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30450" windowHeight="13808" activeTab="1"/>
  </bookViews>
  <sheets>
    <sheet name="Total" sheetId="1" r:id="rId1"/>
    <sheet name="Forwards" sheetId="2" r:id="rId2"/>
    <sheet name="Defence" sheetId="3" r:id="rId3"/>
    <sheet name="Goalies" sheetId="4" r:id="rId4"/>
  </sheets>
  <definedNames>
    <definedName name="_xlnm._FilterDatabase" localSheetId="0" hidden="1">Total!$T$1:$T$893</definedName>
  </definedNames>
  <calcPr calcId="145621"/>
</workbook>
</file>

<file path=xl/calcChain.xml><?xml version="1.0" encoding="utf-8"?>
<calcChain xmlns="http://schemas.openxmlformats.org/spreadsheetml/2006/main">
  <c r="AU45" i="4" l="1"/>
  <c r="GJ893" i="1"/>
  <c r="FQ893" i="1"/>
  <c r="FP893" i="1"/>
  <c r="FO893" i="1"/>
  <c r="FM893" i="1"/>
  <c r="FL893" i="1"/>
  <c r="FD893" i="1"/>
  <c r="EH893" i="1"/>
  <c r="EG893" i="1"/>
  <c r="DP893" i="1"/>
  <c r="BV893" i="1"/>
  <c r="BS893" i="1"/>
  <c r="BN893" i="1"/>
  <c r="BJ893" i="1"/>
  <c r="BE893" i="1"/>
  <c r="BF893" i="1" s="1"/>
  <c r="BA893" i="1"/>
  <c r="AP893" i="1"/>
  <c r="AN893" i="1"/>
  <c r="AD893" i="1"/>
  <c r="AC893" i="1"/>
  <c r="GJ892" i="1"/>
  <c r="FQ892" i="1"/>
  <c r="FP892" i="1"/>
  <c r="FO892" i="1"/>
  <c r="FM892" i="1"/>
  <c r="FL892" i="1"/>
  <c r="FD892" i="1"/>
  <c r="EH892" i="1"/>
  <c r="EG892" i="1"/>
  <c r="DP892" i="1"/>
  <c r="BV892" i="1"/>
  <c r="BS892" i="1"/>
  <c r="BN892" i="1"/>
  <c r="BJ892" i="1"/>
  <c r="BE892" i="1"/>
  <c r="BF892" i="1" s="1"/>
  <c r="BA892" i="1"/>
  <c r="AP892" i="1"/>
  <c r="AN892" i="1"/>
  <c r="AD892" i="1"/>
  <c r="AC892" i="1"/>
  <c r="GJ891" i="1"/>
  <c r="FQ891" i="1"/>
  <c r="FP891" i="1"/>
  <c r="FO891" i="1"/>
  <c r="FM891" i="1"/>
  <c r="FL891" i="1"/>
  <c r="FD891" i="1"/>
  <c r="EH891" i="1"/>
  <c r="EG891" i="1"/>
  <c r="DP891" i="1"/>
  <c r="BV891" i="1"/>
  <c r="BS891" i="1"/>
  <c r="BN891" i="1"/>
  <c r="BJ891" i="1"/>
  <c r="BE891" i="1"/>
  <c r="BF891" i="1" s="1"/>
  <c r="BA891" i="1"/>
  <c r="AP891" i="1"/>
  <c r="AN891" i="1"/>
  <c r="AD891" i="1"/>
  <c r="AC891" i="1"/>
  <c r="GJ890" i="1"/>
  <c r="FQ890" i="1"/>
  <c r="FP890" i="1"/>
  <c r="FO890" i="1"/>
  <c r="FM890" i="1"/>
  <c r="FL890" i="1"/>
  <c r="FD890" i="1"/>
  <c r="EH890" i="1"/>
  <c r="EG890" i="1"/>
  <c r="DP890" i="1"/>
  <c r="BV890" i="1"/>
  <c r="BS890" i="1"/>
  <c r="BN890" i="1"/>
  <c r="BJ890" i="1"/>
  <c r="BE890" i="1"/>
  <c r="BF890" i="1" s="1"/>
  <c r="BA890" i="1"/>
  <c r="AP890" i="1"/>
  <c r="AN890" i="1"/>
  <c r="AD890" i="1"/>
  <c r="AC890" i="1"/>
  <c r="GJ889" i="1"/>
  <c r="FQ889" i="1"/>
  <c r="FP889" i="1"/>
  <c r="FO889" i="1"/>
  <c r="FM889" i="1"/>
  <c r="FL889" i="1"/>
  <c r="FD889" i="1"/>
  <c r="EH889" i="1"/>
  <c r="EG889" i="1"/>
  <c r="DP889" i="1"/>
  <c r="BV889" i="1"/>
  <c r="BS889" i="1"/>
  <c r="BN889" i="1"/>
  <c r="BJ889" i="1"/>
  <c r="BE889" i="1"/>
  <c r="BF889" i="1" s="1"/>
  <c r="BA889" i="1"/>
  <c r="AP889" i="1"/>
  <c r="AN889" i="1"/>
  <c r="AD889" i="1"/>
  <c r="AC889" i="1"/>
  <c r="GJ888" i="1"/>
  <c r="FQ888" i="1"/>
  <c r="FP888" i="1"/>
  <c r="FO888" i="1"/>
  <c r="FM888" i="1"/>
  <c r="FL888" i="1"/>
  <c r="FD888" i="1"/>
  <c r="EH888" i="1"/>
  <c r="EG888" i="1"/>
  <c r="DP888" i="1"/>
  <c r="BV888" i="1"/>
  <c r="BS888" i="1"/>
  <c r="BN888" i="1"/>
  <c r="BJ888" i="1"/>
  <c r="BE888" i="1"/>
  <c r="BF888" i="1" s="1"/>
  <c r="BA888" i="1"/>
  <c r="AP888" i="1"/>
  <c r="AN888" i="1"/>
  <c r="AD888" i="1"/>
  <c r="AC888" i="1"/>
  <c r="GJ887" i="1"/>
  <c r="FQ887" i="1"/>
  <c r="FP887" i="1"/>
  <c r="FO887" i="1"/>
  <c r="FM887" i="1"/>
  <c r="FL887" i="1"/>
  <c r="FD887" i="1"/>
  <c r="EH887" i="1"/>
  <c r="EG887" i="1"/>
  <c r="DP887" i="1"/>
  <c r="BV887" i="1"/>
  <c r="BS887" i="1"/>
  <c r="BN887" i="1"/>
  <c r="BJ887" i="1"/>
  <c r="BE887" i="1"/>
  <c r="BF887" i="1" s="1"/>
  <c r="BA887" i="1"/>
  <c r="AP887" i="1"/>
  <c r="AN887" i="1"/>
  <c r="AD887" i="1"/>
  <c r="AC887" i="1"/>
  <c r="GJ886" i="1"/>
  <c r="FQ886" i="1"/>
  <c r="FP886" i="1"/>
  <c r="FO886" i="1"/>
  <c r="FM886" i="1"/>
  <c r="FL886" i="1"/>
  <c r="FD886" i="1"/>
  <c r="EH886" i="1"/>
  <c r="EG886" i="1"/>
  <c r="DP886" i="1"/>
  <c r="BV886" i="1"/>
  <c r="BS886" i="1"/>
  <c r="BN886" i="1"/>
  <c r="BJ886" i="1"/>
  <c r="BE886" i="1"/>
  <c r="BF886" i="1" s="1"/>
  <c r="BA886" i="1"/>
  <c r="AP886" i="1"/>
  <c r="AN886" i="1"/>
  <c r="AD886" i="1"/>
  <c r="AC886" i="1"/>
  <c r="GJ885" i="1"/>
  <c r="FQ885" i="1"/>
  <c r="FP885" i="1"/>
  <c r="FO885" i="1"/>
  <c r="FM885" i="1"/>
  <c r="FL885" i="1"/>
  <c r="FD885" i="1"/>
  <c r="EH885" i="1"/>
  <c r="EG885" i="1"/>
  <c r="DP885" i="1"/>
  <c r="BV885" i="1"/>
  <c r="BS885" i="1"/>
  <c r="BN885" i="1"/>
  <c r="BJ885" i="1"/>
  <c r="BE885" i="1"/>
  <c r="BF885" i="1" s="1"/>
  <c r="BA885" i="1"/>
  <c r="AP885" i="1"/>
  <c r="AN885" i="1"/>
  <c r="AD885" i="1"/>
  <c r="AC885" i="1"/>
  <c r="GJ884" i="1"/>
  <c r="FQ884" i="1"/>
  <c r="FP884" i="1"/>
  <c r="FO884" i="1"/>
  <c r="FM884" i="1"/>
  <c r="FL884" i="1"/>
  <c r="FD884" i="1"/>
  <c r="EH884" i="1"/>
  <c r="EG884" i="1"/>
  <c r="DP884" i="1"/>
  <c r="BV884" i="1"/>
  <c r="BS884" i="1"/>
  <c r="BN884" i="1"/>
  <c r="BJ884" i="1"/>
  <c r="BE884" i="1"/>
  <c r="BF884" i="1" s="1"/>
  <c r="BA884" i="1"/>
  <c r="AP884" i="1"/>
  <c r="AN884" i="1"/>
  <c r="AD884" i="1"/>
  <c r="AC884" i="1"/>
  <c r="GJ883" i="1"/>
  <c r="FQ883" i="1"/>
  <c r="FP883" i="1"/>
  <c r="FO883" i="1"/>
  <c r="FM883" i="1"/>
  <c r="FL883" i="1"/>
  <c r="FD883" i="1"/>
  <c r="EH883" i="1"/>
  <c r="EG883" i="1"/>
  <c r="DP883" i="1"/>
  <c r="BV883" i="1"/>
  <c r="BS883" i="1"/>
  <c r="BN883" i="1"/>
  <c r="BJ883" i="1"/>
  <c r="BE883" i="1"/>
  <c r="BF883" i="1" s="1"/>
  <c r="BA883" i="1"/>
  <c r="AP883" i="1"/>
  <c r="AN883" i="1"/>
  <c r="AD883" i="1"/>
  <c r="AC883" i="1"/>
  <c r="GJ882" i="1"/>
  <c r="FQ882" i="1"/>
  <c r="FP882" i="1"/>
  <c r="FO882" i="1"/>
  <c r="FM882" i="1"/>
  <c r="FL882" i="1"/>
  <c r="FD882" i="1"/>
  <c r="EH882" i="1"/>
  <c r="EG882" i="1"/>
  <c r="DP882" i="1"/>
  <c r="BV882" i="1"/>
  <c r="BS882" i="1"/>
  <c r="BN882" i="1"/>
  <c r="BJ882" i="1"/>
  <c r="BE882" i="1"/>
  <c r="BF882" i="1" s="1"/>
  <c r="BA882" i="1"/>
  <c r="AP882" i="1"/>
  <c r="AN882" i="1"/>
  <c r="AD882" i="1"/>
  <c r="AC882" i="1"/>
  <c r="GJ881" i="1"/>
  <c r="FQ881" i="1"/>
  <c r="FP881" i="1"/>
  <c r="FO881" i="1"/>
  <c r="FM881" i="1"/>
  <c r="FL881" i="1"/>
  <c r="FD881" i="1"/>
  <c r="EH881" i="1"/>
  <c r="EG881" i="1"/>
  <c r="DP881" i="1"/>
  <c r="BV881" i="1"/>
  <c r="BS881" i="1"/>
  <c r="BN881" i="1"/>
  <c r="BJ881" i="1"/>
  <c r="BE881" i="1"/>
  <c r="BF881" i="1" s="1"/>
  <c r="BA881" i="1"/>
  <c r="AP881" i="1"/>
  <c r="AN881" i="1"/>
  <c r="AD881" i="1"/>
  <c r="AC881" i="1"/>
  <c r="GJ880" i="1"/>
  <c r="FQ880" i="1"/>
  <c r="FP880" i="1"/>
  <c r="FO880" i="1"/>
  <c r="FM880" i="1"/>
  <c r="FL880" i="1"/>
  <c r="FD880" i="1"/>
  <c r="EH880" i="1"/>
  <c r="EG880" i="1"/>
  <c r="DP880" i="1"/>
  <c r="BV880" i="1"/>
  <c r="BS880" i="1"/>
  <c r="BN880" i="1"/>
  <c r="BJ880" i="1"/>
  <c r="BE880" i="1"/>
  <c r="BF880" i="1" s="1"/>
  <c r="BA880" i="1"/>
  <c r="AP880" i="1"/>
  <c r="AN880" i="1"/>
  <c r="AD880" i="1"/>
  <c r="AC880" i="1"/>
  <c r="GJ879" i="1"/>
  <c r="FQ879" i="1"/>
  <c r="FP879" i="1"/>
  <c r="FO879" i="1"/>
  <c r="FM879" i="1"/>
  <c r="FL879" i="1"/>
  <c r="FD879" i="1"/>
  <c r="EH879" i="1"/>
  <c r="EG879" i="1"/>
  <c r="DP879" i="1"/>
  <c r="BV879" i="1"/>
  <c r="BS879" i="1"/>
  <c r="BN879" i="1"/>
  <c r="BJ879" i="1"/>
  <c r="BE879" i="1"/>
  <c r="BF879" i="1" s="1"/>
  <c r="BA879" i="1"/>
  <c r="AP879" i="1"/>
  <c r="AN879" i="1"/>
  <c r="AD879" i="1"/>
  <c r="AC879" i="1"/>
  <c r="GJ878" i="1"/>
  <c r="FQ878" i="1"/>
  <c r="FP878" i="1"/>
  <c r="FO878" i="1"/>
  <c r="FM878" i="1"/>
  <c r="FL878" i="1"/>
  <c r="FD878" i="1"/>
  <c r="EH878" i="1"/>
  <c r="EG878" i="1"/>
  <c r="DP878" i="1"/>
  <c r="BV878" i="1"/>
  <c r="BS878" i="1"/>
  <c r="BN878" i="1"/>
  <c r="BJ878" i="1"/>
  <c r="BE878" i="1"/>
  <c r="BF878" i="1" s="1"/>
  <c r="BA878" i="1"/>
  <c r="AP878" i="1"/>
  <c r="AN878" i="1"/>
  <c r="AD878" i="1"/>
  <c r="AC878" i="1"/>
  <c r="GJ877" i="1"/>
  <c r="FQ877" i="1"/>
  <c r="FP877" i="1"/>
  <c r="FO877" i="1"/>
  <c r="FM877" i="1"/>
  <c r="FL877" i="1"/>
  <c r="FD877" i="1"/>
  <c r="EH877" i="1"/>
  <c r="EG877" i="1"/>
  <c r="DP877" i="1"/>
  <c r="BV877" i="1"/>
  <c r="BS877" i="1"/>
  <c r="BN877" i="1"/>
  <c r="BJ877" i="1"/>
  <c r="BE877" i="1"/>
  <c r="BF877" i="1" s="1"/>
  <c r="BA877" i="1"/>
  <c r="AP877" i="1"/>
  <c r="AN877" i="1"/>
  <c r="AD877" i="1"/>
  <c r="AC877" i="1"/>
  <c r="GJ876" i="1"/>
  <c r="FQ876" i="1"/>
  <c r="FP876" i="1"/>
  <c r="FO876" i="1"/>
  <c r="FM876" i="1"/>
  <c r="FL876" i="1"/>
  <c r="FD876" i="1"/>
  <c r="EH876" i="1"/>
  <c r="EG876" i="1"/>
  <c r="DP876" i="1"/>
  <c r="BV876" i="1"/>
  <c r="BS876" i="1"/>
  <c r="BN876" i="1"/>
  <c r="BJ876" i="1"/>
  <c r="BE876" i="1"/>
  <c r="BF876" i="1" s="1"/>
  <c r="BA876" i="1"/>
  <c r="AP876" i="1"/>
  <c r="AN876" i="1"/>
  <c r="AD876" i="1"/>
  <c r="AC876" i="1"/>
  <c r="GJ875" i="1"/>
  <c r="FQ875" i="1"/>
  <c r="FP875" i="1"/>
  <c r="FO875" i="1"/>
  <c r="FM875" i="1"/>
  <c r="FL875" i="1"/>
  <c r="FD875" i="1"/>
  <c r="EH875" i="1"/>
  <c r="EG875" i="1"/>
  <c r="DP875" i="1"/>
  <c r="BV875" i="1"/>
  <c r="BS875" i="1"/>
  <c r="BN875" i="1"/>
  <c r="BJ875" i="1"/>
  <c r="BE875" i="1"/>
  <c r="BF875" i="1" s="1"/>
  <c r="BA875" i="1"/>
  <c r="AP875" i="1"/>
  <c r="AN875" i="1"/>
  <c r="AD875" i="1"/>
  <c r="AC875" i="1"/>
  <c r="GJ874" i="1"/>
  <c r="FQ874" i="1"/>
  <c r="FP874" i="1"/>
  <c r="FO874" i="1"/>
  <c r="FM874" i="1"/>
  <c r="FL874" i="1"/>
  <c r="FD874" i="1"/>
  <c r="EH874" i="1"/>
  <c r="EG874" i="1"/>
  <c r="DP874" i="1"/>
  <c r="BV874" i="1"/>
  <c r="BS874" i="1"/>
  <c r="BN874" i="1"/>
  <c r="BJ874" i="1"/>
  <c r="BE874" i="1"/>
  <c r="BF874" i="1" s="1"/>
  <c r="BA874" i="1"/>
  <c r="AP874" i="1"/>
  <c r="AN874" i="1"/>
  <c r="AD874" i="1"/>
  <c r="AC874" i="1"/>
  <c r="GJ873" i="1"/>
  <c r="FQ873" i="1"/>
  <c r="FP873" i="1"/>
  <c r="FO873" i="1"/>
  <c r="FM873" i="1"/>
  <c r="FL873" i="1"/>
  <c r="FD873" i="1"/>
  <c r="EH873" i="1"/>
  <c r="EG873" i="1"/>
  <c r="DP873" i="1"/>
  <c r="BV873" i="1"/>
  <c r="BS873" i="1"/>
  <c r="BN873" i="1"/>
  <c r="BJ873" i="1"/>
  <c r="BE873" i="1"/>
  <c r="BF873" i="1" s="1"/>
  <c r="BA873" i="1"/>
  <c r="AP873" i="1"/>
  <c r="AN873" i="1"/>
  <c r="AD873" i="1"/>
  <c r="AC873" i="1"/>
  <c r="GJ872" i="1"/>
  <c r="FQ872" i="1"/>
  <c r="FP872" i="1"/>
  <c r="FO872" i="1"/>
  <c r="FM872" i="1"/>
  <c r="FL872" i="1"/>
  <c r="FD872" i="1"/>
  <c r="EH872" i="1"/>
  <c r="EG872" i="1"/>
  <c r="DP872" i="1"/>
  <c r="BV872" i="1"/>
  <c r="BS872" i="1"/>
  <c r="BN872" i="1"/>
  <c r="BJ872" i="1"/>
  <c r="BE872" i="1"/>
  <c r="BF872" i="1" s="1"/>
  <c r="BA872" i="1"/>
  <c r="AP872" i="1"/>
  <c r="AN872" i="1"/>
  <c r="AD872" i="1"/>
  <c r="AC872" i="1"/>
  <c r="GJ871" i="1"/>
  <c r="FQ871" i="1"/>
  <c r="FP871" i="1"/>
  <c r="FO871" i="1"/>
  <c r="FM871" i="1"/>
  <c r="FL871" i="1"/>
  <c r="FD871" i="1"/>
  <c r="EH871" i="1"/>
  <c r="EG871" i="1"/>
  <c r="DP871" i="1"/>
  <c r="BV871" i="1"/>
  <c r="BS871" i="1"/>
  <c r="BN871" i="1"/>
  <c r="BJ871" i="1"/>
  <c r="BE871" i="1"/>
  <c r="BF871" i="1" s="1"/>
  <c r="BA871" i="1"/>
  <c r="AP871" i="1"/>
  <c r="AN871" i="1"/>
  <c r="AD871" i="1"/>
  <c r="AC871" i="1"/>
  <c r="GJ870" i="1"/>
  <c r="FQ870" i="1"/>
  <c r="FP870" i="1"/>
  <c r="FO870" i="1"/>
  <c r="FM870" i="1"/>
  <c r="FL870" i="1"/>
  <c r="FD870" i="1"/>
  <c r="EH870" i="1"/>
  <c r="EG870" i="1"/>
  <c r="DP870" i="1"/>
  <c r="BV870" i="1"/>
  <c r="BS870" i="1"/>
  <c r="BN870" i="1"/>
  <c r="BJ870" i="1"/>
  <c r="BE870" i="1"/>
  <c r="BF870" i="1" s="1"/>
  <c r="BA870" i="1"/>
  <c r="AP870" i="1"/>
  <c r="AN870" i="1"/>
  <c r="AD870" i="1"/>
  <c r="AC870" i="1"/>
  <c r="GJ869" i="1"/>
  <c r="FQ869" i="1"/>
  <c r="FP869" i="1"/>
  <c r="FO869" i="1"/>
  <c r="FM869" i="1"/>
  <c r="FL869" i="1"/>
  <c r="FD869" i="1"/>
  <c r="EH869" i="1"/>
  <c r="EG869" i="1"/>
  <c r="DP869" i="1"/>
  <c r="BV869" i="1"/>
  <c r="BS869" i="1"/>
  <c r="BN869" i="1"/>
  <c r="BJ869" i="1"/>
  <c r="BE869" i="1"/>
  <c r="BF869" i="1" s="1"/>
  <c r="BA869" i="1"/>
  <c r="AP869" i="1"/>
  <c r="AN869" i="1"/>
  <c r="AD869" i="1"/>
  <c r="AC869" i="1"/>
  <c r="GJ868" i="1"/>
  <c r="FQ868" i="1"/>
  <c r="FP868" i="1"/>
  <c r="FO868" i="1"/>
  <c r="FM868" i="1"/>
  <c r="FL868" i="1"/>
  <c r="FD868" i="1"/>
  <c r="EH868" i="1"/>
  <c r="EG868" i="1"/>
  <c r="DP868" i="1"/>
  <c r="BV868" i="1"/>
  <c r="BS868" i="1"/>
  <c r="BN868" i="1"/>
  <c r="BJ868" i="1"/>
  <c r="BE868" i="1"/>
  <c r="BF868" i="1" s="1"/>
  <c r="BA868" i="1"/>
  <c r="AP868" i="1"/>
  <c r="AN868" i="1"/>
  <c r="AD868" i="1"/>
  <c r="AC868" i="1"/>
  <c r="GJ867" i="1"/>
  <c r="FQ867" i="1"/>
  <c r="FP867" i="1"/>
  <c r="FO867" i="1"/>
  <c r="FM867" i="1"/>
  <c r="FL867" i="1"/>
  <c r="FD867" i="1"/>
  <c r="EH867" i="1"/>
  <c r="EG867" i="1"/>
  <c r="DP867" i="1"/>
  <c r="BV867" i="1"/>
  <c r="BS867" i="1"/>
  <c r="BN867" i="1"/>
  <c r="BJ867" i="1"/>
  <c r="BE867" i="1"/>
  <c r="BF867" i="1" s="1"/>
  <c r="BA867" i="1"/>
  <c r="AP867" i="1"/>
  <c r="AN867" i="1"/>
  <c r="AD867" i="1"/>
  <c r="AC867" i="1"/>
  <c r="GJ866" i="1"/>
  <c r="FQ866" i="1"/>
  <c r="FP866" i="1"/>
  <c r="FO866" i="1"/>
  <c r="FM866" i="1"/>
  <c r="FL866" i="1"/>
  <c r="FD866" i="1"/>
  <c r="EH866" i="1"/>
  <c r="EG866" i="1"/>
  <c r="DP866" i="1"/>
  <c r="BV866" i="1"/>
  <c r="BS866" i="1"/>
  <c r="BN866" i="1"/>
  <c r="BJ866" i="1"/>
  <c r="BE866" i="1"/>
  <c r="BF866" i="1" s="1"/>
  <c r="BA866" i="1"/>
  <c r="AP866" i="1"/>
  <c r="AN866" i="1"/>
  <c r="AD866" i="1"/>
  <c r="AC866" i="1"/>
  <c r="GJ865" i="1"/>
  <c r="FQ865" i="1"/>
  <c r="FP865" i="1"/>
  <c r="FO865" i="1"/>
  <c r="FM865" i="1"/>
  <c r="FL865" i="1"/>
  <c r="FD865" i="1"/>
  <c r="EH865" i="1"/>
  <c r="EG865" i="1"/>
  <c r="DP865" i="1"/>
  <c r="BV865" i="1"/>
  <c r="BS865" i="1"/>
  <c r="BN865" i="1"/>
  <c r="BJ865" i="1"/>
  <c r="BE865" i="1"/>
  <c r="BF865" i="1" s="1"/>
  <c r="BA865" i="1"/>
  <c r="AP865" i="1"/>
  <c r="AN865" i="1"/>
  <c r="AD865" i="1"/>
  <c r="AC865" i="1"/>
  <c r="GJ864" i="1"/>
  <c r="FQ864" i="1"/>
  <c r="FP864" i="1"/>
  <c r="FO864" i="1"/>
  <c r="FM864" i="1"/>
  <c r="FL864" i="1"/>
  <c r="FD864" i="1"/>
  <c r="EH864" i="1"/>
  <c r="EG864" i="1"/>
  <c r="DP864" i="1"/>
  <c r="BV864" i="1"/>
  <c r="BS864" i="1"/>
  <c r="BN864" i="1"/>
  <c r="BJ864" i="1"/>
  <c r="BE864" i="1"/>
  <c r="BF864" i="1" s="1"/>
  <c r="BA864" i="1"/>
  <c r="AP864" i="1"/>
  <c r="AN864" i="1"/>
  <c r="AD864" i="1"/>
  <c r="AC864" i="1"/>
  <c r="GJ863" i="1"/>
  <c r="FQ863" i="1"/>
  <c r="FP863" i="1"/>
  <c r="FO863" i="1"/>
  <c r="FM863" i="1"/>
  <c r="FL863" i="1"/>
  <c r="FD863" i="1"/>
  <c r="EH863" i="1"/>
  <c r="EG863" i="1"/>
  <c r="DP863" i="1"/>
  <c r="BV863" i="1"/>
  <c r="BS863" i="1"/>
  <c r="BN863" i="1"/>
  <c r="BJ863" i="1"/>
  <c r="BE863" i="1"/>
  <c r="BF863" i="1" s="1"/>
  <c r="BA863" i="1"/>
  <c r="AP863" i="1"/>
  <c r="AN863" i="1"/>
  <c r="AD863" i="1"/>
  <c r="AC863" i="1"/>
  <c r="GJ862" i="1"/>
  <c r="FQ862" i="1"/>
  <c r="FP862" i="1"/>
  <c r="FO862" i="1"/>
  <c r="FM862" i="1"/>
  <c r="FL862" i="1"/>
  <c r="FD862" i="1"/>
  <c r="EH862" i="1"/>
  <c r="EG862" i="1"/>
  <c r="DP862" i="1"/>
  <c r="BV862" i="1"/>
  <c r="BS862" i="1"/>
  <c r="BN862" i="1"/>
  <c r="BJ862" i="1"/>
  <c r="BE862" i="1"/>
  <c r="BF862" i="1" s="1"/>
  <c r="BA862" i="1"/>
  <c r="AP862" i="1"/>
  <c r="AN862" i="1"/>
  <c r="AD862" i="1"/>
  <c r="AC862" i="1"/>
  <c r="GJ861" i="1"/>
  <c r="FQ861" i="1"/>
  <c r="FP861" i="1"/>
  <c r="FO861" i="1"/>
  <c r="FM861" i="1"/>
  <c r="FL861" i="1"/>
  <c r="FD861" i="1"/>
  <c r="EH861" i="1"/>
  <c r="EG861" i="1"/>
  <c r="DP861" i="1"/>
  <c r="BV861" i="1"/>
  <c r="BS861" i="1"/>
  <c r="BN861" i="1"/>
  <c r="BJ861" i="1"/>
  <c r="BE861" i="1"/>
  <c r="BF861" i="1" s="1"/>
  <c r="BA861" i="1"/>
  <c r="AP861" i="1"/>
  <c r="AN861" i="1"/>
  <c r="AD861" i="1"/>
  <c r="AC861" i="1"/>
  <c r="GJ860" i="1"/>
  <c r="FQ860" i="1"/>
  <c r="FP860" i="1"/>
  <c r="FO860" i="1"/>
  <c r="FM860" i="1"/>
  <c r="FL860" i="1"/>
  <c r="FD860" i="1"/>
  <c r="EH860" i="1"/>
  <c r="EG860" i="1"/>
  <c r="DP860" i="1"/>
  <c r="BV860" i="1"/>
  <c r="BS860" i="1"/>
  <c r="BN860" i="1"/>
  <c r="BJ860" i="1"/>
  <c r="BE860" i="1"/>
  <c r="BF860" i="1" s="1"/>
  <c r="BA860" i="1"/>
  <c r="AP860" i="1"/>
  <c r="AN860" i="1"/>
  <c r="AD860" i="1"/>
  <c r="AC860" i="1"/>
  <c r="GJ859" i="1"/>
  <c r="FQ859" i="1"/>
  <c r="FP859" i="1"/>
  <c r="FO859" i="1"/>
  <c r="FM859" i="1"/>
  <c r="FL859" i="1"/>
  <c r="FD859" i="1"/>
  <c r="EH859" i="1"/>
  <c r="EG859" i="1"/>
  <c r="DP859" i="1"/>
  <c r="BV859" i="1"/>
  <c r="BS859" i="1"/>
  <c r="BN859" i="1"/>
  <c r="BJ859" i="1"/>
  <c r="BE859" i="1"/>
  <c r="BF859" i="1" s="1"/>
  <c r="BA859" i="1"/>
  <c r="AP859" i="1"/>
  <c r="AN859" i="1"/>
  <c r="AD859" i="1"/>
  <c r="AC859" i="1"/>
  <c r="GJ858" i="1"/>
  <c r="FQ858" i="1"/>
  <c r="FP858" i="1"/>
  <c r="FO858" i="1"/>
  <c r="FM858" i="1"/>
  <c r="FL858" i="1"/>
  <c r="FD858" i="1"/>
  <c r="EH858" i="1"/>
  <c r="EG858" i="1"/>
  <c r="DP858" i="1"/>
  <c r="BV858" i="1"/>
  <c r="BS858" i="1"/>
  <c r="BN858" i="1"/>
  <c r="BJ858" i="1"/>
  <c r="BE858" i="1"/>
  <c r="BF858" i="1" s="1"/>
  <c r="BA858" i="1"/>
  <c r="AP858" i="1"/>
  <c r="AN858" i="1"/>
  <c r="AD858" i="1"/>
  <c r="AC858" i="1"/>
  <c r="GJ857" i="1"/>
  <c r="FQ857" i="1"/>
  <c r="FP857" i="1"/>
  <c r="FO857" i="1"/>
  <c r="FM857" i="1"/>
  <c r="FL857" i="1"/>
  <c r="FD857" i="1"/>
  <c r="EH857" i="1"/>
  <c r="EG857" i="1"/>
  <c r="DP857" i="1"/>
  <c r="BV857" i="1"/>
  <c r="BS857" i="1"/>
  <c r="BN857" i="1"/>
  <c r="BJ857" i="1"/>
  <c r="BE857" i="1"/>
  <c r="BF857" i="1" s="1"/>
  <c r="BA857" i="1"/>
  <c r="AP857" i="1"/>
  <c r="AN857" i="1"/>
  <c r="AD857" i="1"/>
  <c r="AC857" i="1"/>
  <c r="GJ856" i="1"/>
  <c r="FQ856" i="1"/>
  <c r="FP856" i="1"/>
  <c r="FO856" i="1"/>
  <c r="FM856" i="1"/>
  <c r="FL856" i="1"/>
  <c r="FD856" i="1"/>
  <c r="EH856" i="1"/>
  <c r="EG856" i="1"/>
  <c r="DP856" i="1"/>
  <c r="BV856" i="1"/>
  <c r="BS856" i="1"/>
  <c r="BN856" i="1"/>
  <c r="BJ856" i="1"/>
  <c r="BE856" i="1"/>
  <c r="BF856" i="1" s="1"/>
  <c r="BA856" i="1"/>
  <c r="AP856" i="1"/>
  <c r="AN856" i="1"/>
  <c r="AD856" i="1"/>
  <c r="AC856" i="1"/>
  <c r="GJ855" i="1"/>
  <c r="FQ855" i="1"/>
  <c r="FP855" i="1"/>
  <c r="FO855" i="1"/>
  <c r="FM855" i="1"/>
  <c r="FL855" i="1"/>
  <c r="FD855" i="1"/>
  <c r="EH855" i="1"/>
  <c r="EG855" i="1"/>
  <c r="DP855" i="1"/>
  <c r="BV855" i="1"/>
  <c r="BS855" i="1"/>
  <c r="BN855" i="1"/>
  <c r="BJ855" i="1"/>
  <c r="BE855" i="1"/>
  <c r="BF855" i="1" s="1"/>
  <c r="BA855" i="1"/>
  <c r="AP855" i="1"/>
  <c r="AN855" i="1"/>
  <c r="AD855" i="1"/>
  <c r="AC855" i="1"/>
  <c r="GJ854" i="1"/>
  <c r="FQ854" i="1"/>
  <c r="FP854" i="1"/>
  <c r="FO854" i="1"/>
  <c r="FM854" i="1"/>
  <c r="FL854" i="1"/>
  <c r="FD854" i="1"/>
  <c r="EH854" i="1"/>
  <c r="EG854" i="1"/>
  <c r="DP854" i="1"/>
  <c r="BV854" i="1"/>
  <c r="BS854" i="1"/>
  <c r="BN854" i="1"/>
  <c r="BJ854" i="1"/>
  <c r="BE854" i="1"/>
  <c r="BF854" i="1" s="1"/>
  <c r="BA854" i="1"/>
  <c r="AP854" i="1"/>
  <c r="AN854" i="1"/>
  <c r="AD854" i="1"/>
  <c r="AC854" i="1"/>
  <c r="GJ853" i="1"/>
  <c r="FQ853" i="1"/>
  <c r="FP853" i="1"/>
  <c r="FO853" i="1"/>
  <c r="FM853" i="1"/>
  <c r="FL853" i="1"/>
  <c r="FD853" i="1"/>
  <c r="EH853" i="1"/>
  <c r="EG853" i="1"/>
  <c r="DP853" i="1"/>
  <c r="BV853" i="1"/>
  <c r="BS853" i="1"/>
  <c r="BN853" i="1"/>
  <c r="BJ853" i="1"/>
  <c r="BE853" i="1"/>
  <c r="BF853" i="1" s="1"/>
  <c r="BA853" i="1"/>
  <c r="AP853" i="1"/>
  <c r="AN853" i="1"/>
  <c r="AD853" i="1"/>
  <c r="AC853" i="1"/>
  <c r="GJ852" i="1"/>
  <c r="FQ852" i="1"/>
  <c r="FP852" i="1"/>
  <c r="FO852" i="1"/>
  <c r="FM852" i="1"/>
  <c r="FL852" i="1"/>
  <c r="FD852" i="1"/>
  <c r="EH852" i="1"/>
  <c r="EG852" i="1"/>
  <c r="DP852" i="1"/>
  <c r="BV852" i="1"/>
  <c r="BS852" i="1"/>
  <c r="BN852" i="1"/>
  <c r="BJ852" i="1"/>
  <c r="BE852" i="1"/>
  <c r="BF852" i="1" s="1"/>
  <c r="BA852" i="1"/>
  <c r="AP852" i="1"/>
  <c r="AN852" i="1"/>
  <c r="AD852" i="1"/>
  <c r="AC852" i="1"/>
  <c r="GJ851" i="1"/>
  <c r="FQ851" i="1"/>
  <c r="FP851" i="1"/>
  <c r="FO851" i="1"/>
  <c r="FM851" i="1"/>
  <c r="FL851" i="1"/>
  <c r="FD851" i="1"/>
  <c r="EH851" i="1"/>
  <c r="EG851" i="1"/>
  <c r="DP851" i="1"/>
  <c r="BV851" i="1"/>
  <c r="BS851" i="1"/>
  <c r="BN851" i="1"/>
  <c r="BJ851" i="1"/>
  <c r="BE851" i="1"/>
  <c r="BF851" i="1" s="1"/>
  <c r="BA851" i="1"/>
  <c r="AP851" i="1"/>
  <c r="AN851" i="1"/>
  <c r="AD851" i="1"/>
  <c r="AC851" i="1"/>
  <c r="GJ850" i="1"/>
  <c r="FQ850" i="1"/>
  <c r="FP850" i="1"/>
  <c r="FO850" i="1"/>
  <c r="FM850" i="1"/>
  <c r="FL850" i="1"/>
  <c r="FD850" i="1"/>
  <c r="EH850" i="1"/>
  <c r="EG850" i="1"/>
  <c r="DP850" i="1"/>
  <c r="BV850" i="1"/>
  <c r="BS850" i="1"/>
  <c r="BN850" i="1"/>
  <c r="BJ850" i="1"/>
  <c r="BE850" i="1"/>
  <c r="BF850" i="1" s="1"/>
  <c r="BA850" i="1"/>
  <c r="AP850" i="1"/>
  <c r="AN850" i="1"/>
  <c r="AD850" i="1"/>
  <c r="AC850" i="1"/>
  <c r="GJ849" i="1"/>
  <c r="FQ849" i="1"/>
  <c r="FP849" i="1"/>
  <c r="FO849" i="1"/>
  <c r="FM849" i="1"/>
  <c r="FL849" i="1"/>
  <c r="FD849" i="1"/>
  <c r="EH849" i="1"/>
  <c r="EG849" i="1"/>
  <c r="DP849" i="1"/>
  <c r="BV849" i="1"/>
  <c r="BS849" i="1"/>
  <c r="BN849" i="1"/>
  <c r="BJ849" i="1"/>
  <c r="BE849" i="1"/>
  <c r="BF849" i="1" s="1"/>
  <c r="BA849" i="1"/>
  <c r="AP849" i="1"/>
  <c r="AN849" i="1"/>
  <c r="AD849" i="1"/>
  <c r="AC849" i="1"/>
  <c r="GJ848" i="1"/>
  <c r="FQ848" i="1"/>
  <c r="FP848" i="1"/>
  <c r="FO848" i="1"/>
  <c r="FM848" i="1"/>
  <c r="FL848" i="1"/>
  <c r="FD848" i="1"/>
  <c r="EH848" i="1"/>
  <c r="EG848" i="1"/>
  <c r="DP848" i="1"/>
  <c r="BV848" i="1"/>
  <c r="BS848" i="1"/>
  <c r="BN848" i="1"/>
  <c r="BJ848" i="1"/>
  <c r="BE848" i="1"/>
  <c r="BF848" i="1" s="1"/>
  <c r="BA848" i="1"/>
  <c r="AP848" i="1"/>
  <c r="AN848" i="1"/>
  <c r="AD848" i="1"/>
  <c r="AC848" i="1"/>
  <c r="GJ847" i="1"/>
  <c r="FQ847" i="1"/>
  <c r="FP847" i="1"/>
  <c r="FO847" i="1"/>
  <c r="FM847" i="1"/>
  <c r="FL847" i="1"/>
  <c r="FD847" i="1"/>
  <c r="EH847" i="1"/>
  <c r="EG847" i="1"/>
  <c r="DP847" i="1"/>
  <c r="BV847" i="1"/>
  <c r="BS847" i="1"/>
  <c r="BN847" i="1"/>
  <c r="BJ847" i="1"/>
  <c r="BE847" i="1"/>
  <c r="BF847" i="1" s="1"/>
  <c r="BA847" i="1"/>
  <c r="AP847" i="1"/>
  <c r="AN847" i="1"/>
  <c r="AD847" i="1"/>
  <c r="AC847" i="1"/>
  <c r="GJ846" i="1"/>
  <c r="FQ846" i="1"/>
  <c r="FP846" i="1"/>
  <c r="FO846" i="1"/>
  <c r="FM846" i="1"/>
  <c r="FL846" i="1"/>
  <c r="FD846" i="1"/>
  <c r="EH846" i="1"/>
  <c r="EG846" i="1"/>
  <c r="DP846" i="1"/>
  <c r="BV846" i="1"/>
  <c r="BS846" i="1"/>
  <c r="BN846" i="1"/>
  <c r="BJ846" i="1"/>
  <c r="BE846" i="1"/>
  <c r="BF846" i="1" s="1"/>
  <c r="BA846" i="1"/>
  <c r="AP846" i="1"/>
  <c r="AN846" i="1"/>
  <c r="AD846" i="1"/>
  <c r="AC846" i="1"/>
  <c r="GJ845" i="1"/>
  <c r="FQ845" i="1"/>
  <c r="FP845" i="1"/>
  <c r="FO845" i="1"/>
  <c r="FM845" i="1"/>
  <c r="FL845" i="1"/>
  <c r="FD845" i="1"/>
  <c r="EH845" i="1"/>
  <c r="EG845" i="1"/>
  <c r="DP845" i="1"/>
  <c r="BV845" i="1"/>
  <c r="BS845" i="1"/>
  <c r="BN845" i="1"/>
  <c r="BJ845" i="1"/>
  <c r="BE845" i="1"/>
  <c r="BF845" i="1" s="1"/>
  <c r="BA845" i="1"/>
  <c r="AP845" i="1"/>
  <c r="AN845" i="1"/>
  <c r="AD845" i="1"/>
  <c r="AC845" i="1"/>
  <c r="GJ844" i="1"/>
  <c r="FQ844" i="1"/>
  <c r="FP844" i="1"/>
  <c r="FO844" i="1"/>
  <c r="FM844" i="1"/>
  <c r="FL844" i="1"/>
  <c r="FD844" i="1"/>
  <c r="EH844" i="1"/>
  <c r="EG844" i="1"/>
  <c r="DP844" i="1"/>
  <c r="BV844" i="1"/>
  <c r="BS844" i="1"/>
  <c r="BN844" i="1"/>
  <c r="BJ844" i="1"/>
  <c r="BE844" i="1"/>
  <c r="BF844" i="1" s="1"/>
  <c r="BA844" i="1"/>
  <c r="AP844" i="1"/>
  <c r="AN844" i="1"/>
  <c r="AD844" i="1"/>
  <c r="AC844" i="1"/>
  <c r="GJ843" i="1"/>
  <c r="FQ843" i="1"/>
  <c r="FP843" i="1"/>
  <c r="FO843" i="1"/>
  <c r="FM843" i="1"/>
  <c r="FL843" i="1"/>
  <c r="FD843" i="1"/>
  <c r="EH843" i="1"/>
  <c r="EG843" i="1"/>
  <c r="DP843" i="1"/>
  <c r="BV843" i="1"/>
  <c r="BS843" i="1"/>
  <c r="BN843" i="1"/>
  <c r="BJ843" i="1"/>
  <c r="BE843" i="1"/>
  <c r="BF843" i="1" s="1"/>
  <c r="BA843" i="1"/>
  <c r="AP843" i="1"/>
  <c r="AN843" i="1"/>
  <c r="AD843" i="1"/>
  <c r="AC843" i="1"/>
  <c r="GJ842" i="1"/>
  <c r="FQ842" i="1"/>
  <c r="FP842" i="1"/>
  <c r="FO842" i="1"/>
  <c r="FM842" i="1"/>
  <c r="FL842" i="1"/>
  <c r="FD842" i="1"/>
  <c r="EH842" i="1"/>
  <c r="EG842" i="1"/>
  <c r="DP842" i="1"/>
  <c r="BV842" i="1"/>
  <c r="BS842" i="1"/>
  <c r="BN842" i="1"/>
  <c r="BJ842" i="1"/>
  <c r="BE842" i="1"/>
  <c r="BF842" i="1" s="1"/>
  <c r="BA842" i="1"/>
  <c r="AP842" i="1"/>
  <c r="AN842" i="1"/>
  <c r="AD842" i="1"/>
  <c r="AC842" i="1"/>
  <c r="GJ841" i="1"/>
  <c r="FQ841" i="1"/>
  <c r="FP841" i="1"/>
  <c r="FO841" i="1"/>
  <c r="FM841" i="1"/>
  <c r="FL841" i="1"/>
  <c r="FD841" i="1"/>
  <c r="EH841" i="1"/>
  <c r="EG841" i="1"/>
  <c r="DP841" i="1"/>
  <c r="BV841" i="1"/>
  <c r="BS841" i="1"/>
  <c r="BN841" i="1"/>
  <c r="BJ841" i="1"/>
  <c r="BE841" i="1"/>
  <c r="BF841" i="1" s="1"/>
  <c r="BA841" i="1"/>
  <c r="AP841" i="1"/>
  <c r="AN841" i="1"/>
  <c r="AD841" i="1"/>
  <c r="AC841" i="1"/>
  <c r="GJ840" i="1"/>
  <c r="FQ840" i="1"/>
  <c r="FP840" i="1"/>
  <c r="FO840" i="1"/>
  <c r="FM840" i="1"/>
  <c r="FL840" i="1"/>
  <c r="FD840" i="1"/>
  <c r="EH840" i="1"/>
  <c r="EG840" i="1"/>
  <c r="DP840" i="1"/>
  <c r="BV840" i="1"/>
  <c r="BS840" i="1"/>
  <c r="BN840" i="1"/>
  <c r="BJ840" i="1"/>
  <c r="BE840" i="1"/>
  <c r="BF840" i="1" s="1"/>
  <c r="BA840" i="1"/>
  <c r="AP840" i="1"/>
  <c r="AN840" i="1"/>
  <c r="AD840" i="1"/>
  <c r="AC840" i="1"/>
  <c r="GJ839" i="1"/>
  <c r="FQ839" i="1"/>
  <c r="FP839" i="1"/>
  <c r="FO839" i="1"/>
  <c r="FM839" i="1"/>
  <c r="FL839" i="1"/>
  <c r="FD839" i="1"/>
  <c r="EH839" i="1"/>
  <c r="EG839" i="1"/>
  <c r="DP839" i="1"/>
  <c r="BV839" i="1"/>
  <c r="BS839" i="1"/>
  <c r="BN839" i="1"/>
  <c r="BJ839" i="1"/>
  <c r="BE839" i="1"/>
  <c r="BF839" i="1" s="1"/>
  <c r="BA839" i="1"/>
  <c r="AP839" i="1"/>
  <c r="AN839" i="1"/>
  <c r="AD839" i="1"/>
  <c r="AC839" i="1"/>
  <c r="GJ838" i="1"/>
  <c r="FQ838" i="1"/>
  <c r="FP838" i="1"/>
  <c r="FO838" i="1"/>
  <c r="FM838" i="1"/>
  <c r="FL838" i="1"/>
  <c r="FD838" i="1"/>
  <c r="EH838" i="1"/>
  <c r="EG838" i="1"/>
  <c r="DP838" i="1"/>
  <c r="BV838" i="1"/>
  <c r="BS838" i="1"/>
  <c r="BN838" i="1"/>
  <c r="BJ838" i="1"/>
  <c r="BE838" i="1"/>
  <c r="BF838" i="1" s="1"/>
  <c r="BA838" i="1"/>
  <c r="AP838" i="1"/>
  <c r="AN838" i="1"/>
  <c r="AD838" i="1"/>
  <c r="AC838" i="1"/>
  <c r="GJ837" i="1"/>
  <c r="FQ837" i="1"/>
  <c r="FP837" i="1"/>
  <c r="FO837" i="1"/>
  <c r="FM837" i="1"/>
  <c r="FL837" i="1"/>
  <c r="FD837" i="1"/>
  <c r="EH837" i="1"/>
  <c r="EG837" i="1"/>
  <c r="DP837" i="1"/>
  <c r="BV837" i="1"/>
  <c r="BS837" i="1"/>
  <c r="BN837" i="1"/>
  <c r="BJ837" i="1"/>
  <c r="BE837" i="1"/>
  <c r="BF837" i="1" s="1"/>
  <c r="BA837" i="1"/>
  <c r="AP837" i="1"/>
  <c r="AN837" i="1"/>
  <c r="AD837" i="1"/>
  <c r="AC837" i="1"/>
  <c r="GJ836" i="1"/>
  <c r="FQ836" i="1"/>
  <c r="FP836" i="1"/>
  <c r="FO836" i="1"/>
  <c r="FM836" i="1"/>
  <c r="FL836" i="1"/>
  <c r="FD836" i="1"/>
  <c r="EH836" i="1"/>
  <c r="EG836" i="1"/>
  <c r="DP836" i="1"/>
  <c r="BV836" i="1"/>
  <c r="BS836" i="1"/>
  <c r="BN836" i="1"/>
  <c r="BJ836" i="1"/>
  <c r="BE836" i="1"/>
  <c r="BF836" i="1" s="1"/>
  <c r="BA836" i="1"/>
  <c r="AP836" i="1"/>
  <c r="AN836" i="1"/>
  <c r="AD836" i="1"/>
  <c r="AC836" i="1"/>
  <c r="GJ835" i="1"/>
  <c r="FQ835" i="1"/>
  <c r="FP835" i="1"/>
  <c r="FO835" i="1"/>
  <c r="FM835" i="1"/>
  <c r="FL835" i="1"/>
  <c r="FD835" i="1"/>
  <c r="EH835" i="1"/>
  <c r="EG835" i="1"/>
  <c r="DP835" i="1"/>
  <c r="BV835" i="1"/>
  <c r="BS835" i="1"/>
  <c r="BN835" i="1"/>
  <c r="BJ835" i="1"/>
  <c r="BE835" i="1"/>
  <c r="BF835" i="1" s="1"/>
  <c r="BA835" i="1"/>
  <c r="AP835" i="1"/>
  <c r="AN835" i="1"/>
  <c r="AD835" i="1"/>
  <c r="AC835" i="1"/>
  <c r="GJ834" i="1"/>
  <c r="FQ834" i="1"/>
  <c r="FP834" i="1"/>
  <c r="FO834" i="1"/>
  <c r="FM834" i="1"/>
  <c r="FL834" i="1"/>
  <c r="FD834" i="1"/>
  <c r="EH834" i="1"/>
  <c r="EG834" i="1"/>
  <c r="DP834" i="1"/>
  <c r="BV834" i="1"/>
  <c r="BS834" i="1"/>
  <c r="BN834" i="1"/>
  <c r="BJ834" i="1"/>
  <c r="BE834" i="1"/>
  <c r="BF834" i="1" s="1"/>
  <c r="BA834" i="1"/>
  <c r="AP834" i="1"/>
  <c r="AN834" i="1"/>
  <c r="AD834" i="1"/>
  <c r="AC834" i="1"/>
  <c r="GJ833" i="1"/>
  <c r="FQ833" i="1"/>
  <c r="FP833" i="1"/>
  <c r="FO833" i="1"/>
  <c r="FM833" i="1"/>
  <c r="FL833" i="1"/>
  <c r="FD833" i="1"/>
  <c r="EH833" i="1"/>
  <c r="EG833" i="1"/>
  <c r="DP833" i="1"/>
  <c r="BV833" i="1"/>
  <c r="BS833" i="1"/>
  <c r="BN833" i="1"/>
  <c r="BJ833" i="1"/>
  <c r="BE833" i="1"/>
  <c r="BF833" i="1" s="1"/>
  <c r="BA833" i="1"/>
  <c r="AP833" i="1"/>
  <c r="AN833" i="1"/>
  <c r="AD833" i="1"/>
  <c r="AC833" i="1"/>
  <c r="GJ832" i="1"/>
  <c r="FQ832" i="1"/>
  <c r="FP832" i="1"/>
  <c r="FO832" i="1"/>
  <c r="FM832" i="1"/>
  <c r="FL832" i="1"/>
  <c r="FD832" i="1"/>
  <c r="EH832" i="1"/>
  <c r="EG832" i="1"/>
  <c r="DP832" i="1"/>
  <c r="BV832" i="1"/>
  <c r="BS832" i="1"/>
  <c r="BN832" i="1"/>
  <c r="BJ832" i="1"/>
  <c r="BE832" i="1"/>
  <c r="BF832" i="1" s="1"/>
  <c r="BA832" i="1"/>
  <c r="AP832" i="1"/>
  <c r="AN832" i="1"/>
  <c r="AD832" i="1"/>
  <c r="AC832" i="1"/>
  <c r="GJ831" i="1"/>
  <c r="FQ831" i="1"/>
  <c r="FP831" i="1"/>
  <c r="FO831" i="1"/>
  <c r="FM831" i="1"/>
  <c r="FL831" i="1"/>
  <c r="FD831" i="1"/>
  <c r="EH831" i="1"/>
  <c r="EG831" i="1"/>
  <c r="DP831" i="1"/>
  <c r="BV831" i="1"/>
  <c r="BS831" i="1"/>
  <c r="BN831" i="1"/>
  <c r="BJ831" i="1"/>
  <c r="BE831" i="1"/>
  <c r="BF831" i="1" s="1"/>
  <c r="BA831" i="1"/>
  <c r="AP831" i="1"/>
  <c r="AN831" i="1"/>
  <c r="AD831" i="1"/>
  <c r="AC831" i="1"/>
  <c r="GJ830" i="1"/>
  <c r="FQ830" i="1"/>
  <c r="FP830" i="1"/>
  <c r="FO830" i="1"/>
  <c r="FM830" i="1"/>
  <c r="FL830" i="1"/>
  <c r="FD830" i="1"/>
  <c r="EH830" i="1"/>
  <c r="EG830" i="1"/>
  <c r="DP830" i="1"/>
  <c r="BV830" i="1"/>
  <c r="BS830" i="1"/>
  <c r="BN830" i="1"/>
  <c r="BJ830" i="1"/>
  <c r="BE830" i="1"/>
  <c r="BF830" i="1" s="1"/>
  <c r="BA830" i="1"/>
  <c r="AP830" i="1"/>
  <c r="AN830" i="1"/>
  <c r="AD830" i="1"/>
  <c r="AC830" i="1"/>
  <c r="GJ829" i="1"/>
  <c r="FQ829" i="1"/>
  <c r="FP829" i="1"/>
  <c r="FO829" i="1"/>
  <c r="FM829" i="1"/>
  <c r="FL829" i="1"/>
  <c r="FD829" i="1"/>
  <c r="EH829" i="1"/>
  <c r="EG829" i="1"/>
  <c r="DP829" i="1"/>
  <c r="BV829" i="1"/>
  <c r="BS829" i="1"/>
  <c r="BN829" i="1"/>
  <c r="BJ829" i="1"/>
  <c r="BE829" i="1"/>
  <c r="BF829" i="1" s="1"/>
  <c r="BA829" i="1"/>
  <c r="AP829" i="1"/>
  <c r="AN829" i="1"/>
  <c r="AD829" i="1"/>
  <c r="AC829" i="1"/>
  <c r="GJ828" i="1"/>
  <c r="FQ828" i="1"/>
  <c r="FP828" i="1"/>
  <c r="FO828" i="1"/>
  <c r="FM828" i="1"/>
  <c r="FL828" i="1"/>
  <c r="FD828" i="1"/>
  <c r="EH828" i="1"/>
  <c r="EG828" i="1"/>
  <c r="DP828" i="1"/>
  <c r="BV828" i="1"/>
  <c r="BS828" i="1"/>
  <c r="BN828" i="1"/>
  <c r="BJ828" i="1"/>
  <c r="BE828" i="1"/>
  <c r="BF828" i="1" s="1"/>
  <c r="BA828" i="1"/>
  <c r="AP828" i="1"/>
  <c r="AN828" i="1"/>
  <c r="AD828" i="1"/>
  <c r="AC828" i="1"/>
  <c r="GJ827" i="1"/>
  <c r="FQ827" i="1"/>
  <c r="FP827" i="1"/>
  <c r="FO827" i="1"/>
  <c r="FM827" i="1"/>
  <c r="FL827" i="1"/>
  <c r="FD827" i="1"/>
  <c r="EH827" i="1"/>
  <c r="EG827" i="1"/>
  <c r="DP827" i="1"/>
  <c r="BV827" i="1"/>
  <c r="BS827" i="1"/>
  <c r="BN827" i="1"/>
  <c r="BJ827" i="1"/>
  <c r="BE827" i="1"/>
  <c r="BF827" i="1" s="1"/>
  <c r="BA827" i="1"/>
  <c r="AP827" i="1"/>
  <c r="AN827" i="1"/>
  <c r="AD827" i="1"/>
  <c r="AC827" i="1"/>
  <c r="GJ826" i="1"/>
  <c r="FQ826" i="1"/>
  <c r="FP826" i="1"/>
  <c r="FO826" i="1"/>
  <c r="FM826" i="1"/>
  <c r="FL826" i="1"/>
  <c r="FD826" i="1"/>
  <c r="EH826" i="1"/>
  <c r="EG826" i="1"/>
  <c r="DP826" i="1"/>
  <c r="BV826" i="1"/>
  <c r="BS826" i="1"/>
  <c r="BN826" i="1"/>
  <c r="BJ826" i="1"/>
  <c r="BE826" i="1"/>
  <c r="BF826" i="1" s="1"/>
  <c r="BA826" i="1"/>
  <c r="AP826" i="1"/>
  <c r="AN826" i="1"/>
  <c r="AD826" i="1"/>
  <c r="AC826" i="1"/>
  <c r="GJ825" i="1"/>
  <c r="FQ825" i="1"/>
  <c r="FP825" i="1"/>
  <c r="FO825" i="1"/>
  <c r="FM825" i="1"/>
  <c r="FL825" i="1"/>
  <c r="FD825" i="1"/>
  <c r="EH825" i="1"/>
  <c r="EG825" i="1"/>
  <c r="DP825" i="1"/>
  <c r="BV825" i="1"/>
  <c r="BS825" i="1"/>
  <c r="BN825" i="1"/>
  <c r="BJ825" i="1"/>
  <c r="BE825" i="1"/>
  <c r="BF825" i="1" s="1"/>
  <c r="BA825" i="1"/>
  <c r="AP825" i="1"/>
  <c r="AN825" i="1"/>
  <c r="AD825" i="1"/>
  <c r="AC825" i="1"/>
  <c r="GJ824" i="1"/>
  <c r="FQ824" i="1"/>
  <c r="FP824" i="1"/>
  <c r="FO824" i="1"/>
  <c r="FM824" i="1"/>
  <c r="FL824" i="1"/>
  <c r="FD824" i="1"/>
  <c r="EH824" i="1"/>
  <c r="EG824" i="1"/>
  <c r="DP824" i="1"/>
  <c r="BV824" i="1"/>
  <c r="BS824" i="1"/>
  <c r="BN824" i="1"/>
  <c r="BJ824" i="1"/>
  <c r="BE824" i="1"/>
  <c r="BF824" i="1" s="1"/>
  <c r="BA824" i="1"/>
  <c r="AP824" i="1"/>
  <c r="AN824" i="1"/>
  <c r="AD824" i="1"/>
  <c r="AC824" i="1"/>
  <c r="GJ823" i="1"/>
  <c r="FQ823" i="1"/>
  <c r="FP823" i="1"/>
  <c r="FO823" i="1"/>
  <c r="FM823" i="1"/>
  <c r="FL823" i="1"/>
  <c r="FD823" i="1"/>
  <c r="EH823" i="1"/>
  <c r="EG823" i="1"/>
  <c r="DP823" i="1"/>
  <c r="BV823" i="1"/>
  <c r="BS823" i="1"/>
  <c r="BN823" i="1"/>
  <c r="BJ823" i="1"/>
  <c r="BE823" i="1"/>
  <c r="BF823" i="1" s="1"/>
  <c r="BA823" i="1"/>
  <c r="AP823" i="1"/>
  <c r="AN823" i="1"/>
  <c r="AD823" i="1"/>
  <c r="AC823" i="1"/>
  <c r="GJ822" i="1"/>
  <c r="FQ822" i="1"/>
  <c r="FP822" i="1"/>
  <c r="FO822" i="1"/>
  <c r="FM822" i="1"/>
  <c r="FL822" i="1"/>
  <c r="FD822" i="1"/>
  <c r="EH822" i="1"/>
  <c r="EG822" i="1"/>
  <c r="DP822" i="1"/>
  <c r="BV822" i="1"/>
  <c r="BS822" i="1"/>
  <c r="BN822" i="1"/>
  <c r="BJ822" i="1"/>
  <c r="BE822" i="1"/>
  <c r="BF822" i="1" s="1"/>
  <c r="BA822" i="1"/>
  <c r="AP822" i="1"/>
  <c r="AN822" i="1"/>
  <c r="AD822" i="1"/>
  <c r="AC822" i="1"/>
  <c r="GJ821" i="1"/>
  <c r="FQ821" i="1"/>
  <c r="FP821" i="1"/>
  <c r="FO821" i="1"/>
  <c r="FM821" i="1"/>
  <c r="FL821" i="1"/>
  <c r="FD821" i="1"/>
  <c r="EH821" i="1"/>
  <c r="EG821" i="1"/>
  <c r="DP821" i="1"/>
  <c r="BV821" i="1"/>
  <c r="BS821" i="1"/>
  <c r="BN821" i="1"/>
  <c r="BJ821" i="1"/>
  <c r="BE821" i="1"/>
  <c r="BF821" i="1" s="1"/>
  <c r="BA821" i="1"/>
  <c r="AP821" i="1"/>
  <c r="AN821" i="1"/>
  <c r="AD821" i="1"/>
  <c r="AC821" i="1"/>
  <c r="GJ820" i="1"/>
  <c r="FQ820" i="1"/>
  <c r="FP820" i="1"/>
  <c r="FO820" i="1"/>
  <c r="FM820" i="1"/>
  <c r="FL820" i="1"/>
  <c r="FD820" i="1"/>
  <c r="EH820" i="1"/>
  <c r="EG820" i="1"/>
  <c r="DP820" i="1"/>
  <c r="BV820" i="1"/>
  <c r="BS820" i="1"/>
  <c r="BN820" i="1"/>
  <c r="BJ820" i="1"/>
  <c r="BE820" i="1"/>
  <c r="BF820" i="1" s="1"/>
  <c r="BA820" i="1"/>
  <c r="AP820" i="1"/>
  <c r="AN820" i="1"/>
  <c r="AD820" i="1"/>
  <c r="AC820" i="1"/>
  <c r="GJ819" i="1"/>
  <c r="FQ819" i="1"/>
  <c r="FP819" i="1"/>
  <c r="FO819" i="1"/>
  <c r="FM819" i="1"/>
  <c r="FL819" i="1"/>
  <c r="FD819" i="1"/>
  <c r="EH819" i="1"/>
  <c r="EG819" i="1"/>
  <c r="DP819" i="1"/>
  <c r="BV819" i="1"/>
  <c r="BS819" i="1"/>
  <c r="BN819" i="1"/>
  <c r="BJ819" i="1"/>
  <c r="BE819" i="1"/>
  <c r="BF819" i="1" s="1"/>
  <c r="BA819" i="1"/>
  <c r="AP819" i="1"/>
  <c r="AN819" i="1"/>
  <c r="AD819" i="1"/>
  <c r="AC819" i="1"/>
  <c r="GJ818" i="1"/>
  <c r="FQ818" i="1"/>
  <c r="FP818" i="1"/>
  <c r="FO818" i="1"/>
  <c r="FM818" i="1"/>
  <c r="FL818" i="1"/>
  <c r="FD818" i="1"/>
  <c r="EH818" i="1"/>
  <c r="EG818" i="1"/>
  <c r="DP818" i="1"/>
  <c r="BV818" i="1"/>
  <c r="BS818" i="1"/>
  <c r="BN818" i="1"/>
  <c r="BJ818" i="1"/>
  <c r="BE818" i="1"/>
  <c r="BF818" i="1" s="1"/>
  <c r="BA818" i="1"/>
  <c r="AP818" i="1"/>
  <c r="AN818" i="1"/>
  <c r="AD818" i="1"/>
  <c r="AC818" i="1"/>
  <c r="GJ817" i="1"/>
  <c r="FQ817" i="1"/>
  <c r="FP817" i="1"/>
  <c r="FO817" i="1"/>
  <c r="FM817" i="1"/>
  <c r="FL817" i="1"/>
  <c r="FD817" i="1"/>
  <c r="EH817" i="1"/>
  <c r="EG817" i="1"/>
  <c r="DP817" i="1"/>
  <c r="BV817" i="1"/>
  <c r="BS817" i="1"/>
  <c r="BN817" i="1"/>
  <c r="BJ817" i="1"/>
  <c r="BE817" i="1"/>
  <c r="BF817" i="1" s="1"/>
  <c r="BA817" i="1"/>
  <c r="AP817" i="1"/>
  <c r="AN817" i="1"/>
  <c r="AD817" i="1"/>
  <c r="AC817" i="1"/>
  <c r="GJ816" i="1"/>
  <c r="FQ816" i="1"/>
  <c r="FP816" i="1"/>
  <c r="FO816" i="1"/>
  <c r="FM816" i="1"/>
  <c r="FL816" i="1"/>
  <c r="FD816" i="1"/>
  <c r="EH816" i="1"/>
  <c r="EG816" i="1"/>
  <c r="DP816" i="1"/>
  <c r="BV816" i="1"/>
  <c r="BS816" i="1"/>
  <c r="BN816" i="1"/>
  <c r="BJ816" i="1"/>
  <c r="BE816" i="1"/>
  <c r="BF816" i="1" s="1"/>
  <c r="BA816" i="1"/>
  <c r="AP816" i="1"/>
  <c r="AN816" i="1"/>
  <c r="AD816" i="1"/>
  <c r="AC816" i="1"/>
  <c r="GJ815" i="1"/>
  <c r="FQ815" i="1"/>
  <c r="FP815" i="1"/>
  <c r="FO815" i="1"/>
  <c r="FM815" i="1"/>
  <c r="FL815" i="1"/>
  <c r="FD815" i="1"/>
  <c r="EH815" i="1"/>
  <c r="EG815" i="1"/>
  <c r="DP815" i="1"/>
  <c r="BV815" i="1"/>
  <c r="BS815" i="1"/>
  <c r="BN815" i="1"/>
  <c r="BJ815" i="1"/>
  <c r="BE815" i="1"/>
  <c r="BF815" i="1" s="1"/>
  <c r="BA815" i="1"/>
  <c r="AP815" i="1"/>
  <c r="AN815" i="1"/>
  <c r="AD815" i="1"/>
  <c r="AC815" i="1"/>
  <c r="GJ814" i="1"/>
  <c r="FQ814" i="1"/>
  <c r="FP814" i="1"/>
  <c r="FO814" i="1"/>
  <c r="FM814" i="1"/>
  <c r="FL814" i="1"/>
  <c r="FD814" i="1"/>
  <c r="EH814" i="1"/>
  <c r="EG814" i="1"/>
  <c r="DP814" i="1"/>
  <c r="BV814" i="1"/>
  <c r="BS814" i="1"/>
  <c r="BN814" i="1"/>
  <c r="BJ814" i="1"/>
  <c r="BE814" i="1"/>
  <c r="BF814" i="1" s="1"/>
  <c r="BA814" i="1"/>
  <c r="AP814" i="1"/>
  <c r="AN814" i="1"/>
  <c r="AD814" i="1"/>
  <c r="AC814" i="1"/>
  <c r="GJ813" i="1"/>
  <c r="FQ813" i="1"/>
  <c r="FP813" i="1"/>
  <c r="FO813" i="1"/>
  <c r="FM813" i="1"/>
  <c r="FL813" i="1"/>
  <c r="FD813" i="1"/>
  <c r="EH813" i="1"/>
  <c r="EG813" i="1"/>
  <c r="DP813" i="1"/>
  <c r="BV813" i="1"/>
  <c r="BS813" i="1"/>
  <c r="BN813" i="1"/>
  <c r="BJ813" i="1"/>
  <c r="BE813" i="1"/>
  <c r="BF813" i="1" s="1"/>
  <c r="BA813" i="1"/>
  <c r="AP813" i="1"/>
  <c r="AN813" i="1"/>
  <c r="AD813" i="1"/>
  <c r="AC813" i="1"/>
  <c r="GJ812" i="1"/>
  <c r="FQ812" i="1"/>
  <c r="FP812" i="1"/>
  <c r="FO812" i="1"/>
  <c r="FM812" i="1"/>
  <c r="FL812" i="1"/>
  <c r="FD812" i="1"/>
  <c r="EH812" i="1"/>
  <c r="EG812" i="1"/>
  <c r="DP812" i="1"/>
  <c r="BV812" i="1"/>
  <c r="BS812" i="1"/>
  <c r="BN812" i="1"/>
  <c r="BJ812" i="1"/>
  <c r="BE812" i="1"/>
  <c r="BF812" i="1" s="1"/>
  <c r="BA812" i="1"/>
  <c r="AP812" i="1"/>
  <c r="AN812" i="1"/>
  <c r="AD812" i="1"/>
  <c r="AC812" i="1"/>
  <c r="GJ811" i="1"/>
  <c r="FQ811" i="1"/>
  <c r="FP811" i="1"/>
  <c r="FO811" i="1"/>
  <c r="FM811" i="1"/>
  <c r="FL811" i="1"/>
  <c r="FD811" i="1"/>
  <c r="EH811" i="1"/>
  <c r="EG811" i="1"/>
  <c r="DP811" i="1"/>
  <c r="BV811" i="1"/>
  <c r="BS811" i="1"/>
  <c r="BN811" i="1"/>
  <c r="BJ811" i="1"/>
  <c r="BE811" i="1"/>
  <c r="BF811" i="1" s="1"/>
  <c r="BA811" i="1"/>
  <c r="AP811" i="1"/>
  <c r="AN811" i="1"/>
  <c r="AD811" i="1"/>
  <c r="AC811" i="1"/>
  <c r="GJ810" i="1"/>
  <c r="FQ810" i="1"/>
  <c r="FP810" i="1"/>
  <c r="FO810" i="1"/>
  <c r="FM810" i="1"/>
  <c r="FL810" i="1"/>
  <c r="FD810" i="1"/>
  <c r="EH810" i="1"/>
  <c r="EG810" i="1"/>
  <c r="DP810" i="1"/>
  <c r="BV810" i="1"/>
  <c r="BS810" i="1"/>
  <c r="BN810" i="1"/>
  <c r="BJ810" i="1"/>
  <c r="BE810" i="1"/>
  <c r="BF810" i="1" s="1"/>
  <c r="BA810" i="1"/>
  <c r="AP810" i="1"/>
  <c r="AN810" i="1"/>
  <c r="AD810" i="1"/>
  <c r="AC810" i="1"/>
  <c r="GJ809" i="1"/>
  <c r="FQ809" i="1"/>
  <c r="FP809" i="1"/>
  <c r="FO809" i="1"/>
  <c r="FM809" i="1"/>
  <c r="FL809" i="1"/>
  <c r="FD809" i="1"/>
  <c r="EH809" i="1"/>
  <c r="EG809" i="1"/>
  <c r="DP809" i="1"/>
  <c r="BV809" i="1"/>
  <c r="BS809" i="1"/>
  <c r="BN809" i="1"/>
  <c r="BJ809" i="1"/>
  <c r="BE809" i="1"/>
  <c r="BF809" i="1" s="1"/>
  <c r="BA809" i="1"/>
  <c r="AP809" i="1"/>
  <c r="AN809" i="1"/>
  <c r="AD809" i="1"/>
  <c r="AC809" i="1"/>
  <c r="GJ808" i="1"/>
  <c r="FQ808" i="1"/>
  <c r="FP808" i="1"/>
  <c r="FO808" i="1"/>
  <c r="FM808" i="1"/>
  <c r="FL808" i="1"/>
  <c r="FD808" i="1"/>
  <c r="EH808" i="1"/>
  <c r="EG808" i="1"/>
  <c r="EI808" i="1" s="1"/>
  <c r="DP808" i="1"/>
  <c r="BV808" i="1"/>
  <c r="BS808" i="1"/>
  <c r="BN808" i="1"/>
  <c r="BJ808" i="1"/>
  <c r="BF808" i="1"/>
  <c r="BE808" i="1"/>
  <c r="BA808" i="1"/>
  <c r="AP808" i="1"/>
  <c r="AN808" i="1"/>
  <c r="AD808" i="1"/>
  <c r="AC808" i="1"/>
  <c r="GJ807" i="1"/>
  <c r="FQ807" i="1"/>
  <c r="FP807" i="1"/>
  <c r="FO807" i="1"/>
  <c r="FM807" i="1"/>
  <c r="FL807" i="1"/>
  <c r="FD807" i="1"/>
  <c r="EH807" i="1"/>
  <c r="EG807" i="1"/>
  <c r="EI807" i="1" s="1"/>
  <c r="DP807" i="1"/>
  <c r="BV807" i="1"/>
  <c r="BS807" i="1"/>
  <c r="BN807" i="1"/>
  <c r="BJ807" i="1"/>
  <c r="BE807" i="1"/>
  <c r="BF807" i="1" s="1"/>
  <c r="BA807" i="1"/>
  <c r="AP807" i="1"/>
  <c r="AN807" i="1"/>
  <c r="AD807" i="1"/>
  <c r="AC807" i="1"/>
  <c r="GJ806" i="1"/>
  <c r="FQ806" i="1"/>
  <c r="FP806" i="1"/>
  <c r="FO806" i="1"/>
  <c r="FM806" i="1"/>
  <c r="FL806" i="1"/>
  <c r="FD806" i="1"/>
  <c r="EH806" i="1"/>
  <c r="EG806" i="1"/>
  <c r="DP806" i="1"/>
  <c r="BV806" i="1"/>
  <c r="BS806" i="1"/>
  <c r="BN806" i="1"/>
  <c r="BJ806" i="1"/>
  <c r="BE806" i="1"/>
  <c r="BF806" i="1" s="1"/>
  <c r="BA806" i="1"/>
  <c r="AP806" i="1"/>
  <c r="AN806" i="1"/>
  <c r="AD806" i="1"/>
  <c r="AC806" i="1"/>
  <c r="GJ805" i="1"/>
  <c r="FQ805" i="1"/>
  <c r="FP805" i="1"/>
  <c r="FO805" i="1"/>
  <c r="FM805" i="1"/>
  <c r="FL805" i="1"/>
  <c r="FD805" i="1"/>
  <c r="EH805" i="1"/>
  <c r="EG805" i="1"/>
  <c r="EI805" i="1" s="1"/>
  <c r="DP805" i="1"/>
  <c r="BV805" i="1"/>
  <c r="BS805" i="1"/>
  <c r="BN805" i="1"/>
  <c r="BJ805" i="1"/>
  <c r="BF805" i="1"/>
  <c r="BE805" i="1"/>
  <c r="BA805" i="1"/>
  <c r="AP805" i="1"/>
  <c r="AN805" i="1"/>
  <c r="AD805" i="1"/>
  <c r="AC805" i="1"/>
  <c r="GJ804" i="1"/>
  <c r="FQ804" i="1"/>
  <c r="FP804" i="1"/>
  <c r="FO804" i="1"/>
  <c r="FM804" i="1"/>
  <c r="FL804" i="1"/>
  <c r="FD804" i="1"/>
  <c r="EH804" i="1"/>
  <c r="EG804" i="1"/>
  <c r="DP804" i="1"/>
  <c r="BV804" i="1"/>
  <c r="BS804" i="1"/>
  <c r="BN804" i="1"/>
  <c r="BJ804" i="1"/>
  <c r="BE804" i="1"/>
  <c r="BF804" i="1" s="1"/>
  <c r="BA804" i="1"/>
  <c r="AP804" i="1"/>
  <c r="AN804" i="1"/>
  <c r="AD804" i="1"/>
  <c r="AC804" i="1"/>
  <c r="GJ803" i="1"/>
  <c r="FQ803" i="1"/>
  <c r="FP803" i="1"/>
  <c r="FO803" i="1"/>
  <c r="FM803" i="1"/>
  <c r="FL803" i="1"/>
  <c r="FD803" i="1"/>
  <c r="EI803" i="1"/>
  <c r="EH803" i="1"/>
  <c r="EG803" i="1"/>
  <c r="DP803" i="1"/>
  <c r="BV803" i="1"/>
  <c r="BS803" i="1"/>
  <c r="BN803" i="1"/>
  <c r="BJ803" i="1"/>
  <c r="BF803" i="1"/>
  <c r="BE803" i="1"/>
  <c r="BA803" i="1"/>
  <c r="AP803" i="1"/>
  <c r="AN803" i="1"/>
  <c r="AD803" i="1"/>
  <c r="AC803" i="1"/>
  <c r="GJ802" i="1"/>
  <c r="FQ802" i="1"/>
  <c r="FP802" i="1"/>
  <c r="FO802" i="1"/>
  <c r="FM802" i="1"/>
  <c r="FL802" i="1"/>
  <c r="FD802" i="1"/>
  <c r="EH802" i="1"/>
  <c r="EG802" i="1"/>
  <c r="EI802" i="1" s="1"/>
  <c r="DP802" i="1"/>
  <c r="BV802" i="1"/>
  <c r="BS802" i="1"/>
  <c r="BN802" i="1"/>
  <c r="BJ802" i="1"/>
  <c r="BE802" i="1"/>
  <c r="BF802" i="1" s="1"/>
  <c r="BA802" i="1"/>
  <c r="AP802" i="1"/>
  <c r="AN802" i="1"/>
  <c r="AD802" i="1"/>
  <c r="AC802" i="1"/>
  <c r="GJ801" i="1"/>
  <c r="FQ801" i="1"/>
  <c r="FP801" i="1"/>
  <c r="FO801" i="1"/>
  <c r="FM801" i="1"/>
  <c r="FL801" i="1"/>
  <c r="FD801" i="1"/>
  <c r="EH801" i="1"/>
  <c r="EG801" i="1"/>
  <c r="DP801" i="1"/>
  <c r="BV801" i="1"/>
  <c r="BS801" i="1"/>
  <c r="BN801" i="1"/>
  <c r="BJ801" i="1"/>
  <c r="BE801" i="1"/>
  <c r="BF801" i="1" s="1"/>
  <c r="BA801" i="1"/>
  <c r="AP801" i="1"/>
  <c r="AN801" i="1"/>
  <c r="AD801" i="1"/>
  <c r="AC801" i="1"/>
  <c r="GJ800" i="1"/>
  <c r="FQ800" i="1"/>
  <c r="FP800" i="1"/>
  <c r="FO800" i="1"/>
  <c r="FM800" i="1"/>
  <c r="FL800" i="1"/>
  <c r="FD800" i="1"/>
  <c r="EH800" i="1"/>
  <c r="EG800" i="1"/>
  <c r="EI800" i="1" s="1"/>
  <c r="DP800" i="1"/>
  <c r="BV800" i="1"/>
  <c r="BS800" i="1"/>
  <c r="BN800" i="1"/>
  <c r="BJ800" i="1"/>
  <c r="BE800" i="1"/>
  <c r="BF800" i="1" s="1"/>
  <c r="BA800" i="1"/>
  <c r="AP800" i="1"/>
  <c r="AN800" i="1"/>
  <c r="AD800" i="1"/>
  <c r="AC800" i="1"/>
  <c r="GJ799" i="1"/>
  <c r="FQ799" i="1"/>
  <c r="FP799" i="1"/>
  <c r="FO799" i="1"/>
  <c r="FM799" i="1"/>
  <c r="FL799" i="1"/>
  <c r="FD799" i="1"/>
  <c r="EH799" i="1"/>
  <c r="EG799" i="1"/>
  <c r="DP799" i="1"/>
  <c r="BV799" i="1"/>
  <c r="BS799" i="1"/>
  <c r="BN799" i="1"/>
  <c r="BJ799" i="1"/>
  <c r="BE799" i="1"/>
  <c r="BF799" i="1" s="1"/>
  <c r="BA799" i="1"/>
  <c r="AP799" i="1"/>
  <c r="AN799" i="1"/>
  <c r="AD799" i="1"/>
  <c r="AC799" i="1"/>
  <c r="GJ798" i="1"/>
  <c r="FQ798" i="1"/>
  <c r="FP798" i="1"/>
  <c r="FO798" i="1"/>
  <c r="FM798" i="1"/>
  <c r="FL798" i="1"/>
  <c r="FD798" i="1"/>
  <c r="EH798" i="1"/>
  <c r="EG798" i="1"/>
  <c r="DP798" i="1"/>
  <c r="BV798" i="1"/>
  <c r="BS798" i="1"/>
  <c r="BN798" i="1"/>
  <c r="BJ798" i="1"/>
  <c r="BE798" i="1"/>
  <c r="BF798" i="1" s="1"/>
  <c r="BA798" i="1"/>
  <c r="AP798" i="1"/>
  <c r="AN798" i="1"/>
  <c r="AD798" i="1"/>
  <c r="AC798" i="1"/>
  <c r="GJ797" i="1"/>
  <c r="FQ797" i="1"/>
  <c r="FP797" i="1"/>
  <c r="FO797" i="1"/>
  <c r="FM797" i="1"/>
  <c r="FL797" i="1"/>
  <c r="FD797" i="1"/>
  <c r="EH797" i="1"/>
  <c r="EG797" i="1"/>
  <c r="EI797" i="1" s="1"/>
  <c r="DP797" i="1"/>
  <c r="BV797" i="1"/>
  <c r="BS797" i="1"/>
  <c r="BN797" i="1"/>
  <c r="BJ797" i="1"/>
  <c r="BE797" i="1"/>
  <c r="BF797" i="1" s="1"/>
  <c r="BA797" i="1"/>
  <c r="AP797" i="1"/>
  <c r="AN797" i="1"/>
  <c r="AD797" i="1"/>
  <c r="AC797" i="1"/>
  <c r="GJ796" i="1"/>
  <c r="FQ796" i="1"/>
  <c r="FP796" i="1"/>
  <c r="FO796" i="1"/>
  <c r="FM796" i="1"/>
  <c r="FL796" i="1"/>
  <c r="FD796" i="1"/>
  <c r="EH796" i="1"/>
  <c r="EG796" i="1"/>
  <c r="DP796" i="1"/>
  <c r="BV796" i="1"/>
  <c r="BS796" i="1"/>
  <c r="BN796" i="1"/>
  <c r="BJ796" i="1"/>
  <c r="BF796" i="1"/>
  <c r="BE796" i="1"/>
  <c r="BA796" i="1"/>
  <c r="AP796" i="1"/>
  <c r="AN796" i="1"/>
  <c r="AD796" i="1"/>
  <c r="AC796" i="1"/>
  <c r="GJ795" i="1"/>
  <c r="FQ795" i="1"/>
  <c r="FP795" i="1"/>
  <c r="FO795" i="1"/>
  <c r="FM795" i="1"/>
  <c r="FL795" i="1"/>
  <c r="FD795" i="1"/>
  <c r="EH795" i="1"/>
  <c r="EG795" i="1"/>
  <c r="DP795" i="1"/>
  <c r="BV795" i="1"/>
  <c r="BS795" i="1"/>
  <c r="BN795" i="1"/>
  <c r="BJ795" i="1"/>
  <c r="BE795" i="1"/>
  <c r="BF795" i="1" s="1"/>
  <c r="BA795" i="1"/>
  <c r="AP795" i="1"/>
  <c r="AN795" i="1"/>
  <c r="AD795" i="1"/>
  <c r="AC795" i="1"/>
  <c r="GJ794" i="1"/>
  <c r="FQ794" i="1"/>
  <c r="FP794" i="1"/>
  <c r="FO794" i="1"/>
  <c r="FM794" i="1"/>
  <c r="FL794" i="1"/>
  <c r="FD794" i="1"/>
  <c r="EH794" i="1"/>
  <c r="EG794" i="1"/>
  <c r="DP794" i="1"/>
  <c r="BV794" i="1"/>
  <c r="BS794" i="1"/>
  <c r="BN794" i="1"/>
  <c r="BJ794" i="1"/>
  <c r="BE794" i="1"/>
  <c r="BF794" i="1" s="1"/>
  <c r="BA794" i="1"/>
  <c r="AP794" i="1"/>
  <c r="AN794" i="1"/>
  <c r="AD794" i="1"/>
  <c r="AC794" i="1"/>
  <c r="GJ793" i="1"/>
  <c r="FQ793" i="1"/>
  <c r="FP793" i="1"/>
  <c r="FO793" i="1"/>
  <c r="FM793" i="1"/>
  <c r="FL793" i="1"/>
  <c r="FD793" i="1"/>
  <c r="EH793" i="1"/>
  <c r="EG793" i="1"/>
  <c r="DP793" i="1"/>
  <c r="BV793" i="1"/>
  <c r="BS793" i="1"/>
  <c r="BN793" i="1"/>
  <c r="BJ793" i="1"/>
  <c r="BE793" i="1"/>
  <c r="BF793" i="1" s="1"/>
  <c r="BA793" i="1"/>
  <c r="AP793" i="1"/>
  <c r="AN793" i="1"/>
  <c r="AD793" i="1"/>
  <c r="AC793" i="1"/>
  <c r="GJ792" i="1"/>
  <c r="FQ792" i="1"/>
  <c r="FP792" i="1"/>
  <c r="FO792" i="1"/>
  <c r="FM792" i="1"/>
  <c r="FL792" i="1"/>
  <c r="FD792" i="1"/>
  <c r="EH792" i="1"/>
  <c r="EG792" i="1"/>
  <c r="DP792" i="1"/>
  <c r="BV792" i="1"/>
  <c r="BS792" i="1"/>
  <c r="BN792" i="1"/>
  <c r="BJ792" i="1"/>
  <c r="BE792" i="1"/>
  <c r="BF792" i="1" s="1"/>
  <c r="BA792" i="1"/>
  <c r="AP792" i="1"/>
  <c r="AN792" i="1"/>
  <c r="AD792" i="1"/>
  <c r="AC792" i="1"/>
  <c r="GJ791" i="1"/>
  <c r="FQ791" i="1"/>
  <c r="FP791" i="1"/>
  <c r="FO791" i="1"/>
  <c r="FM791" i="1"/>
  <c r="FL791" i="1"/>
  <c r="FD791" i="1"/>
  <c r="EH791" i="1"/>
  <c r="EG791" i="1"/>
  <c r="EI791" i="1" s="1"/>
  <c r="DP791" i="1"/>
  <c r="BV791" i="1"/>
  <c r="BS791" i="1"/>
  <c r="BN791" i="1"/>
  <c r="BJ791" i="1"/>
  <c r="BE791" i="1"/>
  <c r="BF791" i="1" s="1"/>
  <c r="BA791" i="1"/>
  <c r="AP791" i="1"/>
  <c r="AN791" i="1"/>
  <c r="AD791" i="1"/>
  <c r="AC791" i="1"/>
  <c r="GJ790" i="1"/>
  <c r="FQ790" i="1"/>
  <c r="FP790" i="1"/>
  <c r="FO790" i="1"/>
  <c r="FM790" i="1"/>
  <c r="FL790" i="1"/>
  <c r="FD790" i="1"/>
  <c r="EH790" i="1"/>
  <c r="EG790" i="1"/>
  <c r="EI790" i="1" s="1"/>
  <c r="DP790" i="1"/>
  <c r="BV790" i="1"/>
  <c r="BS790" i="1"/>
  <c r="BN790" i="1"/>
  <c r="BJ790" i="1"/>
  <c r="BF790" i="1"/>
  <c r="BE790" i="1"/>
  <c r="BA790" i="1"/>
  <c r="AP790" i="1"/>
  <c r="AN790" i="1"/>
  <c r="AD790" i="1"/>
  <c r="AC790" i="1"/>
  <c r="GJ789" i="1"/>
  <c r="FQ789" i="1"/>
  <c r="FP789" i="1"/>
  <c r="FO789" i="1"/>
  <c r="FM789" i="1"/>
  <c r="FL789" i="1"/>
  <c r="FD789" i="1"/>
  <c r="EH789" i="1"/>
  <c r="EG789" i="1"/>
  <c r="DP789" i="1"/>
  <c r="BV789" i="1"/>
  <c r="BS789" i="1"/>
  <c r="BN789" i="1"/>
  <c r="BJ789" i="1"/>
  <c r="BE789" i="1"/>
  <c r="BF789" i="1" s="1"/>
  <c r="BA789" i="1"/>
  <c r="AP789" i="1"/>
  <c r="AN789" i="1"/>
  <c r="AD789" i="1"/>
  <c r="AC789" i="1"/>
  <c r="GJ788" i="1"/>
  <c r="FQ788" i="1"/>
  <c r="FP788" i="1"/>
  <c r="FO788" i="1"/>
  <c r="FM788" i="1"/>
  <c r="FL788" i="1"/>
  <c r="FD788" i="1"/>
  <c r="EH788" i="1"/>
  <c r="EG788" i="1"/>
  <c r="DP788" i="1"/>
  <c r="BV788" i="1"/>
  <c r="BS788" i="1"/>
  <c r="BN788" i="1"/>
  <c r="BJ788" i="1"/>
  <c r="BE788" i="1"/>
  <c r="BF788" i="1" s="1"/>
  <c r="BA788" i="1"/>
  <c r="AP788" i="1"/>
  <c r="AN788" i="1"/>
  <c r="AD788" i="1"/>
  <c r="AC788" i="1"/>
  <c r="GJ787" i="1"/>
  <c r="FQ787" i="1"/>
  <c r="FP787" i="1"/>
  <c r="FO787" i="1"/>
  <c r="FM787" i="1"/>
  <c r="FL787" i="1"/>
  <c r="FD787" i="1"/>
  <c r="EH787" i="1"/>
  <c r="EG787" i="1"/>
  <c r="DP787" i="1"/>
  <c r="BV787" i="1"/>
  <c r="BS787" i="1"/>
  <c r="BN787" i="1"/>
  <c r="BJ787" i="1"/>
  <c r="BE787" i="1"/>
  <c r="BF787" i="1" s="1"/>
  <c r="BA787" i="1"/>
  <c r="AP787" i="1"/>
  <c r="AN787" i="1"/>
  <c r="AD787" i="1"/>
  <c r="AC787" i="1"/>
  <c r="GJ786" i="1"/>
  <c r="FQ786" i="1"/>
  <c r="FP786" i="1"/>
  <c r="FO786" i="1"/>
  <c r="FM786" i="1"/>
  <c r="FL786" i="1"/>
  <c r="FD786" i="1"/>
  <c r="EH786" i="1"/>
  <c r="EG786" i="1"/>
  <c r="DP786" i="1"/>
  <c r="BV786" i="1"/>
  <c r="BS786" i="1"/>
  <c r="BN786" i="1"/>
  <c r="BJ786" i="1"/>
  <c r="BE786" i="1"/>
  <c r="BF786" i="1" s="1"/>
  <c r="BA786" i="1"/>
  <c r="AP786" i="1"/>
  <c r="AN786" i="1"/>
  <c r="AD786" i="1"/>
  <c r="AC786" i="1"/>
  <c r="GJ785" i="1"/>
  <c r="FQ785" i="1"/>
  <c r="FP785" i="1"/>
  <c r="FO785" i="1"/>
  <c r="FM785" i="1"/>
  <c r="FL785" i="1"/>
  <c r="FD785" i="1"/>
  <c r="EH785" i="1"/>
  <c r="EG785" i="1"/>
  <c r="DP785" i="1"/>
  <c r="BV785" i="1"/>
  <c r="BS785" i="1"/>
  <c r="BN785" i="1"/>
  <c r="BJ785" i="1"/>
  <c r="BE785" i="1"/>
  <c r="BF785" i="1" s="1"/>
  <c r="BA785" i="1"/>
  <c r="AP785" i="1"/>
  <c r="AN785" i="1"/>
  <c r="AD785" i="1"/>
  <c r="AC785" i="1"/>
  <c r="GJ784" i="1"/>
  <c r="FQ784" i="1"/>
  <c r="FP784" i="1"/>
  <c r="FO784" i="1"/>
  <c r="FM784" i="1"/>
  <c r="FL784" i="1"/>
  <c r="FD784" i="1"/>
  <c r="EH784" i="1"/>
  <c r="EG784" i="1"/>
  <c r="DP784" i="1"/>
  <c r="BV784" i="1"/>
  <c r="BS784" i="1"/>
  <c r="BN784" i="1"/>
  <c r="BJ784" i="1"/>
  <c r="BE784" i="1"/>
  <c r="BF784" i="1" s="1"/>
  <c r="BA784" i="1"/>
  <c r="AP784" i="1"/>
  <c r="AN784" i="1"/>
  <c r="AD784" i="1"/>
  <c r="AC784" i="1"/>
  <c r="GJ783" i="1"/>
  <c r="FQ783" i="1"/>
  <c r="FP783" i="1"/>
  <c r="FO783" i="1"/>
  <c r="FM783" i="1"/>
  <c r="FL783" i="1"/>
  <c r="FD783" i="1"/>
  <c r="EH783" i="1"/>
  <c r="EG783" i="1"/>
  <c r="DP783" i="1"/>
  <c r="BV783" i="1"/>
  <c r="BS783" i="1"/>
  <c r="BN783" i="1"/>
  <c r="BJ783" i="1"/>
  <c r="BF783" i="1"/>
  <c r="BE783" i="1"/>
  <c r="BA783" i="1"/>
  <c r="AP783" i="1"/>
  <c r="AN783" i="1"/>
  <c r="AD783" i="1"/>
  <c r="AC783" i="1"/>
  <c r="GJ782" i="1"/>
  <c r="FQ782" i="1"/>
  <c r="FP782" i="1"/>
  <c r="FO782" i="1"/>
  <c r="FM782" i="1"/>
  <c r="FL782" i="1"/>
  <c r="FD782" i="1"/>
  <c r="EH782" i="1"/>
  <c r="EG782" i="1"/>
  <c r="EI782" i="1" s="1"/>
  <c r="DP782" i="1"/>
  <c r="BV782" i="1"/>
  <c r="BS782" i="1"/>
  <c r="BN782" i="1"/>
  <c r="BJ782" i="1"/>
  <c r="BE782" i="1"/>
  <c r="BF782" i="1" s="1"/>
  <c r="BA782" i="1"/>
  <c r="AP782" i="1"/>
  <c r="AN782" i="1"/>
  <c r="AD782" i="1"/>
  <c r="AC782" i="1"/>
  <c r="GJ781" i="1"/>
  <c r="FQ781" i="1"/>
  <c r="FP781" i="1"/>
  <c r="FO781" i="1"/>
  <c r="FM781" i="1"/>
  <c r="FL781" i="1"/>
  <c r="FD781" i="1"/>
  <c r="EH781" i="1"/>
  <c r="EG781" i="1"/>
  <c r="EI781" i="1" s="1"/>
  <c r="DP781" i="1"/>
  <c r="BV781" i="1"/>
  <c r="BS781" i="1"/>
  <c r="BN781" i="1"/>
  <c r="BJ781" i="1"/>
  <c r="BE781" i="1"/>
  <c r="BF781" i="1" s="1"/>
  <c r="BA781" i="1"/>
  <c r="AP781" i="1"/>
  <c r="AN781" i="1"/>
  <c r="AD781" i="1"/>
  <c r="AC781" i="1"/>
  <c r="GJ780" i="1"/>
  <c r="FQ780" i="1"/>
  <c r="FP780" i="1"/>
  <c r="FO780" i="1"/>
  <c r="FM780" i="1"/>
  <c r="FL780" i="1"/>
  <c r="FD780" i="1"/>
  <c r="EH780" i="1"/>
  <c r="EG780" i="1"/>
  <c r="DP780" i="1"/>
  <c r="BV780" i="1"/>
  <c r="BS780" i="1"/>
  <c r="BN780" i="1"/>
  <c r="BJ780" i="1"/>
  <c r="BE780" i="1"/>
  <c r="BF780" i="1" s="1"/>
  <c r="BA780" i="1"/>
  <c r="AP780" i="1"/>
  <c r="AN780" i="1"/>
  <c r="AD780" i="1"/>
  <c r="AC780" i="1"/>
  <c r="GJ779" i="1"/>
  <c r="FQ779" i="1"/>
  <c r="FP779" i="1"/>
  <c r="FO779" i="1"/>
  <c r="FM779" i="1"/>
  <c r="FL779" i="1"/>
  <c r="FD779" i="1"/>
  <c r="EH779" i="1"/>
  <c r="EG779" i="1"/>
  <c r="DP779" i="1"/>
  <c r="BV779" i="1"/>
  <c r="BS779" i="1"/>
  <c r="BN779" i="1"/>
  <c r="BJ779" i="1"/>
  <c r="BF779" i="1"/>
  <c r="BE779" i="1"/>
  <c r="BA779" i="1"/>
  <c r="AP779" i="1"/>
  <c r="AN779" i="1"/>
  <c r="AD779" i="1"/>
  <c r="AC779" i="1"/>
  <c r="GJ778" i="1"/>
  <c r="FQ778" i="1"/>
  <c r="FP778" i="1"/>
  <c r="FO778" i="1"/>
  <c r="FM778" i="1"/>
  <c r="FL778" i="1"/>
  <c r="FD778" i="1"/>
  <c r="EH778" i="1"/>
  <c r="EG778" i="1"/>
  <c r="DP778" i="1"/>
  <c r="BV778" i="1"/>
  <c r="BS778" i="1"/>
  <c r="BN778" i="1"/>
  <c r="BJ778" i="1"/>
  <c r="BE778" i="1"/>
  <c r="BF778" i="1" s="1"/>
  <c r="BA778" i="1"/>
  <c r="AP778" i="1"/>
  <c r="AN778" i="1"/>
  <c r="AD778" i="1"/>
  <c r="AC778" i="1"/>
  <c r="GJ777" i="1"/>
  <c r="FQ777" i="1"/>
  <c r="FP777" i="1"/>
  <c r="FO777" i="1"/>
  <c r="FM777" i="1"/>
  <c r="FL777" i="1"/>
  <c r="FD777" i="1"/>
  <c r="EH777" i="1"/>
  <c r="EG777" i="1"/>
  <c r="DP777" i="1"/>
  <c r="BV777" i="1"/>
  <c r="BS777" i="1"/>
  <c r="BN777" i="1"/>
  <c r="BJ777" i="1"/>
  <c r="BE777" i="1"/>
  <c r="BF777" i="1" s="1"/>
  <c r="BA777" i="1"/>
  <c r="AP777" i="1"/>
  <c r="AN777" i="1"/>
  <c r="AD777" i="1"/>
  <c r="AC777" i="1"/>
  <c r="GJ776" i="1"/>
  <c r="FQ776" i="1"/>
  <c r="FP776" i="1"/>
  <c r="FO776" i="1"/>
  <c r="FM776" i="1"/>
  <c r="FL776" i="1"/>
  <c r="FD776" i="1"/>
  <c r="EH776" i="1"/>
  <c r="EG776" i="1"/>
  <c r="DP776" i="1"/>
  <c r="BV776" i="1"/>
  <c r="BS776" i="1"/>
  <c r="BN776" i="1"/>
  <c r="BJ776" i="1"/>
  <c r="BE776" i="1"/>
  <c r="BF776" i="1" s="1"/>
  <c r="BA776" i="1"/>
  <c r="AP776" i="1"/>
  <c r="AN776" i="1"/>
  <c r="AD776" i="1"/>
  <c r="AC776" i="1"/>
  <c r="GJ775" i="1"/>
  <c r="FQ775" i="1"/>
  <c r="FP775" i="1"/>
  <c r="FO775" i="1"/>
  <c r="FM775" i="1"/>
  <c r="FL775" i="1"/>
  <c r="FD775" i="1"/>
  <c r="EH775" i="1"/>
  <c r="EG775" i="1"/>
  <c r="DP775" i="1"/>
  <c r="BV775" i="1"/>
  <c r="BS775" i="1"/>
  <c r="BN775" i="1"/>
  <c r="BJ775" i="1"/>
  <c r="BE775" i="1"/>
  <c r="BF775" i="1" s="1"/>
  <c r="BA775" i="1"/>
  <c r="AP775" i="1"/>
  <c r="AN775" i="1"/>
  <c r="AD775" i="1"/>
  <c r="AC775" i="1"/>
  <c r="GJ774" i="1"/>
  <c r="FQ774" i="1"/>
  <c r="FP774" i="1"/>
  <c r="FO774" i="1"/>
  <c r="FM774" i="1"/>
  <c r="FL774" i="1"/>
  <c r="FD774" i="1"/>
  <c r="EH774" i="1"/>
  <c r="EG774" i="1"/>
  <c r="EI774" i="1" s="1"/>
  <c r="DP774" i="1"/>
  <c r="BV774" i="1"/>
  <c r="BS774" i="1"/>
  <c r="BN774" i="1"/>
  <c r="BJ774" i="1"/>
  <c r="BF774" i="1"/>
  <c r="BE774" i="1"/>
  <c r="BA774" i="1"/>
  <c r="AP774" i="1"/>
  <c r="AN774" i="1"/>
  <c r="AD774" i="1"/>
  <c r="AC774" i="1"/>
  <c r="GJ773" i="1"/>
  <c r="FQ773" i="1"/>
  <c r="FP773" i="1"/>
  <c r="FO773" i="1"/>
  <c r="FM773" i="1"/>
  <c r="FL773" i="1"/>
  <c r="FD773" i="1"/>
  <c r="EH773" i="1"/>
  <c r="EG773" i="1"/>
  <c r="EI773" i="1" s="1"/>
  <c r="DP773" i="1"/>
  <c r="BV773" i="1"/>
  <c r="BS773" i="1"/>
  <c r="BN773" i="1"/>
  <c r="BJ773" i="1"/>
  <c r="BE773" i="1"/>
  <c r="BF773" i="1" s="1"/>
  <c r="BA773" i="1"/>
  <c r="AP773" i="1"/>
  <c r="AN773" i="1"/>
  <c r="AD773" i="1"/>
  <c r="AC773" i="1"/>
  <c r="GJ772" i="1"/>
  <c r="FQ772" i="1"/>
  <c r="FP772" i="1"/>
  <c r="FO772" i="1"/>
  <c r="FM772" i="1"/>
  <c r="FL772" i="1"/>
  <c r="FD772" i="1"/>
  <c r="EH772" i="1"/>
  <c r="EG772" i="1"/>
  <c r="DP772" i="1"/>
  <c r="BV772" i="1"/>
  <c r="BS772" i="1"/>
  <c r="BN772" i="1"/>
  <c r="BJ772" i="1"/>
  <c r="BE772" i="1"/>
  <c r="BF772" i="1" s="1"/>
  <c r="BA772" i="1"/>
  <c r="AP772" i="1"/>
  <c r="AN772" i="1"/>
  <c r="AD772" i="1"/>
  <c r="AC772" i="1"/>
  <c r="GJ771" i="1"/>
  <c r="FQ771" i="1"/>
  <c r="FP771" i="1"/>
  <c r="FO771" i="1"/>
  <c r="FM771" i="1"/>
  <c r="FL771" i="1"/>
  <c r="FD771" i="1"/>
  <c r="EH771" i="1"/>
  <c r="EG771" i="1"/>
  <c r="DP771" i="1"/>
  <c r="BV771" i="1"/>
  <c r="BS771" i="1"/>
  <c r="BN771" i="1"/>
  <c r="BJ771" i="1"/>
  <c r="BF771" i="1"/>
  <c r="BE771" i="1"/>
  <c r="BA771" i="1"/>
  <c r="AP771" i="1"/>
  <c r="AN771" i="1"/>
  <c r="AD771" i="1"/>
  <c r="AC771" i="1"/>
  <c r="GJ770" i="1"/>
  <c r="FQ770" i="1"/>
  <c r="FP770" i="1"/>
  <c r="FO770" i="1"/>
  <c r="FM770" i="1"/>
  <c r="FL770" i="1"/>
  <c r="FD770" i="1"/>
  <c r="EH770" i="1"/>
  <c r="EG770" i="1"/>
  <c r="DP770" i="1"/>
  <c r="BV770" i="1"/>
  <c r="BS770" i="1"/>
  <c r="BN770" i="1"/>
  <c r="BJ770" i="1"/>
  <c r="BE770" i="1"/>
  <c r="BF770" i="1" s="1"/>
  <c r="BA770" i="1"/>
  <c r="AP770" i="1"/>
  <c r="AN770" i="1"/>
  <c r="AD770" i="1"/>
  <c r="AC770" i="1"/>
  <c r="GJ769" i="1"/>
  <c r="FQ769" i="1"/>
  <c r="FP769" i="1"/>
  <c r="FO769" i="1"/>
  <c r="FM769" i="1"/>
  <c r="FL769" i="1"/>
  <c r="FD769" i="1"/>
  <c r="EH769" i="1"/>
  <c r="EG769" i="1"/>
  <c r="DP769" i="1"/>
  <c r="BV769" i="1"/>
  <c r="BS769" i="1"/>
  <c r="BN769" i="1"/>
  <c r="BJ769" i="1"/>
  <c r="BE769" i="1"/>
  <c r="BF769" i="1" s="1"/>
  <c r="BA769" i="1"/>
  <c r="AP769" i="1"/>
  <c r="AN769" i="1"/>
  <c r="AD769" i="1"/>
  <c r="AC769" i="1"/>
  <c r="GJ768" i="1"/>
  <c r="FQ768" i="1"/>
  <c r="FP768" i="1"/>
  <c r="FO768" i="1"/>
  <c r="FM768" i="1"/>
  <c r="FL768" i="1"/>
  <c r="FD768" i="1"/>
  <c r="EH768" i="1"/>
  <c r="EG768" i="1"/>
  <c r="DP768" i="1"/>
  <c r="BV768" i="1"/>
  <c r="BS768" i="1"/>
  <c r="BN768" i="1"/>
  <c r="BJ768" i="1"/>
  <c r="BE768" i="1"/>
  <c r="BF768" i="1" s="1"/>
  <c r="BA768" i="1"/>
  <c r="AP768" i="1"/>
  <c r="AN768" i="1"/>
  <c r="AD768" i="1"/>
  <c r="AC768" i="1"/>
  <c r="GJ767" i="1"/>
  <c r="FQ767" i="1"/>
  <c r="FP767" i="1"/>
  <c r="FO767" i="1"/>
  <c r="FM767" i="1"/>
  <c r="FL767" i="1"/>
  <c r="FD767" i="1"/>
  <c r="EH767" i="1"/>
  <c r="EG767" i="1"/>
  <c r="DP767" i="1"/>
  <c r="BV767" i="1"/>
  <c r="BS767" i="1"/>
  <c r="BN767" i="1"/>
  <c r="BJ767" i="1"/>
  <c r="BF767" i="1"/>
  <c r="BE767" i="1"/>
  <c r="BA767" i="1"/>
  <c r="AP767" i="1"/>
  <c r="AN767" i="1"/>
  <c r="AD767" i="1"/>
  <c r="AC767" i="1"/>
  <c r="GJ766" i="1"/>
  <c r="FQ766" i="1"/>
  <c r="FP766" i="1"/>
  <c r="FO766" i="1"/>
  <c r="FM766" i="1"/>
  <c r="FL766" i="1"/>
  <c r="FD766" i="1"/>
  <c r="EH766" i="1"/>
  <c r="EG766" i="1"/>
  <c r="DP766" i="1"/>
  <c r="BV766" i="1"/>
  <c r="BS766" i="1"/>
  <c r="BN766" i="1"/>
  <c r="BJ766" i="1"/>
  <c r="BE766" i="1"/>
  <c r="BF766" i="1" s="1"/>
  <c r="BA766" i="1"/>
  <c r="AP766" i="1"/>
  <c r="AN766" i="1"/>
  <c r="AD766" i="1"/>
  <c r="AC766" i="1"/>
  <c r="GJ765" i="1"/>
  <c r="FQ765" i="1"/>
  <c r="FP765" i="1"/>
  <c r="FO765" i="1"/>
  <c r="FM765" i="1"/>
  <c r="FL765" i="1"/>
  <c r="FD765" i="1"/>
  <c r="EH765" i="1"/>
  <c r="EG765" i="1"/>
  <c r="EI765" i="1" s="1"/>
  <c r="DP765" i="1"/>
  <c r="BV765" i="1"/>
  <c r="BS765" i="1"/>
  <c r="BN765" i="1"/>
  <c r="BJ765" i="1"/>
  <c r="BE765" i="1"/>
  <c r="BF765" i="1" s="1"/>
  <c r="BA765" i="1"/>
  <c r="AP765" i="1"/>
  <c r="AN765" i="1"/>
  <c r="AD765" i="1"/>
  <c r="AC765" i="1"/>
  <c r="GJ764" i="1"/>
  <c r="FQ764" i="1"/>
  <c r="FP764" i="1"/>
  <c r="FO764" i="1"/>
  <c r="FM764" i="1"/>
  <c r="FL764" i="1"/>
  <c r="FD764" i="1"/>
  <c r="EH764" i="1"/>
  <c r="EG764" i="1"/>
  <c r="DP764" i="1"/>
  <c r="BV764" i="1"/>
  <c r="BS764" i="1"/>
  <c r="BN764" i="1"/>
  <c r="BJ764" i="1"/>
  <c r="BE764" i="1"/>
  <c r="BF764" i="1" s="1"/>
  <c r="BA764" i="1"/>
  <c r="AP764" i="1"/>
  <c r="AN764" i="1"/>
  <c r="AD764" i="1"/>
  <c r="AC764" i="1"/>
  <c r="GJ763" i="1"/>
  <c r="FQ763" i="1"/>
  <c r="FP763" i="1"/>
  <c r="FO763" i="1"/>
  <c r="FM763" i="1"/>
  <c r="FL763" i="1"/>
  <c r="FD763" i="1"/>
  <c r="EH763" i="1"/>
  <c r="EG763" i="1"/>
  <c r="DP763" i="1"/>
  <c r="BV763" i="1"/>
  <c r="BS763" i="1"/>
  <c r="BN763" i="1"/>
  <c r="BJ763" i="1"/>
  <c r="BF763" i="1"/>
  <c r="BE763" i="1"/>
  <c r="BA763" i="1"/>
  <c r="AP763" i="1"/>
  <c r="AN763" i="1"/>
  <c r="AD763" i="1"/>
  <c r="AC763" i="1"/>
  <c r="GJ762" i="1"/>
  <c r="FQ762" i="1"/>
  <c r="FP762" i="1"/>
  <c r="FO762" i="1"/>
  <c r="FM762" i="1"/>
  <c r="FL762" i="1"/>
  <c r="FD762" i="1"/>
  <c r="EH762" i="1"/>
  <c r="EG762" i="1"/>
  <c r="DP762" i="1"/>
  <c r="BV762" i="1"/>
  <c r="BS762" i="1"/>
  <c r="BN762" i="1"/>
  <c r="BJ762" i="1"/>
  <c r="BE762" i="1"/>
  <c r="BF762" i="1" s="1"/>
  <c r="BA762" i="1"/>
  <c r="AP762" i="1"/>
  <c r="AN762" i="1"/>
  <c r="AD762" i="1"/>
  <c r="AC762" i="1"/>
  <c r="GJ761" i="1"/>
  <c r="FQ761" i="1"/>
  <c r="FP761" i="1"/>
  <c r="FO761" i="1"/>
  <c r="FM761" i="1"/>
  <c r="FL761" i="1"/>
  <c r="FD761" i="1"/>
  <c r="EH761" i="1"/>
  <c r="EG761" i="1"/>
  <c r="DP761" i="1"/>
  <c r="BV761" i="1"/>
  <c r="BS761" i="1"/>
  <c r="BN761" i="1"/>
  <c r="BJ761" i="1"/>
  <c r="BE761" i="1"/>
  <c r="BF761" i="1" s="1"/>
  <c r="BA761" i="1"/>
  <c r="AP761" i="1"/>
  <c r="AN761" i="1"/>
  <c r="AD761" i="1"/>
  <c r="AC761" i="1"/>
  <c r="GJ760" i="1"/>
  <c r="FQ760" i="1"/>
  <c r="FP760" i="1"/>
  <c r="FO760" i="1"/>
  <c r="FM760" i="1"/>
  <c r="FL760" i="1"/>
  <c r="FD760" i="1"/>
  <c r="EH760" i="1"/>
  <c r="EG760" i="1"/>
  <c r="DP760" i="1"/>
  <c r="BV760" i="1"/>
  <c r="BS760" i="1"/>
  <c r="BN760" i="1"/>
  <c r="BJ760" i="1"/>
  <c r="BE760" i="1"/>
  <c r="BF760" i="1" s="1"/>
  <c r="BA760" i="1"/>
  <c r="AP760" i="1"/>
  <c r="AN760" i="1"/>
  <c r="AD760" i="1"/>
  <c r="AC760" i="1"/>
  <c r="GJ759" i="1"/>
  <c r="FQ759" i="1"/>
  <c r="FP759" i="1"/>
  <c r="FO759" i="1"/>
  <c r="FM759" i="1"/>
  <c r="FL759" i="1"/>
  <c r="FD759" i="1"/>
  <c r="EH759" i="1"/>
  <c r="EG759" i="1"/>
  <c r="DP759" i="1"/>
  <c r="BV759" i="1"/>
  <c r="BS759" i="1"/>
  <c r="BN759" i="1"/>
  <c r="BJ759" i="1"/>
  <c r="BF759" i="1"/>
  <c r="BE759" i="1"/>
  <c r="BA759" i="1"/>
  <c r="AP759" i="1"/>
  <c r="AN759" i="1"/>
  <c r="AD759" i="1"/>
  <c r="AC759" i="1"/>
  <c r="GJ758" i="1"/>
  <c r="FQ758" i="1"/>
  <c r="FP758" i="1"/>
  <c r="FO758" i="1"/>
  <c r="FM758" i="1"/>
  <c r="FL758" i="1"/>
  <c r="FD758" i="1"/>
  <c r="EH758" i="1"/>
  <c r="EG758" i="1"/>
  <c r="DP758" i="1"/>
  <c r="BV758" i="1"/>
  <c r="BS758" i="1"/>
  <c r="BN758" i="1"/>
  <c r="BJ758" i="1"/>
  <c r="BE758" i="1"/>
  <c r="BF758" i="1" s="1"/>
  <c r="BA758" i="1"/>
  <c r="AP758" i="1"/>
  <c r="AN758" i="1"/>
  <c r="AD758" i="1"/>
  <c r="AC758" i="1"/>
  <c r="GJ757" i="1"/>
  <c r="FQ757" i="1"/>
  <c r="FP757" i="1"/>
  <c r="FO757" i="1"/>
  <c r="FM757" i="1"/>
  <c r="FL757" i="1"/>
  <c r="FD757" i="1"/>
  <c r="EH757" i="1"/>
  <c r="EG757" i="1"/>
  <c r="EI757" i="1" s="1"/>
  <c r="DP757" i="1"/>
  <c r="BV757" i="1"/>
  <c r="BS757" i="1"/>
  <c r="BN757" i="1"/>
  <c r="BJ757" i="1"/>
  <c r="BF757" i="1"/>
  <c r="BE757" i="1"/>
  <c r="BA757" i="1"/>
  <c r="AP757" i="1"/>
  <c r="AN757" i="1"/>
  <c r="AD757" i="1"/>
  <c r="AC757" i="1"/>
  <c r="GJ756" i="1"/>
  <c r="FQ756" i="1"/>
  <c r="FP756" i="1"/>
  <c r="FO756" i="1"/>
  <c r="FM756" i="1"/>
  <c r="FL756" i="1"/>
  <c r="FD756" i="1"/>
  <c r="EH756" i="1"/>
  <c r="EG756" i="1"/>
  <c r="DP756" i="1"/>
  <c r="BV756" i="1"/>
  <c r="BS756" i="1"/>
  <c r="BN756" i="1"/>
  <c r="BJ756" i="1"/>
  <c r="BE756" i="1"/>
  <c r="BF756" i="1" s="1"/>
  <c r="BA756" i="1"/>
  <c r="AP756" i="1"/>
  <c r="AN756" i="1"/>
  <c r="AD756" i="1"/>
  <c r="AC756" i="1"/>
  <c r="GJ755" i="1"/>
  <c r="FQ755" i="1"/>
  <c r="FP755" i="1"/>
  <c r="FO755" i="1"/>
  <c r="FM755" i="1"/>
  <c r="FL755" i="1"/>
  <c r="FD755" i="1"/>
  <c r="EH755" i="1"/>
  <c r="EG755" i="1"/>
  <c r="DP755" i="1"/>
  <c r="BV755" i="1"/>
  <c r="BS755" i="1"/>
  <c r="BN755" i="1"/>
  <c r="BJ755" i="1"/>
  <c r="BE755" i="1"/>
  <c r="BF755" i="1" s="1"/>
  <c r="BA755" i="1"/>
  <c r="AP755" i="1"/>
  <c r="AN755" i="1"/>
  <c r="AD755" i="1"/>
  <c r="AC755" i="1"/>
  <c r="GJ754" i="1"/>
  <c r="FQ754" i="1"/>
  <c r="FP754" i="1"/>
  <c r="FO754" i="1"/>
  <c r="FM754" i="1"/>
  <c r="FL754" i="1"/>
  <c r="FD754" i="1"/>
  <c r="EH754" i="1"/>
  <c r="EG754" i="1"/>
  <c r="DP754" i="1"/>
  <c r="BV754" i="1"/>
  <c r="BS754" i="1"/>
  <c r="BN754" i="1"/>
  <c r="BJ754" i="1"/>
  <c r="BE754" i="1"/>
  <c r="BF754" i="1" s="1"/>
  <c r="BA754" i="1"/>
  <c r="AP754" i="1"/>
  <c r="AN754" i="1"/>
  <c r="AD754" i="1"/>
  <c r="AC754" i="1"/>
  <c r="GJ753" i="1"/>
  <c r="FQ753" i="1"/>
  <c r="FP753" i="1"/>
  <c r="FO753" i="1"/>
  <c r="FM753" i="1"/>
  <c r="FL753" i="1"/>
  <c r="FD753" i="1"/>
  <c r="EH753" i="1"/>
  <c r="EG753" i="1"/>
  <c r="DP753" i="1"/>
  <c r="BV753" i="1"/>
  <c r="BS753" i="1"/>
  <c r="BN753" i="1"/>
  <c r="BJ753" i="1"/>
  <c r="BF753" i="1"/>
  <c r="BE753" i="1"/>
  <c r="BA753" i="1"/>
  <c r="AP753" i="1"/>
  <c r="AN753" i="1"/>
  <c r="AD753" i="1"/>
  <c r="AC753" i="1"/>
  <c r="GJ752" i="1"/>
  <c r="FQ752" i="1"/>
  <c r="FP752" i="1"/>
  <c r="FO752" i="1"/>
  <c r="FM752" i="1"/>
  <c r="FL752" i="1"/>
  <c r="FD752" i="1"/>
  <c r="EH752" i="1"/>
  <c r="EG752" i="1"/>
  <c r="DP752" i="1"/>
  <c r="BV752" i="1"/>
  <c r="BS752" i="1"/>
  <c r="BN752" i="1"/>
  <c r="BJ752" i="1"/>
  <c r="BE752" i="1"/>
  <c r="BF752" i="1" s="1"/>
  <c r="BA752" i="1"/>
  <c r="AP752" i="1"/>
  <c r="AN752" i="1"/>
  <c r="AD752" i="1"/>
  <c r="AC752" i="1"/>
  <c r="GJ751" i="1"/>
  <c r="FQ751" i="1"/>
  <c r="FP751" i="1"/>
  <c r="FO751" i="1"/>
  <c r="FM751" i="1"/>
  <c r="FL751" i="1"/>
  <c r="FD751" i="1"/>
  <c r="EH751" i="1"/>
  <c r="EG751" i="1"/>
  <c r="DP751" i="1"/>
  <c r="BV751" i="1"/>
  <c r="BS751" i="1"/>
  <c r="BN751" i="1"/>
  <c r="BJ751" i="1"/>
  <c r="BF751" i="1"/>
  <c r="BE751" i="1"/>
  <c r="BA751" i="1"/>
  <c r="AP751" i="1"/>
  <c r="AN751" i="1"/>
  <c r="AD751" i="1"/>
  <c r="AC751" i="1"/>
  <c r="GJ750" i="1"/>
  <c r="FQ750" i="1"/>
  <c r="FP750" i="1"/>
  <c r="FO750" i="1"/>
  <c r="FM750" i="1"/>
  <c r="FL750" i="1"/>
  <c r="FD750" i="1"/>
  <c r="EH750" i="1"/>
  <c r="EG750" i="1"/>
  <c r="DP750" i="1"/>
  <c r="BV750" i="1"/>
  <c r="BS750" i="1"/>
  <c r="BN750" i="1"/>
  <c r="BJ750" i="1"/>
  <c r="BE750" i="1"/>
  <c r="BF750" i="1" s="1"/>
  <c r="BA750" i="1"/>
  <c r="AP750" i="1"/>
  <c r="AN750" i="1"/>
  <c r="AD750" i="1"/>
  <c r="AC750" i="1"/>
  <c r="GJ749" i="1"/>
  <c r="FQ749" i="1"/>
  <c r="FP749" i="1"/>
  <c r="FO749" i="1"/>
  <c r="FM749" i="1"/>
  <c r="FL749" i="1"/>
  <c r="FD749" i="1"/>
  <c r="EH749" i="1"/>
  <c r="EG749" i="1"/>
  <c r="EI749" i="1" s="1"/>
  <c r="DP749" i="1"/>
  <c r="BV749" i="1"/>
  <c r="BS749" i="1"/>
  <c r="BN749" i="1"/>
  <c r="BJ749" i="1"/>
  <c r="BF749" i="1"/>
  <c r="BE749" i="1"/>
  <c r="BA749" i="1"/>
  <c r="AP749" i="1"/>
  <c r="AN749" i="1"/>
  <c r="AD749" i="1"/>
  <c r="AC749" i="1"/>
  <c r="GJ748" i="1"/>
  <c r="FQ748" i="1"/>
  <c r="FP748" i="1"/>
  <c r="FO748" i="1"/>
  <c r="FM748" i="1"/>
  <c r="FL748" i="1"/>
  <c r="FD748" i="1"/>
  <c r="EH748" i="1"/>
  <c r="EG748" i="1"/>
  <c r="DP748" i="1"/>
  <c r="BV748" i="1"/>
  <c r="BS748" i="1"/>
  <c r="BN748" i="1"/>
  <c r="BJ748" i="1"/>
  <c r="BE748" i="1"/>
  <c r="BF748" i="1" s="1"/>
  <c r="BA748" i="1"/>
  <c r="AP748" i="1"/>
  <c r="AN748" i="1"/>
  <c r="AD748" i="1"/>
  <c r="AC748" i="1"/>
  <c r="GJ747" i="1"/>
  <c r="FQ747" i="1"/>
  <c r="FP747" i="1"/>
  <c r="FO747" i="1"/>
  <c r="FM747" i="1"/>
  <c r="FL747" i="1"/>
  <c r="FD747" i="1"/>
  <c r="EH747" i="1"/>
  <c r="EG747" i="1"/>
  <c r="DP747" i="1"/>
  <c r="BV747" i="1"/>
  <c r="BS747" i="1"/>
  <c r="BN747" i="1"/>
  <c r="BJ747" i="1"/>
  <c r="BE747" i="1"/>
  <c r="BF747" i="1" s="1"/>
  <c r="BA747" i="1"/>
  <c r="AP747" i="1"/>
  <c r="AN747" i="1"/>
  <c r="AD747" i="1"/>
  <c r="AC747" i="1"/>
  <c r="GJ746" i="1"/>
  <c r="FQ746" i="1"/>
  <c r="FP746" i="1"/>
  <c r="FO746" i="1"/>
  <c r="FM746" i="1"/>
  <c r="FL746" i="1"/>
  <c r="FD746" i="1"/>
  <c r="EH746" i="1"/>
  <c r="EG746" i="1"/>
  <c r="DP746" i="1"/>
  <c r="BV746" i="1"/>
  <c r="BS746" i="1"/>
  <c r="BN746" i="1"/>
  <c r="BJ746" i="1"/>
  <c r="BF746" i="1"/>
  <c r="BE746" i="1"/>
  <c r="BA746" i="1"/>
  <c r="AP746" i="1"/>
  <c r="AN746" i="1"/>
  <c r="AD746" i="1"/>
  <c r="AC746" i="1"/>
  <c r="GJ745" i="1"/>
  <c r="FQ745" i="1"/>
  <c r="FP745" i="1"/>
  <c r="FO745" i="1"/>
  <c r="FM745" i="1"/>
  <c r="FL745" i="1"/>
  <c r="FD745" i="1"/>
  <c r="EH745" i="1"/>
  <c r="EG745" i="1"/>
  <c r="DP745" i="1"/>
  <c r="BV745" i="1"/>
  <c r="BS745" i="1"/>
  <c r="BN745" i="1"/>
  <c r="BJ745" i="1"/>
  <c r="BE745" i="1"/>
  <c r="BF745" i="1" s="1"/>
  <c r="BA745" i="1"/>
  <c r="AP745" i="1"/>
  <c r="AN745" i="1"/>
  <c r="AD745" i="1"/>
  <c r="AC745" i="1"/>
  <c r="GJ744" i="1"/>
  <c r="FQ744" i="1"/>
  <c r="FP744" i="1"/>
  <c r="FO744" i="1"/>
  <c r="FM744" i="1"/>
  <c r="FL744" i="1"/>
  <c r="FD744" i="1"/>
  <c r="EH744" i="1"/>
  <c r="EG744" i="1"/>
  <c r="DP744" i="1"/>
  <c r="BV744" i="1"/>
  <c r="BS744" i="1"/>
  <c r="BN744" i="1"/>
  <c r="BJ744" i="1"/>
  <c r="BE744" i="1"/>
  <c r="BF744" i="1" s="1"/>
  <c r="BA744" i="1"/>
  <c r="AP744" i="1"/>
  <c r="AN744" i="1"/>
  <c r="AD744" i="1"/>
  <c r="AC744" i="1"/>
  <c r="GJ743" i="1"/>
  <c r="FQ743" i="1"/>
  <c r="FP743" i="1"/>
  <c r="FO743" i="1"/>
  <c r="FM743" i="1"/>
  <c r="FL743" i="1"/>
  <c r="FD743" i="1"/>
  <c r="EH743" i="1"/>
  <c r="EG743" i="1"/>
  <c r="DP743" i="1"/>
  <c r="BV743" i="1"/>
  <c r="BS743" i="1"/>
  <c r="BN743" i="1"/>
  <c r="BJ743" i="1"/>
  <c r="BF743" i="1"/>
  <c r="BE743" i="1"/>
  <c r="BA743" i="1"/>
  <c r="AP743" i="1"/>
  <c r="AN743" i="1"/>
  <c r="AD743" i="1"/>
  <c r="AC743" i="1"/>
  <c r="GJ742" i="1"/>
  <c r="FQ742" i="1"/>
  <c r="FP742" i="1"/>
  <c r="FO742" i="1"/>
  <c r="FM742" i="1"/>
  <c r="FL742" i="1"/>
  <c r="FD742" i="1"/>
  <c r="EH742" i="1"/>
  <c r="EG742" i="1"/>
  <c r="EI742" i="1" s="1"/>
  <c r="DP742" i="1"/>
  <c r="BV742" i="1"/>
  <c r="BS742" i="1"/>
  <c r="BN742" i="1"/>
  <c r="BJ742" i="1"/>
  <c r="BF742" i="1"/>
  <c r="BE742" i="1"/>
  <c r="BA742" i="1"/>
  <c r="AP742" i="1"/>
  <c r="AN742" i="1"/>
  <c r="AD742" i="1"/>
  <c r="AC742" i="1"/>
  <c r="GJ741" i="1"/>
  <c r="FQ741" i="1"/>
  <c r="FP741" i="1"/>
  <c r="FO741" i="1"/>
  <c r="FM741" i="1"/>
  <c r="FL741" i="1"/>
  <c r="FD741" i="1"/>
  <c r="EH741" i="1"/>
  <c r="EG741" i="1"/>
  <c r="DP741" i="1"/>
  <c r="BV741" i="1"/>
  <c r="BS741" i="1"/>
  <c r="BN741" i="1"/>
  <c r="BJ741" i="1"/>
  <c r="BE741" i="1"/>
  <c r="BF741" i="1" s="1"/>
  <c r="BA741" i="1"/>
  <c r="AP741" i="1"/>
  <c r="AN741" i="1"/>
  <c r="AD741" i="1"/>
  <c r="AC741" i="1"/>
  <c r="GJ740" i="1"/>
  <c r="FQ740" i="1"/>
  <c r="FP740" i="1"/>
  <c r="FO740" i="1"/>
  <c r="FM740" i="1"/>
  <c r="FL740" i="1"/>
  <c r="FD740" i="1"/>
  <c r="EH740" i="1"/>
  <c r="EG740" i="1"/>
  <c r="DP740" i="1"/>
  <c r="BV740" i="1"/>
  <c r="BS740" i="1"/>
  <c r="BN740" i="1"/>
  <c r="BJ740" i="1"/>
  <c r="BE740" i="1"/>
  <c r="BF740" i="1" s="1"/>
  <c r="BA740" i="1"/>
  <c r="AP740" i="1"/>
  <c r="AN740" i="1"/>
  <c r="AD740" i="1"/>
  <c r="AC740" i="1"/>
  <c r="GJ739" i="1"/>
  <c r="FQ739" i="1"/>
  <c r="FP739" i="1"/>
  <c r="FO739" i="1"/>
  <c r="FM739" i="1"/>
  <c r="FL739" i="1"/>
  <c r="FD739" i="1"/>
  <c r="EH739" i="1"/>
  <c r="EG739" i="1"/>
  <c r="DP739" i="1"/>
  <c r="BV739" i="1"/>
  <c r="BS739" i="1"/>
  <c r="BN739" i="1"/>
  <c r="BJ739" i="1"/>
  <c r="BE739" i="1"/>
  <c r="BF739" i="1" s="1"/>
  <c r="BA739" i="1"/>
  <c r="AP739" i="1"/>
  <c r="AN739" i="1"/>
  <c r="AD739" i="1"/>
  <c r="AC739" i="1"/>
  <c r="GJ738" i="1"/>
  <c r="FQ738" i="1"/>
  <c r="FP738" i="1"/>
  <c r="FO738" i="1"/>
  <c r="FM738" i="1"/>
  <c r="FL738" i="1"/>
  <c r="FD738" i="1"/>
  <c r="EH738" i="1"/>
  <c r="EG738" i="1"/>
  <c r="DP738" i="1"/>
  <c r="BV738" i="1"/>
  <c r="BS738" i="1"/>
  <c r="BN738" i="1"/>
  <c r="BJ738" i="1"/>
  <c r="BF738" i="1"/>
  <c r="BE738" i="1"/>
  <c r="BA738" i="1"/>
  <c r="AP738" i="1"/>
  <c r="AN738" i="1"/>
  <c r="AD738" i="1"/>
  <c r="AC738" i="1"/>
  <c r="GJ737" i="1"/>
  <c r="FQ737" i="1"/>
  <c r="FP737" i="1"/>
  <c r="FO737" i="1"/>
  <c r="FM737" i="1"/>
  <c r="FL737" i="1"/>
  <c r="FD737" i="1"/>
  <c r="EH737" i="1"/>
  <c r="EG737" i="1"/>
  <c r="DP737" i="1"/>
  <c r="BV737" i="1"/>
  <c r="BS737" i="1"/>
  <c r="BN737" i="1"/>
  <c r="BJ737" i="1"/>
  <c r="BE737" i="1"/>
  <c r="BF737" i="1" s="1"/>
  <c r="BA737" i="1"/>
  <c r="AP737" i="1"/>
  <c r="AN737" i="1"/>
  <c r="AD737" i="1"/>
  <c r="AC737" i="1"/>
  <c r="GJ736" i="1"/>
  <c r="FQ736" i="1"/>
  <c r="FP736" i="1"/>
  <c r="FO736" i="1"/>
  <c r="FM736" i="1"/>
  <c r="FL736" i="1"/>
  <c r="FD736" i="1"/>
  <c r="EH736" i="1"/>
  <c r="EG736" i="1"/>
  <c r="DP736" i="1"/>
  <c r="BV736" i="1"/>
  <c r="BS736" i="1"/>
  <c r="BN736" i="1"/>
  <c r="BJ736" i="1"/>
  <c r="BF736" i="1"/>
  <c r="BE736" i="1"/>
  <c r="BA736" i="1"/>
  <c r="AP736" i="1"/>
  <c r="AN736" i="1"/>
  <c r="AD736" i="1"/>
  <c r="AC736" i="1"/>
  <c r="GJ735" i="1"/>
  <c r="FQ735" i="1"/>
  <c r="FP735" i="1"/>
  <c r="FO735" i="1"/>
  <c r="FM735" i="1"/>
  <c r="FL735" i="1"/>
  <c r="FD735" i="1"/>
  <c r="EH735" i="1"/>
  <c r="EG735" i="1"/>
  <c r="DP735" i="1"/>
  <c r="BV735" i="1"/>
  <c r="BS735" i="1"/>
  <c r="BN735" i="1"/>
  <c r="BJ735" i="1"/>
  <c r="BF735" i="1"/>
  <c r="BE735" i="1"/>
  <c r="BA735" i="1"/>
  <c r="AP735" i="1"/>
  <c r="AN735" i="1"/>
  <c r="AD735" i="1"/>
  <c r="AC735" i="1"/>
  <c r="GJ734" i="1"/>
  <c r="FQ734" i="1"/>
  <c r="FP734" i="1"/>
  <c r="FO734" i="1"/>
  <c r="FM734" i="1"/>
  <c r="FL734" i="1"/>
  <c r="FD734" i="1"/>
  <c r="EH734" i="1"/>
  <c r="EG734" i="1"/>
  <c r="DP734" i="1"/>
  <c r="BV734" i="1"/>
  <c r="BS734" i="1"/>
  <c r="BN734" i="1"/>
  <c r="BJ734" i="1"/>
  <c r="BE734" i="1"/>
  <c r="BF734" i="1" s="1"/>
  <c r="BA734" i="1"/>
  <c r="AP734" i="1"/>
  <c r="AN734" i="1"/>
  <c r="AD734" i="1"/>
  <c r="AC734" i="1"/>
  <c r="GJ733" i="1"/>
  <c r="FQ733" i="1"/>
  <c r="FP733" i="1"/>
  <c r="FO733" i="1"/>
  <c r="FM733" i="1"/>
  <c r="FL733" i="1"/>
  <c r="FD733" i="1"/>
  <c r="EH733" i="1"/>
  <c r="EG733" i="1"/>
  <c r="DP733" i="1"/>
  <c r="BV733" i="1"/>
  <c r="BS733" i="1"/>
  <c r="BN733" i="1"/>
  <c r="BJ733" i="1"/>
  <c r="BE733" i="1"/>
  <c r="BF733" i="1" s="1"/>
  <c r="BA733" i="1"/>
  <c r="AP733" i="1"/>
  <c r="AN733" i="1"/>
  <c r="AD733" i="1"/>
  <c r="AC733" i="1"/>
  <c r="GJ732" i="1"/>
  <c r="FQ732" i="1"/>
  <c r="FP732" i="1"/>
  <c r="FO732" i="1"/>
  <c r="FM732" i="1"/>
  <c r="FL732" i="1"/>
  <c r="FD732" i="1"/>
  <c r="EH732" i="1"/>
  <c r="EG732" i="1"/>
  <c r="DP732" i="1"/>
  <c r="BV732" i="1"/>
  <c r="BS732" i="1"/>
  <c r="BN732" i="1"/>
  <c r="BJ732" i="1"/>
  <c r="BE732" i="1"/>
  <c r="BF732" i="1" s="1"/>
  <c r="BA732" i="1"/>
  <c r="AP732" i="1"/>
  <c r="AN732" i="1"/>
  <c r="AD732" i="1"/>
  <c r="AC732" i="1"/>
  <c r="GJ731" i="1"/>
  <c r="FQ731" i="1"/>
  <c r="FP731" i="1"/>
  <c r="FO731" i="1"/>
  <c r="FM731" i="1"/>
  <c r="FL731" i="1"/>
  <c r="FD731" i="1"/>
  <c r="EH731" i="1"/>
  <c r="EG731" i="1"/>
  <c r="DP731" i="1"/>
  <c r="BV731" i="1"/>
  <c r="BS731" i="1"/>
  <c r="BN731" i="1"/>
  <c r="BJ731" i="1"/>
  <c r="BF731" i="1"/>
  <c r="BE731" i="1"/>
  <c r="BA731" i="1"/>
  <c r="AP731" i="1"/>
  <c r="AN731" i="1"/>
  <c r="AD731" i="1"/>
  <c r="AC731" i="1"/>
  <c r="GJ730" i="1"/>
  <c r="FQ730" i="1"/>
  <c r="FP730" i="1"/>
  <c r="FO730" i="1"/>
  <c r="FM730" i="1"/>
  <c r="FL730" i="1"/>
  <c r="FD730" i="1"/>
  <c r="EH730" i="1"/>
  <c r="EG730" i="1"/>
  <c r="EI730" i="1" s="1"/>
  <c r="DP730" i="1"/>
  <c r="BV730" i="1"/>
  <c r="BS730" i="1"/>
  <c r="BN730" i="1"/>
  <c r="BJ730" i="1"/>
  <c r="BE730" i="1"/>
  <c r="BF730" i="1" s="1"/>
  <c r="BA730" i="1"/>
  <c r="AP730" i="1"/>
  <c r="AN730" i="1"/>
  <c r="AD730" i="1"/>
  <c r="AC730" i="1"/>
  <c r="GJ729" i="1"/>
  <c r="FQ729" i="1"/>
  <c r="FP729" i="1"/>
  <c r="FO729" i="1"/>
  <c r="FM729" i="1"/>
  <c r="FL729" i="1"/>
  <c r="FD729" i="1"/>
  <c r="EH729" i="1"/>
  <c r="EG729" i="1"/>
  <c r="DP729" i="1"/>
  <c r="BV729" i="1"/>
  <c r="BS729" i="1"/>
  <c r="BN729" i="1"/>
  <c r="BJ729" i="1"/>
  <c r="BF729" i="1"/>
  <c r="BE729" i="1"/>
  <c r="BA729" i="1"/>
  <c r="AP729" i="1"/>
  <c r="AN729" i="1"/>
  <c r="AD729" i="1"/>
  <c r="AC729" i="1"/>
  <c r="GJ728" i="1"/>
  <c r="FQ728" i="1"/>
  <c r="FP728" i="1"/>
  <c r="FO728" i="1"/>
  <c r="FM728" i="1"/>
  <c r="FL728" i="1"/>
  <c r="FD728" i="1"/>
  <c r="EH728" i="1"/>
  <c r="EG728" i="1"/>
  <c r="DP728" i="1"/>
  <c r="BV728" i="1"/>
  <c r="BS728" i="1"/>
  <c r="BN728" i="1"/>
  <c r="BJ728" i="1"/>
  <c r="BE728" i="1"/>
  <c r="BF728" i="1" s="1"/>
  <c r="BA728" i="1"/>
  <c r="AP728" i="1"/>
  <c r="AN728" i="1"/>
  <c r="AD728" i="1"/>
  <c r="AC728" i="1"/>
  <c r="GJ727" i="1"/>
  <c r="FQ727" i="1"/>
  <c r="FP727" i="1"/>
  <c r="FO727" i="1"/>
  <c r="FM727" i="1"/>
  <c r="FL727" i="1"/>
  <c r="FD727" i="1"/>
  <c r="EH727" i="1"/>
  <c r="EG727" i="1"/>
  <c r="DP727" i="1"/>
  <c r="BV727" i="1"/>
  <c r="BS727" i="1"/>
  <c r="BN727" i="1"/>
  <c r="BJ727" i="1"/>
  <c r="BF727" i="1"/>
  <c r="BE727" i="1"/>
  <c r="BA727" i="1"/>
  <c r="AP727" i="1"/>
  <c r="AN727" i="1"/>
  <c r="AD727" i="1"/>
  <c r="AC727" i="1"/>
  <c r="GJ726" i="1"/>
  <c r="FQ726" i="1"/>
  <c r="FP726" i="1"/>
  <c r="FO726" i="1"/>
  <c r="FM726" i="1"/>
  <c r="FL726" i="1"/>
  <c r="FD726" i="1"/>
  <c r="EH726" i="1"/>
  <c r="EG726" i="1"/>
  <c r="EI726" i="1" s="1"/>
  <c r="DP726" i="1"/>
  <c r="BV726" i="1"/>
  <c r="BS726" i="1"/>
  <c r="BN726" i="1"/>
  <c r="BJ726" i="1"/>
  <c r="BF726" i="1"/>
  <c r="BE726" i="1"/>
  <c r="BA726" i="1"/>
  <c r="AP726" i="1"/>
  <c r="AN726" i="1"/>
  <c r="AD726" i="1"/>
  <c r="AC726" i="1"/>
  <c r="GJ725" i="1"/>
  <c r="FQ725" i="1"/>
  <c r="FP725" i="1"/>
  <c r="FO725" i="1"/>
  <c r="FM725" i="1"/>
  <c r="FL725" i="1"/>
  <c r="FD725" i="1"/>
  <c r="EH725" i="1"/>
  <c r="EG725" i="1"/>
  <c r="DP725" i="1"/>
  <c r="BV725" i="1"/>
  <c r="BS725" i="1"/>
  <c r="BN725" i="1"/>
  <c r="BJ725" i="1"/>
  <c r="BE725" i="1"/>
  <c r="BF725" i="1" s="1"/>
  <c r="BA725" i="1"/>
  <c r="AP725" i="1"/>
  <c r="AN725" i="1"/>
  <c r="AD725" i="1"/>
  <c r="AC725" i="1"/>
  <c r="GJ724" i="1"/>
  <c r="FQ724" i="1"/>
  <c r="FP724" i="1"/>
  <c r="FO724" i="1"/>
  <c r="FM724" i="1"/>
  <c r="FL724" i="1"/>
  <c r="FD724" i="1"/>
  <c r="EH724" i="1"/>
  <c r="EG724" i="1"/>
  <c r="DP724" i="1"/>
  <c r="BV724" i="1"/>
  <c r="BS724" i="1"/>
  <c r="BN724" i="1"/>
  <c r="BJ724" i="1"/>
  <c r="BF724" i="1"/>
  <c r="BE724" i="1"/>
  <c r="BA724" i="1"/>
  <c r="AP724" i="1"/>
  <c r="AN724" i="1"/>
  <c r="AD724" i="1"/>
  <c r="AC724" i="1"/>
  <c r="GJ723" i="1"/>
  <c r="FQ723" i="1"/>
  <c r="FP723" i="1"/>
  <c r="FO723" i="1"/>
  <c r="FM723" i="1"/>
  <c r="FL723" i="1"/>
  <c r="FD723" i="1"/>
  <c r="EH723" i="1"/>
  <c r="EG723" i="1"/>
  <c r="DP723" i="1"/>
  <c r="BV723" i="1"/>
  <c r="BS723" i="1"/>
  <c r="BN723" i="1"/>
  <c r="BJ723" i="1"/>
  <c r="BE723" i="1"/>
  <c r="BF723" i="1" s="1"/>
  <c r="BA723" i="1"/>
  <c r="AP723" i="1"/>
  <c r="AN723" i="1"/>
  <c r="AD723" i="1"/>
  <c r="AC723" i="1"/>
  <c r="GJ722" i="1"/>
  <c r="FQ722" i="1"/>
  <c r="FP722" i="1"/>
  <c r="FO722" i="1"/>
  <c r="FM722" i="1"/>
  <c r="FL722" i="1"/>
  <c r="FD722" i="1"/>
  <c r="EH722" i="1"/>
  <c r="EG722" i="1"/>
  <c r="DP722" i="1"/>
  <c r="BV722" i="1"/>
  <c r="BS722" i="1"/>
  <c r="BN722" i="1"/>
  <c r="BJ722" i="1"/>
  <c r="BF722" i="1"/>
  <c r="BE722" i="1"/>
  <c r="BA722" i="1"/>
  <c r="AP722" i="1"/>
  <c r="AN722" i="1"/>
  <c r="AD722" i="1"/>
  <c r="AC722" i="1"/>
  <c r="GJ721" i="1"/>
  <c r="FQ721" i="1"/>
  <c r="FP721" i="1"/>
  <c r="FO721" i="1"/>
  <c r="FM721" i="1"/>
  <c r="FL721" i="1"/>
  <c r="FD721" i="1"/>
  <c r="EH721" i="1"/>
  <c r="EG721" i="1"/>
  <c r="EI721" i="1" s="1"/>
  <c r="DP721" i="1"/>
  <c r="BV721" i="1"/>
  <c r="BS721" i="1"/>
  <c r="BN721" i="1"/>
  <c r="BJ721" i="1"/>
  <c r="BF721" i="1"/>
  <c r="BE721" i="1"/>
  <c r="BA721" i="1"/>
  <c r="AP721" i="1"/>
  <c r="AN721" i="1"/>
  <c r="AD721" i="1"/>
  <c r="AC721" i="1"/>
  <c r="GJ720" i="1"/>
  <c r="FQ720" i="1"/>
  <c r="FP720" i="1"/>
  <c r="FO720" i="1"/>
  <c r="FM720" i="1"/>
  <c r="FL720" i="1"/>
  <c r="FD720" i="1"/>
  <c r="EH720" i="1"/>
  <c r="EG720" i="1"/>
  <c r="DP720" i="1"/>
  <c r="BV720" i="1"/>
  <c r="BS720" i="1"/>
  <c r="BN720" i="1"/>
  <c r="BJ720" i="1"/>
  <c r="BE720" i="1"/>
  <c r="BF720" i="1" s="1"/>
  <c r="BA720" i="1"/>
  <c r="AP720" i="1"/>
  <c r="AN720" i="1"/>
  <c r="AD720" i="1"/>
  <c r="AC720" i="1"/>
  <c r="GJ719" i="1"/>
  <c r="FQ719" i="1"/>
  <c r="FP719" i="1"/>
  <c r="FO719" i="1"/>
  <c r="FM719" i="1"/>
  <c r="FL719" i="1"/>
  <c r="FD719" i="1"/>
  <c r="EH719" i="1"/>
  <c r="EG719" i="1"/>
  <c r="DP719" i="1"/>
  <c r="BV719" i="1"/>
  <c r="BS719" i="1"/>
  <c r="BN719" i="1"/>
  <c r="BJ719" i="1"/>
  <c r="BE719" i="1"/>
  <c r="BF719" i="1" s="1"/>
  <c r="BA719" i="1"/>
  <c r="AP719" i="1"/>
  <c r="AN719" i="1"/>
  <c r="AD719" i="1"/>
  <c r="AC719" i="1"/>
  <c r="GJ718" i="1"/>
  <c r="FQ718" i="1"/>
  <c r="FP718" i="1"/>
  <c r="FO718" i="1"/>
  <c r="FM718" i="1"/>
  <c r="FL718" i="1"/>
  <c r="FD718" i="1"/>
  <c r="EH718" i="1"/>
  <c r="EG718" i="1"/>
  <c r="DP718" i="1"/>
  <c r="BV718" i="1"/>
  <c r="BS718" i="1"/>
  <c r="BN718" i="1"/>
  <c r="BJ718" i="1"/>
  <c r="BE718" i="1"/>
  <c r="BF718" i="1" s="1"/>
  <c r="BA718" i="1"/>
  <c r="AP718" i="1"/>
  <c r="AN718" i="1"/>
  <c r="AD718" i="1"/>
  <c r="AC718" i="1"/>
  <c r="GJ717" i="1"/>
  <c r="FQ717" i="1"/>
  <c r="FP717" i="1"/>
  <c r="FO717" i="1"/>
  <c r="FM717" i="1"/>
  <c r="FL717" i="1"/>
  <c r="FD717" i="1"/>
  <c r="EH717" i="1"/>
  <c r="EG717" i="1"/>
  <c r="DP717" i="1"/>
  <c r="BV717" i="1"/>
  <c r="BS717" i="1"/>
  <c r="BN717" i="1"/>
  <c r="BJ717" i="1"/>
  <c r="BF717" i="1"/>
  <c r="BE717" i="1"/>
  <c r="BA717" i="1"/>
  <c r="AP717" i="1"/>
  <c r="AN717" i="1"/>
  <c r="AD717" i="1"/>
  <c r="AC717" i="1"/>
  <c r="GJ716" i="1"/>
  <c r="FQ716" i="1"/>
  <c r="FP716" i="1"/>
  <c r="FO716" i="1"/>
  <c r="FM716" i="1"/>
  <c r="FL716" i="1"/>
  <c r="FD716" i="1"/>
  <c r="EH716" i="1"/>
  <c r="EG716" i="1"/>
  <c r="EI716" i="1" s="1"/>
  <c r="DP716" i="1"/>
  <c r="BV716" i="1"/>
  <c r="BS716" i="1"/>
  <c r="BN716" i="1"/>
  <c r="BJ716" i="1"/>
  <c r="BF716" i="1"/>
  <c r="BE716" i="1"/>
  <c r="BA716" i="1"/>
  <c r="AP716" i="1"/>
  <c r="AN716" i="1"/>
  <c r="AD716" i="1"/>
  <c r="AC716" i="1"/>
  <c r="GJ715" i="1"/>
  <c r="FQ715" i="1"/>
  <c r="FP715" i="1"/>
  <c r="FO715" i="1"/>
  <c r="FM715" i="1"/>
  <c r="FL715" i="1"/>
  <c r="FD715" i="1"/>
  <c r="EH715" i="1"/>
  <c r="EG715" i="1"/>
  <c r="DP715" i="1"/>
  <c r="BV715" i="1"/>
  <c r="BS715" i="1"/>
  <c r="BN715" i="1"/>
  <c r="BJ715" i="1"/>
  <c r="BE715" i="1"/>
  <c r="BF715" i="1" s="1"/>
  <c r="BA715" i="1"/>
  <c r="AP715" i="1"/>
  <c r="AN715" i="1"/>
  <c r="AD715" i="1"/>
  <c r="AC715" i="1"/>
  <c r="GJ714" i="1"/>
  <c r="FQ714" i="1"/>
  <c r="FP714" i="1"/>
  <c r="FO714" i="1"/>
  <c r="FM714" i="1"/>
  <c r="FL714" i="1"/>
  <c r="FD714" i="1"/>
  <c r="EH714" i="1"/>
  <c r="EG714" i="1"/>
  <c r="DP714" i="1"/>
  <c r="BV714" i="1"/>
  <c r="BS714" i="1"/>
  <c r="BN714" i="1"/>
  <c r="BJ714" i="1"/>
  <c r="BF714" i="1"/>
  <c r="BE714" i="1"/>
  <c r="BA714" i="1"/>
  <c r="AP714" i="1"/>
  <c r="AN714" i="1"/>
  <c r="AD714" i="1"/>
  <c r="AC714" i="1"/>
  <c r="GJ713" i="1"/>
  <c r="FQ713" i="1"/>
  <c r="FP713" i="1"/>
  <c r="FO713" i="1"/>
  <c r="FM713" i="1"/>
  <c r="FL713" i="1"/>
  <c r="FD713" i="1"/>
  <c r="EH713" i="1"/>
  <c r="EG713" i="1"/>
  <c r="DP713" i="1"/>
  <c r="BV713" i="1"/>
  <c r="BS713" i="1"/>
  <c r="BN713" i="1"/>
  <c r="BJ713" i="1"/>
  <c r="BE713" i="1"/>
  <c r="BF713" i="1" s="1"/>
  <c r="BA713" i="1"/>
  <c r="AP713" i="1"/>
  <c r="AN713" i="1"/>
  <c r="AD713" i="1"/>
  <c r="AC713" i="1"/>
  <c r="GJ712" i="1"/>
  <c r="FQ712" i="1"/>
  <c r="FP712" i="1"/>
  <c r="FO712" i="1"/>
  <c r="FM712" i="1"/>
  <c r="FL712" i="1"/>
  <c r="FD712" i="1"/>
  <c r="EH712" i="1"/>
  <c r="EG712" i="1"/>
  <c r="EI712" i="1" s="1"/>
  <c r="DP712" i="1"/>
  <c r="BV712" i="1"/>
  <c r="BS712" i="1"/>
  <c r="BN712" i="1"/>
  <c r="BJ712" i="1"/>
  <c r="BF712" i="1"/>
  <c r="BE712" i="1"/>
  <c r="BA712" i="1"/>
  <c r="AP712" i="1"/>
  <c r="AN712" i="1"/>
  <c r="AD712" i="1"/>
  <c r="AC712" i="1"/>
  <c r="GJ711" i="1"/>
  <c r="FQ711" i="1"/>
  <c r="FP711" i="1"/>
  <c r="FO711" i="1"/>
  <c r="FM711" i="1"/>
  <c r="FL711" i="1"/>
  <c r="FD711" i="1"/>
  <c r="EH711" i="1"/>
  <c r="EG711" i="1"/>
  <c r="DP711" i="1"/>
  <c r="BV711" i="1"/>
  <c r="BS711" i="1"/>
  <c r="BN711" i="1"/>
  <c r="BJ711" i="1"/>
  <c r="BE711" i="1"/>
  <c r="BF711" i="1" s="1"/>
  <c r="BA711" i="1"/>
  <c r="AP711" i="1"/>
  <c r="AN711" i="1"/>
  <c r="AD711" i="1"/>
  <c r="AC711" i="1"/>
  <c r="GJ710" i="1"/>
  <c r="FQ710" i="1"/>
  <c r="FP710" i="1"/>
  <c r="FO710" i="1"/>
  <c r="FM710" i="1"/>
  <c r="FL710" i="1"/>
  <c r="FD710" i="1"/>
  <c r="EH710" i="1"/>
  <c r="EG710" i="1"/>
  <c r="DP710" i="1"/>
  <c r="BV710" i="1"/>
  <c r="BS710" i="1"/>
  <c r="BN710" i="1"/>
  <c r="BJ710" i="1"/>
  <c r="BF710" i="1"/>
  <c r="BE710" i="1"/>
  <c r="BA710" i="1"/>
  <c r="AP710" i="1"/>
  <c r="AN710" i="1"/>
  <c r="AD710" i="1"/>
  <c r="AC710" i="1"/>
  <c r="GJ709" i="1"/>
  <c r="FQ709" i="1"/>
  <c r="FP709" i="1"/>
  <c r="FO709" i="1"/>
  <c r="FM709" i="1"/>
  <c r="FL709" i="1"/>
  <c r="FD709" i="1"/>
  <c r="EH709" i="1"/>
  <c r="EG709" i="1"/>
  <c r="DP709" i="1"/>
  <c r="BV709" i="1"/>
  <c r="BS709" i="1"/>
  <c r="BN709" i="1"/>
  <c r="BJ709" i="1"/>
  <c r="BF709" i="1"/>
  <c r="BE709" i="1"/>
  <c r="BA709" i="1"/>
  <c r="AP709" i="1"/>
  <c r="AN709" i="1"/>
  <c r="AD709" i="1"/>
  <c r="AC709" i="1"/>
  <c r="GJ708" i="1"/>
  <c r="FQ708" i="1"/>
  <c r="FP708" i="1"/>
  <c r="FO708" i="1"/>
  <c r="FM708" i="1"/>
  <c r="FL708" i="1"/>
  <c r="FD708" i="1"/>
  <c r="EH708" i="1"/>
  <c r="EG708" i="1"/>
  <c r="EI708" i="1" s="1"/>
  <c r="DP708" i="1"/>
  <c r="BV708" i="1"/>
  <c r="BS708" i="1"/>
  <c r="BN708" i="1"/>
  <c r="BJ708" i="1"/>
  <c r="BE708" i="1"/>
  <c r="BF708" i="1" s="1"/>
  <c r="BA708" i="1"/>
  <c r="AP708" i="1"/>
  <c r="AN708" i="1"/>
  <c r="AD708" i="1"/>
  <c r="AC708" i="1"/>
  <c r="GJ707" i="1"/>
  <c r="FQ707" i="1"/>
  <c r="FP707" i="1"/>
  <c r="FO707" i="1"/>
  <c r="FM707" i="1"/>
  <c r="FL707" i="1"/>
  <c r="FD707" i="1"/>
  <c r="EH707" i="1"/>
  <c r="EG707" i="1"/>
  <c r="DP707" i="1"/>
  <c r="BV707" i="1"/>
  <c r="BS707" i="1"/>
  <c r="BN707" i="1"/>
  <c r="BJ707" i="1"/>
  <c r="BE707" i="1"/>
  <c r="BF707" i="1" s="1"/>
  <c r="BA707" i="1"/>
  <c r="AP707" i="1"/>
  <c r="AN707" i="1"/>
  <c r="AD707" i="1"/>
  <c r="AC707" i="1"/>
  <c r="GJ706" i="1"/>
  <c r="FQ706" i="1"/>
  <c r="FP706" i="1"/>
  <c r="FO706" i="1"/>
  <c r="FM706" i="1"/>
  <c r="FL706" i="1"/>
  <c r="FD706" i="1"/>
  <c r="EH706" i="1"/>
  <c r="EG706" i="1"/>
  <c r="DP706" i="1"/>
  <c r="BV706" i="1"/>
  <c r="BS706" i="1"/>
  <c r="BN706" i="1"/>
  <c r="BJ706" i="1"/>
  <c r="BE706" i="1"/>
  <c r="BF706" i="1" s="1"/>
  <c r="BA706" i="1"/>
  <c r="AP706" i="1"/>
  <c r="AN706" i="1"/>
  <c r="AD706" i="1"/>
  <c r="AC706" i="1"/>
  <c r="GJ705" i="1"/>
  <c r="FQ705" i="1"/>
  <c r="FP705" i="1"/>
  <c r="FO705" i="1"/>
  <c r="FM705" i="1"/>
  <c r="FL705" i="1"/>
  <c r="FD705" i="1"/>
  <c r="EH705" i="1"/>
  <c r="EG705" i="1"/>
  <c r="EI705" i="1" s="1"/>
  <c r="DP705" i="1"/>
  <c r="BV705" i="1"/>
  <c r="BS705" i="1"/>
  <c r="BN705" i="1"/>
  <c r="BJ705" i="1"/>
  <c r="BF705" i="1"/>
  <c r="BE705" i="1"/>
  <c r="BA705" i="1"/>
  <c r="AP705" i="1"/>
  <c r="AN705" i="1"/>
  <c r="AD705" i="1"/>
  <c r="AC705" i="1"/>
  <c r="GJ704" i="1"/>
  <c r="FQ704" i="1"/>
  <c r="FP704" i="1"/>
  <c r="FO704" i="1"/>
  <c r="FM704" i="1"/>
  <c r="FL704" i="1"/>
  <c r="FD704" i="1"/>
  <c r="EH704" i="1"/>
  <c r="EG704" i="1"/>
  <c r="EI704" i="1" s="1"/>
  <c r="DP704" i="1"/>
  <c r="BV704" i="1"/>
  <c r="BS704" i="1"/>
  <c r="BN704" i="1"/>
  <c r="BJ704" i="1"/>
  <c r="BF704" i="1"/>
  <c r="BE704" i="1"/>
  <c r="BA704" i="1"/>
  <c r="AP704" i="1"/>
  <c r="AN704" i="1"/>
  <c r="AD704" i="1"/>
  <c r="AC704" i="1"/>
  <c r="GJ703" i="1"/>
  <c r="FQ703" i="1"/>
  <c r="FP703" i="1"/>
  <c r="FO703" i="1"/>
  <c r="FM703" i="1"/>
  <c r="FL703" i="1"/>
  <c r="FD703" i="1"/>
  <c r="EH703" i="1"/>
  <c r="EG703" i="1"/>
  <c r="DP703" i="1"/>
  <c r="BV703" i="1"/>
  <c r="BS703" i="1"/>
  <c r="BN703" i="1"/>
  <c r="BJ703" i="1"/>
  <c r="BE703" i="1"/>
  <c r="BF703" i="1" s="1"/>
  <c r="BA703" i="1"/>
  <c r="AP703" i="1"/>
  <c r="AN703" i="1"/>
  <c r="AD703" i="1"/>
  <c r="AC703" i="1"/>
  <c r="GJ702" i="1"/>
  <c r="FQ702" i="1"/>
  <c r="FP702" i="1"/>
  <c r="FO702" i="1"/>
  <c r="FM702" i="1"/>
  <c r="FL702" i="1"/>
  <c r="FD702" i="1"/>
  <c r="EH702" i="1"/>
  <c r="EG702" i="1"/>
  <c r="DP702" i="1"/>
  <c r="BV702" i="1"/>
  <c r="BS702" i="1"/>
  <c r="BN702" i="1"/>
  <c r="BJ702" i="1"/>
  <c r="BE702" i="1"/>
  <c r="BF702" i="1" s="1"/>
  <c r="BA702" i="1"/>
  <c r="AP702" i="1"/>
  <c r="AN702" i="1"/>
  <c r="AD702" i="1"/>
  <c r="AC702" i="1"/>
  <c r="GJ701" i="1"/>
  <c r="FQ701" i="1"/>
  <c r="FP701" i="1"/>
  <c r="FO701" i="1"/>
  <c r="FM701" i="1"/>
  <c r="FL701" i="1"/>
  <c r="FD701" i="1"/>
  <c r="EH701" i="1"/>
  <c r="EG701" i="1"/>
  <c r="DP701" i="1"/>
  <c r="BV701" i="1"/>
  <c r="BS701" i="1"/>
  <c r="BN701" i="1"/>
  <c r="BJ701" i="1"/>
  <c r="BF701" i="1"/>
  <c r="BE701" i="1"/>
  <c r="BA701" i="1"/>
  <c r="AP701" i="1"/>
  <c r="AN701" i="1"/>
  <c r="AD701" i="1"/>
  <c r="AC701" i="1"/>
  <c r="GJ700" i="1"/>
  <c r="FQ700" i="1"/>
  <c r="FP700" i="1"/>
  <c r="FO700" i="1"/>
  <c r="FM700" i="1"/>
  <c r="FL700" i="1"/>
  <c r="FD700" i="1"/>
  <c r="EH700" i="1"/>
  <c r="EG700" i="1"/>
  <c r="DP700" i="1"/>
  <c r="BV700" i="1"/>
  <c r="BS700" i="1"/>
  <c r="BN700" i="1"/>
  <c r="BJ700" i="1"/>
  <c r="BE700" i="1"/>
  <c r="BF700" i="1" s="1"/>
  <c r="BA700" i="1"/>
  <c r="AP700" i="1"/>
  <c r="AN700" i="1"/>
  <c r="AD700" i="1"/>
  <c r="AC700" i="1"/>
  <c r="GJ699" i="1"/>
  <c r="FQ699" i="1"/>
  <c r="FP699" i="1"/>
  <c r="FO699" i="1"/>
  <c r="FM699" i="1"/>
  <c r="FL699" i="1"/>
  <c r="FD699" i="1"/>
  <c r="EH699" i="1"/>
  <c r="EG699" i="1"/>
  <c r="DP699" i="1"/>
  <c r="BV699" i="1"/>
  <c r="BS699" i="1"/>
  <c r="BN699" i="1"/>
  <c r="BJ699" i="1"/>
  <c r="BF699" i="1"/>
  <c r="BE699" i="1"/>
  <c r="BA699" i="1"/>
  <c r="AP699" i="1"/>
  <c r="AN699" i="1"/>
  <c r="AD699" i="1"/>
  <c r="AC699" i="1"/>
  <c r="GJ698" i="1"/>
  <c r="FQ698" i="1"/>
  <c r="FP698" i="1"/>
  <c r="FO698" i="1"/>
  <c r="FM698" i="1"/>
  <c r="FL698" i="1"/>
  <c r="FD698" i="1"/>
  <c r="EH698" i="1"/>
  <c r="EG698" i="1"/>
  <c r="EI698" i="1" s="1"/>
  <c r="DP698" i="1"/>
  <c r="BV698" i="1"/>
  <c r="BS698" i="1"/>
  <c r="BN698" i="1"/>
  <c r="BJ698" i="1"/>
  <c r="BE698" i="1"/>
  <c r="BF698" i="1" s="1"/>
  <c r="BA698" i="1"/>
  <c r="AP698" i="1"/>
  <c r="AN698" i="1"/>
  <c r="AD698" i="1"/>
  <c r="AC698" i="1"/>
  <c r="GJ697" i="1"/>
  <c r="FQ697" i="1"/>
  <c r="FP697" i="1"/>
  <c r="FO697" i="1"/>
  <c r="FM697" i="1"/>
  <c r="FL697" i="1"/>
  <c r="FD697" i="1"/>
  <c r="EH697" i="1"/>
  <c r="EG697" i="1"/>
  <c r="DP697" i="1"/>
  <c r="BV697" i="1"/>
  <c r="BS697" i="1"/>
  <c r="BN697" i="1"/>
  <c r="BJ697" i="1"/>
  <c r="BE697" i="1"/>
  <c r="BF697" i="1" s="1"/>
  <c r="BA697" i="1"/>
  <c r="AP697" i="1"/>
  <c r="AN697" i="1"/>
  <c r="AD697" i="1"/>
  <c r="AC697" i="1"/>
  <c r="GJ696" i="1"/>
  <c r="FQ696" i="1"/>
  <c r="FP696" i="1"/>
  <c r="FO696" i="1"/>
  <c r="FM696" i="1"/>
  <c r="FL696" i="1"/>
  <c r="FD696" i="1"/>
  <c r="EH696" i="1"/>
  <c r="EG696" i="1"/>
  <c r="DP696" i="1"/>
  <c r="BV696" i="1"/>
  <c r="BS696" i="1"/>
  <c r="BN696" i="1"/>
  <c r="BJ696" i="1"/>
  <c r="BE696" i="1"/>
  <c r="BF696" i="1" s="1"/>
  <c r="BA696" i="1"/>
  <c r="AP696" i="1"/>
  <c r="AN696" i="1"/>
  <c r="AD696" i="1"/>
  <c r="AC696" i="1"/>
  <c r="GJ695" i="1"/>
  <c r="FQ695" i="1"/>
  <c r="FP695" i="1"/>
  <c r="FO695" i="1"/>
  <c r="FM695" i="1"/>
  <c r="FL695" i="1"/>
  <c r="FD695" i="1"/>
  <c r="EH695" i="1"/>
  <c r="EG695" i="1"/>
  <c r="EI695" i="1" s="1"/>
  <c r="DP695" i="1"/>
  <c r="BV695" i="1"/>
  <c r="BS695" i="1"/>
  <c r="BN695" i="1"/>
  <c r="BJ695" i="1"/>
  <c r="BF695" i="1"/>
  <c r="BE695" i="1"/>
  <c r="BA695" i="1"/>
  <c r="AP695" i="1"/>
  <c r="AN695" i="1"/>
  <c r="AD695" i="1"/>
  <c r="AC695" i="1"/>
  <c r="GJ694" i="1"/>
  <c r="FQ694" i="1"/>
  <c r="FP694" i="1"/>
  <c r="FO694" i="1"/>
  <c r="FM694" i="1"/>
  <c r="FL694" i="1"/>
  <c r="FD694" i="1"/>
  <c r="EH694" i="1"/>
  <c r="EG694" i="1"/>
  <c r="EI694" i="1" s="1"/>
  <c r="DP694" i="1"/>
  <c r="BV694" i="1"/>
  <c r="BS694" i="1"/>
  <c r="BN694" i="1"/>
  <c r="BJ694" i="1"/>
  <c r="BE694" i="1"/>
  <c r="BF694" i="1" s="1"/>
  <c r="BA694" i="1"/>
  <c r="AP694" i="1"/>
  <c r="AN694" i="1"/>
  <c r="AD694" i="1"/>
  <c r="AC694" i="1"/>
  <c r="GJ693" i="1"/>
  <c r="FQ693" i="1"/>
  <c r="FP693" i="1"/>
  <c r="FO693" i="1"/>
  <c r="FM693" i="1"/>
  <c r="FL693" i="1"/>
  <c r="FD693" i="1"/>
  <c r="EH693" i="1"/>
  <c r="EG693" i="1"/>
  <c r="DP693" i="1"/>
  <c r="BV693" i="1"/>
  <c r="BS693" i="1"/>
  <c r="BN693" i="1"/>
  <c r="BJ693" i="1"/>
  <c r="BF693" i="1"/>
  <c r="BE693" i="1"/>
  <c r="BA693" i="1"/>
  <c r="AP693" i="1"/>
  <c r="AN693" i="1"/>
  <c r="AD693" i="1"/>
  <c r="AC693" i="1"/>
  <c r="GJ692" i="1"/>
  <c r="FQ692" i="1"/>
  <c r="FP692" i="1"/>
  <c r="FO692" i="1"/>
  <c r="FM692" i="1"/>
  <c r="FL692" i="1"/>
  <c r="FD692" i="1"/>
  <c r="EH692" i="1"/>
  <c r="EG692" i="1"/>
  <c r="DP692" i="1"/>
  <c r="BV692" i="1"/>
  <c r="BS692" i="1"/>
  <c r="BN692" i="1"/>
  <c r="BJ692" i="1"/>
  <c r="BE692" i="1"/>
  <c r="BF692" i="1" s="1"/>
  <c r="BA692" i="1"/>
  <c r="AP692" i="1"/>
  <c r="AN692" i="1"/>
  <c r="AD692" i="1"/>
  <c r="AC692" i="1"/>
  <c r="GJ691" i="1"/>
  <c r="FQ691" i="1"/>
  <c r="FP691" i="1"/>
  <c r="FO691" i="1"/>
  <c r="FM691" i="1"/>
  <c r="FL691" i="1"/>
  <c r="FD691" i="1"/>
  <c r="EH691" i="1"/>
  <c r="EG691" i="1"/>
  <c r="DP691" i="1"/>
  <c r="BV691" i="1"/>
  <c r="BS691" i="1"/>
  <c r="BN691" i="1"/>
  <c r="BJ691" i="1"/>
  <c r="BF691" i="1"/>
  <c r="BE691" i="1"/>
  <c r="BA691" i="1"/>
  <c r="AP691" i="1"/>
  <c r="AN691" i="1"/>
  <c r="AD691" i="1"/>
  <c r="AC691" i="1"/>
  <c r="GJ690" i="1"/>
  <c r="FQ690" i="1"/>
  <c r="FP690" i="1"/>
  <c r="FO690" i="1"/>
  <c r="FM690" i="1"/>
  <c r="FL690" i="1"/>
  <c r="FD690" i="1"/>
  <c r="EH690" i="1"/>
  <c r="EG690" i="1"/>
  <c r="EI690" i="1" s="1"/>
  <c r="DP690" i="1"/>
  <c r="BV690" i="1"/>
  <c r="BS690" i="1"/>
  <c r="BN690" i="1"/>
  <c r="BJ690" i="1"/>
  <c r="BF690" i="1"/>
  <c r="BE690" i="1"/>
  <c r="BA690" i="1"/>
  <c r="AP690" i="1"/>
  <c r="AN690" i="1"/>
  <c r="AD690" i="1"/>
  <c r="AC690" i="1"/>
  <c r="GJ689" i="1"/>
  <c r="FQ689" i="1"/>
  <c r="FP689" i="1"/>
  <c r="FO689" i="1"/>
  <c r="FM689" i="1"/>
  <c r="FL689" i="1"/>
  <c r="FD689" i="1"/>
  <c r="EH689" i="1"/>
  <c r="EG689" i="1"/>
  <c r="DP689" i="1"/>
  <c r="BV689" i="1"/>
  <c r="BS689" i="1"/>
  <c r="BN689" i="1"/>
  <c r="BJ689" i="1"/>
  <c r="BE689" i="1"/>
  <c r="BF689" i="1" s="1"/>
  <c r="BA689" i="1"/>
  <c r="AP689" i="1"/>
  <c r="AN689" i="1"/>
  <c r="AD689" i="1"/>
  <c r="AC689" i="1"/>
  <c r="GJ688" i="1"/>
  <c r="FQ688" i="1"/>
  <c r="FP688" i="1"/>
  <c r="FO688" i="1"/>
  <c r="FM688" i="1"/>
  <c r="FL688" i="1"/>
  <c r="FD688" i="1"/>
  <c r="EH688" i="1"/>
  <c r="EG688" i="1"/>
  <c r="EI688" i="1" s="1"/>
  <c r="DP688" i="1"/>
  <c r="BV688" i="1"/>
  <c r="BS688" i="1"/>
  <c r="BN688" i="1"/>
  <c r="BJ688" i="1"/>
  <c r="BE688" i="1"/>
  <c r="BF688" i="1" s="1"/>
  <c r="BA688" i="1"/>
  <c r="AP688" i="1"/>
  <c r="AN688" i="1"/>
  <c r="AD688" i="1"/>
  <c r="AC688" i="1"/>
  <c r="GJ687" i="1"/>
  <c r="FQ687" i="1"/>
  <c r="FP687" i="1"/>
  <c r="FO687" i="1"/>
  <c r="FM687" i="1"/>
  <c r="FL687" i="1"/>
  <c r="FD687" i="1"/>
  <c r="EH687" i="1"/>
  <c r="EG687" i="1"/>
  <c r="EI687" i="1" s="1"/>
  <c r="DP687" i="1"/>
  <c r="BV687" i="1"/>
  <c r="BS687" i="1"/>
  <c r="BN687" i="1"/>
  <c r="BJ687" i="1"/>
  <c r="BF687" i="1"/>
  <c r="BE687" i="1"/>
  <c r="BA687" i="1"/>
  <c r="AP687" i="1"/>
  <c r="AN687" i="1"/>
  <c r="AD687" i="1"/>
  <c r="AC687" i="1"/>
  <c r="GJ686" i="1"/>
  <c r="FQ686" i="1"/>
  <c r="FP686" i="1"/>
  <c r="FO686" i="1"/>
  <c r="FM686" i="1"/>
  <c r="FL686" i="1"/>
  <c r="FD686" i="1"/>
  <c r="EH686" i="1"/>
  <c r="EG686" i="1"/>
  <c r="DP686" i="1"/>
  <c r="BV686" i="1"/>
  <c r="BS686" i="1"/>
  <c r="BN686" i="1"/>
  <c r="BJ686" i="1"/>
  <c r="BE686" i="1"/>
  <c r="BF686" i="1" s="1"/>
  <c r="BA686" i="1"/>
  <c r="AP686" i="1"/>
  <c r="AN686" i="1"/>
  <c r="AD686" i="1"/>
  <c r="AC686" i="1"/>
  <c r="GJ685" i="1"/>
  <c r="FQ685" i="1"/>
  <c r="FP685" i="1"/>
  <c r="FO685" i="1"/>
  <c r="FM685" i="1"/>
  <c r="FL685" i="1"/>
  <c r="FD685" i="1"/>
  <c r="EH685" i="1"/>
  <c r="EG685" i="1"/>
  <c r="DP685" i="1"/>
  <c r="BV685" i="1"/>
  <c r="BS685" i="1"/>
  <c r="BN685" i="1"/>
  <c r="BJ685" i="1"/>
  <c r="BF685" i="1"/>
  <c r="BE685" i="1"/>
  <c r="BA685" i="1"/>
  <c r="AP685" i="1"/>
  <c r="AN685" i="1"/>
  <c r="AD685" i="1"/>
  <c r="AC685" i="1"/>
  <c r="GJ684" i="1"/>
  <c r="FQ684" i="1"/>
  <c r="FP684" i="1"/>
  <c r="FO684" i="1"/>
  <c r="FM684" i="1"/>
  <c r="FL684" i="1"/>
  <c r="FD684" i="1"/>
  <c r="EH684" i="1"/>
  <c r="EG684" i="1"/>
  <c r="DP684" i="1"/>
  <c r="BV684" i="1"/>
  <c r="BS684" i="1"/>
  <c r="BN684" i="1"/>
  <c r="BJ684" i="1"/>
  <c r="BE684" i="1"/>
  <c r="BF684" i="1" s="1"/>
  <c r="BA684" i="1"/>
  <c r="AP684" i="1"/>
  <c r="AN684" i="1"/>
  <c r="AD684" i="1"/>
  <c r="AC684" i="1"/>
  <c r="GJ683" i="1"/>
  <c r="FQ683" i="1"/>
  <c r="FP683" i="1"/>
  <c r="FO683" i="1"/>
  <c r="FM683" i="1"/>
  <c r="FL683" i="1"/>
  <c r="FD683" i="1"/>
  <c r="EH683" i="1"/>
  <c r="EG683" i="1"/>
  <c r="DP683" i="1"/>
  <c r="BV683" i="1"/>
  <c r="BS683" i="1"/>
  <c r="BN683" i="1"/>
  <c r="BJ683" i="1"/>
  <c r="BF683" i="1"/>
  <c r="BE683" i="1"/>
  <c r="BA683" i="1"/>
  <c r="AP683" i="1"/>
  <c r="AN683" i="1"/>
  <c r="AD683" i="1"/>
  <c r="AC683" i="1"/>
  <c r="GJ682" i="1"/>
  <c r="FQ682" i="1"/>
  <c r="FP682" i="1"/>
  <c r="FO682" i="1"/>
  <c r="FM682" i="1"/>
  <c r="FL682" i="1"/>
  <c r="FD682" i="1"/>
  <c r="EH682" i="1"/>
  <c r="EG682" i="1"/>
  <c r="EI682" i="1" s="1"/>
  <c r="DP682" i="1"/>
  <c r="BV682" i="1"/>
  <c r="BS682" i="1"/>
  <c r="BN682" i="1"/>
  <c r="BJ682" i="1"/>
  <c r="BE682" i="1"/>
  <c r="BF682" i="1" s="1"/>
  <c r="BA682" i="1"/>
  <c r="AP682" i="1"/>
  <c r="AN682" i="1"/>
  <c r="AD682" i="1"/>
  <c r="AC682" i="1"/>
  <c r="GJ681" i="1"/>
  <c r="FQ681" i="1"/>
  <c r="FP681" i="1"/>
  <c r="FO681" i="1"/>
  <c r="FM681" i="1"/>
  <c r="FL681" i="1"/>
  <c r="FD681" i="1"/>
  <c r="EH681" i="1"/>
  <c r="EG681" i="1"/>
  <c r="DP681" i="1"/>
  <c r="BV681" i="1"/>
  <c r="BS681" i="1"/>
  <c r="BN681" i="1"/>
  <c r="BJ681" i="1"/>
  <c r="BE681" i="1"/>
  <c r="BF681" i="1" s="1"/>
  <c r="BA681" i="1"/>
  <c r="AP681" i="1"/>
  <c r="AN681" i="1"/>
  <c r="AD681" i="1"/>
  <c r="AC681" i="1"/>
  <c r="GJ680" i="1"/>
  <c r="FQ680" i="1"/>
  <c r="FP680" i="1"/>
  <c r="FO680" i="1"/>
  <c r="FM680" i="1"/>
  <c r="FL680" i="1"/>
  <c r="FD680" i="1"/>
  <c r="EH680" i="1"/>
  <c r="EG680" i="1"/>
  <c r="DP680" i="1"/>
  <c r="BV680" i="1"/>
  <c r="BS680" i="1"/>
  <c r="BN680" i="1"/>
  <c r="BJ680" i="1"/>
  <c r="BE680" i="1"/>
  <c r="BF680" i="1" s="1"/>
  <c r="BA680" i="1"/>
  <c r="AP680" i="1"/>
  <c r="AN680" i="1"/>
  <c r="AD680" i="1"/>
  <c r="AC680" i="1"/>
  <c r="GJ679" i="1"/>
  <c r="FQ679" i="1"/>
  <c r="FP679" i="1"/>
  <c r="FO679" i="1"/>
  <c r="FM679" i="1"/>
  <c r="FL679" i="1"/>
  <c r="FD679" i="1"/>
  <c r="EH679" i="1"/>
  <c r="EG679" i="1"/>
  <c r="EI679" i="1" s="1"/>
  <c r="DP679" i="1"/>
  <c r="BV679" i="1"/>
  <c r="BS679" i="1"/>
  <c r="BN679" i="1"/>
  <c r="BJ679" i="1"/>
  <c r="BF679" i="1"/>
  <c r="BE679" i="1"/>
  <c r="BA679" i="1"/>
  <c r="AP679" i="1"/>
  <c r="AN679" i="1"/>
  <c r="AD679" i="1"/>
  <c r="AC679" i="1"/>
  <c r="GJ678" i="1"/>
  <c r="FQ678" i="1"/>
  <c r="FP678" i="1"/>
  <c r="FO678" i="1"/>
  <c r="FM678" i="1"/>
  <c r="FL678" i="1"/>
  <c r="FD678" i="1"/>
  <c r="EH678" i="1"/>
  <c r="EG678" i="1"/>
  <c r="EI678" i="1" s="1"/>
  <c r="DP678" i="1"/>
  <c r="BV678" i="1"/>
  <c r="BS678" i="1"/>
  <c r="BN678" i="1"/>
  <c r="BJ678" i="1"/>
  <c r="BF678" i="1"/>
  <c r="BE678" i="1"/>
  <c r="BA678" i="1"/>
  <c r="AP678" i="1"/>
  <c r="AN678" i="1"/>
  <c r="AD678" i="1"/>
  <c r="AC678" i="1"/>
  <c r="GJ677" i="1"/>
  <c r="FQ677" i="1"/>
  <c r="FP677" i="1"/>
  <c r="FO677" i="1"/>
  <c r="FM677" i="1"/>
  <c r="FL677" i="1"/>
  <c r="FD677" i="1"/>
  <c r="EH677" i="1"/>
  <c r="EG677" i="1"/>
  <c r="DP677" i="1"/>
  <c r="BV677" i="1"/>
  <c r="BS677" i="1"/>
  <c r="BN677" i="1"/>
  <c r="BJ677" i="1"/>
  <c r="BF677" i="1"/>
  <c r="BE677" i="1"/>
  <c r="BA677" i="1"/>
  <c r="AP677" i="1"/>
  <c r="AN677" i="1"/>
  <c r="AD677" i="1"/>
  <c r="AC677" i="1"/>
  <c r="GJ676" i="1"/>
  <c r="FQ676" i="1"/>
  <c r="FP676" i="1"/>
  <c r="FO676" i="1"/>
  <c r="FM676" i="1"/>
  <c r="FL676" i="1"/>
  <c r="FD676" i="1"/>
  <c r="EH676" i="1"/>
  <c r="EG676" i="1"/>
  <c r="EI676" i="1" s="1"/>
  <c r="DP676" i="1"/>
  <c r="BV676" i="1"/>
  <c r="BS676" i="1"/>
  <c r="BN676" i="1"/>
  <c r="BJ676" i="1"/>
  <c r="BE676" i="1"/>
  <c r="BF676" i="1" s="1"/>
  <c r="BA676" i="1"/>
  <c r="AP676" i="1"/>
  <c r="AN676" i="1"/>
  <c r="AD676" i="1"/>
  <c r="AC676" i="1"/>
  <c r="GJ675" i="1"/>
  <c r="FQ675" i="1"/>
  <c r="FP675" i="1"/>
  <c r="FO675" i="1"/>
  <c r="FM675" i="1"/>
  <c r="FL675" i="1"/>
  <c r="FD675" i="1"/>
  <c r="EH675" i="1"/>
  <c r="EG675" i="1"/>
  <c r="DP675" i="1"/>
  <c r="BV675" i="1"/>
  <c r="BS675" i="1"/>
  <c r="BN675" i="1"/>
  <c r="BJ675" i="1"/>
  <c r="BF675" i="1"/>
  <c r="BE675" i="1"/>
  <c r="BA675" i="1"/>
  <c r="AP675" i="1"/>
  <c r="AN675" i="1"/>
  <c r="AD675" i="1"/>
  <c r="AC675" i="1"/>
  <c r="GJ674" i="1"/>
  <c r="FQ674" i="1"/>
  <c r="FP674" i="1"/>
  <c r="FO674" i="1"/>
  <c r="FM674" i="1"/>
  <c r="FL674" i="1"/>
  <c r="FD674" i="1"/>
  <c r="EH674" i="1"/>
  <c r="EG674" i="1"/>
  <c r="DP674" i="1"/>
  <c r="BV674" i="1"/>
  <c r="BS674" i="1"/>
  <c r="BN674" i="1"/>
  <c r="BJ674" i="1"/>
  <c r="BE674" i="1"/>
  <c r="BF674" i="1" s="1"/>
  <c r="BA674" i="1"/>
  <c r="AP674" i="1"/>
  <c r="AN674" i="1"/>
  <c r="AD674" i="1"/>
  <c r="AC674" i="1"/>
  <c r="GJ673" i="1"/>
  <c r="FQ673" i="1"/>
  <c r="FP673" i="1"/>
  <c r="FO673" i="1"/>
  <c r="FM673" i="1"/>
  <c r="FL673" i="1"/>
  <c r="FD673" i="1"/>
  <c r="EH673" i="1"/>
  <c r="EG673" i="1"/>
  <c r="DP673" i="1"/>
  <c r="BV673" i="1"/>
  <c r="BS673" i="1"/>
  <c r="BN673" i="1"/>
  <c r="BJ673" i="1"/>
  <c r="BE673" i="1"/>
  <c r="BF673" i="1" s="1"/>
  <c r="BA673" i="1"/>
  <c r="AP673" i="1"/>
  <c r="AN673" i="1"/>
  <c r="AD673" i="1"/>
  <c r="AC673" i="1"/>
  <c r="GJ672" i="1"/>
  <c r="FQ672" i="1"/>
  <c r="FP672" i="1"/>
  <c r="FO672" i="1"/>
  <c r="FM672" i="1"/>
  <c r="FL672" i="1"/>
  <c r="FD672" i="1"/>
  <c r="EH672" i="1"/>
  <c r="EG672" i="1"/>
  <c r="EI672" i="1" s="1"/>
  <c r="DP672" i="1"/>
  <c r="BV672" i="1"/>
  <c r="BS672" i="1"/>
  <c r="BN672" i="1"/>
  <c r="BJ672" i="1"/>
  <c r="BE672" i="1"/>
  <c r="BF672" i="1" s="1"/>
  <c r="BA672" i="1"/>
  <c r="AP672" i="1"/>
  <c r="AN672" i="1"/>
  <c r="AD672" i="1"/>
  <c r="AC672" i="1"/>
  <c r="GJ671" i="1"/>
  <c r="FQ671" i="1"/>
  <c r="FP671" i="1"/>
  <c r="FO671" i="1"/>
  <c r="FM671" i="1"/>
  <c r="FL671" i="1"/>
  <c r="FD671" i="1"/>
  <c r="EH671" i="1"/>
  <c r="EG671" i="1"/>
  <c r="EI671" i="1" s="1"/>
  <c r="DP671" i="1"/>
  <c r="BV671" i="1"/>
  <c r="BS671" i="1"/>
  <c r="BN671" i="1"/>
  <c r="BJ671" i="1"/>
  <c r="BE671" i="1"/>
  <c r="BF671" i="1" s="1"/>
  <c r="BA671" i="1"/>
  <c r="AP671" i="1"/>
  <c r="AN671" i="1"/>
  <c r="AD671" i="1"/>
  <c r="AC671" i="1"/>
  <c r="GJ670" i="1"/>
  <c r="FQ670" i="1"/>
  <c r="FP670" i="1"/>
  <c r="FO670" i="1"/>
  <c r="FM670" i="1"/>
  <c r="FL670" i="1"/>
  <c r="FD670" i="1"/>
  <c r="EH670" i="1"/>
  <c r="EG670" i="1"/>
  <c r="EI670" i="1" s="1"/>
  <c r="DP670" i="1"/>
  <c r="BV670" i="1"/>
  <c r="BS670" i="1"/>
  <c r="BN670" i="1"/>
  <c r="BJ670" i="1"/>
  <c r="BF670" i="1"/>
  <c r="BE670" i="1"/>
  <c r="BA670" i="1"/>
  <c r="AP670" i="1"/>
  <c r="AN670" i="1"/>
  <c r="AD670" i="1"/>
  <c r="AC670" i="1"/>
  <c r="GJ669" i="1"/>
  <c r="FQ669" i="1"/>
  <c r="FP669" i="1"/>
  <c r="FO669" i="1"/>
  <c r="FM669" i="1"/>
  <c r="FL669" i="1"/>
  <c r="FD669" i="1"/>
  <c r="EH669" i="1"/>
  <c r="EG669" i="1"/>
  <c r="DP669" i="1"/>
  <c r="BV669" i="1"/>
  <c r="BS669" i="1"/>
  <c r="BN669" i="1"/>
  <c r="BJ669" i="1"/>
  <c r="BE669" i="1"/>
  <c r="BF669" i="1" s="1"/>
  <c r="BA669" i="1"/>
  <c r="AP669" i="1"/>
  <c r="AN669" i="1"/>
  <c r="AD669" i="1"/>
  <c r="AC669" i="1"/>
  <c r="GJ668" i="1"/>
  <c r="FQ668" i="1"/>
  <c r="FP668" i="1"/>
  <c r="FO668" i="1"/>
  <c r="FM668" i="1"/>
  <c r="FL668" i="1"/>
  <c r="FD668" i="1"/>
  <c r="EH668" i="1"/>
  <c r="EG668" i="1"/>
  <c r="EI668" i="1" s="1"/>
  <c r="DP668" i="1"/>
  <c r="BV668" i="1"/>
  <c r="BS668" i="1"/>
  <c r="BN668" i="1"/>
  <c r="BJ668" i="1"/>
  <c r="BE668" i="1"/>
  <c r="BF668" i="1" s="1"/>
  <c r="BA668" i="1"/>
  <c r="AP668" i="1"/>
  <c r="AN668" i="1"/>
  <c r="AD668" i="1"/>
  <c r="AC668" i="1"/>
  <c r="GJ667" i="1"/>
  <c r="FQ667" i="1"/>
  <c r="FP667" i="1"/>
  <c r="FO667" i="1"/>
  <c r="FM667" i="1"/>
  <c r="FL667" i="1"/>
  <c r="FD667" i="1"/>
  <c r="EH667" i="1"/>
  <c r="EG667" i="1"/>
  <c r="DP667" i="1"/>
  <c r="BV667" i="1"/>
  <c r="BS667" i="1"/>
  <c r="BN667" i="1"/>
  <c r="BJ667" i="1"/>
  <c r="BE667" i="1"/>
  <c r="BF667" i="1" s="1"/>
  <c r="BA667" i="1"/>
  <c r="AP667" i="1"/>
  <c r="AN667" i="1"/>
  <c r="AD667" i="1"/>
  <c r="AC667" i="1"/>
  <c r="GJ666" i="1"/>
  <c r="FQ666" i="1"/>
  <c r="FP666" i="1"/>
  <c r="FO666" i="1"/>
  <c r="FM666" i="1"/>
  <c r="FL666" i="1"/>
  <c r="FD666" i="1"/>
  <c r="EH666" i="1"/>
  <c r="EG666" i="1"/>
  <c r="EI666" i="1" s="1"/>
  <c r="DP666" i="1"/>
  <c r="BV666" i="1"/>
  <c r="BS666" i="1"/>
  <c r="BN666" i="1"/>
  <c r="BJ666" i="1"/>
  <c r="BF666" i="1"/>
  <c r="BE666" i="1"/>
  <c r="BA666" i="1"/>
  <c r="AP666" i="1"/>
  <c r="AN666" i="1"/>
  <c r="AD666" i="1"/>
  <c r="AC666" i="1"/>
  <c r="GJ665" i="1"/>
  <c r="FQ665" i="1"/>
  <c r="FP665" i="1"/>
  <c r="FO665" i="1"/>
  <c r="FM665" i="1"/>
  <c r="FL665" i="1"/>
  <c r="FD665" i="1"/>
  <c r="EH665" i="1"/>
  <c r="EG665" i="1"/>
  <c r="DP665" i="1"/>
  <c r="BV665" i="1"/>
  <c r="BS665" i="1"/>
  <c r="BN665" i="1"/>
  <c r="BJ665" i="1"/>
  <c r="BE665" i="1"/>
  <c r="BF665" i="1" s="1"/>
  <c r="BA665" i="1"/>
  <c r="AP665" i="1"/>
  <c r="AN665" i="1"/>
  <c r="AD665" i="1"/>
  <c r="AC665" i="1"/>
  <c r="GJ664" i="1"/>
  <c r="FQ664" i="1"/>
  <c r="FP664" i="1"/>
  <c r="FO664" i="1"/>
  <c r="FM664" i="1"/>
  <c r="FL664" i="1"/>
  <c r="FD664" i="1"/>
  <c r="EH664" i="1"/>
  <c r="EG664" i="1"/>
  <c r="EI664" i="1" s="1"/>
  <c r="DP664" i="1"/>
  <c r="BV664" i="1"/>
  <c r="BS664" i="1"/>
  <c r="BN664" i="1"/>
  <c r="BJ664" i="1"/>
  <c r="BE664" i="1"/>
  <c r="BF664" i="1" s="1"/>
  <c r="BA664" i="1"/>
  <c r="AP664" i="1"/>
  <c r="AN664" i="1"/>
  <c r="AD664" i="1"/>
  <c r="AC664" i="1"/>
  <c r="GJ663" i="1"/>
  <c r="FQ663" i="1"/>
  <c r="FP663" i="1"/>
  <c r="FO663" i="1"/>
  <c r="FM663" i="1"/>
  <c r="FL663" i="1"/>
  <c r="FD663" i="1"/>
  <c r="EH663" i="1"/>
  <c r="EG663" i="1"/>
  <c r="EI663" i="1" s="1"/>
  <c r="DP663" i="1"/>
  <c r="BV663" i="1"/>
  <c r="BS663" i="1"/>
  <c r="BN663" i="1"/>
  <c r="BJ663" i="1"/>
  <c r="BF663" i="1"/>
  <c r="BE663" i="1"/>
  <c r="BA663" i="1"/>
  <c r="AP663" i="1"/>
  <c r="AN663" i="1"/>
  <c r="AD663" i="1"/>
  <c r="AC663" i="1"/>
  <c r="GJ662" i="1"/>
  <c r="FQ662" i="1"/>
  <c r="FP662" i="1"/>
  <c r="FO662" i="1"/>
  <c r="FM662" i="1"/>
  <c r="FL662" i="1"/>
  <c r="FD662" i="1"/>
  <c r="EH662" i="1"/>
  <c r="EG662" i="1"/>
  <c r="EI662" i="1" s="1"/>
  <c r="DP662" i="1"/>
  <c r="BV662" i="1"/>
  <c r="BS662" i="1"/>
  <c r="BN662" i="1"/>
  <c r="BJ662" i="1"/>
  <c r="BF662" i="1"/>
  <c r="BE662" i="1"/>
  <c r="BA662" i="1"/>
  <c r="AP662" i="1"/>
  <c r="AN662" i="1"/>
  <c r="AD662" i="1"/>
  <c r="AC662" i="1"/>
  <c r="GJ661" i="1"/>
  <c r="FQ661" i="1"/>
  <c r="FP661" i="1"/>
  <c r="FO661" i="1"/>
  <c r="FM661" i="1"/>
  <c r="FL661" i="1"/>
  <c r="FD661" i="1"/>
  <c r="EH661" i="1"/>
  <c r="EG661" i="1"/>
  <c r="DP661" i="1"/>
  <c r="BV661" i="1"/>
  <c r="BS661" i="1"/>
  <c r="BN661" i="1"/>
  <c r="BJ661" i="1"/>
  <c r="BE661" i="1"/>
  <c r="BF661" i="1" s="1"/>
  <c r="BA661" i="1"/>
  <c r="AP661" i="1"/>
  <c r="AN661" i="1"/>
  <c r="AD661" i="1"/>
  <c r="AC661" i="1"/>
  <c r="GJ660" i="1"/>
  <c r="FQ660" i="1"/>
  <c r="FP660" i="1"/>
  <c r="FO660" i="1"/>
  <c r="FM660" i="1"/>
  <c r="FL660" i="1"/>
  <c r="FD660" i="1"/>
  <c r="EH660" i="1"/>
  <c r="EG660" i="1"/>
  <c r="DP660" i="1"/>
  <c r="BV660" i="1"/>
  <c r="BS660" i="1"/>
  <c r="BN660" i="1"/>
  <c r="BJ660" i="1"/>
  <c r="BE660" i="1"/>
  <c r="BF660" i="1" s="1"/>
  <c r="BA660" i="1"/>
  <c r="AP660" i="1"/>
  <c r="AN660" i="1"/>
  <c r="AD660" i="1"/>
  <c r="AC660" i="1"/>
  <c r="GJ659" i="1"/>
  <c r="FQ659" i="1"/>
  <c r="FP659" i="1"/>
  <c r="FO659" i="1"/>
  <c r="FM659" i="1"/>
  <c r="FL659" i="1"/>
  <c r="FD659" i="1"/>
  <c r="EH659" i="1"/>
  <c r="EG659" i="1"/>
  <c r="DP659" i="1"/>
  <c r="BV659" i="1"/>
  <c r="BS659" i="1"/>
  <c r="BN659" i="1"/>
  <c r="BJ659" i="1"/>
  <c r="BE659" i="1"/>
  <c r="BF659" i="1" s="1"/>
  <c r="BA659" i="1"/>
  <c r="AP659" i="1"/>
  <c r="AN659" i="1"/>
  <c r="AD659" i="1"/>
  <c r="AC659" i="1"/>
  <c r="GJ658" i="1"/>
  <c r="FQ658" i="1"/>
  <c r="FP658" i="1"/>
  <c r="FO658" i="1"/>
  <c r="FM658" i="1"/>
  <c r="FL658" i="1"/>
  <c r="FD658" i="1"/>
  <c r="EH658" i="1"/>
  <c r="EG658" i="1"/>
  <c r="DP658" i="1"/>
  <c r="BV658" i="1"/>
  <c r="BS658" i="1"/>
  <c r="BN658" i="1"/>
  <c r="BJ658" i="1"/>
  <c r="BE658" i="1"/>
  <c r="BF658" i="1" s="1"/>
  <c r="BA658" i="1"/>
  <c r="AP658" i="1"/>
  <c r="AN658" i="1"/>
  <c r="AD658" i="1"/>
  <c r="AC658" i="1"/>
  <c r="GJ657" i="1"/>
  <c r="FQ657" i="1"/>
  <c r="FP657" i="1"/>
  <c r="FO657" i="1"/>
  <c r="FM657" i="1"/>
  <c r="FL657" i="1"/>
  <c r="FD657" i="1"/>
  <c r="EH657" i="1"/>
  <c r="EG657" i="1"/>
  <c r="DP657" i="1"/>
  <c r="BV657" i="1"/>
  <c r="BS657" i="1"/>
  <c r="BN657" i="1"/>
  <c r="BJ657" i="1"/>
  <c r="BE657" i="1"/>
  <c r="BF657" i="1" s="1"/>
  <c r="BA657" i="1"/>
  <c r="AP657" i="1"/>
  <c r="AN657" i="1"/>
  <c r="AD657" i="1"/>
  <c r="AC657" i="1"/>
  <c r="GJ656" i="1"/>
  <c r="FQ656" i="1"/>
  <c r="FP656" i="1"/>
  <c r="FO656" i="1"/>
  <c r="FM656" i="1"/>
  <c r="FL656" i="1"/>
  <c r="FD656" i="1"/>
  <c r="EH656" i="1"/>
  <c r="EG656" i="1"/>
  <c r="EI656" i="1" s="1"/>
  <c r="DP656" i="1"/>
  <c r="BV656" i="1"/>
  <c r="BS656" i="1"/>
  <c r="BN656" i="1"/>
  <c r="BJ656" i="1"/>
  <c r="BE656" i="1"/>
  <c r="BF656" i="1" s="1"/>
  <c r="BA656" i="1"/>
  <c r="AP656" i="1"/>
  <c r="AN656" i="1"/>
  <c r="AD656" i="1"/>
  <c r="AC656" i="1"/>
  <c r="GJ655" i="1"/>
  <c r="FQ655" i="1"/>
  <c r="FP655" i="1"/>
  <c r="FO655" i="1"/>
  <c r="FM655" i="1"/>
  <c r="FL655" i="1"/>
  <c r="FD655" i="1"/>
  <c r="EH655" i="1"/>
  <c r="EG655" i="1"/>
  <c r="EI655" i="1" s="1"/>
  <c r="DP655" i="1"/>
  <c r="BV655" i="1"/>
  <c r="BS655" i="1"/>
  <c r="BN655" i="1"/>
  <c r="BJ655" i="1"/>
  <c r="BE655" i="1"/>
  <c r="BF655" i="1" s="1"/>
  <c r="BA655" i="1"/>
  <c r="AP655" i="1"/>
  <c r="AN655" i="1"/>
  <c r="AD655" i="1"/>
  <c r="AC655" i="1"/>
  <c r="GJ654" i="1"/>
  <c r="FQ654" i="1"/>
  <c r="FP654" i="1"/>
  <c r="FO654" i="1"/>
  <c r="FM654" i="1"/>
  <c r="FL654" i="1"/>
  <c r="FD654" i="1"/>
  <c r="EH654" i="1"/>
  <c r="EG654" i="1"/>
  <c r="EI654" i="1" s="1"/>
  <c r="DP654" i="1"/>
  <c r="BV654" i="1"/>
  <c r="BS654" i="1"/>
  <c r="BN654" i="1"/>
  <c r="BJ654" i="1"/>
  <c r="BF654" i="1"/>
  <c r="BE654" i="1"/>
  <c r="BA654" i="1"/>
  <c r="AP654" i="1"/>
  <c r="AN654" i="1"/>
  <c r="AD654" i="1"/>
  <c r="AC654" i="1"/>
  <c r="GJ653" i="1"/>
  <c r="FQ653" i="1"/>
  <c r="FP653" i="1"/>
  <c r="FO653" i="1"/>
  <c r="FM653" i="1"/>
  <c r="FL653" i="1"/>
  <c r="FD653" i="1"/>
  <c r="EH653" i="1"/>
  <c r="EG653" i="1"/>
  <c r="DP653" i="1"/>
  <c r="BV653" i="1"/>
  <c r="BS653" i="1"/>
  <c r="BN653" i="1"/>
  <c r="BJ653" i="1"/>
  <c r="BE653" i="1"/>
  <c r="BF653" i="1" s="1"/>
  <c r="BA653" i="1"/>
  <c r="AP653" i="1"/>
  <c r="AN653" i="1"/>
  <c r="AD653" i="1"/>
  <c r="AC653" i="1"/>
  <c r="GJ652" i="1"/>
  <c r="FQ652" i="1"/>
  <c r="FP652" i="1"/>
  <c r="FO652" i="1"/>
  <c r="FM652" i="1"/>
  <c r="FL652" i="1"/>
  <c r="FD652" i="1"/>
  <c r="EH652" i="1"/>
  <c r="EG652" i="1"/>
  <c r="DP652" i="1"/>
  <c r="BV652" i="1"/>
  <c r="BS652" i="1"/>
  <c r="BN652" i="1"/>
  <c r="BJ652" i="1"/>
  <c r="BE652" i="1"/>
  <c r="BF652" i="1" s="1"/>
  <c r="BA652" i="1"/>
  <c r="AP652" i="1"/>
  <c r="AN652" i="1"/>
  <c r="AD652" i="1"/>
  <c r="AC652" i="1"/>
  <c r="GJ651" i="1"/>
  <c r="FQ651" i="1"/>
  <c r="FP651" i="1"/>
  <c r="FO651" i="1"/>
  <c r="FM651" i="1"/>
  <c r="FL651" i="1"/>
  <c r="FD651" i="1"/>
  <c r="EH651" i="1"/>
  <c r="EG651" i="1"/>
  <c r="DP651" i="1"/>
  <c r="BV651" i="1"/>
  <c r="BS651" i="1"/>
  <c r="BN651" i="1"/>
  <c r="BJ651" i="1"/>
  <c r="BE651" i="1"/>
  <c r="BF651" i="1" s="1"/>
  <c r="BA651" i="1"/>
  <c r="AP651" i="1"/>
  <c r="AN651" i="1"/>
  <c r="AD651" i="1"/>
  <c r="AC651" i="1"/>
  <c r="GJ650" i="1"/>
  <c r="FQ650" i="1"/>
  <c r="FP650" i="1"/>
  <c r="FO650" i="1"/>
  <c r="FM650" i="1"/>
  <c r="FL650" i="1"/>
  <c r="FD650" i="1"/>
  <c r="EH650" i="1"/>
  <c r="EG650" i="1"/>
  <c r="EI650" i="1" s="1"/>
  <c r="DP650" i="1"/>
  <c r="BV650" i="1"/>
  <c r="BS650" i="1"/>
  <c r="BN650" i="1"/>
  <c r="BJ650" i="1"/>
  <c r="BE650" i="1"/>
  <c r="BF650" i="1" s="1"/>
  <c r="BA650" i="1"/>
  <c r="AP650" i="1"/>
  <c r="AN650" i="1"/>
  <c r="AD650" i="1"/>
  <c r="AC650" i="1"/>
  <c r="GJ649" i="1"/>
  <c r="FQ649" i="1"/>
  <c r="FP649" i="1"/>
  <c r="FO649" i="1"/>
  <c r="FM649" i="1"/>
  <c r="FL649" i="1"/>
  <c r="FD649" i="1"/>
  <c r="EH649" i="1"/>
  <c r="EG649" i="1"/>
  <c r="EI649" i="1" s="1"/>
  <c r="DP649" i="1"/>
  <c r="BV649" i="1"/>
  <c r="BS649" i="1"/>
  <c r="BN649" i="1"/>
  <c r="BJ649" i="1"/>
  <c r="BE649" i="1"/>
  <c r="BF649" i="1" s="1"/>
  <c r="BA649" i="1"/>
  <c r="AP649" i="1"/>
  <c r="AN649" i="1"/>
  <c r="AD649" i="1"/>
  <c r="AC649" i="1"/>
  <c r="GJ648" i="1"/>
  <c r="FQ648" i="1"/>
  <c r="FP648" i="1"/>
  <c r="FO648" i="1"/>
  <c r="FM648" i="1"/>
  <c r="FL648" i="1"/>
  <c r="FD648" i="1"/>
  <c r="EH648" i="1"/>
  <c r="EG648" i="1"/>
  <c r="EI648" i="1" s="1"/>
  <c r="DP648" i="1"/>
  <c r="BV648" i="1"/>
  <c r="BS648" i="1"/>
  <c r="BN648" i="1"/>
  <c r="BJ648" i="1"/>
  <c r="BE648" i="1"/>
  <c r="BF648" i="1" s="1"/>
  <c r="BA648" i="1"/>
  <c r="AP648" i="1"/>
  <c r="AN648" i="1"/>
  <c r="AD648" i="1"/>
  <c r="AC648" i="1"/>
  <c r="GJ647" i="1"/>
  <c r="FQ647" i="1"/>
  <c r="FP647" i="1"/>
  <c r="FO647" i="1"/>
  <c r="FM647" i="1"/>
  <c r="FL647" i="1"/>
  <c r="FD647" i="1"/>
  <c r="EH647" i="1"/>
  <c r="EG647" i="1"/>
  <c r="DP647" i="1"/>
  <c r="BV647" i="1"/>
  <c r="BS647" i="1"/>
  <c r="BN647" i="1"/>
  <c r="BJ647" i="1"/>
  <c r="BE647" i="1"/>
  <c r="BF647" i="1" s="1"/>
  <c r="BA647" i="1"/>
  <c r="AP647" i="1"/>
  <c r="AN647" i="1"/>
  <c r="AD647" i="1"/>
  <c r="AC647" i="1"/>
  <c r="GJ646" i="1"/>
  <c r="FQ646" i="1"/>
  <c r="FP646" i="1"/>
  <c r="FO646" i="1"/>
  <c r="FM646" i="1"/>
  <c r="FL646" i="1"/>
  <c r="FD646" i="1"/>
  <c r="EH646" i="1"/>
  <c r="EG646" i="1"/>
  <c r="EI646" i="1" s="1"/>
  <c r="DP646" i="1"/>
  <c r="BV646" i="1"/>
  <c r="BS646" i="1"/>
  <c r="BN646" i="1"/>
  <c r="BJ646" i="1"/>
  <c r="BE646" i="1"/>
  <c r="BF646" i="1" s="1"/>
  <c r="BA646" i="1"/>
  <c r="AP646" i="1"/>
  <c r="AN646" i="1"/>
  <c r="AD646" i="1"/>
  <c r="AC646" i="1"/>
  <c r="GJ645" i="1"/>
  <c r="FQ645" i="1"/>
  <c r="FP645" i="1"/>
  <c r="FO645" i="1"/>
  <c r="FM645" i="1"/>
  <c r="FL645" i="1"/>
  <c r="FD645" i="1"/>
  <c r="EH645" i="1"/>
  <c r="EG645" i="1"/>
  <c r="EI645" i="1" s="1"/>
  <c r="DP645" i="1"/>
  <c r="BV645" i="1"/>
  <c r="BS645" i="1"/>
  <c r="BN645" i="1"/>
  <c r="BJ645" i="1"/>
  <c r="BE645" i="1"/>
  <c r="BF645" i="1" s="1"/>
  <c r="BA645" i="1"/>
  <c r="AP645" i="1"/>
  <c r="AN645" i="1"/>
  <c r="AD645" i="1"/>
  <c r="AC645" i="1"/>
  <c r="GJ644" i="1"/>
  <c r="FQ644" i="1"/>
  <c r="FP644" i="1"/>
  <c r="FO644" i="1"/>
  <c r="FM644" i="1"/>
  <c r="FL644" i="1"/>
  <c r="FD644" i="1"/>
  <c r="EH644" i="1"/>
  <c r="EG644" i="1"/>
  <c r="EI644" i="1" s="1"/>
  <c r="DP644" i="1"/>
  <c r="BV644" i="1"/>
  <c r="BS644" i="1"/>
  <c r="BN644" i="1"/>
  <c r="BJ644" i="1"/>
  <c r="BE644" i="1"/>
  <c r="BF644" i="1" s="1"/>
  <c r="BA644" i="1"/>
  <c r="AP644" i="1"/>
  <c r="AN644" i="1"/>
  <c r="AD644" i="1"/>
  <c r="AC644" i="1"/>
  <c r="GJ643" i="1"/>
  <c r="FQ643" i="1"/>
  <c r="FP643" i="1"/>
  <c r="FO643" i="1"/>
  <c r="FM643" i="1"/>
  <c r="FL643" i="1"/>
  <c r="FD643" i="1"/>
  <c r="EH643" i="1"/>
  <c r="EG643" i="1"/>
  <c r="DP643" i="1"/>
  <c r="BV643" i="1"/>
  <c r="BS643" i="1"/>
  <c r="BN643" i="1"/>
  <c r="BJ643" i="1"/>
  <c r="BE643" i="1"/>
  <c r="BF643" i="1" s="1"/>
  <c r="BA643" i="1"/>
  <c r="AP643" i="1"/>
  <c r="AN643" i="1"/>
  <c r="AD643" i="1"/>
  <c r="AC643" i="1"/>
  <c r="GJ642" i="1"/>
  <c r="FQ642" i="1"/>
  <c r="FP642" i="1"/>
  <c r="FO642" i="1"/>
  <c r="FM642" i="1"/>
  <c r="FL642" i="1"/>
  <c r="FD642" i="1"/>
  <c r="EH642" i="1"/>
  <c r="EG642" i="1"/>
  <c r="EI642" i="1" s="1"/>
  <c r="DP642" i="1"/>
  <c r="BV642" i="1"/>
  <c r="BS642" i="1"/>
  <c r="BN642" i="1"/>
  <c r="BJ642" i="1"/>
  <c r="BE642" i="1"/>
  <c r="BF642" i="1" s="1"/>
  <c r="BA642" i="1"/>
  <c r="AP642" i="1"/>
  <c r="AN642" i="1"/>
  <c r="AD642" i="1"/>
  <c r="AC642" i="1"/>
  <c r="GJ641" i="1"/>
  <c r="FQ641" i="1"/>
  <c r="FP641" i="1"/>
  <c r="FO641" i="1"/>
  <c r="FM641" i="1"/>
  <c r="FL641" i="1"/>
  <c r="FD641" i="1"/>
  <c r="EH641" i="1"/>
  <c r="EG641" i="1"/>
  <c r="EI641" i="1" s="1"/>
  <c r="DP641" i="1"/>
  <c r="BV641" i="1"/>
  <c r="BS641" i="1"/>
  <c r="BN641" i="1"/>
  <c r="BJ641" i="1"/>
  <c r="BE641" i="1"/>
  <c r="BF641" i="1" s="1"/>
  <c r="BA641" i="1"/>
  <c r="AP641" i="1"/>
  <c r="AN641" i="1"/>
  <c r="AD641" i="1"/>
  <c r="AC641" i="1"/>
  <c r="GJ640" i="1"/>
  <c r="FQ640" i="1"/>
  <c r="FP640" i="1"/>
  <c r="FO640" i="1"/>
  <c r="FM640" i="1"/>
  <c r="FL640" i="1"/>
  <c r="FD640" i="1"/>
  <c r="EH640" i="1"/>
  <c r="EG640" i="1"/>
  <c r="EI640" i="1" s="1"/>
  <c r="DP640" i="1"/>
  <c r="BV640" i="1"/>
  <c r="BS640" i="1"/>
  <c r="BN640" i="1"/>
  <c r="BJ640" i="1"/>
  <c r="BE640" i="1"/>
  <c r="BF640" i="1" s="1"/>
  <c r="BA640" i="1"/>
  <c r="AP640" i="1"/>
  <c r="AN640" i="1"/>
  <c r="AD640" i="1"/>
  <c r="AC640" i="1"/>
  <c r="GJ639" i="1"/>
  <c r="FQ639" i="1"/>
  <c r="FP639" i="1"/>
  <c r="FO639" i="1"/>
  <c r="FM639" i="1"/>
  <c r="FL639" i="1"/>
  <c r="FD639" i="1"/>
  <c r="EH639" i="1"/>
  <c r="EG639" i="1"/>
  <c r="DP639" i="1"/>
  <c r="BV639" i="1"/>
  <c r="BS639" i="1"/>
  <c r="BN639" i="1"/>
  <c r="BJ639" i="1"/>
  <c r="BE639" i="1"/>
  <c r="BF639" i="1" s="1"/>
  <c r="BA639" i="1"/>
  <c r="AP639" i="1"/>
  <c r="AN639" i="1"/>
  <c r="AD639" i="1"/>
  <c r="AC639" i="1"/>
  <c r="GJ638" i="1"/>
  <c r="FQ638" i="1"/>
  <c r="FP638" i="1"/>
  <c r="FO638" i="1"/>
  <c r="FM638" i="1"/>
  <c r="FL638" i="1"/>
  <c r="FD638" i="1"/>
  <c r="EH638" i="1"/>
  <c r="EG638" i="1"/>
  <c r="EI638" i="1" s="1"/>
  <c r="DP638" i="1"/>
  <c r="BV638" i="1"/>
  <c r="BS638" i="1"/>
  <c r="BN638" i="1"/>
  <c r="BJ638" i="1"/>
  <c r="BE638" i="1"/>
  <c r="BF638" i="1" s="1"/>
  <c r="BA638" i="1"/>
  <c r="AP638" i="1"/>
  <c r="AN638" i="1"/>
  <c r="AD638" i="1"/>
  <c r="AC638" i="1"/>
  <c r="GJ637" i="1"/>
  <c r="FQ637" i="1"/>
  <c r="FP637" i="1"/>
  <c r="FO637" i="1"/>
  <c r="FM637" i="1"/>
  <c r="FL637" i="1"/>
  <c r="FD637" i="1"/>
  <c r="EH637" i="1"/>
  <c r="EG637" i="1"/>
  <c r="EI637" i="1" s="1"/>
  <c r="DP637" i="1"/>
  <c r="BV637" i="1"/>
  <c r="BS637" i="1"/>
  <c r="BN637" i="1"/>
  <c r="BJ637" i="1"/>
  <c r="BE637" i="1"/>
  <c r="BF637" i="1" s="1"/>
  <c r="BA637" i="1"/>
  <c r="AP637" i="1"/>
  <c r="AN637" i="1"/>
  <c r="AD637" i="1"/>
  <c r="AC637" i="1"/>
  <c r="GJ636" i="1"/>
  <c r="FQ636" i="1"/>
  <c r="FP636" i="1"/>
  <c r="FO636" i="1"/>
  <c r="FM636" i="1"/>
  <c r="FL636" i="1"/>
  <c r="FD636" i="1"/>
  <c r="EH636" i="1"/>
  <c r="EG636" i="1"/>
  <c r="EI636" i="1" s="1"/>
  <c r="DP636" i="1"/>
  <c r="BV636" i="1"/>
  <c r="BS636" i="1"/>
  <c r="BN636" i="1"/>
  <c r="BJ636" i="1"/>
  <c r="BE636" i="1"/>
  <c r="BF636" i="1" s="1"/>
  <c r="BA636" i="1"/>
  <c r="AP636" i="1"/>
  <c r="AN636" i="1"/>
  <c r="AD636" i="1"/>
  <c r="AC636" i="1"/>
  <c r="GJ635" i="1"/>
  <c r="FQ635" i="1"/>
  <c r="FP635" i="1"/>
  <c r="FO635" i="1"/>
  <c r="FM635" i="1"/>
  <c r="FL635" i="1"/>
  <c r="FD635" i="1"/>
  <c r="EH635" i="1"/>
  <c r="EG635" i="1"/>
  <c r="DP635" i="1"/>
  <c r="BV635" i="1"/>
  <c r="BS635" i="1"/>
  <c r="BN635" i="1"/>
  <c r="BJ635" i="1"/>
  <c r="BE635" i="1"/>
  <c r="BF635" i="1" s="1"/>
  <c r="BA635" i="1"/>
  <c r="AP635" i="1"/>
  <c r="AN635" i="1"/>
  <c r="AD635" i="1"/>
  <c r="AC635" i="1"/>
  <c r="GJ634" i="1"/>
  <c r="FQ634" i="1"/>
  <c r="FP634" i="1"/>
  <c r="FO634" i="1"/>
  <c r="FM634" i="1"/>
  <c r="FL634" i="1"/>
  <c r="FD634" i="1"/>
  <c r="EH634" i="1"/>
  <c r="EG634" i="1"/>
  <c r="EI634" i="1" s="1"/>
  <c r="DP634" i="1"/>
  <c r="BV634" i="1"/>
  <c r="BS634" i="1"/>
  <c r="BN634" i="1"/>
  <c r="BJ634" i="1"/>
  <c r="BE634" i="1"/>
  <c r="BF634" i="1" s="1"/>
  <c r="BA634" i="1"/>
  <c r="AP634" i="1"/>
  <c r="AN634" i="1"/>
  <c r="AD634" i="1"/>
  <c r="AC634" i="1"/>
  <c r="GJ633" i="1"/>
  <c r="FQ633" i="1"/>
  <c r="FP633" i="1"/>
  <c r="FO633" i="1"/>
  <c r="FM633" i="1"/>
  <c r="FL633" i="1"/>
  <c r="FD633" i="1"/>
  <c r="EH633" i="1"/>
  <c r="EG633" i="1"/>
  <c r="EI633" i="1" s="1"/>
  <c r="DP633" i="1"/>
  <c r="BV633" i="1"/>
  <c r="BS633" i="1"/>
  <c r="BN633" i="1"/>
  <c r="BJ633" i="1"/>
  <c r="BE633" i="1"/>
  <c r="BF633" i="1" s="1"/>
  <c r="BA633" i="1"/>
  <c r="AP633" i="1"/>
  <c r="AN633" i="1"/>
  <c r="AD633" i="1"/>
  <c r="AC633" i="1"/>
  <c r="GJ632" i="1"/>
  <c r="FQ632" i="1"/>
  <c r="FP632" i="1"/>
  <c r="FO632" i="1"/>
  <c r="FM632" i="1"/>
  <c r="FL632" i="1"/>
  <c r="FD632" i="1"/>
  <c r="EH632" i="1"/>
  <c r="EG632" i="1"/>
  <c r="EI632" i="1" s="1"/>
  <c r="DP632" i="1"/>
  <c r="BV632" i="1"/>
  <c r="BS632" i="1"/>
  <c r="BN632" i="1"/>
  <c r="BJ632" i="1"/>
  <c r="BE632" i="1"/>
  <c r="BF632" i="1" s="1"/>
  <c r="BA632" i="1"/>
  <c r="AP632" i="1"/>
  <c r="AN632" i="1"/>
  <c r="AD632" i="1"/>
  <c r="AC632" i="1"/>
  <c r="GJ631" i="1"/>
  <c r="FQ631" i="1"/>
  <c r="FP631" i="1"/>
  <c r="FO631" i="1"/>
  <c r="FM631" i="1"/>
  <c r="FL631" i="1"/>
  <c r="FD631" i="1"/>
  <c r="EH631" i="1"/>
  <c r="EG631" i="1"/>
  <c r="DP631" i="1"/>
  <c r="BV631" i="1"/>
  <c r="BS631" i="1"/>
  <c r="BN631" i="1"/>
  <c r="BJ631" i="1"/>
  <c r="BE631" i="1"/>
  <c r="BF631" i="1" s="1"/>
  <c r="BA631" i="1"/>
  <c r="AP631" i="1"/>
  <c r="AN631" i="1"/>
  <c r="AD631" i="1"/>
  <c r="AC631" i="1"/>
  <c r="GJ630" i="1"/>
  <c r="FQ630" i="1"/>
  <c r="FP630" i="1"/>
  <c r="FO630" i="1"/>
  <c r="FM630" i="1"/>
  <c r="FL630" i="1"/>
  <c r="FD630" i="1"/>
  <c r="EH630" i="1"/>
  <c r="EG630" i="1"/>
  <c r="EI630" i="1" s="1"/>
  <c r="DP630" i="1"/>
  <c r="BV630" i="1"/>
  <c r="BS630" i="1"/>
  <c r="BN630" i="1"/>
  <c r="BJ630" i="1"/>
  <c r="BE630" i="1"/>
  <c r="BF630" i="1" s="1"/>
  <c r="BA630" i="1"/>
  <c r="AP630" i="1"/>
  <c r="AN630" i="1"/>
  <c r="AD630" i="1"/>
  <c r="AC630" i="1"/>
  <c r="GJ629" i="1"/>
  <c r="FQ629" i="1"/>
  <c r="FP629" i="1"/>
  <c r="FO629" i="1"/>
  <c r="FM629" i="1"/>
  <c r="FL629" i="1"/>
  <c r="FD629" i="1"/>
  <c r="EH629" i="1"/>
  <c r="EG629" i="1"/>
  <c r="EI629" i="1" s="1"/>
  <c r="DP629" i="1"/>
  <c r="BV629" i="1"/>
  <c r="BS629" i="1"/>
  <c r="BN629" i="1"/>
  <c r="BJ629" i="1"/>
  <c r="BE629" i="1"/>
  <c r="BF629" i="1" s="1"/>
  <c r="BA629" i="1"/>
  <c r="AP629" i="1"/>
  <c r="AN629" i="1"/>
  <c r="AD629" i="1"/>
  <c r="AC629" i="1"/>
  <c r="GJ628" i="1"/>
  <c r="FQ628" i="1"/>
  <c r="FP628" i="1"/>
  <c r="FO628" i="1"/>
  <c r="FM628" i="1"/>
  <c r="FL628" i="1"/>
  <c r="FD628" i="1"/>
  <c r="EH628" i="1"/>
  <c r="EG628" i="1"/>
  <c r="EI628" i="1" s="1"/>
  <c r="DP628" i="1"/>
  <c r="BV628" i="1"/>
  <c r="BS628" i="1"/>
  <c r="BN628" i="1"/>
  <c r="BJ628" i="1"/>
  <c r="BE628" i="1"/>
  <c r="BF628" i="1" s="1"/>
  <c r="BA628" i="1"/>
  <c r="AP628" i="1"/>
  <c r="AN628" i="1"/>
  <c r="AD628" i="1"/>
  <c r="AC628" i="1"/>
  <c r="GJ627" i="1"/>
  <c r="FQ627" i="1"/>
  <c r="FP627" i="1"/>
  <c r="FO627" i="1"/>
  <c r="FM627" i="1"/>
  <c r="FL627" i="1"/>
  <c r="FD627" i="1"/>
  <c r="EH627" i="1"/>
  <c r="EG627" i="1"/>
  <c r="DP627" i="1"/>
  <c r="BV627" i="1"/>
  <c r="BS627" i="1"/>
  <c r="BN627" i="1"/>
  <c r="BJ627" i="1"/>
  <c r="BE627" i="1"/>
  <c r="BF627" i="1" s="1"/>
  <c r="BA627" i="1"/>
  <c r="AP627" i="1"/>
  <c r="AN627" i="1"/>
  <c r="AD627" i="1"/>
  <c r="AC627" i="1"/>
  <c r="GJ626" i="1"/>
  <c r="FQ626" i="1"/>
  <c r="FP626" i="1"/>
  <c r="FO626" i="1"/>
  <c r="FM626" i="1"/>
  <c r="FL626" i="1"/>
  <c r="FD626" i="1"/>
  <c r="EH626" i="1"/>
  <c r="EG626" i="1"/>
  <c r="EI626" i="1" s="1"/>
  <c r="DP626" i="1"/>
  <c r="BV626" i="1"/>
  <c r="BS626" i="1"/>
  <c r="BN626" i="1"/>
  <c r="BJ626" i="1"/>
  <c r="BE626" i="1"/>
  <c r="BF626" i="1" s="1"/>
  <c r="BA626" i="1"/>
  <c r="AP626" i="1"/>
  <c r="AN626" i="1"/>
  <c r="AD626" i="1"/>
  <c r="AC626" i="1"/>
  <c r="GJ625" i="1"/>
  <c r="FQ625" i="1"/>
  <c r="FP625" i="1"/>
  <c r="FO625" i="1"/>
  <c r="FM625" i="1"/>
  <c r="FL625" i="1"/>
  <c r="FD625" i="1"/>
  <c r="EH625" i="1"/>
  <c r="EG625" i="1"/>
  <c r="EI625" i="1" s="1"/>
  <c r="DP625" i="1"/>
  <c r="BV625" i="1"/>
  <c r="BS625" i="1"/>
  <c r="BN625" i="1"/>
  <c r="BJ625" i="1"/>
  <c r="BE625" i="1"/>
  <c r="BF625" i="1" s="1"/>
  <c r="BA625" i="1"/>
  <c r="AP625" i="1"/>
  <c r="AN625" i="1"/>
  <c r="AD625" i="1"/>
  <c r="AC625" i="1"/>
  <c r="GJ624" i="1"/>
  <c r="FQ624" i="1"/>
  <c r="FP624" i="1"/>
  <c r="FO624" i="1"/>
  <c r="FM624" i="1"/>
  <c r="FL624" i="1"/>
  <c r="FD624" i="1"/>
  <c r="EH624" i="1"/>
  <c r="EG624" i="1"/>
  <c r="EI624" i="1" s="1"/>
  <c r="DP624" i="1"/>
  <c r="BV624" i="1"/>
  <c r="BS624" i="1"/>
  <c r="BN624" i="1"/>
  <c r="BJ624" i="1"/>
  <c r="BE624" i="1"/>
  <c r="BF624" i="1" s="1"/>
  <c r="BA624" i="1"/>
  <c r="AP624" i="1"/>
  <c r="AN624" i="1"/>
  <c r="AD624" i="1"/>
  <c r="AC624" i="1"/>
  <c r="GJ623" i="1"/>
  <c r="FQ623" i="1"/>
  <c r="FP623" i="1"/>
  <c r="FO623" i="1"/>
  <c r="FM623" i="1"/>
  <c r="FL623" i="1"/>
  <c r="FD623" i="1"/>
  <c r="EH623" i="1"/>
  <c r="EG623" i="1"/>
  <c r="DP623" i="1"/>
  <c r="BV623" i="1"/>
  <c r="BS623" i="1"/>
  <c r="BN623" i="1"/>
  <c r="BJ623" i="1"/>
  <c r="BE623" i="1"/>
  <c r="BF623" i="1" s="1"/>
  <c r="BA623" i="1"/>
  <c r="AP623" i="1"/>
  <c r="AN623" i="1"/>
  <c r="AD623" i="1"/>
  <c r="AC623" i="1"/>
  <c r="GJ622" i="1"/>
  <c r="FQ622" i="1"/>
  <c r="FP622" i="1"/>
  <c r="FO622" i="1"/>
  <c r="FM622" i="1"/>
  <c r="FL622" i="1"/>
  <c r="FD622" i="1"/>
  <c r="EH622" i="1"/>
  <c r="EG622" i="1"/>
  <c r="EI622" i="1" s="1"/>
  <c r="DP622" i="1"/>
  <c r="BV622" i="1"/>
  <c r="BS622" i="1"/>
  <c r="BN622" i="1"/>
  <c r="BJ622" i="1"/>
  <c r="BE622" i="1"/>
  <c r="BF622" i="1" s="1"/>
  <c r="BA622" i="1"/>
  <c r="AP622" i="1"/>
  <c r="AN622" i="1"/>
  <c r="AD622" i="1"/>
  <c r="AC622" i="1"/>
  <c r="GJ621" i="1"/>
  <c r="FQ621" i="1"/>
  <c r="FP621" i="1"/>
  <c r="FO621" i="1"/>
  <c r="FM621" i="1"/>
  <c r="FL621" i="1"/>
  <c r="FD621" i="1"/>
  <c r="EH621" i="1"/>
  <c r="EG621" i="1"/>
  <c r="EI621" i="1" s="1"/>
  <c r="DP621" i="1"/>
  <c r="BV621" i="1"/>
  <c r="BS621" i="1"/>
  <c r="BN621" i="1"/>
  <c r="BJ621" i="1"/>
  <c r="BE621" i="1"/>
  <c r="BF621" i="1" s="1"/>
  <c r="BA621" i="1"/>
  <c r="AP621" i="1"/>
  <c r="AN621" i="1"/>
  <c r="AD621" i="1"/>
  <c r="AC621" i="1"/>
  <c r="GJ620" i="1"/>
  <c r="FQ620" i="1"/>
  <c r="FP620" i="1"/>
  <c r="FO620" i="1"/>
  <c r="FM620" i="1"/>
  <c r="FL620" i="1"/>
  <c r="FD620" i="1"/>
  <c r="EH620" i="1"/>
  <c r="EG620" i="1"/>
  <c r="EI620" i="1" s="1"/>
  <c r="DP620" i="1"/>
  <c r="BV620" i="1"/>
  <c r="BS620" i="1"/>
  <c r="BN620" i="1"/>
  <c r="BJ620" i="1"/>
  <c r="BE620" i="1"/>
  <c r="BF620" i="1" s="1"/>
  <c r="BA620" i="1"/>
  <c r="AP620" i="1"/>
  <c r="AN620" i="1"/>
  <c r="AD620" i="1"/>
  <c r="AC620" i="1"/>
  <c r="GJ619" i="1"/>
  <c r="FQ619" i="1"/>
  <c r="FP619" i="1"/>
  <c r="FO619" i="1"/>
  <c r="FM619" i="1"/>
  <c r="FL619" i="1"/>
  <c r="FD619" i="1"/>
  <c r="EH619" i="1"/>
  <c r="EG619" i="1"/>
  <c r="DP619" i="1"/>
  <c r="BV619" i="1"/>
  <c r="BS619" i="1"/>
  <c r="BN619" i="1"/>
  <c r="BJ619" i="1"/>
  <c r="BE619" i="1"/>
  <c r="BF619" i="1" s="1"/>
  <c r="BA619" i="1"/>
  <c r="AP619" i="1"/>
  <c r="AN619" i="1"/>
  <c r="AD619" i="1"/>
  <c r="AC619" i="1"/>
  <c r="GJ618" i="1"/>
  <c r="FQ618" i="1"/>
  <c r="FP618" i="1"/>
  <c r="FO618" i="1"/>
  <c r="FM618" i="1"/>
  <c r="FL618" i="1"/>
  <c r="FD618" i="1"/>
  <c r="EH618" i="1"/>
  <c r="EG618" i="1"/>
  <c r="EI618" i="1" s="1"/>
  <c r="DP618" i="1"/>
  <c r="BV618" i="1"/>
  <c r="BS618" i="1"/>
  <c r="BN618" i="1"/>
  <c r="BJ618" i="1"/>
  <c r="BE618" i="1"/>
  <c r="BF618" i="1" s="1"/>
  <c r="BA618" i="1"/>
  <c r="AP618" i="1"/>
  <c r="AN618" i="1"/>
  <c r="AD618" i="1"/>
  <c r="AC618" i="1"/>
  <c r="GJ617" i="1"/>
  <c r="FQ617" i="1"/>
  <c r="FP617" i="1"/>
  <c r="FO617" i="1"/>
  <c r="FM617" i="1"/>
  <c r="FL617" i="1"/>
  <c r="FD617" i="1"/>
  <c r="EH617" i="1"/>
  <c r="EG617" i="1"/>
  <c r="EI617" i="1" s="1"/>
  <c r="DP617" i="1"/>
  <c r="BV617" i="1"/>
  <c r="BS617" i="1"/>
  <c r="BN617" i="1"/>
  <c r="BJ617" i="1"/>
  <c r="BE617" i="1"/>
  <c r="BF617" i="1" s="1"/>
  <c r="BA617" i="1"/>
  <c r="AP617" i="1"/>
  <c r="AN617" i="1"/>
  <c r="AD617" i="1"/>
  <c r="AC617" i="1"/>
  <c r="GJ616" i="1"/>
  <c r="FQ616" i="1"/>
  <c r="FP616" i="1"/>
  <c r="FO616" i="1"/>
  <c r="FM616" i="1"/>
  <c r="FL616" i="1"/>
  <c r="FD616" i="1"/>
  <c r="EH616" i="1"/>
  <c r="EG616" i="1"/>
  <c r="EI616" i="1" s="1"/>
  <c r="DP616" i="1"/>
  <c r="BV616" i="1"/>
  <c r="BS616" i="1"/>
  <c r="BN616" i="1"/>
  <c r="BJ616" i="1"/>
  <c r="BE616" i="1"/>
  <c r="BF616" i="1" s="1"/>
  <c r="BA616" i="1"/>
  <c r="AP616" i="1"/>
  <c r="AN616" i="1"/>
  <c r="AD616" i="1"/>
  <c r="AC616" i="1"/>
  <c r="GJ615" i="1"/>
  <c r="FQ615" i="1"/>
  <c r="FP615" i="1"/>
  <c r="FO615" i="1"/>
  <c r="FM615" i="1"/>
  <c r="FL615" i="1"/>
  <c r="FD615" i="1"/>
  <c r="EH615" i="1"/>
  <c r="EG615" i="1"/>
  <c r="DP615" i="1"/>
  <c r="BV615" i="1"/>
  <c r="BS615" i="1"/>
  <c r="BN615" i="1"/>
  <c r="BJ615" i="1"/>
  <c r="BE615" i="1"/>
  <c r="BF615" i="1" s="1"/>
  <c r="BA615" i="1"/>
  <c r="AP615" i="1"/>
  <c r="AN615" i="1"/>
  <c r="AD615" i="1"/>
  <c r="AC615" i="1"/>
  <c r="GJ614" i="1"/>
  <c r="FQ614" i="1"/>
  <c r="FP614" i="1"/>
  <c r="FO614" i="1"/>
  <c r="FM614" i="1"/>
  <c r="FL614" i="1"/>
  <c r="FD614" i="1"/>
  <c r="EH614" i="1"/>
  <c r="EG614" i="1"/>
  <c r="EI614" i="1" s="1"/>
  <c r="DP614" i="1"/>
  <c r="BV614" i="1"/>
  <c r="BS614" i="1"/>
  <c r="BN614" i="1"/>
  <c r="BJ614" i="1"/>
  <c r="BE614" i="1"/>
  <c r="BF614" i="1" s="1"/>
  <c r="BA614" i="1"/>
  <c r="AP614" i="1"/>
  <c r="AN614" i="1"/>
  <c r="AD614" i="1"/>
  <c r="AC614" i="1"/>
  <c r="GJ613" i="1"/>
  <c r="FQ613" i="1"/>
  <c r="FP613" i="1"/>
  <c r="FO613" i="1"/>
  <c r="FM613" i="1"/>
  <c r="FL613" i="1"/>
  <c r="FD613" i="1"/>
  <c r="EH613" i="1"/>
  <c r="EG613" i="1"/>
  <c r="EI613" i="1" s="1"/>
  <c r="DP613" i="1"/>
  <c r="BV613" i="1"/>
  <c r="BS613" i="1"/>
  <c r="BN613" i="1"/>
  <c r="BJ613" i="1"/>
  <c r="BE613" i="1"/>
  <c r="BF613" i="1" s="1"/>
  <c r="BA613" i="1"/>
  <c r="AP613" i="1"/>
  <c r="AN613" i="1"/>
  <c r="AD613" i="1"/>
  <c r="AC613" i="1"/>
  <c r="GJ612" i="1"/>
  <c r="FQ612" i="1"/>
  <c r="FP612" i="1"/>
  <c r="FO612" i="1"/>
  <c r="FM612" i="1"/>
  <c r="FL612" i="1"/>
  <c r="FD612" i="1"/>
  <c r="EH612" i="1"/>
  <c r="EG612" i="1"/>
  <c r="EI612" i="1" s="1"/>
  <c r="DP612" i="1"/>
  <c r="BV612" i="1"/>
  <c r="BS612" i="1"/>
  <c r="BN612" i="1"/>
  <c r="BJ612" i="1"/>
  <c r="BE612" i="1"/>
  <c r="BF612" i="1" s="1"/>
  <c r="BA612" i="1"/>
  <c r="AP612" i="1"/>
  <c r="AN612" i="1"/>
  <c r="AD612" i="1"/>
  <c r="AC612" i="1"/>
  <c r="GJ611" i="1"/>
  <c r="FQ611" i="1"/>
  <c r="FP611" i="1"/>
  <c r="FO611" i="1"/>
  <c r="FM611" i="1"/>
  <c r="FL611" i="1"/>
  <c r="FD611" i="1"/>
  <c r="EH611" i="1"/>
  <c r="EG611" i="1"/>
  <c r="DP611" i="1"/>
  <c r="BV611" i="1"/>
  <c r="BS611" i="1"/>
  <c r="BN611" i="1"/>
  <c r="BJ611" i="1"/>
  <c r="BE611" i="1"/>
  <c r="BF611" i="1" s="1"/>
  <c r="BA611" i="1"/>
  <c r="AP611" i="1"/>
  <c r="AN611" i="1"/>
  <c r="AD611" i="1"/>
  <c r="AC611" i="1"/>
  <c r="GJ610" i="1"/>
  <c r="FQ610" i="1"/>
  <c r="FP610" i="1"/>
  <c r="FO610" i="1"/>
  <c r="FM610" i="1"/>
  <c r="FL610" i="1"/>
  <c r="FD610" i="1"/>
  <c r="EH610" i="1"/>
  <c r="EG610" i="1"/>
  <c r="EI610" i="1" s="1"/>
  <c r="DP610" i="1"/>
  <c r="BV610" i="1"/>
  <c r="BS610" i="1"/>
  <c r="BN610" i="1"/>
  <c r="BJ610" i="1"/>
  <c r="BE610" i="1"/>
  <c r="BF610" i="1" s="1"/>
  <c r="BA610" i="1"/>
  <c r="AP610" i="1"/>
  <c r="AN610" i="1"/>
  <c r="AD610" i="1"/>
  <c r="AC610" i="1"/>
  <c r="GJ609" i="1"/>
  <c r="FQ609" i="1"/>
  <c r="FP609" i="1"/>
  <c r="FO609" i="1"/>
  <c r="FM609" i="1"/>
  <c r="FL609" i="1"/>
  <c r="FD609" i="1"/>
  <c r="EH609" i="1"/>
  <c r="EG609" i="1"/>
  <c r="EI609" i="1" s="1"/>
  <c r="DP609" i="1"/>
  <c r="BV609" i="1"/>
  <c r="BS609" i="1"/>
  <c r="BN609" i="1"/>
  <c r="BJ609" i="1"/>
  <c r="BE609" i="1"/>
  <c r="BF609" i="1" s="1"/>
  <c r="BA609" i="1"/>
  <c r="AP609" i="1"/>
  <c r="AN609" i="1"/>
  <c r="AD609" i="1"/>
  <c r="AC609" i="1"/>
  <c r="GJ608" i="1"/>
  <c r="FQ608" i="1"/>
  <c r="FP608" i="1"/>
  <c r="FO608" i="1"/>
  <c r="FM608" i="1"/>
  <c r="FL608" i="1"/>
  <c r="FD608" i="1"/>
  <c r="EH608" i="1"/>
  <c r="EG608" i="1"/>
  <c r="EI608" i="1" s="1"/>
  <c r="DP608" i="1"/>
  <c r="BV608" i="1"/>
  <c r="BS608" i="1"/>
  <c r="BN608" i="1"/>
  <c r="BJ608" i="1"/>
  <c r="BE608" i="1"/>
  <c r="BF608" i="1" s="1"/>
  <c r="BA608" i="1"/>
  <c r="AP608" i="1"/>
  <c r="AN608" i="1"/>
  <c r="AD608" i="1"/>
  <c r="AC608" i="1"/>
  <c r="GJ607" i="1"/>
  <c r="FQ607" i="1"/>
  <c r="FP607" i="1"/>
  <c r="FO607" i="1"/>
  <c r="FM607" i="1"/>
  <c r="FL607" i="1"/>
  <c r="FD607" i="1"/>
  <c r="EH607" i="1"/>
  <c r="EG607" i="1"/>
  <c r="DP607" i="1"/>
  <c r="BV607" i="1"/>
  <c r="BS607" i="1"/>
  <c r="BN607" i="1"/>
  <c r="BJ607" i="1"/>
  <c r="BE607" i="1"/>
  <c r="BF607" i="1" s="1"/>
  <c r="BA607" i="1"/>
  <c r="AP607" i="1"/>
  <c r="AN607" i="1"/>
  <c r="AD607" i="1"/>
  <c r="AC607" i="1"/>
  <c r="GJ606" i="1"/>
  <c r="FQ606" i="1"/>
  <c r="FP606" i="1"/>
  <c r="FO606" i="1"/>
  <c r="FM606" i="1"/>
  <c r="FL606" i="1"/>
  <c r="FD606" i="1"/>
  <c r="EH606" i="1"/>
  <c r="EG606" i="1"/>
  <c r="EI606" i="1" s="1"/>
  <c r="DP606" i="1"/>
  <c r="BV606" i="1"/>
  <c r="BS606" i="1"/>
  <c r="BN606" i="1"/>
  <c r="BJ606" i="1"/>
  <c r="BE606" i="1"/>
  <c r="BF606" i="1" s="1"/>
  <c r="BA606" i="1"/>
  <c r="AP606" i="1"/>
  <c r="AN606" i="1"/>
  <c r="AD606" i="1"/>
  <c r="AC606" i="1"/>
  <c r="GJ605" i="1"/>
  <c r="FQ605" i="1"/>
  <c r="FP605" i="1"/>
  <c r="FO605" i="1"/>
  <c r="FM605" i="1"/>
  <c r="FL605" i="1"/>
  <c r="FD605" i="1"/>
  <c r="EH605" i="1"/>
  <c r="EG605" i="1"/>
  <c r="EI605" i="1" s="1"/>
  <c r="DP605" i="1"/>
  <c r="BV605" i="1"/>
  <c r="BS605" i="1"/>
  <c r="BN605" i="1"/>
  <c r="BJ605" i="1"/>
  <c r="BE605" i="1"/>
  <c r="BF605" i="1" s="1"/>
  <c r="BA605" i="1"/>
  <c r="AP605" i="1"/>
  <c r="AN605" i="1"/>
  <c r="AD605" i="1"/>
  <c r="AC605" i="1"/>
  <c r="GJ604" i="1"/>
  <c r="FQ604" i="1"/>
  <c r="FP604" i="1"/>
  <c r="FO604" i="1"/>
  <c r="FM604" i="1"/>
  <c r="FL604" i="1"/>
  <c r="FD604" i="1"/>
  <c r="EH604" i="1"/>
  <c r="EG604" i="1"/>
  <c r="EI604" i="1" s="1"/>
  <c r="DP604" i="1"/>
  <c r="BV604" i="1"/>
  <c r="BS604" i="1"/>
  <c r="BN604" i="1"/>
  <c r="BJ604" i="1"/>
  <c r="BE604" i="1"/>
  <c r="BF604" i="1" s="1"/>
  <c r="BA604" i="1"/>
  <c r="AP604" i="1"/>
  <c r="AN604" i="1"/>
  <c r="AD604" i="1"/>
  <c r="AC604" i="1"/>
  <c r="GJ603" i="1"/>
  <c r="FQ603" i="1"/>
  <c r="FP603" i="1"/>
  <c r="FO603" i="1"/>
  <c r="FM603" i="1"/>
  <c r="FL603" i="1"/>
  <c r="FD603" i="1"/>
  <c r="EH603" i="1"/>
  <c r="EG603" i="1"/>
  <c r="DP603" i="1"/>
  <c r="BV603" i="1"/>
  <c r="BS603" i="1"/>
  <c r="BN603" i="1"/>
  <c r="BJ603" i="1"/>
  <c r="BE603" i="1"/>
  <c r="BF603" i="1" s="1"/>
  <c r="BA603" i="1"/>
  <c r="AP603" i="1"/>
  <c r="AN603" i="1"/>
  <c r="AD603" i="1"/>
  <c r="AC603" i="1"/>
  <c r="GJ602" i="1"/>
  <c r="FQ602" i="1"/>
  <c r="FP602" i="1"/>
  <c r="FO602" i="1"/>
  <c r="FM602" i="1"/>
  <c r="FL602" i="1"/>
  <c r="FD602" i="1"/>
  <c r="EH602" i="1"/>
  <c r="EG602" i="1"/>
  <c r="EI602" i="1" s="1"/>
  <c r="DP602" i="1"/>
  <c r="BV602" i="1"/>
  <c r="BS602" i="1"/>
  <c r="BN602" i="1"/>
  <c r="BJ602" i="1"/>
  <c r="BE602" i="1"/>
  <c r="BF602" i="1" s="1"/>
  <c r="BA602" i="1"/>
  <c r="AP602" i="1"/>
  <c r="AN602" i="1"/>
  <c r="AD602" i="1"/>
  <c r="AC602" i="1"/>
  <c r="GJ601" i="1"/>
  <c r="FQ601" i="1"/>
  <c r="FP601" i="1"/>
  <c r="FO601" i="1"/>
  <c r="FM601" i="1"/>
  <c r="FL601" i="1"/>
  <c r="FD601" i="1"/>
  <c r="EH601" i="1"/>
  <c r="EG601" i="1"/>
  <c r="EI601" i="1" s="1"/>
  <c r="DP601" i="1"/>
  <c r="BV601" i="1"/>
  <c r="BS601" i="1"/>
  <c r="BN601" i="1"/>
  <c r="BJ601" i="1"/>
  <c r="BE601" i="1"/>
  <c r="BF601" i="1" s="1"/>
  <c r="BA601" i="1"/>
  <c r="AP601" i="1"/>
  <c r="AN601" i="1"/>
  <c r="AD601" i="1"/>
  <c r="AC601" i="1"/>
  <c r="GJ600" i="1"/>
  <c r="FQ600" i="1"/>
  <c r="FP600" i="1"/>
  <c r="FO600" i="1"/>
  <c r="FM600" i="1"/>
  <c r="FL600" i="1"/>
  <c r="FD600" i="1"/>
  <c r="EH600" i="1"/>
  <c r="EG600" i="1"/>
  <c r="EI600" i="1" s="1"/>
  <c r="DP600" i="1"/>
  <c r="BV600" i="1"/>
  <c r="BS600" i="1"/>
  <c r="BN600" i="1"/>
  <c r="BJ600" i="1"/>
  <c r="BE600" i="1"/>
  <c r="BF600" i="1" s="1"/>
  <c r="BA600" i="1"/>
  <c r="AP600" i="1"/>
  <c r="AN600" i="1"/>
  <c r="AD600" i="1"/>
  <c r="AC600" i="1"/>
  <c r="GJ599" i="1"/>
  <c r="FQ599" i="1"/>
  <c r="FP599" i="1"/>
  <c r="FO599" i="1"/>
  <c r="FM599" i="1"/>
  <c r="FL599" i="1"/>
  <c r="FD599" i="1"/>
  <c r="EH599" i="1"/>
  <c r="EG599" i="1"/>
  <c r="DP599" i="1"/>
  <c r="BV599" i="1"/>
  <c r="BS599" i="1"/>
  <c r="BN599" i="1"/>
  <c r="BJ599" i="1"/>
  <c r="BE599" i="1"/>
  <c r="BF599" i="1" s="1"/>
  <c r="BA599" i="1"/>
  <c r="AP599" i="1"/>
  <c r="AN599" i="1"/>
  <c r="AD599" i="1"/>
  <c r="AC599" i="1"/>
  <c r="GJ598" i="1"/>
  <c r="FQ598" i="1"/>
  <c r="FP598" i="1"/>
  <c r="FO598" i="1"/>
  <c r="FM598" i="1"/>
  <c r="FL598" i="1"/>
  <c r="FD598" i="1"/>
  <c r="EH598" i="1"/>
  <c r="EG598" i="1"/>
  <c r="EI598" i="1" s="1"/>
  <c r="DP598" i="1"/>
  <c r="BV598" i="1"/>
  <c r="BS598" i="1"/>
  <c r="BN598" i="1"/>
  <c r="BJ598" i="1"/>
  <c r="BE598" i="1"/>
  <c r="BF598" i="1" s="1"/>
  <c r="BA598" i="1"/>
  <c r="AP598" i="1"/>
  <c r="AN598" i="1"/>
  <c r="AD598" i="1"/>
  <c r="AC598" i="1"/>
  <c r="GJ597" i="1"/>
  <c r="FQ597" i="1"/>
  <c r="FP597" i="1"/>
  <c r="FO597" i="1"/>
  <c r="FM597" i="1"/>
  <c r="FL597" i="1"/>
  <c r="FD597" i="1"/>
  <c r="EH597" i="1"/>
  <c r="EG597" i="1"/>
  <c r="EI597" i="1" s="1"/>
  <c r="DP597" i="1"/>
  <c r="BV597" i="1"/>
  <c r="BS597" i="1"/>
  <c r="BN597" i="1"/>
  <c r="BJ597" i="1"/>
  <c r="BE597" i="1"/>
  <c r="BF597" i="1" s="1"/>
  <c r="BA597" i="1"/>
  <c r="AP597" i="1"/>
  <c r="AN597" i="1"/>
  <c r="AD597" i="1"/>
  <c r="AC597" i="1"/>
  <c r="GJ596" i="1"/>
  <c r="FQ596" i="1"/>
  <c r="FP596" i="1"/>
  <c r="FO596" i="1"/>
  <c r="FM596" i="1"/>
  <c r="FL596" i="1"/>
  <c r="FD596" i="1"/>
  <c r="EH596" i="1"/>
  <c r="EG596" i="1"/>
  <c r="EI596" i="1" s="1"/>
  <c r="DP596" i="1"/>
  <c r="BV596" i="1"/>
  <c r="BS596" i="1"/>
  <c r="BN596" i="1"/>
  <c r="BJ596" i="1"/>
  <c r="BE596" i="1"/>
  <c r="BF596" i="1" s="1"/>
  <c r="BA596" i="1"/>
  <c r="AP596" i="1"/>
  <c r="AN596" i="1"/>
  <c r="AD596" i="1"/>
  <c r="AC596" i="1"/>
  <c r="GJ595" i="1"/>
  <c r="FQ595" i="1"/>
  <c r="FP595" i="1"/>
  <c r="FO595" i="1"/>
  <c r="FM595" i="1"/>
  <c r="FL595" i="1"/>
  <c r="FD595" i="1"/>
  <c r="EH595" i="1"/>
  <c r="EG595" i="1"/>
  <c r="DP595" i="1"/>
  <c r="BV595" i="1"/>
  <c r="BS595" i="1"/>
  <c r="BN595" i="1"/>
  <c r="BJ595" i="1"/>
  <c r="BE595" i="1"/>
  <c r="BF595" i="1" s="1"/>
  <c r="BA595" i="1"/>
  <c r="AP595" i="1"/>
  <c r="AN595" i="1"/>
  <c r="AD595" i="1"/>
  <c r="AC595" i="1"/>
  <c r="GJ594" i="1"/>
  <c r="FQ594" i="1"/>
  <c r="FP594" i="1"/>
  <c r="FO594" i="1"/>
  <c r="FM594" i="1"/>
  <c r="FL594" i="1"/>
  <c r="FD594" i="1"/>
  <c r="EH594" i="1"/>
  <c r="EG594" i="1"/>
  <c r="EI594" i="1" s="1"/>
  <c r="DP594" i="1"/>
  <c r="BV594" i="1"/>
  <c r="BS594" i="1"/>
  <c r="BN594" i="1"/>
  <c r="BJ594" i="1"/>
  <c r="BE594" i="1"/>
  <c r="BF594" i="1" s="1"/>
  <c r="BA594" i="1"/>
  <c r="AP594" i="1"/>
  <c r="AN594" i="1"/>
  <c r="AD594" i="1"/>
  <c r="AC594" i="1"/>
  <c r="GJ593" i="1"/>
  <c r="FQ593" i="1"/>
  <c r="FP593" i="1"/>
  <c r="FO593" i="1"/>
  <c r="FM593" i="1"/>
  <c r="FL593" i="1"/>
  <c r="FD593" i="1"/>
  <c r="EH593" i="1"/>
  <c r="EG593" i="1"/>
  <c r="EI593" i="1" s="1"/>
  <c r="DP593" i="1"/>
  <c r="BV593" i="1"/>
  <c r="BS593" i="1"/>
  <c r="BN593" i="1"/>
  <c r="BJ593" i="1"/>
  <c r="BE593" i="1"/>
  <c r="BF593" i="1" s="1"/>
  <c r="BA593" i="1"/>
  <c r="AP593" i="1"/>
  <c r="AN593" i="1"/>
  <c r="AD593" i="1"/>
  <c r="AC593" i="1"/>
  <c r="GJ592" i="1"/>
  <c r="FQ592" i="1"/>
  <c r="FP592" i="1"/>
  <c r="FO592" i="1"/>
  <c r="FM592" i="1"/>
  <c r="FL592" i="1"/>
  <c r="FD592" i="1"/>
  <c r="EH592" i="1"/>
  <c r="EG592" i="1"/>
  <c r="EI592" i="1" s="1"/>
  <c r="DP592" i="1"/>
  <c r="BV592" i="1"/>
  <c r="BS592" i="1"/>
  <c r="BN592" i="1"/>
  <c r="BJ592" i="1"/>
  <c r="BE592" i="1"/>
  <c r="BF592" i="1" s="1"/>
  <c r="BA592" i="1"/>
  <c r="AP592" i="1"/>
  <c r="AN592" i="1"/>
  <c r="AD592" i="1"/>
  <c r="AC592" i="1"/>
  <c r="GJ591" i="1"/>
  <c r="FQ591" i="1"/>
  <c r="FP591" i="1"/>
  <c r="FO591" i="1"/>
  <c r="FM591" i="1"/>
  <c r="FL591" i="1"/>
  <c r="FD591" i="1"/>
  <c r="EH591" i="1"/>
  <c r="EG591" i="1"/>
  <c r="DP591" i="1"/>
  <c r="BV591" i="1"/>
  <c r="BS591" i="1"/>
  <c r="BN591" i="1"/>
  <c r="BJ591" i="1"/>
  <c r="BE591" i="1"/>
  <c r="BF591" i="1" s="1"/>
  <c r="BA591" i="1"/>
  <c r="AP591" i="1"/>
  <c r="AN591" i="1"/>
  <c r="AD591" i="1"/>
  <c r="AC591" i="1"/>
  <c r="GJ590" i="1"/>
  <c r="FQ590" i="1"/>
  <c r="FP590" i="1"/>
  <c r="FO590" i="1"/>
  <c r="FM590" i="1"/>
  <c r="FL590" i="1"/>
  <c r="FD590" i="1"/>
  <c r="EH590" i="1"/>
  <c r="EG590" i="1"/>
  <c r="EI590" i="1" s="1"/>
  <c r="DP590" i="1"/>
  <c r="BV590" i="1"/>
  <c r="BS590" i="1"/>
  <c r="BN590" i="1"/>
  <c r="BJ590" i="1"/>
  <c r="BE590" i="1"/>
  <c r="BF590" i="1" s="1"/>
  <c r="BA590" i="1"/>
  <c r="AP590" i="1"/>
  <c r="AN590" i="1"/>
  <c r="AD590" i="1"/>
  <c r="AC590" i="1"/>
  <c r="GJ589" i="1"/>
  <c r="FQ589" i="1"/>
  <c r="FP589" i="1"/>
  <c r="FO589" i="1"/>
  <c r="FM589" i="1"/>
  <c r="FL589" i="1"/>
  <c r="FD589" i="1"/>
  <c r="EH589" i="1"/>
  <c r="EG589" i="1"/>
  <c r="EI589" i="1" s="1"/>
  <c r="DP589" i="1"/>
  <c r="BV589" i="1"/>
  <c r="BS589" i="1"/>
  <c r="BN589" i="1"/>
  <c r="BJ589" i="1"/>
  <c r="BE589" i="1"/>
  <c r="BF589" i="1" s="1"/>
  <c r="BA589" i="1"/>
  <c r="AP589" i="1"/>
  <c r="AN589" i="1"/>
  <c r="AD589" i="1"/>
  <c r="AC589" i="1"/>
  <c r="GJ588" i="1"/>
  <c r="FQ588" i="1"/>
  <c r="FP588" i="1"/>
  <c r="FO588" i="1"/>
  <c r="FM588" i="1"/>
  <c r="FL588" i="1"/>
  <c r="FD588" i="1"/>
  <c r="EH588" i="1"/>
  <c r="EG588" i="1"/>
  <c r="EI588" i="1" s="1"/>
  <c r="DP588" i="1"/>
  <c r="BV588" i="1"/>
  <c r="BS588" i="1"/>
  <c r="BN588" i="1"/>
  <c r="BJ588" i="1"/>
  <c r="BE588" i="1"/>
  <c r="BF588" i="1" s="1"/>
  <c r="BA588" i="1"/>
  <c r="AP588" i="1"/>
  <c r="AN588" i="1"/>
  <c r="AD588" i="1"/>
  <c r="AC588" i="1"/>
  <c r="GJ587" i="1"/>
  <c r="FQ587" i="1"/>
  <c r="FP587" i="1"/>
  <c r="FO587" i="1"/>
  <c r="FM587" i="1"/>
  <c r="FL587" i="1"/>
  <c r="FD587" i="1"/>
  <c r="EH587" i="1"/>
  <c r="EG587" i="1"/>
  <c r="DP587" i="1"/>
  <c r="BV587" i="1"/>
  <c r="BS587" i="1"/>
  <c r="BN587" i="1"/>
  <c r="BJ587" i="1"/>
  <c r="BE587" i="1"/>
  <c r="BF587" i="1" s="1"/>
  <c r="BA587" i="1"/>
  <c r="AP587" i="1"/>
  <c r="AN587" i="1"/>
  <c r="AD587" i="1"/>
  <c r="AC587" i="1"/>
  <c r="GJ586" i="1"/>
  <c r="FQ586" i="1"/>
  <c r="FP586" i="1"/>
  <c r="FO586" i="1"/>
  <c r="FM586" i="1"/>
  <c r="FL586" i="1"/>
  <c r="FD586" i="1"/>
  <c r="EH586" i="1"/>
  <c r="EG586" i="1"/>
  <c r="EI586" i="1" s="1"/>
  <c r="DP586" i="1"/>
  <c r="BV586" i="1"/>
  <c r="BS586" i="1"/>
  <c r="BN586" i="1"/>
  <c r="BJ586" i="1"/>
  <c r="BE586" i="1"/>
  <c r="BF586" i="1" s="1"/>
  <c r="BA586" i="1"/>
  <c r="AP586" i="1"/>
  <c r="AN586" i="1"/>
  <c r="AD586" i="1"/>
  <c r="AC586" i="1"/>
  <c r="GJ585" i="1"/>
  <c r="FQ585" i="1"/>
  <c r="FP585" i="1"/>
  <c r="FO585" i="1"/>
  <c r="FM585" i="1"/>
  <c r="FL585" i="1"/>
  <c r="FD585" i="1"/>
  <c r="EH585" i="1"/>
  <c r="EG585" i="1"/>
  <c r="EI585" i="1" s="1"/>
  <c r="DP585" i="1"/>
  <c r="BV585" i="1"/>
  <c r="BS585" i="1"/>
  <c r="BN585" i="1"/>
  <c r="BJ585" i="1"/>
  <c r="BE585" i="1"/>
  <c r="BF585" i="1" s="1"/>
  <c r="BA585" i="1"/>
  <c r="AP585" i="1"/>
  <c r="AN585" i="1"/>
  <c r="AD585" i="1"/>
  <c r="AC585" i="1"/>
  <c r="GJ584" i="1"/>
  <c r="FQ584" i="1"/>
  <c r="FP584" i="1"/>
  <c r="FO584" i="1"/>
  <c r="FM584" i="1"/>
  <c r="FL584" i="1"/>
  <c r="FD584" i="1"/>
  <c r="EH584" i="1"/>
  <c r="EG584" i="1"/>
  <c r="EI584" i="1" s="1"/>
  <c r="DP584" i="1"/>
  <c r="BV584" i="1"/>
  <c r="BS584" i="1"/>
  <c r="BN584" i="1"/>
  <c r="BJ584" i="1"/>
  <c r="BE584" i="1"/>
  <c r="BF584" i="1" s="1"/>
  <c r="BA584" i="1"/>
  <c r="AP584" i="1"/>
  <c r="AN584" i="1"/>
  <c r="AD584" i="1"/>
  <c r="AC584" i="1"/>
  <c r="GJ583" i="1"/>
  <c r="FQ583" i="1"/>
  <c r="FP583" i="1"/>
  <c r="FO583" i="1"/>
  <c r="FM583" i="1"/>
  <c r="FL583" i="1"/>
  <c r="FD583" i="1"/>
  <c r="EH583" i="1"/>
  <c r="EG583" i="1"/>
  <c r="DP583" i="1"/>
  <c r="BV583" i="1"/>
  <c r="BS583" i="1"/>
  <c r="BN583" i="1"/>
  <c r="BJ583" i="1"/>
  <c r="BE583" i="1"/>
  <c r="BF583" i="1" s="1"/>
  <c r="BA583" i="1"/>
  <c r="AP583" i="1"/>
  <c r="AN583" i="1"/>
  <c r="AD583" i="1"/>
  <c r="AC583" i="1"/>
  <c r="GJ582" i="1"/>
  <c r="FQ582" i="1"/>
  <c r="FP582" i="1"/>
  <c r="FO582" i="1"/>
  <c r="FM582" i="1"/>
  <c r="FL582" i="1"/>
  <c r="FD582" i="1"/>
  <c r="EH582" i="1"/>
  <c r="EG582" i="1"/>
  <c r="EI582" i="1" s="1"/>
  <c r="DP582" i="1"/>
  <c r="BV582" i="1"/>
  <c r="BS582" i="1"/>
  <c r="BN582" i="1"/>
  <c r="BJ582" i="1"/>
  <c r="BE582" i="1"/>
  <c r="BF582" i="1" s="1"/>
  <c r="BA582" i="1"/>
  <c r="AP582" i="1"/>
  <c r="AN582" i="1"/>
  <c r="AD582" i="1"/>
  <c r="AC582" i="1"/>
  <c r="GJ581" i="1"/>
  <c r="FQ581" i="1"/>
  <c r="FP581" i="1"/>
  <c r="FO581" i="1"/>
  <c r="FM581" i="1"/>
  <c r="FL581" i="1"/>
  <c r="FD581" i="1"/>
  <c r="EH581" i="1"/>
  <c r="EG581" i="1"/>
  <c r="EI581" i="1" s="1"/>
  <c r="DP581" i="1"/>
  <c r="BV581" i="1"/>
  <c r="BS581" i="1"/>
  <c r="BN581" i="1"/>
  <c r="BJ581" i="1"/>
  <c r="BE581" i="1"/>
  <c r="BF581" i="1" s="1"/>
  <c r="BA581" i="1"/>
  <c r="AP581" i="1"/>
  <c r="AN581" i="1"/>
  <c r="AD581" i="1"/>
  <c r="AC581" i="1"/>
  <c r="GJ580" i="1"/>
  <c r="FQ580" i="1"/>
  <c r="FP580" i="1"/>
  <c r="FO580" i="1"/>
  <c r="FM580" i="1"/>
  <c r="FL580" i="1"/>
  <c r="FD580" i="1"/>
  <c r="EH580" i="1"/>
  <c r="EG580" i="1"/>
  <c r="EI580" i="1" s="1"/>
  <c r="DP580" i="1"/>
  <c r="BV580" i="1"/>
  <c r="BS580" i="1"/>
  <c r="BN580" i="1"/>
  <c r="BJ580" i="1"/>
  <c r="BE580" i="1"/>
  <c r="BF580" i="1" s="1"/>
  <c r="BA580" i="1"/>
  <c r="AP580" i="1"/>
  <c r="AN580" i="1"/>
  <c r="AD580" i="1"/>
  <c r="AC580" i="1"/>
  <c r="GJ579" i="1"/>
  <c r="FQ579" i="1"/>
  <c r="FP579" i="1"/>
  <c r="FO579" i="1"/>
  <c r="FM579" i="1"/>
  <c r="FL579" i="1"/>
  <c r="FD579" i="1"/>
  <c r="EH579" i="1"/>
  <c r="EG579" i="1"/>
  <c r="DP579" i="1"/>
  <c r="BV579" i="1"/>
  <c r="BS579" i="1"/>
  <c r="BN579" i="1"/>
  <c r="BJ579" i="1"/>
  <c r="BE579" i="1"/>
  <c r="BF579" i="1" s="1"/>
  <c r="BA579" i="1"/>
  <c r="AP579" i="1"/>
  <c r="AN579" i="1"/>
  <c r="AD579" i="1"/>
  <c r="AC579" i="1"/>
  <c r="GJ578" i="1"/>
  <c r="FQ578" i="1"/>
  <c r="FP578" i="1"/>
  <c r="FO578" i="1"/>
  <c r="FM578" i="1"/>
  <c r="FL578" i="1"/>
  <c r="FD578" i="1"/>
  <c r="EH578" i="1"/>
  <c r="EG578" i="1"/>
  <c r="EI578" i="1" s="1"/>
  <c r="DP578" i="1"/>
  <c r="BV578" i="1"/>
  <c r="BS578" i="1"/>
  <c r="BN578" i="1"/>
  <c r="BJ578" i="1"/>
  <c r="BE578" i="1"/>
  <c r="BF578" i="1" s="1"/>
  <c r="BA578" i="1"/>
  <c r="AP578" i="1"/>
  <c r="AN578" i="1"/>
  <c r="AD578" i="1"/>
  <c r="AC578" i="1"/>
  <c r="GJ577" i="1"/>
  <c r="FQ577" i="1"/>
  <c r="FP577" i="1"/>
  <c r="FO577" i="1"/>
  <c r="FM577" i="1"/>
  <c r="FL577" i="1"/>
  <c r="FD577" i="1"/>
  <c r="EH577" i="1"/>
  <c r="EG577" i="1"/>
  <c r="EI577" i="1" s="1"/>
  <c r="DP577" i="1"/>
  <c r="BV577" i="1"/>
  <c r="BS577" i="1"/>
  <c r="BN577" i="1"/>
  <c r="BJ577" i="1"/>
  <c r="BE577" i="1"/>
  <c r="BF577" i="1" s="1"/>
  <c r="BA577" i="1"/>
  <c r="AP577" i="1"/>
  <c r="AN577" i="1"/>
  <c r="AD577" i="1"/>
  <c r="AC577" i="1"/>
  <c r="GJ576" i="1"/>
  <c r="FQ576" i="1"/>
  <c r="FP576" i="1"/>
  <c r="FO576" i="1"/>
  <c r="FM576" i="1"/>
  <c r="FL576" i="1"/>
  <c r="FD576" i="1"/>
  <c r="EH576" i="1"/>
  <c r="EG576" i="1"/>
  <c r="DP576" i="1"/>
  <c r="BV576" i="1"/>
  <c r="BS576" i="1"/>
  <c r="BN576" i="1"/>
  <c r="BJ576" i="1"/>
  <c r="BE576" i="1"/>
  <c r="BF576" i="1" s="1"/>
  <c r="BA576" i="1"/>
  <c r="AP576" i="1"/>
  <c r="AN576" i="1"/>
  <c r="AD576" i="1"/>
  <c r="AC576" i="1"/>
  <c r="GJ575" i="1"/>
  <c r="FQ575" i="1"/>
  <c r="FP575" i="1"/>
  <c r="FO575" i="1"/>
  <c r="FM575" i="1"/>
  <c r="FL575" i="1"/>
  <c r="FD575" i="1"/>
  <c r="EH575" i="1"/>
  <c r="EG575" i="1"/>
  <c r="EI575" i="1" s="1"/>
  <c r="DP575" i="1"/>
  <c r="BV575" i="1"/>
  <c r="BS575" i="1"/>
  <c r="BN575" i="1"/>
  <c r="BJ575" i="1"/>
  <c r="BE575" i="1"/>
  <c r="BF575" i="1" s="1"/>
  <c r="BA575" i="1"/>
  <c r="AP575" i="1"/>
  <c r="AN575" i="1"/>
  <c r="AD575" i="1"/>
  <c r="AC575" i="1"/>
  <c r="GJ574" i="1"/>
  <c r="FQ574" i="1"/>
  <c r="FP574" i="1"/>
  <c r="FO574" i="1"/>
  <c r="FM574" i="1"/>
  <c r="FL574" i="1"/>
  <c r="FD574" i="1"/>
  <c r="EH574" i="1"/>
  <c r="EG574" i="1"/>
  <c r="EI574" i="1" s="1"/>
  <c r="DP574" i="1"/>
  <c r="BV574" i="1"/>
  <c r="BS574" i="1"/>
  <c r="BN574" i="1"/>
  <c r="BJ574" i="1"/>
  <c r="BE574" i="1"/>
  <c r="BF574" i="1" s="1"/>
  <c r="BA574" i="1"/>
  <c r="AP574" i="1"/>
  <c r="AN574" i="1"/>
  <c r="AD574" i="1"/>
  <c r="AC574" i="1"/>
  <c r="GJ573" i="1"/>
  <c r="FQ573" i="1"/>
  <c r="FP573" i="1"/>
  <c r="FO573" i="1"/>
  <c r="FM573" i="1"/>
  <c r="FL573" i="1"/>
  <c r="FD573" i="1"/>
  <c r="EH573" i="1"/>
  <c r="EG573" i="1"/>
  <c r="EI573" i="1" s="1"/>
  <c r="DP573" i="1"/>
  <c r="BV573" i="1"/>
  <c r="BS573" i="1"/>
  <c r="BN573" i="1"/>
  <c r="BJ573" i="1"/>
  <c r="BE573" i="1"/>
  <c r="BF573" i="1" s="1"/>
  <c r="BA573" i="1"/>
  <c r="AP573" i="1"/>
  <c r="AN573" i="1"/>
  <c r="AD573" i="1"/>
  <c r="AC573" i="1"/>
  <c r="GJ572" i="1"/>
  <c r="FQ572" i="1"/>
  <c r="FP572" i="1"/>
  <c r="FO572" i="1"/>
  <c r="FM572" i="1"/>
  <c r="FL572" i="1"/>
  <c r="FD572" i="1"/>
  <c r="EH572" i="1"/>
  <c r="EG572" i="1"/>
  <c r="DP572" i="1"/>
  <c r="BV572" i="1"/>
  <c r="BS572" i="1"/>
  <c r="BN572" i="1"/>
  <c r="BJ572" i="1"/>
  <c r="BE572" i="1"/>
  <c r="BF572" i="1" s="1"/>
  <c r="BA572" i="1"/>
  <c r="AP572" i="1"/>
  <c r="AN572" i="1"/>
  <c r="AD572" i="1"/>
  <c r="AC572" i="1"/>
  <c r="GJ571" i="1"/>
  <c r="FQ571" i="1"/>
  <c r="FP571" i="1"/>
  <c r="FO571" i="1"/>
  <c r="FM571" i="1"/>
  <c r="FL571" i="1"/>
  <c r="FD571" i="1"/>
  <c r="EH571" i="1"/>
  <c r="EG571" i="1"/>
  <c r="EI571" i="1" s="1"/>
  <c r="DP571" i="1"/>
  <c r="BV571" i="1"/>
  <c r="BS571" i="1"/>
  <c r="BN571" i="1"/>
  <c r="BJ571" i="1"/>
  <c r="BE571" i="1"/>
  <c r="BF571" i="1" s="1"/>
  <c r="BA571" i="1"/>
  <c r="AP571" i="1"/>
  <c r="AN571" i="1"/>
  <c r="AD571" i="1"/>
  <c r="AC571" i="1"/>
  <c r="GJ570" i="1"/>
  <c r="FQ570" i="1"/>
  <c r="FP570" i="1"/>
  <c r="FO570" i="1"/>
  <c r="FM570" i="1"/>
  <c r="FL570" i="1"/>
  <c r="FD570" i="1"/>
  <c r="EH570" i="1"/>
  <c r="EG570" i="1"/>
  <c r="EI570" i="1" s="1"/>
  <c r="DP570" i="1"/>
  <c r="BV570" i="1"/>
  <c r="BS570" i="1"/>
  <c r="BN570" i="1"/>
  <c r="BJ570" i="1"/>
  <c r="BE570" i="1"/>
  <c r="BF570" i="1" s="1"/>
  <c r="BA570" i="1"/>
  <c r="AP570" i="1"/>
  <c r="AN570" i="1"/>
  <c r="AD570" i="1"/>
  <c r="AC570" i="1"/>
  <c r="GJ569" i="1"/>
  <c r="FQ569" i="1"/>
  <c r="FP569" i="1"/>
  <c r="FO569" i="1"/>
  <c r="FM569" i="1"/>
  <c r="FL569" i="1"/>
  <c r="FD569" i="1"/>
  <c r="EH569" i="1"/>
  <c r="EG569" i="1"/>
  <c r="EI569" i="1" s="1"/>
  <c r="DP569" i="1"/>
  <c r="BV569" i="1"/>
  <c r="BS569" i="1"/>
  <c r="BN569" i="1"/>
  <c r="BJ569" i="1"/>
  <c r="BE569" i="1"/>
  <c r="BF569" i="1" s="1"/>
  <c r="BA569" i="1"/>
  <c r="AP569" i="1"/>
  <c r="AN569" i="1"/>
  <c r="AD569" i="1"/>
  <c r="AC569" i="1"/>
  <c r="GJ568" i="1"/>
  <c r="FQ568" i="1"/>
  <c r="FP568" i="1"/>
  <c r="FO568" i="1"/>
  <c r="FM568" i="1"/>
  <c r="FL568" i="1"/>
  <c r="FD568" i="1"/>
  <c r="EH568" i="1"/>
  <c r="EG568" i="1"/>
  <c r="DP568" i="1"/>
  <c r="BV568" i="1"/>
  <c r="BS568" i="1"/>
  <c r="BN568" i="1"/>
  <c r="BJ568" i="1"/>
  <c r="BE568" i="1"/>
  <c r="BF568" i="1" s="1"/>
  <c r="BA568" i="1"/>
  <c r="AP568" i="1"/>
  <c r="AN568" i="1"/>
  <c r="AD568" i="1"/>
  <c r="AC568" i="1"/>
  <c r="GJ567" i="1"/>
  <c r="FQ567" i="1"/>
  <c r="FP567" i="1"/>
  <c r="FO567" i="1"/>
  <c r="FM567" i="1"/>
  <c r="FL567" i="1"/>
  <c r="FD567" i="1"/>
  <c r="EH567" i="1"/>
  <c r="EG567" i="1"/>
  <c r="EI567" i="1" s="1"/>
  <c r="DP567" i="1"/>
  <c r="BV567" i="1"/>
  <c r="BS567" i="1"/>
  <c r="BN567" i="1"/>
  <c r="BJ567" i="1"/>
  <c r="BE567" i="1"/>
  <c r="BF567" i="1" s="1"/>
  <c r="BA567" i="1"/>
  <c r="AP567" i="1"/>
  <c r="AN567" i="1"/>
  <c r="AD567" i="1"/>
  <c r="AC567" i="1"/>
  <c r="GJ566" i="1"/>
  <c r="FQ566" i="1"/>
  <c r="FP566" i="1"/>
  <c r="FO566" i="1"/>
  <c r="FM566" i="1"/>
  <c r="FL566" i="1"/>
  <c r="FD566" i="1"/>
  <c r="EH566" i="1"/>
  <c r="EG566" i="1"/>
  <c r="EI566" i="1" s="1"/>
  <c r="DP566" i="1"/>
  <c r="BV566" i="1"/>
  <c r="BS566" i="1"/>
  <c r="BN566" i="1"/>
  <c r="BJ566" i="1"/>
  <c r="BE566" i="1"/>
  <c r="BF566" i="1" s="1"/>
  <c r="BA566" i="1"/>
  <c r="AP566" i="1"/>
  <c r="AN566" i="1"/>
  <c r="AD566" i="1"/>
  <c r="AC566" i="1"/>
  <c r="GJ565" i="1"/>
  <c r="FQ565" i="1"/>
  <c r="FP565" i="1"/>
  <c r="FO565" i="1"/>
  <c r="FM565" i="1"/>
  <c r="FL565" i="1"/>
  <c r="FD565" i="1"/>
  <c r="EH565" i="1"/>
  <c r="EG565" i="1"/>
  <c r="EI565" i="1" s="1"/>
  <c r="DP565" i="1"/>
  <c r="BV565" i="1"/>
  <c r="BS565" i="1"/>
  <c r="BN565" i="1"/>
  <c r="BJ565" i="1"/>
  <c r="BE565" i="1"/>
  <c r="BF565" i="1" s="1"/>
  <c r="BA565" i="1"/>
  <c r="AP565" i="1"/>
  <c r="AN565" i="1"/>
  <c r="AD565" i="1"/>
  <c r="AC565" i="1"/>
  <c r="GJ564" i="1"/>
  <c r="FQ564" i="1"/>
  <c r="FP564" i="1"/>
  <c r="FO564" i="1"/>
  <c r="FM564" i="1"/>
  <c r="FL564" i="1"/>
  <c r="FD564" i="1"/>
  <c r="EH564" i="1"/>
  <c r="EG564" i="1"/>
  <c r="DP564" i="1"/>
  <c r="BV564" i="1"/>
  <c r="BS564" i="1"/>
  <c r="BN564" i="1"/>
  <c r="BJ564" i="1"/>
  <c r="BE564" i="1"/>
  <c r="BF564" i="1" s="1"/>
  <c r="BA564" i="1"/>
  <c r="AP564" i="1"/>
  <c r="AN564" i="1"/>
  <c r="AD564" i="1"/>
  <c r="AC564" i="1"/>
  <c r="GJ563" i="1"/>
  <c r="FQ563" i="1"/>
  <c r="FP563" i="1"/>
  <c r="FO563" i="1"/>
  <c r="FM563" i="1"/>
  <c r="FL563" i="1"/>
  <c r="FD563" i="1"/>
  <c r="EH563" i="1"/>
  <c r="EG563" i="1"/>
  <c r="EI563" i="1" s="1"/>
  <c r="DP563" i="1"/>
  <c r="BV563" i="1"/>
  <c r="BS563" i="1"/>
  <c r="BN563" i="1"/>
  <c r="BJ563" i="1"/>
  <c r="BE563" i="1"/>
  <c r="BF563" i="1" s="1"/>
  <c r="BA563" i="1"/>
  <c r="AP563" i="1"/>
  <c r="AN563" i="1"/>
  <c r="AD563" i="1"/>
  <c r="AC563" i="1"/>
  <c r="GJ562" i="1"/>
  <c r="FQ562" i="1"/>
  <c r="FP562" i="1"/>
  <c r="FO562" i="1"/>
  <c r="FM562" i="1"/>
  <c r="FL562" i="1"/>
  <c r="FD562" i="1"/>
  <c r="EH562" i="1"/>
  <c r="EG562" i="1"/>
  <c r="EI562" i="1" s="1"/>
  <c r="DP562" i="1"/>
  <c r="BV562" i="1"/>
  <c r="BS562" i="1"/>
  <c r="BN562" i="1"/>
  <c r="BJ562" i="1"/>
  <c r="BE562" i="1"/>
  <c r="BF562" i="1" s="1"/>
  <c r="BA562" i="1"/>
  <c r="AP562" i="1"/>
  <c r="AN562" i="1"/>
  <c r="AD562" i="1"/>
  <c r="AC562" i="1"/>
  <c r="GJ561" i="1"/>
  <c r="FQ561" i="1"/>
  <c r="FP561" i="1"/>
  <c r="FO561" i="1"/>
  <c r="FM561" i="1"/>
  <c r="FL561" i="1"/>
  <c r="FD561" i="1"/>
  <c r="EH561" i="1"/>
  <c r="EG561" i="1"/>
  <c r="EI561" i="1" s="1"/>
  <c r="DP561" i="1"/>
  <c r="BV561" i="1"/>
  <c r="BS561" i="1"/>
  <c r="BN561" i="1"/>
  <c r="BJ561" i="1"/>
  <c r="BE561" i="1"/>
  <c r="BF561" i="1" s="1"/>
  <c r="BA561" i="1"/>
  <c r="AP561" i="1"/>
  <c r="AN561" i="1"/>
  <c r="AD561" i="1"/>
  <c r="AC561" i="1"/>
  <c r="GJ560" i="1"/>
  <c r="FQ560" i="1"/>
  <c r="FP560" i="1"/>
  <c r="FO560" i="1"/>
  <c r="FM560" i="1"/>
  <c r="FL560" i="1"/>
  <c r="FD560" i="1"/>
  <c r="EH560" i="1"/>
  <c r="EG560" i="1"/>
  <c r="DP560" i="1"/>
  <c r="BV560" i="1"/>
  <c r="BS560" i="1"/>
  <c r="BN560" i="1"/>
  <c r="BJ560" i="1"/>
  <c r="BE560" i="1"/>
  <c r="BF560" i="1" s="1"/>
  <c r="BA560" i="1"/>
  <c r="AP560" i="1"/>
  <c r="AN560" i="1"/>
  <c r="AD560" i="1"/>
  <c r="AC560" i="1"/>
  <c r="GJ559" i="1"/>
  <c r="FQ559" i="1"/>
  <c r="FP559" i="1"/>
  <c r="FO559" i="1"/>
  <c r="FM559" i="1"/>
  <c r="FL559" i="1"/>
  <c r="FD559" i="1"/>
  <c r="EH559" i="1"/>
  <c r="EG559" i="1"/>
  <c r="EI559" i="1" s="1"/>
  <c r="DP559" i="1"/>
  <c r="BV559" i="1"/>
  <c r="BS559" i="1"/>
  <c r="BN559" i="1"/>
  <c r="BJ559" i="1"/>
  <c r="BE559" i="1"/>
  <c r="BF559" i="1" s="1"/>
  <c r="BA559" i="1"/>
  <c r="AP559" i="1"/>
  <c r="AN559" i="1"/>
  <c r="AD559" i="1"/>
  <c r="AC559" i="1"/>
  <c r="GJ558" i="1"/>
  <c r="FQ558" i="1"/>
  <c r="FP558" i="1"/>
  <c r="FO558" i="1"/>
  <c r="FM558" i="1"/>
  <c r="FL558" i="1"/>
  <c r="FD558" i="1"/>
  <c r="EH558" i="1"/>
  <c r="EG558" i="1"/>
  <c r="EI558" i="1" s="1"/>
  <c r="DP558" i="1"/>
  <c r="BV558" i="1"/>
  <c r="BS558" i="1"/>
  <c r="BN558" i="1"/>
  <c r="BJ558" i="1"/>
  <c r="BE558" i="1"/>
  <c r="BF558" i="1" s="1"/>
  <c r="BA558" i="1"/>
  <c r="AP558" i="1"/>
  <c r="AN558" i="1"/>
  <c r="AD558" i="1"/>
  <c r="AC558" i="1"/>
  <c r="GJ557" i="1"/>
  <c r="FQ557" i="1"/>
  <c r="FP557" i="1"/>
  <c r="FO557" i="1"/>
  <c r="FM557" i="1"/>
  <c r="FL557" i="1"/>
  <c r="FD557" i="1"/>
  <c r="EH557" i="1"/>
  <c r="EG557" i="1"/>
  <c r="EI557" i="1" s="1"/>
  <c r="DP557" i="1"/>
  <c r="BV557" i="1"/>
  <c r="BS557" i="1"/>
  <c r="BN557" i="1"/>
  <c r="BJ557" i="1"/>
  <c r="BE557" i="1"/>
  <c r="BF557" i="1" s="1"/>
  <c r="BA557" i="1"/>
  <c r="AP557" i="1"/>
  <c r="AN557" i="1"/>
  <c r="AD557" i="1"/>
  <c r="AC557" i="1"/>
  <c r="GJ556" i="1"/>
  <c r="FQ556" i="1"/>
  <c r="FP556" i="1"/>
  <c r="FO556" i="1"/>
  <c r="FM556" i="1"/>
  <c r="FL556" i="1"/>
  <c r="FD556" i="1"/>
  <c r="EH556" i="1"/>
  <c r="EG556" i="1"/>
  <c r="DP556" i="1"/>
  <c r="BV556" i="1"/>
  <c r="BS556" i="1"/>
  <c r="BN556" i="1"/>
  <c r="BJ556" i="1"/>
  <c r="BE556" i="1"/>
  <c r="BF556" i="1" s="1"/>
  <c r="BA556" i="1"/>
  <c r="AP556" i="1"/>
  <c r="AN556" i="1"/>
  <c r="AD556" i="1"/>
  <c r="AC556" i="1"/>
  <c r="GJ555" i="1"/>
  <c r="FQ555" i="1"/>
  <c r="FP555" i="1"/>
  <c r="FO555" i="1"/>
  <c r="FM555" i="1"/>
  <c r="FL555" i="1"/>
  <c r="FD555" i="1"/>
  <c r="EH555" i="1"/>
  <c r="EG555" i="1"/>
  <c r="EI555" i="1" s="1"/>
  <c r="DP555" i="1"/>
  <c r="BV555" i="1"/>
  <c r="BS555" i="1"/>
  <c r="BN555" i="1"/>
  <c r="BJ555" i="1"/>
  <c r="BE555" i="1"/>
  <c r="BF555" i="1" s="1"/>
  <c r="BA555" i="1"/>
  <c r="AP555" i="1"/>
  <c r="AN555" i="1"/>
  <c r="AD555" i="1"/>
  <c r="AC555" i="1"/>
  <c r="GJ554" i="1"/>
  <c r="FQ554" i="1"/>
  <c r="FP554" i="1"/>
  <c r="FO554" i="1"/>
  <c r="FM554" i="1"/>
  <c r="FL554" i="1"/>
  <c r="FD554" i="1"/>
  <c r="EH554" i="1"/>
  <c r="EG554" i="1"/>
  <c r="EI554" i="1" s="1"/>
  <c r="DP554" i="1"/>
  <c r="BV554" i="1"/>
  <c r="BS554" i="1"/>
  <c r="BN554" i="1"/>
  <c r="BJ554" i="1"/>
  <c r="BE554" i="1"/>
  <c r="BF554" i="1" s="1"/>
  <c r="BA554" i="1"/>
  <c r="AP554" i="1"/>
  <c r="AN554" i="1"/>
  <c r="AD554" i="1"/>
  <c r="AC554" i="1"/>
  <c r="GJ553" i="1"/>
  <c r="FQ553" i="1"/>
  <c r="FP553" i="1"/>
  <c r="FO553" i="1"/>
  <c r="FM553" i="1"/>
  <c r="FL553" i="1"/>
  <c r="FD553" i="1"/>
  <c r="EH553" i="1"/>
  <c r="EG553" i="1"/>
  <c r="EI553" i="1" s="1"/>
  <c r="DP553" i="1"/>
  <c r="BV553" i="1"/>
  <c r="BS553" i="1"/>
  <c r="BN553" i="1"/>
  <c r="BJ553" i="1"/>
  <c r="BE553" i="1"/>
  <c r="BF553" i="1" s="1"/>
  <c r="BA553" i="1"/>
  <c r="AP553" i="1"/>
  <c r="AN553" i="1"/>
  <c r="AD553" i="1"/>
  <c r="AC553" i="1"/>
  <c r="GJ552" i="1"/>
  <c r="FQ552" i="1"/>
  <c r="FP552" i="1"/>
  <c r="FO552" i="1"/>
  <c r="FM552" i="1"/>
  <c r="FL552" i="1"/>
  <c r="FD552" i="1"/>
  <c r="EH552" i="1"/>
  <c r="EG552" i="1"/>
  <c r="DP552" i="1"/>
  <c r="BV552" i="1"/>
  <c r="BS552" i="1"/>
  <c r="BN552" i="1"/>
  <c r="BJ552" i="1"/>
  <c r="BE552" i="1"/>
  <c r="BF552" i="1" s="1"/>
  <c r="BA552" i="1"/>
  <c r="AP552" i="1"/>
  <c r="AN552" i="1"/>
  <c r="AD552" i="1"/>
  <c r="AC552" i="1"/>
  <c r="GJ551" i="1"/>
  <c r="FQ551" i="1"/>
  <c r="FP551" i="1"/>
  <c r="FO551" i="1"/>
  <c r="FM551" i="1"/>
  <c r="FL551" i="1"/>
  <c r="FD551" i="1"/>
  <c r="EH551" i="1"/>
  <c r="EG551" i="1"/>
  <c r="EI551" i="1" s="1"/>
  <c r="DP551" i="1"/>
  <c r="BV551" i="1"/>
  <c r="BS551" i="1"/>
  <c r="BN551" i="1"/>
  <c r="BJ551" i="1"/>
  <c r="BE551" i="1"/>
  <c r="BF551" i="1" s="1"/>
  <c r="BA551" i="1"/>
  <c r="AP551" i="1"/>
  <c r="AN551" i="1"/>
  <c r="AD551" i="1"/>
  <c r="AC551" i="1"/>
  <c r="GJ550" i="1"/>
  <c r="FQ550" i="1"/>
  <c r="FP550" i="1"/>
  <c r="FO550" i="1"/>
  <c r="FM550" i="1"/>
  <c r="FL550" i="1"/>
  <c r="FD550" i="1"/>
  <c r="EH550" i="1"/>
  <c r="EG550" i="1"/>
  <c r="EI550" i="1" s="1"/>
  <c r="DP550" i="1"/>
  <c r="BV550" i="1"/>
  <c r="BS550" i="1"/>
  <c r="BN550" i="1"/>
  <c r="BJ550" i="1"/>
  <c r="BE550" i="1"/>
  <c r="BF550" i="1" s="1"/>
  <c r="BA550" i="1"/>
  <c r="AP550" i="1"/>
  <c r="AN550" i="1"/>
  <c r="AD550" i="1"/>
  <c r="AC550" i="1"/>
  <c r="GJ549" i="1"/>
  <c r="FQ549" i="1"/>
  <c r="FP549" i="1"/>
  <c r="FO549" i="1"/>
  <c r="FM549" i="1"/>
  <c r="FL549" i="1"/>
  <c r="FD549" i="1"/>
  <c r="EH549" i="1"/>
  <c r="EG549" i="1"/>
  <c r="EI549" i="1" s="1"/>
  <c r="DP549" i="1"/>
  <c r="BV549" i="1"/>
  <c r="BS549" i="1"/>
  <c r="BN549" i="1"/>
  <c r="BJ549" i="1"/>
  <c r="BE549" i="1"/>
  <c r="BF549" i="1" s="1"/>
  <c r="BA549" i="1"/>
  <c r="AP549" i="1"/>
  <c r="AN549" i="1"/>
  <c r="AD549" i="1"/>
  <c r="AC549" i="1"/>
  <c r="GJ548" i="1"/>
  <c r="FQ548" i="1"/>
  <c r="FP548" i="1"/>
  <c r="FO548" i="1"/>
  <c r="FM548" i="1"/>
  <c r="FL548" i="1"/>
  <c r="FD548" i="1"/>
  <c r="EH548" i="1"/>
  <c r="EG548" i="1"/>
  <c r="DP548" i="1"/>
  <c r="BV548" i="1"/>
  <c r="BS548" i="1"/>
  <c r="BN548" i="1"/>
  <c r="BJ548" i="1"/>
  <c r="BE548" i="1"/>
  <c r="BF548" i="1" s="1"/>
  <c r="BA548" i="1"/>
  <c r="AP548" i="1"/>
  <c r="AN548" i="1"/>
  <c r="AD548" i="1"/>
  <c r="AC548" i="1"/>
  <c r="GJ547" i="1"/>
  <c r="FQ547" i="1"/>
  <c r="FP547" i="1"/>
  <c r="FO547" i="1"/>
  <c r="FM547" i="1"/>
  <c r="FL547" i="1"/>
  <c r="FD547" i="1"/>
  <c r="EH547" i="1"/>
  <c r="EG547" i="1"/>
  <c r="DP547" i="1"/>
  <c r="BV547" i="1"/>
  <c r="BS547" i="1"/>
  <c r="BN547" i="1"/>
  <c r="BJ547" i="1"/>
  <c r="BE547" i="1"/>
  <c r="BF547" i="1" s="1"/>
  <c r="BA547" i="1"/>
  <c r="AP547" i="1"/>
  <c r="AN547" i="1"/>
  <c r="AD547" i="1"/>
  <c r="AC547" i="1"/>
  <c r="GJ546" i="1"/>
  <c r="FQ546" i="1"/>
  <c r="FP546" i="1"/>
  <c r="FO546" i="1"/>
  <c r="FM546" i="1"/>
  <c r="FL546" i="1"/>
  <c r="FD546" i="1"/>
  <c r="EH546" i="1"/>
  <c r="EG546" i="1"/>
  <c r="EI546" i="1" s="1"/>
  <c r="DP546" i="1"/>
  <c r="BV546" i="1"/>
  <c r="BS546" i="1"/>
  <c r="BN546" i="1"/>
  <c r="BJ546" i="1"/>
  <c r="BE546" i="1"/>
  <c r="BF546" i="1" s="1"/>
  <c r="BA546" i="1"/>
  <c r="AP546" i="1"/>
  <c r="AN546" i="1"/>
  <c r="AD546" i="1"/>
  <c r="AC546" i="1"/>
  <c r="GJ545" i="1"/>
  <c r="FQ545" i="1"/>
  <c r="FP545" i="1"/>
  <c r="FO545" i="1"/>
  <c r="FM545" i="1"/>
  <c r="FL545" i="1"/>
  <c r="FD545" i="1"/>
  <c r="EH545" i="1"/>
  <c r="EG545" i="1"/>
  <c r="EI545" i="1" s="1"/>
  <c r="DP545" i="1"/>
  <c r="BV545" i="1"/>
  <c r="BS545" i="1"/>
  <c r="BN545" i="1"/>
  <c r="BJ545" i="1"/>
  <c r="BE545" i="1"/>
  <c r="BF545" i="1" s="1"/>
  <c r="BA545" i="1"/>
  <c r="AP545" i="1"/>
  <c r="AN545" i="1"/>
  <c r="AD545" i="1"/>
  <c r="AC545" i="1"/>
  <c r="GJ544" i="1"/>
  <c r="FQ544" i="1"/>
  <c r="FP544" i="1"/>
  <c r="FO544" i="1"/>
  <c r="FM544" i="1"/>
  <c r="FL544" i="1"/>
  <c r="FD544" i="1"/>
  <c r="EH544" i="1"/>
  <c r="EG544" i="1"/>
  <c r="DP544" i="1"/>
  <c r="BV544" i="1"/>
  <c r="BS544" i="1"/>
  <c r="BN544" i="1"/>
  <c r="BJ544" i="1"/>
  <c r="BE544" i="1"/>
  <c r="BF544" i="1" s="1"/>
  <c r="BA544" i="1"/>
  <c r="AP544" i="1"/>
  <c r="AN544" i="1"/>
  <c r="AD544" i="1"/>
  <c r="AC544" i="1"/>
  <c r="GJ543" i="1"/>
  <c r="FQ543" i="1"/>
  <c r="FP543" i="1"/>
  <c r="FO543" i="1"/>
  <c r="FM543" i="1"/>
  <c r="FL543" i="1"/>
  <c r="FD543" i="1"/>
  <c r="EH543" i="1"/>
  <c r="EG543" i="1"/>
  <c r="EI543" i="1" s="1"/>
  <c r="DP543" i="1"/>
  <c r="BV543" i="1"/>
  <c r="BS543" i="1"/>
  <c r="BN543" i="1"/>
  <c r="BJ543" i="1"/>
  <c r="BE543" i="1"/>
  <c r="BF543" i="1" s="1"/>
  <c r="BA543" i="1"/>
  <c r="AP543" i="1"/>
  <c r="AN543" i="1"/>
  <c r="AD543" i="1"/>
  <c r="AC543" i="1"/>
  <c r="GJ542" i="1"/>
  <c r="FQ542" i="1"/>
  <c r="FP542" i="1"/>
  <c r="FO542" i="1"/>
  <c r="FM542" i="1"/>
  <c r="FL542" i="1"/>
  <c r="FD542" i="1"/>
  <c r="EH542" i="1"/>
  <c r="EG542" i="1"/>
  <c r="EI542" i="1" s="1"/>
  <c r="DP542" i="1"/>
  <c r="BV542" i="1"/>
  <c r="BS542" i="1"/>
  <c r="BN542" i="1"/>
  <c r="BJ542" i="1"/>
  <c r="BE542" i="1"/>
  <c r="BF542" i="1" s="1"/>
  <c r="BA542" i="1"/>
  <c r="AP542" i="1"/>
  <c r="AN542" i="1"/>
  <c r="AD542" i="1"/>
  <c r="AC542" i="1"/>
  <c r="GJ541" i="1"/>
  <c r="FQ541" i="1"/>
  <c r="FP541" i="1"/>
  <c r="FO541" i="1"/>
  <c r="FM541" i="1"/>
  <c r="FL541" i="1"/>
  <c r="FD541" i="1"/>
  <c r="EH541" i="1"/>
  <c r="EG541" i="1"/>
  <c r="EI541" i="1" s="1"/>
  <c r="DP541" i="1"/>
  <c r="BV541" i="1"/>
  <c r="BS541" i="1"/>
  <c r="BN541" i="1"/>
  <c r="BJ541" i="1"/>
  <c r="BE541" i="1"/>
  <c r="BF541" i="1" s="1"/>
  <c r="BA541" i="1"/>
  <c r="AP541" i="1"/>
  <c r="AN541" i="1"/>
  <c r="AD541" i="1"/>
  <c r="AC541" i="1"/>
  <c r="GJ540" i="1"/>
  <c r="FQ540" i="1"/>
  <c r="FP540" i="1"/>
  <c r="FO540" i="1"/>
  <c r="FM540" i="1"/>
  <c r="FL540" i="1"/>
  <c r="FD540" i="1"/>
  <c r="EH540" i="1"/>
  <c r="EG540" i="1"/>
  <c r="DP540" i="1"/>
  <c r="BV540" i="1"/>
  <c r="BS540" i="1"/>
  <c r="BN540" i="1"/>
  <c r="BJ540" i="1"/>
  <c r="BE540" i="1"/>
  <c r="BF540" i="1" s="1"/>
  <c r="BA540" i="1"/>
  <c r="AP540" i="1"/>
  <c r="AN540" i="1"/>
  <c r="AD540" i="1"/>
  <c r="AC540" i="1"/>
  <c r="GJ539" i="1"/>
  <c r="FQ539" i="1"/>
  <c r="FP539" i="1"/>
  <c r="FO539" i="1"/>
  <c r="FM539" i="1"/>
  <c r="FL539" i="1"/>
  <c r="FD539" i="1"/>
  <c r="EH539" i="1"/>
  <c r="EG539" i="1"/>
  <c r="EI539" i="1" s="1"/>
  <c r="DP539" i="1"/>
  <c r="BV539" i="1"/>
  <c r="BS539" i="1"/>
  <c r="BN539" i="1"/>
  <c r="BJ539" i="1"/>
  <c r="BE539" i="1"/>
  <c r="BF539" i="1" s="1"/>
  <c r="BA539" i="1"/>
  <c r="AP539" i="1"/>
  <c r="AN539" i="1"/>
  <c r="AD539" i="1"/>
  <c r="AC539" i="1"/>
  <c r="GJ538" i="1"/>
  <c r="FQ538" i="1"/>
  <c r="FP538" i="1"/>
  <c r="FO538" i="1"/>
  <c r="FM538" i="1"/>
  <c r="FL538" i="1"/>
  <c r="FD538" i="1"/>
  <c r="EH538" i="1"/>
  <c r="EG538" i="1"/>
  <c r="EI538" i="1" s="1"/>
  <c r="DP538" i="1"/>
  <c r="BV538" i="1"/>
  <c r="BS538" i="1"/>
  <c r="BN538" i="1"/>
  <c r="BJ538" i="1"/>
  <c r="BE538" i="1"/>
  <c r="BF538" i="1" s="1"/>
  <c r="BA538" i="1"/>
  <c r="AP538" i="1"/>
  <c r="AN538" i="1"/>
  <c r="AD538" i="1"/>
  <c r="AC538" i="1"/>
  <c r="GJ537" i="1"/>
  <c r="FQ537" i="1"/>
  <c r="FP537" i="1"/>
  <c r="FO537" i="1"/>
  <c r="FM537" i="1"/>
  <c r="FL537" i="1"/>
  <c r="FD537" i="1"/>
  <c r="EH537" i="1"/>
  <c r="EG537" i="1"/>
  <c r="EI537" i="1" s="1"/>
  <c r="DP537" i="1"/>
  <c r="BV537" i="1"/>
  <c r="BS537" i="1"/>
  <c r="BN537" i="1"/>
  <c r="BJ537" i="1"/>
  <c r="BE537" i="1"/>
  <c r="BF537" i="1" s="1"/>
  <c r="BA537" i="1"/>
  <c r="AP537" i="1"/>
  <c r="AN537" i="1"/>
  <c r="AD537" i="1"/>
  <c r="AC537" i="1"/>
  <c r="GJ536" i="1"/>
  <c r="FQ536" i="1"/>
  <c r="FP536" i="1"/>
  <c r="FO536" i="1"/>
  <c r="FM536" i="1"/>
  <c r="FL536" i="1"/>
  <c r="FD536" i="1"/>
  <c r="EH536" i="1"/>
  <c r="EG536" i="1"/>
  <c r="DP536" i="1"/>
  <c r="BV536" i="1"/>
  <c r="BS536" i="1"/>
  <c r="BN536" i="1"/>
  <c r="BJ536" i="1"/>
  <c r="BE536" i="1"/>
  <c r="BF536" i="1" s="1"/>
  <c r="BA536" i="1"/>
  <c r="AP536" i="1"/>
  <c r="AN536" i="1"/>
  <c r="AD536" i="1"/>
  <c r="AC536" i="1"/>
  <c r="GJ535" i="1"/>
  <c r="FQ535" i="1"/>
  <c r="FP535" i="1"/>
  <c r="FO535" i="1"/>
  <c r="FM535" i="1"/>
  <c r="FL535" i="1"/>
  <c r="FD535" i="1"/>
  <c r="EH535" i="1"/>
  <c r="EG535" i="1"/>
  <c r="EI535" i="1" s="1"/>
  <c r="DP535" i="1"/>
  <c r="BV535" i="1"/>
  <c r="BS535" i="1"/>
  <c r="BN535" i="1"/>
  <c r="BJ535" i="1"/>
  <c r="BE535" i="1"/>
  <c r="BF535" i="1" s="1"/>
  <c r="BA535" i="1"/>
  <c r="AP535" i="1"/>
  <c r="AN535" i="1"/>
  <c r="AD535" i="1"/>
  <c r="AC535" i="1"/>
  <c r="GJ534" i="1"/>
  <c r="FQ534" i="1"/>
  <c r="FP534" i="1"/>
  <c r="FO534" i="1"/>
  <c r="FM534" i="1"/>
  <c r="FL534" i="1"/>
  <c r="FD534" i="1"/>
  <c r="EH534" i="1"/>
  <c r="EG534" i="1"/>
  <c r="EI534" i="1" s="1"/>
  <c r="DP534" i="1"/>
  <c r="BV534" i="1"/>
  <c r="BS534" i="1"/>
  <c r="BN534" i="1"/>
  <c r="BJ534" i="1"/>
  <c r="BE534" i="1"/>
  <c r="BF534" i="1" s="1"/>
  <c r="BA534" i="1"/>
  <c r="AP534" i="1"/>
  <c r="AN534" i="1"/>
  <c r="AD534" i="1"/>
  <c r="AC534" i="1"/>
  <c r="GJ533" i="1"/>
  <c r="FQ533" i="1"/>
  <c r="FP533" i="1"/>
  <c r="FO533" i="1"/>
  <c r="FM533" i="1"/>
  <c r="FL533" i="1"/>
  <c r="FD533" i="1"/>
  <c r="EH533" i="1"/>
  <c r="EG533" i="1"/>
  <c r="EI533" i="1" s="1"/>
  <c r="DP533" i="1"/>
  <c r="BV533" i="1"/>
  <c r="BS533" i="1"/>
  <c r="BN533" i="1"/>
  <c r="BJ533" i="1"/>
  <c r="BE533" i="1"/>
  <c r="BF533" i="1" s="1"/>
  <c r="BA533" i="1"/>
  <c r="AP533" i="1"/>
  <c r="AN533" i="1"/>
  <c r="AD533" i="1"/>
  <c r="AC533" i="1"/>
  <c r="GJ532" i="1"/>
  <c r="FQ532" i="1"/>
  <c r="FP532" i="1"/>
  <c r="FO532" i="1"/>
  <c r="FM532" i="1"/>
  <c r="FL532" i="1"/>
  <c r="FD532" i="1"/>
  <c r="EH532" i="1"/>
  <c r="EG532" i="1"/>
  <c r="DP532" i="1"/>
  <c r="BV532" i="1"/>
  <c r="BS532" i="1"/>
  <c r="BN532" i="1"/>
  <c r="BJ532" i="1"/>
  <c r="BE532" i="1"/>
  <c r="BF532" i="1" s="1"/>
  <c r="BA532" i="1"/>
  <c r="AP532" i="1"/>
  <c r="AN532" i="1"/>
  <c r="AD532" i="1"/>
  <c r="AC532" i="1"/>
  <c r="GJ531" i="1"/>
  <c r="FQ531" i="1"/>
  <c r="FP531" i="1"/>
  <c r="FO531" i="1"/>
  <c r="FM531" i="1"/>
  <c r="FL531" i="1"/>
  <c r="FD531" i="1"/>
  <c r="EH531" i="1"/>
  <c r="EG531" i="1"/>
  <c r="EI531" i="1" s="1"/>
  <c r="DP531" i="1"/>
  <c r="BV531" i="1"/>
  <c r="BS531" i="1"/>
  <c r="BN531" i="1"/>
  <c r="BJ531" i="1"/>
  <c r="BE531" i="1"/>
  <c r="BF531" i="1" s="1"/>
  <c r="BA531" i="1"/>
  <c r="AP531" i="1"/>
  <c r="AN531" i="1"/>
  <c r="AD531" i="1"/>
  <c r="AC531" i="1"/>
  <c r="GJ530" i="1"/>
  <c r="FQ530" i="1"/>
  <c r="FP530" i="1"/>
  <c r="FO530" i="1"/>
  <c r="FM530" i="1"/>
  <c r="FL530" i="1"/>
  <c r="FD530" i="1"/>
  <c r="EH530" i="1"/>
  <c r="EG530" i="1"/>
  <c r="EI530" i="1" s="1"/>
  <c r="DP530" i="1"/>
  <c r="BV530" i="1"/>
  <c r="BS530" i="1"/>
  <c r="BN530" i="1"/>
  <c r="BJ530" i="1"/>
  <c r="BE530" i="1"/>
  <c r="BF530" i="1" s="1"/>
  <c r="BA530" i="1"/>
  <c r="AP530" i="1"/>
  <c r="AN530" i="1"/>
  <c r="AD530" i="1"/>
  <c r="AC530" i="1"/>
  <c r="GJ529" i="1"/>
  <c r="FQ529" i="1"/>
  <c r="FP529" i="1"/>
  <c r="FO529" i="1"/>
  <c r="FM529" i="1"/>
  <c r="FL529" i="1"/>
  <c r="FD529" i="1"/>
  <c r="EH529" i="1"/>
  <c r="EG529" i="1"/>
  <c r="EI529" i="1" s="1"/>
  <c r="DP529" i="1"/>
  <c r="BV529" i="1"/>
  <c r="BS529" i="1"/>
  <c r="BN529" i="1"/>
  <c r="BJ529" i="1"/>
  <c r="BE529" i="1"/>
  <c r="BF529" i="1" s="1"/>
  <c r="BA529" i="1"/>
  <c r="AP529" i="1"/>
  <c r="AN529" i="1"/>
  <c r="AD529" i="1"/>
  <c r="AC529" i="1"/>
  <c r="GJ528" i="1"/>
  <c r="FQ528" i="1"/>
  <c r="FP528" i="1"/>
  <c r="FO528" i="1"/>
  <c r="FM528" i="1"/>
  <c r="FL528" i="1"/>
  <c r="FD528" i="1"/>
  <c r="EH528" i="1"/>
  <c r="EG528" i="1"/>
  <c r="DP528" i="1"/>
  <c r="BV528" i="1"/>
  <c r="BS528" i="1"/>
  <c r="BN528" i="1"/>
  <c r="BJ528" i="1"/>
  <c r="BE528" i="1"/>
  <c r="BF528" i="1" s="1"/>
  <c r="BA528" i="1"/>
  <c r="AP528" i="1"/>
  <c r="AN528" i="1"/>
  <c r="AD528" i="1"/>
  <c r="AC528" i="1"/>
  <c r="GJ527" i="1"/>
  <c r="FQ527" i="1"/>
  <c r="FP527" i="1"/>
  <c r="FO527" i="1"/>
  <c r="FM527" i="1"/>
  <c r="FL527" i="1"/>
  <c r="FD527" i="1"/>
  <c r="EH527" i="1"/>
  <c r="EG527" i="1"/>
  <c r="EI527" i="1" s="1"/>
  <c r="DP527" i="1"/>
  <c r="BV527" i="1"/>
  <c r="BS527" i="1"/>
  <c r="BN527" i="1"/>
  <c r="BJ527" i="1"/>
  <c r="BE527" i="1"/>
  <c r="BF527" i="1" s="1"/>
  <c r="BA527" i="1"/>
  <c r="AP527" i="1"/>
  <c r="AN527" i="1"/>
  <c r="AD527" i="1"/>
  <c r="AC527" i="1"/>
  <c r="GJ526" i="1"/>
  <c r="FQ526" i="1"/>
  <c r="FP526" i="1"/>
  <c r="FO526" i="1"/>
  <c r="FM526" i="1"/>
  <c r="FL526" i="1"/>
  <c r="FD526" i="1"/>
  <c r="EH526" i="1"/>
  <c r="EG526" i="1"/>
  <c r="EI526" i="1" s="1"/>
  <c r="DP526" i="1"/>
  <c r="BV526" i="1"/>
  <c r="BS526" i="1"/>
  <c r="BN526" i="1"/>
  <c r="BJ526" i="1"/>
  <c r="BE526" i="1"/>
  <c r="BF526" i="1" s="1"/>
  <c r="BA526" i="1"/>
  <c r="AP526" i="1"/>
  <c r="AN526" i="1"/>
  <c r="AD526" i="1"/>
  <c r="AC526" i="1"/>
  <c r="GJ525" i="1"/>
  <c r="FQ525" i="1"/>
  <c r="FP525" i="1"/>
  <c r="FO525" i="1"/>
  <c r="FM525" i="1"/>
  <c r="FL525" i="1"/>
  <c r="FD525" i="1"/>
  <c r="EH525" i="1"/>
  <c r="EG525" i="1"/>
  <c r="DP525" i="1"/>
  <c r="BV525" i="1"/>
  <c r="BS525" i="1"/>
  <c r="BN525" i="1"/>
  <c r="BJ525" i="1"/>
  <c r="BE525" i="1"/>
  <c r="BF525" i="1" s="1"/>
  <c r="BA525" i="1"/>
  <c r="AP525" i="1"/>
  <c r="AN525" i="1"/>
  <c r="AD525" i="1"/>
  <c r="AC525" i="1"/>
  <c r="GJ524" i="1"/>
  <c r="FQ524" i="1"/>
  <c r="FP524" i="1"/>
  <c r="FO524" i="1"/>
  <c r="FM524" i="1"/>
  <c r="FL524" i="1"/>
  <c r="FD524" i="1"/>
  <c r="EH524" i="1"/>
  <c r="EG524" i="1"/>
  <c r="DP524" i="1"/>
  <c r="BV524" i="1"/>
  <c r="BS524" i="1"/>
  <c r="BN524" i="1"/>
  <c r="BJ524" i="1"/>
  <c r="BE524" i="1"/>
  <c r="BF524" i="1" s="1"/>
  <c r="BA524" i="1"/>
  <c r="AP524" i="1"/>
  <c r="AN524" i="1"/>
  <c r="AD524" i="1"/>
  <c r="AC524" i="1"/>
  <c r="GJ523" i="1"/>
  <c r="FQ523" i="1"/>
  <c r="FP523" i="1"/>
  <c r="FO523" i="1"/>
  <c r="FM523" i="1"/>
  <c r="FL523" i="1"/>
  <c r="FD523" i="1"/>
  <c r="EH523" i="1"/>
  <c r="EG523" i="1"/>
  <c r="EI523" i="1" s="1"/>
  <c r="DP523" i="1"/>
  <c r="BV523" i="1"/>
  <c r="BS523" i="1"/>
  <c r="BN523" i="1"/>
  <c r="BJ523" i="1"/>
  <c r="BE523" i="1"/>
  <c r="BF523" i="1" s="1"/>
  <c r="BA523" i="1"/>
  <c r="AP523" i="1"/>
  <c r="AN523" i="1"/>
  <c r="AD523" i="1"/>
  <c r="AC523" i="1"/>
  <c r="GJ522" i="1"/>
  <c r="FQ522" i="1"/>
  <c r="FP522" i="1"/>
  <c r="FO522" i="1"/>
  <c r="FM522" i="1"/>
  <c r="FL522" i="1"/>
  <c r="FD522" i="1"/>
  <c r="EH522" i="1"/>
  <c r="EG522" i="1"/>
  <c r="EI522" i="1" s="1"/>
  <c r="DP522" i="1"/>
  <c r="BV522" i="1"/>
  <c r="BS522" i="1"/>
  <c r="BN522" i="1"/>
  <c r="BJ522" i="1"/>
  <c r="BE522" i="1"/>
  <c r="BF522" i="1" s="1"/>
  <c r="BA522" i="1"/>
  <c r="AP522" i="1"/>
  <c r="AN522" i="1"/>
  <c r="AD522" i="1"/>
  <c r="AC522" i="1"/>
  <c r="GJ521" i="1"/>
  <c r="FQ521" i="1"/>
  <c r="FP521" i="1"/>
  <c r="FO521" i="1"/>
  <c r="FM521" i="1"/>
  <c r="FL521" i="1"/>
  <c r="FD521" i="1"/>
  <c r="EH521" i="1"/>
  <c r="EG521" i="1"/>
  <c r="EI521" i="1" s="1"/>
  <c r="DP521" i="1"/>
  <c r="BV521" i="1"/>
  <c r="BS521" i="1"/>
  <c r="BN521" i="1"/>
  <c r="BJ521" i="1"/>
  <c r="BE521" i="1"/>
  <c r="BF521" i="1" s="1"/>
  <c r="BA521" i="1"/>
  <c r="AP521" i="1"/>
  <c r="AN521" i="1"/>
  <c r="AD521" i="1"/>
  <c r="AC521" i="1"/>
  <c r="GJ520" i="1"/>
  <c r="FQ520" i="1"/>
  <c r="FP520" i="1"/>
  <c r="FO520" i="1"/>
  <c r="FM520" i="1"/>
  <c r="FL520" i="1"/>
  <c r="FD520" i="1"/>
  <c r="EH520" i="1"/>
  <c r="EG520" i="1"/>
  <c r="DP520" i="1"/>
  <c r="BV520" i="1"/>
  <c r="BS520" i="1"/>
  <c r="BN520" i="1"/>
  <c r="BJ520" i="1"/>
  <c r="BE520" i="1"/>
  <c r="BF520" i="1" s="1"/>
  <c r="BA520" i="1"/>
  <c r="AP520" i="1"/>
  <c r="AN520" i="1"/>
  <c r="AD520" i="1"/>
  <c r="AC520" i="1"/>
  <c r="GJ519" i="1"/>
  <c r="FQ519" i="1"/>
  <c r="FP519" i="1"/>
  <c r="FO519" i="1"/>
  <c r="FM519" i="1"/>
  <c r="FL519" i="1"/>
  <c r="FD519" i="1"/>
  <c r="EH519" i="1"/>
  <c r="EG519" i="1"/>
  <c r="EI519" i="1" s="1"/>
  <c r="DP519" i="1"/>
  <c r="BV519" i="1"/>
  <c r="BS519" i="1"/>
  <c r="BN519" i="1"/>
  <c r="BJ519" i="1"/>
  <c r="BE519" i="1"/>
  <c r="BF519" i="1" s="1"/>
  <c r="BA519" i="1"/>
  <c r="AP519" i="1"/>
  <c r="AN519" i="1"/>
  <c r="AD519" i="1"/>
  <c r="AC519" i="1"/>
  <c r="GJ518" i="1"/>
  <c r="FQ518" i="1"/>
  <c r="FP518" i="1"/>
  <c r="FO518" i="1"/>
  <c r="FM518" i="1"/>
  <c r="FL518" i="1"/>
  <c r="FD518" i="1"/>
  <c r="EH518" i="1"/>
  <c r="EG518" i="1"/>
  <c r="EI518" i="1" s="1"/>
  <c r="DP518" i="1"/>
  <c r="BV518" i="1"/>
  <c r="BS518" i="1"/>
  <c r="BN518" i="1"/>
  <c r="BJ518" i="1"/>
  <c r="BE518" i="1"/>
  <c r="BF518" i="1" s="1"/>
  <c r="BA518" i="1"/>
  <c r="AP518" i="1"/>
  <c r="AN518" i="1"/>
  <c r="AD518" i="1"/>
  <c r="AC518" i="1"/>
  <c r="GJ517" i="1"/>
  <c r="FQ517" i="1"/>
  <c r="FP517" i="1"/>
  <c r="FO517" i="1"/>
  <c r="FM517" i="1"/>
  <c r="FL517" i="1"/>
  <c r="FD517" i="1"/>
  <c r="EH517" i="1"/>
  <c r="EG517" i="1"/>
  <c r="EI517" i="1" s="1"/>
  <c r="DP517" i="1"/>
  <c r="BV517" i="1"/>
  <c r="BS517" i="1"/>
  <c r="BN517" i="1"/>
  <c r="BJ517" i="1"/>
  <c r="BE517" i="1"/>
  <c r="BF517" i="1" s="1"/>
  <c r="BA517" i="1"/>
  <c r="AP517" i="1"/>
  <c r="AN517" i="1"/>
  <c r="AD517" i="1"/>
  <c r="AC517" i="1"/>
  <c r="GJ516" i="1"/>
  <c r="FQ516" i="1"/>
  <c r="FP516" i="1"/>
  <c r="FO516" i="1"/>
  <c r="FM516" i="1"/>
  <c r="FL516" i="1"/>
  <c r="FD516" i="1"/>
  <c r="EH516" i="1"/>
  <c r="EG516" i="1"/>
  <c r="DP516" i="1"/>
  <c r="BV516" i="1"/>
  <c r="BS516" i="1"/>
  <c r="BN516" i="1"/>
  <c r="BJ516" i="1"/>
  <c r="BE516" i="1"/>
  <c r="BF516" i="1" s="1"/>
  <c r="BA516" i="1"/>
  <c r="AP516" i="1"/>
  <c r="AN516" i="1"/>
  <c r="AD516" i="1"/>
  <c r="AC516" i="1"/>
  <c r="GJ515" i="1"/>
  <c r="FQ515" i="1"/>
  <c r="FP515" i="1"/>
  <c r="FO515" i="1"/>
  <c r="FM515" i="1"/>
  <c r="FL515" i="1"/>
  <c r="FD515" i="1"/>
  <c r="EH515" i="1"/>
  <c r="EG515" i="1"/>
  <c r="EI515" i="1" s="1"/>
  <c r="DP515" i="1"/>
  <c r="BV515" i="1"/>
  <c r="BS515" i="1"/>
  <c r="BN515" i="1"/>
  <c r="BJ515" i="1"/>
  <c r="BE515" i="1"/>
  <c r="BF515" i="1" s="1"/>
  <c r="BA515" i="1"/>
  <c r="AP515" i="1"/>
  <c r="AN515" i="1"/>
  <c r="AD515" i="1"/>
  <c r="AC515" i="1"/>
  <c r="GJ514" i="1"/>
  <c r="FQ514" i="1"/>
  <c r="FP514" i="1"/>
  <c r="FO514" i="1"/>
  <c r="FM514" i="1"/>
  <c r="FL514" i="1"/>
  <c r="FD514" i="1"/>
  <c r="EH514" i="1"/>
  <c r="EG514" i="1"/>
  <c r="EI514" i="1" s="1"/>
  <c r="DP514" i="1"/>
  <c r="BV514" i="1"/>
  <c r="BS514" i="1"/>
  <c r="BN514" i="1"/>
  <c r="BJ514" i="1"/>
  <c r="BE514" i="1"/>
  <c r="BF514" i="1" s="1"/>
  <c r="BA514" i="1"/>
  <c r="AP514" i="1"/>
  <c r="AN514" i="1"/>
  <c r="AD514" i="1"/>
  <c r="AC514" i="1"/>
  <c r="GJ513" i="1"/>
  <c r="FQ513" i="1"/>
  <c r="FP513" i="1"/>
  <c r="FO513" i="1"/>
  <c r="FM513" i="1"/>
  <c r="FL513" i="1"/>
  <c r="FD513" i="1"/>
  <c r="EH513" i="1"/>
  <c r="EG513" i="1"/>
  <c r="EI513" i="1" s="1"/>
  <c r="DP513" i="1"/>
  <c r="BV513" i="1"/>
  <c r="BS513" i="1"/>
  <c r="BN513" i="1"/>
  <c r="BJ513" i="1"/>
  <c r="BE513" i="1"/>
  <c r="BF513" i="1" s="1"/>
  <c r="BA513" i="1"/>
  <c r="AP513" i="1"/>
  <c r="AN513" i="1"/>
  <c r="AD513" i="1"/>
  <c r="AC513" i="1"/>
  <c r="GJ512" i="1"/>
  <c r="FQ512" i="1"/>
  <c r="FP512" i="1"/>
  <c r="FO512" i="1"/>
  <c r="FM512" i="1"/>
  <c r="FL512" i="1"/>
  <c r="FD512" i="1"/>
  <c r="EH512" i="1"/>
  <c r="EG512" i="1"/>
  <c r="DP512" i="1"/>
  <c r="BV512" i="1"/>
  <c r="BS512" i="1"/>
  <c r="BN512" i="1"/>
  <c r="BJ512" i="1"/>
  <c r="BE512" i="1"/>
  <c r="BF512" i="1" s="1"/>
  <c r="BA512" i="1"/>
  <c r="AP512" i="1"/>
  <c r="AN512" i="1"/>
  <c r="AD512" i="1"/>
  <c r="AC512" i="1"/>
  <c r="GJ511" i="1"/>
  <c r="FQ511" i="1"/>
  <c r="FP511" i="1"/>
  <c r="FO511" i="1"/>
  <c r="FM511" i="1"/>
  <c r="FL511" i="1"/>
  <c r="FD511" i="1"/>
  <c r="EH511" i="1"/>
  <c r="EG511" i="1"/>
  <c r="EI511" i="1" s="1"/>
  <c r="DP511" i="1"/>
  <c r="BV511" i="1"/>
  <c r="BS511" i="1"/>
  <c r="BN511" i="1"/>
  <c r="BJ511" i="1"/>
  <c r="BE511" i="1"/>
  <c r="BF511" i="1" s="1"/>
  <c r="BA511" i="1"/>
  <c r="AP511" i="1"/>
  <c r="AN511" i="1"/>
  <c r="AD511" i="1"/>
  <c r="AC511" i="1"/>
  <c r="GJ510" i="1"/>
  <c r="FQ510" i="1"/>
  <c r="FP510" i="1"/>
  <c r="FO510" i="1"/>
  <c r="FM510" i="1"/>
  <c r="FL510" i="1"/>
  <c r="FD510" i="1"/>
  <c r="EH510" i="1"/>
  <c r="EG510" i="1"/>
  <c r="EI510" i="1" s="1"/>
  <c r="DP510" i="1"/>
  <c r="BV510" i="1"/>
  <c r="BS510" i="1"/>
  <c r="BN510" i="1"/>
  <c r="BJ510" i="1"/>
  <c r="BE510" i="1"/>
  <c r="BF510" i="1" s="1"/>
  <c r="BA510" i="1"/>
  <c r="AP510" i="1"/>
  <c r="AN510" i="1"/>
  <c r="AD510" i="1"/>
  <c r="AC510" i="1"/>
  <c r="GJ509" i="1"/>
  <c r="FQ509" i="1"/>
  <c r="FP509" i="1"/>
  <c r="FO509" i="1"/>
  <c r="FM509" i="1"/>
  <c r="FL509" i="1"/>
  <c r="FD509" i="1"/>
  <c r="EH509" i="1"/>
  <c r="EG509" i="1"/>
  <c r="EI509" i="1" s="1"/>
  <c r="DP509" i="1"/>
  <c r="BV509" i="1"/>
  <c r="BS509" i="1"/>
  <c r="BN509" i="1"/>
  <c r="BJ509" i="1"/>
  <c r="BE509" i="1"/>
  <c r="BF509" i="1" s="1"/>
  <c r="BA509" i="1"/>
  <c r="AP509" i="1"/>
  <c r="AN509" i="1"/>
  <c r="AD509" i="1"/>
  <c r="AC509" i="1"/>
  <c r="GJ508" i="1"/>
  <c r="FQ508" i="1"/>
  <c r="FP508" i="1"/>
  <c r="FO508" i="1"/>
  <c r="FM508" i="1"/>
  <c r="FL508" i="1"/>
  <c r="FD508" i="1"/>
  <c r="EH508" i="1"/>
  <c r="EG508" i="1"/>
  <c r="DP508" i="1"/>
  <c r="BV508" i="1"/>
  <c r="BS508" i="1"/>
  <c r="BN508" i="1"/>
  <c r="BJ508" i="1"/>
  <c r="BE508" i="1"/>
  <c r="BF508" i="1" s="1"/>
  <c r="BA508" i="1"/>
  <c r="AP508" i="1"/>
  <c r="AN508" i="1"/>
  <c r="AD508" i="1"/>
  <c r="AC508" i="1"/>
  <c r="GJ507" i="1"/>
  <c r="FQ507" i="1"/>
  <c r="FP507" i="1"/>
  <c r="FO507" i="1"/>
  <c r="FM507" i="1"/>
  <c r="FL507" i="1"/>
  <c r="FD507" i="1"/>
  <c r="EH507" i="1"/>
  <c r="EG507" i="1"/>
  <c r="EI507" i="1" s="1"/>
  <c r="DP507" i="1"/>
  <c r="BV507" i="1"/>
  <c r="BS507" i="1"/>
  <c r="BN507" i="1"/>
  <c r="BJ507" i="1"/>
  <c r="BE507" i="1"/>
  <c r="BF507" i="1" s="1"/>
  <c r="BA507" i="1"/>
  <c r="AP507" i="1"/>
  <c r="AN507" i="1"/>
  <c r="AD507" i="1"/>
  <c r="AC507" i="1"/>
  <c r="GJ506" i="1"/>
  <c r="FQ506" i="1"/>
  <c r="FP506" i="1"/>
  <c r="FO506" i="1"/>
  <c r="FM506" i="1"/>
  <c r="FL506" i="1"/>
  <c r="FD506" i="1"/>
  <c r="EH506" i="1"/>
  <c r="EG506" i="1"/>
  <c r="EI506" i="1" s="1"/>
  <c r="DP506" i="1"/>
  <c r="BV506" i="1"/>
  <c r="BS506" i="1"/>
  <c r="BN506" i="1"/>
  <c r="BJ506" i="1"/>
  <c r="BE506" i="1"/>
  <c r="BF506" i="1" s="1"/>
  <c r="BA506" i="1"/>
  <c r="AP506" i="1"/>
  <c r="AN506" i="1"/>
  <c r="AD506" i="1"/>
  <c r="AC506" i="1"/>
  <c r="GJ505" i="1"/>
  <c r="FQ505" i="1"/>
  <c r="FP505" i="1"/>
  <c r="FO505" i="1"/>
  <c r="FM505" i="1"/>
  <c r="FL505" i="1"/>
  <c r="FD505" i="1"/>
  <c r="EH505" i="1"/>
  <c r="EG505" i="1"/>
  <c r="EI505" i="1" s="1"/>
  <c r="DP505" i="1"/>
  <c r="BV505" i="1"/>
  <c r="BS505" i="1"/>
  <c r="BN505" i="1"/>
  <c r="BJ505" i="1"/>
  <c r="BE505" i="1"/>
  <c r="BF505" i="1" s="1"/>
  <c r="BA505" i="1"/>
  <c r="AP505" i="1"/>
  <c r="AN505" i="1"/>
  <c r="AD505" i="1"/>
  <c r="AC505" i="1"/>
  <c r="GJ504" i="1"/>
  <c r="FQ504" i="1"/>
  <c r="FP504" i="1"/>
  <c r="FO504" i="1"/>
  <c r="FM504" i="1"/>
  <c r="FL504" i="1"/>
  <c r="FD504" i="1"/>
  <c r="EH504" i="1"/>
  <c r="EG504" i="1"/>
  <c r="DP504" i="1"/>
  <c r="BV504" i="1"/>
  <c r="BS504" i="1"/>
  <c r="BN504" i="1"/>
  <c r="BJ504" i="1"/>
  <c r="BE504" i="1"/>
  <c r="BF504" i="1" s="1"/>
  <c r="BA504" i="1"/>
  <c r="AP504" i="1"/>
  <c r="AN504" i="1"/>
  <c r="AD504" i="1"/>
  <c r="AC504" i="1"/>
  <c r="GJ503" i="1"/>
  <c r="FQ503" i="1"/>
  <c r="FP503" i="1"/>
  <c r="FO503" i="1"/>
  <c r="FM503" i="1"/>
  <c r="FL503" i="1"/>
  <c r="FD503" i="1"/>
  <c r="EH503" i="1"/>
  <c r="EG503" i="1"/>
  <c r="EI503" i="1" s="1"/>
  <c r="DP503" i="1"/>
  <c r="BV503" i="1"/>
  <c r="BS503" i="1"/>
  <c r="BN503" i="1"/>
  <c r="BJ503" i="1"/>
  <c r="BE503" i="1"/>
  <c r="BF503" i="1" s="1"/>
  <c r="BA503" i="1"/>
  <c r="AP503" i="1"/>
  <c r="AN503" i="1"/>
  <c r="AD503" i="1"/>
  <c r="AC503" i="1"/>
  <c r="GJ502" i="1"/>
  <c r="FQ502" i="1"/>
  <c r="FP502" i="1"/>
  <c r="FO502" i="1"/>
  <c r="FM502" i="1"/>
  <c r="FL502" i="1"/>
  <c r="FD502" i="1"/>
  <c r="EH502" i="1"/>
  <c r="EG502" i="1"/>
  <c r="EI502" i="1" s="1"/>
  <c r="DP502" i="1"/>
  <c r="BV502" i="1"/>
  <c r="BS502" i="1"/>
  <c r="BN502" i="1"/>
  <c r="BJ502" i="1"/>
  <c r="BE502" i="1"/>
  <c r="BF502" i="1" s="1"/>
  <c r="BA502" i="1"/>
  <c r="AP502" i="1"/>
  <c r="AN502" i="1"/>
  <c r="AD502" i="1"/>
  <c r="AC502" i="1"/>
  <c r="GJ501" i="1"/>
  <c r="FQ501" i="1"/>
  <c r="FP501" i="1"/>
  <c r="FO501" i="1"/>
  <c r="FM501" i="1"/>
  <c r="FL501" i="1"/>
  <c r="FD501" i="1"/>
  <c r="EH501" i="1"/>
  <c r="EG501" i="1"/>
  <c r="EI501" i="1" s="1"/>
  <c r="DP501" i="1"/>
  <c r="BV501" i="1"/>
  <c r="BS501" i="1"/>
  <c r="BN501" i="1"/>
  <c r="BJ501" i="1"/>
  <c r="BE501" i="1"/>
  <c r="BF501" i="1" s="1"/>
  <c r="BA501" i="1"/>
  <c r="AP501" i="1"/>
  <c r="AN501" i="1"/>
  <c r="AD501" i="1"/>
  <c r="AC501" i="1"/>
  <c r="GJ500" i="1"/>
  <c r="FQ500" i="1"/>
  <c r="FP500" i="1"/>
  <c r="FO500" i="1"/>
  <c r="FM500" i="1"/>
  <c r="FL500" i="1"/>
  <c r="FD500" i="1"/>
  <c r="EH500" i="1"/>
  <c r="EG500" i="1"/>
  <c r="DP500" i="1"/>
  <c r="BV500" i="1"/>
  <c r="BS500" i="1"/>
  <c r="BN500" i="1"/>
  <c r="BJ500" i="1"/>
  <c r="BE500" i="1"/>
  <c r="BF500" i="1" s="1"/>
  <c r="BA500" i="1"/>
  <c r="AP500" i="1"/>
  <c r="AN500" i="1"/>
  <c r="AD500" i="1"/>
  <c r="AC500" i="1"/>
  <c r="GJ499" i="1"/>
  <c r="FQ499" i="1"/>
  <c r="FP499" i="1"/>
  <c r="FO499" i="1"/>
  <c r="FM499" i="1"/>
  <c r="FL499" i="1"/>
  <c r="FD499" i="1"/>
  <c r="EH499" i="1"/>
  <c r="EG499" i="1"/>
  <c r="EI499" i="1" s="1"/>
  <c r="DP499" i="1"/>
  <c r="BV499" i="1"/>
  <c r="BS499" i="1"/>
  <c r="BN499" i="1"/>
  <c r="BJ499" i="1"/>
  <c r="BE499" i="1"/>
  <c r="BF499" i="1" s="1"/>
  <c r="BA499" i="1"/>
  <c r="AP499" i="1"/>
  <c r="AN499" i="1"/>
  <c r="AD499" i="1"/>
  <c r="AC499" i="1"/>
  <c r="GJ498" i="1"/>
  <c r="FQ498" i="1"/>
  <c r="FP498" i="1"/>
  <c r="FO498" i="1"/>
  <c r="FM498" i="1"/>
  <c r="FL498" i="1"/>
  <c r="FD498" i="1"/>
  <c r="EH498" i="1"/>
  <c r="EG498" i="1"/>
  <c r="EI498" i="1" s="1"/>
  <c r="DP498" i="1"/>
  <c r="BV498" i="1"/>
  <c r="BS498" i="1"/>
  <c r="BN498" i="1"/>
  <c r="BJ498" i="1"/>
  <c r="BE498" i="1"/>
  <c r="BF498" i="1" s="1"/>
  <c r="BA498" i="1"/>
  <c r="AP498" i="1"/>
  <c r="AN498" i="1"/>
  <c r="AD498" i="1"/>
  <c r="AC498" i="1"/>
  <c r="GJ497" i="1"/>
  <c r="FQ497" i="1"/>
  <c r="FP497" i="1"/>
  <c r="FO497" i="1"/>
  <c r="FM497" i="1"/>
  <c r="FL497" i="1"/>
  <c r="FD497" i="1"/>
  <c r="EH497" i="1"/>
  <c r="EG497" i="1"/>
  <c r="EI497" i="1" s="1"/>
  <c r="DP497" i="1"/>
  <c r="BV497" i="1"/>
  <c r="BS497" i="1"/>
  <c r="BN497" i="1"/>
  <c r="BJ497" i="1"/>
  <c r="BE497" i="1"/>
  <c r="BF497" i="1" s="1"/>
  <c r="BA497" i="1"/>
  <c r="AP497" i="1"/>
  <c r="AN497" i="1"/>
  <c r="AD497" i="1"/>
  <c r="AC497" i="1"/>
  <c r="GJ496" i="1"/>
  <c r="FQ496" i="1"/>
  <c r="FP496" i="1"/>
  <c r="FO496" i="1"/>
  <c r="FM496" i="1"/>
  <c r="FL496" i="1"/>
  <c r="FD496" i="1"/>
  <c r="EH496" i="1"/>
  <c r="EG496" i="1"/>
  <c r="DP496" i="1"/>
  <c r="BV496" i="1"/>
  <c r="BS496" i="1"/>
  <c r="BN496" i="1"/>
  <c r="BJ496" i="1"/>
  <c r="BE496" i="1"/>
  <c r="BF496" i="1" s="1"/>
  <c r="BA496" i="1"/>
  <c r="AP496" i="1"/>
  <c r="AN496" i="1"/>
  <c r="AD496" i="1"/>
  <c r="AC496" i="1"/>
  <c r="GJ495" i="1"/>
  <c r="FQ495" i="1"/>
  <c r="FP495" i="1"/>
  <c r="FO495" i="1"/>
  <c r="FM495" i="1"/>
  <c r="FL495" i="1"/>
  <c r="FD495" i="1"/>
  <c r="EH495" i="1"/>
  <c r="EG495" i="1"/>
  <c r="EI495" i="1" s="1"/>
  <c r="DP495" i="1"/>
  <c r="BV495" i="1"/>
  <c r="BS495" i="1"/>
  <c r="BN495" i="1"/>
  <c r="BJ495" i="1"/>
  <c r="BE495" i="1"/>
  <c r="BF495" i="1" s="1"/>
  <c r="BA495" i="1"/>
  <c r="AP495" i="1"/>
  <c r="AN495" i="1"/>
  <c r="AD495" i="1"/>
  <c r="AC495" i="1"/>
  <c r="GJ494" i="1"/>
  <c r="FQ494" i="1"/>
  <c r="FP494" i="1"/>
  <c r="FO494" i="1"/>
  <c r="FM494" i="1"/>
  <c r="FL494" i="1"/>
  <c r="FD494" i="1"/>
  <c r="EH494" i="1"/>
  <c r="EG494" i="1"/>
  <c r="EI494" i="1" s="1"/>
  <c r="DP494" i="1"/>
  <c r="BV494" i="1"/>
  <c r="BS494" i="1"/>
  <c r="BN494" i="1"/>
  <c r="BJ494" i="1"/>
  <c r="BE494" i="1"/>
  <c r="BF494" i="1" s="1"/>
  <c r="BA494" i="1"/>
  <c r="AP494" i="1"/>
  <c r="AN494" i="1"/>
  <c r="AD494" i="1"/>
  <c r="AC494" i="1"/>
  <c r="GJ493" i="1"/>
  <c r="FQ493" i="1"/>
  <c r="FP493" i="1"/>
  <c r="FO493" i="1"/>
  <c r="FM493" i="1"/>
  <c r="FL493" i="1"/>
  <c r="FD493" i="1"/>
  <c r="EH493" i="1"/>
  <c r="EG493" i="1"/>
  <c r="EI493" i="1" s="1"/>
  <c r="DP493" i="1"/>
  <c r="BV493" i="1"/>
  <c r="BS493" i="1"/>
  <c r="BN493" i="1"/>
  <c r="BJ493" i="1"/>
  <c r="BE493" i="1"/>
  <c r="BF493" i="1" s="1"/>
  <c r="BA493" i="1"/>
  <c r="AP493" i="1"/>
  <c r="AN493" i="1"/>
  <c r="AD493" i="1"/>
  <c r="AC493" i="1"/>
  <c r="GJ492" i="1"/>
  <c r="FQ492" i="1"/>
  <c r="FP492" i="1"/>
  <c r="FO492" i="1"/>
  <c r="FM492" i="1"/>
  <c r="FL492" i="1"/>
  <c r="FD492" i="1"/>
  <c r="EH492" i="1"/>
  <c r="EG492" i="1"/>
  <c r="DP492" i="1"/>
  <c r="BV492" i="1"/>
  <c r="BS492" i="1"/>
  <c r="BN492" i="1"/>
  <c r="BJ492" i="1"/>
  <c r="BE492" i="1"/>
  <c r="BF492" i="1" s="1"/>
  <c r="BA492" i="1"/>
  <c r="AP492" i="1"/>
  <c r="AN492" i="1"/>
  <c r="AD492" i="1"/>
  <c r="AC492" i="1"/>
  <c r="GJ491" i="1"/>
  <c r="FQ491" i="1"/>
  <c r="FP491" i="1"/>
  <c r="FO491" i="1"/>
  <c r="FM491" i="1"/>
  <c r="FL491" i="1"/>
  <c r="FD491" i="1"/>
  <c r="EH491" i="1"/>
  <c r="EG491" i="1"/>
  <c r="EI491" i="1" s="1"/>
  <c r="DP491" i="1"/>
  <c r="BV491" i="1"/>
  <c r="BS491" i="1"/>
  <c r="BN491" i="1"/>
  <c r="BJ491" i="1"/>
  <c r="BE491" i="1"/>
  <c r="BF491" i="1" s="1"/>
  <c r="BA491" i="1"/>
  <c r="AP491" i="1"/>
  <c r="AN491" i="1"/>
  <c r="AD491" i="1"/>
  <c r="AC491" i="1"/>
  <c r="GJ490" i="1"/>
  <c r="FQ490" i="1"/>
  <c r="FP490" i="1"/>
  <c r="FO490" i="1"/>
  <c r="FM490" i="1"/>
  <c r="FL490" i="1"/>
  <c r="FD490" i="1"/>
  <c r="EH490" i="1"/>
  <c r="EG490" i="1"/>
  <c r="EI490" i="1" s="1"/>
  <c r="DP490" i="1"/>
  <c r="BV490" i="1"/>
  <c r="BS490" i="1"/>
  <c r="BN490" i="1"/>
  <c r="BJ490" i="1"/>
  <c r="BE490" i="1"/>
  <c r="BF490" i="1" s="1"/>
  <c r="BA490" i="1"/>
  <c r="AP490" i="1"/>
  <c r="AN490" i="1"/>
  <c r="AD490" i="1"/>
  <c r="AC490" i="1"/>
  <c r="GJ489" i="1"/>
  <c r="FQ489" i="1"/>
  <c r="FP489" i="1"/>
  <c r="FO489" i="1"/>
  <c r="FM489" i="1"/>
  <c r="FL489" i="1"/>
  <c r="FD489" i="1"/>
  <c r="EH489" i="1"/>
  <c r="EG489" i="1"/>
  <c r="EI489" i="1" s="1"/>
  <c r="DP489" i="1"/>
  <c r="BV489" i="1"/>
  <c r="BS489" i="1"/>
  <c r="BN489" i="1"/>
  <c r="BJ489" i="1"/>
  <c r="BE489" i="1"/>
  <c r="BF489" i="1" s="1"/>
  <c r="BA489" i="1"/>
  <c r="AP489" i="1"/>
  <c r="AN489" i="1"/>
  <c r="AD489" i="1"/>
  <c r="AC489" i="1"/>
  <c r="GJ488" i="1"/>
  <c r="FQ488" i="1"/>
  <c r="FP488" i="1"/>
  <c r="FO488" i="1"/>
  <c r="FM488" i="1"/>
  <c r="FL488" i="1"/>
  <c r="FD488" i="1"/>
  <c r="EH488" i="1"/>
  <c r="EG488" i="1"/>
  <c r="DP488" i="1"/>
  <c r="BV488" i="1"/>
  <c r="BS488" i="1"/>
  <c r="BN488" i="1"/>
  <c r="BJ488" i="1"/>
  <c r="BE488" i="1"/>
  <c r="BF488" i="1" s="1"/>
  <c r="BA488" i="1"/>
  <c r="AP488" i="1"/>
  <c r="AN488" i="1"/>
  <c r="AD488" i="1"/>
  <c r="AC488" i="1"/>
  <c r="GJ487" i="1"/>
  <c r="FQ487" i="1"/>
  <c r="FP487" i="1"/>
  <c r="FO487" i="1"/>
  <c r="FM487" i="1"/>
  <c r="FL487" i="1"/>
  <c r="FD487" i="1"/>
  <c r="EH487" i="1"/>
  <c r="EG487" i="1"/>
  <c r="EI487" i="1" s="1"/>
  <c r="DP487" i="1"/>
  <c r="BV487" i="1"/>
  <c r="BS487" i="1"/>
  <c r="BN487" i="1"/>
  <c r="BJ487" i="1"/>
  <c r="BE487" i="1"/>
  <c r="BF487" i="1" s="1"/>
  <c r="BA487" i="1"/>
  <c r="AP487" i="1"/>
  <c r="AN487" i="1"/>
  <c r="AD487" i="1"/>
  <c r="AC487" i="1"/>
  <c r="GJ486" i="1"/>
  <c r="FQ486" i="1"/>
  <c r="FP486" i="1"/>
  <c r="FO486" i="1"/>
  <c r="FM486" i="1"/>
  <c r="FL486" i="1"/>
  <c r="FD486" i="1"/>
  <c r="EH486" i="1"/>
  <c r="EG486" i="1"/>
  <c r="EI486" i="1" s="1"/>
  <c r="DP486" i="1"/>
  <c r="BV486" i="1"/>
  <c r="BS486" i="1"/>
  <c r="BN486" i="1"/>
  <c r="BJ486" i="1"/>
  <c r="BE486" i="1"/>
  <c r="BF486" i="1" s="1"/>
  <c r="BA486" i="1"/>
  <c r="AP486" i="1"/>
  <c r="AN486" i="1"/>
  <c r="AD486" i="1"/>
  <c r="AC486" i="1"/>
  <c r="GJ485" i="1"/>
  <c r="FQ485" i="1"/>
  <c r="FP485" i="1"/>
  <c r="FO485" i="1"/>
  <c r="FM485" i="1"/>
  <c r="FL485" i="1"/>
  <c r="FD485" i="1"/>
  <c r="EH485" i="1"/>
  <c r="EG485" i="1"/>
  <c r="EI485" i="1" s="1"/>
  <c r="DP485" i="1"/>
  <c r="BV485" i="1"/>
  <c r="BS485" i="1"/>
  <c r="BN485" i="1"/>
  <c r="BJ485" i="1"/>
  <c r="BE485" i="1"/>
  <c r="BF485" i="1" s="1"/>
  <c r="BA485" i="1"/>
  <c r="AP485" i="1"/>
  <c r="AN485" i="1"/>
  <c r="AD485" i="1"/>
  <c r="AC485" i="1"/>
  <c r="GJ484" i="1"/>
  <c r="FQ484" i="1"/>
  <c r="FP484" i="1"/>
  <c r="FO484" i="1"/>
  <c r="FM484" i="1"/>
  <c r="FL484" i="1"/>
  <c r="FD484" i="1"/>
  <c r="EH484" i="1"/>
  <c r="EG484" i="1"/>
  <c r="DP484" i="1"/>
  <c r="BV484" i="1"/>
  <c r="BS484" i="1"/>
  <c r="BN484" i="1"/>
  <c r="BJ484" i="1"/>
  <c r="BE484" i="1"/>
  <c r="BF484" i="1" s="1"/>
  <c r="BA484" i="1"/>
  <c r="AP484" i="1"/>
  <c r="AN484" i="1"/>
  <c r="AD484" i="1"/>
  <c r="AC484" i="1"/>
  <c r="GJ483" i="1"/>
  <c r="FQ483" i="1"/>
  <c r="FP483" i="1"/>
  <c r="FO483" i="1"/>
  <c r="FM483" i="1"/>
  <c r="FL483" i="1"/>
  <c r="FD483" i="1"/>
  <c r="EH483" i="1"/>
  <c r="EG483" i="1"/>
  <c r="DP483" i="1"/>
  <c r="BV483" i="1"/>
  <c r="BS483" i="1"/>
  <c r="BN483" i="1"/>
  <c r="BJ483" i="1"/>
  <c r="BE483" i="1"/>
  <c r="BF483" i="1" s="1"/>
  <c r="BA483" i="1"/>
  <c r="AP483" i="1"/>
  <c r="AN483" i="1"/>
  <c r="AD483" i="1"/>
  <c r="AC483" i="1"/>
  <c r="GJ482" i="1"/>
  <c r="FQ482" i="1"/>
  <c r="FP482" i="1"/>
  <c r="FO482" i="1"/>
  <c r="FM482" i="1"/>
  <c r="FL482" i="1"/>
  <c r="FD482" i="1"/>
  <c r="EH482" i="1"/>
  <c r="EG482" i="1"/>
  <c r="EI482" i="1" s="1"/>
  <c r="DP482" i="1"/>
  <c r="BV482" i="1"/>
  <c r="BS482" i="1"/>
  <c r="BN482" i="1"/>
  <c r="BJ482" i="1"/>
  <c r="BE482" i="1"/>
  <c r="BF482" i="1" s="1"/>
  <c r="BA482" i="1"/>
  <c r="AP482" i="1"/>
  <c r="AN482" i="1"/>
  <c r="AD482" i="1"/>
  <c r="AC482" i="1"/>
  <c r="GJ481" i="1"/>
  <c r="FQ481" i="1"/>
  <c r="FP481" i="1"/>
  <c r="FO481" i="1"/>
  <c r="FM481" i="1"/>
  <c r="FL481" i="1"/>
  <c r="FD481" i="1"/>
  <c r="EH481" i="1"/>
  <c r="EG481" i="1"/>
  <c r="EI481" i="1" s="1"/>
  <c r="DP481" i="1"/>
  <c r="BV481" i="1"/>
  <c r="BS481" i="1"/>
  <c r="BN481" i="1"/>
  <c r="BJ481" i="1"/>
  <c r="BE481" i="1"/>
  <c r="BF481" i="1" s="1"/>
  <c r="BA481" i="1"/>
  <c r="AP481" i="1"/>
  <c r="AN481" i="1"/>
  <c r="AD481" i="1"/>
  <c r="AC481" i="1"/>
  <c r="GJ480" i="1"/>
  <c r="FQ480" i="1"/>
  <c r="FP480" i="1"/>
  <c r="FO480" i="1"/>
  <c r="FM480" i="1"/>
  <c r="FL480" i="1"/>
  <c r="FD480" i="1"/>
  <c r="EH480" i="1"/>
  <c r="EG480" i="1"/>
  <c r="DP480" i="1"/>
  <c r="BV480" i="1"/>
  <c r="BS480" i="1"/>
  <c r="BN480" i="1"/>
  <c r="BJ480" i="1"/>
  <c r="BE480" i="1"/>
  <c r="BF480" i="1" s="1"/>
  <c r="BA480" i="1"/>
  <c r="AP480" i="1"/>
  <c r="AN480" i="1"/>
  <c r="AD480" i="1"/>
  <c r="AC480" i="1"/>
  <c r="GJ479" i="1"/>
  <c r="FQ479" i="1"/>
  <c r="FP479" i="1"/>
  <c r="FO479" i="1"/>
  <c r="FM479" i="1"/>
  <c r="FL479" i="1"/>
  <c r="FD479" i="1"/>
  <c r="EH479" i="1"/>
  <c r="EG479" i="1"/>
  <c r="DP479" i="1"/>
  <c r="BV479" i="1"/>
  <c r="BS479" i="1"/>
  <c r="BN479" i="1"/>
  <c r="BJ479" i="1"/>
  <c r="BE479" i="1"/>
  <c r="BF479" i="1" s="1"/>
  <c r="BA479" i="1"/>
  <c r="AP479" i="1"/>
  <c r="AN479" i="1"/>
  <c r="AD479" i="1"/>
  <c r="AC479" i="1"/>
  <c r="GJ478" i="1"/>
  <c r="FQ478" i="1"/>
  <c r="FP478" i="1"/>
  <c r="FO478" i="1"/>
  <c r="FM478" i="1"/>
  <c r="FL478" i="1"/>
  <c r="FD478" i="1"/>
  <c r="EH478" i="1"/>
  <c r="EG478" i="1"/>
  <c r="EI478" i="1" s="1"/>
  <c r="DP478" i="1"/>
  <c r="BV478" i="1"/>
  <c r="BS478" i="1"/>
  <c r="BN478" i="1"/>
  <c r="BJ478" i="1"/>
  <c r="BE478" i="1"/>
  <c r="BF478" i="1" s="1"/>
  <c r="BA478" i="1"/>
  <c r="AP478" i="1"/>
  <c r="AN478" i="1"/>
  <c r="AD478" i="1"/>
  <c r="AC478" i="1"/>
  <c r="GJ477" i="1"/>
  <c r="FQ477" i="1"/>
  <c r="FP477" i="1"/>
  <c r="FO477" i="1"/>
  <c r="FM477" i="1"/>
  <c r="FL477" i="1"/>
  <c r="FD477" i="1"/>
  <c r="EH477" i="1"/>
  <c r="EG477" i="1"/>
  <c r="EI477" i="1" s="1"/>
  <c r="DP477" i="1"/>
  <c r="BV477" i="1"/>
  <c r="BS477" i="1"/>
  <c r="BN477" i="1"/>
  <c r="BJ477" i="1"/>
  <c r="BE477" i="1"/>
  <c r="BF477" i="1" s="1"/>
  <c r="BA477" i="1"/>
  <c r="AP477" i="1"/>
  <c r="AN477" i="1"/>
  <c r="AD477" i="1"/>
  <c r="AC477" i="1"/>
  <c r="GJ476" i="1"/>
  <c r="FQ476" i="1"/>
  <c r="FP476" i="1"/>
  <c r="FO476" i="1"/>
  <c r="FM476" i="1"/>
  <c r="FL476" i="1"/>
  <c r="FD476" i="1"/>
  <c r="EH476" i="1"/>
  <c r="EG476" i="1"/>
  <c r="DP476" i="1"/>
  <c r="BV476" i="1"/>
  <c r="BS476" i="1"/>
  <c r="BN476" i="1"/>
  <c r="BJ476" i="1"/>
  <c r="BE476" i="1"/>
  <c r="BF476" i="1" s="1"/>
  <c r="BA476" i="1"/>
  <c r="AP476" i="1"/>
  <c r="AN476" i="1"/>
  <c r="AD476" i="1"/>
  <c r="AC476" i="1"/>
  <c r="GJ475" i="1"/>
  <c r="FQ475" i="1"/>
  <c r="FP475" i="1"/>
  <c r="FO475" i="1"/>
  <c r="FM475" i="1"/>
  <c r="FL475" i="1"/>
  <c r="FD475" i="1"/>
  <c r="EH475" i="1"/>
  <c r="EG475" i="1"/>
  <c r="DP475" i="1"/>
  <c r="BV475" i="1"/>
  <c r="BS475" i="1"/>
  <c r="BN475" i="1"/>
  <c r="BJ475" i="1"/>
  <c r="BE475" i="1"/>
  <c r="BF475" i="1" s="1"/>
  <c r="BA475" i="1"/>
  <c r="AP475" i="1"/>
  <c r="AN475" i="1"/>
  <c r="AD475" i="1"/>
  <c r="AC475" i="1"/>
  <c r="GJ474" i="1"/>
  <c r="FQ474" i="1"/>
  <c r="FP474" i="1"/>
  <c r="FO474" i="1"/>
  <c r="FM474" i="1"/>
  <c r="FL474" i="1"/>
  <c r="FD474" i="1"/>
  <c r="EH474" i="1"/>
  <c r="EG474" i="1"/>
  <c r="EI474" i="1" s="1"/>
  <c r="DP474" i="1"/>
  <c r="BV474" i="1"/>
  <c r="BS474" i="1"/>
  <c r="BN474" i="1"/>
  <c r="BJ474" i="1"/>
  <c r="BE474" i="1"/>
  <c r="BF474" i="1" s="1"/>
  <c r="BA474" i="1"/>
  <c r="AP474" i="1"/>
  <c r="AN474" i="1"/>
  <c r="AD474" i="1"/>
  <c r="AC474" i="1"/>
  <c r="GJ473" i="1"/>
  <c r="FQ473" i="1"/>
  <c r="FP473" i="1"/>
  <c r="FO473" i="1"/>
  <c r="FM473" i="1"/>
  <c r="FL473" i="1"/>
  <c r="FD473" i="1"/>
  <c r="EH473" i="1"/>
  <c r="EG473" i="1"/>
  <c r="EI473" i="1" s="1"/>
  <c r="DP473" i="1"/>
  <c r="BV473" i="1"/>
  <c r="BS473" i="1"/>
  <c r="BN473" i="1"/>
  <c r="BJ473" i="1"/>
  <c r="BE473" i="1"/>
  <c r="BF473" i="1" s="1"/>
  <c r="BA473" i="1"/>
  <c r="AP473" i="1"/>
  <c r="AN473" i="1"/>
  <c r="AD473" i="1"/>
  <c r="AC473" i="1"/>
  <c r="GJ472" i="1"/>
  <c r="FQ472" i="1"/>
  <c r="FP472" i="1"/>
  <c r="FO472" i="1"/>
  <c r="FM472" i="1"/>
  <c r="FL472" i="1"/>
  <c r="FD472" i="1"/>
  <c r="EH472" i="1"/>
  <c r="EG472" i="1"/>
  <c r="DP472" i="1"/>
  <c r="BV472" i="1"/>
  <c r="BS472" i="1"/>
  <c r="BN472" i="1"/>
  <c r="BJ472" i="1"/>
  <c r="BE472" i="1"/>
  <c r="BF472" i="1" s="1"/>
  <c r="BA472" i="1"/>
  <c r="AP472" i="1"/>
  <c r="AN472" i="1"/>
  <c r="AD472" i="1"/>
  <c r="AC472" i="1"/>
  <c r="GJ471" i="1"/>
  <c r="FQ471" i="1"/>
  <c r="FP471" i="1"/>
  <c r="FO471" i="1"/>
  <c r="FM471" i="1"/>
  <c r="FL471" i="1"/>
  <c r="FD471" i="1"/>
  <c r="EH471" i="1"/>
  <c r="EG471" i="1"/>
  <c r="DP471" i="1"/>
  <c r="BV471" i="1"/>
  <c r="BS471" i="1"/>
  <c r="BN471" i="1"/>
  <c r="BJ471" i="1"/>
  <c r="BE471" i="1"/>
  <c r="BF471" i="1" s="1"/>
  <c r="BA471" i="1"/>
  <c r="AP471" i="1"/>
  <c r="AN471" i="1"/>
  <c r="AD471" i="1"/>
  <c r="AC471" i="1"/>
  <c r="GJ470" i="1"/>
  <c r="FQ470" i="1"/>
  <c r="FP470" i="1"/>
  <c r="FO470" i="1"/>
  <c r="FM470" i="1"/>
  <c r="FL470" i="1"/>
  <c r="FD470" i="1"/>
  <c r="EH470" i="1"/>
  <c r="EG470" i="1"/>
  <c r="EI470" i="1" s="1"/>
  <c r="DP470" i="1"/>
  <c r="BV470" i="1"/>
  <c r="BS470" i="1"/>
  <c r="BN470" i="1"/>
  <c r="BJ470" i="1"/>
  <c r="BE470" i="1"/>
  <c r="BF470" i="1" s="1"/>
  <c r="BA470" i="1"/>
  <c r="AP470" i="1"/>
  <c r="AN470" i="1"/>
  <c r="AD470" i="1"/>
  <c r="AC470" i="1"/>
  <c r="GJ469" i="1"/>
  <c r="FQ469" i="1"/>
  <c r="FP469" i="1"/>
  <c r="FO469" i="1"/>
  <c r="FM469" i="1"/>
  <c r="FL469" i="1"/>
  <c r="FD469" i="1"/>
  <c r="EH469" i="1"/>
  <c r="EG469" i="1"/>
  <c r="EI469" i="1" s="1"/>
  <c r="DP469" i="1"/>
  <c r="BV469" i="1"/>
  <c r="BS469" i="1"/>
  <c r="BN469" i="1"/>
  <c r="BJ469" i="1"/>
  <c r="BE469" i="1"/>
  <c r="BF469" i="1" s="1"/>
  <c r="BA469" i="1"/>
  <c r="AP469" i="1"/>
  <c r="AN469" i="1"/>
  <c r="AD469" i="1"/>
  <c r="AC469" i="1"/>
  <c r="GJ468" i="1"/>
  <c r="FQ468" i="1"/>
  <c r="FP468" i="1"/>
  <c r="FO468" i="1"/>
  <c r="FM468" i="1"/>
  <c r="FL468" i="1"/>
  <c r="FD468" i="1"/>
  <c r="EH468" i="1"/>
  <c r="EG468" i="1"/>
  <c r="EI468" i="1" s="1"/>
  <c r="DP468" i="1"/>
  <c r="BV468" i="1"/>
  <c r="BS468" i="1"/>
  <c r="BN468" i="1"/>
  <c r="BJ468" i="1"/>
  <c r="BE468" i="1"/>
  <c r="BF468" i="1" s="1"/>
  <c r="BA468" i="1"/>
  <c r="AP468" i="1"/>
  <c r="AN468" i="1"/>
  <c r="AD468" i="1"/>
  <c r="AC468" i="1"/>
  <c r="GJ467" i="1"/>
  <c r="FQ467" i="1"/>
  <c r="FP467" i="1"/>
  <c r="FO467" i="1"/>
  <c r="FM467" i="1"/>
  <c r="FL467" i="1"/>
  <c r="FD467" i="1"/>
  <c r="EH467" i="1"/>
  <c r="EG467" i="1"/>
  <c r="DP467" i="1"/>
  <c r="BV467" i="1"/>
  <c r="BS467" i="1"/>
  <c r="BN467" i="1"/>
  <c r="BJ467" i="1"/>
  <c r="BE467" i="1"/>
  <c r="BF467" i="1" s="1"/>
  <c r="BA467" i="1"/>
  <c r="AP467" i="1"/>
  <c r="AN467" i="1"/>
  <c r="AD467" i="1"/>
  <c r="AC467" i="1"/>
  <c r="GJ466" i="1"/>
  <c r="FQ466" i="1"/>
  <c r="FP466" i="1"/>
  <c r="FO466" i="1"/>
  <c r="FM466" i="1"/>
  <c r="FL466" i="1"/>
  <c r="FD466" i="1"/>
  <c r="EH466" i="1"/>
  <c r="EG466" i="1"/>
  <c r="EI466" i="1" s="1"/>
  <c r="DP466" i="1"/>
  <c r="BV466" i="1"/>
  <c r="BS466" i="1"/>
  <c r="BN466" i="1"/>
  <c r="BJ466" i="1"/>
  <c r="BE466" i="1"/>
  <c r="BF466" i="1" s="1"/>
  <c r="BA466" i="1"/>
  <c r="AP466" i="1"/>
  <c r="AN466" i="1"/>
  <c r="AD466" i="1"/>
  <c r="AC466" i="1"/>
  <c r="GJ465" i="1"/>
  <c r="FQ465" i="1"/>
  <c r="FP465" i="1"/>
  <c r="FO465" i="1"/>
  <c r="FM465" i="1"/>
  <c r="FL465" i="1"/>
  <c r="FD465" i="1"/>
  <c r="EH465" i="1"/>
  <c r="EG465" i="1"/>
  <c r="EI465" i="1" s="1"/>
  <c r="DP465" i="1"/>
  <c r="BV465" i="1"/>
  <c r="BS465" i="1"/>
  <c r="BN465" i="1"/>
  <c r="BJ465" i="1"/>
  <c r="BE465" i="1"/>
  <c r="BF465" i="1" s="1"/>
  <c r="BA465" i="1"/>
  <c r="AP465" i="1"/>
  <c r="AN465" i="1"/>
  <c r="AD465" i="1"/>
  <c r="AC465" i="1"/>
  <c r="GJ464" i="1"/>
  <c r="FQ464" i="1"/>
  <c r="FP464" i="1"/>
  <c r="FO464" i="1"/>
  <c r="FM464" i="1"/>
  <c r="FL464" i="1"/>
  <c r="FD464" i="1"/>
  <c r="EH464" i="1"/>
  <c r="EG464" i="1"/>
  <c r="EI464" i="1" s="1"/>
  <c r="DP464" i="1"/>
  <c r="BV464" i="1"/>
  <c r="BS464" i="1"/>
  <c r="BN464" i="1"/>
  <c r="BJ464" i="1"/>
  <c r="BE464" i="1"/>
  <c r="BF464" i="1" s="1"/>
  <c r="BA464" i="1"/>
  <c r="AP464" i="1"/>
  <c r="AN464" i="1"/>
  <c r="AD464" i="1"/>
  <c r="AC464" i="1"/>
  <c r="GJ463" i="1"/>
  <c r="FQ463" i="1"/>
  <c r="FP463" i="1"/>
  <c r="FO463" i="1"/>
  <c r="FM463" i="1"/>
  <c r="FL463" i="1"/>
  <c r="FD463" i="1"/>
  <c r="EH463" i="1"/>
  <c r="EG463" i="1"/>
  <c r="EI463" i="1" s="1"/>
  <c r="DP463" i="1"/>
  <c r="BV463" i="1"/>
  <c r="BS463" i="1"/>
  <c r="BN463" i="1"/>
  <c r="BJ463" i="1"/>
  <c r="BE463" i="1"/>
  <c r="BF463" i="1" s="1"/>
  <c r="BA463" i="1"/>
  <c r="AP463" i="1"/>
  <c r="AN463" i="1"/>
  <c r="AD463" i="1"/>
  <c r="AC463" i="1"/>
  <c r="GJ462" i="1"/>
  <c r="FQ462" i="1"/>
  <c r="FP462" i="1"/>
  <c r="FO462" i="1"/>
  <c r="FM462" i="1"/>
  <c r="FL462" i="1"/>
  <c r="FD462" i="1"/>
  <c r="EH462" i="1"/>
  <c r="EG462" i="1"/>
  <c r="EI462" i="1" s="1"/>
  <c r="DP462" i="1"/>
  <c r="BV462" i="1"/>
  <c r="BS462" i="1"/>
  <c r="BN462" i="1"/>
  <c r="BJ462" i="1"/>
  <c r="BE462" i="1"/>
  <c r="BF462" i="1" s="1"/>
  <c r="BA462" i="1"/>
  <c r="AP462" i="1"/>
  <c r="AN462" i="1"/>
  <c r="AD462" i="1"/>
  <c r="AC462" i="1"/>
  <c r="GJ461" i="1"/>
  <c r="FQ461" i="1"/>
  <c r="FP461" i="1"/>
  <c r="FO461" i="1"/>
  <c r="FM461" i="1"/>
  <c r="FL461" i="1"/>
  <c r="FD461" i="1"/>
  <c r="EH461" i="1"/>
  <c r="EG461" i="1"/>
  <c r="EI461" i="1" s="1"/>
  <c r="DP461" i="1"/>
  <c r="BV461" i="1"/>
  <c r="BS461" i="1"/>
  <c r="BN461" i="1"/>
  <c r="BJ461" i="1"/>
  <c r="BE461" i="1"/>
  <c r="BF461" i="1" s="1"/>
  <c r="BA461" i="1"/>
  <c r="AP461" i="1"/>
  <c r="AN461" i="1"/>
  <c r="AD461" i="1"/>
  <c r="AC461" i="1"/>
  <c r="GJ460" i="1"/>
  <c r="FQ460" i="1"/>
  <c r="FP460" i="1"/>
  <c r="FO460" i="1"/>
  <c r="FM460" i="1"/>
  <c r="FL460" i="1"/>
  <c r="FD460" i="1"/>
  <c r="EH460" i="1"/>
  <c r="EG460" i="1"/>
  <c r="EI460" i="1" s="1"/>
  <c r="DP460" i="1"/>
  <c r="BV460" i="1"/>
  <c r="BS460" i="1"/>
  <c r="BN460" i="1"/>
  <c r="BJ460" i="1"/>
  <c r="BE460" i="1"/>
  <c r="BF460" i="1" s="1"/>
  <c r="BA460" i="1"/>
  <c r="AP460" i="1"/>
  <c r="AN460" i="1"/>
  <c r="AD460" i="1"/>
  <c r="AC460" i="1"/>
  <c r="GJ459" i="1"/>
  <c r="FQ459" i="1"/>
  <c r="FP459" i="1"/>
  <c r="FO459" i="1"/>
  <c r="FM459" i="1"/>
  <c r="FL459" i="1"/>
  <c r="FD459" i="1"/>
  <c r="EH459" i="1"/>
  <c r="EG459" i="1"/>
  <c r="EI459" i="1" s="1"/>
  <c r="DP459" i="1"/>
  <c r="BV459" i="1"/>
  <c r="BS459" i="1"/>
  <c r="BN459" i="1"/>
  <c r="BJ459" i="1"/>
  <c r="BE459" i="1"/>
  <c r="BF459" i="1" s="1"/>
  <c r="BA459" i="1"/>
  <c r="AP459" i="1"/>
  <c r="AN459" i="1"/>
  <c r="AD459" i="1"/>
  <c r="AC459" i="1"/>
  <c r="GJ458" i="1"/>
  <c r="FQ458" i="1"/>
  <c r="FP458" i="1"/>
  <c r="FO458" i="1"/>
  <c r="FM458" i="1"/>
  <c r="FL458" i="1"/>
  <c r="FD458" i="1"/>
  <c r="EH458" i="1"/>
  <c r="EG458" i="1"/>
  <c r="EI458" i="1" s="1"/>
  <c r="DP458" i="1"/>
  <c r="BV458" i="1"/>
  <c r="BS458" i="1"/>
  <c r="BN458" i="1"/>
  <c r="BJ458" i="1"/>
  <c r="BE458" i="1"/>
  <c r="BF458" i="1" s="1"/>
  <c r="BA458" i="1"/>
  <c r="AP458" i="1"/>
  <c r="AN458" i="1"/>
  <c r="AD458" i="1"/>
  <c r="AC458" i="1"/>
  <c r="GJ457" i="1"/>
  <c r="FQ457" i="1"/>
  <c r="FP457" i="1"/>
  <c r="FO457" i="1"/>
  <c r="FM457" i="1"/>
  <c r="FL457" i="1"/>
  <c r="FD457" i="1"/>
  <c r="EH457" i="1"/>
  <c r="EG457" i="1"/>
  <c r="EI457" i="1" s="1"/>
  <c r="DP457" i="1"/>
  <c r="BV457" i="1"/>
  <c r="BS457" i="1"/>
  <c r="BN457" i="1"/>
  <c r="BJ457" i="1"/>
  <c r="BE457" i="1"/>
  <c r="BF457" i="1" s="1"/>
  <c r="BA457" i="1"/>
  <c r="AP457" i="1"/>
  <c r="AN457" i="1"/>
  <c r="AD457" i="1"/>
  <c r="AC457" i="1"/>
  <c r="GJ456" i="1"/>
  <c r="FQ456" i="1"/>
  <c r="FP456" i="1"/>
  <c r="FO456" i="1"/>
  <c r="FM456" i="1"/>
  <c r="FL456" i="1"/>
  <c r="FD456" i="1"/>
  <c r="EH456" i="1"/>
  <c r="EG456" i="1"/>
  <c r="EI456" i="1" s="1"/>
  <c r="DP456" i="1"/>
  <c r="BV456" i="1"/>
  <c r="BS456" i="1"/>
  <c r="BN456" i="1"/>
  <c r="BJ456" i="1"/>
  <c r="BE456" i="1"/>
  <c r="BF456" i="1" s="1"/>
  <c r="BA456" i="1"/>
  <c r="AP456" i="1"/>
  <c r="AN456" i="1"/>
  <c r="AD456" i="1"/>
  <c r="AC456" i="1"/>
  <c r="GJ455" i="1"/>
  <c r="FQ455" i="1"/>
  <c r="FP455" i="1"/>
  <c r="FO455" i="1"/>
  <c r="FM455" i="1"/>
  <c r="FL455" i="1"/>
  <c r="FD455" i="1"/>
  <c r="EH455" i="1"/>
  <c r="EG455" i="1"/>
  <c r="EI455" i="1" s="1"/>
  <c r="DP455" i="1"/>
  <c r="BV455" i="1"/>
  <c r="BS455" i="1"/>
  <c r="BN455" i="1"/>
  <c r="BJ455" i="1"/>
  <c r="BE455" i="1"/>
  <c r="BF455" i="1" s="1"/>
  <c r="BA455" i="1"/>
  <c r="AP455" i="1"/>
  <c r="AN455" i="1"/>
  <c r="AD455" i="1"/>
  <c r="AC455" i="1"/>
  <c r="GJ454" i="1"/>
  <c r="FQ454" i="1"/>
  <c r="FP454" i="1"/>
  <c r="FO454" i="1"/>
  <c r="FM454" i="1"/>
  <c r="FL454" i="1"/>
  <c r="FD454" i="1"/>
  <c r="EH454" i="1"/>
  <c r="EG454" i="1"/>
  <c r="EI454" i="1" s="1"/>
  <c r="DP454" i="1"/>
  <c r="BV454" i="1"/>
  <c r="BS454" i="1"/>
  <c r="BN454" i="1"/>
  <c r="BJ454" i="1"/>
  <c r="BE454" i="1"/>
  <c r="BF454" i="1" s="1"/>
  <c r="BA454" i="1"/>
  <c r="AP454" i="1"/>
  <c r="AN454" i="1"/>
  <c r="AD454" i="1"/>
  <c r="AC454" i="1"/>
  <c r="GJ453" i="1"/>
  <c r="FQ453" i="1"/>
  <c r="FP453" i="1"/>
  <c r="FO453" i="1"/>
  <c r="FM453" i="1"/>
  <c r="FL453" i="1"/>
  <c r="FD453" i="1"/>
  <c r="EH453" i="1"/>
  <c r="EG453" i="1"/>
  <c r="EI453" i="1" s="1"/>
  <c r="DP453" i="1"/>
  <c r="BV453" i="1"/>
  <c r="BS453" i="1"/>
  <c r="BN453" i="1"/>
  <c r="BJ453" i="1"/>
  <c r="BE453" i="1"/>
  <c r="BF453" i="1" s="1"/>
  <c r="BA453" i="1"/>
  <c r="AP453" i="1"/>
  <c r="AN453" i="1"/>
  <c r="AD453" i="1"/>
  <c r="AC453" i="1"/>
  <c r="GJ452" i="1"/>
  <c r="FQ452" i="1"/>
  <c r="FP452" i="1"/>
  <c r="FO452" i="1"/>
  <c r="FM452" i="1"/>
  <c r="FL452" i="1"/>
  <c r="FD452" i="1"/>
  <c r="EH452" i="1"/>
  <c r="EG452" i="1"/>
  <c r="EI452" i="1" s="1"/>
  <c r="DP452" i="1"/>
  <c r="BV452" i="1"/>
  <c r="BS452" i="1"/>
  <c r="BN452" i="1"/>
  <c r="BJ452" i="1"/>
  <c r="BE452" i="1"/>
  <c r="BF452" i="1" s="1"/>
  <c r="BA452" i="1"/>
  <c r="AP452" i="1"/>
  <c r="AN452" i="1"/>
  <c r="AD452" i="1"/>
  <c r="AC452" i="1"/>
  <c r="GJ451" i="1"/>
  <c r="FQ451" i="1"/>
  <c r="FP451" i="1"/>
  <c r="FO451" i="1"/>
  <c r="FM451" i="1"/>
  <c r="FL451" i="1"/>
  <c r="FD451" i="1"/>
  <c r="EH451" i="1"/>
  <c r="EG451" i="1"/>
  <c r="EI451" i="1" s="1"/>
  <c r="DP451" i="1"/>
  <c r="BV451" i="1"/>
  <c r="BS451" i="1"/>
  <c r="BN451" i="1"/>
  <c r="BJ451" i="1"/>
  <c r="BE451" i="1"/>
  <c r="BF451" i="1" s="1"/>
  <c r="BA451" i="1"/>
  <c r="AP451" i="1"/>
  <c r="AN451" i="1"/>
  <c r="AD451" i="1"/>
  <c r="AC451" i="1"/>
  <c r="GJ450" i="1"/>
  <c r="FQ450" i="1"/>
  <c r="FP450" i="1"/>
  <c r="FO450" i="1"/>
  <c r="FM450" i="1"/>
  <c r="FL450" i="1"/>
  <c r="FD450" i="1"/>
  <c r="EH450" i="1"/>
  <c r="EG450" i="1"/>
  <c r="EI450" i="1" s="1"/>
  <c r="DP450" i="1"/>
  <c r="BV450" i="1"/>
  <c r="BS450" i="1"/>
  <c r="BN450" i="1"/>
  <c r="BJ450" i="1"/>
  <c r="BE450" i="1"/>
  <c r="BF450" i="1" s="1"/>
  <c r="BA450" i="1"/>
  <c r="AP450" i="1"/>
  <c r="AN450" i="1"/>
  <c r="AD450" i="1"/>
  <c r="AC450" i="1"/>
  <c r="GJ449" i="1"/>
  <c r="FQ449" i="1"/>
  <c r="FP449" i="1"/>
  <c r="FO449" i="1"/>
  <c r="FM449" i="1"/>
  <c r="FL449" i="1"/>
  <c r="FD449" i="1"/>
  <c r="EH449" i="1"/>
  <c r="EG449" i="1"/>
  <c r="EI449" i="1" s="1"/>
  <c r="DP449" i="1"/>
  <c r="BV449" i="1"/>
  <c r="BS449" i="1"/>
  <c r="BN449" i="1"/>
  <c r="BJ449" i="1"/>
  <c r="BE449" i="1"/>
  <c r="BF449" i="1" s="1"/>
  <c r="BA449" i="1"/>
  <c r="AP449" i="1"/>
  <c r="AN449" i="1"/>
  <c r="AD449" i="1"/>
  <c r="AC449" i="1"/>
  <c r="GJ448" i="1"/>
  <c r="FQ448" i="1"/>
  <c r="FP448" i="1"/>
  <c r="FO448" i="1"/>
  <c r="FM448" i="1"/>
  <c r="FL448" i="1"/>
  <c r="FD448" i="1"/>
  <c r="EH448" i="1"/>
  <c r="EG448" i="1"/>
  <c r="EI448" i="1" s="1"/>
  <c r="DP448" i="1"/>
  <c r="BV448" i="1"/>
  <c r="BS448" i="1"/>
  <c r="BN448" i="1"/>
  <c r="BJ448" i="1"/>
  <c r="BE448" i="1"/>
  <c r="BF448" i="1" s="1"/>
  <c r="BA448" i="1"/>
  <c r="AP448" i="1"/>
  <c r="AN448" i="1"/>
  <c r="AD448" i="1"/>
  <c r="AC448" i="1"/>
  <c r="GJ447" i="1"/>
  <c r="FQ447" i="1"/>
  <c r="FP447" i="1"/>
  <c r="FO447" i="1"/>
  <c r="FM447" i="1"/>
  <c r="FL447" i="1"/>
  <c r="FD447" i="1"/>
  <c r="EH447" i="1"/>
  <c r="EG447" i="1"/>
  <c r="EI447" i="1" s="1"/>
  <c r="DP447" i="1"/>
  <c r="BV447" i="1"/>
  <c r="BS447" i="1"/>
  <c r="BN447" i="1"/>
  <c r="BJ447" i="1"/>
  <c r="BE447" i="1"/>
  <c r="BF447" i="1" s="1"/>
  <c r="BA447" i="1"/>
  <c r="AP447" i="1"/>
  <c r="AN447" i="1"/>
  <c r="AD447" i="1"/>
  <c r="AC447" i="1"/>
  <c r="GJ446" i="1"/>
  <c r="FQ446" i="1"/>
  <c r="FP446" i="1"/>
  <c r="FO446" i="1"/>
  <c r="FM446" i="1"/>
  <c r="FL446" i="1"/>
  <c r="FD446" i="1"/>
  <c r="EH446" i="1"/>
  <c r="EG446" i="1"/>
  <c r="EI446" i="1" s="1"/>
  <c r="DP446" i="1"/>
  <c r="BV446" i="1"/>
  <c r="BS446" i="1"/>
  <c r="BN446" i="1"/>
  <c r="BJ446" i="1"/>
  <c r="BE446" i="1"/>
  <c r="BF446" i="1" s="1"/>
  <c r="BA446" i="1"/>
  <c r="AP446" i="1"/>
  <c r="AN446" i="1"/>
  <c r="AD446" i="1"/>
  <c r="AC446" i="1"/>
  <c r="GJ445" i="1"/>
  <c r="FQ445" i="1"/>
  <c r="FP445" i="1"/>
  <c r="FO445" i="1"/>
  <c r="FM445" i="1"/>
  <c r="FL445" i="1"/>
  <c r="FD445" i="1"/>
  <c r="EH445" i="1"/>
  <c r="EG445" i="1"/>
  <c r="EI445" i="1" s="1"/>
  <c r="DP445" i="1"/>
  <c r="BV445" i="1"/>
  <c r="BS445" i="1"/>
  <c r="BN445" i="1"/>
  <c r="BJ445" i="1"/>
  <c r="BE445" i="1"/>
  <c r="BF445" i="1" s="1"/>
  <c r="BA445" i="1"/>
  <c r="AP445" i="1"/>
  <c r="AN445" i="1"/>
  <c r="AD445" i="1"/>
  <c r="AC445" i="1"/>
  <c r="GJ444" i="1"/>
  <c r="FQ444" i="1"/>
  <c r="FP444" i="1"/>
  <c r="FO444" i="1"/>
  <c r="FM444" i="1"/>
  <c r="FL444" i="1"/>
  <c r="FD444" i="1"/>
  <c r="EH444" i="1"/>
  <c r="EG444" i="1"/>
  <c r="EI444" i="1" s="1"/>
  <c r="DP444" i="1"/>
  <c r="BV444" i="1"/>
  <c r="BS444" i="1"/>
  <c r="BN444" i="1"/>
  <c r="BJ444" i="1"/>
  <c r="BE444" i="1"/>
  <c r="BF444" i="1" s="1"/>
  <c r="BA444" i="1"/>
  <c r="AP444" i="1"/>
  <c r="AN444" i="1"/>
  <c r="AD444" i="1"/>
  <c r="AC444" i="1"/>
  <c r="GJ443" i="1"/>
  <c r="FQ443" i="1"/>
  <c r="FP443" i="1"/>
  <c r="FO443" i="1"/>
  <c r="FM443" i="1"/>
  <c r="FL443" i="1"/>
  <c r="FD443" i="1"/>
  <c r="EH443" i="1"/>
  <c r="EG443" i="1"/>
  <c r="EI443" i="1" s="1"/>
  <c r="DP443" i="1"/>
  <c r="BV443" i="1"/>
  <c r="BS443" i="1"/>
  <c r="BN443" i="1"/>
  <c r="BJ443" i="1"/>
  <c r="BE443" i="1"/>
  <c r="BF443" i="1" s="1"/>
  <c r="BA443" i="1"/>
  <c r="AP443" i="1"/>
  <c r="AN443" i="1"/>
  <c r="AD443" i="1"/>
  <c r="AC443" i="1"/>
  <c r="GJ442" i="1"/>
  <c r="FQ442" i="1"/>
  <c r="FP442" i="1"/>
  <c r="FO442" i="1"/>
  <c r="FM442" i="1"/>
  <c r="FL442" i="1"/>
  <c r="FD442" i="1"/>
  <c r="EH442" i="1"/>
  <c r="EG442" i="1"/>
  <c r="EI442" i="1" s="1"/>
  <c r="DP442" i="1"/>
  <c r="BV442" i="1"/>
  <c r="BS442" i="1"/>
  <c r="BN442" i="1"/>
  <c r="BJ442" i="1"/>
  <c r="BE442" i="1"/>
  <c r="BF442" i="1" s="1"/>
  <c r="BA442" i="1"/>
  <c r="AP442" i="1"/>
  <c r="AN442" i="1"/>
  <c r="AD442" i="1"/>
  <c r="AC442" i="1"/>
  <c r="GJ441" i="1"/>
  <c r="FQ441" i="1"/>
  <c r="FP441" i="1"/>
  <c r="FO441" i="1"/>
  <c r="FM441" i="1"/>
  <c r="FL441" i="1"/>
  <c r="FD441" i="1"/>
  <c r="EH441" i="1"/>
  <c r="EG441" i="1"/>
  <c r="DP441" i="1"/>
  <c r="BV441" i="1"/>
  <c r="BS441" i="1"/>
  <c r="BN441" i="1"/>
  <c r="BJ441" i="1"/>
  <c r="BE441" i="1"/>
  <c r="BF441" i="1" s="1"/>
  <c r="BA441" i="1"/>
  <c r="AP441" i="1"/>
  <c r="AN441" i="1"/>
  <c r="AD441" i="1"/>
  <c r="AC441" i="1"/>
  <c r="GJ440" i="1"/>
  <c r="FQ440" i="1"/>
  <c r="FP440" i="1"/>
  <c r="FO440" i="1"/>
  <c r="FM440" i="1"/>
  <c r="FL440" i="1"/>
  <c r="FD440" i="1"/>
  <c r="EH440" i="1"/>
  <c r="EG440" i="1"/>
  <c r="EI440" i="1" s="1"/>
  <c r="DP440" i="1"/>
  <c r="BV440" i="1"/>
  <c r="BS440" i="1"/>
  <c r="BN440" i="1"/>
  <c r="BJ440" i="1"/>
  <c r="BE440" i="1"/>
  <c r="BF440" i="1" s="1"/>
  <c r="BA440" i="1"/>
  <c r="AP440" i="1"/>
  <c r="AN440" i="1"/>
  <c r="AD440" i="1"/>
  <c r="AC440" i="1"/>
  <c r="GJ439" i="1"/>
  <c r="FQ439" i="1"/>
  <c r="FP439" i="1"/>
  <c r="FO439" i="1"/>
  <c r="FM439" i="1"/>
  <c r="FL439" i="1"/>
  <c r="FD439" i="1"/>
  <c r="EH439" i="1"/>
  <c r="EG439" i="1"/>
  <c r="EI439" i="1" s="1"/>
  <c r="DP439" i="1"/>
  <c r="BV439" i="1"/>
  <c r="BS439" i="1"/>
  <c r="BN439" i="1"/>
  <c r="BJ439" i="1"/>
  <c r="BE439" i="1"/>
  <c r="BF439" i="1" s="1"/>
  <c r="BA439" i="1"/>
  <c r="AP439" i="1"/>
  <c r="AN439" i="1"/>
  <c r="AD439" i="1"/>
  <c r="AC439" i="1"/>
  <c r="GJ438" i="1"/>
  <c r="FQ438" i="1"/>
  <c r="FP438" i="1"/>
  <c r="FO438" i="1"/>
  <c r="FM438" i="1"/>
  <c r="FL438" i="1"/>
  <c r="FD438" i="1"/>
  <c r="EH438" i="1"/>
  <c r="EG438" i="1"/>
  <c r="EI438" i="1" s="1"/>
  <c r="DP438" i="1"/>
  <c r="BV438" i="1"/>
  <c r="BS438" i="1"/>
  <c r="BN438" i="1"/>
  <c r="BJ438" i="1"/>
  <c r="BE438" i="1"/>
  <c r="BF438" i="1" s="1"/>
  <c r="BA438" i="1"/>
  <c r="AP438" i="1"/>
  <c r="AN438" i="1"/>
  <c r="AD438" i="1"/>
  <c r="AC438" i="1"/>
  <c r="GJ437" i="1"/>
  <c r="FQ437" i="1"/>
  <c r="FP437" i="1"/>
  <c r="FO437" i="1"/>
  <c r="FM437" i="1"/>
  <c r="FL437" i="1"/>
  <c r="FD437" i="1"/>
  <c r="EH437" i="1"/>
  <c r="EG437" i="1"/>
  <c r="EI437" i="1" s="1"/>
  <c r="DP437" i="1"/>
  <c r="BV437" i="1"/>
  <c r="BS437" i="1"/>
  <c r="BN437" i="1"/>
  <c r="BJ437" i="1"/>
  <c r="BE437" i="1"/>
  <c r="BF437" i="1" s="1"/>
  <c r="BA437" i="1"/>
  <c r="AP437" i="1"/>
  <c r="AN437" i="1"/>
  <c r="AD437" i="1"/>
  <c r="AC437" i="1"/>
  <c r="GJ436" i="1"/>
  <c r="FQ436" i="1"/>
  <c r="FP436" i="1"/>
  <c r="FO436" i="1"/>
  <c r="FM436" i="1"/>
  <c r="FL436" i="1"/>
  <c r="FD436" i="1"/>
  <c r="EH436" i="1"/>
  <c r="EG436" i="1"/>
  <c r="EI436" i="1" s="1"/>
  <c r="DP436" i="1"/>
  <c r="BV436" i="1"/>
  <c r="BS436" i="1"/>
  <c r="BN436" i="1"/>
  <c r="BJ436" i="1"/>
  <c r="BE436" i="1"/>
  <c r="BF436" i="1" s="1"/>
  <c r="BA436" i="1"/>
  <c r="AP436" i="1"/>
  <c r="AN436" i="1"/>
  <c r="AD436" i="1"/>
  <c r="AC436" i="1"/>
  <c r="GJ435" i="1"/>
  <c r="FQ435" i="1"/>
  <c r="FP435" i="1"/>
  <c r="FO435" i="1"/>
  <c r="FM435" i="1"/>
  <c r="FL435" i="1"/>
  <c r="FD435" i="1"/>
  <c r="EH435" i="1"/>
  <c r="EG435" i="1"/>
  <c r="EI435" i="1" s="1"/>
  <c r="DP435" i="1"/>
  <c r="BV435" i="1"/>
  <c r="BS435" i="1"/>
  <c r="BN435" i="1"/>
  <c r="BJ435" i="1"/>
  <c r="BE435" i="1"/>
  <c r="BF435" i="1" s="1"/>
  <c r="BA435" i="1"/>
  <c r="AP435" i="1"/>
  <c r="AN435" i="1"/>
  <c r="AD435" i="1"/>
  <c r="AC435" i="1"/>
  <c r="GJ434" i="1"/>
  <c r="FQ434" i="1"/>
  <c r="FP434" i="1"/>
  <c r="FO434" i="1"/>
  <c r="FM434" i="1"/>
  <c r="FL434" i="1"/>
  <c r="FD434" i="1"/>
  <c r="EH434" i="1"/>
  <c r="EG434" i="1"/>
  <c r="EI434" i="1" s="1"/>
  <c r="DP434" i="1"/>
  <c r="BV434" i="1"/>
  <c r="BS434" i="1"/>
  <c r="BN434" i="1"/>
  <c r="BJ434" i="1"/>
  <c r="BE434" i="1"/>
  <c r="BF434" i="1" s="1"/>
  <c r="BA434" i="1"/>
  <c r="AP434" i="1"/>
  <c r="AN434" i="1"/>
  <c r="AD434" i="1"/>
  <c r="AC434" i="1"/>
  <c r="GJ433" i="1"/>
  <c r="FQ433" i="1"/>
  <c r="FP433" i="1"/>
  <c r="FO433" i="1"/>
  <c r="FM433" i="1"/>
  <c r="FL433" i="1"/>
  <c r="FD433" i="1"/>
  <c r="EH433" i="1"/>
  <c r="EG433" i="1"/>
  <c r="EI433" i="1" s="1"/>
  <c r="DP433" i="1"/>
  <c r="BV433" i="1"/>
  <c r="BS433" i="1"/>
  <c r="BN433" i="1"/>
  <c r="BJ433" i="1"/>
  <c r="BE433" i="1"/>
  <c r="BF433" i="1" s="1"/>
  <c r="BA433" i="1"/>
  <c r="AP433" i="1"/>
  <c r="AN433" i="1"/>
  <c r="AD433" i="1"/>
  <c r="AC433" i="1"/>
  <c r="GJ432" i="1"/>
  <c r="FQ432" i="1"/>
  <c r="FP432" i="1"/>
  <c r="FO432" i="1"/>
  <c r="FM432" i="1"/>
  <c r="FL432" i="1"/>
  <c r="FD432" i="1"/>
  <c r="EH432" i="1"/>
  <c r="EG432" i="1"/>
  <c r="EI432" i="1" s="1"/>
  <c r="DP432" i="1"/>
  <c r="BV432" i="1"/>
  <c r="BS432" i="1"/>
  <c r="BN432" i="1"/>
  <c r="BJ432" i="1"/>
  <c r="BE432" i="1"/>
  <c r="BF432" i="1" s="1"/>
  <c r="BA432" i="1"/>
  <c r="AP432" i="1"/>
  <c r="AN432" i="1"/>
  <c r="AD432" i="1"/>
  <c r="AC432" i="1"/>
  <c r="GJ431" i="1"/>
  <c r="FQ431" i="1"/>
  <c r="FP431" i="1"/>
  <c r="FO431" i="1"/>
  <c r="FM431" i="1"/>
  <c r="FL431" i="1"/>
  <c r="FD431" i="1"/>
  <c r="EH431" i="1"/>
  <c r="EG431" i="1"/>
  <c r="EI431" i="1" s="1"/>
  <c r="DP431" i="1"/>
  <c r="BV431" i="1"/>
  <c r="BS431" i="1"/>
  <c r="BN431" i="1"/>
  <c r="BJ431" i="1"/>
  <c r="BE431" i="1"/>
  <c r="BF431" i="1" s="1"/>
  <c r="BA431" i="1"/>
  <c r="AP431" i="1"/>
  <c r="AN431" i="1"/>
  <c r="AD431" i="1"/>
  <c r="AC431" i="1"/>
  <c r="GJ430" i="1"/>
  <c r="FQ430" i="1"/>
  <c r="FP430" i="1"/>
  <c r="FO430" i="1"/>
  <c r="FM430" i="1"/>
  <c r="FL430" i="1"/>
  <c r="FD430" i="1"/>
  <c r="EH430" i="1"/>
  <c r="EG430" i="1"/>
  <c r="EI430" i="1" s="1"/>
  <c r="DP430" i="1"/>
  <c r="BV430" i="1"/>
  <c r="BS430" i="1"/>
  <c r="BN430" i="1"/>
  <c r="BJ430" i="1"/>
  <c r="BE430" i="1"/>
  <c r="BF430" i="1" s="1"/>
  <c r="BA430" i="1"/>
  <c r="AP430" i="1"/>
  <c r="AN430" i="1"/>
  <c r="AD430" i="1"/>
  <c r="AC430" i="1"/>
  <c r="GJ429" i="1"/>
  <c r="FQ429" i="1"/>
  <c r="FP429" i="1"/>
  <c r="FO429" i="1"/>
  <c r="FM429" i="1"/>
  <c r="FL429" i="1"/>
  <c r="FD429" i="1"/>
  <c r="EH429" i="1"/>
  <c r="EG429" i="1"/>
  <c r="EI429" i="1" s="1"/>
  <c r="DP429" i="1"/>
  <c r="BV429" i="1"/>
  <c r="BS429" i="1"/>
  <c r="BN429" i="1"/>
  <c r="BJ429" i="1"/>
  <c r="BE429" i="1"/>
  <c r="BF429" i="1" s="1"/>
  <c r="BA429" i="1"/>
  <c r="AP429" i="1"/>
  <c r="AN429" i="1"/>
  <c r="AD429" i="1"/>
  <c r="AC429" i="1"/>
  <c r="GJ428" i="1"/>
  <c r="FQ428" i="1"/>
  <c r="FP428" i="1"/>
  <c r="FO428" i="1"/>
  <c r="FM428" i="1"/>
  <c r="FL428" i="1"/>
  <c r="FD428" i="1"/>
  <c r="EH428" i="1"/>
  <c r="EG428" i="1"/>
  <c r="EI428" i="1" s="1"/>
  <c r="DP428" i="1"/>
  <c r="BV428" i="1"/>
  <c r="BS428" i="1"/>
  <c r="BN428" i="1"/>
  <c r="BJ428" i="1"/>
  <c r="BE428" i="1"/>
  <c r="BF428" i="1" s="1"/>
  <c r="BA428" i="1"/>
  <c r="AP428" i="1"/>
  <c r="AN428" i="1"/>
  <c r="AD428" i="1"/>
  <c r="AC428" i="1"/>
  <c r="GJ427" i="1"/>
  <c r="FQ427" i="1"/>
  <c r="FP427" i="1"/>
  <c r="FO427" i="1"/>
  <c r="FM427" i="1"/>
  <c r="FL427" i="1"/>
  <c r="FD427" i="1"/>
  <c r="EH427" i="1"/>
  <c r="EG427" i="1"/>
  <c r="EI427" i="1" s="1"/>
  <c r="DP427" i="1"/>
  <c r="BV427" i="1"/>
  <c r="BS427" i="1"/>
  <c r="BN427" i="1"/>
  <c r="BJ427" i="1"/>
  <c r="BE427" i="1"/>
  <c r="BF427" i="1" s="1"/>
  <c r="BA427" i="1"/>
  <c r="AP427" i="1"/>
  <c r="AN427" i="1"/>
  <c r="AD427" i="1"/>
  <c r="AC427" i="1"/>
  <c r="GJ426" i="1"/>
  <c r="FQ426" i="1"/>
  <c r="FP426" i="1"/>
  <c r="FO426" i="1"/>
  <c r="FM426" i="1"/>
  <c r="FL426" i="1"/>
  <c r="FD426" i="1"/>
  <c r="EH426" i="1"/>
  <c r="EG426" i="1"/>
  <c r="EI426" i="1" s="1"/>
  <c r="DP426" i="1"/>
  <c r="BV426" i="1"/>
  <c r="BS426" i="1"/>
  <c r="BN426" i="1"/>
  <c r="BJ426" i="1"/>
  <c r="BE426" i="1"/>
  <c r="BF426" i="1" s="1"/>
  <c r="BA426" i="1"/>
  <c r="AP426" i="1"/>
  <c r="AN426" i="1"/>
  <c r="AD426" i="1"/>
  <c r="AC426" i="1"/>
  <c r="GJ425" i="1"/>
  <c r="FQ425" i="1"/>
  <c r="FP425" i="1"/>
  <c r="FO425" i="1"/>
  <c r="FM425" i="1"/>
  <c r="FL425" i="1"/>
  <c r="FD425" i="1"/>
  <c r="EH425" i="1"/>
  <c r="EG425" i="1"/>
  <c r="EI425" i="1" s="1"/>
  <c r="DP425" i="1"/>
  <c r="BV425" i="1"/>
  <c r="BS425" i="1"/>
  <c r="BN425" i="1"/>
  <c r="BJ425" i="1"/>
  <c r="BE425" i="1"/>
  <c r="BF425" i="1" s="1"/>
  <c r="BA425" i="1"/>
  <c r="AP425" i="1"/>
  <c r="AN425" i="1"/>
  <c r="AD425" i="1"/>
  <c r="AC425" i="1"/>
  <c r="GJ424" i="1"/>
  <c r="FQ424" i="1"/>
  <c r="FP424" i="1"/>
  <c r="FO424" i="1"/>
  <c r="FM424" i="1"/>
  <c r="FL424" i="1"/>
  <c r="FD424" i="1"/>
  <c r="EH424" i="1"/>
  <c r="EG424" i="1"/>
  <c r="EI424" i="1" s="1"/>
  <c r="DP424" i="1"/>
  <c r="BV424" i="1"/>
  <c r="BS424" i="1"/>
  <c r="BN424" i="1"/>
  <c r="BJ424" i="1"/>
  <c r="BE424" i="1"/>
  <c r="BF424" i="1" s="1"/>
  <c r="BA424" i="1"/>
  <c r="AP424" i="1"/>
  <c r="AN424" i="1"/>
  <c r="AD424" i="1"/>
  <c r="AC424" i="1"/>
  <c r="GJ423" i="1"/>
  <c r="FQ423" i="1"/>
  <c r="FP423" i="1"/>
  <c r="FO423" i="1"/>
  <c r="FM423" i="1"/>
  <c r="FL423" i="1"/>
  <c r="FD423" i="1"/>
  <c r="EH423" i="1"/>
  <c r="EG423" i="1"/>
  <c r="DP423" i="1"/>
  <c r="BV423" i="1"/>
  <c r="BS423" i="1"/>
  <c r="BN423" i="1"/>
  <c r="BJ423" i="1"/>
  <c r="BE423" i="1"/>
  <c r="BF423" i="1" s="1"/>
  <c r="BA423" i="1"/>
  <c r="AP423" i="1"/>
  <c r="AN423" i="1"/>
  <c r="AD423" i="1"/>
  <c r="AC423" i="1"/>
  <c r="GJ422" i="1"/>
  <c r="FQ422" i="1"/>
  <c r="FP422" i="1"/>
  <c r="FO422" i="1"/>
  <c r="FM422" i="1"/>
  <c r="FL422" i="1"/>
  <c r="FD422" i="1"/>
  <c r="EH422" i="1"/>
  <c r="EG422" i="1"/>
  <c r="EI422" i="1" s="1"/>
  <c r="DP422" i="1"/>
  <c r="BV422" i="1"/>
  <c r="BS422" i="1"/>
  <c r="BN422" i="1"/>
  <c r="BJ422" i="1"/>
  <c r="BE422" i="1"/>
  <c r="BF422" i="1" s="1"/>
  <c r="BA422" i="1"/>
  <c r="AP422" i="1"/>
  <c r="AN422" i="1"/>
  <c r="AD422" i="1"/>
  <c r="AC422" i="1"/>
  <c r="GJ421" i="1"/>
  <c r="FQ421" i="1"/>
  <c r="FP421" i="1"/>
  <c r="FO421" i="1"/>
  <c r="FM421" i="1"/>
  <c r="FL421" i="1"/>
  <c r="FD421" i="1"/>
  <c r="EH421" i="1"/>
  <c r="EG421" i="1"/>
  <c r="EI421" i="1" s="1"/>
  <c r="DP421" i="1"/>
  <c r="BV421" i="1"/>
  <c r="BS421" i="1"/>
  <c r="BN421" i="1"/>
  <c r="BJ421" i="1"/>
  <c r="BE421" i="1"/>
  <c r="BF421" i="1" s="1"/>
  <c r="BA421" i="1"/>
  <c r="AP421" i="1"/>
  <c r="AN421" i="1"/>
  <c r="AD421" i="1"/>
  <c r="AC421" i="1"/>
  <c r="GJ420" i="1"/>
  <c r="FQ420" i="1"/>
  <c r="FP420" i="1"/>
  <c r="FO420" i="1"/>
  <c r="FM420" i="1"/>
  <c r="FL420" i="1"/>
  <c r="FD420" i="1"/>
  <c r="EH420" i="1"/>
  <c r="EG420" i="1"/>
  <c r="EI420" i="1" s="1"/>
  <c r="DP420" i="1"/>
  <c r="BV420" i="1"/>
  <c r="BS420" i="1"/>
  <c r="BN420" i="1"/>
  <c r="BJ420" i="1"/>
  <c r="BE420" i="1"/>
  <c r="BF420" i="1" s="1"/>
  <c r="BA420" i="1"/>
  <c r="AP420" i="1"/>
  <c r="AN420" i="1"/>
  <c r="AD420" i="1"/>
  <c r="AC420" i="1"/>
  <c r="GJ419" i="1"/>
  <c r="FQ419" i="1"/>
  <c r="FP419" i="1"/>
  <c r="FO419" i="1"/>
  <c r="FM419" i="1"/>
  <c r="FL419" i="1"/>
  <c r="FD419" i="1"/>
  <c r="EH419" i="1"/>
  <c r="EG419" i="1"/>
  <c r="DP419" i="1"/>
  <c r="BV419" i="1"/>
  <c r="BS419" i="1"/>
  <c r="BN419" i="1"/>
  <c r="BJ419" i="1"/>
  <c r="BE419" i="1"/>
  <c r="BF419" i="1" s="1"/>
  <c r="BA419" i="1"/>
  <c r="AP419" i="1"/>
  <c r="AN419" i="1"/>
  <c r="AD419" i="1"/>
  <c r="AC419" i="1"/>
  <c r="GJ418" i="1"/>
  <c r="FQ418" i="1"/>
  <c r="FP418" i="1"/>
  <c r="FO418" i="1"/>
  <c r="FM418" i="1"/>
  <c r="FL418" i="1"/>
  <c r="FD418" i="1"/>
  <c r="EH418" i="1"/>
  <c r="EG418" i="1"/>
  <c r="EI418" i="1" s="1"/>
  <c r="DP418" i="1"/>
  <c r="BV418" i="1"/>
  <c r="BS418" i="1"/>
  <c r="BN418" i="1"/>
  <c r="BJ418" i="1"/>
  <c r="BE418" i="1"/>
  <c r="BF418" i="1" s="1"/>
  <c r="BA418" i="1"/>
  <c r="AP418" i="1"/>
  <c r="AN418" i="1"/>
  <c r="AD418" i="1"/>
  <c r="AC418" i="1"/>
  <c r="GJ417" i="1"/>
  <c r="FQ417" i="1"/>
  <c r="FP417" i="1"/>
  <c r="FO417" i="1"/>
  <c r="FM417" i="1"/>
  <c r="FL417" i="1"/>
  <c r="FD417" i="1"/>
  <c r="EH417" i="1"/>
  <c r="EG417" i="1"/>
  <c r="EI417" i="1" s="1"/>
  <c r="DP417" i="1"/>
  <c r="BV417" i="1"/>
  <c r="BS417" i="1"/>
  <c r="BN417" i="1"/>
  <c r="BJ417" i="1"/>
  <c r="BE417" i="1"/>
  <c r="BF417" i="1" s="1"/>
  <c r="BA417" i="1"/>
  <c r="AP417" i="1"/>
  <c r="AN417" i="1"/>
  <c r="AD417" i="1"/>
  <c r="AC417" i="1"/>
  <c r="GJ416" i="1"/>
  <c r="FQ416" i="1"/>
  <c r="FP416" i="1"/>
  <c r="FO416" i="1"/>
  <c r="FM416" i="1"/>
  <c r="FL416" i="1"/>
  <c r="FD416" i="1"/>
  <c r="EH416" i="1"/>
  <c r="EG416" i="1"/>
  <c r="EI416" i="1" s="1"/>
  <c r="DP416" i="1"/>
  <c r="BV416" i="1"/>
  <c r="BS416" i="1"/>
  <c r="BN416" i="1"/>
  <c r="BJ416" i="1"/>
  <c r="BE416" i="1"/>
  <c r="BF416" i="1" s="1"/>
  <c r="BA416" i="1"/>
  <c r="AP416" i="1"/>
  <c r="AN416" i="1"/>
  <c r="AD416" i="1"/>
  <c r="AC416" i="1"/>
  <c r="GJ415" i="1"/>
  <c r="FQ415" i="1"/>
  <c r="FP415" i="1"/>
  <c r="FO415" i="1"/>
  <c r="FM415" i="1"/>
  <c r="FL415" i="1"/>
  <c r="FD415" i="1"/>
  <c r="EH415" i="1"/>
  <c r="EG415" i="1"/>
  <c r="DP415" i="1"/>
  <c r="BV415" i="1"/>
  <c r="BS415" i="1"/>
  <c r="BN415" i="1"/>
  <c r="BJ415" i="1"/>
  <c r="BE415" i="1"/>
  <c r="BF415" i="1" s="1"/>
  <c r="BA415" i="1"/>
  <c r="AP415" i="1"/>
  <c r="AN415" i="1"/>
  <c r="AD415" i="1"/>
  <c r="AC415" i="1"/>
  <c r="GJ414" i="1"/>
  <c r="FQ414" i="1"/>
  <c r="FP414" i="1"/>
  <c r="FO414" i="1"/>
  <c r="FM414" i="1"/>
  <c r="FL414" i="1"/>
  <c r="FD414" i="1"/>
  <c r="EH414" i="1"/>
  <c r="EG414" i="1"/>
  <c r="EI414" i="1" s="1"/>
  <c r="DP414" i="1"/>
  <c r="BV414" i="1"/>
  <c r="BS414" i="1"/>
  <c r="BN414" i="1"/>
  <c r="BJ414" i="1"/>
  <c r="BE414" i="1"/>
  <c r="BF414" i="1" s="1"/>
  <c r="BA414" i="1"/>
  <c r="AP414" i="1"/>
  <c r="AN414" i="1"/>
  <c r="AD414" i="1"/>
  <c r="AC414" i="1"/>
  <c r="GJ413" i="1"/>
  <c r="FQ413" i="1"/>
  <c r="FP413" i="1"/>
  <c r="FO413" i="1"/>
  <c r="FM413" i="1"/>
  <c r="FL413" i="1"/>
  <c r="FD413" i="1"/>
  <c r="EH413" i="1"/>
  <c r="EG413" i="1"/>
  <c r="DP413" i="1"/>
  <c r="BV413" i="1"/>
  <c r="BS413" i="1"/>
  <c r="BN413" i="1"/>
  <c r="BJ413" i="1"/>
  <c r="BE413" i="1"/>
  <c r="BF413" i="1" s="1"/>
  <c r="BA413" i="1"/>
  <c r="AP413" i="1"/>
  <c r="AN413" i="1"/>
  <c r="AD413" i="1"/>
  <c r="AC413" i="1"/>
  <c r="GJ412" i="1"/>
  <c r="FQ412" i="1"/>
  <c r="FP412" i="1"/>
  <c r="FO412" i="1"/>
  <c r="FM412" i="1"/>
  <c r="FL412" i="1"/>
  <c r="FD412" i="1"/>
  <c r="EH412" i="1"/>
  <c r="EG412" i="1"/>
  <c r="DP412" i="1"/>
  <c r="BV412" i="1"/>
  <c r="BS412" i="1"/>
  <c r="BN412" i="1"/>
  <c r="BJ412" i="1"/>
  <c r="BE412" i="1"/>
  <c r="BF412" i="1" s="1"/>
  <c r="BA412" i="1"/>
  <c r="AP412" i="1"/>
  <c r="AN412" i="1"/>
  <c r="AD412" i="1"/>
  <c r="AC412" i="1"/>
  <c r="GJ411" i="1"/>
  <c r="FQ411" i="1"/>
  <c r="FP411" i="1"/>
  <c r="FO411" i="1"/>
  <c r="FM411" i="1"/>
  <c r="FL411" i="1"/>
  <c r="FD411" i="1"/>
  <c r="EH411" i="1"/>
  <c r="EG411" i="1"/>
  <c r="EI411" i="1" s="1"/>
  <c r="DP411" i="1"/>
  <c r="BV411" i="1"/>
  <c r="BS411" i="1"/>
  <c r="BN411" i="1"/>
  <c r="BJ411" i="1"/>
  <c r="BE411" i="1"/>
  <c r="BF411" i="1" s="1"/>
  <c r="BA411" i="1"/>
  <c r="AP411" i="1"/>
  <c r="AN411" i="1"/>
  <c r="AD411" i="1"/>
  <c r="AC411" i="1"/>
  <c r="GJ410" i="1"/>
  <c r="FQ410" i="1"/>
  <c r="FP410" i="1"/>
  <c r="FO410" i="1"/>
  <c r="FM410" i="1"/>
  <c r="FL410" i="1"/>
  <c r="FD410" i="1"/>
  <c r="EH410" i="1"/>
  <c r="EG410" i="1"/>
  <c r="EI410" i="1" s="1"/>
  <c r="DP410" i="1"/>
  <c r="BV410" i="1"/>
  <c r="BS410" i="1"/>
  <c r="BN410" i="1"/>
  <c r="BJ410" i="1"/>
  <c r="BE410" i="1"/>
  <c r="BF410" i="1" s="1"/>
  <c r="BA410" i="1"/>
  <c r="AP410" i="1"/>
  <c r="AN410" i="1"/>
  <c r="AD410" i="1"/>
  <c r="AC410" i="1"/>
  <c r="GJ409" i="1"/>
  <c r="FQ409" i="1"/>
  <c r="FP409" i="1"/>
  <c r="FO409" i="1"/>
  <c r="FM409" i="1"/>
  <c r="FL409" i="1"/>
  <c r="FD409" i="1"/>
  <c r="EH409" i="1"/>
  <c r="EG409" i="1"/>
  <c r="EI409" i="1" s="1"/>
  <c r="DP409" i="1"/>
  <c r="BV409" i="1"/>
  <c r="BS409" i="1"/>
  <c r="BN409" i="1"/>
  <c r="BJ409" i="1"/>
  <c r="BE409" i="1"/>
  <c r="BF409" i="1" s="1"/>
  <c r="BA409" i="1"/>
  <c r="AP409" i="1"/>
  <c r="AN409" i="1"/>
  <c r="AD409" i="1"/>
  <c r="AC409" i="1"/>
  <c r="GJ408" i="1"/>
  <c r="FQ408" i="1"/>
  <c r="FP408" i="1"/>
  <c r="FO408" i="1"/>
  <c r="FM408" i="1"/>
  <c r="FL408" i="1"/>
  <c r="FD408" i="1"/>
  <c r="EH408" i="1"/>
  <c r="EG408" i="1"/>
  <c r="DP408" i="1"/>
  <c r="BV408" i="1"/>
  <c r="BS408" i="1"/>
  <c r="BN408" i="1"/>
  <c r="BJ408" i="1"/>
  <c r="BE408" i="1"/>
  <c r="BF408" i="1" s="1"/>
  <c r="BA408" i="1"/>
  <c r="AP408" i="1"/>
  <c r="AN408" i="1"/>
  <c r="AD408" i="1"/>
  <c r="AC408" i="1"/>
  <c r="GJ407" i="1"/>
  <c r="FQ407" i="1"/>
  <c r="FP407" i="1"/>
  <c r="FO407" i="1"/>
  <c r="FM407" i="1"/>
  <c r="FL407" i="1"/>
  <c r="FD407" i="1"/>
  <c r="EH407" i="1"/>
  <c r="EG407" i="1"/>
  <c r="EI407" i="1" s="1"/>
  <c r="DP407" i="1"/>
  <c r="BV407" i="1"/>
  <c r="BS407" i="1"/>
  <c r="BN407" i="1"/>
  <c r="BJ407" i="1"/>
  <c r="BE407" i="1"/>
  <c r="BF407" i="1" s="1"/>
  <c r="BA407" i="1"/>
  <c r="AP407" i="1"/>
  <c r="AN407" i="1"/>
  <c r="AD407" i="1"/>
  <c r="AC407" i="1"/>
  <c r="GJ406" i="1"/>
  <c r="FQ406" i="1"/>
  <c r="FP406" i="1"/>
  <c r="FO406" i="1"/>
  <c r="FM406" i="1"/>
  <c r="FL406" i="1"/>
  <c r="FD406" i="1"/>
  <c r="EH406" i="1"/>
  <c r="EG406" i="1"/>
  <c r="EI406" i="1" s="1"/>
  <c r="DP406" i="1"/>
  <c r="BV406" i="1"/>
  <c r="BS406" i="1"/>
  <c r="BN406" i="1"/>
  <c r="BJ406" i="1"/>
  <c r="BE406" i="1"/>
  <c r="BF406" i="1" s="1"/>
  <c r="BA406" i="1"/>
  <c r="AP406" i="1"/>
  <c r="AN406" i="1"/>
  <c r="AD406" i="1"/>
  <c r="AC406" i="1"/>
  <c r="GJ405" i="1"/>
  <c r="FQ405" i="1"/>
  <c r="FP405" i="1"/>
  <c r="FO405" i="1"/>
  <c r="FM405" i="1"/>
  <c r="FL405" i="1"/>
  <c r="FD405" i="1"/>
  <c r="EH405" i="1"/>
  <c r="EG405" i="1"/>
  <c r="EI405" i="1" s="1"/>
  <c r="DP405" i="1"/>
  <c r="BV405" i="1"/>
  <c r="BS405" i="1"/>
  <c r="BN405" i="1"/>
  <c r="BJ405" i="1"/>
  <c r="BE405" i="1"/>
  <c r="BF405" i="1" s="1"/>
  <c r="BA405" i="1"/>
  <c r="AP405" i="1"/>
  <c r="AN405" i="1"/>
  <c r="AD405" i="1"/>
  <c r="AC405" i="1"/>
  <c r="GJ404" i="1"/>
  <c r="FQ404" i="1"/>
  <c r="FP404" i="1"/>
  <c r="FO404" i="1"/>
  <c r="FM404" i="1"/>
  <c r="FL404" i="1"/>
  <c r="FD404" i="1"/>
  <c r="EH404" i="1"/>
  <c r="EG404" i="1"/>
  <c r="DP404" i="1"/>
  <c r="BV404" i="1"/>
  <c r="BS404" i="1"/>
  <c r="BN404" i="1"/>
  <c r="BJ404" i="1"/>
  <c r="BE404" i="1"/>
  <c r="BF404" i="1" s="1"/>
  <c r="BA404" i="1"/>
  <c r="AP404" i="1"/>
  <c r="AN404" i="1"/>
  <c r="AD404" i="1"/>
  <c r="AC404" i="1"/>
  <c r="GJ403" i="1"/>
  <c r="FQ403" i="1"/>
  <c r="FP403" i="1"/>
  <c r="FO403" i="1"/>
  <c r="FM403" i="1"/>
  <c r="FL403" i="1"/>
  <c r="FD403" i="1"/>
  <c r="EH403" i="1"/>
  <c r="EG403" i="1"/>
  <c r="EI403" i="1" s="1"/>
  <c r="DP403" i="1"/>
  <c r="BV403" i="1"/>
  <c r="BS403" i="1"/>
  <c r="BN403" i="1"/>
  <c r="BJ403" i="1"/>
  <c r="BE403" i="1"/>
  <c r="BF403" i="1" s="1"/>
  <c r="BA403" i="1"/>
  <c r="AP403" i="1"/>
  <c r="AN403" i="1"/>
  <c r="AD403" i="1"/>
  <c r="AC403" i="1"/>
  <c r="GJ402" i="1"/>
  <c r="FQ402" i="1"/>
  <c r="FP402" i="1"/>
  <c r="FO402" i="1"/>
  <c r="FM402" i="1"/>
  <c r="FL402" i="1"/>
  <c r="FD402" i="1"/>
  <c r="EH402" i="1"/>
  <c r="EG402" i="1"/>
  <c r="EI402" i="1" s="1"/>
  <c r="DP402" i="1"/>
  <c r="BV402" i="1"/>
  <c r="BS402" i="1"/>
  <c r="BN402" i="1"/>
  <c r="BJ402" i="1"/>
  <c r="BE402" i="1"/>
  <c r="BF402" i="1" s="1"/>
  <c r="BA402" i="1"/>
  <c r="AP402" i="1"/>
  <c r="AN402" i="1"/>
  <c r="AD402" i="1"/>
  <c r="AC402" i="1"/>
  <c r="GJ401" i="1"/>
  <c r="FQ401" i="1"/>
  <c r="FP401" i="1"/>
  <c r="FO401" i="1"/>
  <c r="FM401" i="1"/>
  <c r="FL401" i="1"/>
  <c r="FD401" i="1"/>
  <c r="EH401" i="1"/>
  <c r="EG401" i="1"/>
  <c r="EI401" i="1" s="1"/>
  <c r="DP401" i="1"/>
  <c r="BV401" i="1"/>
  <c r="BS401" i="1"/>
  <c r="BN401" i="1"/>
  <c r="BJ401" i="1"/>
  <c r="BE401" i="1"/>
  <c r="BF401" i="1" s="1"/>
  <c r="BA401" i="1"/>
  <c r="AP401" i="1"/>
  <c r="AN401" i="1"/>
  <c r="AD401" i="1"/>
  <c r="AC401" i="1"/>
  <c r="GJ400" i="1"/>
  <c r="FQ400" i="1"/>
  <c r="FP400" i="1"/>
  <c r="FO400" i="1"/>
  <c r="FM400" i="1"/>
  <c r="FL400" i="1"/>
  <c r="FD400" i="1"/>
  <c r="EH400" i="1"/>
  <c r="EG400" i="1"/>
  <c r="DP400" i="1"/>
  <c r="BV400" i="1"/>
  <c r="BS400" i="1"/>
  <c r="BN400" i="1"/>
  <c r="BJ400" i="1"/>
  <c r="BE400" i="1"/>
  <c r="BF400" i="1" s="1"/>
  <c r="BA400" i="1"/>
  <c r="AP400" i="1"/>
  <c r="AN400" i="1"/>
  <c r="AD400" i="1"/>
  <c r="AC400" i="1"/>
  <c r="GJ399" i="1"/>
  <c r="FQ399" i="1"/>
  <c r="FP399" i="1"/>
  <c r="FO399" i="1"/>
  <c r="FM399" i="1"/>
  <c r="FL399" i="1"/>
  <c r="FD399" i="1"/>
  <c r="EH399" i="1"/>
  <c r="EG399" i="1"/>
  <c r="EI399" i="1" s="1"/>
  <c r="DP399" i="1"/>
  <c r="BV399" i="1"/>
  <c r="BS399" i="1"/>
  <c r="BN399" i="1"/>
  <c r="BJ399" i="1"/>
  <c r="BE399" i="1"/>
  <c r="BF399" i="1" s="1"/>
  <c r="BA399" i="1"/>
  <c r="AP399" i="1"/>
  <c r="AN399" i="1"/>
  <c r="AD399" i="1"/>
  <c r="AC399" i="1"/>
  <c r="GJ398" i="1"/>
  <c r="FQ398" i="1"/>
  <c r="FP398" i="1"/>
  <c r="FO398" i="1"/>
  <c r="FM398" i="1"/>
  <c r="FL398" i="1"/>
  <c r="FD398" i="1"/>
  <c r="EH398" i="1"/>
  <c r="EG398" i="1"/>
  <c r="EI398" i="1" s="1"/>
  <c r="DP398" i="1"/>
  <c r="BV398" i="1"/>
  <c r="BS398" i="1"/>
  <c r="BN398" i="1"/>
  <c r="BJ398" i="1"/>
  <c r="BE398" i="1"/>
  <c r="BF398" i="1" s="1"/>
  <c r="BA398" i="1"/>
  <c r="AP398" i="1"/>
  <c r="AN398" i="1"/>
  <c r="AD398" i="1"/>
  <c r="AC398" i="1"/>
  <c r="GJ397" i="1"/>
  <c r="FQ397" i="1"/>
  <c r="FP397" i="1"/>
  <c r="FO397" i="1"/>
  <c r="FM397" i="1"/>
  <c r="FL397" i="1"/>
  <c r="FD397" i="1"/>
  <c r="EH397" i="1"/>
  <c r="EG397" i="1"/>
  <c r="EI397" i="1" s="1"/>
  <c r="DP397" i="1"/>
  <c r="BV397" i="1"/>
  <c r="BS397" i="1"/>
  <c r="BN397" i="1"/>
  <c r="BJ397" i="1"/>
  <c r="BE397" i="1"/>
  <c r="BF397" i="1" s="1"/>
  <c r="BA397" i="1"/>
  <c r="AP397" i="1"/>
  <c r="AN397" i="1"/>
  <c r="AD397" i="1"/>
  <c r="AC397" i="1"/>
  <c r="GJ396" i="1"/>
  <c r="FQ396" i="1"/>
  <c r="FP396" i="1"/>
  <c r="FO396" i="1"/>
  <c r="FM396" i="1"/>
  <c r="FL396" i="1"/>
  <c r="FD396" i="1"/>
  <c r="EH396" i="1"/>
  <c r="EG396" i="1"/>
  <c r="DP396" i="1"/>
  <c r="BV396" i="1"/>
  <c r="BS396" i="1"/>
  <c r="BN396" i="1"/>
  <c r="BJ396" i="1"/>
  <c r="BE396" i="1"/>
  <c r="BF396" i="1" s="1"/>
  <c r="BA396" i="1"/>
  <c r="AP396" i="1"/>
  <c r="AN396" i="1"/>
  <c r="AD396" i="1"/>
  <c r="AC396" i="1"/>
  <c r="GJ395" i="1"/>
  <c r="FQ395" i="1"/>
  <c r="FP395" i="1"/>
  <c r="FO395" i="1"/>
  <c r="FM395" i="1"/>
  <c r="FL395" i="1"/>
  <c r="FD395" i="1"/>
  <c r="EH395" i="1"/>
  <c r="EG395" i="1"/>
  <c r="EI395" i="1" s="1"/>
  <c r="DP395" i="1"/>
  <c r="BV395" i="1"/>
  <c r="BS395" i="1"/>
  <c r="BN395" i="1"/>
  <c r="BJ395" i="1"/>
  <c r="BE395" i="1"/>
  <c r="BF395" i="1" s="1"/>
  <c r="BA395" i="1"/>
  <c r="AP395" i="1"/>
  <c r="AN395" i="1"/>
  <c r="AD395" i="1"/>
  <c r="AC395" i="1"/>
  <c r="GJ394" i="1"/>
  <c r="FQ394" i="1"/>
  <c r="FP394" i="1"/>
  <c r="FO394" i="1"/>
  <c r="FM394" i="1"/>
  <c r="FL394" i="1"/>
  <c r="FD394" i="1"/>
  <c r="EH394" i="1"/>
  <c r="EG394" i="1"/>
  <c r="EI394" i="1" s="1"/>
  <c r="DP394" i="1"/>
  <c r="BV394" i="1"/>
  <c r="BS394" i="1"/>
  <c r="BN394" i="1"/>
  <c r="BJ394" i="1"/>
  <c r="BE394" i="1"/>
  <c r="BF394" i="1" s="1"/>
  <c r="BA394" i="1"/>
  <c r="AP394" i="1"/>
  <c r="AN394" i="1"/>
  <c r="AD394" i="1"/>
  <c r="AC394" i="1"/>
  <c r="GJ393" i="1"/>
  <c r="FQ393" i="1"/>
  <c r="FP393" i="1"/>
  <c r="FO393" i="1"/>
  <c r="FM393" i="1"/>
  <c r="FL393" i="1"/>
  <c r="FD393" i="1"/>
  <c r="EH393" i="1"/>
  <c r="EG393" i="1"/>
  <c r="EI393" i="1" s="1"/>
  <c r="DP393" i="1"/>
  <c r="BV393" i="1"/>
  <c r="BS393" i="1"/>
  <c r="BN393" i="1"/>
  <c r="BJ393" i="1"/>
  <c r="BE393" i="1"/>
  <c r="BF393" i="1" s="1"/>
  <c r="BA393" i="1"/>
  <c r="AP393" i="1"/>
  <c r="AN393" i="1"/>
  <c r="AD393" i="1"/>
  <c r="AC393" i="1"/>
  <c r="GJ392" i="1"/>
  <c r="FQ392" i="1"/>
  <c r="FP392" i="1"/>
  <c r="FO392" i="1"/>
  <c r="FM392" i="1"/>
  <c r="FL392" i="1"/>
  <c r="FD392" i="1"/>
  <c r="EH392" i="1"/>
  <c r="EG392" i="1"/>
  <c r="DP392" i="1"/>
  <c r="BV392" i="1"/>
  <c r="BS392" i="1"/>
  <c r="BN392" i="1"/>
  <c r="BJ392" i="1"/>
  <c r="BE392" i="1"/>
  <c r="BF392" i="1" s="1"/>
  <c r="BA392" i="1"/>
  <c r="AP392" i="1"/>
  <c r="AN392" i="1"/>
  <c r="AD392" i="1"/>
  <c r="AC392" i="1"/>
  <c r="GJ391" i="1"/>
  <c r="FQ391" i="1"/>
  <c r="FP391" i="1"/>
  <c r="FO391" i="1"/>
  <c r="FM391" i="1"/>
  <c r="FL391" i="1"/>
  <c r="FD391" i="1"/>
  <c r="EH391" i="1"/>
  <c r="EG391" i="1"/>
  <c r="EI391" i="1" s="1"/>
  <c r="DP391" i="1"/>
  <c r="BV391" i="1"/>
  <c r="BS391" i="1"/>
  <c r="BN391" i="1"/>
  <c r="BJ391" i="1"/>
  <c r="BE391" i="1"/>
  <c r="BF391" i="1" s="1"/>
  <c r="BA391" i="1"/>
  <c r="AP391" i="1"/>
  <c r="AN391" i="1"/>
  <c r="AD391" i="1"/>
  <c r="AC391" i="1"/>
  <c r="GJ390" i="1"/>
  <c r="FQ390" i="1"/>
  <c r="FP390" i="1"/>
  <c r="FO390" i="1"/>
  <c r="FM390" i="1"/>
  <c r="FL390" i="1"/>
  <c r="FD390" i="1"/>
  <c r="EH390" i="1"/>
  <c r="EG390" i="1"/>
  <c r="EI390" i="1" s="1"/>
  <c r="DP390" i="1"/>
  <c r="BV390" i="1"/>
  <c r="BS390" i="1"/>
  <c r="BN390" i="1"/>
  <c r="BJ390" i="1"/>
  <c r="BE390" i="1"/>
  <c r="BF390" i="1" s="1"/>
  <c r="BA390" i="1"/>
  <c r="AP390" i="1"/>
  <c r="AN390" i="1"/>
  <c r="AD390" i="1"/>
  <c r="AC390" i="1"/>
  <c r="GJ389" i="1"/>
  <c r="FQ389" i="1"/>
  <c r="FP389" i="1"/>
  <c r="FO389" i="1"/>
  <c r="FM389" i="1"/>
  <c r="FL389" i="1"/>
  <c r="FD389" i="1"/>
  <c r="EH389" i="1"/>
  <c r="EG389" i="1"/>
  <c r="EI389" i="1" s="1"/>
  <c r="DP389" i="1"/>
  <c r="BV389" i="1"/>
  <c r="BS389" i="1"/>
  <c r="BN389" i="1"/>
  <c r="BJ389" i="1"/>
  <c r="BE389" i="1"/>
  <c r="BF389" i="1" s="1"/>
  <c r="BA389" i="1"/>
  <c r="AP389" i="1"/>
  <c r="AN389" i="1"/>
  <c r="AD389" i="1"/>
  <c r="AC389" i="1"/>
  <c r="GJ388" i="1"/>
  <c r="FQ388" i="1"/>
  <c r="FP388" i="1"/>
  <c r="FO388" i="1"/>
  <c r="FM388" i="1"/>
  <c r="FL388" i="1"/>
  <c r="FD388" i="1"/>
  <c r="EH388" i="1"/>
  <c r="EG388" i="1"/>
  <c r="DP388" i="1"/>
  <c r="BV388" i="1"/>
  <c r="BS388" i="1"/>
  <c r="BN388" i="1"/>
  <c r="BJ388" i="1"/>
  <c r="BE388" i="1"/>
  <c r="BF388" i="1" s="1"/>
  <c r="BA388" i="1"/>
  <c r="AP388" i="1"/>
  <c r="AN388" i="1"/>
  <c r="AD388" i="1"/>
  <c r="AC388" i="1"/>
  <c r="GJ387" i="1"/>
  <c r="FQ387" i="1"/>
  <c r="FP387" i="1"/>
  <c r="FO387" i="1"/>
  <c r="FM387" i="1"/>
  <c r="FL387" i="1"/>
  <c r="FD387" i="1"/>
  <c r="EH387" i="1"/>
  <c r="EG387" i="1"/>
  <c r="EI387" i="1" s="1"/>
  <c r="DP387" i="1"/>
  <c r="BV387" i="1"/>
  <c r="BS387" i="1"/>
  <c r="BN387" i="1"/>
  <c r="BJ387" i="1"/>
  <c r="BE387" i="1"/>
  <c r="BF387" i="1" s="1"/>
  <c r="BA387" i="1"/>
  <c r="AP387" i="1"/>
  <c r="AN387" i="1"/>
  <c r="AD387" i="1"/>
  <c r="AC387" i="1"/>
  <c r="GJ386" i="1"/>
  <c r="FQ386" i="1"/>
  <c r="FP386" i="1"/>
  <c r="FO386" i="1"/>
  <c r="FM386" i="1"/>
  <c r="FL386" i="1"/>
  <c r="FD386" i="1"/>
  <c r="EH386" i="1"/>
  <c r="EG386" i="1"/>
  <c r="EI386" i="1" s="1"/>
  <c r="DP386" i="1"/>
  <c r="BV386" i="1"/>
  <c r="BS386" i="1"/>
  <c r="BN386" i="1"/>
  <c r="BJ386" i="1"/>
  <c r="BE386" i="1"/>
  <c r="BF386" i="1" s="1"/>
  <c r="BA386" i="1"/>
  <c r="AP386" i="1"/>
  <c r="AN386" i="1"/>
  <c r="AD386" i="1"/>
  <c r="AC386" i="1"/>
  <c r="GJ385" i="1"/>
  <c r="FQ385" i="1"/>
  <c r="FP385" i="1"/>
  <c r="FO385" i="1"/>
  <c r="FM385" i="1"/>
  <c r="FL385" i="1"/>
  <c r="FD385" i="1"/>
  <c r="EH385" i="1"/>
  <c r="EG385" i="1"/>
  <c r="EI385" i="1" s="1"/>
  <c r="DP385" i="1"/>
  <c r="BV385" i="1"/>
  <c r="BS385" i="1"/>
  <c r="BN385" i="1"/>
  <c r="BJ385" i="1"/>
  <c r="BE385" i="1"/>
  <c r="BF385" i="1" s="1"/>
  <c r="BA385" i="1"/>
  <c r="AP385" i="1"/>
  <c r="AN385" i="1"/>
  <c r="AD385" i="1"/>
  <c r="AC385" i="1"/>
  <c r="GJ384" i="1"/>
  <c r="FQ384" i="1"/>
  <c r="FP384" i="1"/>
  <c r="FO384" i="1"/>
  <c r="FM384" i="1"/>
  <c r="FL384" i="1"/>
  <c r="FD384" i="1"/>
  <c r="EH384" i="1"/>
  <c r="EG384" i="1"/>
  <c r="DP384" i="1"/>
  <c r="BV384" i="1"/>
  <c r="BS384" i="1"/>
  <c r="BN384" i="1"/>
  <c r="BJ384" i="1"/>
  <c r="BE384" i="1"/>
  <c r="BF384" i="1" s="1"/>
  <c r="BA384" i="1"/>
  <c r="AP384" i="1"/>
  <c r="AN384" i="1"/>
  <c r="AD384" i="1"/>
  <c r="AC384" i="1"/>
  <c r="GJ383" i="1"/>
  <c r="FQ383" i="1"/>
  <c r="FP383" i="1"/>
  <c r="FO383" i="1"/>
  <c r="FM383" i="1"/>
  <c r="FL383" i="1"/>
  <c r="FD383" i="1"/>
  <c r="EH383" i="1"/>
  <c r="EG383" i="1"/>
  <c r="EI383" i="1" s="1"/>
  <c r="DP383" i="1"/>
  <c r="BV383" i="1"/>
  <c r="BS383" i="1"/>
  <c r="BN383" i="1"/>
  <c r="BJ383" i="1"/>
  <c r="BE383" i="1"/>
  <c r="BF383" i="1" s="1"/>
  <c r="BA383" i="1"/>
  <c r="AP383" i="1"/>
  <c r="AN383" i="1"/>
  <c r="AD383" i="1"/>
  <c r="AC383" i="1"/>
  <c r="GJ382" i="1"/>
  <c r="FQ382" i="1"/>
  <c r="FP382" i="1"/>
  <c r="FO382" i="1"/>
  <c r="FM382" i="1"/>
  <c r="FL382" i="1"/>
  <c r="FD382" i="1"/>
  <c r="EH382" i="1"/>
  <c r="EG382" i="1"/>
  <c r="EI382" i="1" s="1"/>
  <c r="DP382" i="1"/>
  <c r="BV382" i="1"/>
  <c r="BS382" i="1"/>
  <c r="BN382" i="1"/>
  <c r="BJ382" i="1"/>
  <c r="BE382" i="1"/>
  <c r="BF382" i="1" s="1"/>
  <c r="BA382" i="1"/>
  <c r="AP382" i="1"/>
  <c r="AN382" i="1"/>
  <c r="AD382" i="1"/>
  <c r="AC382" i="1"/>
  <c r="GJ381" i="1"/>
  <c r="FQ381" i="1"/>
  <c r="FP381" i="1"/>
  <c r="FO381" i="1"/>
  <c r="FM381" i="1"/>
  <c r="FL381" i="1"/>
  <c r="FD381" i="1"/>
  <c r="EH381" i="1"/>
  <c r="EG381" i="1"/>
  <c r="EI381" i="1" s="1"/>
  <c r="DP381" i="1"/>
  <c r="BV381" i="1"/>
  <c r="BS381" i="1"/>
  <c r="BN381" i="1"/>
  <c r="BJ381" i="1"/>
  <c r="BE381" i="1"/>
  <c r="BF381" i="1" s="1"/>
  <c r="BA381" i="1"/>
  <c r="AP381" i="1"/>
  <c r="AN381" i="1"/>
  <c r="AD381" i="1"/>
  <c r="AC381" i="1"/>
  <c r="GJ380" i="1"/>
  <c r="FQ380" i="1"/>
  <c r="FP380" i="1"/>
  <c r="FO380" i="1"/>
  <c r="FM380" i="1"/>
  <c r="FL380" i="1"/>
  <c r="FD380" i="1"/>
  <c r="EH380" i="1"/>
  <c r="EG380" i="1"/>
  <c r="DP380" i="1"/>
  <c r="BV380" i="1"/>
  <c r="BS380" i="1"/>
  <c r="BN380" i="1"/>
  <c r="BJ380" i="1"/>
  <c r="BE380" i="1"/>
  <c r="BF380" i="1" s="1"/>
  <c r="BA380" i="1"/>
  <c r="AP380" i="1"/>
  <c r="AN380" i="1"/>
  <c r="AD380" i="1"/>
  <c r="AC380" i="1"/>
  <c r="GJ379" i="1"/>
  <c r="FQ379" i="1"/>
  <c r="FP379" i="1"/>
  <c r="FO379" i="1"/>
  <c r="FM379" i="1"/>
  <c r="FL379" i="1"/>
  <c r="FD379" i="1"/>
  <c r="EH379" i="1"/>
  <c r="EG379" i="1"/>
  <c r="EI379" i="1" s="1"/>
  <c r="DP379" i="1"/>
  <c r="BV379" i="1"/>
  <c r="BS379" i="1"/>
  <c r="BN379" i="1"/>
  <c r="BJ379" i="1"/>
  <c r="BE379" i="1"/>
  <c r="BF379" i="1" s="1"/>
  <c r="BA379" i="1"/>
  <c r="AP379" i="1"/>
  <c r="AN379" i="1"/>
  <c r="AD379" i="1"/>
  <c r="AC379" i="1"/>
  <c r="GJ378" i="1"/>
  <c r="FQ378" i="1"/>
  <c r="FP378" i="1"/>
  <c r="FO378" i="1"/>
  <c r="FM378" i="1"/>
  <c r="FL378" i="1"/>
  <c r="FD378" i="1"/>
  <c r="EH378" i="1"/>
  <c r="EG378" i="1"/>
  <c r="EI378" i="1" s="1"/>
  <c r="DP378" i="1"/>
  <c r="BV378" i="1"/>
  <c r="BS378" i="1"/>
  <c r="BN378" i="1"/>
  <c r="BJ378" i="1"/>
  <c r="BE378" i="1"/>
  <c r="BF378" i="1" s="1"/>
  <c r="BA378" i="1"/>
  <c r="AP378" i="1"/>
  <c r="AN378" i="1"/>
  <c r="AD378" i="1"/>
  <c r="AC378" i="1"/>
  <c r="GJ377" i="1"/>
  <c r="FQ377" i="1"/>
  <c r="FP377" i="1"/>
  <c r="FO377" i="1"/>
  <c r="FM377" i="1"/>
  <c r="FL377" i="1"/>
  <c r="FD377" i="1"/>
  <c r="EH377" i="1"/>
  <c r="EG377" i="1"/>
  <c r="EI377" i="1" s="1"/>
  <c r="DP377" i="1"/>
  <c r="BV377" i="1"/>
  <c r="BS377" i="1"/>
  <c r="BN377" i="1"/>
  <c r="BJ377" i="1"/>
  <c r="BE377" i="1"/>
  <c r="BF377" i="1" s="1"/>
  <c r="BA377" i="1"/>
  <c r="AP377" i="1"/>
  <c r="AN377" i="1"/>
  <c r="AD377" i="1"/>
  <c r="AC377" i="1"/>
  <c r="GJ376" i="1"/>
  <c r="FQ376" i="1"/>
  <c r="FP376" i="1"/>
  <c r="FO376" i="1"/>
  <c r="FM376" i="1"/>
  <c r="FL376" i="1"/>
  <c r="FD376" i="1"/>
  <c r="EH376" i="1"/>
  <c r="EG376" i="1"/>
  <c r="DP376" i="1"/>
  <c r="BV376" i="1"/>
  <c r="BS376" i="1"/>
  <c r="BN376" i="1"/>
  <c r="BJ376" i="1"/>
  <c r="BE376" i="1"/>
  <c r="BF376" i="1" s="1"/>
  <c r="BA376" i="1"/>
  <c r="AP376" i="1"/>
  <c r="AN376" i="1"/>
  <c r="AD376" i="1"/>
  <c r="AC376" i="1"/>
  <c r="GJ375" i="1"/>
  <c r="FQ375" i="1"/>
  <c r="FP375" i="1"/>
  <c r="FO375" i="1"/>
  <c r="FM375" i="1"/>
  <c r="FL375" i="1"/>
  <c r="FD375" i="1"/>
  <c r="EH375" i="1"/>
  <c r="EG375" i="1"/>
  <c r="EI375" i="1" s="1"/>
  <c r="DP375" i="1"/>
  <c r="BV375" i="1"/>
  <c r="BS375" i="1"/>
  <c r="BN375" i="1"/>
  <c r="BJ375" i="1"/>
  <c r="BE375" i="1"/>
  <c r="BF375" i="1" s="1"/>
  <c r="BA375" i="1"/>
  <c r="AP375" i="1"/>
  <c r="AN375" i="1"/>
  <c r="AD375" i="1"/>
  <c r="AC375" i="1"/>
  <c r="GJ374" i="1"/>
  <c r="FQ374" i="1"/>
  <c r="FP374" i="1"/>
  <c r="FO374" i="1"/>
  <c r="FM374" i="1"/>
  <c r="FL374" i="1"/>
  <c r="FD374" i="1"/>
  <c r="EH374" i="1"/>
  <c r="EG374" i="1"/>
  <c r="EI374" i="1" s="1"/>
  <c r="DP374" i="1"/>
  <c r="BV374" i="1"/>
  <c r="BS374" i="1"/>
  <c r="BN374" i="1"/>
  <c r="BJ374" i="1"/>
  <c r="BE374" i="1"/>
  <c r="BF374" i="1" s="1"/>
  <c r="BA374" i="1"/>
  <c r="AP374" i="1"/>
  <c r="AN374" i="1"/>
  <c r="AD374" i="1"/>
  <c r="AC374" i="1"/>
  <c r="GJ373" i="1"/>
  <c r="FQ373" i="1"/>
  <c r="FP373" i="1"/>
  <c r="FO373" i="1"/>
  <c r="FM373" i="1"/>
  <c r="FL373" i="1"/>
  <c r="FD373" i="1"/>
  <c r="EH373" i="1"/>
  <c r="EG373" i="1"/>
  <c r="EI373" i="1" s="1"/>
  <c r="DP373" i="1"/>
  <c r="BV373" i="1"/>
  <c r="BS373" i="1"/>
  <c r="BN373" i="1"/>
  <c r="BJ373" i="1"/>
  <c r="BE373" i="1"/>
  <c r="BF373" i="1" s="1"/>
  <c r="BA373" i="1"/>
  <c r="AP373" i="1"/>
  <c r="AN373" i="1"/>
  <c r="AD373" i="1"/>
  <c r="AC373" i="1"/>
  <c r="GJ372" i="1"/>
  <c r="FQ372" i="1"/>
  <c r="FP372" i="1"/>
  <c r="FO372" i="1"/>
  <c r="FM372" i="1"/>
  <c r="FL372" i="1"/>
  <c r="FD372" i="1"/>
  <c r="EH372" i="1"/>
  <c r="EG372" i="1"/>
  <c r="DP372" i="1"/>
  <c r="BV372" i="1"/>
  <c r="BS372" i="1"/>
  <c r="BN372" i="1"/>
  <c r="BJ372" i="1"/>
  <c r="BE372" i="1"/>
  <c r="BF372" i="1" s="1"/>
  <c r="BA372" i="1"/>
  <c r="AP372" i="1"/>
  <c r="AN372" i="1"/>
  <c r="AD372" i="1"/>
  <c r="AC372" i="1"/>
  <c r="GJ371" i="1"/>
  <c r="FQ371" i="1"/>
  <c r="FP371" i="1"/>
  <c r="FO371" i="1"/>
  <c r="FM371" i="1"/>
  <c r="FL371" i="1"/>
  <c r="FD371" i="1"/>
  <c r="EH371" i="1"/>
  <c r="EG371" i="1"/>
  <c r="EI371" i="1" s="1"/>
  <c r="DP371" i="1"/>
  <c r="BV371" i="1"/>
  <c r="BS371" i="1"/>
  <c r="BN371" i="1"/>
  <c r="BJ371" i="1"/>
  <c r="BE371" i="1"/>
  <c r="BF371" i="1" s="1"/>
  <c r="BA371" i="1"/>
  <c r="AP371" i="1"/>
  <c r="AN371" i="1"/>
  <c r="AD371" i="1"/>
  <c r="AC371" i="1"/>
  <c r="GJ370" i="1"/>
  <c r="FQ370" i="1"/>
  <c r="FP370" i="1"/>
  <c r="FO370" i="1"/>
  <c r="FM370" i="1"/>
  <c r="FL370" i="1"/>
  <c r="FD370" i="1"/>
  <c r="EH370" i="1"/>
  <c r="EG370" i="1"/>
  <c r="EI370" i="1" s="1"/>
  <c r="DP370" i="1"/>
  <c r="BV370" i="1"/>
  <c r="BS370" i="1"/>
  <c r="BN370" i="1"/>
  <c r="BJ370" i="1"/>
  <c r="BE370" i="1"/>
  <c r="BF370" i="1" s="1"/>
  <c r="BA370" i="1"/>
  <c r="AP370" i="1"/>
  <c r="AN370" i="1"/>
  <c r="AD370" i="1"/>
  <c r="AC370" i="1"/>
  <c r="GJ369" i="1"/>
  <c r="FQ369" i="1"/>
  <c r="FP369" i="1"/>
  <c r="FO369" i="1"/>
  <c r="FM369" i="1"/>
  <c r="FL369" i="1"/>
  <c r="FD369" i="1"/>
  <c r="EH369" i="1"/>
  <c r="EG369" i="1"/>
  <c r="EI369" i="1" s="1"/>
  <c r="DP369" i="1"/>
  <c r="BV369" i="1"/>
  <c r="BS369" i="1"/>
  <c r="BN369" i="1"/>
  <c r="BJ369" i="1"/>
  <c r="BE369" i="1"/>
  <c r="BF369" i="1" s="1"/>
  <c r="BA369" i="1"/>
  <c r="AP369" i="1"/>
  <c r="AN369" i="1"/>
  <c r="AD369" i="1"/>
  <c r="AC369" i="1"/>
  <c r="GJ368" i="1"/>
  <c r="FQ368" i="1"/>
  <c r="FP368" i="1"/>
  <c r="FO368" i="1"/>
  <c r="FM368" i="1"/>
  <c r="FL368" i="1"/>
  <c r="FD368" i="1"/>
  <c r="EH368" i="1"/>
  <c r="EG368" i="1"/>
  <c r="DP368" i="1"/>
  <c r="BV368" i="1"/>
  <c r="BS368" i="1"/>
  <c r="BN368" i="1"/>
  <c r="BJ368" i="1"/>
  <c r="BE368" i="1"/>
  <c r="BF368" i="1" s="1"/>
  <c r="BA368" i="1"/>
  <c r="AP368" i="1"/>
  <c r="AN368" i="1"/>
  <c r="AD368" i="1"/>
  <c r="AC368" i="1"/>
  <c r="GJ367" i="1"/>
  <c r="FQ367" i="1"/>
  <c r="FP367" i="1"/>
  <c r="FO367" i="1"/>
  <c r="FM367" i="1"/>
  <c r="FL367" i="1"/>
  <c r="FD367" i="1"/>
  <c r="EH367" i="1"/>
  <c r="EG367" i="1"/>
  <c r="EI367" i="1" s="1"/>
  <c r="DP367" i="1"/>
  <c r="BV367" i="1"/>
  <c r="BS367" i="1"/>
  <c r="BN367" i="1"/>
  <c r="BJ367" i="1"/>
  <c r="BE367" i="1"/>
  <c r="BF367" i="1" s="1"/>
  <c r="BA367" i="1"/>
  <c r="AP367" i="1"/>
  <c r="AN367" i="1"/>
  <c r="AD367" i="1"/>
  <c r="AC367" i="1"/>
  <c r="GJ366" i="1"/>
  <c r="FQ366" i="1"/>
  <c r="FP366" i="1"/>
  <c r="FO366" i="1"/>
  <c r="FM366" i="1"/>
  <c r="FL366" i="1"/>
  <c r="FD366" i="1"/>
  <c r="EH366" i="1"/>
  <c r="EG366" i="1"/>
  <c r="EI366" i="1" s="1"/>
  <c r="DP366" i="1"/>
  <c r="BV366" i="1"/>
  <c r="BS366" i="1"/>
  <c r="BN366" i="1"/>
  <c r="BJ366" i="1"/>
  <c r="BE366" i="1"/>
  <c r="BF366" i="1" s="1"/>
  <c r="BA366" i="1"/>
  <c r="AP366" i="1"/>
  <c r="AN366" i="1"/>
  <c r="AD366" i="1"/>
  <c r="AC366" i="1"/>
  <c r="GJ365" i="1"/>
  <c r="FQ365" i="1"/>
  <c r="FP365" i="1"/>
  <c r="FO365" i="1"/>
  <c r="FM365" i="1"/>
  <c r="FL365" i="1"/>
  <c r="FD365" i="1"/>
  <c r="EH365" i="1"/>
  <c r="EG365" i="1"/>
  <c r="EI365" i="1" s="1"/>
  <c r="DP365" i="1"/>
  <c r="BV365" i="1"/>
  <c r="BS365" i="1"/>
  <c r="BN365" i="1"/>
  <c r="BJ365" i="1"/>
  <c r="BE365" i="1"/>
  <c r="BF365" i="1" s="1"/>
  <c r="BA365" i="1"/>
  <c r="AP365" i="1"/>
  <c r="AN365" i="1"/>
  <c r="AD365" i="1"/>
  <c r="AC365" i="1"/>
  <c r="GJ364" i="1"/>
  <c r="FQ364" i="1"/>
  <c r="FP364" i="1"/>
  <c r="FO364" i="1"/>
  <c r="FM364" i="1"/>
  <c r="FL364" i="1"/>
  <c r="FD364" i="1"/>
  <c r="EH364" i="1"/>
  <c r="EG364" i="1"/>
  <c r="DP364" i="1"/>
  <c r="BV364" i="1"/>
  <c r="BS364" i="1"/>
  <c r="BN364" i="1"/>
  <c r="BJ364" i="1"/>
  <c r="BE364" i="1"/>
  <c r="BF364" i="1" s="1"/>
  <c r="BA364" i="1"/>
  <c r="AP364" i="1"/>
  <c r="AN364" i="1"/>
  <c r="AD364" i="1"/>
  <c r="AC364" i="1"/>
  <c r="GJ363" i="1"/>
  <c r="FQ363" i="1"/>
  <c r="FP363" i="1"/>
  <c r="FO363" i="1"/>
  <c r="FM363" i="1"/>
  <c r="FL363" i="1"/>
  <c r="FD363" i="1"/>
  <c r="EH363" i="1"/>
  <c r="EG363" i="1"/>
  <c r="EI363" i="1" s="1"/>
  <c r="DP363" i="1"/>
  <c r="BV363" i="1"/>
  <c r="BS363" i="1"/>
  <c r="BN363" i="1"/>
  <c r="BJ363" i="1"/>
  <c r="BE363" i="1"/>
  <c r="BF363" i="1" s="1"/>
  <c r="BA363" i="1"/>
  <c r="AP363" i="1"/>
  <c r="AN363" i="1"/>
  <c r="AD363" i="1"/>
  <c r="AC363" i="1"/>
  <c r="GJ362" i="1"/>
  <c r="FQ362" i="1"/>
  <c r="FP362" i="1"/>
  <c r="FO362" i="1"/>
  <c r="FM362" i="1"/>
  <c r="FL362" i="1"/>
  <c r="FD362" i="1"/>
  <c r="EH362" i="1"/>
  <c r="EG362" i="1"/>
  <c r="EI362" i="1" s="1"/>
  <c r="DP362" i="1"/>
  <c r="BV362" i="1"/>
  <c r="BS362" i="1"/>
  <c r="BN362" i="1"/>
  <c r="BJ362" i="1"/>
  <c r="BE362" i="1"/>
  <c r="BF362" i="1" s="1"/>
  <c r="BA362" i="1"/>
  <c r="AP362" i="1"/>
  <c r="AN362" i="1"/>
  <c r="AD362" i="1"/>
  <c r="AC362" i="1"/>
  <c r="GJ361" i="1"/>
  <c r="FQ361" i="1"/>
  <c r="FP361" i="1"/>
  <c r="FO361" i="1"/>
  <c r="FM361" i="1"/>
  <c r="FL361" i="1"/>
  <c r="FD361" i="1"/>
  <c r="EH361" i="1"/>
  <c r="EG361" i="1"/>
  <c r="EI361" i="1" s="1"/>
  <c r="DP361" i="1"/>
  <c r="BV361" i="1"/>
  <c r="BS361" i="1"/>
  <c r="BN361" i="1"/>
  <c r="BJ361" i="1"/>
  <c r="BE361" i="1"/>
  <c r="BF361" i="1" s="1"/>
  <c r="BA361" i="1"/>
  <c r="AP361" i="1"/>
  <c r="AN361" i="1"/>
  <c r="AD361" i="1"/>
  <c r="AC361" i="1"/>
  <c r="GJ360" i="1"/>
  <c r="FQ360" i="1"/>
  <c r="FP360" i="1"/>
  <c r="FO360" i="1"/>
  <c r="FM360" i="1"/>
  <c r="FL360" i="1"/>
  <c r="FD360" i="1"/>
  <c r="EH360" i="1"/>
  <c r="EG360" i="1"/>
  <c r="DP360" i="1"/>
  <c r="BV360" i="1"/>
  <c r="BS360" i="1"/>
  <c r="BN360" i="1"/>
  <c r="BJ360" i="1"/>
  <c r="BE360" i="1"/>
  <c r="BF360" i="1" s="1"/>
  <c r="BA360" i="1"/>
  <c r="AP360" i="1"/>
  <c r="AN360" i="1"/>
  <c r="AD360" i="1"/>
  <c r="AC360" i="1"/>
  <c r="GJ359" i="1"/>
  <c r="FQ359" i="1"/>
  <c r="FP359" i="1"/>
  <c r="FO359" i="1"/>
  <c r="FM359" i="1"/>
  <c r="FL359" i="1"/>
  <c r="FD359" i="1"/>
  <c r="EH359" i="1"/>
  <c r="EG359" i="1"/>
  <c r="EI359" i="1" s="1"/>
  <c r="DP359" i="1"/>
  <c r="BV359" i="1"/>
  <c r="BS359" i="1"/>
  <c r="BN359" i="1"/>
  <c r="BJ359" i="1"/>
  <c r="BE359" i="1"/>
  <c r="BF359" i="1" s="1"/>
  <c r="BA359" i="1"/>
  <c r="AP359" i="1"/>
  <c r="AN359" i="1"/>
  <c r="AD359" i="1"/>
  <c r="AC359" i="1"/>
  <c r="GJ358" i="1"/>
  <c r="FQ358" i="1"/>
  <c r="FP358" i="1"/>
  <c r="FO358" i="1"/>
  <c r="FM358" i="1"/>
  <c r="FL358" i="1"/>
  <c r="FD358" i="1"/>
  <c r="EH358" i="1"/>
  <c r="EG358" i="1"/>
  <c r="EI358" i="1" s="1"/>
  <c r="DP358" i="1"/>
  <c r="BV358" i="1"/>
  <c r="BS358" i="1"/>
  <c r="BN358" i="1"/>
  <c r="BJ358" i="1"/>
  <c r="BE358" i="1"/>
  <c r="BF358" i="1" s="1"/>
  <c r="BA358" i="1"/>
  <c r="AP358" i="1"/>
  <c r="AN358" i="1"/>
  <c r="AD358" i="1"/>
  <c r="AC358" i="1"/>
  <c r="GJ357" i="1"/>
  <c r="FQ357" i="1"/>
  <c r="FP357" i="1"/>
  <c r="FO357" i="1"/>
  <c r="FM357" i="1"/>
  <c r="FL357" i="1"/>
  <c r="FD357" i="1"/>
  <c r="EH357" i="1"/>
  <c r="EG357" i="1"/>
  <c r="EI357" i="1" s="1"/>
  <c r="DP357" i="1"/>
  <c r="BV357" i="1"/>
  <c r="BS357" i="1"/>
  <c r="BN357" i="1"/>
  <c r="BJ357" i="1"/>
  <c r="BE357" i="1"/>
  <c r="BF357" i="1" s="1"/>
  <c r="BA357" i="1"/>
  <c r="AP357" i="1"/>
  <c r="AN357" i="1"/>
  <c r="AD357" i="1"/>
  <c r="AC357" i="1"/>
  <c r="GJ356" i="1"/>
  <c r="FQ356" i="1"/>
  <c r="FP356" i="1"/>
  <c r="FO356" i="1"/>
  <c r="FM356" i="1"/>
  <c r="FL356" i="1"/>
  <c r="FD356" i="1"/>
  <c r="EH356" i="1"/>
  <c r="EG356" i="1"/>
  <c r="DP356" i="1"/>
  <c r="BV356" i="1"/>
  <c r="BS356" i="1"/>
  <c r="BN356" i="1"/>
  <c r="BJ356" i="1"/>
  <c r="BE356" i="1"/>
  <c r="BF356" i="1" s="1"/>
  <c r="BA356" i="1"/>
  <c r="AP356" i="1"/>
  <c r="AN356" i="1"/>
  <c r="AD356" i="1"/>
  <c r="AC356" i="1"/>
  <c r="GJ355" i="1"/>
  <c r="FQ355" i="1"/>
  <c r="FP355" i="1"/>
  <c r="FO355" i="1"/>
  <c r="FM355" i="1"/>
  <c r="FL355" i="1"/>
  <c r="FD355" i="1"/>
  <c r="EH355" i="1"/>
  <c r="EG355" i="1"/>
  <c r="EI355" i="1" s="1"/>
  <c r="DP355" i="1"/>
  <c r="BV355" i="1"/>
  <c r="BS355" i="1"/>
  <c r="BN355" i="1"/>
  <c r="BJ355" i="1"/>
  <c r="BF355" i="1"/>
  <c r="BE355" i="1"/>
  <c r="BA355" i="1"/>
  <c r="AP355" i="1"/>
  <c r="AN355" i="1"/>
  <c r="AD355" i="1"/>
  <c r="AC355" i="1"/>
  <c r="GJ354" i="1"/>
  <c r="FQ354" i="1"/>
  <c r="FP354" i="1"/>
  <c r="FO354" i="1"/>
  <c r="FM354" i="1"/>
  <c r="FL354" i="1"/>
  <c r="FD354" i="1"/>
  <c r="EH354" i="1"/>
  <c r="EG354" i="1"/>
  <c r="DP354" i="1"/>
  <c r="BV354" i="1"/>
  <c r="BS354" i="1"/>
  <c r="BN354" i="1"/>
  <c r="BJ354" i="1"/>
  <c r="BE354" i="1"/>
  <c r="BF354" i="1" s="1"/>
  <c r="BA354" i="1"/>
  <c r="AP354" i="1"/>
  <c r="AN354" i="1"/>
  <c r="AD354" i="1"/>
  <c r="AC354" i="1"/>
  <c r="GJ353" i="1"/>
  <c r="FQ353" i="1"/>
  <c r="FP353" i="1"/>
  <c r="FO353" i="1"/>
  <c r="FM353" i="1"/>
  <c r="FL353" i="1"/>
  <c r="FD353" i="1"/>
  <c r="EH353" i="1"/>
  <c r="EG353" i="1"/>
  <c r="DP353" i="1"/>
  <c r="BV353" i="1"/>
  <c r="BS353" i="1"/>
  <c r="BN353" i="1"/>
  <c r="BJ353" i="1"/>
  <c r="BE353" i="1"/>
  <c r="BF353" i="1" s="1"/>
  <c r="BA353" i="1"/>
  <c r="AP353" i="1"/>
  <c r="AN353" i="1"/>
  <c r="AD353" i="1"/>
  <c r="AC353" i="1"/>
  <c r="GJ352" i="1"/>
  <c r="FQ352" i="1"/>
  <c r="FP352" i="1"/>
  <c r="FO352" i="1"/>
  <c r="FM352" i="1"/>
  <c r="FL352" i="1"/>
  <c r="FD352" i="1"/>
  <c r="EH352" i="1"/>
  <c r="EG352" i="1"/>
  <c r="DP352" i="1"/>
  <c r="BV352" i="1"/>
  <c r="BS352" i="1"/>
  <c r="BN352" i="1"/>
  <c r="BJ352" i="1"/>
  <c r="BE352" i="1"/>
  <c r="BF352" i="1" s="1"/>
  <c r="BA352" i="1"/>
  <c r="AP352" i="1"/>
  <c r="AN352" i="1"/>
  <c r="AD352" i="1"/>
  <c r="AC352" i="1"/>
  <c r="GJ351" i="1"/>
  <c r="FQ351" i="1"/>
  <c r="FP351" i="1"/>
  <c r="FO351" i="1"/>
  <c r="FM351" i="1"/>
  <c r="FL351" i="1"/>
  <c r="FD351" i="1"/>
  <c r="EH351" i="1"/>
  <c r="EG351" i="1"/>
  <c r="EI351" i="1" s="1"/>
  <c r="DP351" i="1"/>
  <c r="BV351" i="1"/>
  <c r="BS351" i="1"/>
  <c r="BN351" i="1"/>
  <c r="BJ351" i="1"/>
  <c r="BF351" i="1"/>
  <c r="BE351" i="1"/>
  <c r="BA351" i="1"/>
  <c r="AP351" i="1"/>
  <c r="AN351" i="1"/>
  <c r="AD351" i="1"/>
  <c r="AC351" i="1"/>
  <c r="GJ350" i="1"/>
  <c r="FQ350" i="1"/>
  <c r="FP350" i="1"/>
  <c r="FO350" i="1"/>
  <c r="FM350" i="1"/>
  <c r="FL350" i="1"/>
  <c r="FD350" i="1"/>
  <c r="EH350" i="1"/>
  <c r="EG350" i="1"/>
  <c r="DP350" i="1"/>
  <c r="BV350" i="1"/>
  <c r="BS350" i="1"/>
  <c r="BN350" i="1"/>
  <c r="BJ350" i="1"/>
  <c r="BE350" i="1"/>
  <c r="BF350" i="1" s="1"/>
  <c r="BA350" i="1"/>
  <c r="AP350" i="1"/>
  <c r="AN350" i="1"/>
  <c r="AD350" i="1"/>
  <c r="AC350" i="1"/>
  <c r="GJ349" i="1"/>
  <c r="FQ349" i="1"/>
  <c r="FP349" i="1"/>
  <c r="FO349" i="1"/>
  <c r="FM349" i="1"/>
  <c r="FL349" i="1"/>
  <c r="FD349" i="1"/>
  <c r="EH349" i="1"/>
  <c r="EG349" i="1"/>
  <c r="DP349" i="1"/>
  <c r="BV349" i="1"/>
  <c r="BS349" i="1"/>
  <c r="BN349" i="1"/>
  <c r="BJ349" i="1"/>
  <c r="BE349" i="1"/>
  <c r="BF349" i="1" s="1"/>
  <c r="BA349" i="1"/>
  <c r="AP349" i="1"/>
  <c r="AN349" i="1"/>
  <c r="AD349" i="1"/>
  <c r="AC349" i="1"/>
  <c r="GJ348" i="1"/>
  <c r="FQ348" i="1"/>
  <c r="FP348" i="1"/>
  <c r="FO348" i="1"/>
  <c r="FM348" i="1"/>
  <c r="FL348" i="1"/>
  <c r="FD348" i="1"/>
  <c r="EH348" i="1"/>
  <c r="EG348" i="1"/>
  <c r="DP348" i="1"/>
  <c r="BV348" i="1"/>
  <c r="BS348" i="1"/>
  <c r="BN348" i="1"/>
  <c r="BJ348" i="1"/>
  <c r="BE348" i="1"/>
  <c r="BF348" i="1" s="1"/>
  <c r="BA348" i="1"/>
  <c r="AP348" i="1"/>
  <c r="AN348" i="1"/>
  <c r="AD348" i="1"/>
  <c r="AC348" i="1"/>
  <c r="GJ347" i="1"/>
  <c r="FQ347" i="1"/>
  <c r="FP347" i="1"/>
  <c r="FO347" i="1"/>
  <c r="FM347" i="1"/>
  <c r="FL347" i="1"/>
  <c r="FD347" i="1"/>
  <c r="EH347" i="1"/>
  <c r="EG347" i="1"/>
  <c r="EI347" i="1" s="1"/>
  <c r="DP347" i="1"/>
  <c r="BV347" i="1"/>
  <c r="BS347" i="1"/>
  <c r="BN347" i="1"/>
  <c r="BJ347" i="1"/>
  <c r="BE347" i="1"/>
  <c r="BF347" i="1" s="1"/>
  <c r="BA347" i="1"/>
  <c r="AP347" i="1"/>
  <c r="AN347" i="1"/>
  <c r="AD347" i="1"/>
  <c r="AC347" i="1"/>
  <c r="GJ346" i="1"/>
  <c r="FQ346" i="1"/>
  <c r="FP346" i="1"/>
  <c r="FO346" i="1"/>
  <c r="FM346" i="1"/>
  <c r="FL346" i="1"/>
  <c r="FD346" i="1"/>
  <c r="EH346" i="1"/>
  <c r="EG346" i="1"/>
  <c r="DP346" i="1"/>
  <c r="BV346" i="1"/>
  <c r="BS346" i="1"/>
  <c r="BN346" i="1"/>
  <c r="BJ346" i="1"/>
  <c r="BE346" i="1"/>
  <c r="BF346" i="1" s="1"/>
  <c r="BA346" i="1"/>
  <c r="AP346" i="1"/>
  <c r="AN346" i="1"/>
  <c r="AD346" i="1"/>
  <c r="AC346" i="1"/>
  <c r="GJ345" i="1"/>
  <c r="FQ345" i="1"/>
  <c r="FP345" i="1"/>
  <c r="FO345" i="1"/>
  <c r="FM345" i="1"/>
  <c r="FL345" i="1"/>
  <c r="FD345" i="1"/>
  <c r="EH345" i="1"/>
  <c r="EG345" i="1"/>
  <c r="DP345" i="1"/>
  <c r="BV345" i="1"/>
  <c r="BS345" i="1"/>
  <c r="BN345" i="1"/>
  <c r="BJ345" i="1"/>
  <c r="BE345" i="1"/>
  <c r="BF345" i="1" s="1"/>
  <c r="BA345" i="1"/>
  <c r="AP345" i="1"/>
  <c r="AN345" i="1"/>
  <c r="AD345" i="1"/>
  <c r="AC345" i="1"/>
  <c r="GJ344" i="1"/>
  <c r="FQ344" i="1"/>
  <c r="FP344" i="1"/>
  <c r="FO344" i="1"/>
  <c r="FM344" i="1"/>
  <c r="FL344" i="1"/>
  <c r="FD344" i="1"/>
  <c r="EH344" i="1"/>
  <c r="EG344" i="1"/>
  <c r="DP344" i="1"/>
  <c r="BV344" i="1"/>
  <c r="BS344" i="1"/>
  <c r="BN344" i="1"/>
  <c r="BJ344" i="1"/>
  <c r="BE344" i="1"/>
  <c r="BF344" i="1" s="1"/>
  <c r="BA344" i="1"/>
  <c r="AP344" i="1"/>
  <c r="AN344" i="1"/>
  <c r="AD344" i="1"/>
  <c r="AC344" i="1"/>
  <c r="GJ343" i="1"/>
  <c r="FQ343" i="1"/>
  <c r="FP343" i="1"/>
  <c r="FO343" i="1"/>
  <c r="FM343" i="1"/>
  <c r="FL343" i="1"/>
  <c r="FD343" i="1"/>
  <c r="EH343" i="1"/>
  <c r="EG343" i="1"/>
  <c r="EI343" i="1" s="1"/>
  <c r="DP343" i="1"/>
  <c r="BV343" i="1"/>
  <c r="BS343" i="1"/>
  <c r="BN343" i="1"/>
  <c r="BJ343" i="1"/>
  <c r="BF343" i="1"/>
  <c r="BE343" i="1"/>
  <c r="BA343" i="1"/>
  <c r="AP343" i="1"/>
  <c r="AN343" i="1"/>
  <c r="AD343" i="1"/>
  <c r="AC343" i="1"/>
  <c r="GJ342" i="1"/>
  <c r="FQ342" i="1"/>
  <c r="FP342" i="1"/>
  <c r="FO342" i="1"/>
  <c r="FM342" i="1"/>
  <c r="FL342" i="1"/>
  <c r="FD342" i="1"/>
  <c r="EH342" i="1"/>
  <c r="EG342" i="1"/>
  <c r="DP342" i="1"/>
  <c r="BV342" i="1"/>
  <c r="BS342" i="1"/>
  <c r="BN342" i="1"/>
  <c r="BJ342" i="1"/>
  <c r="BE342" i="1"/>
  <c r="BF342" i="1" s="1"/>
  <c r="BA342" i="1"/>
  <c r="AP342" i="1"/>
  <c r="AN342" i="1"/>
  <c r="AD342" i="1"/>
  <c r="AC342" i="1"/>
  <c r="GJ341" i="1"/>
  <c r="FQ341" i="1"/>
  <c r="FP341" i="1"/>
  <c r="FO341" i="1"/>
  <c r="FM341" i="1"/>
  <c r="FL341" i="1"/>
  <c r="FD341" i="1"/>
  <c r="EH341" i="1"/>
  <c r="EG341" i="1"/>
  <c r="DP341" i="1"/>
  <c r="BV341" i="1"/>
  <c r="BS341" i="1"/>
  <c r="BN341" i="1"/>
  <c r="BJ341" i="1"/>
  <c r="BE341" i="1"/>
  <c r="BF341" i="1" s="1"/>
  <c r="BA341" i="1"/>
  <c r="AP341" i="1"/>
  <c r="AN341" i="1"/>
  <c r="AD341" i="1"/>
  <c r="AC341" i="1"/>
  <c r="GJ340" i="1"/>
  <c r="FQ340" i="1"/>
  <c r="FP340" i="1"/>
  <c r="FO340" i="1"/>
  <c r="FM340" i="1"/>
  <c r="FL340" i="1"/>
  <c r="FD340" i="1"/>
  <c r="EH340" i="1"/>
  <c r="EG340" i="1"/>
  <c r="DP340" i="1"/>
  <c r="BV340" i="1"/>
  <c r="BS340" i="1"/>
  <c r="BN340" i="1"/>
  <c r="BJ340" i="1"/>
  <c r="BE340" i="1"/>
  <c r="BF340" i="1" s="1"/>
  <c r="BA340" i="1"/>
  <c r="AP340" i="1"/>
  <c r="AN340" i="1"/>
  <c r="AD340" i="1"/>
  <c r="AC340" i="1"/>
  <c r="GJ339" i="1"/>
  <c r="FQ339" i="1"/>
  <c r="FP339" i="1"/>
  <c r="FO339" i="1"/>
  <c r="FM339" i="1"/>
  <c r="FL339" i="1"/>
  <c r="FD339" i="1"/>
  <c r="EH339" i="1"/>
  <c r="EG339" i="1"/>
  <c r="EI339" i="1" s="1"/>
  <c r="DP339" i="1"/>
  <c r="BV339" i="1"/>
  <c r="BS339" i="1"/>
  <c r="BN339" i="1"/>
  <c r="BJ339" i="1"/>
  <c r="BF339" i="1"/>
  <c r="BE339" i="1"/>
  <c r="BA339" i="1"/>
  <c r="AP339" i="1"/>
  <c r="AN339" i="1"/>
  <c r="AD339" i="1"/>
  <c r="AC339" i="1"/>
  <c r="GJ338" i="1"/>
  <c r="FQ338" i="1"/>
  <c r="FP338" i="1"/>
  <c r="FO338" i="1"/>
  <c r="FM338" i="1"/>
  <c r="FL338" i="1"/>
  <c r="FD338" i="1"/>
  <c r="EH338" i="1"/>
  <c r="EG338" i="1"/>
  <c r="DP338" i="1"/>
  <c r="BV338" i="1"/>
  <c r="BS338" i="1"/>
  <c r="BN338" i="1"/>
  <c r="BJ338" i="1"/>
  <c r="BE338" i="1"/>
  <c r="BF338" i="1" s="1"/>
  <c r="BA338" i="1"/>
  <c r="AP338" i="1"/>
  <c r="AN338" i="1"/>
  <c r="AD338" i="1"/>
  <c r="AC338" i="1"/>
  <c r="GJ337" i="1"/>
  <c r="FQ337" i="1"/>
  <c r="FP337" i="1"/>
  <c r="FO337" i="1"/>
  <c r="FM337" i="1"/>
  <c r="FL337" i="1"/>
  <c r="FD337" i="1"/>
  <c r="EH337" i="1"/>
  <c r="EG337" i="1"/>
  <c r="DP337" i="1"/>
  <c r="BV337" i="1"/>
  <c r="BS337" i="1"/>
  <c r="BN337" i="1"/>
  <c r="BJ337" i="1"/>
  <c r="BE337" i="1"/>
  <c r="BF337" i="1" s="1"/>
  <c r="BA337" i="1"/>
  <c r="AP337" i="1"/>
  <c r="AN337" i="1"/>
  <c r="AD337" i="1"/>
  <c r="AC337" i="1"/>
  <c r="GJ336" i="1"/>
  <c r="FQ336" i="1"/>
  <c r="FP336" i="1"/>
  <c r="FO336" i="1"/>
  <c r="FM336" i="1"/>
  <c r="FL336" i="1"/>
  <c r="FD336" i="1"/>
  <c r="EH336" i="1"/>
  <c r="EG336" i="1"/>
  <c r="DP336" i="1"/>
  <c r="BV336" i="1"/>
  <c r="BS336" i="1"/>
  <c r="BN336" i="1"/>
  <c r="BJ336" i="1"/>
  <c r="BE336" i="1"/>
  <c r="BF336" i="1" s="1"/>
  <c r="BA336" i="1"/>
  <c r="AP336" i="1"/>
  <c r="AN336" i="1"/>
  <c r="AD336" i="1"/>
  <c r="AC336" i="1"/>
  <c r="GJ335" i="1"/>
  <c r="FQ335" i="1"/>
  <c r="FP335" i="1"/>
  <c r="FO335" i="1"/>
  <c r="FM335" i="1"/>
  <c r="FL335" i="1"/>
  <c r="FD335" i="1"/>
  <c r="EH335" i="1"/>
  <c r="EG335" i="1"/>
  <c r="DP335" i="1"/>
  <c r="BV335" i="1"/>
  <c r="BS335" i="1"/>
  <c r="BN335" i="1"/>
  <c r="BJ335" i="1"/>
  <c r="BE335" i="1"/>
  <c r="BF335" i="1" s="1"/>
  <c r="BA335" i="1"/>
  <c r="AP335" i="1"/>
  <c r="AN335" i="1"/>
  <c r="AD335" i="1"/>
  <c r="AC335" i="1"/>
  <c r="GJ334" i="1"/>
  <c r="FQ334" i="1"/>
  <c r="FP334" i="1"/>
  <c r="FO334" i="1"/>
  <c r="FM334" i="1"/>
  <c r="FL334" i="1"/>
  <c r="FD334" i="1"/>
  <c r="EH334" i="1"/>
  <c r="EG334" i="1"/>
  <c r="DP334" i="1"/>
  <c r="BV334" i="1"/>
  <c r="BS334" i="1"/>
  <c r="BN334" i="1"/>
  <c r="BJ334" i="1"/>
  <c r="BE334" i="1"/>
  <c r="BF334" i="1" s="1"/>
  <c r="BA334" i="1"/>
  <c r="AP334" i="1"/>
  <c r="AN334" i="1"/>
  <c r="AD334" i="1"/>
  <c r="AC334" i="1"/>
  <c r="GJ333" i="1"/>
  <c r="FQ333" i="1"/>
  <c r="FP333" i="1"/>
  <c r="FO333" i="1"/>
  <c r="FM333" i="1"/>
  <c r="FL333" i="1"/>
  <c r="FD333" i="1"/>
  <c r="EH333" i="1"/>
  <c r="EG333" i="1"/>
  <c r="DP333" i="1"/>
  <c r="BV333" i="1"/>
  <c r="BS333" i="1"/>
  <c r="BN333" i="1"/>
  <c r="BJ333" i="1"/>
  <c r="BE333" i="1"/>
  <c r="BF333" i="1" s="1"/>
  <c r="BA333" i="1"/>
  <c r="AP333" i="1"/>
  <c r="AN333" i="1"/>
  <c r="AD333" i="1"/>
  <c r="AC333" i="1"/>
  <c r="GJ332" i="1"/>
  <c r="FQ332" i="1"/>
  <c r="FP332" i="1"/>
  <c r="FO332" i="1"/>
  <c r="FM332" i="1"/>
  <c r="FL332" i="1"/>
  <c r="FD332" i="1"/>
  <c r="EH332" i="1"/>
  <c r="EG332" i="1"/>
  <c r="DP332" i="1"/>
  <c r="BV332" i="1"/>
  <c r="BS332" i="1"/>
  <c r="BN332" i="1"/>
  <c r="BJ332" i="1"/>
  <c r="BE332" i="1"/>
  <c r="BF332" i="1" s="1"/>
  <c r="BA332" i="1"/>
  <c r="AP332" i="1"/>
  <c r="AN332" i="1"/>
  <c r="AD332" i="1"/>
  <c r="AC332" i="1"/>
  <c r="GJ331" i="1"/>
  <c r="FQ331" i="1"/>
  <c r="FP331" i="1"/>
  <c r="FO331" i="1"/>
  <c r="FM331" i="1"/>
  <c r="FL331" i="1"/>
  <c r="FD331" i="1"/>
  <c r="EI331" i="1"/>
  <c r="EH331" i="1"/>
  <c r="EG331" i="1"/>
  <c r="DP331" i="1"/>
  <c r="BV331" i="1"/>
  <c r="BS331" i="1"/>
  <c r="BN331" i="1"/>
  <c r="BJ331" i="1"/>
  <c r="BF331" i="1"/>
  <c r="BE331" i="1"/>
  <c r="BA331" i="1"/>
  <c r="AP331" i="1"/>
  <c r="AN331" i="1"/>
  <c r="AD331" i="1"/>
  <c r="AC331" i="1"/>
  <c r="GJ330" i="1"/>
  <c r="FQ330" i="1"/>
  <c r="FP330" i="1"/>
  <c r="FO330" i="1"/>
  <c r="FM330" i="1"/>
  <c r="FL330" i="1"/>
  <c r="FD330" i="1"/>
  <c r="EH330" i="1"/>
  <c r="EG330" i="1"/>
  <c r="EI330" i="1" s="1"/>
  <c r="DP330" i="1"/>
  <c r="BV330" i="1"/>
  <c r="BS330" i="1"/>
  <c r="BN330" i="1"/>
  <c r="BJ330" i="1"/>
  <c r="BE330" i="1"/>
  <c r="BF330" i="1" s="1"/>
  <c r="BA330" i="1"/>
  <c r="AP330" i="1"/>
  <c r="AN330" i="1"/>
  <c r="AD330" i="1"/>
  <c r="AC330" i="1"/>
  <c r="GJ329" i="1"/>
  <c r="FQ329" i="1"/>
  <c r="FP329" i="1"/>
  <c r="FO329" i="1"/>
  <c r="FM329" i="1"/>
  <c r="FL329" i="1"/>
  <c r="FD329" i="1"/>
  <c r="EH329" i="1"/>
  <c r="EG329" i="1"/>
  <c r="EI329" i="1" s="1"/>
  <c r="DP329" i="1"/>
  <c r="BV329" i="1"/>
  <c r="BS329" i="1"/>
  <c r="BN329" i="1"/>
  <c r="BJ329" i="1"/>
  <c r="BE329" i="1"/>
  <c r="BF329" i="1" s="1"/>
  <c r="BA329" i="1"/>
  <c r="AP329" i="1"/>
  <c r="AN329" i="1"/>
  <c r="AD329" i="1"/>
  <c r="AC329" i="1"/>
  <c r="GJ328" i="1"/>
  <c r="FQ328" i="1"/>
  <c r="FP328" i="1"/>
  <c r="FO328" i="1"/>
  <c r="FM328" i="1"/>
  <c r="FL328" i="1"/>
  <c r="FD328" i="1"/>
  <c r="EH328" i="1"/>
  <c r="EG328" i="1"/>
  <c r="DP328" i="1"/>
  <c r="BV328" i="1"/>
  <c r="BS328" i="1"/>
  <c r="BN328" i="1"/>
  <c r="BJ328" i="1"/>
  <c r="BE328" i="1"/>
  <c r="BF328" i="1" s="1"/>
  <c r="BA328" i="1"/>
  <c r="AP328" i="1"/>
  <c r="AN328" i="1"/>
  <c r="AD328" i="1"/>
  <c r="AC328" i="1"/>
  <c r="GJ327" i="1"/>
  <c r="FQ327" i="1"/>
  <c r="FP327" i="1"/>
  <c r="FO327" i="1"/>
  <c r="FM327" i="1"/>
  <c r="FL327" i="1"/>
  <c r="FD327" i="1"/>
  <c r="EH327" i="1"/>
  <c r="EG327" i="1"/>
  <c r="EI327" i="1" s="1"/>
  <c r="DP327" i="1"/>
  <c r="BV327" i="1"/>
  <c r="BS327" i="1"/>
  <c r="BN327" i="1"/>
  <c r="BJ327" i="1"/>
  <c r="BE327" i="1"/>
  <c r="BF327" i="1" s="1"/>
  <c r="BA327" i="1"/>
  <c r="AP327" i="1"/>
  <c r="AN327" i="1"/>
  <c r="AD327" i="1"/>
  <c r="AC327" i="1"/>
  <c r="GJ326" i="1"/>
  <c r="FQ326" i="1"/>
  <c r="FP326" i="1"/>
  <c r="FO326" i="1"/>
  <c r="FM326" i="1"/>
  <c r="FL326" i="1"/>
  <c r="FD326" i="1"/>
  <c r="EH326" i="1"/>
  <c r="EG326" i="1"/>
  <c r="DP326" i="1"/>
  <c r="BV326" i="1"/>
  <c r="BS326" i="1"/>
  <c r="BN326" i="1"/>
  <c r="BJ326" i="1"/>
  <c r="BE326" i="1"/>
  <c r="BF326" i="1" s="1"/>
  <c r="BA326" i="1"/>
  <c r="AP326" i="1"/>
  <c r="AN326" i="1"/>
  <c r="AD326" i="1"/>
  <c r="AC326" i="1"/>
  <c r="GJ325" i="1"/>
  <c r="FQ325" i="1"/>
  <c r="FP325" i="1"/>
  <c r="FO325" i="1"/>
  <c r="FM325" i="1"/>
  <c r="FL325" i="1"/>
  <c r="FD325" i="1"/>
  <c r="EH325" i="1"/>
  <c r="EG325" i="1"/>
  <c r="DP325" i="1"/>
  <c r="BV325" i="1"/>
  <c r="BS325" i="1"/>
  <c r="BN325" i="1"/>
  <c r="BJ325" i="1"/>
  <c r="BE325" i="1"/>
  <c r="BF325" i="1" s="1"/>
  <c r="BA325" i="1"/>
  <c r="AP325" i="1"/>
  <c r="AN325" i="1"/>
  <c r="AD325" i="1"/>
  <c r="AC325" i="1"/>
  <c r="GJ324" i="1"/>
  <c r="FQ324" i="1"/>
  <c r="FP324" i="1"/>
  <c r="FO324" i="1"/>
  <c r="FM324" i="1"/>
  <c r="FL324" i="1"/>
  <c r="FD324" i="1"/>
  <c r="EH324" i="1"/>
  <c r="EG324" i="1"/>
  <c r="DP324" i="1"/>
  <c r="BV324" i="1"/>
  <c r="BS324" i="1"/>
  <c r="BN324" i="1"/>
  <c r="BJ324" i="1"/>
  <c r="BE324" i="1"/>
  <c r="BF324" i="1" s="1"/>
  <c r="BA324" i="1"/>
  <c r="AP324" i="1"/>
  <c r="AN324" i="1"/>
  <c r="AD324" i="1"/>
  <c r="AC324" i="1"/>
  <c r="GJ323" i="1"/>
  <c r="FQ323" i="1"/>
  <c r="FP323" i="1"/>
  <c r="FO323" i="1"/>
  <c r="FM323" i="1"/>
  <c r="FL323" i="1"/>
  <c r="FD323" i="1"/>
  <c r="EH323" i="1"/>
  <c r="EG323" i="1"/>
  <c r="DP323" i="1"/>
  <c r="BV323" i="1"/>
  <c r="BS323" i="1"/>
  <c r="BN323" i="1"/>
  <c r="BJ323" i="1"/>
  <c r="BF323" i="1"/>
  <c r="BE323" i="1"/>
  <c r="BA323" i="1"/>
  <c r="AP323" i="1"/>
  <c r="AN323" i="1"/>
  <c r="AD323" i="1"/>
  <c r="AC323" i="1"/>
  <c r="GJ322" i="1"/>
  <c r="FQ322" i="1"/>
  <c r="FP322" i="1"/>
  <c r="FO322" i="1"/>
  <c r="FM322" i="1"/>
  <c r="FL322" i="1"/>
  <c r="FD322" i="1"/>
  <c r="EH322" i="1"/>
  <c r="EG322" i="1"/>
  <c r="EI322" i="1" s="1"/>
  <c r="DP322" i="1"/>
  <c r="BV322" i="1"/>
  <c r="BS322" i="1"/>
  <c r="BN322" i="1"/>
  <c r="BJ322" i="1"/>
  <c r="BE322" i="1"/>
  <c r="BF322" i="1" s="1"/>
  <c r="BA322" i="1"/>
  <c r="AP322" i="1"/>
  <c r="AN322" i="1"/>
  <c r="AD322" i="1"/>
  <c r="AC322" i="1"/>
  <c r="GJ321" i="1"/>
  <c r="FQ321" i="1"/>
  <c r="FP321" i="1"/>
  <c r="FO321" i="1"/>
  <c r="FM321" i="1"/>
  <c r="FL321" i="1"/>
  <c r="FD321" i="1"/>
  <c r="EH321" i="1"/>
  <c r="EG321" i="1"/>
  <c r="EI321" i="1" s="1"/>
  <c r="DP321" i="1"/>
  <c r="BV321" i="1"/>
  <c r="BS321" i="1"/>
  <c r="BN321" i="1"/>
  <c r="BJ321" i="1"/>
  <c r="BE321" i="1"/>
  <c r="BF321" i="1" s="1"/>
  <c r="BA321" i="1"/>
  <c r="AP321" i="1"/>
  <c r="AN321" i="1"/>
  <c r="AD321" i="1"/>
  <c r="AC321" i="1"/>
  <c r="GJ320" i="1"/>
  <c r="FQ320" i="1"/>
  <c r="FP320" i="1"/>
  <c r="FO320" i="1"/>
  <c r="FM320" i="1"/>
  <c r="FL320" i="1"/>
  <c r="FD320" i="1"/>
  <c r="EH320" i="1"/>
  <c r="EG320" i="1"/>
  <c r="DP320" i="1"/>
  <c r="BV320" i="1"/>
  <c r="BS320" i="1"/>
  <c r="BN320" i="1"/>
  <c r="BJ320" i="1"/>
  <c r="BE320" i="1"/>
  <c r="BF320" i="1" s="1"/>
  <c r="BA320" i="1"/>
  <c r="AP320" i="1"/>
  <c r="AN320" i="1"/>
  <c r="AD320" i="1"/>
  <c r="AC320" i="1"/>
  <c r="GJ319" i="1"/>
  <c r="FQ319" i="1"/>
  <c r="FP319" i="1"/>
  <c r="FO319" i="1"/>
  <c r="FM319" i="1"/>
  <c r="FL319" i="1"/>
  <c r="FD319" i="1"/>
  <c r="EH319" i="1"/>
  <c r="EG319" i="1"/>
  <c r="EI319" i="1" s="1"/>
  <c r="DP319" i="1"/>
  <c r="BV319" i="1"/>
  <c r="BS319" i="1"/>
  <c r="BN319" i="1"/>
  <c r="BJ319" i="1"/>
  <c r="BF319" i="1"/>
  <c r="BE319" i="1"/>
  <c r="BA319" i="1"/>
  <c r="AP319" i="1"/>
  <c r="AN319" i="1"/>
  <c r="AD319" i="1"/>
  <c r="AC319" i="1"/>
  <c r="GJ318" i="1"/>
  <c r="FQ318" i="1"/>
  <c r="FP318" i="1"/>
  <c r="FO318" i="1"/>
  <c r="FM318" i="1"/>
  <c r="FL318" i="1"/>
  <c r="FD318" i="1"/>
  <c r="EH318" i="1"/>
  <c r="EG318" i="1"/>
  <c r="DP318" i="1"/>
  <c r="BV318" i="1"/>
  <c r="BS318" i="1"/>
  <c r="BN318" i="1"/>
  <c r="BJ318" i="1"/>
  <c r="BE318" i="1"/>
  <c r="BF318" i="1" s="1"/>
  <c r="BA318" i="1"/>
  <c r="AP318" i="1"/>
  <c r="AN318" i="1"/>
  <c r="AD318" i="1"/>
  <c r="AC318" i="1"/>
  <c r="GJ317" i="1"/>
  <c r="FQ317" i="1"/>
  <c r="FP317" i="1"/>
  <c r="FO317" i="1"/>
  <c r="FM317" i="1"/>
  <c r="FL317" i="1"/>
  <c r="FD317" i="1"/>
  <c r="EH317" i="1"/>
  <c r="EG317" i="1"/>
  <c r="DP317" i="1"/>
  <c r="BV317" i="1"/>
  <c r="BS317" i="1"/>
  <c r="BN317" i="1"/>
  <c r="BJ317" i="1"/>
  <c r="BE317" i="1"/>
  <c r="BF317" i="1" s="1"/>
  <c r="BA317" i="1"/>
  <c r="AP317" i="1"/>
  <c r="AN317" i="1"/>
  <c r="AD317" i="1"/>
  <c r="AC317" i="1"/>
  <c r="GJ316" i="1"/>
  <c r="FQ316" i="1"/>
  <c r="FP316" i="1"/>
  <c r="FO316" i="1"/>
  <c r="FM316" i="1"/>
  <c r="FL316" i="1"/>
  <c r="FD316" i="1"/>
  <c r="EH316" i="1"/>
  <c r="EG316" i="1"/>
  <c r="DP316" i="1"/>
  <c r="BV316" i="1"/>
  <c r="BS316" i="1"/>
  <c r="BN316" i="1"/>
  <c r="BJ316" i="1"/>
  <c r="BE316" i="1"/>
  <c r="BF316" i="1" s="1"/>
  <c r="BA316" i="1"/>
  <c r="AP316" i="1"/>
  <c r="AN316" i="1"/>
  <c r="AD316" i="1"/>
  <c r="AC316" i="1"/>
  <c r="GJ315" i="1"/>
  <c r="FQ315" i="1"/>
  <c r="FP315" i="1"/>
  <c r="FO315" i="1"/>
  <c r="FM315" i="1"/>
  <c r="FL315" i="1"/>
  <c r="FD315" i="1"/>
  <c r="EH315" i="1"/>
  <c r="EI315" i="1" s="1"/>
  <c r="EG315" i="1"/>
  <c r="DP315" i="1"/>
  <c r="BV315" i="1"/>
  <c r="BS315" i="1"/>
  <c r="BN315" i="1"/>
  <c r="BJ315" i="1"/>
  <c r="BE315" i="1"/>
  <c r="BF315" i="1" s="1"/>
  <c r="BA315" i="1"/>
  <c r="AP315" i="1"/>
  <c r="AN315" i="1"/>
  <c r="AD315" i="1"/>
  <c r="AC315" i="1"/>
  <c r="GJ314" i="1"/>
  <c r="FQ314" i="1"/>
  <c r="FP314" i="1"/>
  <c r="FO314" i="1"/>
  <c r="FM314" i="1"/>
  <c r="FL314" i="1"/>
  <c r="FD314" i="1"/>
  <c r="EH314" i="1"/>
  <c r="EG314" i="1"/>
  <c r="DP314" i="1"/>
  <c r="BV314" i="1"/>
  <c r="BS314" i="1"/>
  <c r="BN314" i="1"/>
  <c r="BJ314" i="1"/>
  <c r="BE314" i="1"/>
  <c r="BF314" i="1" s="1"/>
  <c r="BA314" i="1"/>
  <c r="AP314" i="1"/>
  <c r="AN314" i="1"/>
  <c r="AD314" i="1"/>
  <c r="AC314" i="1"/>
  <c r="GJ313" i="1"/>
  <c r="FQ313" i="1"/>
  <c r="FP313" i="1"/>
  <c r="FO313" i="1"/>
  <c r="FM313" i="1"/>
  <c r="FL313" i="1"/>
  <c r="FD313" i="1"/>
  <c r="EH313" i="1"/>
  <c r="EG313" i="1"/>
  <c r="DP313" i="1"/>
  <c r="BV313" i="1"/>
  <c r="BS313" i="1"/>
  <c r="BN313" i="1"/>
  <c r="BJ313" i="1"/>
  <c r="BE313" i="1"/>
  <c r="BF313" i="1" s="1"/>
  <c r="BA313" i="1"/>
  <c r="AP313" i="1"/>
  <c r="AN313" i="1"/>
  <c r="AD313" i="1"/>
  <c r="AC313" i="1"/>
  <c r="GJ312" i="1"/>
  <c r="FQ312" i="1"/>
  <c r="FP312" i="1"/>
  <c r="FO312" i="1"/>
  <c r="FM312" i="1"/>
  <c r="FL312" i="1"/>
  <c r="FD312" i="1"/>
  <c r="EH312" i="1"/>
  <c r="EG312" i="1"/>
  <c r="DP312" i="1"/>
  <c r="BV312" i="1"/>
  <c r="BS312" i="1"/>
  <c r="BN312" i="1"/>
  <c r="BJ312" i="1"/>
  <c r="BE312" i="1"/>
  <c r="BF312" i="1" s="1"/>
  <c r="BA312" i="1"/>
  <c r="AP312" i="1"/>
  <c r="AN312" i="1"/>
  <c r="AD312" i="1"/>
  <c r="AC312" i="1"/>
  <c r="GJ311" i="1"/>
  <c r="FQ311" i="1"/>
  <c r="FP311" i="1"/>
  <c r="FO311" i="1"/>
  <c r="FM311" i="1"/>
  <c r="FL311" i="1"/>
  <c r="FD311" i="1"/>
  <c r="EH311" i="1"/>
  <c r="EG311" i="1"/>
  <c r="DP311" i="1"/>
  <c r="BV311" i="1"/>
  <c r="BS311" i="1"/>
  <c r="BN311" i="1"/>
  <c r="BJ311" i="1"/>
  <c r="BE311" i="1"/>
  <c r="BF311" i="1" s="1"/>
  <c r="BA311" i="1"/>
  <c r="AP311" i="1"/>
  <c r="AN311" i="1"/>
  <c r="AD311" i="1"/>
  <c r="AC311" i="1"/>
  <c r="GJ310" i="1"/>
  <c r="FQ310" i="1"/>
  <c r="FP310" i="1"/>
  <c r="FO310" i="1"/>
  <c r="FM310" i="1"/>
  <c r="FL310" i="1"/>
  <c r="FD310" i="1"/>
  <c r="EH310" i="1"/>
  <c r="EG310" i="1"/>
  <c r="DP310" i="1"/>
  <c r="BV310" i="1"/>
  <c r="BS310" i="1"/>
  <c r="BN310" i="1"/>
  <c r="BJ310" i="1"/>
  <c r="BE310" i="1"/>
  <c r="BF310" i="1" s="1"/>
  <c r="BA310" i="1"/>
  <c r="AP310" i="1"/>
  <c r="AN310" i="1"/>
  <c r="AD310" i="1"/>
  <c r="AC310" i="1"/>
  <c r="GJ309" i="1"/>
  <c r="FQ309" i="1"/>
  <c r="FP309" i="1"/>
  <c r="FO309" i="1"/>
  <c r="FM309" i="1"/>
  <c r="FL309" i="1"/>
  <c r="FD309" i="1"/>
  <c r="EH309" i="1"/>
  <c r="EG309" i="1"/>
  <c r="DP309" i="1"/>
  <c r="BV309" i="1"/>
  <c r="BS309" i="1"/>
  <c r="BN309" i="1"/>
  <c r="BJ309" i="1"/>
  <c r="BE309" i="1"/>
  <c r="BF309" i="1" s="1"/>
  <c r="BA309" i="1"/>
  <c r="AP309" i="1"/>
  <c r="AN309" i="1"/>
  <c r="AD309" i="1"/>
  <c r="AC309" i="1"/>
  <c r="GJ308" i="1"/>
  <c r="FQ308" i="1"/>
  <c r="FP308" i="1"/>
  <c r="FO308" i="1"/>
  <c r="FM308" i="1"/>
  <c r="FL308" i="1"/>
  <c r="FD308" i="1"/>
  <c r="EH308" i="1"/>
  <c r="EG308" i="1"/>
  <c r="DP308" i="1"/>
  <c r="BV308" i="1"/>
  <c r="BS308" i="1"/>
  <c r="BN308" i="1"/>
  <c r="BJ308" i="1"/>
  <c r="BE308" i="1"/>
  <c r="BF308" i="1" s="1"/>
  <c r="BA308" i="1"/>
  <c r="AP308" i="1"/>
  <c r="AN308" i="1"/>
  <c r="AD308" i="1"/>
  <c r="AC308" i="1"/>
  <c r="GJ307" i="1"/>
  <c r="FQ307" i="1"/>
  <c r="FP307" i="1"/>
  <c r="FO307" i="1"/>
  <c r="FM307" i="1"/>
  <c r="FL307" i="1"/>
  <c r="FD307" i="1"/>
  <c r="EH307" i="1"/>
  <c r="EG307" i="1"/>
  <c r="DP307" i="1"/>
  <c r="BV307" i="1"/>
  <c r="BS307" i="1"/>
  <c r="BN307" i="1"/>
  <c r="BJ307" i="1"/>
  <c r="BE307" i="1"/>
  <c r="BF307" i="1" s="1"/>
  <c r="BA307" i="1"/>
  <c r="AP307" i="1"/>
  <c r="AN307" i="1"/>
  <c r="AD307" i="1"/>
  <c r="AC307" i="1"/>
  <c r="GJ306" i="1"/>
  <c r="FQ306" i="1"/>
  <c r="FP306" i="1"/>
  <c r="FO306" i="1"/>
  <c r="FM306" i="1"/>
  <c r="FL306" i="1"/>
  <c r="FD306" i="1"/>
  <c r="EH306" i="1"/>
  <c r="EG306" i="1"/>
  <c r="DP306" i="1"/>
  <c r="BV306" i="1"/>
  <c r="BS306" i="1"/>
  <c r="BN306" i="1"/>
  <c r="BJ306" i="1"/>
  <c r="BE306" i="1"/>
  <c r="BF306" i="1" s="1"/>
  <c r="BA306" i="1"/>
  <c r="AP306" i="1"/>
  <c r="AN306" i="1"/>
  <c r="AD306" i="1"/>
  <c r="AC306" i="1"/>
  <c r="GJ305" i="1"/>
  <c r="FQ305" i="1"/>
  <c r="FP305" i="1"/>
  <c r="FO305" i="1"/>
  <c r="FM305" i="1"/>
  <c r="FL305" i="1"/>
  <c r="FD305" i="1"/>
  <c r="EH305" i="1"/>
  <c r="EG305" i="1"/>
  <c r="DP305" i="1"/>
  <c r="BV305" i="1"/>
  <c r="BS305" i="1"/>
  <c r="BN305" i="1"/>
  <c r="BJ305" i="1"/>
  <c r="BE305" i="1"/>
  <c r="BF305" i="1" s="1"/>
  <c r="BA305" i="1"/>
  <c r="AP305" i="1"/>
  <c r="AN305" i="1"/>
  <c r="AD305" i="1"/>
  <c r="AC305" i="1"/>
  <c r="GJ304" i="1"/>
  <c r="FQ304" i="1"/>
  <c r="FP304" i="1"/>
  <c r="FO304" i="1"/>
  <c r="FM304" i="1"/>
  <c r="FL304" i="1"/>
  <c r="FD304" i="1"/>
  <c r="EH304" i="1"/>
  <c r="EG304" i="1"/>
  <c r="DP304" i="1"/>
  <c r="BV304" i="1"/>
  <c r="BS304" i="1"/>
  <c r="BN304" i="1"/>
  <c r="BJ304" i="1"/>
  <c r="BE304" i="1"/>
  <c r="BF304" i="1" s="1"/>
  <c r="BA304" i="1"/>
  <c r="AP304" i="1"/>
  <c r="AN304" i="1"/>
  <c r="AD304" i="1"/>
  <c r="AC304" i="1"/>
  <c r="GJ303" i="1"/>
  <c r="FQ303" i="1"/>
  <c r="FP303" i="1"/>
  <c r="FO303" i="1"/>
  <c r="FM303" i="1"/>
  <c r="FL303" i="1"/>
  <c r="FD303" i="1"/>
  <c r="EH303" i="1"/>
  <c r="EG303" i="1"/>
  <c r="DP303" i="1"/>
  <c r="BV303" i="1"/>
  <c r="BS303" i="1"/>
  <c r="BN303" i="1"/>
  <c r="BJ303" i="1"/>
  <c r="BE303" i="1"/>
  <c r="BF303" i="1" s="1"/>
  <c r="BA303" i="1"/>
  <c r="AP303" i="1"/>
  <c r="AN303" i="1"/>
  <c r="AD303" i="1"/>
  <c r="AC303" i="1"/>
  <c r="GJ302" i="1"/>
  <c r="FQ302" i="1"/>
  <c r="FP302" i="1"/>
  <c r="FO302" i="1"/>
  <c r="FM302" i="1"/>
  <c r="FL302" i="1"/>
  <c r="FD302" i="1"/>
  <c r="EH302" i="1"/>
  <c r="EG302" i="1"/>
  <c r="DP302" i="1"/>
  <c r="BV302" i="1"/>
  <c r="BS302" i="1"/>
  <c r="BN302" i="1"/>
  <c r="BJ302" i="1"/>
  <c r="BE302" i="1"/>
  <c r="BF302" i="1" s="1"/>
  <c r="BA302" i="1"/>
  <c r="AP302" i="1"/>
  <c r="AN302" i="1"/>
  <c r="AD302" i="1"/>
  <c r="AC302" i="1"/>
  <c r="GJ301" i="1"/>
  <c r="FQ301" i="1"/>
  <c r="FP301" i="1"/>
  <c r="FO301" i="1"/>
  <c r="FM301" i="1"/>
  <c r="FL301" i="1"/>
  <c r="FD301" i="1"/>
  <c r="EH301" i="1"/>
  <c r="EG301" i="1"/>
  <c r="DP301" i="1"/>
  <c r="BV301" i="1"/>
  <c r="BS301" i="1"/>
  <c r="BN301" i="1"/>
  <c r="BJ301" i="1"/>
  <c r="BE301" i="1"/>
  <c r="BF301" i="1" s="1"/>
  <c r="BA301" i="1"/>
  <c r="AP301" i="1"/>
  <c r="AN301" i="1"/>
  <c r="AD301" i="1"/>
  <c r="AC301" i="1"/>
  <c r="GJ300" i="1"/>
  <c r="FQ300" i="1"/>
  <c r="FP300" i="1"/>
  <c r="FO300" i="1"/>
  <c r="FM300" i="1"/>
  <c r="FL300" i="1"/>
  <c r="FD300" i="1"/>
  <c r="EH300" i="1"/>
  <c r="EG300" i="1"/>
  <c r="DP300" i="1"/>
  <c r="BV300" i="1"/>
  <c r="BS300" i="1"/>
  <c r="BN300" i="1"/>
  <c r="BJ300" i="1"/>
  <c r="BE300" i="1"/>
  <c r="BF300" i="1" s="1"/>
  <c r="BA300" i="1"/>
  <c r="AP300" i="1"/>
  <c r="AN300" i="1"/>
  <c r="AD300" i="1"/>
  <c r="AC300" i="1"/>
  <c r="GJ299" i="1"/>
  <c r="FQ299" i="1"/>
  <c r="FP299" i="1"/>
  <c r="FO299" i="1"/>
  <c r="FM299" i="1"/>
  <c r="FL299" i="1"/>
  <c r="FD299" i="1"/>
  <c r="EH299" i="1"/>
  <c r="EG299" i="1"/>
  <c r="DP299" i="1"/>
  <c r="BV299" i="1"/>
  <c r="BS299" i="1"/>
  <c r="BN299" i="1"/>
  <c r="BJ299" i="1"/>
  <c r="BE299" i="1"/>
  <c r="BF299" i="1" s="1"/>
  <c r="BA299" i="1"/>
  <c r="AP299" i="1"/>
  <c r="AN299" i="1"/>
  <c r="AD299" i="1"/>
  <c r="AC299" i="1"/>
  <c r="GJ298" i="1"/>
  <c r="FQ298" i="1"/>
  <c r="FP298" i="1"/>
  <c r="FO298" i="1"/>
  <c r="FM298" i="1"/>
  <c r="FL298" i="1"/>
  <c r="FD298" i="1"/>
  <c r="EH298" i="1"/>
  <c r="EG298" i="1"/>
  <c r="DP298" i="1"/>
  <c r="BV298" i="1"/>
  <c r="BS298" i="1"/>
  <c r="BN298" i="1"/>
  <c r="BJ298" i="1"/>
  <c r="BE298" i="1"/>
  <c r="BF298" i="1" s="1"/>
  <c r="BA298" i="1"/>
  <c r="AP298" i="1"/>
  <c r="AN298" i="1"/>
  <c r="AD298" i="1"/>
  <c r="AC298" i="1"/>
  <c r="GJ297" i="1"/>
  <c r="FQ297" i="1"/>
  <c r="FP297" i="1"/>
  <c r="FO297" i="1"/>
  <c r="FM297" i="1"/>
  <c r="FL297" i="1"/>
  <c r="FD297" i="1"/>
  <c r="EH297" i="1"/>
  <c r="EG297" i="1"/>
  <c r="DP297" i="1"/>
  <c r="BV297" i="1"/>
  <c r="BS297" i="1"/>
  <c r="BN297" i="1"/>
  <c r="BJ297" i="1"/>
  <c r="BE297" i="1"/>
  <c r="BF297" i="1" s="1"/>
  <c r="BA297" i="1"/>
  <c r="AP297" i="1"/>
  <c r="AN297" i="1"/>
  <c r="AD297" i="1"/>
  <c r="AC297" i="1"/>
  <c r="GJ296" i="1"/>
  <c r="FQ296" i="1"/>
  <c r="FP296" i="1"/>
  <c r="FO296" i="1"/>
  <c r="FM296" i="1"/>
  <c r="FL296" i="1"/>
  <c r="FD296" i="1"/>
  <c r="EH296" i="1"/>
  <c r="EG296" i="1"/>
  <c r="DP296" i="1"/>
  <c r="BV296" i="1"/>
  <c r="BS296" i="1"/>
  <c r="BN296" i="1"/>
  <c r="BJ296" i="1"/>
  <c r="BE296" i="1"/>
  <c r="BF296" i="1" s="1"/>
  <c r="BA296" i="1"/>
  <c r="AP296" i="1"/>
  <c r="AN296" i="1"/>
  <c r="AD296" i="1"/>
  <c r="AC296" i="1"/>
  <c r="GJ295" i="1"/>
  <c r="FQ295" i="1"/>
  <c r="FP295" i="1"/>
  <c r="FO295" i="1"/>
  <c r="FM295" i="1"/>
  <c r="FL295" i="1"/>
  <c r="FD295" i="1"/>
  <c r="EH295" i="1"/>
  <c r="EG295" i="1"/>
  <c r="DP295" i="1"/>
  <c r="BV295" i="1"/>
  <c r="BS295" i="1"/>
  <c r="BN295" i="1"/>
  <c r="BJ295" i="1"/>
  <c r="BE295" i="1"/>
  <c r="BF295" i="1" s="1"/>
  <c r="BA295" i="1"/>
  <c r="AP295" i="1"/>
  <c r="AN295" i="1"/>
  <c r="AD295" i="1"/>
  <c r="AC295" i="1"/>
  <c r="GJ294" i="1"/>
  <c r="FQ294" i="1"/>
  <c r="FP294" i="1"/>
  <c r="FO294" i="1"/>
  <c r="FM294" i="1"/>
  <c r="FL294" i="1"/>
  <c r="FD294" i="1"/>
  <c r="EH294" i="1"/>
  <c r="EG294" i="1"/>
  <c r="DP294" i="1"/>
  <c r="BV294" i="1"/>
  <c r="BS294" i="1"/>
  <c r="BN294" i="1"/>
  <c r="BJ294" i="1"/>
  <c r="BE294" i="1"/>
  <c r="BF294" i="1" s="1"/>
  <c r="BA294" i="1"/>
  <c r="AP294" i="1"/>
  <c r="AN294" i="1"/>
  <c r="AD294" i="1"/>
  <c r="AC294" i="1"/>
  <c r="GJ293" i="1"/>
  <c r="FQ293" i="1"/>
  <c r="FP293" i="1"/>
  <c r="FO293" i="1"/>
  <c r="FM293" i="1"/>
  <c r="FL293" i="1"/>
  <c r="FD293" i="1"/>
  <c r="EH293" i="1"/>
  <c r="EG293" i="1"/>
  <c r="DP293" i="1"/>
  <c r="BV293" i="1"/>
  <c r="BS293" i="1"/>
  <c r="BN293" i="1"/>
  <c r="BJ293" i="1"/>
  <c r="BE293" i="1"/>
  <c r="BF293" i="1" s="1"/>
  <c r="BA293" i="1"/>
  <c r="AP293" i="1"/>
  <c r="AN293" i="1"/>
  <c r="AD293" i="1"/>
  <c r="AC293" i="1"/>
  <c r="GJ292" i="1"/>
  <c r="FQ292" i="1"/>
  <c r="FP292" i="1"/>
  <c r="FO292" i="1"/>
  <c r="FM292" i="1"/>
  <c r="FL292" i="1"/>
  <c r="FD292" i="1"/>
  <c r="EH292" i="1"/>
  <c r="EG292" i="1"/>
  <c r="DP292" i="1"/>
  <c r="BV292" i="1"/>
  <c r="BS292" i="1"/>
  <c r="BN292" i="1"/>
  <c r="BJ292" i="1"/>
  <c r="BE292" i="1"/>
  <c r="BF292" i="1" s="1"/>
  <c r="BA292" i="1"/>
  <c r="AP292" i="1"/>
  <c r="AN292" i="1"/>
  <c r="AD292" i="1"/>
  <c r="AC292" i="1"/>
  <c r="GJ291" i="1"/>
  <c r="FQ291" i="1"/>
  <c r="FP291" i="1"/>
  <c r="FO291" i="1"/>
  <c r="FM291" i="1"/>
  <c r="FL291" i="1"/>
  <c r="FD291" i="1"/>
  <c r="EH291" i="1"/>
  <c r="EG291" i="1"/>
  <c r="DP291" i="1"/>
  <c r="BV291" i="1"/>
  <c r="BS291" i="1"/>
  <c r="BN291" i="1"/>
  <c r="BJ291" i="1"/>
  <c r="BE291" i="1"/>
  <c r="BF291" i="1" s="1"/>
  <c r="BA291" i="1"/>
  <c r="AP291" i="1"/>
  <c r="AN291" i="1"/>
  <c r="AD291" i="1"/>
  <c r="AC291" i="1"/>
  <c r="GJ290" i="1"/>
  <c r="FQ290" i="1"/>
  <c r="FP290" i="1"/>
  <c r="FO290" i="1"/>
  <c r="FM290" i="1"/>
  <c r="FL290" i="1"/>
  <c r="FD290" i="1"/>
  <c r="EH290" i="1"/>
  <c r="EG290" i="1"/>
  <c r="EI290" i="1" s="1"/>
  <c r="DP290" i="1"/>
  <c r="BV290" i="1"/>
  <c r="BS290" i="1"/>
  <c r="BN290" i="1"/>
  <c r="BJ290" i="1"/>
  <c r="BE290" i="1"/>
  <c r="BF290" i="1" s="1"/>
  <c r="BA290" i="1"/>
  <c r="AP290" i="1"/>
  <c r="AN290" i="1"/>
  <c r="AD290" i="1"/>
  <c r="AC290" i="1"/>
  <c r="GJ289" i="1"/>
  <c r="FQ289" i="1"/>
  <c r="FP289" i="1"/>
  <c r="FO289" i="1"/>
  <c r="FM289" i="1"/>
  <c r="FL289" i="1"/>
  <c r="FD289" i="1"/>
  <c r="EH289" i="1"/>
  <c r="EG289" i="1"/>
  <c r="EI289" i="1" s="1"/>
  <c r="DP289" i="1"/>
  <c r="BV289" i="1"/>
  <c r="BS289" i="1"/>
  <c r="BN289" i="1"/>
  <c r="BJ289" i="1"/>
  <c r="BE289" i="1"/>
  <c r="BF289" i="1" s="1"/>
  <c r="BA289" i="1"/>
  <c r="AP289" i="1"/>
  <c r="AN289" i="1"/>
  <c r="AD289" i="1"/>
  <c r="AC289" i="1"/>
  <c r="GJ288" i="1"/>
  <c r="FQ288" i="1"/>
  <c r="FP288" i="1"/>
  <c r="FO288" i="1"/>
  <c r="FM288" i="1"/>
  <c r="FL288" i="1"/>
  <c r="FD288" i="1"/>
  <c r="EH288" i="1"/>
  <c r="EG288" i="1"/>
  <c r="EI288" i="1" s="1"/>
  <c r="DP288" i="1"/>
  <c r="BV288" i="1"/>
  <c r="BS288" i="1"/>
  <c r="BN288" i="1"/>
  <c r="BJ288" i="1"/>
  <c r="BE288" i="1"/>
  <c r="BF288" i="1" s="1"/>
  <c r="BA288" i="1"/>
  <c r="AP288" i="1"/>
  <c r="AN288" i="1"/>
  <c r="AD288" i="1"/>
  <c r="AC288" i="1"/>
  <c r="GJ287" i="1"/>
  <c r="FQ287" i="1"/>
  <c r="FP287" i="1"/>
  <c r="FO287" i="1"/>
  <c r="FM287" i="1"/>
  <c r="FL287" i="1"/>
  <c r="FD287" i="1"/>
  <c r="EH287" i="1"/>
  <c r="EG287" i="1"/>
  <c r="EI287" i="1" s="1"/>
  <c r="DP287" i="1"/>
  <c r="BV287" i="1"/>
  <c r="BS287" i="1"/>
  <c r="BN287" i="1"/>
  <c r="BJ287" i="1"/>
  <c r="BE287" i="1"/>
  <c r="BF287" i="1" s="1"/>
  <c r="BA287" i="1"/>
  <c r="AP287" i="1"/>
  <c r="AN287" i="1"/>
  <c r="AD287" i="1"/>
  <c r="AC287" i="1"/>
  <c r="GJ286" i="1"/>
  <c r="FQ286" i="1"/>
  <c r="FP286" i="1"/>
  <c r="FO286" i="1"/>
  <c r="FM286" i="1"/>
  <c r="FL286" i="1"/>
  <c r="FD286" i="1"/>
  <c r="EH286" i="1"/>
  <c r="EG286" i="1"/>
  <c r="EI286" i="1" s="1"/>
  <c r="DP286" i="1"/>
  <c r="BV286" i="1"/>
  <c r="BS286" i="1"/>
  <c r="BN286" i="1"/>
  <c r="BJ286" i="1"/>
  <c r="BE286" i="1"/>
  <c r="BF286" i="1" s="1"/>
  <c r="BA286" i="1"/>
  <c r="AP286" i="1"/>
  <c r="AN286" i="1"/>
  <c r="AD286" i="1"/>
  <c r="AC286" i="1"/>
  <c r="GJ285" i="1"/>
  <c r="FQ285" i="1"/>
  <c r="FP285" i="1"/>
  <c r="FO285" i="1"/>
  <c r="FM285" i="1"/>
  <c r="FL285" i="1"/>
  <c r="FD285" i="1"/>
  <c r="EH285" i="1"/>
  <c r="EG285" i="1"/>
  <c r="EI285" i="1" s="1"/>
  <c r="DP285" i="1"/>
  <c r="BV285" i="1"/>
  <c r="BS285" i="1"/>
  <c r="BN285" i="1"/>
  <c r="BJ285" i="1"/>
  <c r="BE285" i="1"/>
  <c r="BF285" i="1" s="1"/>
  <c r="BA285" i="1"/>
  <c r="AP285" i="1"/>
  <c r="AN285" i="1"/>
  <c r="AD285" i="1"/>
  <c r="AC285" i="1"/>
  <c r="GJ284" i="1"/>
  <c r="FQ284" i="1"/>
  <c r="FP284" i="1"/>
  <c r="FO284" i="1"/>
  <c r="FM284" i="1"/>
  <c r="FL284" i="1"/>
  <c r="FD284" i="1"/>
  <c r="EH284" i="1"/>
  <c r="EG284" i="1"/>
  <c r="DP284" i="1"/>
  <c r="BV284" i="1"/>
  <c r="BS284" i="1"/>
  <c r="BN284" i="1"/>
  <c r="BJ284" i="1"/>
  <c r="BE284" i="1"/>
  <c r="BF284" i="1" s="1"/>
  <c r="BA284" i="1"/>
  <c r="AP284" i="1"/>
  <c r="AN284" i="1"/>
  <c r="AD284" i="1"/>
  <c r="AC284" i="1"/>
  <c r="GJ283" i="1"/>
  <c r="FQ283" i="1"/>
  <c r="FP283" i="1"/>
  <c r="FO283" i="1"/>
  <c r="FM283" i="1"/>
  <c r="FL283" i="1"/>
  <c r="FD283" i="1"/>
  <c r="EH283" i="1"/>
  <c r="EG283" i="1"/>
  <c r="EI283" i="1" s="1"/>
  <c r="DP283" i="1"/>
  <c r="BV283" i="1"/>
  <c r="BS283" i="1"/>
  <c r="BN283" i="1"/>
  <c r="BJ283" i="1"/>
  <c r="BE283" i="1"/>
  <c r="BF283" i="1" s="1"/>
  <c r="BA283" i="1"/>
  <c r="AP283" i="1"/>
  <c r="AN283" i="1"/>
  <c r="AD283" i="1"/>
  <c r="AC283" i="1"/>
  <c r="GJ282" i="1"/>
  <c r="FQ282" i="1"/>
  <c r="FP282" i="1"/>
  <c r="FO282" i="1"/>
  <c r="FM282" i="1"/>
  <c r="FL282" i="1"/>
  <c r="FD282" i="1"/>
  <c r="EH282" i="1"/>
  <c r="EG282" i="1"/>
  <c r="EI282" i="1" s="1"/>
  <c r="DP282" i="1"/>
  <c r="BV282" i="1"/>
  <c r="BS282" i="1"/>
  <c r="BN282" i="1"/>
  <c r="BJ282" i="1"/>
  <c r="BE282" i="1"/>
  <c r="BF282" i="1" s="1"/>
  <c r="BA282" i="1"/>
  <c r="AP282" i="1"/>
  <c r="AN282" i="1"/>
  <c r="AD282" i="1"/>
  <c r="AC282" i="1"/>
  <c r="GJ281" i="1"/>
  <c r="FQ281" i="1"/>
  <c r="FP281" i="1"/>
  <c r="FO281" i="1"/>
  <c r="FM281" i="1"/>
  <c r="FL281" i="1"/>
  <c r="FD281" i="1"/>
  <c r="EH281" i="1"/>
  <c r="EG281" i="1"/>
  <c r="EI281" i="1" s="1"/>
  <c r="DP281" i="1"/>
  <c r="BV281" i="1"/>
  <c r="BS281" i="1"/>
  <c r="BN281" i="1"/>
  <c r="BJ281" i="1"/>
  <c r="BE281" i="1"/>
  <c r="BF281" i="1" s="1"/>
  <c r="BA281" i="1"/>
  <c r="AP281" i="1"/>
  <c r="AN281" i="1"/>
  <c r="AD281" i="1"/>
  <c r="AC281" i="1"/>
  <c r="GJ280" i="1"/>
  <c r="FQ280" i="1"/>
  <c r="FP280" i="1"/>
  <c r="FO280" i="1"/>
  <c r="FM280" i="1"/>
  <c r="FL280" i="1"/>
  <c r="FD280" i="1"/>
  <c r="EH280" i="1"/>
  <c r="EG280" i="1"/>
  <c r="EI280" i="1" s="1"/>
  <c r="DP280" i="1"/>
  <c r="BV280" i="1"/>
  <c r="BS280" i="1"/>
  <c r="BN280" i="1"/>
  <c r="BJ280" i="1"/>
  <c r="BE280" i="1"/>
  <c r="BF280" i="1" s="1"/>
  <c r="BA280" i="1"/>
  <c r="AP280" i="1"/>
  <c r="AN280" i="1"/>
  <c r="AD280" i="1"/>
  <c r="AC280" i="1"/>
  <c r="GJ279" i="1"/>
  <c r="FQ279" i="1"/>
  <c r="FP279" i="1"/>
  <c r="FO279" i="1"/>
  <c r="FM279" i="1"/>
  <c r="FL279" i="1"/>
  <c r="FD279" i="1"/>
  <c r="EH279" i="1"/>
  <c r="EG279" i="1"/>
  <c r="EI279" i="1" s="1"/>
  <c r="DP279" i="1"/>
  <c r="BV279" i="1"/>
  <c r="BS279" i="1"/>
  <c r="BN279" i="1"/>
  <c r="BJ279" i="1"/>
  <c r="BE279" i="1"/>
  <c r="BF279" i="1" s="1"/>
  <c r="BA279" i="1"/>
  <c r="AP279" i="1"/>
  <c r="AN279" i="1"/>
  <c r="AD279" i="1"/>
  <c r="AC279" i="1"/>
  <c r="GJ278" i="1"/>
  <c r="FQ278" i="1"/>
  <c r="FP278" i="1"/>
  <c r="FO278" i="1"/>
  <c r="FM278" i="1"/>
  <c r="FL278" i="1"/>
  <c r="FD278" i="1"/>
  <c r="EH278" i="1"/>
  <c r="EG278" i="1"/>
  <c r="EI278" i="1" s="1"/>
  <c r="DP278" i="1"/>
  <c r="BV278" i="1"/>
  <c r="BS278" i="1"/>
  <c r="BN278" i="1"/>
  <c r="BJ278" i="1"/>
  <c r="BE278" i="1"/>
  <c r="BF278" i="1" s="1"/>
  <c r="BA278" i="1"/>
  <c r="AP278" i="1"/>
  <c r="AN278" i="1"/>
  <c r="AD278" i="1"/>
  <c r="AC278" i="1"/>
  <c r="GJ277" i="1"/>
  <c r="FQ277" i="1"/>
  <c r="FP277" i="1"/>
  <c r="FO277" i="1"/>
  <c r="FM277" i="1"/>
  <c r="FL277" i="1"/>
  <c r="FD277" i="1"/>
  <c r="EH277" i="1"/>
  <c r="EG277" i="1"/>
  <c r="EI277" i="1" s="1"/>
  <c r="DP277" i="1"/>
  <c r="BV277" i="1"/>
  <c r="BS277" i="1"/>
  <c r="BN277" i="1"/>
  <c r="BJ277" i="1"/>
  <c r="BE277" i="1"/>
  <c r="BF277" i="1" s="1"/>
  <c r="BA277" i="1"/>
  <c r="AP277" i="1"/>
  <c r="AN277" i="1"/>
  <c r="AD277" i="1"/>
  <c r="AC277" i="1"/>
  <c r="GJ276" i="1"/>
  <c r="FQ276" i="1"/>
  <c r="FP276" i="1"/>
  <c r="FO276" i="1"/>
  <c r="FM276" i="1"/>
  <c r="FL276" i="1"/>
  <c r="FD276" i="1"/>
  <c r="EH276" i="1"/>
  <c r="EG276" i="1"/>
  <c r="EI276" i="1" s="1"/>
  <c r="DP276" i="1"/>
  <c r="BV276" i="1"/>
  <c r="BS276" i="1"/>
  <c r="BN276" i="1"/>
  <c r="BJ276" i="1"/>
  <c r="BE276" i="1"/>
  <c r="BF276" i="1" s="1"/>
  <c r="BA276" i="1"/>
  <c r="AP276" i="1"/>
  <c r="AN276" i="1"/>
  <c r="AD276" i="1"/>
  <c r="AC276" i="1"/>
  <c r="GJ275" i="1"/>
  <c r="FQ275" i="1"/>
  <c r="FP275" i="1"/>
  <c r="FO275" i="1"/>
  <c r="FM275" i="1"/>
  <c r="FL275" i="1"/>
  <c r="FD275" i="1"/>
  <c r="EH275" i="1"/>
  <c r="EG275" i="1"/>
  <c r="EI275" i="1" s="1"/>
  <c r="DP275" i="1"/>
  <c r="BV275" i="1"/>
  <c r="BS275" i="1"/>
  <c r="BN275" i="1"/>
  <c r="BJ275" i="1"/>
  <c r="BE275" i="1"/>
  <c r="BF275" i="1" s="1"/>
  <c r="BA275" i="1"/>
  <c r="AP275" i="1"/>
  <c r="AN275" i="1"/>
  <c r="AD275" i="1"/>
  <c r="AC275" i="1"/>
  <c r="GJ274" i="1"/>
  <c r="FQ274" i="1"/>
  <c r="FP274" i="1"/>
  <c r="FO274" i="1"/>
  <c r="FM274" i="1"/>
  <c r="FL274" i="1"/>
  <c r="FD274" i="1"/>
  <c r="EH274" i="1"/>
  <c r="EG274" i="1"/>
  <c r="EI274" i="1" s="1"/>
  <c r="DP274" i="1"/>
  <c r="BV274" i="1"/>
  <c r="BS274" i="1"/>
  <c r="BN274" i="1"/>
  <c r="BJ274" i="1"/>
  <c r="BE274" i="1"/>
  <c r="BF274" i="1" s="1"/>
  <c r="BA274" i="1"/>
  <c r="AP274" i="1"/>
  <c r="AN274" i="1"/>
  <c r="AD274" i="1"/>
  <c r="AC274" i="1"/>
  <c r="GJ273" i="1"/>
  <c r="FQ273" i="1"/>
  <c r="FP273" i="1"/>
  <c r="FO273" i="1"/>
  <c r="FM273" i="1"/>
  <c r="FL273" i="1"/>
  <c r="FD273" i="1"/>
  <c r="EH273" i="1"/>
  <c r="EG273" i="1"/>
  <c r="EI273" i="1" s="1"/>
  <c r="DP273" i="1"/>
  <c r="BV273" i="1"/>
  <c r="BS273" i="1"/>
  <c r="BN273" i="1"/>
  <c r="BJ273" i="1"/>
  <c r="BE273" i="1"/>
  <c r="BF273" i="1" s="1"/>
  <c r="BA273" i="1"/>
  <c r="AP273" i="1"/>
  <c r="AN273" i="1"/>
  <c r="AD273" i="1"/>
  <c r="AC273" i="1"/>
  <c r="GJ272" i="1"/>
  <c r="FQ272" i="1"/>
  <c r="FP272" i="1"/>
  <c r="FO272" i="1"/>
  <c r="FM272" i="1"/>
  <c r="FL272" i="1"/>
  <c r="FD272" i="1"/>
  <c r="EH272" i="1"/>
  <c r="EG272" i="1"/>
  <c r="EI272" i="1" s="1"/>
  <c r="DP272" i="1"/>
  <c r="BV272" i="1"/>
  <c r="BS272" i="1"/>
  <c r="BN272" i="1"/>
  <c r="BJ272" i="1"/>
  <c r="BE272" i="1"/>
  <c r="BF272" i="1" s="1"/>
  <c r="BA272" i="1"/>
  <c r="AP272" i="1"/>
  <c r="AN272" i="1"/>
  <c r="AD272" i="1"/>
  <c r="AC272" i="1"/>
  <c r="GJ271" i="1"/>
  <c r="FQ271" i="1"/>
  <c r="FP271" i="1"/>
  <c r="FO271" i="1"/>
  <c r="FM271" i="1"/>
  <c r="FL271" i="1"/>
  <c r="FD271" i="1"/>
  <c r="EH271" i="1"/>
  <c r="EG271" i="1"/>
  <c r="EI271" i="1" s="1"/>
  <c r="DP271" i="1"/>
  <c r="BV271" i="1"/>
  <c r="BS271" i="1"/>
  <c r="BN271" i="1"/>
  <c r="BJ271" i="1"/>
  <c r="BE271" i="1"/>
  <c r="BF271" i="1" s="1"/>
  <c r="BA271" i="1"/>
  <c r="AP271" i="1"/>
  <c r="AN271" i="1"/>
  <c r="AD271" i="1"/>
  <c r="AC271" i="1"/>
  <c r="GJ270" i="1"/>
  <c r="FQ270" i="1"/>
  <c r="FP270" i="1"/>
  <c r="FO270" i="1"/>
  <c r="FM270" i="1"/>
  <c r="FL270" i="1"/>
  <c r="FD270" i="1"/>
  <c r="EH270" i="1"/>
  <c r="EG270" i="1"/>
  <c r="EI270" i="1" s="1"/>
  <c r="DP270" i="1"/>
  <c r="BV270" i="1"/>
  <c r="BS270" i="1"/>
  <c r="BN270" i="1"/>
  <c r="BJ270" i="1"/>
  <c r="BE270" i="1"/>
  <c r="BF270" i="1" s="1"/>
  <c r="BA270" i="1"/>
  <c r="AP270" i="1"/>
  <c r="AN270" i="1"/>
  <c r="AD270" i="1"/>
  <c r="AC270" i="1"/>
  <c r="GJ269" i="1"/>
  <c r="FQ269" i="1"/>
  <c r="FP269" i="1"/>
  <c r="FO269" i="1"/>
  <c r="FM269" i="1"/>
  <c r="FL269" i="1"/>
  <c r="FD269" i="1"/>
  <c r="EH269" i="1"/>
  <c r="EG269" i="1"/>
  <c r="EI269" i="1" s="1"/>
  <c r="DP269" i="1"/>
  <c r="BV269" i="1"/>
  <c r="BS269" i="1"/>
  <c r="BN269" i="1"/>
  <c r="BJ269" i="1"/>
  <c r="BE269" i="1"/>
  <c r="BF269" i="1" s="1"/>
  <c r="BA269" i="1"/>
  <c r="AP269" i="1"/>
  <c r="AN269" i="1"/>
  <c r="AD269" i="1"/>
  <c r="AC269" i="1"/>
  <c r="GJ268" i="1"/>
  <c r="FQ268" i="1"/>
  <c r="FP268" i="1"/>
  <c r="FO268" i="1"/>
  <c r="FM268" i="1"/>
  <c r="FL268" i="1"/>
  <c r="FD268" i="1"/>
  <c r="EH268" i="1"/>
  <c r="EG268" i="1"/>
  <c r="EI268" i="1" s="1"/>
  <c r="DP268" i="1"/>
  <c r="BV268" i="1"/>
  <c r="BS268" i="1"/>
  <c r="BN268" i="1"/>
  <c r="BJ268" i="1"/>
  <c r="BE268" i="1"/>
  <c r="BF268" i="1" s="1"/>
  <c r="BA268" i="1"/>
  <c r="AP268" i="1"/>
  <c r="AN268" i="1"/>
  <c r="AD268" i="1"/>
  <c r="AC268" i="1"/>
  <c r="GJ267" i="1"/>
  <c r="FQ267" i="1"/>
  <c r="FP267" i="1"/>
  <c r="FO267" i="1"/>
  <c r="FM267" i="1"/>
  <c r="FL267" i="1"/>
  <c r="FD267" i="1"/>
  <c r="EH267" i="1"/>
  <c r="EG267" i="1"/>
  <c r="EI267" i="1" s="1"/>
  <c r="DP267" i="1"/>
  <c r="BV267" i="1"/>
  <c r="BS267" i="1"/>
  <c r="BN267" i="1"/>
  <c r="BJ267" i="1"/>
  <c r="BE267" i="1"/>
  <c r="BF267" i="1" s="1"/>
  <c r="BA267" i="1"/>
  <c r="AP267" i="1"/>
  <c r="AN267" i="1"/>
  <c r="AD267" i="1"/>
  <c r="AC267" i="1"/>
  <c r="GJ266" i="1"/>
  <c r="FQ266" i="1"/>
  <c r="FP266" i="1"/>
  <c r="FO266" i="1"/>
  <c r="FM266" i="1"/>
  <c r="FL266" i="1"/>
  <c r="FD266" i="1"/>
  <c r="EH266" i="1"/>
  <c r="EG266" i="1"/>
  <c r="EI266" i="1" s="1"/>
  <c r="DP266" i="1"/>
  <c r="BV266" i="1"/>
  <c r="BS266" i="1"/>
  <c r="BN266" i="1"/>
  <c r="BJ266" i="1"/>
  <c r="BE266" i="1"/>
  <c r="BF266" i="1" s="1"/>
  <c r="BA266" i="1"/>
  <c r="AP266" i="1"/>
  <c r="AN266" i="1"/>
  <c r="AD266" i="1"/>
  <c r="AC266" i="1"/>
  <c r="GJ265" i="1"/>
  <c r="FQ265" i="1"/>
  <c r="FP265" i="1"/>
  <c r="FO265" i="1"/>
  <c r="FM265" i="1"/>
  <c r="FL265" i="1"/>
  <c r="FD265" i="1"/>
  <c r="EH265" i="1"/>
  <c r="EG265" i="1"/>
  <c r="EI265" i="1" s="1"/>
  <c r="DP265" i="1"/>
  <c r="BV265" i="1"/>
  <c r="BS265" i="1"/>
  <c r="BN265" i="1"/>
  <c r="BJ265" i="1"/>
  <c r="BE265" i="1"/>
  <c r="BF265" i="1" s="1"/>
  <c r="BA265" i="1"/>
  <c r="AP265" i="1"/>
  <c r="AN265" i="1"/>
  <c r="AD265" i="1"/>
  <c r="AC265" i="1"/>
  <c r="GJ264" i="1"/>
  <c r="FQ264" i="1"/>
  <c r="FP264" i="1"/>
  <c r="FO264" i="1"/>
  <c r="FM264" i="1"/>
  <c r="FL264" i="1"/>
  <c r="FD264" i="1"/>
  <c r="EH264" i="1"/>
  <c r="EG264" i="1"/>
  <c r="EI264" i="1" s="1"/>
  <c r="DP264" i="1"/>
  <c r="BV264" i="1"/>
  <c r="BS264" i="1"/>
  <c r="BN264" i="1"/>
  <c r="BJ264" i="1"/>
  <c r="BE264" i="1"/>
  <c r="BF264" i="1" s="1"/>
  <c r="BA264" i="1"/>
  <c r="AP264" i="1"/>
  <c r="AN264" i="1"/>
  <c r="AD264" i="1"/>
  <c r="AC264" i="1"/>
  <c r="GJ263" i="1"/>
  <c r="FQ263" i="1"/>
  <c r="FP263" i="1"/>
  <c r="FO263" i="1"/>
  <c r="FM263" i="1"/>
  <c r="FL263" i="1"/>
  <c r="FD263" i="1"/>
  <c r="EH263" i="1"/>
  <c r="EG263" i="1"/>
  <c r="EI263" i="1" s="1"/>
  <c r="DP263" i="1"/>
  <c r="BV263" i="1"/>
  <c r="BS263" i="1"/>
  <c r="BN263" i="1"/>
  <c r="BJ263" i="1"/>
  <c r="BE263" i="1"/>
  <c r="BF263" i="1" s="1"/>
  <c r="BA263" i="1"/>
  <c r="AP263" i="1"/>
  <c r="AN263" i="1"/>
  <c r="AD263" i="1"/>
  <c r="AC263" i="1"/>
  <c r="GJ262" i="1"/>
  <c r="FQ262" i="1"/>
  <c r="FP262" i="1"/>
  <c r="FO262" i="1"/>
  <c r="FM262" i="1"/>
  <c r="FL262" i="1"/>
  <c r="FD262" i="1"/>
  <c r="EH262" i="1"/>
  <c r="EG262" i="1"/>
  <c r="EI262" i="1" s="1"/>
  <c r="DP262" i="1"/>
  <c r="BV262" i="1"/>
  <c r="BS262" i="1"/>
  <c r="BN262" i="1"/>
  <c r="BJ262" i="1"/>
  <c r="BE262" i="1"/>
  <c r="BF262" i="1" s="1"/>
  <c r="BA262" i="1"/>
  <c r="AP262" i="1"/>
  <c r="AN262" i="1"/>
  <c r="AD262" i="1"/>
  <c r="AC262" i="1"/>
  <c r="GJ261" i="1"/>
  <c r="FQ261" i="1"/>
  <c r="FP261" i="1"/>
  <c r="FO261" i="1"/>
  <c r="FM261" i="1"/>
  <c r="FL261" i="1"/>
  <c r="FD261" i="1"/>
  <c r="EH261" i="1"/>
  <c r="EG261" i="1"/>
  <c r="EI261" i="1" s="1"/>
  <c r="DP261" i="1"/>
  <c r="BV261" i="1"/>
  <c r="BS261" i="1"/>
  <c r="BN261" i="1"/>
  <c r="BJ261" i="1"/>
  <c r="BE261" i="1"/>
  <c r="BF261" i="1" s="1"/>
  <c r="BA261" i="1"/>
  <c r="AP261" i="1"/>
  <c r="AN261" i="1"/>
  <c r="AD261" i="1"/>
  <c r="AC261" i="1"/>
  <c r="GJ260" i="1"/>
  <c r="FQ260" i="1"/>
  <c r="FP260" i="1"/>
  <c r="FO260" i="1"/>
  <c r="FM260" i="1"/>
  <c r="FL260" i="1"/>
  <c r="FD260" i="1"/>
  <c r="EH260" i="1"/>
  <c r="EG260" i="1"/>
  <c r="EI260" i="1" s="1"/>
  <c r="DP260" i="1"/>
  <c r="BV260" i="1"/>
  <c r="BS260" i="1"/>
  <c r="BN260" i="1"/>
  <c r="BJ260" i="1"/>
  <c r="BE260" i="1"/>
  <c r="BF260" i="1" s="1"/>
  <c r="BA260" i="1"/>
  <c r="AP260" i="1"/>
  <c r="AN260" i="1"/>
  <c r="AD260" i="1"/>
  <c r="AC260" i="1"/>
  <c r="GJ259" i="1"/>
  <c r="FQ259" i="1"/>
  <c r="FP259" i="1"/>
  <c r="FO259" i="1"/>
  <c r="FM259" i="1"/>
  <c r="FL259" i="1"/>
  <c r="FD259" i="1"/>
  <c r="EH259" i="1"/>
  <c r="EG259" i="1"/>
  <c r="EI259" i="1" s="1"/>
  <c r="DP259" i="1"/>
  <c r="BV259" i="1"/>
  <c r="BS259" i="1"/>
  <c r="BN259" i="1"/>
  <c r="BJ259" i="1"/>
  <c r="BE259" i="1"/>
  <c r="BF259" i="1" s="1"/>
  <c r="BA259" i="1"/>
  <c r="AP259" i="1"/>
  <c r="AN259" i="1"/>
  <c r="AD259" i="1"/>
  <c r="AC259" i="1"/>
  <c r="GJ258" i="1"/>
  <c r="FQ258" i="1"/>
  <c r="FP258" i="1"/>
  <c r="FO258" i="1"/>
  <c r="FM258" i="1"/>
  <c r="FL258" i="1"/>
  <c r="FD258" i="1"/>
  <c r="EH258" i="1"/>
  <c r="EG258" i="1"/>
  <c r="EI258" i="1" s="1"/>
  <c r="DP258" i="1"/>
  <c r="BV258" i="1"/>
  <c r="BS258" i="1"/>
  <c r="BN258" i="1"/>
  <c r="BJ258" i="1"/>
  <c r="BE258" i="1"/>
  <c r="BF258" i="1" s="1"/>
  <c r="BA258" i="1"/>
  <c r="AP258" i="1"/>
  <c r="AN258" i="1"/>
  <c r="AD258" i="1"/>
  <c r="AC258" i="1"/>
  <c r="GJ257" i="1"/>
  <c r="FQ257" i="1"/>
  <c r="FP257" i="1"/>
  <c r="FO257" i="1"/>
  <c r="FM257" i="1"/>
  <c r="FL257" i="1"/>
  <c r="FD257" i="1"/>
  <c r="EH257" i="1"/>
  <c r="EG257" i="1"/>
  <c r="EI257" i="1" s="1"/>
  <c r="DP257" i="1"/>
  <c r="BV257" i="1"/>
  <c r="BS257" i="1"/>
  <c r="BN257" i="1"/>
  <c r="BJ257" i="1"/>
  <c r="BE257" i="1"/>
  <c r="BF257" i="1" s="1"/>
  <c r="BA257" i="1"/>
  <c r="AP257" i="1"/>
  <c r="AN257" i="1"/>
  <c r="AD257" i="1"/>
  <c r="AC257" i="1"/>
  <c r="GJ256" i="1"/>
  <c r="FQ256" i="1"/>
  <c r="FP256" i="1"/>
  <c r="FO256" i="1"/>
  <c r="FM256" i="1"/>
  <c r="FL256" i="1"/>
  <c r="FD256" i="1"/>
  <c r="EH256" i="1"/>
  <c r="EG256" i="1"/>
  <c r="EI256" i="1" s="1"/>
  <c r="DP256" i="1"/>
  <c r="BV256" i="1"/>
  <c r="BS256" i="1"/>
  <c r="BN256" i="1"/>
  <c r="BJ256" i="1"/>
  <c r="BE256" i="1"/>
  <c r="BF256" i="1" s="1"/>
  <c r="BA256" i="1"/>
  <c r="AP256" i="1"/>
  <c r="AN256" i="1"/>
  <c r="AD256" i="1"/>
  <c r="AC256" i="1"/>
  <c r="GJ255" i="1"/>
  <c r="FQ255" i="1"/>
  <c r="FP255" i="1"/>
  <c r="FO255" i="1"/>
  <c r="FM255" i="1"/>
  <c r="FL255" i="1"/>
  <c r="FD255" i="1"/>
  <c r="EH255" i="1"/>
  <c r="EG255" i="1"/>
  <c r="EI255" i="1" s="1"/>
  <c r="DP255" i="1"/>
  <c r="BV255" i="1"/>
  <c r="BS255" i="1"/>
  <c r="BN255" i="1"/>
  <c r="BJ255" i="1"/>
  <c r="BE255" i="1"/>
  <c r="BF255" i="1" s="1"/>
  <c r="BA255" i="1"/>
  <c r="AP255" i="1"/>
  <c r="AN255" i="1"/>
  <c r="AD255" i="1"/>
  <c r="AC255" i="1"/>
  <c r="GJ254" i="1"/>
  <c r="FQ254" i="1"/>
  <c r="FP254" i="1"/>
  <c r="FO254" i="1"/>
  <c r="FM254" i="1"/>
  <c r="FL254" i="1"/>
  <c r="FD254" i="1"/>
  <c r="EH254" i="1"/>
  <c r="EG254" i="1"/>
  <c r="EI254" i="1" s="1"/>
  <c r="DP254" i="1"/>
  <c r="BV254" i="1"/>
  <c r="BS254" i="1"/>
  <c r="BN254" i="1"/>
  <c r="BJ254" i="1"/>
  <c r="BE254" i="1"/>
  <c r="BF254" i="1" s="1"/>
  <c r="BA254" i="1"/>
  <c r="AP254" i="1"/>
  <c r="AN254" i="1"/>
  <c r="AD254" i="1"/>
  <c r="AC254" i="1"/>
  <c r="GJ253" i="1"/>
  <c r="FQ253" i="1"/>
  <c r="FP253" i="1"/>
  <c r="FO253" i="1"/>
  <c r="FM253" i="1"/>
  <c r="FL253" i="1"/>
  <c r="FD253" i="1"/>
  <c r="EH253" i="1"/>
  <c r="EG253" i="1"/>
  <c r="EI253" i="1" s="1"/>
  <c r="DP253" i="1"/>
  <c r="BV253" i="1"/>
  <c r="BS253" i="1"/>
  <c r="BN253" i="1"/>
  <c r="BJ253" i="1"/>
  <c r="BE253" i="1"/>
  <c r="BF253" i="1" s="1"/>
  <c r="BA253" i="1"/>
  <c r="AP253" i="1"/>
  <c r="AN253" i="1"/>
  <c r="AD253" i="1"/>
  <c r="AC253" i="1"/>
  <c r="GJ252" i="1"/>
  <c r="FQ252" i="1"/>
  <c r="FP252" i="1"/>
  <c r="FO252" i="1"/>
  <c r="FM252" i="1"/>
  <c r="FL252" i="1"/>
  <c r="FD252" i="1"/>
  <c r="EH252" i="1"/>
  <c r="EG252" i="1"/>
  <c r="EI252" i="1" s="1"/>
  <c r="DP252" i="1"/>
  <c r="BV252" i="1"/>
  <c r="BS252" i="1"/>
  <c r="BN252" i="1"/>
  <c r="BJ252" i="1"/>
  <c r="BE252" i="1"/>
  <c r="BF252" i="1" s="1"/>
  <c r="BA252" i="1"/>
  <c r="AP252" i="1"/>
  <c r="AN252" i="1"/>
  <c r="AD252" i="1"/>
  <c r="AC252" i="1"/>
  <c r="GJ251" i="1"/>
  <c r="FQ251" i="1"/>
  <c r="FP251" i="1"/>
  <c r="FO251" i="1"/>
  <c r="FM251" i="1"/>
  <c r="FL251" i="1"/>
  <c r="FD251" i="1"/>
  <c r="EH251" i="1"/>
  <c r="EG251" i="1"/>
  <c r="EI251" i="1" s="1"/>
  <c r="DP251" i="1"/>
  <c r="BV251" i="1"/>
  <c r="BS251" i="1"/>
  <c r="BN251" i="1"/>
  <c r="BJ251" i="1"/>
  <c r="BE251" i="1"/>
  <c r="BF251" i="1" s="1"/>
  <c r="BA251" i="1"/>
  <c r="AP251" i="1"/>
  <c r="AN251" i="1"/>
  <c r="AD251" i="1"/>
  <c r="AC251" i="1"/>
  <c r="GJ250" i="1"/>
  <c r="FQ250" i="1"/>
  <c r="FP250" i="1"/>
  <c r="FO250" i="1"/>
  <c r="FM250" i="1"/>
  <c r="FL250" i="1"/>
  <c r="FD250" i="1"/>
  <c r="EH250" i="1"/>
  <c r="EG250" i="1"/>
  <c r="EI250" i="1" s="1"/>
  <c r="DP250" i="1"/>
  <c r="BV250" i="1"/>
  <c r="BS250" i="1"/>
  <c r="BN250" i="1"/>
  <c r="BJ250" i="1"/>
  <c r="BE250" i="1"/>
  <c r="BF250" i="1" s="1"/>
  <c r="BA250" i="1"/>
  <c r="AP250" i="1"/>
  <c r="AN250" i="1"/>
  <c r="AD250" i="1"/>
  <c r="AC250" i="1"/>
  <c r="GJ249" i="1"/>
  <c r="FQ249" i="1"/>
  <c r="FP249" i="1"/>
  <c r="FO249" i="1"/>
  <c r="FM249" i="1"/>
  <c r="FL249" i="1"/>
  <c r="FD249" i="1"/>
  <c r="EH249" i="1"/>
  <c r="EG249" i="1"/>
  <c r="EI249" i="1" s="1"/>
  <c r="DP249" i="1"/>
  <c r="BV249" i="1"/>
  <c r="BS249" i="1"/>
  <c r="BN249" i="1"/>
  <c r="BJ249" i="1"/>
  <c r="BE249" i="1"/>
  <c r="BF249" i="1" s="1"/>
  <c r="BA249" i="1"/>
  <c r="AP249" i="1"/>
  <c r="AN249" i="1"/>
  <c r="AD249" i="1"/>
  <c r="AC249" i="1"/>
  <c r="GJ248" i="1"/>
  <c r="FQ248" i="1"/>
  <c r="FP248" i="1"/>
  <c r="FO248" i="1"/>
  <c r="FM248" i="1"/>
  <c r="FL248" i="1"/>
  <c r="FD248" i="1"/>
  <c r="EH248" i="1"/>
  <c r="EG248" i="1"/>
  <c r="EI248" i="1" s="1"/>
  <c r="DP248" i="1"/>
  <c r="BV248" i="1"/>
  <c r="BS248" i="1"/>
  <c r="BN248" i="1"/>
  <c r="BJ248" i="1"/>
  <c r="BE248" i="1"/>
  <c r="BF248" i="1" s="1"/>
  <c r="BA248" i="1"/>
  <c r="AP248" i="1"/>
  <c r="AN248" i="1"/>
  <c r="AD248" i="1"/>
  <c r="AC248" i="1"/>
  <c r="GJ247" i="1"/>
  <c r="FQ247" i="1"/>
  <c r="FP247" i="1"/>
  <c r="FO247" i="1"/>
  <c r="FM247" i="1"/>
  <c r="FL247" i="1"/>
  <c r="FD247" i="1"/>
  <c r="EH247" i="1"/>
  <c r="EG247" i="1"/>
  <c r="EI247" i="1" s="1"/>
  <c r="DP247" i="1"/>
  <c r="BV247" i="1"/>
  <c r="BS247" i="1"/>
  <c r="BN247" i="1"/>
  <c r="BJ247" i="1"/>
  <c r="BE247" i="1"/>
  <c r="BF247" i="1" s="1"/>
  <c r="BA247" i="1"/>
  <c r="AP247" i="1"/>
  <c r="AN247" i="1"/>
  <c r="AD247" i="1"/>
  <c r="AC247" i="1"/>
  <c r="GJ246" i="1"/>
  <c r="FQ246" i="1"/>
  <c r="FP246" i="1"/>
  <c r="FO246" i="1"/>
  <c r="FM246" i="1"/>
  <c r="FL246" i="1"/>
  <c r="FD246" i="1"/>
  <c r="EH246" i="1"/>
  <c r="EG246" i="1"/>
  <c r="EI246" i="1" s="1"/>
  <c r="DP246" i="1"/>
  <c r="BV246" i="1"/>
  <c r="BS246" i="1"/>
  <c r="BN246" i="1"/>
  <c r="BJ246" i="1"/>
  <c r="BE246" i="1"/>
  <c r="BF246" i="1" s="1"/>
  <c r="BA246" i="1"/>
  <c r="AP246" i="1"/>
  <c r="AN246" i="1"/>
  <c r="AD246" i="1"/>
  <c r="AC246" i="1"/>
  <c r="GJ245" i="1"/>
  <c r="FQ245" i="1"/>
  <c r="FP245" i="1"/>
  <c r="FO245" i="1"/>
  <c r="FM245" i="1"/>
  <c r="FL245" i="1"/>
  <c r="FD245" i="1"/>
  <c r="EH245" i="1"/>
  <c r="EG245" i="1"/>
  <c r="EI245" i="1" s="1"/>
  <c r="DP245" i="1"/>
  <c r="BV245" i="1"/>
  <c r="BS245" i="1"/>
  <c r="BN245" i="1"/>
  <c r="BJ245" i="1"/>
  <c r="BE245" i="1"/>
  <c r="BF245" i="1" s="1"/>
  <c r="BA245" i="1"/>
  <c r="AP245" i="1"/>
  <c r="AN245" i="1"/>
  <c r="AD245" i="1"/>
  <c r="AC245" i="1"/>
  <c r="GJ244" i="1"/>
  <c r="FQ244" i="1"/>
  <c r="FP244" i="1"/>
  <c r="FO244" i="1"/>
  <c r="FM244" i="1"/>
  <c r="FL244" i="1"/>
  <c r="FD244" i="1"/>
  <c r="EH244" i="1"/>
  <c r="EG244" i="1"/>
  <c r="EI244" i="1" s="1"/>
  <c r="DP244" i="1"/>
  <c r="BV244" i="1"/>
  <c r="BS244" i="1"/>
  <c r="BN244" i="1"/>
  <c r="BJ244" i="1"/>
  <c r="BE244" i="1"/>
  <c r="BF244" i="1" s="1"/>
  <c r="BA244" i="1"/>
  <c r="AP244" i="1"/>
  <c r="AN244" i="1"/>
  <c r="AD244" i="1"/>
  <c r="AC244" i="1"/>
  <c r="GJ243" i="1"/>
  <c r="FQ243" i="1"/>
  <c r="FP243" i="1"/>
  <c r="FO243" i="1"/>
  <c r="FM243" i="1"/>
  <c r="FL243" i="1"/>
  <c r="FD243" i="1"/>
  <c r="EH243" i="1"/>
  <c r="EG243" i="1"/>
  <c r="EI243" i="1" s="1"/>
  <c r="DP243" i="1"/>
  <c r="BV243" i="1"/>
  <c r="BS243" i="1"/>
  <c r="BN243" i="1"/>
  <c r="BJ243" i="1"/>
  <c r="BE243" i="1"/>
  <c r="BF243" i="1" s="1"/>
  <c r="BA243" i="1"/>
  <c r="AP243" i="1"/>
  <c r="AN243" i="1"/>
  <c r="AD243" i="1"/>
  <c r="AC243" i="1"/>
  <c r="GJ242" i="1"/>
  <c r="FQ242" i="1"/>
  <c r="FP242" i="1"/>
  <c r="FO242" i="1"/>
  <c r="FM242" i="1"/>
  <c r="FL242" i="1"/>
  <c r="FD242" i="1"/>
  <c r="EH242" i="1"/>
  <c r="EG242" i="1"/>
  <c r="EI242" i="1" s="1"/>
  <c r="DP242" i="1"/>
  <c r="BV242" i="1"/>
  <c r="BS242" i="1"/>
  <c r="BN242" i="1"/>
  <c r="BJ242" i="1"/>
  <c r="BE242" i="1"/>
  <c r="BF242" i="1" s="1"/>
  <c r="BA242" i="1"/>
  <c r="AP242" i="1"/>
  <c r="AN242" i="1"/>
  <c r="AD242" i="1"/>
  <c r="AC242" i="1"/>
  <c r="GJ241" i="1"/>
  <c r="FQ241" i="1"/>
  <c r="FP241" i="1"/>
  <c r="FO241" i="1"/>
  <c r="FM241" i="1"/>
  <c r="FL241" i="1"/>
  <c r="FD241" i="1"/>
  <c r="EH241" i="1"/>
  <c r="EG241" i="1"/>
  <c r="EI241" i="1" s="1"/>
  <c r="DP241" i="1"/>
  <c r="BV241" i="1"/>
  <c r="BS241" i="1"/>
  <c r="BN241" i="1"/>
  <c r="BJ241" i="1"/>
  <c r="BF241" i="1"/>
  <c r="BE241" i="1"/>
  <c r="BA241" i="1"/>
  <c r="AP241" i="1"/>
  <c r="AN241" i="1"/>
  <c r="AD241" i="1"/>
  <c r="AC241" i="1"/>
  <c r="GJ240" i="1"/>
  <c r="FQ240" i="1"/>
  <c r="FP240" i="1"/>
  <c r="FO240" i="1"/>
  <c r="FM240" i="1"/>
  <c r="FL240" i="1"/>
  <c r="FD240" i="1"/>
  <c r="EH240" i="1"/>
  <c r="EG240" i="1"/>
  <c r="DP240" i="1"/>
  <c r="BV240" i="1"/>
  <c r="BS240" i="1"/>
  <c r="BN240" i="1"/>
  <c r="BJ240" i="1"/>
  <c r="BE240" i="1"/>
  <c r="BF240" i="1" s="1"/>
  <c r="BA240" i="1"/>
  <c r="AP240" i="1"/>
  <c r="AN240" i="1"/>
  <c r="AD240" i="1"/>
  <c r="AC240" i="1"/>
  <c r="GJ239" i="1"/>
  <c r="FQ239" i="1"/>
  <c r="FP239" i="1"/>
  <c r="FO239" i="1"/>
  <c r="FM239" i="1"/>
  <c r="FL239" i="1"/>
  <c r="FD239" i="1"/>
  <c r="EH239" i="1"/>
  <c r="EG239" i="1"/>
  <c r="DP239" i="1"/>
  <c r="BV239" i="1"/>
  <c r="BS239" i="1"/>
  <c r="BN239" i="1"/>
  <c r="BJ239" i="1"/>
  <c r="BF239" i="1"/>
  <c r="BE239" i="1"/>
  <c r="BA239" i="1"/>
  <c r="AP239" i="1"/>
  <c r="AN239" i="1"/>
  <c r="AD239" i="1"/>
  <c r="AC239" i="1"/>
  <c r="GJ238" i="1"/>
  <c r="FQ238" i="1"/>
  <c r="FP238" i="1"/>
  <c r="FO238" i="1"/>
  <c r="FM238" i="1"/>
  <c r="FL238" i="1"/>
  <c r="FD238" i="1"/>
  <c r="EH238" i="1"/>
  <c r="EG238" i="1"/>
  <c r="DP238" i="1"/>
  <c r="BV238" i="1"/>
  <c r="BS238" i="1"/>
  <c r="BN238" i="1"/>
  <c r="BJ238" i="1"/>
  <c r="BE238" i="1"/>
  <c r="BF238" i="1" s="1"/>
  <c r="BA238" i="1"/>
  <c r="AP238" i="1"/>
  <c r="AN238" i="1"/>
  <c r="AD238" i="1"/>
  <c r="AC238" i="1"/>
  <c r="GJ237" i="1"/>
  <c r="FQ237" i="1"/>
  <c r="FP237" i="1"/>
  <c r="FO237" i="1"/>
  <c r="FM237" i="1"/>
  <c r="FL237" i="1"/>
  <c r="FD237" i="1"/>
  <c r="EH237" i="1"/>
  <c r="EG237" i="1"/>
  <c r="EI237" i="1" s="1"/>
  <c r="DP237" i="1"/>
  <c r="BV237" i="1"/>
  <c r="BS237" i="1"/>
  <c r="BN237" i="1"/>
  <c r="BJ237" i="1"/>
  <c r="BF237" i="1"/>
  <c r="BE237" i="1"/>
  <c r="BA237" i="1"/>
  <c r="AP237" i="1"/>
  <c r="AN237" i="1"/>
  <c r="AD237" i="1"/>
  <c r="AC237" i="1"/>
  <c r="GJ236" i="1"/>
  <c r="FQ236" i="1"/>
  <c r="FP236" i="1"/>
  <c r="FO236" i="1"/>
  <c r="FM236" i="1"/>
  <c r="FL236" i="1"/>
  <c r="FD236" i="1"/>
  <c r="EH236" i="1"/>
  <c r="EG236" i="1"/>
  <c r="DP236" i="1"/>
  <c r="BV236" i="1"/>
  <c r="BS236" i="1"/>
  <c r="BN236" i="1"/>
  <c r="BJ236" i="1"/>
  <c r="BE236" i="1"/>
  <c r="BF236" i="1" s="1"/>
  <c r="BA236" i="1"/>
  <c r="AP236" i="1"/>
  <c r="AN236" i="1"/>
  <c r="AD236" i="1"/>
  <c r="AC236" i="1"/>
  <c r="GJ235" i="1"/>
  <c r="FQ235" i="1"/>
  <c r="FP235" i="1"/>
  <c r="FO235" i="1"/>
  <c r="FM235" i="1"/>
  <c r="FL235" i="1"/>
  <c r="FD235" i="1"/>
  <c r="EI235" i="1"/>
  <c r="EH235" i="1"/>
  <c r="EG235" i="1"/>
  <c r="DP235" i="1"/>
  <c r="BV235" i="1"/>
  <c r="BS235" i="1"/>
  <c r="BN235" i="1"/>
  <c r="BJ235" i="1"/>
  <c r="BF235" i="1"/>
  <c r="BE235" i="1"/>
  <c r="BA235" i="1"/>
  <c r="AP235" i="1"/>
  <c r="AN235" i="1"/>
  <c r="AD235" i="1"/>
  <c r="AC235" i="1"/>
  <c r="GJ234" i="1"/>
  <c r="FQ234" i="1"/>
  <c r="FP234" i="1"/>
  <c r="FO234" i="1"/>
  <c r="FM234" i="1"/>
  <c r="FL234" i="1"/>
  <c r="FD234" i="1"/>
  <c r="EH234" i="1"/>
  <c r="EG234" i="1"/>
  <c r="DP234" i="1"/>
  <c r="BV234" i="1"/>
  <c r="BS234" i="1"/>
  <c r="BN234" i="1"/>
  <c r="BJ234" i="1"/>
  <c r="BE234" i="1"/>
  <c r="BF234" i="1" s="1"/>
  <c r="BA234" i="1"/>
  <c r="AP234" i="1"/>
  <c r="AN234" i="1"/>
  <c r="AD234" i="1"/>
  <c r="AC234" i="1"/>
  <c r="GJ233" i="1"/>
  <c r="FQ233" i="1"/>
  <c r="FP233" i="1"/>
  <c r="FO233" i="1"/>
  <c r="FM233" i="1"/>
  <c r="FL233" i="1"/>
  <c r="FD233" i="1"/>
  <c r="EH233" i="1"/>
  <c r="EG233" i="1"/>
  <c r="EI233" i="1" s="1"/>
  <c r="DP233" i="1"/>
  <c r="BV233" i="1"/>
  <c r="BS233" i="1"/>
  <c r="BN233" i="1"/>
  <c r="BJ233" i="1"/>
  <c r="BF233" i="1"/>
  <c r="BE233" i="1"/>
  <c r="BA233" i="1"/>
  <c r="AP233" i="1"/>
  <c r="AN233" i="1"/>
  <c r="AD233" i="1"/>
  <c r="AC233" i="1"/>
  <c r="GJ232" i="1"/>
  <c r="FQ232" i="1"/>
  <c r="FP232" i="1"/>
  <c r="FO232" i="1"/>
  <c r="FM232" i="1"/>
  <c r="FL232" i="1"/>
  <c r="FD232" i="1"/>
  <c r="EH232" i="1"/>
  <c r="EG232" i="1"/>
  <c r="DP232" i="1"/>
  <c r="BV232" i="1"/>
  <c r="BS232" i="1"/>
  <c r="BN232" i="1"/>
  <c r="BJ232" i="1"/>
  <c r="BE232" i="1"/>
  <c r="BF232" i="1" s="1"/>
  <c r="BA232" i="1"/>
  <c r="AP232" i="1"/>
  <c r="AN232" i="1"/>
  <c r="AD232" i="1"/>
  <c r="AC232" i="1"/>
  <c r="GJ231" i="1"/>
  <c r="FQ231" i="1"/>
  <c r="FP231" i="1"/>
  <c r="FO231" i="1"/>
  <c r="FM231" i="1"/>
  <c r="FL231" i="1"/>
  <c r="FD231" i="1"/>
  <c r="EH231" i="1"/>
  <c r="EG231" i="1"/>
  <c r="EI231" i="1" s="1"/>
  <c r="DP231" i="1"/>
  <c r="BV231" i="1"/>
  <c r="BS231" i="1"/>
  <c r="BN231" i="1"/>
  <c r="BJ231" i="1"/>
  <c r="BE231" i="1"/>
  <c r="BF231" i="1" s="1"/>
  <c r="BA231" i="1"/>
  <c r="AP231" i="1"/>
  <c r="AN231" i="1"/>
  <c r="AD231" i="1"/>
  <c r="AC231" i="1"/>
  <c r="GJ230" i="1"/>
  <c r="FQ230" i="1"/>
  <c r="FP230" i="1"/>
  <c r="FO230" i="1"/>
  <c r="FM230" i="1"/>
  <c r="FL230" i="1"/>
  <c r="FD230" i="1"/>
  <c r="EH230" i="1"/>
  <c r="EG230" i="1"/>
  <c r="DP230" i="1"/>
  <c r="BV230" i="1"/>
  <c r="BS230" i="1"/>
  <c r="BN230" i="1"/>
  <c r="BJ230" i="1"/>
  <c r="BE230" i="1"/>
  <c r="BF230" i="1" s="1"/>
  <c r="BA230" i="1"/>
  <c r="AP230" i="1"/>
  <c r="AN230" i="1"/>
  <c r="AD230" i="1"/>
  <c r="AC230" i="1"/>
  <c r="GJ229" i="1"/>
  <c r="FQ229" i="1"/>
  <c r="FP229" i="1"/>
  <c r="FO229" i="1"/>
  <c r="FM229" i="1"/>
  <c r="FL229" i="1"/>
  <c r="FD229" i="1"/>
  <c r="EH229" i="1"/>
  <c r="EG229" i="1"/>
  <c r="DP229" i="1"/>
  <c r="BV229" i="1"/>
  <c r="BS229" i="1"/>
  <c r="BN229" i="1"/>
  <c r="BJ229" i="1"/>
  <c r="BF229" i="1"/>
  <c r="BE229" i="1"/>
  <c r="BA229" i="1"/>
  <c r="AP229" i="1"/>
  <c r="AN229" i="1"/>
  <c r="AD229" i="1"/>
  <c r="AC229" i="1"/>
  <c r="GJ228" i="1"/>
  <c r="FQ228" i="1"/>
  <c r="FP228" i="1"/>
  <c r="FO228" i="1"/>
  <c r="FM228" i="1"/>
  <c r="FL228" i="1"/>
  <c r="FD228" i="1"/>
  <c r="EH228" i="1"/>
  <c r="EG228" i="1"/>
  <c r="DP228" i="1"/>
  <c r="BV228" i="1"/>
  <c r="BS228" i="1"/>
  <c r="BN228" i="1"/>
  <c r="BJ228" i="1"/>
  <c r="BE228" i="1"/>
  <c r="BF228" i="1" s="1"/>
  <c r="BA228" i="1"/>
  <c r="AP228" i="1"/>
  <c r="AN228" i="1"/>
  <c r="AD228" i="1"/>
  <c r="AC228" i="1"/>
  <c r="GJ227" i="1"/>
  <c r="FQ227" i="1"/>
  <c r="FP227" i="1"/>
  <c r="FO227" i="1"/>
  <c r="FM227" i="1"/>
  <c r="FL227" i="1"/>
  <c r="FD227" i="1"/>
  <c r="EH227" i="1"/>
  <c r="EG227" i="1"/>
  <c r="DP227" i="1"/>
  <c r="BV227" i="1"/>
  <c r="BS227" i="1"/>
  <c r="BN227" i="1"/>
  <c r="BJ227" i="1"/>
  <c r="BE227" i="1"/>
  <c r="BF227" i="1" s="1"/>
  <c r="BA227" i="1"/>
  <c r="AP227" i="1"/>
  <c r="AN227" i="1"/>
  <c r="AD227" i="1"/>
  <c r="AC227" i="1"/>
  <c r="GJ226" i="1"/>
  <c r="FQ226" i="1"/>
  <c r="FP226" i="1"/>
  <c r="FO226" i="1"/>
  <c r="FM226" i="1"/>
  <c r="FL226" i="1"/>
  <c r="FD226" i="1"/>
  <c r="EH226" i="1"/>
  <c r="EG226" i="1"/>
  <c r="DP226" i="1"/>
  <c r="BV226" i="1"/>
  <c r="BS226" i="1"/>
  <c r="BN226" i="1"/>
  <c r="BJ226" i="1"/>
  <c r="BE226" i="1"/>
  <c r="BF226" i="1" s="1"/>
  <c r="BA226" i="1"/>
  <c r="AP226" i="1"/>
  <c r="AN226" i="1"/>
  <c r="AD226" i="1"/>
  <c r="AC226" i="1"/>
  <c r="GJ225" i="1"/>
  <c r="FQ225" i="1"/>
  <c r="FP225" i="1"/>
  <c r="FO225" i="1"/>
  <c r="FM225" i="1"/>
  <c r="FL225" i="1"/>
  <c r="FD225" i="1"/>
  <c r="EH225" i="1"/>
  <c r="EG225" i="1"/>
  <c r="DP225" i="1"/>
  <c r="BV225" i="1"/>
  <c r="BS225" i="1"/>
  <c r="BN225" i="1"/>
  <c r="BJ225" i="1"/>
  <c r="BE225" i="1"/>
  <c r="BF225" i="1" s="1"/>
  <c r="BA225" i="1"/>
  <c r="AP225" i="1"/>
  <c r="AN225" i="1"/>
  <c r="AD225" i="1"/>
  <c r="AC225" i="1"/>
  <c r="GJ224" i="1"/>
  <c r="FQ224" i="1"/>
  <c r="FP224" i="1"/>
  <c r="FO224" i="1"/>
  <c r="FM224" i="1"/>
  <c r="FL224" i="1"/>
  <c r="FD224" i="1"/>
  <c r="EH224" i="1"/>
  <c r="EG224" i="1"/>
  <c r="DP224" i="1"/>
  <c r="BV224" i="1"/>
  <c r="BS224" i="1"/>
  <c r="BN224" i="1"/>
  <c r="BJ224" i="1"/>
  <c r="BE224" i="1"/>
  <c r="BF224" i="1" s="1"/>
  <c r="BA224" i="1"/>
  <c r="AP224" i="1"/>
  <c r="AN224" i="1"/>
  <c r="AD224" i="1"/>
  <c r="AC224" i="1"/>
  <c r="GJ223" i="1"/>
  <c r="FQ223" i="1"/>
  <c r="FP223" i="1"/>
  <c r="FO223" i="1"/>
  <c r="FM223" i="1"/>
  <c r="FL223" i="1"/>
  <c r="FD223" i="1"/>
  <c r="EI223" i="1"/>
  <c r="EH223" i="1"/>
  <c r="EG223" i="1"/>
  <c r="DP223" i="1"/>
  <c r="BV223" i="1"/>
  <c r="BS223" i="1"/>
  <c r="BN223" i="1"/>
  <c r="BJ223" i="1"/>
  <c r="BF223" i="1"/>
  <c r="BE223" i="1"/>
  <c r="BA223" i="1"/>
  <c r="AP223" i="1"/>
  <c r="AN223" i="1"/>
  <c r="AD223" i="1"/>
  <c r="AC223" i="1"/>
  <c r="GJ222" i="1"/>
  <c r="FQ222" i="1"/>
  <c r="FP222" i="1"/>
  <c r="FO222" i="1"/>
  <c r="FM222" i="1"/>
  <c r="FL222" i="1"/>
  <c r="FD222" i="1"/>
  <c r="EH222" i="1"/>
  <c r="EG222" i="1"/>
  <c r="DP222" i="1"/>
  <c r="BV222" i="1"/>
  <c r="BS222" i="1"/>
  <c r="BN222" i="1"/>
  <c r="BJ222" i="1"/>
  <c r="BE222" i="1"/>
  <c r="BF222" i="1" s="1"/>
  <c r="BA222" i="1"/>
  <c r="AP222" i="1"/>
  <c r="AN222" i="1"/>
  <c r="AD222" i="1"/>
  <c r="AC222" i="1"/>
  <c r="GJ221" i="1"/>
  <c r="FQ221" i="1"/>
  <c r="FP221" i="1"/>
  <c r="FO221" i="1"/>
  <c r="FM221" i="1"/>
  <c r="FL221" i="1"/>
  <c r="FD221" i="1"/>
  <c r="EH221" i="1"/>
  <c r="EG221" i="1"/>
  <c r="EI221" i="1" s="1"/>
  <c r="DP221" i="1"/>
  <c r="BV221" i="1"/>
  <c r="BS221" i="1"/>
  <c r="BN221" i="1"/>
  <c r="BJ221" i="1"/>
  <c r="BF221" i="1"/>
  <c r="BE221" i="1"/>
  <c r="BA221" i="1"/>
  <c r="AP221" i="1"/>
  <c r="AN221" i="1"/>
  <c r="AD221" i="1"/>
  <c r="AC221" i="1"/>
  <c r="GJ220" i="1"/>
  <c r="FQ220" i="1"/>
  <c r="FP220" i="1"/>
  <c r="FO220" i="1"/>
  <c r="FM220" i="1"/>
  <c r="FL220" i="1"/>
  <c r="FD220" i="1"/>
  <c r="EH220" i="1"/>
  <c r="EG220" i="1"/>
  <c r="DP220" i="1"/>
  <c r="BV220" i="1"/>
  <c r="BS220" i="1"/>
  <c r="BN220" i="1"/>
  <c r="BJ220" i="1"/>
  <c r="BE220" i="1"/>
  <c r="BF220" i="1" s="1"/>
  <c r="BA220" i="1"/>
  <c r="AP220" i="1"/>
  <c r="AN220" i="1"/>
  <c r="AD220" i="1"/>
  <c r="AC220" i="1"/>
  <c r="GJ219" i="1"/>
  <c r="FQ219" i="1"/>
  <c r="FP219" i="1"/>
  <c r="FO219" i="1"/>
  <c r="FM219" i="1"/>
  <c r="FL219" i="1"/>
  <c r="FD219" i="1"/>
  <c r="EH219" i="1"/>
  <c r="EG219" i="1"/>
  <c r="EI219" i="1" s="1"/>
  <c r="DP219" i="1"/>
  <c r="BV219" i="1"/>
  <c r="BS219" i="1"/>
  <c r="BN219" i="1"/>
  <c r="BJ219" i="1"/>
  <c r="BE219" i="1"/>
  <c r="BF219" i="1" s="1"/>
  <c r="BA219" i="1"/>
  <c r="AP219" i="1"/>
  <c r="AN219" i="1"/>
  <c r="AD219" i="1"/>
  <c r="AC219" i="1"/>
  <c r="GJ218" i="1"/>
  <c r="FQ218" i="1"/>
  <c r="FP218" i="1"/>
  <c r="FO218" i="1"/>
  <c r="FM218" i="1"/>
  <c r="FL218" i="1"/>
  <c r="FD218" i="1"/>
  <c r="EH218" i="1"/>
  <c r="EG218" i="1"/>
  <c r="DP218" i="1"/>
  <c r="BV218" i="1"/>
  <c r="BS218" i="1"/>
  <c r="BN218" i="1"/>
  <c r="BJ218" i="1"/>
  <c r="BE218" i="1"/>
  <c r="BF218" i="1" s="1"/>
  <c r="BA218" i="1"/>
  <c r="AP218" i="1"/>
  <c r="AN218" i="1"/>
  <c r="AD218" i="1"/>
  <c r="AC218" i="1"/>
  <c r="GJ217" i="1"/>
  <c r="FQ217" i="1"/>
  <c r="FP217" i="1"/>
  <c r="FO217" i="1"/>
  <c r="FM217" i="1"/>
  <c r="FL217" i="1"/>
  <c r="FD217" i="1"/>
  <c r="EH217" i="1"/>
  <c r="EG217" i="1"/>
  <c r="EI217" i="1" s="1"/>
  <c r="DP217" i="1"/>
  <c r="BV217" i="1"/>
  <c r="BS217" i="1"/>
  <c r="BN217" i="1"/>
  <c r="BJ217" i="1"/>
  <c r="BF217" i="1"/>
  <c r="BE217" i="1"/>
  <c r="BA217" i="1"/>
  <c r="AP217" i="1"/>
  <c r="AN217" i="1"/>
  <c r="AD217" i="1"/>
  <c r="AC217" i="1"/>
  <c r="GJ216" i="1"/>
  <c r="FQ216" i="1"/>
  <c r="FP216" i="1"/>
  <c r="FO216" i="1"/>
  <c r="FM216" i="1"/>
  <c r="FL216" i="1"/>
  <c r="FD216" i="1"/>
  <c r="EH216" i="1"/>
  <c r="EG216" i="1"/>
  <c r="DP216" i="1"/>
  <c r="BV216" i="1"/>
  <c r="BS216" i="1"/>
  <c r="BN216" i="1"/>
  <c r="BJ216" i="1"/>
  <c r="BE216" i="1"/>
  <c r="BF216" i="1" s="1"/>
  <c r="BA216" i="1"/>
  <c r="AP216" i="1"/>
  <c r="AN216" i="1"/>
  <c r="AD216" i="1"/>
  <c r="AC216" i="1"/>
  <c r="GJ215" i="1"/>
  <c r="FQ215" i="1"/>
  <c r="FP215" i="1"/>
  <c r="FO215" i="1"/>
  <c r="FM215" i="1"/>
  <c r="FL215" i="1"/>
  <c r="FD215" i="1"/>
  <c r="EH215" i="1"/>
  <c r="EG215" i="1"/>
  <c r="EI215" i="1" s="1"/>
  <c r="DP215" i="1"/>
  <c r="BV215" i="1"/>
  <c r="BS215" i="1"/>
  <c r="BN215" i="1"/>
  <c r="BJ215" i="1"/>
  <c r="BE215" i="1"/>
  <c r="BF215" i="1" s="1"/>
  <c r="BA215" i="1"/>
  <c r="AP215" i="1"/>
  <c r="AN215" i="1"/>
  <c r="AD215" i="1"/>
  <c r="AC215" i="1"/>
  <c r="GJ214" i="1"/>
  <c r="FQ214" i="1"/>
  <c r="FP214" i="1"/>
  <c r="FO214" i="1"/>
  <c r="FM214" i="1"/>
  <c r="FL214" i="1"/>
  <c r="FD214" i="1"/>
  <c r="EH214" i="1"/>
  <c r="EG214" i="1"/>
  <c r="DP214" i="1"/>
  <c r="BV214" i="1"/>
  <c r="BS214" i="1"/>
  <c r="BN214" i="1"/>
  <c r="BJ214" i="1"/>
  <c r="BE214" i="1"/>
  <c r="BF214" i="1" s="1"/>
  <c r="BA214" i="1"/>
  <c r="AP214" i="1"/>
  <c r="AN214" i="1"/>
  <c r="AD214" i="1"/>
  <c r="AC214" i="1"/>
  <c r="GJ213" i="1"/>
  <c r="FQ213" i="1"/>
  <c r="FP213" i="1"/>
  <c r="FO213" i="1"/>
  <c r="FM213" i="1"/>
  <c r="FL213" i="1"/>
  <c r="FD213" i="1"/>
  <c r="EH213" i="1"/>
  <c r="EG213" i="1"/>
  <c r="DP213" i="1"/>
  <c r="BV213" i="1"/>
  <c r="BS213" i="1"/>
  <c r="BN213" i="1"/>
  <c r="BJ213" i="1"/>
  <c r="BF213" i="1"/>
  <c r="BE213" i="1"/>
  <c r="BA213" i="1"/>
  <c r="AP213" i="1"/>
  <c r="AN213" i="1"/>
  <c r="AD213" i="1"/>
  <c r="AC213" i="1"/>
  <c r="GJ212" i="1"/>
  <c r="FQ212" i="1"/>
  <c r="FP212" i="1"/>
  <c r="FO212" i="1"/>
  <c r="FM212" i="1"/>
  <c r="FL212" i="1"/>
  <c r="FD212" i="1"/>
  <c r="EH212" i="1"/>
  <c r="EG212" i="1"/>
  <c r="DP212" i="1"/>
  <c r="BV212" i="1"/>
  <c r="BS212" i="1"/>
  <c r="BN212" i="1"/>
  <c r="BJ212" i="1"/>
  <c r="BE212" i="1"/>
  <c r="BF212" i="1" s="1"/>
  <c r="BA212" i="1"/>
  <c r="AP212" i="1"/>
  <c r="AN212" i="1"/>
  <c r="AD212" i="1"/>
  <c r="AC212" i="1"/>
  <c r="GJ211" i="1"/>
  <c r="FQ211" i="1"/>
  <c r="FP211" i="1"/>
  <c r="FO211" i="1"/>
  <c r="FM211" i="1"/>
  <c r="FL211" i="1"/>
  <c r="FD211" i="1"/>
  <c r="EH211" i="1"/>
  <c r="EG211" i="1"/>
  <c r="EI211" i="1" s="1"/>
  <c r="DP211" i="1"/>
  <c r="BV211" i="1"/>
  <c r="BS211" i="1"/>
  <c r="BN211" i="1"/>
  <c r="BJ211" i="1"/>
  <c r="BE211" i="1"/>
  <c r="BF211" i="1" s="1"/>
  <c r="BA211" i="1"/>
  <c r="AP211" i="1"/>
  <c r="AN211" i="1"/>
  <c r="AD211" i="1"/>
  <c r="AC211" i="1"/>
  <c r="GJ210" i="1"/>
  <c r="FQ210" i="1"/>
  <c r="FP210" i="1"/>
  <c r="FO210" i="1"/>
  <c r="FM210" i="1"/>
  <c r="FL210" i="1"/>
  <c r="FD210" i="1"/>
  <c r="EH210" i="1"/>
  <c r="EG210" i="1"/>
  <c r="DP210" i="1"/>
  <c r="BV210" i="1"/>
  <c r="BS210" i="1"/>
  <c r="BN210" i="1"/>
  <c r="BJ210" i="1"/>
  <c r="BE210" i="1"/>
  <c r="BF210" i="1" s="1"/>
  <c r="BA210" i="1"/>
  <c r="AP210" i="1"/>
  <c r="AN210" i="1"/>
  <c r="AD210" i="1"/>
  <c r="AC210" i="1"/>
  <c r="GJ209" i="1"/>
  <c r="FQ209" i="1"/>
  <c r="FP209" i="1"/>
  <c r="FO209" i="1"/>
  <c r="FM209" i="1"/>
  <c r="FL209" i="1"/>
  <c r="FD209" i="1"/>
  <c r="EH209" i="1"/>
  <c r="EG209" i="1"/>
  <c r="DP209" i="1"/>
  <c r="BV209" i="1"/>
  <c r="BS209" i="1"/>
  <c r="BN209" i="1"/>
  <c r="BJ209" i="1"/>
  <c r="BE209" i="1"/>
  <c r="BF209" i="1" s="1"/>
  <c r="BA209" i="1"/>
  <c r="AP209" i="1"/>
  <c r="AN209" i="1"/>
  <c r="AD209" i="1"/>
  <c r="AC209" i="1"/>
  <c r="GJ208" i="1"/>
  <c r="FQ208" i="1"/>
  <c r="FP208" i="1"/>
  <c r="FO208" i="1"/>
  <c r="FM208" i="1"/>
  <c r="FL208" i="1"/>
  <c r="FD208" i="1"/>
  <c r="EH208" i="1"/>
  <c r="EG208" i="1"/>
  <c r="DP208" i="1"/>
  <c r="BV208" i="1"/>
  <c r="BS208" i="1"/>
  <c r="BN208" i="1"/>
  <c r="BJ208" i="1"/>
  <c r="BE208" i="1"/>
  <c r="BF208" i="1" s="1"/>
  <c r="BA208" i="1"/>
  <c r="AP208" i="1"/>
  <c r="AN208" i="1"/>
  <c r="AD208" i="1"/>
  <c r="AC208" i="1"/>
  <c r="GJ207" i="1"/>
  <c r="FQ207" i="1"/>
  <c r="FP207" i="1"/>
  <c r="FO207" i="1"/>
  <c r="FM207" i="1"/>
  <c r="FL207" i="1"/>
  <c r="FD207" i="1"/>
  <c r="EH207" i="1"/>
  <c r="EG207" i="1"/>
  <c r="DP207" i="1"/>
  <c r="BV207" i="1"/>
  <c r="BS207" i="1"/>
  <c r="BN207" i="1"/>
  <c r="BJ207" i="1"/>
  <c r="BE207" i="1"/>
  <c r="BF207" i="1" s="1"/>
  <c r="BA207" i="1"/>
  <c r="AP207" i="1"/>
  <c r="AN207" i="1"/>
  <c r="AD207" i="1"/>
  <c r="AC207" i="1"/>
  <c r="GJ206" i="1"/>
  <c r="FQ206" i="1"/>
  <c r="FP206" i="1"/>
  <c r="FO206" i="1"/>
  <c r="FM206" i="1"/>
  <c r="FL206" i="1"/>
  <c r="FD206" i="1"/>
  <c r="EH206" i="1"/>
  <c r="EG206" i="1"/>
  <c r="DP206" i="1"/>
  <c r="BV206" i="1"/>
  <c r="BS206" i="1"/>
  <c r="BN206" i="1"/>
  <c r="BJ206" i="1"/>
  <c r="BE206" i="1"/>
  <c r="BF206" i="1" s="1"/>
  <c r="BA206" i="1"/>
  <c r="AP206" i="1"/>
  <c r="AN206" i="1"/>
  <c r="AD206" i="1"/>
  <c r="AC206" i="1"/>
  <c r="GJ205" i="1"/>
  <c r="FQ205" i="1"/>
  <c r="FP205" i="1"/>
  <c r="FO205" i="1"/>
  <c r="FM205" i="1"/>
  <c r="FL205" i="1"/>
  <c r="FD205" i="1"/>
  <c r="EH205" i="1"/>
  <c r="EG205" i="1"/>
  <c r="DP205" i="1"/>
  <c r="BV205" i="1"/>
  <c r="BS205" i="1"/>
  <c r="BN205" i="1"/>
  <c r="BJ205" i="1"/>
  <c r="BE205" i="1"/>
  <c r="BF205" i="1" s="1"/>
  <c r="BA205" i="1"/>
  <c r="AP205" i="1"/>
  <c r="AN205" i="1"/>
  <c r="AD205" i="1"/>
  <c r="AC205" i="1"/>
  <c r="GJ204" i="1"/>
  <c r="FQ204" i="1"/>
  <c r="FP204" i="1"/>
  <c r="FO204" i="1"/>
  <c r="FM204" i="1"/>
  <c r="FL204" i="1"/>
  <c r="FD204" i="1"/>
  <c r="EH204" i="1"/>
  <c r="EG204" i="1"/>
  <c r="DP204" i="1"/>
  <c r="BV204" i="1"/>
  <c r="BS204" i="1"/>
  <c r="BN204" i="1"/>
  <c r="BJ204" i="1"/>
  <c r="BE204" i="1"/>
  <c r="BF204" i="1" s="1"/>
  <c r="BA204" i="1"/>
  <c r="AP204" i="1"/>
  <c r="AN204" i="1"/>
  <c r="AD204" i="1"/>
  <c r="AC204" i="1"/>
  <c r="GJ203" i="1"/>
  <c r="FQ203" i="1"/>
  <c r="FP203" i="1"/>
  <c r="FO203" i="1"/>
  <c r="FM203" i="1"/>
  <c r="FL203" i="1"/>
  <c r="FD203" i="1"/>
  <c r="EH203" i="1"/>
  <c r="EG203" i="1"/>
  <c r="DP203" i="1"/>
  <c r="BV203" i="1"/>
  <c r="BS203" i="1"/>
  <c r="BN203" i="1"/>
  <c r="BJ203" i="1"/>
  <c r="BE203" i="1"/>
  <c r="BF203" i="1" s="1"/>
  <c r="BA203" i="1"/>
  <c r="AP203" i="1"/>
  <c r="AN203" i="1"/>
  <c r="AD203" i="1"/>
  <c r="AC203" i="1"/>
  <c r="GJ202" i="1"/>
  <c r="FQ202" i="1"/>
  <c r="FP202" i="1"/>
  <c r="FO202" i="1"/>
  <c r="FM202" i="1"/>
  <c r="FL202" i="1"/>
  <c r="FD202" i="1"/>
  <c r="EH202" i="1"/>
  <c r="EG202" i="1"/>
  <c r="DP202" i="1"/>
  <c r="BV202" i="1"/>
  <c r="BS202" i="1"/>
  <c r="BN202" i="1"/>
  <c r="BJ202" i="1"/>
  <c r="BE202" i="1"/>
  <c r="BF202" i="1" s="1"/>
  <c r="BA202" i="1"/>
  <c r="AP202" i="1"/>
  <c r="AN202" i="1"/>
  <c r="AD202" i="1"/>
  <c r="AC202" i="1"/>
  <c r="GJ201" i="1"/>
  <c r="FQ201" i="1"/>
  <c r="FP201" i="1"/>
  <c r="FO201" i="1"/>
  <c r="FM201" i="1"/>
  <c r="FL201" i="1"/>
  <c r="FD201" i="1"/>
  <c r="EH201" i="1"/>
  <c r="EG201" i="1"/>
  <c r="DP201" i="1"/>
  <c r="BV201" i="1"/>
  <c r="BS201" i="1"/>
  <c r="BN201" i="1"/>
  <c r="BJ201" i="1"/>
  <c r="BE201" i="1"/>
  <c r="BF201" i="1" s="1"/>
  <c r="BA201" i="1"/>
  <c r="AP201" i="1"/>
  <c r="AN201" i="1"/>
  <c r="AD201" i="1"/>
  <c r="AC201" i="1"/>
  <c r="GJ200" i="1"/>
  <c r="FQ200" i="1"/>
  <c r="FP200" i="1"/>
  <c r="FO200" i="1"/>
  <c r="FM200" i="1"/>
  <c r="FL200" i="1"/>
  <c r="FD200" i="1"/>
  <c r="EH200" i="1"/>
  <c r="EG200" i="1"/>
  <c r="EI200" i="1" s="1"/>
  <c r="DP200" i="1"/>
  <c r="BV200" i="1"/>
  <c r="BS200" i="1"/>
  <c r="BN200" i="1"/>
  <c r="BJ200" i="1"/>
  <c r="BE200" i="1"/>
  <c r="BF200" i="1" s="1"/>
  <c r="BA200" i="1"/>
  <c r="AP200" i="1"/>
  <c r="AN200" i="1"/>
  <c r="AD200" i="1"/>
  <c r="AC200" i="1"/>
  <c r="GJ199" i="1"/>
  <c r="FQ199" i="1"/>
  <c r="FP199" i="1"/>
  <c r="FO199" i="1"/>
  <c r="FM199" i="1"/>
  <c r="FL199" i="1"/>
  <c r="FD199" i="1"/>
  <c r="EH199" i="1"/>
  <c r="EG199" i="1"/>
  <c r="EI199" i="1" s="1"/>
  <c r="DP199" i="1"/>
  <c r="BV199" i="1"/>
  <c r="BS199" i="1"/>
  <c r="BN199" i="1"/>
  <c r="BJ199" i="1"/>
  <c r="BE199" i="1"/>
  <c r="BF199" i="1" s="1"/>
  <c r="BA199" i="1"/>
  <c r="AP199" i="1"/>
  <c r="AN199" i="1"/>
  <c r="AD199" i="1"/>
  <c r="AC199" i="1"/>
  <c r="GJ198" i="1"/>
  <c r="FQ198" i="1"/>
  <c r="FP198" i="1"/>
  <c r="FO198" i="1"/>
  <c r="FM198" i="1"/>
  <c r="FL198" i="1"/>
  <c r="FD198" i="1"/>
  <c r="EH198" i="1"/>
  <c r="EG198" i="1"/>
  <c r="EI198" i="1" s="1"/>
  <c r="DP198" i="1"/>
  <c r="BV198" i="1"/>
  <c r="BS198" i="1"/>
  <c r="BN198" i="1"/>
  <c r="BJ198" i="1"/>
  <c r="BE198" i="1"/>
  <c r="BF198" i="1" s="1"/>
  <c r="BA198" i="1"/>
  <c r="AP198" i="1"/>
  <c r="AN198" i="1"/>
  <c r="AD198" i="1"/>
  <c r="AC198" i="1"/>
  <c r="GJ197" i="1"/>
  <c r="FQ197" i="1"/>
  <c r="FP197" i="1"/>
  <c r="FO197" i="1"/>
  <c r="FM197" i="1"/>
  <c r="FL197" i="1"/>
  <c r="FD197" i="1"/>
  <c r="EH197" i="1"/>
  <c r="EG197" i="1"/>
  <c r="EI197" i="1" s="1"/>
  <c r="DP197" i="1"/>
  <c r="BV197" i="1"/>
  <c r="BS197" i="1"/>
  <c r="BN197" i="1"/>
  <c r="BJ197" i="1"/>
  <c r="BE197" i="1"/>
  <c r="BF197" i="1" s="1"/>
  <c r="BA197" i="1"/>
  <c r="AP197" i="1"/>
  <c r="AN197" i="1"/>
  <c r="AD197" i="1"/>
  <c r="AC197" i="1"/>
  <c r="GJ196" i="1"/>
  <c r="FQ196" i="1"/>
  <c r="FP196" i="1"/>
  <c r="FO196" i="1"/>
  <c r="FM196" i="1"/>
  <c r="FL196" i="1"/>
  <c r="FD196" i="1"/>
  <c r="EH196" i="1"/>
  <c r="EG196" i="1"/>
  <c r="EI196" i="1" s="1"/>
  <c r="DP196" i="1"/>
  <c r="BV196" i="1"/>
  <c r="BS196" i="1"/>
  <c r="BN196" i="1"/>
  <c r="BJ196" i="1"/>
  <c r="BE196" i="1"/>
  <c r="BF196" i="1" s="1"/>
  <c r="BA196" i="1"/>
  <c r="AP196" i="1"/>
  <c r="AN196" i="1"/>
  <c r="AD196" i="1"/>
  <c r="AC196" i="1"/>
  <c r="GJ195" i="1"/>
  <c r="FQ195" i="1"/>
  <c r="FP195" i="1"/>
  <c r="FO195" i="1"/>
  <c r="FM195" i="1"/>
  <c r="FL195" i="1"/>
  <c r="FD195" i="1"/>
  <c r="EH195" i="1"/>
  <c r="EG195" i="1"/>
  <c r="EI195" i="1" s="1"/>
  <c r="DP195" i="1"/>
  <c r="BV195" i="1"/>
  <c r="BS195" i="1"/>
  <c r="BN195" i="1"/>
  <c r="BJ195" i="1"/>
  <c r="BE195" i="1"/>
  <c r="BF195" i="1" s="1"/>
  <c r="BA195" i="1"/>
  <c r="AP195" i="1"/>
  <c r="AN195" i="1"/>
  <c r="AD195" i="1"/>
  <c r="AC195" i="1"/>
  <c r="GJ194" i="1"/>
  <c r="FQ194" i="1"/>
  <c r="FP194" i="1"/>
  <c r="FO194" i="1"/>
  <c r="FM194" i="1"/>
  <c r="FL194" i="1"/>
  <c r="FD194" i="1"/>
  <c r="EH194" i="1"/>
  <c r="EG194" i="1"/>
  <c r="EI194" i="1" s="1"/>
  <c r="DP194" i="1"/>
  <c r="BV194" i="1"/>
  <c r="BS194" i="1"/>
  <c r="BN194" i="1"/>
  <c r="BJ194" i="1"/>
  <c r="BE194" i="1"/>
  <c r="BF194" i="1" s="1"/>
  <c r="BA194" i="1"/>
  <c r="AP194" i="1"/>
  <c r="AN194" i="1"/>
  <c r="AD194" i="1"/>
  <c r="AC194" i="1"/>
  <c r="GJ193" i="1"/>
  <c r="FQ193" i="1"/>
  <c r="FP193" i="1"/>
  <c r="FO193" i="1"/>
  <c r="FM193" i="1"/>
  <c r="FL193" i="1"/>
  <c r="FD193" i="1"/>
  <c r="EH193" i="1"/>
  <c r="EG193" i="1"/>
  <c r="EI193" i="1" s="1"/>
  <c r="DP193" i="1"/>
  <c r="BV193" i="1"/>
  <c r="BS193" i="1"/>
  <c r="BN193" i="1"/>
  <c r="BJ193" i="1"/>
  <c r="BE193" i="1"/>
  <c r="BF193" i="1" s="1"/>
  <c r="BA193" i="1"/>
  <c r="AP193" i="1"/>
  <c r="AN193" i="1"/>
  <c r="AD193" i="1"/>
  <c r="AC193" i="1"/>
  <c r="GJ192" i="1"/>
  <c r="FQ192" i="1"/>
  <c r="FP192" i="1"/>
  <c r="FO192" i="1"/>
  <c r="FM192" i="1"/>
  <c r="FL192" i="1"/>
  <c r="FD192" i="1"/>
  <c r="EH192" i="1"/>
  <c r="EG192" i="1"/>
  <c r="EI192" i="1" s="1"/>
  <c r="DP192" i="1"/>
  <c r="BV192" i="1"/>
  <c r="BS192" i="1"/>
  <c r="BN192" i="1"/>
  <c r="BJ192" i="1"/>
  <c r="BE192" i="1"/>
  <c r="BF192" i="1" s="1"/>
  <c r="BA192" i="1"/>
  <c r="AP192" i="1"/>
  <c r="AN192" i="1"/>
  <c r="AD192" i="1"/>
  <c r="AC192" i="1"/>
  <c r="GJ191" i="1"/>
  <c r="FQ191" i="1"/>
  <c r="FP191" i="1"/>
  <c r="FO191" i="1"/>
  <c r="FM191" i="1"/>
  <c r="FL191" i="1"/>
  <c r="FD191" i="1"/>
  <c r="EH191" i="1"/>
  <c r="EG191" i="1"/>
  <c r="EI191" i="1" s="1"/>
  <c r="DP191" i="1"/>
  <c r="BV191" i="1"/>
  <c r="BS191" i="1"/>
  <c r="BN191" i="1"/>
  <c r="BJ191" i="1"/>
  <c r="BE191" i="1"/>
  <c r="BF191" i="1" s="1"/>
  <c r="BA191" i="1"/>
  <c r="AP191" i="1"/>
  <c r="AN191" i="1"/>
  <c r="AD191" i="1"/>
  <c r="AC191" i="1"/>
  <c r="GJ190" i="1"/>
  <c r="FQ190" i="1"/>
  <c r="FP190" i="1"/>
  <c r="FO190" i="1"/>
  <c r="FM190" i="1"/>
  <c r="FL190" i="1"/>
  <c r="FD190" i="1"/>
  <c r="EH190" i="1"/>
  <c r="EG190" i="1"/>
  <c r="EI190" i="1" s="1"/>
  <c r="DP190" i="1"/>
  <c r="BV190" i="1"/>
  <c r="BS190" i="1"/>
  <c r="BN190" i="1"/>
  <c r="BJ190" i="1"/>
  <c r="BE190" i="1"/>
  <c r="BF190" i="1" s="1"/>
  <c r="BA190" i="1"/>
  <c r="AP190" i="1"/>
  <c r="AN190" i="1"/>
  <c r="AD190" i="1"/>
  <c r="AC190" i="1"/>
  <c r="GJ189" i="1"/>
  <c r="FQ189" i="1"/>
  <c r="FP189" i="1"/>
  <c r="FO189" i="1"/>
  <c r="FM189" i="1"/>
  <c r="FL189" i="1"/>
  <c r="FD189" i="1"/>
  <c r="EH189" i="1"/>
  <c r="EG189" i="1"/>
  <c r="EI189" i="1" s="1"/>
  <c r="DP189" i="1"/>
  <c r="BV189" i="1"/>
  <c r="BS189" i="1"/>
  <c r="BN189" i="1"/>
  <c r="BJ189" i="1"/>
  <c r="BE189" i="1"/>
  <c r="BF189" i="1" s="1"/>
  <c r="BA189" i="1"/>
  <c r="AP189" i="1"/>
  <c r="AN189" i="1"/>
  <c r="AD189" i="1"/>
  <c r="AC189" i="1"/>
  <c r="GJ188" i="1"/>
  <c r="FQ188" i="1"/>
  <c r="FP188" i="1"/>
  <c r="FO188" i="1"/>
  <c r="FM188" i="1"/>
  <c r="FL188" i="1"/>
  <c r="FD188" i="1"/>
  <c r="EH188" i="1"/>
  <c r="EG188" i="1"/>
  <c r="EI188" i="1" s="1"/>
  <c r="DP188" i="1"/>
  <c r="BV188" i="1"/>
  <c r="BS188" i="1"/>
  <c r="BN188" i="1"/>
  <c r="BJ188" i="1"/>
  <c r="BE188" i="1"/>
  <c r="BF188" i="1" s="1"/>
  <c r="BA188" i="1"/>
  <c r="AP188" i="1"/>
  <c r="AN188" i="1"/>
  <c r="AD188" i="1"/>
  <c r="AC188" i="1"/>
  <c r="GJ187" i="1"/>
  <c r="FQ187" i="1"/>
  <c r="FP187" i="1"/>
  <c r="FO187" i="1"/>
  <c r="FM187" i="1"/>
  <c r="FL187" i="1"/>
  <c r="FD187" i="1"/>
  <c r="EH187" i="1"/>
  <c r="EG187" i="1"/>
  <c r="EI187" i="1" s="1"/>
  <c r="DP187" i="1"/>
  <c r="BV187" i="1"/>
  <c r="BS187" i="1"/>
  <c r="BN187" i="1"/>
  <c r="BJ187" i="1"/>
  <c r="BE187" i="1"/>
  <c r="BF187" i="1" s="1"/>
  <c r="BA187" i="1"/>
  <c r="AP187" i="1"/>
  <c r="AN187" i="1"/>
  <c r="AD187" i="1"/>
  <c r="AC187" i="1"/>
  <c r="GJ186" i="1"/>
  <c r="FQ186" i="1"/>
  <c r="FP186" i="1"/>
  <c r="FO186" i="1"/>
  <c r="FM186" i="1"/>
  <c r="FL186" i="1"/>
  <c r="FD186" i="1"/>
  <c r="EH186" i="1"/>
  <c r="EG186" i="1"/>
  <c r="EI186" i="1" s="1"/>
  <c r="DP186" i="1"/>
  <c r="BV186" i="1"/>
  <c r="BS186" i="1"/>
  <c r="BN186" i="1"/>
  <c r="BJ186" i="1"/>
  <c r="BE186" i="1"/>
  <c r="BF186" i="1" s="1"/>
  <c r="BA186" i="1"/>
  <c r="AP186" i="1"/>
  <c r="AN186" i="1"/>
  <c r="AD186" i="1"/>
  <c r="AC186" i="1"/>
  <c r="GJ185" i="1"/>
  <c r="FQ185" i="1"/>
  <c r="FP185" i="1"/>
  <c r="FO185" i="1"/>
  <c r="FM185" i="1"/>
  <c r="FL185" i="1"/>
  <c r="FD185" i="1"/>
  <c r="EH185" i="1"/>
  <c r="EG185" i="1"/>
  <c r="DP185" i="1"/>
  <c r="BV185" i="1"/>
  <c r="BS185" i="1"/>
  <c r="BN185" i="1"/>
  <c r="BJ185" i="1"/>
  <c r="BE185" i="1"/>
  <c r="BF185" i="1" s="1"/>
  <c r="BA185" i="1"/>
  <c r="AP185" i="1"/>
  <c r="AN185" i="1"/>
  <c r="AD185" i="1"/>
  <c r="AC185" i="1"/>
  <c r="GJ184" i="1"/>
  <c r="FQ184" i="1"/>
  <c r="FP184" i="1"/>
  <c r="FO184" i="1"/>
  <c r="FM184" i="1"/>
  <c r="FL184" i="1"/>
  <c r="FD184" i="1"/>
  <c r="EH184" i="1"/>
  <c r="EG184" i="1"/>
  <c r="EI184" i="1" s="1"/>
  <c r="DP184" i="1"/>
  <c r="BV184" i="1"/>
  <c r="BS184" i="1"/>
  <c r="BN184" i="1"/>
  <c r="BJ184" i="1"/>
  <c r="BE184" i="1"/>
  <c r="BF184" i="1" s="1"/>
  <c r="BA184" i="1"/>
  <c r="AP184" i="1"/>
  <c r="AN184" i="1"/>
  <c r="AD184" i="1"/>
  <c r="AC184" i="1"/>
  <c r="GJ183" i="1"/>
  <c r="FQ183" i="1"/>
  <c r="FP183" i="1"/>
  <c r="FO183" i="1"/>
  <c r="FM183" i="1"/>
  <c r="FL183" i="1"/>
  <c r="FD183" i="1"/>
  <c r="EH183" i="1"/>
  <c r="EG183" i="1"/>
  <c r="EI183" i="1" s="1"/>
  <c r="DP183" i="1"/>
  <c r="BV183" i="1"/>
  <c r="BS183" i="1"/>
  <c r="BN183" i="1"/>
  <c r="BJ183" i="1"/>
  <c r="BE183" i="1"/>
  <c r="BF183" i="1" s="1"/>
  <c r="BA183" i="1"/>
  <c r="AP183" i="1"/>
  <c r="AN183" i="1"/>
  <c r="AD183" i="1"/>
  <c r="AC183" i="1"/>
  <c r="GJ182" i="1"/>
  <c r="FQ182" i="1"/>
  <c r="FP182" i="1"/>
  <c r="FO182" i="1"/>
  <c r="FM182" i="1"/>
  <c r="FL182" i="1"/>
  <c r="FD182" i="1"/>
  <c r="EH182" i="1"/>
  <c r="EG182" i="1"/>
  <c r="EI182" i="1" s="1"/>
  <c r="DP182" i="1"/>
  <c r="BV182" i="1"/>
  <c r="BS182" i="1"/>
  <c r="BN182" i="1"/>
  <c r="BJ182" i="1"/>
  <c r="BE182" i="1"/>
  <c r="BF182" i="1" s="1"/>
  <c r="BA182" i="1"/>
  <c r="AP182" i="1"/>
  <c r="AN182" i="1"/>
  <c r="AD182" i="1"/>
  <c r="AC182" i="1"/>
  <c r="GJ181" i="1"/>
  <c r="FQ181" i="1"/>
  <c r="FP181" i="1"/>
  <c r="FO181" i="1"/>
  <c r="FM181" i="1"/>
  <c r="FL181" i="1"/>
  <c r="FD181" i="1"/>
  <c r="EH181" i="1"/>
  <c r="EG181" i="1"/>
  <c r="EI181" i="1" s="1"/>
  <c r="DP181" i="1"/>
  <c r="BV181" i="1"/>
  <c r="BS181" i="1"/>
  <c r="BN181" i="1"/>
  <c r="BJ181" i="1"/>
  <c r="BE181" i="1"/>
  <c r="BF181" i="1" s="1"/>
  <c r="BA181" i="1"/>
  <c r="AP181" i="1"/>
  <c r="AN181" i="1"/>
  <c r="AD181" i="1"/>
  <c r="AC181" i="1"/>
  <c r="GJ180" i="1"/>
  <c r="FQ180" i="1"/>
  <c r="FP180" i="1"/>
  <c r="FO180" i="1"/>
  <c r="FM180" i="1"/>
  <c r="FL180" i="1"/>
  <c r="FD180" i="1"/>
  <c r="EH180" i="1"/>
  <c r="EG180" i="1"/>
  <c r="EI180" i="1" s="1"/>
  <c r="DP180" i="1"/>
  <c r="BV180" i="1"/>
  <c r="BS180" i="1"/>
  <c r="BN180" i="1"/>
  <c r="BJ180" i="1"/>
  <c r="BE180" i="1"/>
  <c r="BF180" i="1" s="1"/>
  <c r="BA180" i="1"/>
  <c r="AP180" i="1"/>
  <c r="AN180" i="1"/>
  <c r="AD180" i="1"/>
  <c r="AC180" i="1"/>
  <c r="GJ179" i="1"/>
  <c r="FQ179" i="1"/>
  <c r="FP179" i="1"/>
  <c r="FO179" i="1"/>
  <c r="FM179" i="1"/>
  <c r="FL179" i="1"/>
  <c r="FD179" i="1"/>
  <c r="EH179" i="1"/>
  <c r="EG179" i="1"/>
  <c r="EI179" i="1" s="1"/>
  <c r="DP179" i="1"/>
  <c r="BV179" i="1"/>
  <c r="BS179" i="1"/>
  <c r="BN179" i="1"/>
  <c r="BJ179" i="1"/>
  <c r="BE179" i="1"/>
  <c r="BF179" i="1" s="1"/>
  <c r="BA179" i="1"/>
  <c r="AP179" i="1"/>
  <c r="AN179" i="1"/>
  <c r="AD179" i="1"/>
  <c r="AC179" i="1"/>
  <c r="GJ178" i="1"/>
  <c r="FQ178" i="1"/>
  <c r="FP178" i="1"/>
  <c r="FO178" i="1"/>
  <c r="FM178" i="1"/>
  <c r="FL178" i="1"/>
  <c r="FD178" i="1"/>
  <c r="EH178" i="1"/>
  <c r="EG178" i="1"/>
  <c r="EI178" i="1" s="1"/>
  <c r="DP178" i="1"/>
  <c r="BV178" i="1"/>
  <c r="BS178" i="1"/>
  <c r="BN178" i="1"/>
  <c r="BJ178" i="1"/>
  <c r="BE178" i="1"/>
  <c r="BF178" i="1" s="1"/>
  <c r="BA178" i="1"/>
  <c r="AP178" i="1"/>
  <c r="AN178" i="1"/>
  <c r="AD178" i="1"/>
  <c r="AC178" i="1"/>
  <c r="GJ177" i="1"/>
  <c r="FQ177" i="1"/>
  <c r="FP177" i="1"/>
  <c r="FO177" i="1"/>
  <c r="FM177" i="1"/>
  <c r="FL177" i="1"/>
  <c r="FD177" i="1"/>
  <c r="EH177" i="1"/>
  <c r="EG177" i="1"/>
  <c r="DP177" i="1"/>
  <c r="BV177" i="1"/>
  <c r="BS177" i="1"/>
  <c r="BN177" i="1"/>
  <c r="BJ177" i="1"/>
  <c r="BE177" i="1"/>
  <c r="BF177" i="1" s="1"/>
  <c r="BA177" i="1"/>
  <c r="AP177" i="1"/>
  <c r="AN177" i="1"/>
  <c r="AD177" i="1"/>
  <c r="AC177" i="1"/>
  <c r="GJ176" i="1"/>
  <c r="FQ176" i="1"/>
  <c r="FP176" i="1"/>
  <c r="FO176" i="1"/>
  <c r="FM176" i="1"/>
  <c r="FL176" i="1"/>
  <c r="FD176" i="1"/>
  <c r="EH176" i="1"/>
  <c r="EG176" i="1"/>
  <c r="EI176" i="1" s="1"/>
  <c r="DP176" i="1"/>
  <c r="BV176" i="1"/>
  <c r="BS176" i="1"/>
  <c r="BN176" i="1"/>
  <c r="BJ176" i="1"/>
  <c r="BE176" i="1"/>
  <c r="BF176" i="1" s="1"/>
  <c r="BA176" i="1"/>
  <c r="AP176" i="1"/>
  <c r="AN176" i="1"/>
  <c r="AD176" i="1"/>
  <c r="AC176" i="1"/>
  <c r="GJ175" i="1"/>
  <c r="FQ175" i="1"/>
  <c r="FP175" i="1"/>
  <c r="FO175" i="1"/>
  <c r="FM175" i="1"/>
  <c r="FL175" i="1"/>
  <c r="FD175" i="1"/>
  <c r="EH175" i="1"/>
  <c r="EG175" i="1"/>
  <c r="EI175" i="1" s="1"/>
  <c r="DP175" i="1"/>
  <c r="BV175" i="1"/>
  <c r="BS175" i="1"/>
  <c r="BN175" i="1"/>
  <c r="BJ175" i="1"/>
  <c r="BE175" i="1"/>
  <c r="BF175" i="1" s="1"/>
  <c r="BA175" i="1"/>
  <c r="AP175" i="1"/>
  <c r="AN175" i="1"/>
  <c r="AD175" i="1"/>
  <c r="AC175" i="1"/>
  <c r="GJ174" i="1"/>
  <c r="FQ174" i="1"/>
  <c r="FP174" i="1"/>
  <c r="FO174" i="1"/>
  <c r="FM174" i="1"/>
  <c r="FL174" i="1"/>
  <c r="FD174" i="1"/>
  <c r="EH174" i="1"/>
  <c r="EG174" i="1"/>
  <c r="EI174" i="1" s="1"/>
  <c r="DP174" i="1"/>
  <c r="BV174" i="1"/>
  <c r="BS174" i="1"/>
  <c r="BN174" i="1"/>
  <c r="BJ174" i="1"/>
  <c r="BE174" i="1"/>
  <c r="BF174" i="1" s="1"/>
  <c r="BA174" i="1"/>
  <c r="AP174" i="1"/>
  <c r="AN174" i="1"/>
  <c r="AD174" i="1"/>
  <c r="AC174" i="1"/>
  <c r="GJ173" i="1"/>
  <c r="FQ173" i="1"/>
  <c r="FP173" i="1"/>
  <c r="FO173" i="1"/>
  <c r="FM173" i="1"/>
  <c r="FL173" i="1"/>
  <c r="FD173" i="1"/>
  <c r="EH173" i="1"/>
  <c r="EG173" i="1"/>
  <c r="EI173" i="1" s="1"/>
  <c r="DP173" i="1"/>
  <c r="BV173" i="1"/>
  <c r="BS173" i="1"/>
  <c r="BN173" i="1"/>
  <c r="BJ173" i="1"/>
  <c r="BE173" i="1"/>
  <c r="BF173" i="1" s="1"/>
  <c r="BA173" i="1"/>
  <c r="AP173" i="1"/>
  <c r="AN173" i="1"/>
  <c r="AD173" i="1"/>
  <c r="AC173" i="1"/>
  <c r="GJ172" i="1"/>
  <c r="FQ172" i="1"/>
  <c r="FP172" i="1"/>
  <c r="FO172" i="1"/>
  <c r="FM172" i="1"/>
  <c r="FL172" i="1"/>
  <c r="FD172" i="1"/>
  <c r="EH172" i="1"/>
  <c r="EG172" i="1"/>
  <c r="EI172" i="1" s="1"/>
  <c r="DP172" i="1"/>
  <c r="BV172" i="1"/>
  <c r="BS172" i="1"/>
  <c r="BN172" i="1"/>
  <c r="BJ172" i="1"/>
  <c r="BE172" i="1"/>
  <c r="BF172" i="1" s="1"/>
  <c r="BA172" i="1"/>
  <c r="AP172" i="1"/>
  <c r="AN172" i="1"/>
  <c r="AD172" i="1"/>
  <c r="AC172" i="1"/>
  <c r="GJ171" i="1"/>
  <c r="FQ171" i="1"/>
  <c r="FP171" i="1"/>
  <c r="FO171" i="1"/>
  <c r="FM171" i="1"/>
  <c r="FL171" i="1"/>
  <c r="FD171" i="1"/>
  <c r="EH171" i="1"/>
  <c r="EG171" i="1"/>
  <c r="EI171" i="1" s="1"/>
  <c r="DP171" i="1"/>
  <c r="BV171" i="1"/>
  <c r="BS171" i="1"/>
  <c r="BN171" i="1"/>
  <c r="BJ171" i="1"/>
  <c r="BF171" i="1"/>
  <c r="BE171" i="1"/>
  <c r="BA171" i="1"/>
  <c r="AP171" i="1"/>
  <c r="AN171" i="1"/>
  <c r="AD171" i="1"/>
  <c r="AC171" i="1"/>
  <c r="GJ170" i="1"/>
  <c r="FQ170" i="1"/>
  <c r="FP170" i="1"/>
  <c r="FO170" i="1"/>
  <c r="FM170" i="1"/>
  <c r="FL170" i="1"/>
  <c r="FD170" i="1"/>
  <c r="EH170" i="1"/>
  <c r="EG170" i="1"/>
  <c r="DP170" i="1"/>
  <c r="BV170" i="1"/>
  <c r="BS170" i="1"/>
  <c r="BN170" i="1"/>
  <c r="BJ170" i="1"/>
  <c r="BE170" i="1"/>
  <c r="BF170" i="1" s="1"/>
  <c r="BA170" i="1"/>
  <c r="AP170" i="1"/>
  <c r="AN170" i="1"/>
  <c r="AD170" i="1"/>
  <c r="AC170" i="1"/>
  <c r="GJ169" i="1"/>
  <c r="FQ169" i="1"/>
  <c r="FP169" i="1"/>
  <c r="FO169" i="1"/>
  <c r="FM169" i="1"/>
  <c r="FL169" i="1"/>
  <c r="FD169" i="1"/>
  <c r="EH169" i="1"/>
  <c r="EG169" i="1"/>
  <c r="DP169" i="1"/>
  <c r="BV169" i="1"/>
  <c r="BS169" i="1"/>
  <c r="BN169" i="1"/>
  <c r="BJ169" i="1"/>
  <c r="BE169" i="1"/>
  <c r="BF169" i="1" s="1"/>
  <c r="BA169" i="1"/>
  <c r="AP169" i="1"/>
  <c r="AN169" i="1"/>
  <c r="AD169" i="1"/>
  <c r="AC169" i="1"/>
  <c r="GJ168" i="1"/>
  <c r="FQ168" i="1"/>
  <c r="FP168" i="1"/>
  <c r="FO168" i="1"/>
  <c r="FM168" i="1"/>
  <c r="FL168" i="1"/>
  <c r="FD168" i="1"/>
  <c r="EH168" i="1"/>
  <c r="EG168" i="1"/>
  <c r="DP168" i="1"/>
  <c r="BV168" i="1"/>
  <c r="BS168" i="1"/>
  <c r="BN168" i="1"/>
  <c r="BJ168" i="1"/>
  <c r="BE168" i="1"/>
  <c r="BF168" i="1" s="1"/>
  <c r="BA168" i="1"/>
  <c r="AP168" i="1"/>
  <c r="AN168" i="1"/>
  <c r="AD168" i="1"/>
  <c r="AC168" i="1"/>
  <c r="GJ167" i="1"/>
  <c r="FQ167" i="1"/>
  <c r="FP167" i="1"/>
  <c r="FO167" i="1"/>
  <c r="FM167" i="1"/>
  <c r="FL167" i="1"/>
  <c r="FD167" i="1"/>
  <c r="EH167" i="1"/>
  <c r="EG167" i="1"/>
  <c r="DP167" i="1"/>
  <c r="BV167" i="1"/>
  <c r="BS167" i="1"/>
  <c r="BN167" i="1"/>
  <c r="BJ167" i="1"/>
  <c r="BE167" i="1"/>
  <c r="BF167" i="1" s="1"/>
  <c r="BA167" i="1"/>
  <c r="AP167" i="1"/>
  <c r="AN167" i="1"/>
  <c r="AD167" i="1"/>
  <c r="AC167" i="1"/>
  <c r="GJ166" i="1"/>
  <c r="FQ166" i="1"/>
  <c r="FP166" i="1"/>
  <c r="FO166" i="1"/>
  <c r="FM166" i="1"/>
  <c r="FL166" i="1"/>
  <c r="FD166" i="1"/>
  <c r="EH166" i="1"/>
  <c r="EG166" i="1"/>
  <c r="DP166" i="1"/>
  <c r="BV166" i="1"/>
  <c r="BS166" i="1"/>
  <c r="BN166" i="1"/>
  <c r="BJ166" i="1"/>
  <c r="BE166" i="1"/>
  <c r="BF166" i="1" s="1"/>
  <c r="BA166" i="1"/>
  <c r="AP166" i="1"/>
  <c r="AN166" i="1"/>
  <c r="AD166" i="1"/>
  <c r="AC166" i="1"/>
  <c r="GJ165" i="1"/>
  <c r="FQ165" i="1"/>
  <c r="FP165" i="1"/>
  <c r="FO165" i="1"/>
  <c r="FM165" i="1"/>
  <c r="FL165" i="1"/>
  <c r="FD165" i="1"/>
  <c r="EH165" i="1"/>
  <c r="EG165" i="1"/>
  <c r="DP165" i="1"/>
  <c r="BV165" i="1"/>
  <c r="BS165" i="1"/>
  <c r="BN165" i="1"/>
  <c r="BJ165" i="1"/>
  <c r="BE165" i="1"/>
  <c r="BF165" i="1" s="1"/>
  <c r="BA165" i="1"/>
  <c r="AP165" i="1"/>
  <c r="AN165" i="1"/>
  <c r="AD165" i="1"/>
  <c r="AC165" i="1"/>
  <c r="GJ164" i="1"/>
  <c r="FQ164" i="1"/>
  <c r="FP164" i="1"/>
  <c r="FO164" i="1"/>
  <c r="FM164" i="1"/>
  <c r="FL164" i="1"/>
  <c r="FD164" i="1"/>
  <c r="EH164" i="1"/>
  <c r="EG164" i="1"/>
  <c r="DP164" i="1"/>
  <c r="BV164" i="1"/>
  <c r="BS164" i="1"/>
  <c r="BN164" i="1"/>
  <c r="BJ164" i="1"/>
  <c r="BE164" i="1"/>
  <c r="BF164" i="1" s="1"/>
  <c r="BA164" i="1"/>
  <c r="AP164" i="1"/>
  <c r="AN164" i="1"/>
  <c r="AD164" i="1"/>
  <c r="AC164" i="1"/>
  <c r="GJ163" i="1"/>
  <c r="FQ163" i="1"/>
  <c r="FP163" i="1"/>
  <c r="FO163" i="1"/>
  <c r="FM163" i="1"/>
  <c r="FL163" i="1"/>
  <c r="FD163" i="1"/>
  <c r="EI163" i="1"/>
  <c r="EH163" i="1"/>
  <c r="EG163" i="1"/>
  <c r="DP163" i="1"/>
  <c r="BV163" i="1"/>
  <c r="BS163" i="1"/>
  <c r="BN163" i="1"/>
  <c r="BJ163" i="1"/>
  <c r="BF163" i="1"/>
  <c r="BE163" i="1"/>
  <c r="BA163" i="1"/>
  <c r="AP163" i="1"/>
  <c r="AN163" i="1"/>
  <c r="AD163" i="1"/>
  <c r="AC163" i="1"/>
  <c r="GJ162" i="1"/>
  <c r="FQ162" i="1"/>
  <c r="FP162" i="1"/>
  <c r="FO162" i="1"/>
  <c r="FM162" i="1"/>
  <c r="FL162" i="1"/>
  <c r="FD162" i="1"/>
  <c r="EH162" i="1"/>
  <c r="EG162" i="1"/>
  <c r="DP162" i="1"/>
  <c r="BV162" i="1"/>
  <c r="BS162" i="1"/>
  <c r="BN162" i="1"/>
  <c r="BJ162" i="1"/>
  <c r="BE162" i="1"/>
  <c r="BF162" i="1" s="1"/>
  <c r="BA162" i="1"/>
  <c r="AP162" i="1"/>
  <c r="AN162" i="1"/>
  <c r="AD162" i="1"/>
  <c r="AC162" i="1"/>
  <c r="GJ161" i="1"/>
  <c r="FQ161" i="1"/>
  <c r="FP161" i="1"/>
  <c r="FO161" i="1"/>
  <c r="FM161" i="1"/>
  <c r="FL161" i="1"/>
  <c r="FD161" i="1"/>
  <c r="EH161" i="1"/>
  <c r="EG161" i="1"/>
  <c r="EI161" i="1" s="1"/>
  <c r="DP161" i="1"/>
  <c r="BV161" i="1"/>
  <c r="BS161" i="1"/>
  <c r="BN161" i="1"/>
  <c r="BJ161" i="1"/>
  <c r="BE161" i="1"/>
  <c r="BF161" i="1" s="1"/>
  <c r="BA161" i="1"/>
  <c r="AP161" i="1"/>
  <c r="AN161" i="1"/>
  <c r="AD161" i="1"/>
  <c r="AC161" i="1"/>
  <c r="GJ160" i="1"/>
  <c r="FQ160" i="1"/>
  <c r="FP160" i="1"/>
  <c r="FO160" i="1"/>
  <c r="FM160" i="1"/>
  <c r="FL160" i="1"/>
  <c r="FD160" i="1"/>
  <c r="EH160" i="1"/>
  <c r="EG160" i="1"/>
  <c r="DP160" i="1"/>
  <c r="BV160" i="1"/>
  <c r="BS160" i="1"/>
  <c r="BN160" i="1"/>
  <c r="BJ160" i="1"/>
  <c r="BE160" i="1"/>
  <c r="BF160" i="1" s="1"/>
  <c r="BA160" i="1"/>
  <c r="AP160" i="1"/>
  <c r="AN160" i="1"/>
  <c r="AD160" i="1"/>
  <c r="AC160" i="1"/>
  <c r="GJ159" i="1"/>
  <c r="FQ159" i="1"/>
  <c r="FP159" i="1"/>
  <c r="FO159" i="1"/>
  <c r="FM159" i="1"/>
  <c r="FL159" i="1"/>
  <c r="FD159" i="1"/>
  <c r="EH159" i="1"/>
  <c r="EG159" i="1"/>
  <c r="EI159" i="1" s="1"/>
  <c r="DP159" i="1"/>
  <c r="BV159" i="1"/>
  <c r="BS159" i="1"/>
  <c r="BN159" i="1"/>
  <c r="BJ159" i="1"/>
  <c r="BE159" i="1"/>
  <c r="BF159" i="1" s="1"/>
  <c r="BA159" i="1"/>
  <c r="AP159" i="1"/>
  <c r="AN159" i="1"/>
  <c r="AD159" i="1"/>
  <c r="AC159" i="1"/>
  <c r="GJ158" i="1"/>
  <c r="FQ158" i="1"/>
  <c r="FP158" i="1"/>
  <c r="FO158" i="1"/>
  <c r="FM158" i="1"/>
  <c r="FL158" i="1"/>
  <c r="FD158" i="1"/>
  <c r="EH158" i="1"/>
  <c r="EG158" i="1"/>
  <c r="EI158" i="1" s="1"/>
  <c r="DP158" i="1"/>
  <c r="BV158" i="1"/>
  <c r="BS158" i="1"/>
  <c r="BN158" i="1"/>
  <c r="BJ158" i="1"/>
  <c r="BE158" i="1"/>
  <c r="BF158" i="1" s="1"/>
  <c r="BA158" i="1"/>
  <c r="AP158" i="1"/>
  <c r="AN158" i="1"/>
  <c r="AD158" i="1"/>
  <c r="AC158" i="1"/>
  <c r="GJ157" i="1"/>
  <c r="FQ157" i="1"/>
  <c r="FP157" i="1"/>
  <c r="FO157" i="1"/>
  <c r="FM157" i="1"/>
  <c r="FL157" i="1"/>
  <c r="FD157" i="1"/>
  <c r="EH157" i="1"/>
  <c r="EG157" i="1"/>
  <c r="EI157" i="1" s="1"/>
  <c r="DP157" i="1"/>
  <c r="BV157" i="1"/>
  <c r="BS157" i="1"/>
  <c r="BN157" i="1"/>
  <c r="BJ157" i="1"/>
  <c r="BE157" i="1"/>
  <c r="BF157" i="1" s="1"/>
  <c r="BA157" i="1"/>
  <c r="AP157" i="1"/>
  <c r="AN157" i="1"/>
  <c r="AD157" i="1"/>
  <c r="AC157" i="1"/>
  <c r="GJ156" i="1"/>
  <c r="FQ156" i="1"/>
  <c r="FP156" i="1"/>
  <c r="FO156" i="1"/>
  <c r="FM156" i="1"/>
  <c r="FL156" i="1"/>
  <c r="FD156" i="1"/>
  <c r="EH156" i="1"/>
  <c r="EG156" i="1"/>
  <c r="DP156" i="1"/>
  <c r="BV156" i="1"/>
  <c r="BS156" i="1"/>
  <c r="BN156" i="1"/>
  <c r="BJ156" i="1"/>
  <c r="BE156" i="1"/>
  <c r="BF156" i="1" s="1"/>
  <c r="BA156" i="1"/>
  <c r="AP156" i="1"/>
  <c r="AN156" i="1"/>
  <c r="AD156" i="1"/>
  <c r="AC156" i="1"/>
  <c r="GJ155" i="1"/>
  <c r="FQ155" i="1"/>
  <c r="FP155" i="1"/>
  <c r="FO155" i="1"/>
  <c r="FM155" i="1"/>
  <c r="FL155" i="1"/>
  <c r="FD155" i="1"/>
  <c r="EH155" i="1"/>
  <c r="EG155" i="1"/>
  <c r="EI155" i="1" s="1"/>
  <c r="DP155" i="1"/>
  <c r="BV155" i="1"/>
  <c r="BS155" i="1"/>
  <c r="BN155" i="1"/>
  <c r="BJ155" i="1"/>
  <c r="BE155" i="1"/>
  <c r="BF155" i="1" s="1"/>
  <c r="BA155" i="1"/>
  <c r="AP155" i="1"/>
  <c r="AN155" i="1"/>
  <c r="AD155" i="1"/>
  <c r="AC155" i="1"/>
  <c r="GJ154" i="1"/>
  <c r="FQ154" i="1"/>
  <c r="FP154" i="1"/>
  <c r="FO154" i="1"/>
  <c r="FM154" i="1"/>
  <c r="FL154" i="1"/>
  <c r="FD154" i="1"/>
  <c r="EH154" i="1"/>
  <c r="EG154" i="1"/>
  <c r="EI154" i="1" s="1"/>
  <c r="DP154" i="1"/>
  <c r="BV154" i="1"/>
  <c r="BS154" i="1"/>
  <c r="BN154" i="1"/>
  <c r="BJ154" i="1"/>
  <c r="BE154" i="1"/>
  <c r="BF154" i="1" s="1"/>
  <c r="BA154" i="1"/>
  <c r="AP154" i="1"/>
  <c r="AN154" i="1"/>
  <c r="AD154" i="1"/>
  <c r="AC154" i="1"/>
  <c r="GJ153" i="1"/>
  <c r="FQ153" i="1"/>
  <c r="FP153" i="1"/>
  <c r="FO153" i="1"/>
  <c r="FM153" i="1"/>
  <c r="FL153" i="1"/>
  <c r="FD153" i="1"/>
  <c r="EH153" i="1"/>
  <c r="EG153" i="1"/>
  <c r="EI153" i="1" s="1"/>
  <c r="DP153" i="1"/>
  <c r="BV153" i="1"/>
  <c r="BS153" i="1"/>
  <c r="BN153" i="1"/>
  <c r="BJ153" i="1"/>
  <c r="BE153" i="1"/>
  <c r="BF153" i="1" s="1"/>
  <c r="BA153" i="1"/>
  <c r="AP153" i="1"/>
  <c r="AN153" i="1"/>
  <c r="AD153" i="1"/>
  <c r="AC153" i="1"/>
  <c r="GJ152" i="1"/>
  <c r="FQ152" i="1"/>
  <c r="FP152" i="1"/>
  <c r="FO152" i="1"/>
  <c r="FM152" i="1"/>
  <c r="FL152" i="1"/>
  <c r="FD152" i="1"/>
  <c r="EH152" i="1"/>
  <c r="EG152" i="1"/>
  <c r="DP152" i="1"/>
  <c r="BV152" i="1"/>
  <c r="BS152" i="1"/>
  <c r="BN152" i="1"/>
  <c r="BJ152" i="1"/>
  <c r="BE152" i="1"/>
  <c r="BF152" i="1" s="1"/>
  <c r="BA152" i="1"/>
  <c r="AP152" i="1"/>
  <c r="AN152" i="1"/>
  <c r="AD152" i="1"/>
  <c r="AC152" i="1"/>
  <c r="GJ151" i="1"/>
  <c r="FQ151" i="1"/>
  <c r="FP151" i="1"/>
  <c r="FO151" i="1"/>
  <c r="FM151" i="1"/>
  <c r="FL151" i="1"/>
  <c r="FD151" i="1"/>
  <c r="EH151" i="1"/>
  <c r="EG151" i="1"/>
  <c r="EI151" i="1" s="1"/>
  <c r="DP151" i="1"/>
  <c r="BV151" i="1"/>
  <c r="BS151" i="1"/>
  <c r="BN151" i="1"/>
  <c r="BJ151" i="1"/>
  <c r="BE151" i="1"/>
  <c r="BF151" i="1" s="1"/>
  <c r="BA151" i="1"/>
  <c r="AP151" i="1"/>
  <c r="AN151" i="1"/>
  <c r="AD151" i="1"/>
  <c r="AC151" i="1"/>
  <c r="GJ150" i="1"/>
  <c r="FQ150" i="1"/>
  <c r="FP150" i="1"/>
  <c r="FO150" i="1"/>
  <c r="FM150" i="1"/>
  <c r="FL150" i="1"/>
  <c r="FD150" i="1"/>
  <c r="EH150" i="1"/>
  <c r="EG150" i="1"/>
  <c r="EI150" i="1" s="1"/>
  <c r="DP150" i="1"/>
  <c r="BV150" i="1"/>
  <c r="BS150" i="1"/>
  <c r="BN150" i="1"/>
  <c r="BJ150" i="1"/>
  <c r="BE150" i="1"/>
  <c r="BF150" i="1" s="1"/>
  <c r="BA150" i="1"/>
  <c r="AP150" i="1"/>
  <c r="AN150" i="1"/>
  <c r="AD150" i="1"/>
  <c r="AC150" i="1"/>
  <c r="GJ149" i="1"/>
  <c r="FQ149" i="1"/>
  <c r="FP149" i="1"/>
  <c r="FO149" i="1"/>
  <c r="FM149" i="1"/>
  <c r="FL149" i="1"/>
  <c r="FD149" i="1"/>
  <c r="EH149" i="1"/>
  <c r="EG149" i="1"/>
  <c r="EI149" i="1" s="1"/>
  <c r="DP149" i="1"/>
  <c r="BV149" i="1"/>
  <c r="BS149" i="1"/>
  <c r="BN149" i="1"/>
  <c r="BJ149" i="1"/>
  <c r="BE149" i="1"/>
  <c r="BF149" i="1" s="1"/>
  <c r="BA149" i="1"/>
  <c r="AP149" i="1"/>
  <c r="AN149" i="1"/>
  <c r="AD149" i="1"/>
  <c r="AC149" i="1"/>
  <c r="GJ148" i="1"/>
  <c r="FQ148" i="1"/>
  <c r="FP148" i="1"/>
  <c r="FO148" i="1"/>
  <c r="FM148" i="1"/>
  <c r="FL148" i="1"/>
  <c r="FD148" i="1"/>
  <c r="EH148" i="1"/>
  <c r="EG148" i="1"/>
  <c r="DP148" i="1"/>
  <c r="BV148" i="1"/>
  <c r="BS148" i="1"/>
  <c r="BN148" i="1"/>
  <c r="BJ148" i="1"/>
  <c r="BE148" i="1"/>
  <c r="BF148" i="1" s="1"/>
  <c r="BA148" i="1"/>
  <c r="AP148" i="1"/>
  <c r="AN148" i="1"/>
  <c r="AD148" i="1"/>
  <c r="AC148" i="1"/>
  <c r="GJ147" i="1"/>
  <c r="FQ147" i="1"/>
  <c r="FP147" i="1"/>
  <c r="FO147" i="1"/>
  <c r="FM147" i="1"/>
  <c r="FL147" i="1"/>
  <c r="FD147" i="1"/>
  <c r="EH147" i="1"/>
  <c r="EG147" i="1"/>
  <c r="EI147" i="1" s="1"/>
  <c r="DP147" i="1"/>
  <c r="BV147" i="1"/>
  <c r="BS147" i="1"/>
  <c r="BN147" i="1"/>
  <c r="BJ147" i="1"/>
  <c r="BE147" i="1"/>
  <c r="BF147" i="1" s="1"/>
  <c r="BA147" i="1"/>
  <c r="AP147" i="1"/>
  <c r="AN147" i="1"/>
  <c r="AD147" i="1"/>
  <c r="AC147" i="1"/>
  <c r="GJ146" i="1"/>
  <c r="FQ146" i="1"/>
  <c r="FP146" i="1"/>
  <c r="FO146" i="1"/>
  <c r="FM146" i="1"/>
  <c r="FL146" i="1"/>
  <c r="FD146" i="1"/>
  <c r="EH146" i="1"/>
  <c r="EG146" i="1"/>
  <c r="EI146" i="1" s="1"/>
  <c r="DP146" i="1"/>
  <c r="BV146" i="1"/>
  <c r="BS146" i="1"/>
  <c r="BN146" i="1"/>
  <c r="BJ146" i="1"/>
  <c r="BE146" i="1"/>
  <c r="BF146" i="1" s="1"/>
  <c r="BA146" i="1"/>
  <c r="AP146" i="1"/>
  <c r="AN146" i="1"/>
  <c r="AD146" i="1"/>
  <c r="AC146" i="1"/>
  <c r="GJ145" i="1"/>
  <c r="FQ145" i="1"/>
  <c r="FP145" i="1"/>
  <c r="FO145" i="1"/>
  <c r="FM145" i="1"/>
  <c r="FL145" i="1"/>
  <c r="FD145" i="1"/>
  <c r="EH145" i="1"/>
  <c r="EG145" i="1"/>
  <c r="EI145" i="1" s="1"/>
  <c r="DP145" i="1"/>
  <c r="BV145" i="1"/>
  <c r="BS145" i="1"/>
  <c r="BN145" i="1"/>
  <c r="BJ145" i="1"/>
  <c r="BE145" i="1"/>
  <c r="BF145" i="1" s="1"/>
  <c r="BA145" i="1"/>
  <c r="AP145" i="1"/>
  <c r="AN145" i="1"/>
  <c r="AD145" i="1"/>
  <c r="AC145" i="1"/>
  <c r="GJ144" i="1"/>
  <c r="FQ144" i="1"/>
  <c r="FP144" i="1"/>
  <c r="FO144" i="1"/>
  <c r="FM144" i="1"/>
  <c r="FL144" i="1"/>
  <c r="FD144" i="1"/>
  <c r="EH144" i="1"/>
  <c r="EG144" i="1"/>
  <c r="DP144" i="1"/>
  <c r="BV144" i="1"/>
  <c r="BS144" i="1"/>
  <c r="BN144" i="1"/>
  <c r="BJ144" i="1"/>
  <c r="BE144" i="1"/>
  <c r="BF144" i="1" s="1"/>
  <c r="BA144" i="1"/>
  <c r="AP144" i="1"/>
  <c r="AN144" i="1"/>
  <c r="AD144" i="1"/>
  <c r="AC144" i="1"/>
  <c r="GJ143" i="1"/>
  <c r="FQ143" i="1"/>
  <c r="FP143" i="1"/>
  <c r="FO143" i="1"/>
  <c r="FM143" i="1"/>
  <c r="FL143" i="1"/>
  <c r="FD143" i="1"/>
  <c r="EH143" i="1"/>
  <c r="EG143" i="1"/>
  <c r="EI143" i="1" s="1"/>
  <c r="DP143" i="1"/>
  <c r="BV143" i="1"/>
  <c r="BS143" i="1"/>
  <c r="BN143" i="1"/>
  <c r="BJ143" i="1"/>
  <c r="BE143" i="1"/>
  <c r="BF143" i="1" s="1"/>
  <c r="BA143" i="1"/>
  <c r="AP143" i="1"/>
  <c r="AN143" i="1"/>
  <c r="AD143" i="1"/>
  <c r="AC143" i="1"/>
  <c r="GJ142" i="1"/>
  <c r="FQ142" i="1"/>
  <c r="FP142" i="1"/>
  <c r="FO142" i="1"/>
  <c r="FM142" i="1"/>
  <c r="FL142" i="1"/>
  <c r="FD142" i="1"/>
  <c r="EH142" i="1"/>
  <c r="EG142" i="1"/>
  <c r="EI142" i="1" s="1"/>
  <c r="DP142" i="1"/>
  <c r="BV142" i="1"/>
  <c r="BS142" i="1"/>
  <c r="BN142" i="1"/>
  <c r="BJ142" i="1"/>
  <c r="BE142" i="1"/>
  <c r="BF142" i="1" s="1"/>
  <c r="BA142" i="1"/>
  <c r="AP142" i="1"/>
  <c r="AN142" i="1"/>
  <c r="AD142" i="1"/>
  <c r="AC142" i="1"/>
  <c r="GJ141" i="1"/>
  <c r="FQ141" i="1"/>
  <c r="FP141" i="1"/>
  <c r="FO141" i="1"/>
  <c r="FM141" i="1"/>
  <c r="FL141" i="1"/>
  <c r="FD141" i="1"/>
  <c r="EH141" i="1"/>
  <c r="EG141" i="1"/>
  <c r="EI141" i="1" s="1"/>
  <c r="DP141" i="1"/>
  <c r="BV141" i="1"/>
  <c r="BS141" i="1"/>
  <c r="BN141" i="1"/>
  <c r="BJ141" i="1"/>
  <c r="BE141" i="1"/>
  <c r="BF141" i="1" s="1"/>
  <c r="BA141" i="1"/>
  <c r="AP141" i="1"/>
  <c r="AN141" i="1"/>
  <c r="AD141" i="1"/>
  <c r="AC141" i="1"/>
  <c r="GJ140" i="1"/>
  <c r="FQ140" i="1"/>
  <c r="FP140" i="1"/>
  <c r="FO140" i="1"/>
  <c r="FM140" i="1"/>
  <c r="FL140" i="1"/>
  <c r="FD140" i="1"/>
  <c r="EH140" i="1"/>
  <c r="EG140" i="1"/>
  <c r="DP140" i="1"/>
  <c r="BV140" i="1"/>
  <c r="BS140" i="1"/>
  <c r="BN140" i="1"/>
  <c r="BJ140" i="1"/>
  <c r="BE140" i="1"/>
  <c r="BF140" i="1" s="1"/>
  <c r="BA140" i="1"/>
  <c r="AP140" i="1"/>
  <c r="AN140" i="1"/>
  <c r="AD140" i="1"/>
  <c r="AC140" i="1"/>
  <c r="GJ139" i="1"/>
  <c r="FQ139" i="1"/>
  <c r="FP139" i="1"/>
  <c r="FO139" i="1"/>
  <c r="FM139" i="1"/>
  <c r="FL139" i="1"/>
  <c r="FD139" i="1"/>
  <c r="EH139" i="1"/>
  <c r="EG139" i="1"/>
  <c r="EI139" i="1" s="1"/>
  <c r="DP139" i="1"/>
  <c r="BV139" i="1"/>
  <c r="BS139" i="1"/>
  <c r="BN139" i="1"/>
  <c r="BJ139" i="1"/>
  <c r="BE139" i="1"/>
  <c r="BF139" i="1" s="1"/>
  <c r="BA139" i="1"/>
  <c r="AP139" i="1"/>
  <c r="AN139" i="1"/>
  <c r="AD139" i="1"/>
  <c r="AC139" i="1"/>
  <c r="GJ138" i="1"/>
  <c r="FQ138" i="1"/>
  <c r="FP138" i="1"/>
  <c r="FO138" i="1"/>
  <c r="FM138" i="1"/>
  <c r="FL138" i="1"/>
  <c r="FD138" i="1"/>
  <c r="EH138" i="1"/>
  <c r="EG138" i="1"/>
  <c r="EI138" i="1" s="1"/>
  <c r="DP138" i="1"/>
  <c r="BV138" i="1"/>
  <c r="BS138" i="1"/>
  <c r="BN138" i="1"/>
  <c r="BJ138" i="1"/>
  <c r="BE138" i="1"/>
  <c r="BF138" i="1" s="1"/>
  <c r="BA138" i="1"/>
  <c r="AP138" i="1"/>
  <c r="AN138" i="1"/>
  <c r="AD138" i="1"/>
  <c r="AC138" i="1"/>
  <c r="GJ137" i="1"/>
  <c r="FQ137" i="1"/>
  <c r="FP137" i="1"/>
  <c r="FO137" i="1"/>
  <c r="FM137" i="1"/>
  <c r="FL137" i="1"/>
  <c r="FD137" i="1"/>
  <c r="EH137" i="1"/>
  <c r="EG137" i="1"/>
  <c r="EI137" i="1" s="1"/>
  <c r="DP137" i="1"/>
  <c r="BV137" i="1"/>
  <c r="BS137" i="1"/>
  <c r="BN137" i="1"/>
  <c r="BJ137" i="1"/>
  <c r="BE137" i="1"/>
  <c r="BF137" i="1" s="1"/>
  <c r="BA137" i="1"/>
  <c r="AP137" i="1"/>
  <c r="AN137" i="1"/>
  <c r="AD137" i="1"/>
  <c r="AC137" i="1"/>
  <c r="GJ136" i="1"/>
  <c r="FQ136" i="1"/>
  <c r="FP136" i="1"/>
  <c r="FO136" i="1"/>
  <c r="FM136" i="1"/>
  <c r="FL136" i="1"/>
  <c r="FD136" i="1"/>
  <c r="EH136" i="1"/>
  <c r="EG136" i="1"/>
  <c r="DP136" i="1"/>
  <c r="BV136" i="1"/>
  <c r="BS136" i="1"/>
  <c r="BN136" i="1"/>
  <c r="BJ136" i="1"/>
  <c r="BE136" i="1"/>
  <c r="BF136" i="1" s="1"/>
  <c r="BA136" i="1"/>
  <c r="AP136" i="1"/>
  <c r="AN136" i="1"/>
  <c r="AD136" i="1"/>
  <c r="AC136" i="1"/>
  <c r="GJ135" i="1"/>
  <c r="FQ135" i="1"/>
  <c r="FP135" i="1"/>
  <c r="FO135" i="1"/>
  <c r="FM135" i="1"/>
  <c r="FL135" i="1"/>
  <c r="FD135" i="1"/>
  <c r="EH135" i="1"/>
  <c r="EG135" i="1"/>
  <c r="EI135" i="1" s="1"/>
  <c r="DP135" i="1"/>
  <c r="BV135" i="1"/>
  <c r="BS135" i="1"/>
  <c r="BN135" i="1"/>
  <c r="BJ135" i="1"/>
  <c r="BE135" i="1"/>
  <c r="BF135" i="1" s="1"/>
  <c r="BA135" i="1"/>
  <c r="AP135" i="1"/>
  <c r="AN135" i="1"/>
  <c r="AD135" i="1"/>
  <c r="AC135" i="1"/>
  <c r="GJ134" i="1"/>
  <c r="FQ134" i="1"/>
  <c r="FP134" i="1"/>
  <c r="FO134" i="1"/>
  <c r="FM134" i="1"/>
  <c r="FL134" i="1"/>
  <c r="FD134" i="1"/>
  <c r="EH134" i="1"/>
  <c r="EG134" i="1"/>
  <c r="EI134" i="1" s="1"/>
  <c r="DP134" i="1"/>
  <c r="BV134" i="1"/>
  <c r="BS134" i="1"/>
  <c r="BN134" i="1"/>
  <c r="BJ134" i="1"/>
  <c r="BE134" i="1"/>
  <c r="BF134" i="1" s="1"/>
  <c r="BA134" i="1"/>
  <c r="AP134" i="1"/>
  <c r="AN134" i="1"/>
  <c r="AD134" i="1"/>
  <c r="AC134" i="1"/>
  <c r="GJ133" i="1"/>
  <c r="FQ133" i="1"/>
  <c r="FP133" i="1"/>
  <c r="FO133" i="1"/>
  <c r="FM133" i="1"/>
  <c r="FL133" i="1"/>
  <c r="FD133" i="1"/>
  <c r="EH133" i="1"/>
  <c r="EG133" i="1"/>
  <c r="EI133" i="1" s="1"/>
  <c r="DP133" i="1"/>
  <c r="BV133" i="1"/>
  <c r="BS133" i="1"/>
  <c r="BN133" i="1"/>
  <c r="BJ133" i="1"/>
  <c r="BE133" i="1"/>
  <c r="BF133" i="1" s="1"/>
  <c r="BA133" i="1"/>
  <c r="AP133" i="1"/>
  <c r="AN133" i="1"/>
  <c r="AD133" i="1"/>
  <c r="AC133" i="1"/>
  <c r="GJ132" i="1"/>
  <c r="FQ132" i="1"/>
  <c r="FP132" i="1"/>
  <c r="FO132" i="1"/>
  <c r="FM132" i="1"/>
  <c r="FL132" i="1"/>
  <c r="FD132" i="1"/>
  <c r="EH132" i="1"/>
  <c r="EG132" i="1"/>
  <c r="DP132" i="1"/>
  <c r="BV132" i="1"/>
  <c r="BS132" i="1"/>
  <c r="BN132" i="1"/>
  <c r="BJ132" i="1"/>
  <c r="BE132" i="1"/>
  <c r="BF132" i="1" s="1"/>
  <c r="BA132" i="1"/>
  <c r="AP132" i="1"/>
  <c r="AN132" i="1"/>
  <c r="AD132" i="1"/>
  <c r="AC132" i="1"/>
  <c r="GJ131" i="1"/>
  <c r="FQ131" i="1"/>
  <c r="FP131" i="1"/>
  <c r="FO131" i="1"/>
  <c r="FM131" i="1"/>
  <c r="FL131" i="1"/>
  <c r="FD131" i="1"/>
  <c r="EH131" i="1"/>
  <c r="EG131" i="1"/>
  <c r="EI131" i="1" s="1"/>
  <c r="DP131" i="1"/>
  <c r="BV131" i="1"/>
  <c r="BS131" i="1"/>
  <c r="BN131" i="1"/>
  <c r="BJ131" i="1"/>
  <c r="BE131" i="1"/>
  <c r="BF131" i="1" s="1"/>
  <c r="BA131" i="1"/>
  <c r="AP131" i="1"/>
  <c r="AN131" i="1"/>
  <c r="AD131" i="1"/>
  <c r="AC131" i="1"/>
  <c r="GJ130" i="1"/>
  <c r="FQ130" i="1"/>
  <c r="FP130" i="1"/>
  <c r="FO130" i="1"/>
  <c r="FM130" i="1"/>
  <c r="FL130" i="1"/>
  <c r="FD130" i="1"/>
  <c r="EH130" i="1"/>
  <c r="EG130" i="1"/>
  <c r="EI130" i="1" s="1"/>
  <c r="DP130" i="1"/>
  <c r="BV130" i="1"/>
  <c r="BS130" i="1"/>
  <c r="BN130" i="1"/>
  <c r="BJ130" i="1"/>
  <c r="BE130" i="1"/>
  <c r="BF130" i="1" s="1"/>
  <c r="BA130" i="1"/>
  <c r="AP130" i="1"/>
  <c r="AN130" i="1"/>
  <c r="AD130" i="1"/>
  <c r="AC130" i="1"/>
  <c r="GJ129" i="1"/>
  <c r="FQ129" i="1"/>
  <c r="FP129" i="1"/>
  <c r="FO129" i="1"/>
  <c r="FM129" i="1"/>
  <c r="FL129" i="1"/>
  <c r="FD129" i="1"/>
  <c r="EH129" i="1"/>
  <c r="EG129" i="1"/>
  <c r="EI129" i="1" s="1"/>
  <c r="DP129" i="1"/>
  <c r="BV129" i="1"/>
  <c r="BS129" i="1"/>
  <c r="BN129" i="1"/>
  <c r="BJ129" i="1"/>
  <c r="BE129" i="1"/>
  <c r="BF129" i="1" s="1"/>
  <c r="BA129" i="1"/>
  <c r="AP129" i="1"/>
  <c r="AN129" i="1"/>
  <c r="AD129" i="1"/>
  <c r="AC129" i="1"/>
  <c r="GJ128" i="1"/>
  <c r="FQ128" i="1"/>
  <c r="FP128" i="1"/>
  <c r="FO128" i="1"/>
  <c r="FM128" i="1"/>
  <c r="FL128" i="1"/>
  <c r="FD128" i="1"/>
  <c r="EH128" i="1"/>
  <c r="EG128" i="1"/>
  <c r="DP128" i="1"/>
  <c r="BV128" i="1"/>
  <c r="BS128" i="1"/>
  <c r="BN128" i="1"/>
  <c r="BJ128" i="1"/>
  <c r="BE128" i="1"/>
  <c r="BF128" i="1" s="1"/>
  <c r="BA128" i="1"/>
  <c r="AP128" i="1"/>
  <c r="AN128" i="1"/>
  <c r="AD128" i="1"/>
  <c r="AC128" i="1"/>
  <c r="GJ127" i="1"/>
  <c r="FQ127" i="1"/>
  <c r="FP127" i="1"/>
  <c r="FO127" i="1"/>
  <c r="FM127" i="1"/>
  <c r="FL127" i="1"/>
  <c r="FD127" i="1"/>
  <c r="EH127" i="1"/>
  <c r="EG127" i="1"/>
  <c r="EI127" i="1" s="1"/>
  <c r="DP127" i="1"/>
  <c r="BV127" i="1"/>
  <c r="BS127" i="1"/>
  <c r="BN127" i="1"/>
  <c r="BJ127" i="1"/>
  <c r="BF127" i="1"/>
  <c r="BE127" i="1"/>
  <c r="BA127" i="1"/>
  <c r="AP127" i="1"/>
  <c r="AN127" i="1"/>
  <c r="AD127" i="1"/>
  <c r="AC127" i="1"/>
  <c r="GJ126" i="1"/>
  <c r="FQ126" i="1"/>
  <c r="FP126" i="1"/>
  <c r="FO126" i="1"/>
  <c r="FM126" i="1"/>
  <c r="FL126" i="1"/>
  <c r="FD126" i="1"/>
  <c r="EH126" i="1"/>
  <c r="EG126" i="1"/>
  <c r="DP126" i="1"/>
  <c r="BV126" i="1"/>
  <c r="BS126" i="1"/>
  <c r="BN126" i="1"/>
  <c r="BJ126" i="1"/>
  <c r="BE126" i="1"/>
  <c r="BF126" i="1" s="1"/>
  <c r="BA126" i="1"/>
  <c r="AP126" i="1"/>
  <c r="AN126" i="1"/>
  <c r="AD126" i="1"/>
  <c r="AC126" i="1"/>
  <c r="GJ125" i="1"/>
  <c r="FQ125" i="1"/>
  <c r="FP125" i="1"/>
  <c r="FO125" i="1"/>
  <c r="FM125" i="1"/>
  <c r="FL125" i="1"/>
  <c r="FD125" i="1"/>
  <c r="EH125" i="1"/>
  <c r="EG125" i="1"/>
  <c r="EI125" i="1" s="1"/>
  <c r="DP125" i="1"/>
  <c r="BV125" i="1"/>
  <c r="BS125" i="1"/>
  <c r="BN125" i="1"/>
  <c r="BJ125" i="1"/>
  <c r="BE125" i="1"/>
  <c r="BF125" i="1" s="1"/>
  <c r="BA125" i="1"/>
  <c r="AP125" i="1"/>
  <c r="AN125" i="1"/>
  <c r="AD125" i="1"/>
  <c r="AC125" i="1"/>
  <c r="GJ124" i="1"/>
  <c r="FQ124" i="1"/>
  <c r="FP124" i="1"/>
  <c r="FO124" i="1"/>
  <c r="FM124" i="1"/>
  <c r="FL124" i="1"/>
  <c r="FD124" i="1"/>
  <c r="EH124" i="1"/>
  <c r="EG124" i="1"/>
  <c r="DP124" i="1"/>
  <c r="BV124" i="1"/>
  <c r="BS124" i="1"/>
  <c r="BN124" i="1"/>
  <c r="BJ124" i="1"/>
  <c r="BE124" i="1"/>
  <c r="BF124" i="1" s="1"/>
  <c r="BA124" i="1"/>
  <c r="AP124" i="1"/>
  <c r="AN124" i="1"/>
  <c r="AD124" i="1"/>
  <c r="AC124" i="1"/>
  <c r="GJ123" i="1"/>
  <c r="FQ123" i="1"/>
  <c r="FP123" i="1"/>
  <c r="FO123" i="1"/>
  <c r="FM123" i="1"/>
  <c r="FL123" i="1"/>
  <c r="FD123" i="1"/>
  <c r="EH123" i="1"/>
  <c r="EG123" i="1"/>
  <c r="DP123" i="1"/>
  <c r="BV123" i="1"/>
  <c r="BS123" i="1"/>
  <c r="BN123" i="1"/>
  <c r="BJ123" i="1"/>
  <c r="BE123" i="1"/>
  <c r="BF123" i="1" s="1"/>
  <c r="BA123" i="1"/>
  <c r="AP123" i="1"/>
  <c r="AN123" i="1"/>
  <c r="AD123" i="1"/>
  <c r="AC123" i="1"/>
  <c r="GJ122" i="1"/>
  <c r="FQ122" i="1"/>
  <c r="FP122" i="1"/>
  <c r="FO122" i="1"/>
  <c r="FM122" i="1"/>
  <c r="FL122" i="1"/>
  <c r="FD122" i="1"/>
  <c r="EH122" i="1"/>
  <c r="EG122" i="1"/>
  <c r="DP122" i="1"/>
  <c r="BV122" i="1"/>
  <c r="BS122" i="1"/>
  <c r="BN122" i="1"/>
  <c r="BJ122" i="1"/>
  <c r="BF122" i="1"/>
  <c r="BE122" i="1"/>
  <c r="BA122" i="1"/>
  <c r="AP122" i="1"/>
  <c r="AN122" i="1"/>
  <c r="AD122" i="1"/>
  <c r="AC122" i="1"/>
  <c r="GJ121" i="1"/>
  <c r="FQ121" i="1"/>
  <c r="FP121" i="1"/>
  <c r="FO121" i="1"/>
  <c r="FM121" i="1"/>
  <c r="FL121" i="1"/>
  <c r="FD121" i="1"/>
  <c r="EH121" i="1"/>
  <c r="EG121" i="1"/>
  <c r="DP121" i="1"/>
  <c r="BV121" i="1"/>
  <c r="BS121" i="1"/>
  <c r="BN121" i="1"/>
  <c r="BJ121" i="1"/>
  <c r="BE121" i="1"/>
  <c r="BF121" i="1" s="1"/>
  <c r="BA121" i="1"/>
  <c r="AP121" i="1"/>
  <c r="AN121" i="1"/>
  <c r="AD121" i="1"/>
  <c r="AC121" i="1"/>
  <c r="GJ120" i="1"/>
  <c r="FQ120" i="1"/>
  <c r="FP120" i="1"/>
  <c r="FO120" i="1"/>
  <c r="FM120" i="1"/>
  <c r="FL120" i="1"/>
  <c r="FD120" i="1"/>
  <c r="EH120" i="1"/>
  <c r="EG120" i="1"/>
  <c r="DP120" i="1"/>
  <c r="BV120" i="1"/>
  <c r="BS120" i="1"/>
  <c r="BN120" i="1"/>
  <c r="BJ120" i="1"/>
  <c r="BE120" i="1"/>
  <c r="BF120" i="1" s="1"/>
  <c r="BA120" i="1"/>
  <c r="AP120" i="1"/>
  <c r="AN120" i="1"/>
  <c r="AD120" i="1"/>
  <c r="AC120" i="1"/>
  <c r="GJ119" i="1"/>
  <c r="FQ119" i="1"/>
  <c r="FP119" i="1"/>
  <c r="FO119" i="1"/>
  <c r="FM119" i="1"/>
  <c r="FL119" i="1"/>
  <c r="FD119" i="1"/>
  <c r="EH119" i="1"/>
  <c r="EG119" i="1"/>
  <c r="DP119" i="1"/>
  <c r="BV119" i="1"/>
  <c r="BS119" i="1"/>
  <c r="BN119" i="1"/>
  <c r="BJ119" i="1"/>
  <c r="BE119" i="1"/>
  <c r="BF119" i="1" s="1"/>
  <c r="BA119" i="1"/>
  <c r="AP119" i="1"/>
  <c r="AN119" i="1"/>
  <c r="AD119" i="1"/>
  <c r="AC119" i="1"/>
  <c r="GJ118" i="1"/>
  <c r="FQ118" i="1"/>
  <c r="FP118" i="1"/>
  <c r="FO118" i="1"/>
  <c r="FM118" i="1"/>
  <c r="FL118" i="1"/>
  <c r="FD118" i="1"/>
  <c r="EH118" i="1"/>
  <c r="EG118" i="1"/>
  <c r="DP118" i="1"/>
  <c r="BV118" i="1"/>
  <c r="BS118" i="1"/>
  <c r="BN118" i="1"/>
  <c r="BJ118" i="1"/>
  <c r="BE118" i="1"/>
  <c r="BF118" i="1" s="1"/>
  <c r="BA118" i="1"/>
  <c r="AP118" i="1"/>
  <c r="AN118" i="1"/>
  <c r="AD118" i="1"/>
  <c r="AC118" i="1"/>
  <c r="GJ117" i="1"/>
  <c r="FQ117" i="1"/>
  <c r="FP117" i="1"/>
  <c r="FO117" i="1"/>
  <c r="FM117" i="1"/>
  <c r="FL117" i="1"/>
  <c r="FD117" i="1"/>
  <c r="EH117" i="1"/>
  <c r="EG117" i="1"/>
  <c r="EI117" i="1" s="1"/>
  <c r="DP117" i="1"/>
  <c r="BV117" i="1"/>
  <c r="BS117" i="1"/>
  <c r="BN117" i="1"/>
  <c r="BJ117" i="1"/>
  <c r="BE117" i="1"/>
  <c r="BF117" i="1" s="1"/>
  <c r="BA117" i="1"/>
  <c r="AP117" i="1"/>
  <c r="AN117" i="1"/>
  <c r="AD117" i="1"/>
  <c r="AC117" i="1"/>
  <c r="GJ116" i="1"/>
  <c r="FQ116" i="1"/>
  <c r="FP116" i="1"/>
  <c r="FO116" i="1"/>
  <c r="FM116" i="1"/>
  <c r="FL116" i="1"/>
  <c r="FD116" i="1"/>
  <c r="EH116" i="1"/>
  <c r="EG116" i="1"/>
  <c r="EI116" i="1" s="1"/>
  <c r="DP116" i="1"/>
  <c r="BV116" i="1"/>
  <c r="BS116" i="1"/>
  <c r="BN116" i="1"/>
  <c r="BJ116" i="1"/>
  <c r="BE116" i="1"/>
  <c r="BF116" i="1" s="1"/>
  <c r="BA116" i="1"/>
  <c r="AP116" i="1"/>
  <c r="AN116" i="1"/>
  <c r="AD116" i="1"/>
  <c r="AC116" i="1"/>
  <c r="GJ115" i="1"/>
  <c r="FQ115" i="1"/>
  <c r="FP115" i="1"/>
  <c r="FO115" i="1"/>
  <c r="FM115" i="1"/>
  <c r="FL115" i="1"/>
  <c r="FD115" i="1"/>
  <c r="EH115" i="1"/>
  <c r="EG115" i="1"/>
  <c r="DP115" i="1"/>
  <c r="BV115" i="1"/>
  <c r="BS115" i="1"/>
  <c r="BN115" i="1"/>
  <c r="BJ115" i="1"/>
  <c r="BE115" i="1"/>
  <c r="BF115" i="1" s="1"/>
  <c r="BA115" i="1"/>
  <c r="AP115" i="1"/>
  <c r="AN115" i="1"/>
  <c r="AD115" i="1"/>
  <c r="AC115" i="1"/>
  <c r="GJ114" i="1"/>
  <c r="FQ114" i="1"/>
  <c r="FP114" i="1"/>
  <c r="FO114" i="1"/>
  <c r="FM114" i="1"/>
  <c r="FL114" i="1"/>
  <c r="FD114" i="1"/>
  <c r="EH114" i="1"/>
  <c r="EG114" i="1"/>
  <c r="DP114" i="1"/>
  <c r="BV114" i="1"/>
  <c r="BS114" i="1"/>
  <c r="BN114" i="1"/>
  <c r="BJ114" i="1"/>
  <c r="BE114" i="1"/>
  <c r="BF114" i="1" s="1"/>
  <c r="BA114" i="1"/>
  <c r="AP114" i="1"/>
  <c r="AN114" i="1"/>
  <c r="AD114" i="1"/>
  <c r="AC114" i="1"/>
  <c r="GJ113" i="1"/>
  <c r="FQ113" i="1"/>
  <c r="FP113" i="1"/>
  <c r="FO113" i="1"/>
  <c r="FM113" i="1"/>
  <c r="FL113" i="1"/>
  <c r="FD113" i="1"/>
  <c r="EH113" i="1"/>
  <c r="EG113" i="1"/>
  <c r="EI113" i="1" s="1"/>
  <c r="DP113" i="1"/>
  <c r="BV113" i="1"/>
  <c r="BS113" i="1"/>
  <c r="BN113" i="1"/>
  <c r="BJ113" i="1"/>
  <c r="BE113" i="1"/>
  <c r="BF113" i="1" s="1"/>
  <c r="BA113" i="1"/>
  <c r="AP113" i="1"/>
  <c r="AN113" i="1"/>
  <c r="AD113" i="1"/>
  <c r="AC113" i="1"/>
  <c r="GJ112" i="1"/>
  <c r="FQ112" i="1"/>
  <c r="FP112" i="1"/>
  <c r="FO112" i="1"/>
  <c r="FM112" i="1"/>
  <c r="FL112" i="1"/>
  <c r="FD112" i="1"/>
  <c r="EH112" i="1"/>
  <c r="EG112" i="1"/>
  <c r="DP112" i="1"/>
  <c r="BV112" i="1"/>
  <c r="BS112" i="1"/>
  <c r="BN112" i="1"/>
  <c r="BJ112" i="1"/>
  <c r="BE112" i="1"/>
  <c r="BF112" i="1" s="1"/>
  <c r="BA112" i="1"/>
  <c r="AP112" i="1"/>
  <c r="AN112" i="1"/>
  <c r="AD112" i="1"/>
  <c r="AC112" i="1"/>
  <c r="GJ111" i="1"/>
  <c r="FQ111" i="1"/>
  <c r="FP111" i="1"/>
  <c r="FO111" i="1"/>
  <c r="FM111" i="1"/>
  <c r="FL111" i="1"/>
  <c r="FD111" i="1"/>
  <c r="EH111" i="1"/>
  <c r="EG111" i="1"/>
  <c r="EI111" i="1" s="1"/>
  <c r="DP111" i="1"/>
  <c r="BV111" i="1"/>
  <c r="BS111" i="1"/>
  <c r="BN111" i="1"/>
  <c r="BJ111" i="1"/>
  <c r="BE111" i="1"/>
  <c r="BF111" i="1" s="1"/>
  <c r="BA111" i="1"/>
  <c r="AP111" i="1"/>
  <c r="AN111" i="1"/>
  <c r="AD111" i="1"/>
  <c r="AC111" i="1"/>
  <c r="GJ110" i="1"/>
  <c r="FQ110" i="1"/>
  <c r="FP110" i="1"/>
  <c r="FO110" i="1"/>
  <c r="FM110" i="1"/>
  <c r="FL110" i="1"/>
  <c r="FD110" i="1"/>
  <c r="EH110" i="1"/>
  <c r="EG110" i="1"/>
  <c r="EI110" i="1" s="1"/>
  <c r="DP110" i="1"/>
  <c r="BV110" i="1"/>
  <c r="BS110" i="1"/>
  <c r="BN110" i="1"/>
  <c r="BJ110" i="1"/>
  <c r="BE110" i="1"/>
  <c r="BF110" i="1" s="1"/>
  <c r="BA110" i="1"/>
  <c r="AP110" i="1"/>
  <c r="AN110" i="1"/>
  <c r="AD110" i="1"/>
  <c r="AC110" i="1"/>
  <c r="GJ109" i="1"/>
  <c r="FQ109" i="1"/>
  <c r="FP109" i="1"/>
  <c r="FO109" i="1"/>
  <c r="FM109" i="1"/>
  <c r="FL109" i="1"/>
  <c r="FD109" i="1"/>
  <c r="EH109" i="1"/>
  <c r="EG109" i="1"/>
  <c r="EI109" i="1" s="1"/>
  <c r="DP109" i="1"/>
  <c r="BV109" i="1"/>
  <c r="BS109" i="1"/>
  <c r="BN109" i="1"/>
  <c r="BJ109" i="1"/>
  <c r="BE109" i="1"/>
  <c r="BF109" i="1" s="1"/>
  <c r="BA109" i="1"/>
  <c r="AP109" i="1"/>
  <c r="AN109" i="1"/>
  <c r="AD109" i="1"/>
  <c r="AC109" i="1"/>
  <c r="GJ108" i="1"/>
  <c r="FQ108" i="1"/>
  <c r="FP108" i="1"/>
  <c r="FO108" i="1"/>
  <c r="FM108" i="1"/>
  <c r="FL108" i="1"/>
  <c r="FD108" i="1"/>
  <c r="EH108" i="1"/>
  <c r="EG108" i="1"/>
  <c r="EI108" i="1" s="1"/>
  <c r="DP108" i="1"/>
  <c r="BV108" i="1"/>
  <c r="BS108" i="1"/>
  <c r="BN108" i="1"/>
  <c r="BJ108" i="1"/>
  <c r="BF108" i="1"/>
  <c r="BE108" i="1"/>
  <c r="BA108" i="1"/>
  <c r="AP108" i="1"/>
  <c r="AN108" i="1"/>
  <c r="AD108" i="1"/>
  <c r="AC108" i="1"/>
  <c r="GJ107" i="1"/>
  <c r="FQ107" i="1"/>
  <c r="FP107" i="1"/>
  <c r="FO107" i="1"/>
  <c r="FM107" i="1"/>
  <c r="FL107" i="1"/>
  <c r="FD107" i="1"/>
  <c r="EH107" i="1"/>
  <c r="EG107" i="1"/>
  <c r="DP107" i="1"/>
  <c r="BV107" i="1"/>
  <c r="BS107" i="1"/>
  <c r="BN107" i="1"/>
  <c r="BJ107" i="1"/>
  <c r="BE107" i="1"/>
  <c r="BF107" i="1" s="1"/>
  <c r="BA107" i="1"/>
  <c r="AP107" i="1"/>
  <c r="AN107" i="1"/>
  <c r="AD107" i="1"/>
  <c r="AC107" i="1"/>
  <c r="GJ106" i="1"/>
  <c r="FQ106" i="1"/>
  <c r="FP106" i="1"/>
  <c r="FO106" i="1"/>
  <c r="FM106" i="1"/>
  <c r="FL106" i="1"/>
  <c r="FD106" i="1"/>
  <c r="EH106" i="1"/>
  <c r="EG106" i="1"/>
  <c r="DP106" i="1"/>
  <c r="BV106" i="1"/>
  <c r="BS106" i="1"/>
  <c r="BN106" i="1"/>
  <c r="BJ106" i="1"/>
  <c r="BF106" i="1"/>
  <c r="BE106" i="1"/>
  <c r="BA106" i="1"/>
  <c r="AP106" i="1"/>
  <c r="AN106" i="1"/>
  <c r="AD106" i="1"/>
  <c r="AC106" i="1"/>
  <c r="GJ105" i="1"/>
  <c r="FQ105" i="1"/>
  <c r="FP105" i="1"/>
  <c r="FO105" i="1"/>
  <c r="FM105" i="1"/>
  <c r="FL105" i="1"/>
  <c r="FD105" i="1"/>
  <c r="EH105" i="1"/>
  <c r="EG105" i="1"/>
  <c r="EI105" i="1" s="1"/>
  <c r="DP105" i="1"/>
  <c r="BV105" i="1"/>
  <c r="BS105" i="1"/>
  <c r="BN105" i="1"/>
  <c r="BJ105" i="1"/>
  <c r="BE105" i="1"/>
  <c r="BF105" i="1" s="1"/>
  <c r="BA105" i="1"/>
  <c r="AP105" i="1"/>
  <c r="AN105" i="1"/>
  <c r="AD105" i="1"/>
  <c r="AC105" i="1"/>
  <c r="GJ104" i="1"/>
  <c r="FQ104" i="1"/>
  <c r="FP104" i="1"/>
  <c r="FO104" i="1"/>
  <c r="FM104" i="1"/>
  <c r="FL104" i="1"/>
  <c r="FD104" i="1"/>
  <c r="EH104" i="1"/>
  <c r="EG104" i="1"/>
  <c r="DP104" i="1"/>
  <c r="BV104" i="1"/>
  <c r="BS104" i="1"/>
  <c r="BN104" i="1"/>
  <c r="BJ104" i="1"/>
  <c r="BE104" i="1"/>
  <c r="BF104" i="1" s="1"/>
  <c r="BA104" i="1"/>
  <c r="AP104" i="1"/>
  <c r="AN104" i="1"/>
  <c r="AD104" i="1"/>
  <c r="AC104" i="1"/>
  <c r="GJ103" i="1"/>
  <c r="FQ103" i="1"/>
  <c r="FP103" i="1"/>
  <c r="FO103" i="1"/>
  <c r="FM103" i="1"/>
  <c r="FL103" i="1"/>
  <c r="FD103" i="1"/>
  <c r="EH103" i="1"/>
  <c r="EG103" i="1"/>
  <c r="EI103" i="1" s="1"/>
  <c r="DP103" i="1"/>
  <c r="BV103" i="1"/>
  <c r="BS103" i="1"/>
  <c r="BN103" i="1"/>
  <c r="BJ103" i="1"/>
  <c r="BE103" i="1"/>
  <c r="BF103" i="1" s="1"/>
  <c r="BA103" i="1"/>
  <c r="AP103" i="1"/>
  <c r="AN103" i="1"/>
  <c r="AD103" i="1"/>
  <c r="AC103" i="1"/>
  <c r="GJ102" i="1"/>
  <c r="FQ102" i="1"/>
  <c r="FP102" i="1"/>
  <c r="FO102" i="1"/>
  <c r="FM102" i="1"/>
  <c r="FL102" i="1"/>
  <c r="FD102" i="1"/>
  <c r="EH102" i="1"/>
  <c r="EG102" i="1"/>
  <c r="EI102" i="1" s="1"/>
  <c r="DP102" i="1"/>
  <c r="BV102" i="1"/>
  <c r="BS102" i="1"/>
  <c r="BN102" i="1"/>
  <c r="BJ102" i="1"/>
  <c r="BE102" i="1"/>
  <c r="BF102" i="1" s="1"/>
  <c r="BA102" i="1"/>
  <c r="AP102" i="1"/>
  <c r="AN102" i="1"/>
  <c r="AD102" i="1"/>
  <c r="AC102" i="1"/>
  <c r="GJ101" i="1"/>
  <c r="FQ101" i="1"/>
  <c r="FP101" i="1"/>
  <c r="FO101" i="1"/>
  <c r="FM101" i="1"/>
  <c r="FL101" i="1"/>
  <c r="FD101" i="1"/>
  <c r="EH101" i="1"/>
  <c r="EG101" i="1"/>
  <c r="EI101" i="1" s="1"/>
  <c r="DP101" i="1"/>
  <c r="BV101" i="1"/>
  <c r="BS101" i="1"/>
  <c r="BN101" i="1"/>
  <c r="BJ101" i="1"/>
  <c r="BE101" i="1"/>
  <c r="BF101" i="1" s="1"/>
  <c r="BA101" i="1"/>
  <c r="AP101" i="1"/>
  <c r="AN101" i="1"/>
  <c r="AD101" i="1"/>
  <c r="AC101" i="1"/>
  <c r="GJ100" i="1"/>
  <c r="FQ100" i="1"/>
  <c r="FP100" i="1"/>
  <c r="FO100" i="1"/>
  <c r="FM100" i="1"/>
  <c r="FL100" i="1"/>
  <c r="FD100" i="1"/>
  <c r="EH100" i="1"/>
  <c r="EG100" i="1"/>
  <c r="EI100" i="1" s="1"/>
  <c r="DP100" i="1"/>
  <c r="BV100" i="1"/>
  <c r="BS100" i="1"/>
  <c r="BN100" i="1"/>
  <c r="BJ100" i="1"/>
  <c r="BE100" i="1"/>
  <c r="BF100" i="1" s="1"/>
  <c r="BA100" i="1"/>
  <c r="AP100" i="1"/>
  <c r="AN100" i="1"/>
  <c r="AD100" i="1"/>
  <c r="AC100" i="1"/>
  <c r="GJ99" i="1"/>
  <c r="FQ99" i="1"/>
  <c r="FP99" i="1"/>
  <c r="FO99" i="1"/>
  <c r="FM99" i="1"/>
  <c r="FL99" i="1"/>
  <c r="FD99" i="1"/>
  <c r="EH99" i="1"/>
  <c r="EG99" i="1"/>
  <c r="DP99" i="1"/>
  <c r="BV99" i="1"/>
  <c r="BS99" i="1"/>
  <c r="BN99" i="1"/>
  <c r="BJ99" i="1"/>
  <c r="BE99" i="1"/>
  <c r="BF99" i="1" s="1"/>
  <c r="BA99" i="1"/>
  <c r="AP99" i="1"/>
  <c r="AN99" i="1"/>
  <c r="AD99" i="1"/>
  <c r="AC99" i="1"/>
  <c r="GJ98" i="1"/>
  <c r="FQ98" i="1"/>
  <c r="FP98" i="1"/>
  <c r="FO98" i="1"/>
  <c r="FM98" i="1"/>
  <c r="FL98" i="1"/>
  <c r="FD98" i="1"/>
  <c r="EH98" i="1"/>
  <c r="EG98" i="1"/>
  <c r="DP98" i="1"/>
  <c r="BV98" i="1"/>
  <c r="BS98" i="1"/>
  <c r="BN98" i="1"/>
  <c r="BJ98" i="1"/>
  <c r="BE98" i="1"/>
  <c r="BF98" i="1" s="1"/>
  <c r="BA98" i="1"/>
  <c r="AP98" i="1"/>
  <c r="AN98" i="1"/>
  <c r="AD98" i="1"/>
  <c r="AC98" i="1"/>
  <c r="GJ97" i="1"/>
  <c r="FQ97" i="1"/>
  <c r="FP97" i="1"/>
  <c r="FO97" i="1"/>
  <c r="FM97" i="1"/>
  <c r="FL97" i="1"/>
  <c r="FD97" i="1"/>
  <c r="EH97" i="1"/>
  <c r="EG97" i="1"/>
  <c r="EI97" i="1" s="1"/>
  <c r="DP97" i="1"/>
  <c r="BV97" i="1"/>
  <c r="BS97" i="1"/>
  <c r="BN97" i="1"/>
  <c r="BJ97" i="1"/>
  <c r="BE97" i="1"/>
  <c r="BF97" i="1" s="1"/>
  <c r="BA97" i="1"/>
  <c r="AP97" i="1"/>
  <c r="AN97" i="1"/>
  <c r="AD97" i="1"/>
  <c r="AC97" i="1"/>
  <c r="GJ96" i="1"/>
  <c r="FQ96" i="1"/>
  <c r="FP96" i="1"/>
  <c r="FO96" i="1"/>
  <c r="FM96" i="1"/>
  <c r="FL96" i="1"/>
  <c r="FD96" i="1"/>
  <c r="EH96" i="1"/>
  <c r="EG96" i="1"/>
  <c r="DP96" i="1"/>
  <c r="BV96" i="1"/>
  <c r="BS96" i="1"/>
  <c r="BN96" i="1"/>
  <c r="BJ96" i="1"/>
  <c r="BE96" i="1"/>
  <c r="BF96" i="1" s="1"/>
  <c r="BA96" i="1"/>
  <c r="AP96" i="1"/>
  <c r="AN96" i="1"/>
  <c r="AD96" i="1"/>
  <c r="AC96" i="1"/>
  <c r="GJ95" i="1"/>
  <c r="FQ95" i="1"/>
  <c r="FP95" i="1"/>
  <c r="FO95" i="1"/>
  <c r="FM95" i="1"/>
  <c r="FL95" i="1"/>
  <c r="FD95" i="1"/>
  <c r="EH95" i="1"/>
  <c r="EG95" i="1"/>
  <c r="EI95" i="1" s="1"/>
  <c r="DP95" i="1"/>
  <c r="BV95" i="1"/>
  <c r="BS95" i="1"/>
  <c r="BN95" i="1"/>
  <c r="BJ95" i="1"/>
  <c r="BE95" i="1"/>
  <c r="BF95" i="1" s="1"/>
  <c r="BA95" i="1"/>
  <c r="AP95" i="1"/>
  <c r="AN95" i="1"/>
  <c r="AD95" i="1"/>
  <c r="AC95" i="1"/>
  <c r="GJ94" i="1"/>
  <c r="FQ94" i="1"/>
  <c r="FP94" i="1"/>
  <c r="FO94" i="1"/>
  <c r="FM94" i="1"/>
  <c r="FL94" i="1"/>
  <c r="FD94" i="1"/>
  <c r="EH94" i="1"/>
  <c r="EG94" i="1"/>
  <c r="EI94" i="1" s="1"/>
  <c r="DP94" i="1"/>
  <c r="BV94" i="1"/>
  <c r="BS94" i="1"/>
  <c r="BN94" i="1"/>
  <c r="BJ94" i="1"/>
  <c r="BE94" i="1"/>
  <c r="BF94" i="1" s="1"/>
  <c r="BA94" i="1"/>
  <c r="AP94" i="1"/>
  <c r="AN94" i="1"/>
  <c r="AD94" i="1"/>
  <c r="AC94" i="1"/>
  <c r="GJ93" i="1"/>
  <c r="FQ93" i="1"/>
  <c r="FP93" i="1"/>
  <c r="FO93" i="1"/>
  <c r="FM93" i="1"/>
  <c r="FL93" i="1"/>
  <c r="FD93" i="1"/>
  <c r="EH93" i="1"/>
  <c r="EG93" i="1"/>
  <c r="DP93" i="1"/>
  <c r="BV93" i="1"/>
  <c r="BS93" i="1"/>
  <c r="BN93" i="1"/>
  <c r="BJ93" i="1"/>
  <c r="BE93" i="1"/>
  <c r="BF93" i="1" s="1"/>
  <c r="BA93" i="1"/>
  <c r="AP93" i="1"/>
  <c r="AN93" i="1"/>
  <c r="AD93" i="1"/>
  <c r="AC93" i="1"/>
  <c r="GJ92" i="1"/>
  <c r="FQ92" i="1"/>
  <c r="FP92" i="1"/>
  <c r="FO92" i="1"/>
  <c r="FM92" i="1"/>
  <c r="FL92" i="1"/>
  <c r="FD92" i="1"/>
  <c r="EH92" i="1"/>
  <c r="EG92" i="1"/>
  <c r="DP92" i="1"/>
  <c r="BV92" i="1"/>
  <c r="BS92" i="1"/>
  <c r="BN92" i="1"/>
  <c r="BJ92" i="1"/>
  <c r="BE92" i="1"/>
  <c r="BF92" i="1" s="1"/>
  <c r="BA92" i="1"/>
  <c r="AP92" i="1"/>
  <c r="AN92" i="1"/>
  <c r="AD92" i="1"/>
  <c r="AC92" i="1"/>
  <c r="GJ91" i="1"/>
  <c r="FQ91" i="1"/>
  <c r="FP91" i="1"/>
  <c r="FO91" i="1"/>
  <c r="FM91" i="1"/>
  <c r="FL91" i="1"/>
  <c r="FD91" i="1"/>
  <c r="EH91" i="1"/>
  <c r="EI91" i="1" s="1"/>
  <c r="EG91" i="1"/>
  <c r="DP91" i="1"/>
  <c r="BV91" i="1"/>
  <c r="BS91" i="1"/>
  <c r="BN91" i="1"/>
  <c r="BJ91" i="1"/>
  <c r="BE91" i="1"/>
  <c r="BF91" i="1" s="1"/>
  <c r="BA91" i="1"/>
  <c r="AP91" i="1"/>
  <c r="AN91" i="1"/>
  <c r="AD91" i="1"/>
  <c r="AC91" i="1"/>
  <c r="GJ90" i="1"/>
  <c r="FQ90" i="1"/>
  <c r="FP90" i="1"/>
  <c r="FO90" i="1"/>
  <c r="FM90" i="1"/>
  <c r="FL90" i="1"/>
  <c r="FD90" i="1"/>
  <c r="EH90" i="1"/>
  <c r="EG90" i="1"/>
  <c r="DP90" i="1"/>
  <c r="BV90" i="1"/>
  <c r="BS90" i="1"/>
  <c r="BN90" i="1"/>
  <c r="BJ90" i="1"/>
  <c r="BE90" i="1"/>
  <c r="BF90" i="1" s="1"/>
  <c r="BA90" i="1"/>
  <c r="AP90" i="1"/>
  <c r="AN90" i="1"/>
  <c r="AD90" i="1"/>
  <c r="AC90" i="1"/>
  <c r="GJ89" i="1"/>
  <c r="FQ89" i="1"/>
  <c r="FP89" i="1"/>
  <c r="FO89" i="1"/>
  <c r="FM89" i="1"/>
  <c r="FL89" i="1"/>
  <c r="FD89" i="1"/>
  <c r="EH89" i="1"/>
  <c r="EG89" i="1"/>
  <c r="EI89" i="1" s="1"/>
  <c r="DP89" i="1"/>
  <c r="BV89" i="1"/>
  <c r="BS89" i="1"/>
  <c r="BN89" i="1"/>
  <c r="BJ89" i="1"/>
  <c r="BF89" i="1"/>
  <c r="BE89" i="1"/>
  <c r="BA89" i="1"/>
  <c r="AP89" i="1"/>
  <c r="AN89" i="1"/>
  <c r="AD89" i="1"/>
  <c r="AC89" i="1"/>
  <c r="GJ88" i="1"/>
  <c r="FQ88" i="1"/>
  <c r="FP88" i="1"/>
  <c r="FO88" i="1"/>
  <c r="FM88" i="1"/>
  <c r="FL88" i="1"/>
  <c r="FD88" i="1"/>
  <c r="EH88" i="1"/>
  <c r="EG88" i="1"/>
  <c r="DP88" i="1"/>
  <c r="BV88" i="1"/>
  <c r="BS88" i="1"/>
  <c r="BN88" i="1"/>
  <c r="BJ88" i="1"/>
  <c r="BE88" i="1"/>
  <c r="BF88" i="1" s="1"/>
  <c r="BA88" i="1"/>
  <c r="AP88" i="1"/>
  <c r="AN88" i="1"/>
  <c r="AD88" i="1"/>
  <c r="AC88" i="1"/>
  <c r="GJ87" i="1"/>
  <c r="FQ87" i="1"/>
  <c r="FP87" i="1"/>
  <c r="FO87" i="1"/>
  <c r="FM87" i="1"/>
  <c r="FL87" i="1"/>
  <c r="FD87" i="1"/>
  <c r="EH87" i="1"/>
  <c r="EG87" i="1"/>
  <c r="EI87" i="1" s="1"/>
  <c r="DP87" i="1"/>
  <c r="BV87" i="1"/>
  <c r="BS87" i="1"/>
  <c r="BN87" i="1"/>
  <c r="BJ87" i="1"/>
  <c r="BE87" i="1"/>
  <c r="BF87" i="1" s="1"/>
  <c r="BA87" i="1"/>
  <c r="AP87" i="1"/>
  <c r="AN87" i="1"/>
  <c r="AD87" i="1"/>
  <c r="AC87" i="1"/>
  <c r="GJ86" i="1"/>
  <c r="FQ86" i="1"/>
  <c r="FP86" i="1"/>
  <c r="FO86" i="1"/>
  <c r="FM86" i="1"/>
  <c r="FL86" i="1"/>
  <c r="FD86" i="1"/>
  <c r="EH86" i="1"/>
  <c r="EG86" i="1"/>
  <c r="EI86" i="1" s="1"/>
  <c r="DP86" i="1"/>
  <c r="BV86" i="1"/>
  <c r="BS86" i="1"/>
  <c r="BN86" i="1"/>
  <c r="BJ86" i="1"/>
  <c r="BE86" i="1"/>
  <c r="BF86" i="1" s="1"/>
  <c r="BA86" i="1"/>
  <c r="AP86" i="1"/>
  <c r="AN86" i="1"/>
  <c r="AD86" i="1"/>
  <c r="AC86" i="1"/>
  <c r="GJ85" i="1"/>
  <c r="FQ85" i="1"/>
  <c r="FP85" i="1"/>
  <c r="FO85" i="1"/>
  <c r="FM85" i="1"/>
  <c r="FL85" i="1"/>
  <c r="FD85" i="1"/>
  <c r="EH85" i="1"/>
  <c r="EG85" i="1"/>
  <c r="EI85" i="1" s="1"/>
  <c r="DP85" i="1"/>
  <c r="BV85" i="1"/>
  <c r="BS85" i="1"/>
  <c r="BN85" i="1"/>
  <c r="BJ85" i="1"/>
  <c r="BE85" i="1"/>
  <c r="BF85" i="1" s="1"/>
  <c r="BA85" i="1"/>
  <c r="AP85" i="1"/>
  <c r="AN85" i="1"/>
  <c r="AD85" i="1"/>
  <c r="AC85" i="1"/>
  <c r="GJ84" i="1"/>
  <c r="FQ84" i="1"/>
  <c r="FP84" i="1"/>
  <c r="FO84" i="1"/>
  <c r="FM84" i="1"/>
  <c r="FL84" i="1"/>
  <c r="FD84" i="1"/>
  <c r="EH84" i="1"/>
  <c r="EG84" i="1"/>
  <c r="DP84" i="1"/>
  <c r="BV84" i="1"/>
  <c r="BS84" i="1"/>
  <c r="BN84" i="1"/>
  <c r="BJ84" i="1"/>
  <c r="BF84" i="1"/>
  <c r="BE84" i="1"/>
  <c r="BA84" i="1"/>
  <c r="AP84" i="1"/>
  <c r="AN84" i="1"/>
  <c r="AD84" i="1"/>
  <c r="AC84" i="1"/>
  <c r="GJ83" i="1"/>
  <c r="FQ83" i="1"/>
  <c r="FP83" i="1"/>
  <c r="FO83" i="1"/>
  <c r="FM83" i="1"/>
  <c r="FL83" i="1"/>
  <c r="FD83" i="1"/>
  <c r="EH83" i="1"/>
  <c r="EG83" i="1"/>
  <c r="DP83" i="1"/>
  <c r="BV83" i="1"/>
  <c r="BS83" i="1"/>
  <c r="BN83" i="1"/>
  <c r="BJ83" i="1"/>
  <c r="BE83" i="1"/>
  <c r="BF83" i="1" s="1"/>
  <c r="BA83" i="1"/>
  <c r="AP83" i="1"/>
  <c r="AN83" i="1"/>
  <c r="AD83" i="1"/>
  <c r="AC83" i="1"/>
  <c r="GJ82" i="1"/>
  <c r="FQ82" i="1"/>
  <c r="FP82" i="1"/>
  <c r="FO82" i="1"/>
  <c r="FM82" i="1"/>
  <c r="FL82" i="1"/>
  <c r="FD82" i="1"/>
  <c r="EH82" i="1"/>
  <c r="EG82" i="1"/>
  <c r="EI82" i="1" s="1"/>
  <c r="DP82" i="1"/>
  <c r="BV82" i="1"/>
  <c r="BS82" i="1"/>
  <c r="BN82" i="1"/>
  <c r="BJ82" i="1"/>
  <c r="BE82" i="1"/>
  <c r="BF82" i="1" s="1"/>
  <c r="BA82" i="1"/>
  <c r="AP82" i="1"/>
  <c r="AN82" i="1"/>
  <c r="AD82" i="1"/>
  <c r="AC82" i="1"/>
  <c r="GJ81" i="1"/>
  <c r="FQ81" i="1"/>
  <c r="FP81" i="1"/>
  <c r="FO81" i="1"/>
  <c r="FM81" i="1"/>
  <c r="FL81" i="1"/>
  <c r="FD81" i="1"/>
  <c r="EH81" i="1"/>
  <c r="EG81" i="1"/>
  <c r="DP81" i="1"/>
  <c r="BV81" i="1"/>
  <c r="BS81" i="1"/>
  <c r="BN81" i="1"/>
  <c r="BJ81" i="1"/>
  <c r="BE81" i="1"/>
  <c r="BF81" i="1" s="1"/>
  <c r="BA81" i="1"/>
  <c r="AP81" i="1"/>
  <c r="AN81" i="1"/>
  <c r="AD81" i="1"/>
  <c r="AC81" i="1"/>
  <c r="GJ80" i="1"/>
  <c r="FQ80" i="1"/>
  <c r="FP80" i="1"/>
  <c r="FO80" i="1"/>
  <c r="FM80" i="1"/>
  <c r="FL80" i="1"/>
  <c r="FD80" i="1"/>
  <c r="EH80" i="1"/>
  <c r="EG80" i="1"/>
  <c r="DP80" i="1"/>
  <c r="BV80" i="1"/>
  <c r="BS80" i="1"/>
  <c r="BN80" i="1"/>
  <c r="BJ80" i="1"/>
  <c r="BE80" i="1"/>
  <c r="BF80" i="1" s="1"/>
  <c r="BA80" i="1"/>
  <c r="AP80" i="1"/>
  <c r="AN80" i="1"/>
  <c r="AD80" i="1"/>
  <c r="AC80" i="1"/>
  <c r="GJ79" i="1"/>
  <c r="FQ79" i="1"/>
  <c r="FP79" i="1"/>
  <c r="FO79" i="1"/>
  <c r="FM79" i="1"/>
  <c r="FL79" i="1"/>
  <c r="FD79" i="1"/>
  <c r="EH79" i="1"/>
  <c r="EG79" i="1"/>
  <c r="DP79" i="1"/>
  <c r="BV79" i="1"/>
  <c r="BS79" i="1"/>
  <c r="BN79" i="1"/>
  <c r="BJ79" i="1"/>
  <c r="BE79" i="1"/>
  <c r="BF79" i="1" s="1"/>
  <c r="BA79" i="1"/>
  <c r="AP79" i="1"/>
  <c r="AN79" i="1"/>
  <c r="AD79" i="1"/>
  <c r="AC79" i="1"/>
  <c r="GJ78" i="1"/>
  <c r="FQ78" i="1"/>
  <c r="FP78" i="1"/>
  <c r="FO78" i="1"/>
  <c r="FM78" i="1"/>
  <c r="FL78" i="1"/>
  <c r="FD78" i="1"/>
  <c r="EH78" i="1"/>
  <c r="EG78" i="1"/>
  <c r="DP78" i="1"/>
  <c r="BV78" i="1"/>
  <c r="BS78" i="1"/>
  <c r="BN78" i="1"/>
  <c r="BJ78" i="1"/>
  <c r="BF78" i="1"/>
  <c r="BE78" i="1"/>
  <c r="BA78" i="1"/>
  <c r="AP78" i="1"/>
  <c r="AN78" i="1"/>
  <c r="AD78" i="1"/>
  <c r="AC78" i="1"/>
  <c r="GJ77" i="1"/>
  <c r="FQ77" i="1"/>
  <c r="FP77" i="1"/>
  <c r="FO77" i="1"/>
  <c r="FM77" i="1"/>
  <c r="FL77" i="1"/>
  <c r="FD77" i="1"/>
  <c r="EH77" i="1"/>
  <c r="EG77" i="1"/>
  <c r="DP77" i="1"/>
  <c r="BV77" i="1"/>
  <c r="BS77" i="1"/>
  <c r="BN77" i="1"/>
  <c r="BJ77" i="1"/>
  <c r="BF77" i="1"/>
  <c r="BE77" i="1"/>
  <c r="BA77" i="1"/>
  <c r="AP77" i="1"/>
  <c r="AN77" i="1"/>
  <c r="AD77" i="1"/>
  <c r="AC77" i="1"/>
  <c r="GJ76" i="1"/>
  <c r="FQ76" i="1"/>
  <c r="FP76" i="1"/>
  <c r="FO76" i="1"/>
  <c r="FM76" i="1"/>
  <c r="FL76" i="1"/>
  <c r="FD76" i="1"/>
  <c r="EH76" i="1"/>
  <c r="EG76" i="1"/>
  <c r="DP76" i="1"/>
  <c r="BV76" i="1"/>
  <c r="BS76" i="1"/>
  <c r="BN76" i="1"/>
  <c r="BJ76" i="1"/>
  <c r="BE76" i="1"/>
  <c r="BF76" i="1" s="1"/>
  <c r="BA76" i="1"/>
  <c r="AP76" i="1"/>
  <c r="AN76" i="1"/>
  <c r="AD76" i="1"/>
  <c r="AC76" i="1"/>
  <c r="GJ75" i="1"/>
  <c r="FQ75" i="1"/>
  <c r="FP75" i="1"/>
  <c r="FO75" i="1"/>
  <c r="FM75" i="1"/>
  <c r="FL75" i="1"/>
  <c r="FD75" i="1"/>
  <c r="EH75" i="1"/>
  <c r="EG75" i="1"/>
  <c r="EI75" i="1" s="1"/>
  <c r="DP75" i="1"/>
  <c r="BV75" i="1"/>
  <c r="BS75" i="1"/>
  <c r="BN75" i="1"/>
  <c r="BJ75" i="1"/>
  <c r="BE75" i="1"/>
  <c r="BF75" i="1" s="1"/>
  <c r="BA75" i="1"/>
  <c r="AP75" i="1"/>
  <c r="AN75" i="1"/>
  <c r="AD75" i="1"/>
  <c r="AC75" i="1"/>
  <c r="GJ74" i="1"/>
  <c r="FQ74" i="1"/>
  <c r="FP74" i="1"/>
  <c r="FO74" i="1"/>
  <c r="FM74" i="1"/>
  <c r="FL74" i="1"/>
  <c r="FD74" i="1"/>
  <c r="EH74" i="1"/>
  <c r="EG74" i="1"/>
  <c r="EI74" i="1" s="1"/>
  <c r="DP74" i="1"/>
  <c r="BV74" i="1"/>
  <c r="BS74" i="1"/>
  <c r="BN74" i="1"/>
  <c r="BJ74" i="1"/>
  <c r="BF74" i="1"/>
  <c r="BE74" i="1"/>
  <c r="BA74" i="1"/>
  <c r="AP74" i="1"/>
  <c r="AN74" i="1"/>
  <c r="AD74" i="1"/>
  <c r="AC74" i="1"/>
  <c r="GJ73" i="1"/>
  <c r="FQ73" i="1"/>
  <c r="FP73" i="1"/>
  <c r="FO73" i="1"/>
  <c r="FM73" i="1"/>
  <c r="FL73" i="1"/>
  <c r="FD73" i="1"/>
  <c r="EH73" i="1"/>
  <c r="EG73" i="1"/>
  <c r="DP73" i="1"/>
  <c r="BV73" i="1"/>
  <c r="BS73" i="1"/>
  <c r="BN73" i="1"/>
  <c r="BJ73" i="1"/>
  <c r="BE73" i="1"/>
  <c r="BF73" i="1" s="1"/>
  <c r="BA73" i="1"/>
  <c r="AP73" i="1"/>
  <c r="AN73" i="1"/>
  <c r="AD73" i="1"/>
  <c r="AC73" i="1"/>
  <c r="GJ72" i="1"/>
  <c r="FQ72" i="1"/>
  <c r="FP72" i="1"/>
  <c r="FO72" i="1"/>
  <c r="FM72" i="1"/>
  <c r="FL72" i="1"/>
  <c r="FD72" i="1"/>
  <c r="EH72" i="1"/>
  <c r="EG72" i="1"/>
  <c r="DP72" i="1"/>
  <c r="BV72" i="1"/>
  <c r="BS72" i="1"/>
  <c r="BN72" i="1"/>
  <c r="BJ72" i="1"/>
  <c r="BE72" i="1"/>
  <c r="BF72" i="1" s="1"/>
  <c r="BA72" i="1"/>
  <c r="AP72" i="1"/>
  <c r="AN72" i="1"/>
  <c r="AD72" i="1"/>
  <c r="AC72" i="1"/>
  <c r="GJ71" i="1"/>
  <c r="FQ71" i="1"/>
  <c r="FP71" i="1"/>
  <c r="FO71" i="1"/>
  <c r="FM71" i="1"/>
  <c r="FL71" i="1"/>
  <c r="FD71" i="1"/>
  <c r="EH71" i="1"/>
  <c r="EG71" i="1"/>
  <c r="DP71" i="1"/>
  <c r="BV71" i="1"/>
  <c r="BS71" i="1"/>
  <c r="BN71" i="1"/>
  <c r="BJ71" i="1"/>
  <c r="BE71" i="1"/>
  <c r="BF71" i="1" s="1"/>
  <c r="BA71" i="1"/>
  <c r="AP71" i="1"/>
  <c r="AN71" i="1"/>
  <c r="AD71" i="1"/>
  <c r="AC71" i="1"/>
  <c r="GJ70" i="1"/>
  <c r="FQ70" i="1"/>
  <c r="FP70" i="1"/>
  <c r="FO70" i="1"/>
  <c r="FM70" i="1"/>
  <c r="FL70" i="1"/>
  <c r="FD70" i="1"/>
  <c r="EH70" i="1"/>
  <c r="EG70" i="1"/>
  <c r="DP70" i="1"/>
  <c r="BV70" i="1"/>
  <c r="BS70" i="1"/>
  <c r="BN70" i="1"/>
  <c r="BJ70" i="1"/>
  <c r="BE70" i="1"/>
  <c r="BF70" i="1" s="1"/>
  <c r="BA70" i="1"/>
  <c r="AP70" i="1"/>
  <c r="AN70" i="1"/>
  <c r="AD70" i="1"/>
  <c r="AC70" i="1"/>
  <c r="GJ69" i="1"/>
  <c r="FQ69" i="1"/>
  <c r="FP69" i="1"/>
  <c r="FO69" i="1"/>
  <c r="FM69" i="1"/>
  <c r="FL69" i="1"/>
  <c r="FD69" i="1"/>
  <c r="EH69" i="1"/>
  <c r="EG69" i="1"/>
  <c r="DP69" i="1"/>
  <c r="BV69" i="1"/>
  <c r="BS69" i="1"/>
  <c r="BN69" i="1"/>
  <c r="BJ69" i="1"/>
  <c r="BE69" i="1"/>
  <c r="BF69" i="1" s="1"/>
  <c r="BA69" i="1"/>
  <c r="AP69" i="1"/>
  <c r="AN69" i="1"/>
  <c r="AD69" i="1"/>
  <c r="AC69" i="1"/>
  <c r="GJ68" i="1"/>
  <c r="FQ68" i="1"/>
  <c r="FP68" i="1"/>
  <c r="FO68" i="1"/>
  <c r="FM68" i="1"/>
  <c r="FL68" i="1"/>
  <c r="FD68" i="1"/>
  <c r="EH68" i="1"/>
  <c r="EG68" i="1"/>
  <c r="DP68" i="1"/>
  <c r="BV68" i="1"/>
  <c r="BS68" i="1"/>
  <c r="BN68" i="1"/>
  <c r="BJ68" i="1"/>
  <c r="BE68" i="1"/>
  <c r="BF68" i="1" s="1"/>
  <c r="BA68" i="1"/>
  <c r="AP68" i="1"/>
  <c r="AN68" i="1"/>
  <c r="AD68" i="1"/>
  <c r="AC68" i="1"/>
  <c r="GJ67" i="1"/>
  <c r="FQ67" i="1"/>
  <c r="FP67" i="1"/>
  <c r="FO67" i="1"/>
  <c r="FM67" i="1"/>
  <c r="FL67" i="1"/>
  <c r="FD67" i="1"/>
  <c r="EH67" i="1"/>
  <c r="EG67" i="1"/>
  <c r="EI67" i="1" s="1"/>
  <c r="DP67" i="1"/>
  <c r="BV67" i="1"/>
  <c r="BS67" i="1"/>
  <c r="BN67" i="1"/>
  <c r="BJ67" i="1"/>
  <c r="BE67" i="1"/>
  <c r="BF67" i="1" s="1"/>
  <c r="BA67" i="1"/>
  <c r="AP67" i="1"/>
  <c r="AN67" i="1"/>
  <c r="AD67" i="1"/>
  <c r="AC67" i="1"/>
  <c r="GJ66" i="1"/>
  <c r="FQ66" i="1"/>
  <c r="FP66" i="1"/>
  <c r="FO66" i="1"/>
  <c r="FM66" i="1"/>
  <c r="FL66" i="1"/>
  <c r="FD66" i="1"/>
  <c r="EH66" i="1"/>
  <c r="EG66" i="1"/>
  <c r="EI66" i="1" s="1"/>
  <c r="DP66" i="1"/>
  <c r="BV66" i="1"/>
  <c r="BS66" i="1"/>
  <c r="BN66" i="1"/>
  <c r="BJ66" i="1"/>
  <c r="BE66" i="1"/>
  <c r="BF66" i="1" s="1"/>
  <c r="BA66" i="1"/>
  <c r="AP66" i="1"/>
  <c r="AN66" i="1"/>
  <c r="AD66" i="1"/>
  <c r="AC66" i="1"/>
  <c r="GJ65" i="1"/>
  <c r="FQ65" i="1"/>
  <c r="FP65" i="1"/>
  <c r="FO65" i="1"/>
  <c r="FM65" i="1"/>
  <c r="FL65" i="1"/>
  <c r="FD65" i="1"/>
  <c r="EH65" i="1"/>
  <c r="EG65" i="1"/>
  <c r="DP65" i="1"/>
  <c r="BV65" i="1"/>
  <c r="BS65" i="1"/>
  <c r="BN65" i="1"/>
  <c r="BJ65" i="1"/>
  <c r="BE65" i="1"/>
  <c r="BF65" i="1" s="1"/>
  <c r="BA65" i="1"/>
  <c r="AP65" i="1"/>
  <c r="AN65" i="1"/>
  <c r="AD65" i="1"/>
  <c r="AC65" i="1"/>
  <c r="GJ64" i="1"/>
  <c r="FQ64" i="1"/>
  <c r="FP64" i="1"/>
  <c r="FO64" i="1"/>
  <c r="FM64" i="1"/>
  <c r="FL64" i="1"/>
  <c r="FD64" i="1"/>
  <c r="EH64" i="1"/>
  <c r="EG64" i="1"/>
  <c r="DP64" i="1"/>
  <c r="BV64" i="1"/>
  <c r="BS64" i="1"/>
  <c r="BN64" i="1"/>
  <c r="BJ64" i="1"/>
  <c r="BF64" i="1"/>
  <c r="BE64" i="1"/>
  <c r="BA64" i="1"/>
  <c r="AP64" i="1"/>
  <c r="AN64" i="1"/>
  <c r="AD64" i="1"/>
  <c r="AC64" i="1"/>
  <c r="GJ63" i="1"/>
  <c r="FQ63" i="1"/>
  <c r="FP63" i="1"/>
  <c r="FO63" i="1"/>
  <c r="FM63" i="1"/>
  <c r="FL63" i="1"/>
  <c r="FD63" i="1"/>
  <c r="EH63" i="1"/>
  <c r="EG63" i="1"/>
  <c r="EI63" i="1" s="1"/>
  <c r="DP63" i="1"/>
  <c r="BV63" i="1"/>
  <c r="BS63" i="1"/>
  <c r="BN63" i="1"/>
  <c r="BJ63" i="1"/>
  <c r="BE63" i="1"/>
  <c r="BF63" i="1" s="1"/>
  <c r="BA63" i="1"/>
  <c r="AP63" i="1"/>
  <c r="AN63" i="1"/>
  <c r="AD63" i="1"/>
  <c r="AC63" i="1"/>
  <c r="GJ62" i="1"/>
  <c r="FQ62" i="1"/>
  <c r="FP62" i="1"/>
  <c r="FO62" i="1"/>
  <c r="FM62" i="1"/>
  <c r="FL62" i="1"/>
  <c r="FD62" i="1"/>
  <c r="EH62" i="1"/>
  <c r="EG62" i="1"/>
  <c r="DP62" i="1"/>
  <c r="BV62" i="1"/>
  <c r="BS62" i="1"/>
  <c r="BN62" i="1"/>
  <c r="BJ62" i="1"/>
  <c r="BF62" i="1"/>
  <c r="BE62" i="1"/>
  <c r="BA62" i="1"/>
  <c r="AP62" i="1"/>
  <c r="AN62" i="1"/>
  <c r="AD62" i="1"/>
  <c r="AC62" i="1"/>
  <c r="GJ61" i="1"/>
  <c r="FQ61" i="1"/>
  <c r="FP61" i="1"/>
  <c r="FO61" i="1"/>
  <c r="FM61" i="1"/>
  <c r="FL61" i="1"/>
  <c r="FD61" i="1"/>
  <c r="EH61" i="1"/>
  <c r="EG61" i="1"/>
  <c r="EI61" i="1" s="1"/>
  <c r="DP61" i="1"/>
  <c r="BV61" i="1"/>
  <c r="BS61" i="1"/>
  <c r="BN61" i="1"/>
  <c r="BJ61" i="1"/>
  <c r="BF61" i="1"/>
  <c r="BE61" i="1"/>
  <c r="BA61" i="1"/>
  <c r="AP61" i="1"/>
  <c r="AN61" i="1"/>
  <c r="AD61" i="1"/>
  <c r="AC61" i="1"/>
  <c r="GJ60" i="1"/>
  <c r="FQ60" i="1"/>
  <c r="FP60" i="1"/>
  <c r="FO60" i="1"/>
  <c r="FM60" i="1"/>
  <c r="FL60" i="1"/>
  <c r="FD60" i="1"/>
  <c r="EH60" i="1"/>
  <c r="EG60" i="1"/>
  <c r="DP60" i="1"/>
  <c r="BV60" i="1"/>
  <c r="BS60" i="1"/>
  <c r="BN60" i="1"/>
  <c r="BJ60" i="1"/>
  <c r="BE60" i="1"/>
  <c r="BF60" i="1" s="1"/>
  <c r="BA60" i="1"/>
  <c r="AP60" i="1"/>
  <c r="AN60" i="1"/>
  <c r="AD60" i="1"/>
  <c r="AC60" i="1"/>
  <c r="GJ59" i="1"/>
  <c r="FQ59" i="1"/>
  <c r="FP59" i="1"/>
  <c r="FO59" i="1"/>
  <c r="FM59" i="1"/>
  <c r="FL59" i="1"/>
  <c r="FD59" i="1"/>
  <c r="EH59" i="1"/>
  <c r="EG59" i="1"/>
  <c r="EI59" i="1" s="1"/>
  <c r="DP59" i="1"/>
  <c r="BV59" i="1"/>
  <c r="BS59" i="1"/>
  <c r="BN59" i="1"/>
  <c r="BJ59" i="1"/>
  <c r="BE59" i="1"/>
  <c r="BF59" i="1" s="1"/>
  <c r="BA59" i="1"/>
  <c r="AP59" i="1"/>
  <c r="AN59" i="1"/>
  <c r="AD59" i="1"/>
  <c r="AC59" i="1"/>
  <c r="GJ58" i="1"/>
  <c r="FQ58" i="1"/>
  <c r="FP58" i="1"/>
  <c r="FO58" i="1"/>
  <c r="FM58" i="1"/>
  <c r="FL58" i="1"/>
  <c r="FD58" i="1"/>
  <c r="EH58" i="1"/>
  <c r="EG58" i="1"/>
  <c r="DP58" i="1"/>
  <c r="BV58" i="1"/>
  <c r="BS58" i="1"/>
  <c r="BN58" i="1"/>
  <c r="BJ58" i="1"/>
  <c r="BE58" i="1"/>
  <c r="BF58" i="1" s="1"/>
  <c r="BA58" i="1"/>
  <c r="AP58" i="1"/>
  <c r="AN58" i="1"/>
  <c r="AD58" i="1"/>
  <c r="AC58" i="1"/>
  <c r="GJ57" i="1"/>
  <c r="FQ57" i="1"/>
  <c r="FP57" i="1"/>
  <c r="FO57" i="1"/>
  <c r="FM57" i="1"/>
  <c r="FL57" i="1"/>
  <c r="FD57" i="1"/>
  <c r="EH57" i="1"/>
  <c r="EG57" i="1"/>
  <c r="DP57" i="1"/>
  <c r="BV57" i="1"/>
  <c r="BS57" i="1"/>
  <c r="BN57" i="1"/>
  <c r="BJ57" i="1"/>
  <c r="BE57" i="1"/>
  <c r="BF57" i="1" s="1"/>
  <c r="BA57" i="1"/>
  <c r="AP57" i="1"/>
  <c r="AN57" i="1"/>
  <c r="AD57" i="1"/>
  <c r="AC57" i="1"/>
  <c r="GJ56" i="1"/>
  <c r="FQ56" i="1"/>
  <c r="FP56" i="1"/>
  <c r="FO56" i="1"/>
  <c r="FM56" i="1"/>
  <c r="FL56" i="1"/>
  <c r="FD56" i="1"/>
  <c r="EH56" i="1"/>
  <c r="EG56" i="1"/>
  <c r="DP56" i="1"/>
  <c r="BV56" i="1"/>
  <c r="BS56" i="1"/>
  <c r="BN56" i="1"/>
  <c r="BJ56" i="1"/>
  <c r="BF56" i="1"/>
  <c r="BE56" i="1"/>
  <c r="BA56" i="1"/>
  <c r="AP56" i="1"/>
  <c r="AN56" i="1"/>
  <c r="AD56" i="1"/>
  <c r="AC56" i="1"/>
  <c r="GJ55" i="1"/>
  <c r="FQ55" i="1"/>
  <c r="FP55" i="1"/>
  <c r="FO55" i="1"/>
  <c r="FM55" i="1"/>
  <c r="FL55" i="1"/>
  <c r="FD55" i="1"/>
  <c r="EH55" i="1"/>
  <c r="EG55" i="1"/>
  <c r="EI55" i="1" s="1"/>
  <c r="DP55" i="1"/>
  <c r="BV55" i="1"/>
  <c r="BS55" i="1"/>
  <c r="BN55" i="1"/>
  <c r="BJ55" i="1"/>
  <c r="BE55" i="1"/>
  <c r="BF55" i="1" s="1"/>
  <c r="BA55" i="1"/>
  <c r="AP55" i="1"/>
  <c r="AN55" i="1"/>
  <c r="AD55" i="1"/>
  <c r="AC55" i="1"/>
  <c r="GJ54" i="1"/>
  <c r="FQ54" i="1"/>
  <c r="FP54" i="1"/>
  <c r="FO54" i="1"/>
  <c r="FM54" i="1"/>
  <c r="FL54" i="1"/>
  <c r="FD54" i="1"/>
  <c r="EH54" i="1"/>
  <c r="EG54" i="1"/>
  <c r="EI54" i="1" s="1"/>
  <c r="DP54" i="1"/>
  <c r="BV54" i="1"/>
  <c r="BS54" i="1"/>
  <c r="BN54" i="1"/>
  <c r="BJ54" i="1"/>
  <c r="BF54" i="1"/>
  <c r="BE54" i="1"/>
  <c r="BA54" i="1"/>
  <c r="AP54" i="1"/>
  <c r="AN54" i="1"/>
  <c r="AD54" i="1"/>
  <c r="AC54" i="1"/>
  <c r="GJ53" i="1"/>
  <c r="FQ53" i="1"/>
  <c r="FP53" i="1"/>
  <c r="FO53" i="1"/>
  <c r="FM53" i="1"/>
  <c r="FL53" i="1"/>
  <c r="FD53" i="1"/>
  <c r="EH53" i="1"/>
  <c r="EG53" i="1"/>
  <c r="EI53" i="1" s="1"/>
  <c r="DP53" i="1"/>
  <c r="BV53" i="1"/>
  <c r="BS53" i="1"/>
  <c r="BN53" i="1"/>
  <c r="BJ53" i="1"/>
  <c r="BE53" i="1"/>
  <c r="BF53" i="1" s="1"/>
  <c r="BA53" i="1"/>
  <c r="AP53" i="1"/>
  <c r="AN53" i="1"/>
  <c r="AD53" i="1"/>
  <c r="AC53" i="1"/>
  <c r="GJ52" i="1"/>
  <c r="FQ52" i="1"/>
  <c r="FP52" i="1"/>
  <c r="FO52" i="1"/>
  <c r="FM52" i="1"/>
  <c r="FL52" i="1"/>
  <c r="FD52" i="1"/>
  <c r="EH52" i="1"/>
  <c r="EG52" i="1"/>
  <c r="EI52" i="1" s="1"/>
  <c r="DP52" i="1"/>
  <c r="BV52" i="1"/>
  <c r="BS52" i="1"/>
  <c r="BN52" i="1"/>
  <c r="BJ52" i="1"/>
  <c r="BF52" i="1"/>
  <c r="BE52" i="1"/>
  <c r="BA52" i="1"/>
  <c r="AP52" i="1"/>
  <c r="AN52" i="1"/>
  <c r="AD52" i="1"/>
  <c r="AC52" i="1"/>
  <c r="GJ51" i="1"/>
  <c r="FQ51" i="1"/>
  <c r="FP51" i="1"/>
  <c r="FO51" i="1"/>
  <c r="FM51" i="1"/>
  <c r="FL51" i="1"/>
  <c r="FD51" i="1"/>
  <c r="EH51" i="1"/>
  <c r="EG51" i="1"/>
  <c r="EI51" i="1" s="1"/>
  <c r="DP51" i="1"/>
  <c r="BV51" i="1"/>
  <c r="BS51" i="1"/>
  <c r="BN51" i="1"/>
  <c r="BJ51" i="1"/>
  <c r="BE51" i="1"/>
  <c r="BF51" i="1" s="1"/>
  <c r="BA51" i="1"/>
  <c r="AP51" i="1"/>
  <c r="AN51" i="1"/>
  <c r="AD51" i="1"/>
  <c r="AC51" i="1"/>
  <c r="GJ50" i="1"/>
  <c r="FQ50" i="1"/>
  <c r="FP50" i="1"/>
  <c r="FO50" i="1"/>
  <c r="FM50" i="1"/>
  <c r="FL50" i="1"/>
  <c r="FD50" i="1"/>
  <c r="EH50" i="1"/>
  <c r="EG50" i="1"/>
  <c r="EI50" i="1" s="1"/>
  <c r="DP50" i="1"/>
  <c r="BV50" i="1"/>
  <c r="BS50" i="1"/>
  <c r="BN50" i="1"/>
  <c r="BJ50" i="1"/>
  <c r="BE50" i="1"/>
  <c r="BF50" i="1" s="1"/>
  <c r="BA50" i="1"/>
  <c r="AP50" i="1"/>
  <c r="AN50" i="1"/>
  <c r="AD50" i="1"/>
  <c r="AC50" i="1"/>
  <c r="GJ49" i="1"/>
  <c r="FQ49" i="1"/>
  <c r="FP49" i="1"/>
  <c r="FO49" i="1"/>
  <c r="FM49" i="1"/>
  <c r="FL49" i="1"/>
  <c r="FD49" i="1"/>
  <c r="EH49" i="1"/>
  <c r="EG49" i="1"/>
  <c r="DP49" i="1"/>
  <c r="BV49" i="1"/>
  <c r="BS49" i="1"/>
  <c r="BN49" i="1"/>
  <c r="BJ49" i="1"/>
  <c r="BE49" i="1"/>
  <c r="BF49" i="1" s="1"/>
  <c r="BA49" i="1"/>
  <c r="AP49" i="1"/>
  <c r="AN49" i="1"/>
  <c r="AD49" i="1"/>
  <c r="AC49" i="1"/>
  <c r="GJ48" i="1"/>
  <c r="FQ48" i="1"/>
  <c r="FP48" i="1"/>
  <c r="FO48" i="1"/>
  <c r="FM48" i="1"/>
  <c r="FL48" i="1"/>
  <c r="FD48" i="1"/>
  <c r="EH48" i="1"/>
  <c r="EG48" i="1"/>
  <c r="EI48" i="1" s="1"/>
  <c r="DP48" i="1"/>
  <c r="BV48" i="1"/>
  <c r="BS48" i="1"/>
  <c r="BN48" i="1"/>
  <c r="BJ48" i="1"/>
  <c r="BF48" i="1"/>
  <c r="BE48" i="1"/>
  <c r="BA48" i="1"/>
  <c r="AP48" i="1"/>
  <c r="AN48" i="1"/>
  <c r="AD48" i="1"/>
  <c r="AC48" i="1"/>
  <c r="GJ47" i="1"/>
  <c r="FQ47" i="1"/>
  <c r="FP47" i="1"/>
  <c r="FO47" i="1"/>
  <c r="FM47" i="1"/>
  <c r="FL47" i="1"/>
  <c r="FD47" i="1"/>
  <c r="EH47" i="1"/>
  <c r="EG47" i="1"/>
  <c r="DP47" i="1"/>
  <c r="BV47" i="1"/>
  <c r="BS47" i="1"/>
  <c r="BN47" i="1"/>
  <c r="BJ47" i="1"/>
  <c r="BE47" i="1"/>
  <c r="BF47" i="1" s="1"/>
  <c r="BA47" i="1"/>
  <c r="AP47" i="1"/>
  <c r="AN47" i="1"/>
  <c r="AD47" i="1"/>
  <c r="AC47" i="1"/>
  <c r="GJ46" i="1"/>
  <c r="FQ46" i="1"/>
  <c r="FP46" i="1"/>
  <c r="FO46" i="1"/>
  <c r="FM46" i="1"/>
  <c r="FL46" i="1"/>
  <c r="FD46" i="1"/>
  <c r="EH46" i="1"/>
  <c r="EG46" i="1"/>
  <c r="EI46" i="1" s="1"/>
  <c r="DP46" i="1"/>
  <c r="BV46" i="1"/>
  <c r="BS46" i="1"/>
  <c r="BN46" i="1"/>
  <c r="BJ46" i="1"/>
  <c r="BF46" i="1"/>
  <c r="BE46" i="1"/>
  <c r="BA46" i="1"/>
  <c r="AP46" i="1"/>
  <c r="AN46" i="1"/>
  <c r="AD46" i="1"/>
  <c r="AC46" i="1"/>
  <c r="GJ45" i="1"/>
  <c r="FQ45" i="1"/>
  <c r="FP45" i="1"/>
  <c r="FO45" i="1"/>
  <c r="FM45" i="1"/>
  <c r="FL45" i="1"/>
  <c r="FD45" i="1"/>
  <c r="EH45" i="1"/>
  <c r="EG45" i="1"/>
  <c r="EI45" i="1" s="1"/>
  <c r="DP45" i="1"/>
  <c r="BV45" i="1"/>
  <c r="BS45" i="1"/>
  <c r="BN45" i="1"/>
  <c r="BJ45" i="1"/>
  <c r="BE45" i="1"/>
  <c r="BF45" i="1" s="1"/>
  <c r="BA45" i="1"/>
  <c r="AP45" i="1"/>
  <c r="AN45" i="1"/>
  <c r="AD45" i="1"/>
  <c r="AC45" i="1"/>
  <c r="GJ44" i="1"/>
  <c r="FQ44" i="1"/>
  <c r="FP44" i="1"/>
  <c r="FO44" i="1"/>
  <c r="FM44" i="1"/>
  <c r="FL44" i="1"/>
  <c r="FD44" i="1"/>
  <c r="EH44" i="1"/>
  <c r="EG44" i="1"/>
  <c r="EI44" i="1" s="1"/>
  <c r="DP44" i="1"/>
  <c r="BV44" i="1"/>
  <c r="BS44" i="1"/>
  <c r="BN44" i="1"/>
  <c r="BJ44" i="1"/>
  <c r="BE44" i="1"/>
  <c r="BF44" i="1" s="1"/>
  <c r="BA44" i="1"/>
  <c r="AP44" i="1"/>
  <c r="AN44" i="1"/>
  <c r="AD44" i="1"/>
  <c r="AC44" i="1"/>
  <c r="GJ43" i="1"/>
  <c r="FQ43" i="1"/>
  <c r="FP43" i="1"/>
  <c r="FO43" i="1"/>
  <c r="FM43" i="1"/>
  <c r="FL43" i="1"/>
  <c r="FD43" i="1"/>
  <c r="EH43" i="1"/>
  <c r="EG43" i="1"/>
  <c r="DP43" i="1"/>
  <c r="BV43" i="1"/>
  <c r="BS43" i="1"/>
  <c r="BN43" i="1"/>
  <c r="BJ43" i="1"/>
  <c r="BE43" i="1"/>
  <c r="BF43" i="1" s="1"/>
  <c r="BA43" i="1"/>
  <c r="AP43" i="1"/>
  <c r="AN43" i="1"/>
  <c r="AD43" i="1"/>
  <c r="AC43" i="1"/>
  <c r="GJ42" i="1"/>
  <c r="FQ42" i="1"/>
  <c r="FP42" i="1"/>
  <c r="FO42" i="1"/>
  <c r="FM42" i="1"/>
  <c r="FL42" i="1"/>
  <c r="FD42" i="1"/>
  <c r="EH42" i="1"/>
  <c r="EG42" i="1"/>
  <c r="DP42" i="1"/>
  <c r="BV42" i="1"/>
  <c r="BS42" i="1"/>
  <c r="BN42" i="1"/>
  <c r="BJ42" i="1"/>
  <c r="BE42" i="1"/>
  <c r="BF42" i="1" s="1"/>
  <c r="BA42" i="1"/>
  <c r="AP42" i="1"/>
  <c r="AN42" i="1"/>
  <c r="AD42" i="1"/>
  <c r="AC42" i="1"/>
  <c r="GJ41" i="1"/>
  <c r="FQ41" i="1"/>
  <c r="FP41" i="1"/>
  <c r="FO41" i="1"/>
  <c r="FM41" i="1"/>
  <c r="FL41" i="1"/>
  <c r="FD41" i="1"/>
  <c r="EH41" i="1"/>
  <c r="EG41" i="1"/>
  <c r="DP41" i="1"/>
  <c r="BV41" i="1"/>
  <c r="BS41" i="1"/>
  <c r="BN41" i="1"/>
  <c r="BJ41" i="1"/>
  <c r="BE41" i="1"/>
  <c r="BF41" i="1" s="1"/>
  <c r="BA41" i="1"/>
  <c r="AP41" i="1"/>
  <c r="AN41" i="1"/>
  <c r="AD41" i="1"/>
  <c r="AC41" i="1"/>
  <c r="GJ40" i="1"/>
  <c r="FQ40" i="1"/>
  <c r="FP40" i="1"/>
  <c r="FO40" i="1"/>
  <c r="FM40" i="1"/>
  <c r="FL40" i="1"/>
  <c r="FD40" i="1"/>
  <c r="EH40" i="1"/>
  <c r="EG40" i="1"/>
  <c r="DP40" i="1"/>
  <c r="BV40" i="1"/>
  <c r="BS40" i="1"/>
  <c r="BN40" i="1"/>
  <c r="BJ40" i="1"/>
  <c r="BE40" i="1"/>
  <c r="BF40" i="1" s="1"/>
  <c r="BA40" i="1"/>
  <c r="AP40" i="1"/>
  <c r="AN40" i="1"/>
  <c r="AD40" i="1"/>
  <c r="AC40" i="1"/>
  <c r="GJ39" i="1"/>
  <c r="FQ39" i="1"/>
  <c r="FP39" i="1"/>
  <c r="FO39" i="1"/>
  <c r="FM39" i="1"/>
  <c r="FL39" i="1"/>
  <c r="FD39" i="1"/>
  <c r="EH39" i="1"/>
  <c r="EG39" i="1"/>
  <c r="DP39" i="1"/>
  <c r="BV39" i="1"/>
  <c r="BS39" i="1"/>
  <c r="BN39" i="1"/>
  <c r="BJ39" i="1"/>
  <c r="BE39" i="1"/>
  <c r="BF39" i="1" s="1"/>
  <c r="BA39" i="1"/>
  <c r="AP39" i="1"/>
  <c r="AN39" i="1"/>
  <c r="AD39" i="1"/>
  <c r="AC39" i="1"/>
  <c r="GJ38" i="1"/>
  <c r="FQ38" i="1"/>
  <c r="FP38" i="1"/>
  <c r="FO38" i="1"/>
  <c r="FM38" i="1"/>
  <c r="FL38" i="1"/>
  <c r="FD38" i="1"/>
  <c r="EH38" i="1"/>
  <c r="EG38" i="1"/>
  <c r="DP38" i="1"/>
  <c r="BV38" i="1"/>
  <c r="BS38" i="1"/>
  <c r="BN38" i="1"/>
  <c r="BJ38" i="1"/>
  <c r="BE38" i="1"/>
  <c r="BF38" i="1" s="1"/>
  <c r="BA38" i="1"/>
  <c r="AP38" i="1"/>
  <c r="AN38" i="1"/>
  <c r="AD38" i="1"/>
  <c r="AC38" i="1"/>
  <c r="GJ37" i="1"/>
  <c r="FQ37" i="1"/>
  <c r="FP37" i="1"/>
  <c r="FO37" i="1"/>
  <c r="FM37" i="1"/>
  <c r="FL37" i="1"/>
  <c r="FD37" i="1"/>
  <c r="EH37" i="1"/>
  <c r="EG37" i="1"/>
  <c r="DP37" i="1"/>
  <c r="BV37" i="1"/>
  <c r="BS37" i="1"/>
  <c r="BN37" i="1"/>
  <c r="BJ37" i="1"/>
  <c r="BE37" i="1"/>
  <c r="BF37" i="1" s="1"/>
  <c r="BA37" i="1"/>
  <c r="AP37" i="1"/>
  <c r="AN37" i="1"/>
  <c r="AD37" i="1"/>
  <c r="AC37" i="1"/>
  <c r="GJ36" i="1"/>
  <c r="FQ36" i="1"/>
  <c r="FP36" i="1"/>
  <c r="FO36" i="1"/>
  <c r="FM36" i="1"/>
  <c r="FL36" i="1"/>
  <c r="FD36" i="1"/>
  <c r="EH36" i="1"/>
  <c r="EG36" i="1"/>
  <c r="DP36" i="1"/>
  <c r="BV36" i="1"/>
  <c r="BS36" i="1"/>
  <c r="BN36" i="1"/>
  <c r="BJ36" i="1"/>
  <c r="BE36" i="1"/>
  <c r="BF36" i="1" s="1"/>
  <c r="BA36" i="1"/>
  <c r="AP36" i="1"/>
  <c r="AN36" i="1"/>
  <c r="AD36" i="1"/>
  <c r="AC36" i="1"/>
  <c r="GJ35" i="1"/>
  <c r="FQ35" i="1"/>
  <c r="FP35" i="1"/>
  <c r="FO35" i="1"/>
  <c r="FM35" i="1"/>
  <c r="FL35" i="1"/>
  <c r="FD35" i="1"/>
  <c r="EH35" i="1"/>
  <c r="EG35" i="1"/>
  <c r="DP35" i="1"/>
  <c r="BV35" i="1"/>
  <c r="BS35" i="1"/>
  <c r="BN35" i="1"/>
  <c r="BJ35" i="1"/>
  <c r="BE35" i="1"/>
  <c r="BF35" i="1" s="1"/>
  <c r="BA35" i="1"/>
  <c r="AP35" i="1"/>
  <c r="AN35" i="1"/>
  <c r="AD35" i="1"/>
  <c r="AC35" i="1"/>
  <c r="GJ34" i="1"/>
  <c r="FQ34" i="1"/>
  <c r="FP34" i="1"/>
  <c r="FO34" i="1"/>
  <c r="FM34" i="1"/>
  <c r="FL34" i="1"/>
  <c r="FD34" i="1"/>
  <c r="EH34" i="1"/>
  <c r="EG34" i="1"/>
  <c r="DP34" i="1"/>
  <c r="BV34" i="1"/>
  <c r="BS34" i="1"/>
  <c r="BN34" i="1"/>
  <c r="BJ34" i="1"/>
  <c r="BE34" i="1"/>
  <c r="BF34" i="1" s="1"/>
  <c r="BA34" i="1"/>
  <c r="AP34" i="1"/>
  <c r="AN34" i="1"/>
  <c r="AD34" i="1"/>
  <c r="AC34" i="1"/>
  <c r="GJ33" i="1"/>
  <c r="FQ33" i="1"/>
  <c r="FP33" i="1"/>
  <c r="FO33" i="1"/>
  <c r="FM33" i="1"/>
  <c r="FL33" i="1"/>
  <c r="FD33" i="1"/>
  <c r="EH33" i="1"/>
  <c r="EG33" i="1"/>
  <c r="DP33" i="1"/>
  <c r="BV33" i="1"/>
  <c r="BS33" i="1"/>
  <c r="BN33" i="1"/>
  <c r="BJ33" i="1"/>
  <c r="BE33" i="1"/>
  <c r="BF33" i="1" s="1"/>
  <c r="BA33" i="1"/>
  <c r="AP33" i="1"/>
  <c r="AN33" i="1"/>
  <c r="AD33" i="1"/>
  <c r="AC33" i="1"/>
  <c r="GJ32" i="1"/>
  <c r="FQ32" i="1"/>
  <c r="FP32" i="1"/>
  <c r="FO32" i="1"/>
  <c r="FM32" i="1"/>
  <c r="FL32" i="1"/>
  <c r="FD32" i="1"/>
  <c r="EH32" i="1"/>
  <c r="EG32" i="1"/>
  <c r="DP32" i="1"/>
  <c r="BV32" i="1"/>
  <c r="BS32" i="1"/>
  <c r="BN32" i="1"/>
  <c r="BJ32" i="1"/>
  <c r="BE32" i="1"/>
  <c r="BF32" i="1" s="1"/>
  <c r="BA32" i="1"/>
  <c r="AP32" i="1"/>
  <c r="AN32" i="1"/>
  <c r="AD32" i="1"/>
  <c r="AC32" i="1"/>
  <c r="GJ31" i="1"/>
  <c r="FQ31" i="1"/>
  <c r="FP31" i="1"/>
  <c r="FO31" i="1"/>
  <c r="FM31" i="1"/>
  <c r="FL31" i="1"/>
  <c r="FD31" i="1"/>
  <c r="EH31" i="1"/>
  <c r="EG31" i="1"/>
  <c r="DP31" i="1"/>
  <c r="BV31" i="1"/>
  <c r="BS31" i="1"/>
  <c r="BN31" i="1"/>
  <c r="BJ31" i="1"/>
  <c r="BE31" i="1"/>
  <c r="BF31" i="1" s="1"/>
  <c r="BA31" i="1"/>
  <c r="AP31" i="1"/>
  <c r="AN31" i="1"/>
  <c r="AD31" i="1"/>
  <c r="AC31" i="1"/>
  <c r="GJ30" i="1"/>
  <c r="FQ30" i="1"/>
  <c r="FP30" i="1"/>
  <c r="FO30" i="1"/>
  <c r="FM30" i="1"/>
  <c r="FL30" i="1"/>
  <c r="FD30" i="1"/>
  <c r="EH30" i="1"/>
  <c r="EG30" i="1"/>
  <c r="DP30" i="1"/>
  <c r="BV30" i="1"/>
  <c r="BS30" i="1"/>
  <c r="BN30" i="1"/>
  <c r="BJ30" i="1"/>
  <c r="BE30" i="1"/>
  <c r="BF30" i="1" s="1"/>
  <c r="BA30" i="1"/>
  <c r="AP30" i="1"/>
  <c r="AN30" i="1"/>
  <c r="AD30" i="1"/>
  <c r="AC30" i="1"/>
  <c r="GJ29" i="1"/>
  <c r="FQ29" i="1"/>
  <c r="FP29" i="1"/>
  <c r="FO29" i="1"/>
  <c r="FM29" i="1"/>
  <c r="FL29" i="1"/>
  <c r="FD29" i="1"/>
  <c r="EH29" i="1"/>
  <c r="EG29" i="1"/>
  <c r="DP29" i="1"/>
  <c r="BV29" i="1"/>
  <c r="BS29" i="1"/>
  <c r="BN29" i="1"/>
  <c r="BJ29" i="1"/>
  <c r="BE29" i="1"/>
  <c r="BF29" i="1" s="1"/>
  <c r="BA29" i="1"/>
  <c r="AP29" i="1"/>
  <c r="AN29" i="1"/>
  <c r="AD29" i="1"/>
  <c r="AC29" i="1"/>
  <c r="GJ28" i="1"/>
  <c r="FQ28" i="1"/>
  <c r="FP28" i="1"/>
  <c r="FO28" i="1"/>
  <c r="FM28" i="1"/>
  <c r="FL28" i="1"/>
  <c r="FD28" i="1"/>
  <c r="EH28" i="1"/>
  <c r="EG28" i="1"/>
  <c r="DP28" i="1"/>
  <c r="BV28" i="1"/>
  <c r="BS28" i="1"/>
  <c r="BN28" i="1"/>
  <c r="BJ28" i="1"/>
  <c r="BE28" i="1"/>
  <c r="BF28" i="1" s="1"/>
  <c r="BA28" i="1"/>
  <c r="AP28" i="1"/>
  <c r="AN28" i="1"/>
  <c r="AD28" i="1"/>
  <c r="AC28" i="1"/>
  <c r="GJ27" i="1"/>
  <c r="FQ27" i="1"/>
  <c r="FP27" i="1"/>
  <c r="FO27" i="1"/>
  <c r="FM27" i="1"/>
  <c r="FL27" i="1"/>
  <c r="FD27" i="1"/>
  <c r="EH27" i="1"/>
  <c r="EG27" i="1"/>
  <c r="DP27" i="1"/>
  <c r="BV27" i="1"/>
  <c r="BS27" i="1"/>
  <c r="BN27" i="1"/>
  <c r="BJ27" i="1"/>
  <c r="BE27" i="1"/>
  <c r="BF27" i="1" s="1"/>
  <c r="BA27" i="1"/>
  <c r="AP27" i="1"/>
  <c r="AN27" i="1"/>
  <c r="AD27" i="1"/>
  <c r="AC27" i="1"/>
  <c r="GJ26" i="1"/>
  <c r="FQ26" i="1"/>
  <c r="FP26" i="1"/>
  <c r="FO26" i="1"/>
  <c r="FM26" i="1"/>
  <c r="FL26" i="1"/>
  <c r="FD26" i="1"/>
  <c r="EH26" i="1"/>
  <c r="EG26" i="1"/>
  <c r="DP26" i="1"/>
  <c r="BV26" i="1"/>
  <c r="BS26" i="1"/>
  <c r="BN26" i="1"/>
  <c r="BJ26" i="1"/>
  <c r="BE26" i="1"/>
  <c r="BF26" i="1" s="1"/>
  <c r="BA26" i="1"/>
  <c r="AP26" i="1"/>
  <c r="AN26" i="1"/>
  <c r="AD26" i="1"/>
  <c r="AC26" i="1"/>
  <c r="GJ25" i="1"/>
  <c r="FQ25" i="1"/>
  <c r="FP25" i="1"/>
  <c r="FO25" i="1"/>
  <c r="FM25" i="1"/>
  <c r="FL25" i="1"/>
  <c r="FD25" i="1"/>
  <c r="EH25" i="1"/>
  <c r="EG25" i="1"/>
  <c r="DP25" i="1"/>
  <c r="BV25" i="1"/>
  <c r="BS25" i="1"/>
  <c r="BN25" i="1"/>
  <c r="BJ25" i="1"/>
  <c r="BE25" i="1"/>
  <c r="BF25" i="1" s="1"/>
  <c r="BA25" i="1"/>
  <c r="AP25" i="1"/>
  <c r="AN25" i="1"/>
  <c r="AD25" i="1"/>
  <c r="AC25" i="1"/>
  <c r="GJ24" i="1"/>
  <c r="FQ24" i="1"/>
  <c r="FP24" i="1"/>
  <c r="FO24" i="1"/>
  <c r="FM24" i="1"/>
  <c r="FL24" i="1"/>
  <c r="FD24" i="1"/>
  <c r="EH24" i="1"/>
  <c r="EG24" i="1"/>
  <c r="DP24" i="1"/>
  <c r="BV24" i="1"/>
  <c r="BS24" i="1"/>
  <c r="BN24" i="1"/>
  <c r="BJ24" i="1"/>
  <c r="BE24" i="1"/>
  <c r="BF24" i="1" s="1"/>
  <c r="BA24" i="1"/>
  <c r="AP24" i="1"/>
  <c r="AN24" i="1"/>
  <c r="AD24" i="1"/>
  <c r="AC24" i="1"/>
  <c r="GJ23" i="1"/>
  <c r="FQ23" i="1"/>
  <c r="FP23" i="1"/>
  <c r="FO23" i="1"/>
  <c r="FM23" i="1"/>
  <c r="FL23" i="1"/>
  <c r="FD23" i="1"/>
  <c r="EH23" i="1"/>
  <c r="EG23" i="1"/>
  <c r="DP23" i="1"/>
  <c r="BV23" i="1"/>
  <c r="BS23" i="1"/>
  <c r="BN23" i="1"/>
  <c r="BJ23" i="1"/>
  <c r="BE23" i="1"/>
  <c r="BF23" i="1" s="1"/>
  <c r="BA23" i="1"/>
  <c r="AP23" i="1"/>
  <c r="AN23" i="1"/>
  <c r="AD23" i="1"/>
  <c r="AC23" i="1"/>
  <c r="GJ22" i="1"/>
  <c r="FQ22" i="1"/>
  <c r="FP22" i="1"/>
  <c r="FO22" i="1"/>
  <c r="FM22" i="1"/>
  <c r="FL22" i="1"/>
  <c r="FD22" i="1"/>
  <c r="EH22" i="1"/>
  <c r="EG22" i="1"/>
  <c r="DP22" i="1"/>
  <c r="BV22" i="1"/>
  <c r="BS22" i="1"/>
  <c r="BN22" i="1"/>
  <c r="BJ22" i="1"/>
  <c r="BE22" i="1"/>
  <c r="BF22" i="1" s="1"/>
  <c r="BA22" i="1"/>
  <c r="AP22" i="1"/>
  <c r="AN22" i="1"/>
  <c r="AD22" i="1"/>
  <c r="AC22" i="1"/>
  <c r="GJ21" i="1"/>
  <c r="FQ21" i="1"/>
  <c r="FP21" i="1"/>
  <c r="FO21" i="1"/>
  <c r="FM21" i="1"/>
  <c r="FL21" i="1"/>
  <c r="FD21" i="1"/>
  <c r="EH21" i="1"/>
  <c r="EG21" i="1"/>
  <c r="DP21" i="1"/>
  <c r="BV21" i="1"/>
  <c r="BS21" i="1"/>
  <c r="BN21" i="1"/>
  <c r="BJ21" i="1"/>
  <c r="BE21" i="1"/>
  <c r="BF21" i="1" s="1"/>
  <c r="BA21" i="1"/>
  <c r="AP21" i="1"/>
  <c r="AN21" i="1"/>
  <c r="AD21" i="1"/>
  <c r="AC21" i="1"/>
  <c r="GJ20" i="1"/>
  <c r="FQ20" i="1"/>
  <c r="FP20" i="1"/>
  <c r="FO20" i="1"/>
  <c r="FM20" i="1"/>
  <c r="FL20" i="1"/>
  <c r="FD20" i="1"/>
  <c r="EH20" i="1"/>
  <c r="EG20" i="1"/>
  <c r="DP20" i="1"/>
  <c r="BV20" i="1"/>
  <c r="BS20" i="1"/>
  <c r="BN20" i="1"/>
  <c r="BJ20" i="1"/>
  <c r="BE20" i="1"/>
  <c r="BF20" i="1" s="1"/>
  <c r="BA20" i="1"/>
  <c r="AP20" i="1"/>
  <c r="AN20" i="1"/>
  <c r="AD20" i="1"/>
  <c r="AC20" i="1"/>
  <c r="GJ19" i="1"/>
  <c r="FQ19" i="1"/>
  <c r="FP19" i="1"/>
  <c r="FO19" i="1"/>
  <c r="FM19" i="1"/>
  <c r="FL19" i="1"/>
  <c r="FD19" i="1"/>
  <c r="EH19" i="1"/>
  <c r="EG19" i="1"/>
  <c r="DP19" i="1"/>
  <c r="BV19" i="1"/>
  <c r="BS19" i="1"/>
  <c r="BN19" i="1"/>
  <c r="BJ19" i="1"/>
  <c r="BE19" i="1"/>
  <c r="BF19" i="1" s="1"/>
  <c r="BA19" i="1"/>
  <c r="AP19" i="1"/>
  <c r="AN19" i="1"/>
  <c r="AD19" i="1"/>
  <c r="AC19" i="1"/>
  <c r="GJ18" i="1"/>
  <c r="FQ18" i="1"/>
  <c r="FP18" i="1"/>
  <c r="FO18" i="1"/>
  <c r="FM18" i="1"/>
  <c r="FL18" i="1"/>
  <c r="FD18" i="1"/>
  <c r="EH18" i="1"/>
  <c r="EG18" i="1"/>
  <c r="DP18" i="1"/>
  <c r="BV18" i="1"/>
  <c r="BS18" i="1"/>
  <c r="BN18" i="1"/>
  <c r="BJ18" i="1"/>
  <c r="BE18" i="1"/>
  <c r="BF18" i="1" s="1"/>
  <c r="BA18" i="1"/>
  <c r="AP18" i="1"/>
  <c r="AN18" i="1"/>
  <c r="AD18" i="1"/>
  <c r="AC18" i="1"/>
  <c r="GJ17" i="1"/>
  <c r="FQ17" i="1"/>
  <c r="FP17" i="1"/>
  <c r="FO17" i="1"/>
  <c r="FM17" i="1"/>
  <c r="FL17" i="1"/>
  <c r="FD17" i="1"/>
  <c r="EH17" i="1"/>
  <c r="EG17" i="1"/>
  <c r="DP17" i="1"/>
  <c r="BV17" i="1"/>
  <c r="BS17" i="1"/>
  <c r="BN17" i="1"/>
  <c r="BJ17" i="1"/>
  <c r="BE17" i="1"/>
  <c r="BF17" i="1" s="1"/>
  <c r="BA17" i="1"/>
  <c r="AP17" i="1"/>
  <c r="AN17" i="1"/>
  <c r="AD17" i="1"/>
  <c r="AC17" i="1"/>
  <c r="GJ16" i="1"/>
  <c r="FQ16" i="1"/>
  <c r="FP16" i="1"/>
  <c r="FO16" i="1"/>
  <c r="FM16" i="1"/>
  <c r="FL16" i="1"/>
  <c r="FD16" i="1"/>
  <c r="EH16" i="1"/>
  <c r="EG16" i="1"/>
  <c r="EI16" i="1" s="1"/>
  <c r="DP16" i="1"/>
  <c r="BV16" i="1"/>
  <c r="BS16" i="1"/>
  <c r="BN16" i="1"/>
  <c r="BJ16" i="1"/>
  <c r="BE16" i="1"/>
  <c r="BF16" i="1" s="1"/>
  <c r="BA16" i="1"/>
  <c r="AP16" i="1"/>
  <c r="AN16" i="1"/>
  <c r="AD16" i="1"/>
  <c r="AC16" i="1"/>
  <c r="GJ15" i="1"/>
  <c r="FQ15" i="1"/>
  <c r="FP15" i="1"/>
  <c r="FO15" i="1"/>
  <c r="FM15" i="1"/>
  <c r="FL15" i="1"/>
  <c r="FD15" i="1"/>
  <c r="EH15" i="1"/>
  <c r="EG15" i="1"/>
  <c r="EI15" i="1" s="1"/>
  <c r="DP15" i="1"/>
  <c r="BV15" i="1"/>
  <c r="BS15" i="1"/>
  <c r="BN15" i="1"/>
  <c r="BJ15" i="1"/>
  <c r="BE15" i="1"/>
  <c r="BF15" i="1" s="1"/>
  <c r="BA15" i="1"/>
  <c r="AP15" i="1"/>
  <c r="AN15" i="1"/>
  <c r="AD15" i="1"/>
  <c r="AC15" i="1"/>
  <c r="GJ14" i="1"/>
  <c r="FQ14" i="1"/>
  <c r="FP14" i="1"/>
  <c r="FO14" i="1"/>
  <c r="FM14" i="1"/>
  <c r="FL14" i="1"/>
  <c r="FD14" i="1"/>
  <c r="EH14" i="1"/>
  <c r="EG14" i="1"/>
  <c r="EI14" i="1" s="1"/>
  <c r="DP14" i="1"/>
  <c r="BV14" i="1"/>
  <c r="BS14" i="1"/>
  <c r="BN14" i="1"/>
  <c r="BJ14" i="1"/>
  <c r="BE14" i="1"/>
  <c r="BF14" i="1" s="1"/>
  <c r="BA14" i="1"/>
  <c r="AP14" i="1"/>
  <c r="AN14" i="1"/>
  <c r="AD14" i="1"/>
  <c r="AC14" i="1"/>
  <c r="GJ13" i="1"/>
  <c r="FQ13" i="1"/>
  <c r="FP13" i="1"/>
  <c r="FO13" i="1"/>
  <c r="FM13" i="1"/>
  <c r="FL13" i="1"/>
  <c r="FD13" i="1"/>
  <c r="EH13" i="1"/>
  <c r="EG13" i="1"/>
  <c r="EI13" i="1" s="1"/>
  <c r="DP13" i="1"/>
  <c r="BV13" i="1"/>
  <c r="BS13" i="1"/>
  <c r="BN13" i="1"/>
  <c r="BJ13" i="1"/>
  <c r="BE13" i="1"/>
  <c r="BF13" i="1" s="1"/>
  <c r="BA13" i="1"/>
  <c r="AP13" i="1"/>
  <c r="AN13" i="1"/>
  <c r="AD13" i="1"/>
  <c r="AC13" i="1"/>
  <c r="GJ12" i="1"/>
  <c r="FQ12" i="1"/>
  <c r="FP12" i="1"/>
  <c r="FO12" i="1"/>
  <c r="FM12" i="1"/>
  <c r="FL12" i="1"/>
  <c r="FD12" i="1"/>
  <c r="EH12" i="1"/>
  <c r="EG12" i="1"/>
  <c r="EI12" i="1" s="1"/>
  <c r="DP12" i="1"/>
  <c r="BV12" i="1"/>
  <c r="BS12" i="1"/>
  <c r="BN12" i="1"/>
  <c r="BJ12" i="1"/>
  <c r="BE12" i="1"/>
  <c r="BF12" i="1" s="1"/>
  <c r="BA12" i="1"/>
  <c r="AP12" i="1"/>
  <c r="AN12" i="1"/>
  <c r="AD12" i="1"/>
  <c r="AC12" i="1"/>
  <c r="GJ11" i="1"/>
  <c r="FQ11" i="1"/>
  <c r="FP11" i="1"/>
  <c r="FO11" i="1"/>
  <c r="FM11" i="1"/>
  <c r="FL11" i="1"/>
  <c r="FD11" i="1"/>
  <c r="EH11" i="1"/>
  <c r="EG11" i="1"/>
  <c r="EI11" i="1" s="1"/>
  <c r="DP11" i="1"/>
  <c r="BV11" i="1"/>
  <c r="BS11" i="1"/>
  <c r="BN11" i="1"/>
  <c r="BJ11" i="1"/>
  <c r="BE11" i="1"/>
  <c r="BF11" i="1" s="1"/>
  <c r="BA11" i="1"/>
  <c r="AP11" i="1"/>
  <c r="AN11" i="1"/>
  <c r="AD11" i="1"/>
  <c r="AC11" i="1"/>
  <c r="GJ10" i="1"/>
  <c r="FQ10" i="1"/>
  <c r="FP10" i="1"/>
  <c r="FO10" i="1"/>
  <c r="FM10" i="1"/>
  <c r="FL10" i="1"/>
  <c r="FD10" i="1"/>
  <c r="EH10" i="1"/>
  <c r="EG10" i="1"/>
  <c r="EI10" i="1" s="1"/>
  <c r="DP10" i="1"/>
  <c r="BV10" i="1"/>
  <c r="BS10" i="1"/>
  <c r="BN10" i="1"/>
  <c r="BJ10" i="1"/>
  <c r="BE10" i="1"/>
  <c r="BF10" i="1" s="1"/>
  <c r="BA10" i="1"/>
  <c r="AP10" i="1"/>
  <c r="AN10" i="1"/>
  <c r="AD10" i="1"/>
  <c r="AC10" i="1"/>
  <c r="GJ9" i="1"/>
  <c r="FQ9" i="1"/>
  <c r="FP9" i="1"/>
  <c r="FO9" i="1"/>
  <c r="FM9" i="1"/>
  <c r="FL9" i="1"/>
  <c r="FD9" i="1"/>
  <c r="EH9" i="1"/>
  <c r="EG9" i="1"/>
  <c r="EI9" i="1" s="1"/>
  <c r="DP9" i="1"/>
  <c r="BV9" i="1"/>
  <c r="BS9" i="1"/>
  <c r="BN9" i="1"/>
  <c r="BJ9" i="1"/>
  <c r="BE9" i="1"/>
  <c r="BF9" i="1" s="1"/>
  <c r="BA9" i="1"/>
  <c r="AP9" i="1"/>
  <c r="AN9" i="1"/>
  <c r="AD9" i="1"/>
  <c r="AC9" i="1"/>
  <c r="GJ8" i="1"/>
  <c r="FQ8" i="1"/>
  <c r="FP8" i="1"/>
  <c r="FO8" i="1"/>
  <c r="FM8" i="1"/>
  <c r="FL8" i="1"/>
  <c r="FD8" i="1"/>
  <c r="EH8" i="1"/>
  <c r="EG8" i="1"/>
  <c r="EI8" i="1" s="1"/>
  <c r="DP8" i="1"/>
  <c r="BV8" i="1"/>
  <c r="BS8" i="1"/>
  <c r="BN8" i="1"/>
  <c r="BJ8" i="1"/>
  <c r="BE8" i="1"/>
  <c r="BF8" i="1" s="1"/>
  <c r="BA8" i="1"/>
  <c r="AP8" i="1"/>
  <c r="AN8" i="1"/>
  <c r="AD8" i="1"/>
  <c r="AC8" i="1"/>
  <c r="GJ7" i="1"/>
  <c r="FQ7" i="1"/>
  <c r="FP7" i="1"/>
  <c r="FO7" i="1"/>
  <c r="FM7" i="1"/>
  <c r="FL7" i="1"/>
  <c r="FD7" i="1"/>
  <c r="EH7" i="1"/>
  <c r="EG7" i="1"/>
  <c r="EI7" i="1" s="1"/>
  <c r="DP7" i="1"/>
  <c r="BV7" i="1"/>
  <c r="BS7" i="1"/>
  <c r="BN7" i="1"/>
  <c r="BJ7" i="1"/>
  <c r="BE7" i="1"/>
  <c r="BF7" i="1" s="1"/>
  <c r="BA7" i="1"/>
  <c r="AP7" i="1"/>
  <c r="AN7" i="1"/>
  <c r="AD7" i="1"/>
  <c r="AC7" i="1"/>
  <c r="GJ6" i="1"/>
  <c r="FQ6" i="1"/>
  <c r="FP6" i="1"/>
  <c r="FO6" i="1"/>
  <c r="FM6" i="1"/>
  <c r="FL6" i="1"/>
  <c r="FD6" i="1"/>
  <c r="EH6" i="1"/>
  <c r="EG6" i="1"/>
  <c r="EI6" i="1" s="1"/>
  <c r="DP6" i="1"/>
  <c r="BV6" i="1"/>
  <c r="BS6" i="1"/>
  <c r="BN6" i="1"/>
  <c r="BJ6" i="1"/>
  <c r="BE6" i="1"/>
  <c r="BF6" i="1" s="1"/>
  <c r="BA6" i="1"/>
  <c r="AP6" i="1"/>
  <c r="AN6" i="1"/>
  <c r="AD6" i="1"/>
  <c r="AC6" i="1"/>
  <c r="GJ5" i="1"/>
  <c r="FQ5" i="1"/>
  <c r="FP5" i="1"/>
  <c r="FO5" i="1"/>
  <c r="FM5" i="1"/>
  <c r="FL5" i="1"/>
  <c r="FD5" i="1"/>
  <c r="EH5" i="1"/>
  <c r="EG5" i="1"/>
  <c r="EI5" i="1" s="1"/>
  <c r="DP5" i="1"/>
  <c r="BV5" i="1"/>
  <c r="BS5" i="1"/>
  <c r="BN5" i="1"/>
  <c r="BJ5" i="1"/>
  <c r="BE5" i="1"/>
  <c r="BF5" i="1" s="1"/>
  <c r="BA5" i="1"/>
  <c r="AP5" i="1"/>
  <c r="AN5" i="1"/>
  <c r="AD5" i="1"/>
  <c r="AC5" i="1"/>
  <c r="GJ4" i="1"/>
  <c r="FQ4" i="1"/>
  <c r="FP4" i="1"/>
  <c r="FO4" i="1"/>
  <c r="FM4" i="1"/>
  <c r="FL4" i="1"/>
  <c r="FD4" i="1"/>
  <c r="EH4" i="1"/>
  <c r="EG4" i="1"/>
  <c r="EI4" i="1" s="1"/>
  <c r="DP4" i="1"/>
  <c r="BV4" i="1"/>
  <c r="BS4" i="1"/>
  <c r="BN4" i="1"/>
  <c r="BJ4" i="1"/>
  <c r="BE4" i="1"/>
  <c r="BF4" i="1" s="1"/>
  <c r="BA4" i="1"/>
  <c r="AP4" i="1"/>
  <c r="AN4" i="1"/>
  <c r="AD4" i="1"/>
  <c r="AC4" i="1"/>
  <c r="CD93" i="4"/>
  <c r="BS93" i="4"/>
  <c r="BN93" i="4"/>
  <c r="BK93" i="4"/>
  <c r="BH93" i="4"/>
  <c r="BD93" i="4"/>
  <c r="AU93" i="4"/>
  <c r="AT93" i="4"/>
  <c r="AO93" i="4"/>
  <c r="AN93" i="4"/>
  <c r="AM93" i="4"/>
  <c r="AA93" i="4"/>
  <c r="Z93" i="4"/>
  <c r="BS92" i="4"/>
  <c r="BN92" i="4"/>
  <c r="BK92" i="4"/>
  <c r="BH92" i="4"/>
  <c r="BD92" i="4"/>
  <c r="AU92" i="4"/>
  <c r="AT92" i="4"/>
  <c r="AO92" i="4"/>
  <c r="AN92" i="4"/>
  <c r="AM92" i="4"/>
  <c r="AA92" i="4"/>
  <c r="CD92" i="4" s="1"/>
  <c r="Z92" i="4"/>
  <c r="BS91" i="4"/>
  <c r="BN91" i="4"/>
  <c r="BK91" i="4"/>
  <c r="BH91" i="4"/>
  <c r="BD91" i="4"/>
  <c r="AU91" i="4"/>
  <c r="AT91" i="4"/>
  <c r="AO91" i="4"/>
  <c r="AN91" i="4"/>
  <c r="AM91" i="4"/>
  <c r="AA91" i="4"/>
  <c r="CD91" i="4" s="1"/>
  <c r="Z91" i="4"/>
  <c r="BS90" i="4"/>
  <c r="BN90" i="4"/>
  <c r="BK90" i="4"/>
  <c r="BH90" i="4"/>
  <c r="BD90" i="4"/>
  <c r="AU90" i="4"/>
  <c r="AT90" i="4"/>
  <c r="AO90" i="4"/>
  <c r="AN90" i="4"/>
  <c r="AM90" i="4"/>
  <c r="AA90" i="4"/>
  <c r="CD90" i="4" s="1"/>
  <c r="Z90" i="4"/>
  <c r="CD89" i="4"/>
  <c r="BS89" i="4"/>
  <c r="BN89" i="4"/>
  <c r="BK89" i="4"/>
  <c r="BH89" i="4"/>
  <c r="BD89" i="4"/>
  <c r="AU89" i="4"/>
  <c r="AT89" i="4"/>
  <c r="AO89" i="4"/>
  <c r="AN89" i="4"/>
  <c r="AM89" i="4"/>
  <c r="AA89" i="4"/>
  <c r="Z89" i="4"/>
  <c r="BS88" i="4"/>
  <c r="BN88" i="4"/>
  <c r="BK88" i="4"/>
  <c r="BH88" i="4"/>
  <c r="BD88" i="4"/>
  <c r="AU88" i="4"/>
  <c r="AT88" i="4"/>
  <c r="AO88" i="4"/>
  <c r="AN88" i="4"/>
  <c r="AM88" i="4"/>
  <c r="AA88" i="4"/>
  <c r="CD88" i="4" s="1"/>
  <c r="Z88" i="4"/>
  <c r="BS87" i="4"/>
  <c r="BN87" i="4"/>
  <c r="BK87" i="4"/>
  <c r="BH87" i="4"/>
  <c r="BD87" i="4"/>
  <c r="AU87" i="4"/>
  <c r="AT87" i="4"/>
  <c r="AO87" i="4"/>
  <c r="AN87" i="4"/>
  <c r="AM87" i="4"/>
  <c r="AA87" i="4"/>
  <c r="CD87" i="4" s="1"/>
  <c r="Z87" i="4"/>
  <c r="BS86" i="4"/>
  <c r="BN86" i="4"/>
  <c r="BK86" i="4"/>
  <c r="BH86" i="4"/>
  <c r="BD86" i="4"/>
  <c r="AU86" i="4"/>
  <c r="AT86" i="4"/>
  <c r="AO86" i="4"/>
  <c r="AN86" i="4"/>
  <c r="AM86" i="4"/>
  <c r="AA86" i="4"/>
  <c r="CD86" i="4" s="1"/>
  <c r="Z86" i="4"/>
  <c r="CD85" i="4"/>
  <c r="BS85" i="4"/>
  <c r="BN85" i="4"/>
  <c r="BK85" i="4"/>
  <c r="BH85" i="4"/>
  <c r="BD85" i="4"/>
  <c r="AU85" i="4"/>
  <c r="AT85" i="4"/>
  <c r="AO85" i="4"/>
  <c r="AN85" i="4"/>
  <c r="AM85" i="4"/>
  <c r="AA85" i="4"/>
  <c r="Z85" i="4"/>
  <c r="BS84" i="4"/>
  <c r="BN84" i="4"/>
  <c r="BK84" i="4"/>
  <c r="BH84" i="4"/>
  <c r="BD84" i="4"/>
  <c r="AU84" i="4"/>
  <c r="AT84" i="4"/>
  <c r="AO84" i="4"/>
  <c r="AN84" i="4"/>
  <c r="AM84" i="4"/>
  <c r="AA84" i="4"/>
  <c r="CD84" i="4" s="1"/>
  <c r="Z84" i="4"/>
  <c r="BS83" i="4"/>
  <c r="BN83" i="4"/>
  <c r="BK83" i="4"/>
  <c r="BH83" i="4"/>
  <c r="BD83" i="4"/>
  <c r="AU83" i="4"/>
  <c r="AT83" i="4"/>
  <c r="AO83" i="4"/>
  <c r="AN83" i="4"/>
  <c r="AM83" i="4"/>
  <c r="AA83" i="4"/>
  <c r="CD83" i="4" s="1"/>
  <c r="Z83" i="4"/>
  <c r="BS82" i="4"/>
  <c r="BN82" i="4"/>
  <c r="BK82" i="4"/>
  <c r="BH82" i="4"/>
  <c r="BD82" i="4"/>
  <c r="AU82" i="4"/>
  <c r="AT82" i="4"/>
  <c r="AO82" i="4"/>
  <c r="AN82" i="4"/>
  <c r="AM82" i="4"/>
  <c r="AA82" i="4"/>
  <c r="CD82" i="4" s="1"/>
  <c r="Z82" i="4"/>
  <c r="CD81" i="4"/>
  <c r="BS81" i="4"/>
  <c r="BN81" i="4"/>
  <c r="BK81" i="4"/>
  <c r="BH81" i="4"/>
  <c r="BD81" i="4"/>
  <c r="AU81" i="4"/>
  <c r="AT81" i="4"/>
  <c r="AO81" i="4"/>
  <c r="AN81" i="4"/>
  <c r="AM81" i="4"/>
  <c r="AA81" i="4"/>
  <c r="Z81" i="4"/>
  <c r="BS80" i="4"/>
  <c r="BN80" i="4"/>
  <c r="BK80" i="4"/>
  <c r="BH80" i="4"/>
  <c r="BD80" i="4"/>
  <c r="AU80" i="4"/>
  <c r="AT80" i="4"/>
  <c r="AO80" i="4"/>
  <c r="AN80" i="4"/>
  <c r="AM80" i="4"/>
  <c r="AA80" i="4"/>
  <c r="CD80" i="4" s="1"/>
  <c r="Z80" i="4"/>
  <c r="BS79" i="4"/>
  <c r="BN79" i="4"/>
  <c r="BK79" i="4"/>
  <c r="BH79" i="4"/>
  <c r="BD79" i="4"/>
  <c r="AU79" i="4"/>
  <c r="AT79" i="4"/>
  <c r="AO79" i="4"/>
  <c r="AN79" i="4"/>
  <c r="AM79" i="4"/>
  <c r="AA79" i="4"/>
  <c r="CD79" i="4" s="1"/>
  <c r="Z79" i="4"/>
  <c r="BS78" i="4"/>
  <c r="BN78" i="4"/>
  <c r="BK78" i="4"/>
  <c r="BH78" i="4"/>
  <c r="BD78" i="4"/>
  <c r="AU78" i="4"/>
  <c r="AT78" i="4"/>
  <c r="AO78" i="4"/>
  <c r="AN78" i="4"/>
  <c r="AM78" i="4"/>
  <c r="AA78" i="4"/>
  <c r="CD78" i="4" s="1"/>
  <c r="Z78" i="4"/>
  <c r="CD77" i="4"/>
  <c r="BS77" i="4"/>
  <c r="BN77" i="4"/>
  <c r="BK77" i="4"/>
  <c r="BH77" i="4"/>
  <c r="BD77" i="4"/>
  <c r="AU77" i="4"/>
  <c r="AT77" i="4"/>
  <c r="AO77" i="4"/>
  <c r="AN77" i="4"/>
  <c r="AM77" i="4"/>
  <c r="AA77" i="4"/>
  <c r="Z77" i="4"/>
  <c r="BS76" i="4"/>
  <c r="BN76" i="4"/>
  <c r="BK76" i="4"/>
  <c r="BH76" i="4"/>
  <c r="BD76" i="4"/>
  <c r="AU76" i="4"/>
  <c r="AT76" i="4"/>
  <c r="AO76" i="4"/>
  <c r="AN76" i="4"/>
  <c r="AM76" i="4"/>
  <c r="AA76" i="4"/>
  <c r="CD76" i="4" s="1"/>
  <c r="Z76" i="4"/>
  <c r="BS75" i="4"/>
  <c r="BN75" i="4"/>
  <c r="BK75" i="4"/>
  <c r="BH75" i="4"/>
  <c r="BD75" i="4"/>
  <c r="AU75" i="4"/>
  <c r="AT75" i="4"/>
  <c r="AO75" i="4"/>
  <c r="AN75" i="4"/>
  <c r="AM75" i="4"/>
  <c r="AA75" i="4"/>
  <c r="CD75" i="4" s="1"/>
  <c r="Z75" i="4"/>
  <c r="BS74" i="4"/>
  <c r="BN74" i="4"/>
  <c r="BK74" i="4"/>
  <c r="BH74" i="4"/>
  <c r="BD74" i="4"/>
  <c r="AU74" i="4"/>
  <c r="AT74" i="4"/>
  <c r="AO74" i="4"/>
  <c r="AN74" i="4"/>
  <c r="AM74" i="4"/>
  <c r="AA74" i="4"/>
  <c r="CD74" i="4" s="1"/>
  <c r="Z74" i="4"/>
  <c r="CD73" i="4"/>
  <c r="BS73" i="4"/>
  <c r="BN73" i="4"/>
  <c r="BK73" i="4"/>
  <c r="BH73" i="4"/>
  <c r="BD73" i="4"/>
  <c r="AU73" i="4"/>
  <c r="AT73" i="4"/>
  <c r="AO73" i="4"/>
  <c r="AN73" i="4"/>
  <c r="AM73" i="4"/>
  <c r="AA73" i="4"/>
  <c r="Z73" i="4"/>
  <c r="BS72" i="4"/>
  <c r="BN72" i="4"/>
  <c r="BK72" i="4"/>
  <c r="BH72" i="4"/>
  <c r="BD72" i="4"/>
  <c r="AU72" i="4"/>
  <c r="AT72" i="4"/>
  <c r="AO72" i="4"/>
  <c r="AN72" i="4"/>
  <c r="AM72" i="4"/>
  <c r="AA72" i="4"/>
  <c r="CD72" i="4" s="1"/>
  <c r="Z72" i="4"/>
  <c r="BS71" i="4"/>
  <c r="BN71" i="4"/>
  <c r="BK71" i="4"/>
  <c r="BH71" i="4"/>
  <c r="BD71" i="4"/>
  <c r="AU71" i="4"/>
  <c r="AT71" i="4"/>
  <c r="AO71" i="4"/>
  <c r="AN71" i="4"/>
  <c r="AM71" i="4"/>
  <c r="AA71" i="4"/>
  <c r="CD71" i="4" s="1"/>
  <c r="Z71" i="4"/>
  <c r="CD70" i="4"/>
  <c r="BS70" i="4"/>
  <c r="BN70" i="4"/>
  <c r="BK70" i="4"/>
  <c r="BH70" i="4"/>
  <c r="BD70" i="4"/>
  <c r="AU70" i="4"/>
  <c r="AT70" i="4"/>
  <c r="AO70" i="4"/>
  <c r="AN70" i="4"/>
  <c r="AM70" i="4"/>
  <c r="AA70" i="4"/>
  <c r="Z70" i="4"/>
  <c r="CD69" i="4"/>
  <c r="BS69" i="4"/>
  <c r="BN69" i="4"/>
  <c r="BK69" i="4"/>
  <c r="BH69" i="4"/>
  <c r="BD69" i="4"/>
  <c r="AU69" i="4"/>
  <c r="AT69" i="4"/>
  <c r="AO69" i="4"/>
  <c r="AN69" i="4"/>
  <c r="AM69" i="4"/>
  <c r="AA69" i="4"/>
  <c r="Z69" i="4"/>
  <c r="BS68" i="4"/>
  <c r="BN68" i="4"/>
  <c r="BK68" i="4"/>
  <c r="BH68" i="4"/>
  <c r="BD68" i="4"/>
  <c r="AU68" i="4"/>
  <c r="AT68" i="4"/>
  <c r="AO68" i="4"/>
  <c r="AN68" i="4"/>
  <c r="AM68" i="4"/>
  <c r="AA68" i="4"/>
  <c r="CD68" i="4" s="1"/>
  <c r="Z68" i="4"/>
  <c r="BS67" i="4"/>
  <c r="BN67" i="4"/>
  <c r="BK67" i="4"/>
  <c r="BH67" i="4"/>
  <c r="BD67" i="4"/>
  <c r="AU67" i="4"/>
  <c r="AT67" i="4"/>
  <c r="AO67" i="4"/>
  <c r="AN67" i="4"/>
  <c r="AM67" i="4"/>
  <c r="AA67" i="4"/>
  <c r="CD67" i="4" s="1"/>
  <c r="Z67" i="4"/>
  <c r="CD66" i="4"/>
  <c r="BS66" i="4"/>
  <c r="BN66" i="4"/>
  <c r="BK66" i="4"/>
  <c r="BH66" i="4"/>
  <c r="BD66" i="4"/>
  <c r="AU66" i="4"/>
  <c r="AT66" i="4"/>
  <c r="AO66" i="4"/>
  <c r="AN66" i="4"/>
  <c r="AM66" i="4"/>
  <c r="AA66" i="4"/>
  <c r="Z66" i="4"/>
  <c r="CD65" i="4"/>
  <c r="BS65" i="4"/>
  <c r="BN65" i="4"/>
  <c r="BK65" i="4"/>
  <c r="BH65" i="4"/>
  <c r="BD65" i="4"/>
  <c r="AU65" i="4"/>
  <c r="AT65" i="4"/>
  <c r="AO65" i="4"/>
  <c r="AN65" i="4"/>
  <c r="AM65" i="4"/>
  <c r="AA65" i="4"/>
  <c r="Z65" i="4"/>
  <c r="BS64" i="4"/>
  <c r="BN64" i="4"/>
  <c r="BK64" i="4"/>
  <c r="BH64" i="4"/>
  <c r="BD64" i="4"/>
  <c r="AU64" i="4"/>
  <c r="AT64" i="4"/>
  <c r="AO64" i="4"/>
  <c r="AN64" i="4"/>
  <c r="AM64" i="4"/>
  <c r="AA64" i="4"/>
  <c r="CD64" i="4" s="1"/>
  <c r="Z64" i="4"/>
  <c r="BS63" i="4"/>
  <c r="BN63" i="4"/>
  <c r="BK63" i="4"/>
  <c r="BH63" i="4"/>
  <c r="BD63" i="4"/>
  <c r="AU63" i="4"/>
  <c r="AT63" i="4"/>
  <c r="AO63" i="4"/>
  <c r="AN63" i="4"/>
  <c r="AM63" i="4"/>
  <c r="AA63" i="4"/>
  <c r="CD63" i="4" s="1"/>
  <c r="Z63" i="4"/>
  <c r="BS62" i="4"/>
  <c r="BN62" i="4"/>
  <c r="BK62" i="4"/>
  <c r="BH62" i="4"/>
  <c r="BD62" i="4"/>
  <c r="AU62" i="4"/>
  <c r="AT62" i="4"/>
  <c r="AO62" i="4"/>
  <c r="AN62" i="4"/>
  <c r="AM62" i="4"/>
  <c r="AA62" i="4"/>
  <c r="CD62" i="4" s="1"/>
  <c r="Z62" i="4"/>
  <c r="CD61" i="4"/>
  <c r="BS61" i="4"/>
  <c r="BN61" i="4"/>
  <c r="BK61" i="4"/>
  <c r="BH61" i="4"/>
  <c r="BD61" i="4"/>
  <c r="AU61" i="4"/>
  <c r="AT61" i="4"/>
  <c r="AO61" i="4"/>
  <c r="AN61" i="4"/>
  <c r="AM61" i="4"/>
  <c r="AA61" i="4"/>
  <c r="Z61" i="4"/>
  <c r="BS60" i="4"/>
  <c r="BN60" i="4"/>
  <c r="BK60" i="4"/>
  <c r="BH60" i="4"/>
  <c r="BD60" i="4"/>
  <c r="AU60" i="4"/>
  <c r="AT60" i="4"/>
  <c r="AO60" i="4"/>
  <c r="AN60" i="4"/>
  <c r="AM60" i="4"/>
  <c r="AA60" i="4"/>
  <c r="CD60" i="4" s="1"/>
  <c r="Z60" i="4"/>
  <c r="BS59" i="4"/>
  <c r="BN59" i="4"/>
  <c r="BK59" i="4"/>
  <c r="BH59" i="4"/>
  <c r="BD59" i="4"/>
  <c r="AU59" i="4"/>
  <c r="AT59" i="4"/>
  <c r="AO59" i="4"/>
  <c r="AN59" i="4"/>
  <c r="AM59" i="4"/>
  <c r="AA59" i="4"/>
  <c r="CD59" i="4" s="1"/>
  <c r="Z59" i="4"/>
  <c r="BS58" i="4"/>
  <c r="BN58" i="4"/>
  <c r="BK58" i="4"/>
  <c r="BH58" i="4"/>
  <c r="BD58" i="4"/>
  <c r="AU58" i="4"/>
  <c r="AT58" i="4"/>
  <c r="AO58" i="4"/>
  <c r="AN58" i="4"/>
  <c r="AM58" i="4"/>
  <c r="AA58" i="4"/>
  <c r="CD58" i="4" s="1"/>
  <c r="Z58" i="4"/>
  <c r="CD57" i="4"/>
  <c r="BS57" i="4"/>
  <c r="BN57" i="4"/>
  <c r="BK57" i="4"/>
  <c r="BH57" i="4"/>
  <c r="BD57" i="4"/>
  <c r="AU57" i="4"/>
  <c r="AT57" i="4"/>
  <c r="AO57" i="4"/>
  <c r="AN57" i="4"/>
  <c r="AM57" i="4"/>
  <c r="AA57" i="4"/>
  <c r="Z57" i="4"/>
  <c r="BS56" i="4"/>
  <c r="BN56" i="4"/>
  <c r="BK56" i="4"/>
  <c r="BH56" i="4"/>
  <c r="BD56" i="4"/>
  <c r="AU56" i="4"/>
  <c r="AT56" i="4"/>
  <c r="AO56" i="4"/>
  <c r="AN56" i="4"/>
  <c r="AM56" i="4"/>
  <c r="AA56" i="4"/>
  <c r="CD56" i="4" s="1"/>
  <c r="Z56" i="4"/>
  <c r="BS55" i="4"/>
  <c r="BN55" i="4"/>
  <c r="BK55" i="4"/>
  <c r="BH55" i="4"/>
  <c r="BD55" i="4"/>
  <c r="AU55" i="4"/>
  <c r="AT55" i="4"/>
  <c r="AO55" i="4"/>
  <c r="AN55" i="4"/>
  <c r="AM55" i="4"/>
  <c r="AA55" i="4"/>
  <c r="CD55" i="4" s="1"/>
  <c r="Z55" i="4"/>
  <c r="BS54" i="4"/>
  <c r="BN54" i="4"/>
  <c r="BK54" i="4"/>
  <c r="BH54" i="4"/>
  <c r="BD54" i="4"/>
  <c r="AU54" i="4"/>
  <c r="AT54" i="4"/>
  <c r="AO54" i="4"/>
  <c r="AN54" i="4"/>
  <c r="AM54" i="4"/>
  <c r="AA54" i="4"/>
  <c r="CD54" i="4" s="1"/>
  <c r="Z54" i="4"/>
  <c r="CD53" i="4"/>
  <c r="BS53" i="4"/>
  <c r="BN53" i="4"/>
  <c r="BK53" i="4"/>
  <c r="BH53" i="4"/>
  <c r="BD53" i="4"/>
  <c r="AU53" i="4"/>
  <c r="AT53" i="4"/>
  <c r="AO53" i="4"/>
  <c r="AN53" i="4"/>
  <c r="AM53" i="4"/>
  <c r="AA53" i="4"/>
  <c r="Z53" i="4"/>
  <c r="BS52" i="4"/>
  <c r="BN52" i="4"/>
  <c r="BK52" i="4"/>
  <c r="BH52" i="4"/>
  <c r="BD52" i="4"/>
  <c r="AU52" i="4"/>
  <c r="AT52" i="4"/>
  <c r="AO52" i="4"/>
  <c r="AN52" i="4"/>
  <c r="AM52" i="4"/>
  <c r="AA52" i="4"/>
  <c r="CD52" i="4" s="1"/>
  <c r="Z52" i="4"/>
  <c r="BS51" i="4"/>
  <c r="BN51" i="4"/>
  <c r="BK51" i="4"/>
  <c r="BH51" i="4"/>
  <c r="BD51" i="4"/>
  <c r="AU51" i="4"/>
  <c r="AT51" i="4"/>
  <c r="AO51" i="4"/>
  <c r="AN51" i="4"/>
  <c r="AM51" i="4"/>
  <c r="AA51" i="4"/>
  <c r="CD51" i="4" s="1"/>
  <c r="Z51" i="4"/>
  <c r="BS50" i="4"/>
  <c r="BN50" i="4"/>
  <c r="BK50" i="4"/>
  <c r="BH50" i="4"/>
  <c r="BD50" i="4"/>
  <c r="AU50" i="4"/>
  <c r="AT50" i="4"/>
  <c r="AO50" i="4"/>
  <c r="AN50" i="4"/>
  <c r="AM50" i="4"/>
  <c r="AA50" i="4"/>
  <c r="CD50" i="4" s="1"/>
  <c r="Z50" i="4"/>
  <c r="CD49" i="4"/>
  <c r="BS49" i="4"/>
  <c r="BN49" i="4"/>
  <c r="BK49" i="4"/>
  <c r="BH49" i="4"/>
  <c r="BD49" i="4"/>
  <c r="AU49" i="4"/>
  <c r="AT49" i="4"/>
  <c r="AO49" i="4"/>
  <c r="AN49" i="4"/>
  <c r="AM49" i="4"/>
  <c r="AA49" i="4"/>
  <c r="Z49" i="4"/>
  <c r="BS48" i="4"/>
  <c r="BN48" i="4"/>
  <c r="BK48" i="4"/>
  <c r="BH48" i="4"/>
  <c r="BD48" i="4"/>
  <c r="AU48" i="4"/>
  <c r="AT48" i="4"/>
  <c r="AO48" i="4"/>
  <c r="AN48" i="4"/>
  <c r="AM48" i="4"/>
  <c r="AA48" i="4"/>
  <c r="CD48" i="4" s="1"/>
  <c r="Z48" i="4"/>
  <c r="BS47" i="4"/>
  <c r="BN47" i="4"/>
  <c r="BK47" i="4"/>
  <c r="BH47" i="4"/>
  <c r="BD47" i="4"/>
  <c r="AU47" i="4"/>
  <c r="AT47" i="4"/>
  <c r="AO47" i="4"/>
  <c r="AN47" i="4"/>
  <c r="AM47" i="4"/>
  <c r="AA47" i="4"/>
  <c r="CD47" i="4" s="1"/>
  <c r="Z47" i="4"/>
  <c r="BS46" i="4"/>
  <c r="BN46" i="4"/>
  <c r="BK46" i="4"/>
  <c r="BH46" i="4"/>
  <c r="BD46" i="4"/>
  <c r="AU46" i="4"/>
  <c r="AT46" i="4"/>
  <c r="AO46" i="4"/>
  <c r="AN46" i="4"/>
  <c r="AM46" i="4"/>
  <c r="AA46" i="4"/>
  <c r="CD46" i="4" s="1"/>
  <c r="Z46" i="4"/>
  <c r="BS45" i="4"/>
  <c r="BN45" i="4"/>
  <c r="BK45" i="4"/>
  <c r="BH45" i="4"/>
  <c r="BD45" i="4"/>
  <c r="AT45" i="4"/>
  <c r="AO45" i="4"/>
  <c r="AN45" i="4"/>
  <c r="AM45" i="4"/>
  <c r="AA45" i="4"/>
  <c r="CD45" i="4" s="1"/>
  <c r="Z45" i="4"/>
  <c r="BS44" i="4"/>
  <c r="BN44" i="4"/>
  <c r="BK44" i="4"/>
  <c r="BH44" i="4"/>
  <c r="BD44" i="4"/>
  <c r="AU44" i="4"/>
  <c r="AT44" i="4"/>
  <c r="AO44" i="4"/>
  <c r="AN44" i="4"/>
  <c r="AM44" i="4"/>
  <c r="AA44" i="4"/>
  <c r="CD44" i="4" s="1"/>
  <c r="Z44" i="4"/>
  <c r="BS43" i="4"/>
  <c r="BN43" i="4"/>
  <c r="BK43" i="4"/>
  <c r="BH43" i="4"/>
  <c r="BD43" i="4"/>
  <c r="AU43" i="4"/>
  <c r="AT43" i="4"/>
  <c r="AO43" i="4"/>
  <c r="AN43" i="4"/>
  <c r="AM43" i="4"/>
  <c r="AA43" i="4"/>
  <c r="CD43" i="4" s="1"/>
  <c r="Z43" i="4"/>
  <c r="BS42" i="4"/>
  <c r="BN42" i="4"/>
  <c r="BK42" i="4"/>
  <c r="BH42" i="4"/>
  <c r="BD42" i="4"/>
  <c r="AU42" i="4"/>
  <c r="AT42" i="4"/>
  <c r="AO42" i="4"/>
  <c r="AN42" i="4"/>
  <c r="AM42" i="4"/>
  <c r="AA42" i="4"/>
  <c r="CD42" i="4" s="1"/>
  <c r="Z42" i="4"/>
  <c r="CD41" i="4"/>
  <c r="BS41" i="4"/>
  <c r="BN41" i="4"/>
  <c r="BK41" i="4"/>
  <c r="BH41" i="4"/>
  <c r="BD41" i="4"/>
  <c r="AU41" i="4"/>
  <c r="AT41" i="4"/>
  <c r="AO41" i="4"/>
  <c r="AN41" i="4"/>
  <c r="AM41" i="4"/>
  <c r="AA41" i="4"/>
  <c r="Z41" i="4"/>
  <c r="BS40" i="4"/>
  <c r="BN40" i="4"/>
  <c r="BK40" i="4"/>
  <c r="BH40" i="4"/>
  <c r="BD40" i="4"/>
  <c r="AU40" i="4"/>
  <c r="AT40" i="4"/>
  <c r="AO40" i="4"/>
  <c r="AN40" i="4"/>
  <c r="AM40" i="4"/>
  <c r="AA40" i="4"/>
  <c r="CD40" i="4" s="1"/>
  <c r="Z40" i="4"/>
  <c r="BS39" i="4"/>
  <c r="BN39" i="4"/>
  <c r="BK39" i="4"/>
  <c r="BH39" i="4"/>
  <c r="BD39" i="4"/>
  <c r="AU39" i="4"/>
  <c r="AT39" i="4"/>
  <c r="AO39" i="4"/>
  <c r="AN39" i="4"/>
  <c r="AM39" i="4"/>
  <c r="AA39" i="4"/>
  <c r="CD39" i="4" s="1"/>
  <c r="Z39" i="4"/>
  <c r="BS38" i="4"/>
  <c r="BN38" i="4"/>
  <c r="BK38" i="4"/>
  <c r="BH38" i="4"/>
  <c r="BD38" i="4"/>
  <c r="AU38" i="4"/>
  <c r="AT38" i="4"/>
  <c r="AO38" i="4"/>
  <c r="AN38" i="4"/>
  <c r="AM38" i="4"/>
  <c r="AA38" i="4"/>
  <c r="CD38" i="4" s="1"/>
  <c r="Z38" i="4"/>
  <c r="CD37" i="4"/>
  <c r="BS37" i="4"/>
  <c r="BN37" i="4"/>
  <c r="BK37" i="4"/>
  <c r="BH37" i="4"/>
  <c r="BD37" i="4"/>
  <c r="AU37" i="4"/>
  <c r="AT37" i="4"/>
  <c r="AO37" i="4"/>
  <c r="AN37" i="4"/>
  <c r="AM37" i="4"/>
  <c r="AA37" i="4"/>
  <c r="Z37" i="4"/>
  <c r="BS36" i="4"/>
  <c r="BN36" i="4"/>
  <c r="BK36" i="4"/>
  <c r="BH36" i="4"/>
  <c r="BD36" i="4"/>
  <c r="AU36" i="4"/>
  <c r="AT36" i="4"/>
  <c r="AO36" i="4"/>
  <c r="AN36" i="4"/>
  <c r="AM36" i="4"/>
  <c r="AA36" i="4"/>
  <c r="CD36" i="4" s="1"/>
  <c r="Z36" i="4"/>
  <c r="BS35" i="4"/>
  <c r="BN35" i="4"/>
  <c r="BK35" i="4"/>
  <c r="BH35" i="4"/>
  <c r="BD35" i="4"/>
  <c r="AU35" i="4"/>
  <c r="AT35" i="4"/>
  <c r="AO35" i="4"/>
  <c r="AN35" i="4"/>
  <c r="AM35" i="4"/>
  <c r="AA35" i="4"/>
  <c r="CD35" i="4" s="1"/>
  <c r="Z35" i="4"/>
  <c r="BS34" i="4"/>
  <c r="BN34" i="4"/>
  <c r="BK34" i="4"/>
  <c r="BH34" i="4"/>
  <c r="BD34" i="4"/>
  <c r="AU34" i="4"/>
  <c r="AT34" i="4"/>
  <c r="AO34" i="4"/>
  <c r="AN34" i="4"/>
  <c r="AM34" i="4"/>
  <c r="AA34" i="4"/>
  <c r="CD34" i="4" s="1"/>
  <c r="Z34" i="4"/>
  <c r="CD33" i="4"/>
  <c r="BS33" i="4"/>
  <c r="BN33" i="4"/>
  <c r="BK33" i="4"/>
  <c r="BH33" i="4"/>
  <c r="BD33" i="4"/>
  <c r="AU33" i="4"/>
  <c r="AT33" i="4"/>
  <c r="AO33" i="4"/>
  <c r="AN33" i="4"/>
  <c r="AM33" i="4"/>
  <c r="AA33" i="4"/>
  <c r="Z33" i="4"/>
  <c r="BS32" i="4"/>
  <c r="BN32" i="4"/>
  <c r="BK32" i="4"/>
  <c r="BH32" i="4"/>
  <c r="BD32" i="4"/>
  <c r="AU32" i="4"/>
  <c r="AT32" i="4"/>
  <c r="AO32" i="4"/>
  <c r="AN32" i="4"/>
  <c r="AM32" i="4"/>
  <c r="AA32" i="4"/>
  <c r="CD32" i="4" s="1"/>
  <c r="Z32" i="4"/>
  <c r="BS31" i="4"/>
  <c r="BN31" i="4"/>
  <c r="BK31" i="4"/>
  <c r="BH31" i="4"/>
  <c r="BD31" i="4"/>
  <c r="AU31" i="4"/>
  <c r="AT31" i="4"/>
  <c r="AO31" i="4"/>
  <c r="AN31" i="4"/>
  <c r="AM31" i="4"/>
  <c r="AA31" i="4"/>
  <c r="CD31" i="4" s="1"/>
  <c r="Z31" i="4"/>
  <c r="BS30" i="4"/>
  <c r="BN30" i="4"/>
  <c r="BK30" i="4"/>
  <c r="BH30" i="4"/>
  <c r="BD30" i="4"/>
  <c r="AU30" i="4"/>
  <c r="AT30" i="4"/>
  <c r="AO30" i="4"/>
  <c r="AN30" i="4"/>
  <c r="AM30" i="4"/>
  <c r="AA30" i="4"/>
  <c r="CD30" i="4" s="1"/>
  <c r="Z30" i="4"/>
  <c r="CD29" i="4"/>
  <c r="BS29" i="4"/>
  <c r="BN29" i="4"/>
  <c r="BK29" i="4"/>
  <c r="BH29" i="4"/>
  <c r="BD29" i="4"/>
  <c r="AU29" i="4"/>
  <c r="AT29" i="4"/>
  <c r="AO29" i="4"/>
  <c r="AN29" i="4"/>
  <c r="AM29" i="4"/>
  <c r="AA29" i="4"/>
  <c r="Z29" i="4"/>
  <c r="BS28" i="4"/>
  <c r="BN28" i="4"/>
  <c r="BK28" i="4"/>
  <c r="BH28" i="4"/>
  <c r="BD28" i="4"/>
  <c r="AU28" i="4"/>
  <c r="AT28" i="4"/>
  <c r="AO28" i="4"/>
  <c r="AN28" i="4"/>
  <c r="AM28" i="4"/>
  <c r="AA28" i="4"/>
  <c r="CD28" i="4" s="1"/>
  <c r="Z28" i="4"/>
  <c r="BS27" i="4"/>
  <c r="BN27" i="4"/>
  <c r="BK27" i="4"/>
  <c r="BH27" i="4"/>
  <c r="BD27" i="4"/>
  <c r="AU27" i="4"/>
  <c r="AT27" i="4"/>
  <c r="AO27" i="4"/>
  <c r="AN27" i="4"/>
  <c r="AM27" i="4"/>
  <c r="AA27" i="4"/>
  <c r="CD27" i="4" s="1"/>
  <c r="Z27" i="4"/>
  <c r="BS26" i="4"/>
  <c r="BN26" i="4"/>
  <c r="BK26" i="4"/>
  <c r="BH26" i="4"/>
  <c r="BD26" i="4"/>
  <c r="AU26" i="4"/>
  <c r="AT26" i="4"/>
  <c r="AO26" i="4"/>
  <c r="AN26" i="4"/>
  <c r="AM26" i="4"/>
  <c r="AA26" i="4"/>
  <c r="CD26" i="4" s="1"/>
  <c r="Z26" i="4"/>
  <c r="BS25" i="4"/>
  <c r="BN25" i="4"/>
  <c r="BK25" i="4"/>
  <c r="BH25" i="4"/>
  <c r="BD25" i="4"/>
  <c r="AU25" i="4"/>
  <c r="AT25" i="4"/>
  <c r="AO25" i="4"/>
  <c r="AN25" i="4"/>
  <c r="AM25" i="4"/>
  <c r="AA25" i="4"/>
  <c r="CD25" i="4" s="1"/>
  <c r="Z25" i="4"/>
  <c r="BS24" i="4"/>
  <c r="BN24" i="4"/>
  <c r="BK24" i="4"/>
  <c r="BH24" i="4"/>
  <c r="BD24" i="4"/>
  <c r="AU24" i="4"/>
  <c r="AT24" i="4"/>
  <c r="AO24" i="4"/>
  <c r="AN24" i="4"/>
  <c r="AM24" i="4"/>
  <c r="AA24" i="4"/>
  <c r="CD24" i="4" s="1"/>
  <c r="Z24" i="4"/>
  <c r="BS23" i="4"/>
  <c r="BN23" i="4"/>
  <c r="BK23" i="4"/>
  <c r="BH23" i="4"/>
  <c r="BD23" i="4"/>
  <c r="AU23" i="4"/>
  <c r="AT23" i="4"/>
  <c r="AO23" i="4"/>
  <c r="AN23" i="4"/>
  <c r="AM23" i="4"/>
  <c r="AA23" i="4"/>
  <c r="CD23" i="4" s="1"/>
  <c r="Z23" i="4"/>
  <c r="BS22" i="4"/>
  <c r="BN22" i="4"/>
  <c r="BK22" i="4"/>
  <c r="BH22" i="4"/>
  <c r="BD22" i="4"/>
  <c r="AU22" i="4"/>
  <c r="AT22" i="4"/>
  <c r="AO22" i="4"/>
  <c r="AN22" i="4"/>
  <c r="AM22" i="4"/>
  <c r="AA22" i="4"/>
  <c r="CD22" i="4" s="1"/>
  <c r="Z22" i="4"/>
  <c r="BS21" i="4"/>
  <c r="BN21" i="4"/>
  <c r="BK21" i="4"/>
  <c r="BH21" i="4"/>
  <c r="BD21" i="4"/>
  <c r="AU21" i="4"/>
  <c r="AT21" i="4"/>
  <c r="AO21" i="4"/>
  <c r="AN21" i="4"/>
  <c r="AM21" i="4"/>
  <c r="AA21" i="4"/>
  <c r="CD21" i="4" s="1"/>
  <c r="Z21" i="4"/>
  <c r="BS20" i="4"/>
  <c r="BN20" i="4"/>
  <c r="BK20" i="4"/>
  <c r="BH20" i="4"/>
  <c r="BD20" i="4"/>
  <c r="AU20" i="4"/>
  <c r="AT20" i="4"/>
  <c r="AO20" i="4"/>
  <c r="AN20" i="4"/>
  <c r="AM20" i="4"/>
  <c r="AA20" i="4"/>
  <c r="CD20" i="4" s="1"/>
  <c r="Z20" i="4"/>
  <c r="BS19" i="4"/>
  <c r="BN19" i="4"/>
  <c r="BK19" i="4"/>
  <c r="BH19" i="4"/>
  <c r="BD19" i="4"/>
  <c r="AU19" i="4"/>
  <c r="AT19" i="4"/>
  <c r="AO19" i="4"/>
  <c r="AN19" i="4"/>
  <c r="AM19" i="4"/>
  <c r="AA19" i="4"/>
  <c r="CD19" i="4" s="1"/>
  <c r="Z19" i="4"/>
  <c r="BS18" i="4"/>
  <c r="BN18" i="4"/>
  <c r="BK18" i="4"/>
  <c r="BH18" i="4"/>
  <c r="BD18" i="4"/>
  <c r="AU18" i="4"/>
  <c r="AT18" i="4"/>
  <c r="AO18" i="4"/>
  <c r="AN18" i="4"/>
  <c r="AM18" i="4"/>
  <c r="AA18" i="4"/>
  <c r="CD18" i="4" s="1"/>
  <c r="Z18" i="4"/>
  <c r="CD17" i="4"/>
  <c r="BS17" i="4"/>
  <c r="BN17" i="4"/>
  <c r="BK17" i="4"/>
  <c r="BH17" i="4"/>
  <c r="BD17" i="4"/>
  <c r="AU17" i="4"/>
  <c r="AT17" i="4"/>
  <c r="AO17" i="4"/>
  <c r="AN17" i="4"/>
  <c r="AM17" i="4"/>
  <c r="AA17" i="4"/>
  <c r="Z17" i="4"/>
  <c r="BS16" i="4"/>
  <c r="BN16" i="4"/>
  <c r="BK16" i="4"/>
  <c r="BH16" i="4"/>
  <c r="BD16" i="4"/>
  <c r="AU16" i="4"/>
  <c r="AT16" i="4"/>
  <c r="AO16" i="4"/>
  <c r="AN16" i="4"/>
  <c r="AM16" i="4"/>
  <c r="AA16" i="4"/>
  <c r="CD16" i="4" s="1"/>
  <c r="Z16" i="4"/>
  <c r="BS15" i="4"/>
  <c r="BN15" i="4"/>
  <c r="BK15" i="4"/>
  <c r="BH15" i="4"/>
  <c r="BD15" i="4"/>
  <c r="AU15" i="4"/>
  <c r="AT15" i="4"/>
  <c r="AO15" i="4"/>
  <c r="AN15" i="4"/>
  <c r="AM15" i="4"/>
  <c r="AA15" i="4"/>
  <c r="CD15" i="4" s="1"/>
  <c r="Z15" i="4"/>
  <c r="BS14" i="4"/>
  <c r="BN14" i="4"/>
  <c r="BK14" i="4"/>
  <c r="BH14" i="4"/>
  <c r="BD14" i="4"/>
  <c r="AU14" i="4"/>
  <c r="AT14" i="4"/>
  <c r="AO14" i="4"/>
  <c r="AN14" i="4"/>
  <c r="AM14" i="4"/>
  <c r="AA14" i="4"/>
  <c r="CD14" i="4" s="1"/>
  <c r="Z14" i="4"/>
  <c r="CD13" i="4"/>
  <c r="BS13" i="4"/>
  <c r="BN13" i="4"/>
  <c r="BK13" i="4"/>
  <c r="BH13" i="4"/>
  <c r="BD13" i="4"/>
  <c r="AU13" i="4"/>
  <c r="AT13" i="4"/>
  <c r="AO13" i="4"/>
  <c r="AN13" i="4"/>
  <c r="AM13" i="4"/>
  <c r="AA13" i="4"/>
  <c r="Z13" i="4"/>
  <c r="BS12" i="4"/>
  <c r="BN12" i="4"/>
  <c r="BK12" i="4"/>
  <c r="BH12" i="4"/>
  <c r="BD12" i="4"/>
  <c r="AU12" i="4"/>
  <c r="AT12" i="4"/>
  <c r="AO12" i="4"/>
  <c r="AN12" i="4"/>
  <c r="AM12" i="4"/>
  <c r="AA12" i="4"/>
  <c r="CD12" i="4" s="1"/>
  <c r="Z12" i="4"/>
  <c r="BS11" i="4"/>
  <c r="BN11" i="4"/>
  <c r="BK11" i="4"/>
  <c r="BH11" i="4"/>
  <c r="BD11" i="4"/>
  <c r="AU11" i="4"/>
  <c r="AT11" i="4"/>
  <c r="AO11" i="4"/>
  <c r="AN11" i="4"/>
  <c r="AM11" i="4"/>
  <c r="AA11" i="4"/>
  <c r="CD11" i="4" s="1"/>
  <c r="Z11" i="4"/>
  <c r="BS10" i="4"/>
  <c r="BN10" i="4"/>
  <c r="BK10" i="4"/>
  <c r="BH10" i="4"/>
  <c r="BD10" i="4"/>
  <c r="AU10" i="4"/>
  <c r="AT10" i="4"/>
  <c r="AO10" i="4"/>
  <c r="AN10" i="4"/>
  <c r="AM10" i="4"/>
  <c r="AA10" i="4"/>
  <c r="CD10" i="4" s="1"/>
  <c r="Z10" i="4"/>
  <c r="CD9" i="4"/>
  <c r="BS9" i="4"/>
  <c r="BN9" i="4"/>
  <c r="BK9" i="4"/>
  <c r="BH9" i="4"/>
  <c r="BD9" i="4"/>
  <c r="AU9" i="4"/>
  <c r="AT9" i="4"/>
  <c r="AO9" i="4"/>
  <c r="AN9" i="4"/>
  <c r="AM9" i="4"/>
  <c r="AA9" i="4"/>
  <c r="Z9" i="4"/>
  <c r="BS8" i="4"/>
  <c r="BN8" i="4"/>
  <c r="BK8" i="4"/>
  <c r="BH8" i="4"/>
  <c r="BD8" i="4"/>
  <c r="AU8" i="4"/>
  <c r="AT8" i="4"/>
  <c r="AO8" i="4"/>
  <c r="AN8" i="4"/>
  <c r="AM8" i="4"/>
  <c r="AA8" i="4"/>
  <c r="CD8" i="4" s="1"/>
  <c r="Z8" i="4"/>
  <c r="BS7" i="4"/>
  <c r="BN7" i="4"/>
  <c r="BK7" i="4"/>
  <c r="BH7" i="4"/>
  <c r="BD7" i="4"/>
  <c r="AU7" i="4"/>
  <c r="AT7" i="4"/>
  <c r="AO7" i="4"/>
  <c r="AN7" i="4"/>
  <c r="AM7" i="4"/>
  <c r="AA7" i="4"/>
  <c r="CD7" i="4" s="1"/>
  <c r="Z7" i="4"/>
  <c r="BS6" i="4"/>
  <c r="BN6" i="4"/>
  <c r="BK6" i="4"/>
  <c r="BH6" i="4"/>
  <c r="BD6" i="4"/>
  <c r="AU6" i="4"/>
  <c r="AT6" i="4"/>
  <c r="AO6" i="4"/>
  <c r="AN6" i="4"/>
  <c r="AM6" i="4"/>
  <c r="AA6" i="4"/>
  <c r="CD6" i="4" s="1"/>
  <c r="Z6" i="4"/>
  <c r="CD5" i="4"/>
  <c r="BS5" i="4"/>
  <c r="BN5" i="4"/>
  <c r="BK5" i="4"/>
  <c r="BH5" i="4"/>
  <c r="BD5" i="4"/>
  <c r="AU5" i="4"/>
  <c r="AT5" i="4"/>
  <c r="AO5" i="4"/>
  <c r="AN5" i="4"/>
  <c r="AM5" i="4"/>
  <c r="AA5" i="4"/>
  <c r="Z5" i="4"/>
  <c r="BS4" i="4"/>
  <c r="BN4" i="4"/>
  <c r="BK4" i="4"/>
  <c r="BH4" i="4"/>
  <c r="BD4" i="4"/>
  <c r="AU4" i="4"/>
  <c r="AT4" i="4"/>
  <c r="AO4" i="4"/>
  <c r="AN4" i="4"/>
  <c r="AM4" i="4"/>
  <c r="AA4" i="4"/>
  <c r="CD4" i="4" s="1"/>
  <c r="Z4" i="4"/>
  <c r="BS3" i="4"/>
  <c r="BN3" i="4"/>
  <c r="BK3" i="4"/>
  <c r="BH3" i="4"/>
  <c r="BD3" i="4"/>
  <c r="AU3" i="4"/>
  <c r="AT3" i="4"/>
  <c r="AO3" i="4"/>
  <c r="AN3" i="4"/>
  <c r="AM3" i="4"/>
  <c r="AA3" i="4"/>
  <c r="CD3" i="4" s="1"/>
  <c r="Z3" i="4"/>
  <c r="BS2" i="4"/>
  <c r="BN2" i="4"/>
  <c r="BK2" i="4"/>
  <c r="BH2" i="4"/>
  <c r="BD2" i="4"/>
  <c r="AU2" i="4"/>
  <c r="AT2" i="4"/>
  <c r="AO2" i="4"/>
  <c r="AN2" i="4"/>
  <c r="AM2" i="4"/>
  <c r="AA2" i="4"/>
  <c r="CD2" i="4" s="1"/>
  <c r="Z2" i="4"/>
  <c r="EI77" i="1" l="1"/>
  <c r="EI162" i="1"/>
  <c r="EI686" i="1"/>
  <c r="EI766" i="1"/>
  <c r="EI777" i="1"/>
  <c r="EI789" i="1"/>
  <c r="EI793" i="1"/>
  <c r="EI795" i="1"/>
  <c r="EI889" i="1"/>
  <c r="EI17" i="1"/>
  <c r="EI18" i="1"/>
  <c r="EI19" i="1"/>
  <c r="EI20" i="1"/>
  <c r="EI22" i="1"/>
  <c r="EI23" i="1"/>
  <c r="EI24" i="1"/>
  <c r="EI26" i="1"/>
  <c r="EI27" i="1"/>
  <c r="EI28" i="1"/>
  <c r="EI29" i="1"/>
  <c r="EI30" i="1"/>
  <c r="EI31" i="1"/>
  <c r="EI32" i="1"/>
  <c r="EI34" i="1"/>
  <c r="EI35" i="1"/>
  <c r="EI36" i="1"/>
  <c r="EI37" i="1"/>
  <c r="EI38" i="1"/>
  <c r="EI39" i="1"/>
  <c r="EI40" i="1"/>
  <c r="EI41" i="1"/>
  <c r="EI42" i="1"/>
  <c r="EI49" i="1"/>
  <c r="EI57" i="1"/>
  <c r="EI64" i="1"/>
  <c r="EI65" i="1"/>
  <c r="EI78" i="1"/>
  <c r="EI79" i="1"/>
  <c r="EI81" i="1"/>
  <c r="EI93" i="1"/>
  <c r="EI115" i="1"/>
  <c r="EI122" i="1"/>
  <c r="EI291" i="1"/>
  <c r="EI292" i="1"/>
  <c r="EI293" i="1"/>
  <c r="EI294" i="1"/>
  <c r="EI295" i="1"/>
  <c r="EI296" i="1"/>
  <c r="EI297" i="1"/>
  <c r="EI298" i="1"/>
  <c r="EI300" i="1"/>
  <c r="EI301" i="1"/>
  <c r="EI302" i="1"/>
  <c r="EI304" i="1"/>
  <c r="EI305" i="1"/>
  <c r="EI306" i="1"/>
  <c r="EI323" i="1"/>
  <c r="EI68" i="1"/>
  <c r="EI69" i="1"/>
  <c r="EI70" i="1"/>
  <c r="EI71" i="1"/>
  <c r="EI73" i="1"/>
  <c r="EI167" i="1"/>
  <c r="EI169" i="1"/>
  <c r="EI227" i="1"/>
  <c r="EI307" i="1"/>
  <c r="EI308" i="1"/>
  <c r="EI309" i="1"/>
  <c r="EI310" i="1"/>
  <c r="EI311" i="1"/>
  <c r="EI313" i="1"/>
  <c r="EI314" i="1"/>
  <c r="EI317" i="1"/>
  <c r="EI318" i="1"/>
  <c r="EI335" i="1"/>
  <c r="EI337" i="1"/>
  <c r="EI548" i="1"/>
  <c r="EI696" i="1"/>
  <c r="EI761" i="1"/>
  <c r="EI660" i="1"/>
  <c r="EI680" i="1"/>
  <c r="EI753" i="1"/>
  <c r="EI58" i="1"/>
  <c r="EI76" i="1"/>
  <c r="EI83" i="1"/>
  <c r="EI118" i="1"/>
  <c r="EI119" i="1"/>
  <c r="EI121" i="1"/>
  <c r="EI126" i="1"/>
  <c r="EI239" i="1"/>
  <c r="EI338" i="1"/>
  <c r="EI345" i="1"/>
  <c r="EI346" i="1"/>
  <c r="EI353" i="1"/>
  <c r="EI354" i="1"/>
  <c r="EI47" i="1"/>
  <c r="EI84" i="1"/>
  <c r="EI90" i="1"/>
  <c r="EI92" i="1"/>
  <c r="EI98" i="1"/>
  <c r="EI99" i="1"/>
  <c r="EI106" i="1"/>
  <c r="EI107" i="1"/>
  <c r="EI114" i="1"/>
  <c r="EI170" i="1"/>
  <c r="EI213" i="1"/>
  <c r="EI229" i="1"/>
  <c r="EI21" i="1"/>
  <c r="EI25" i="1"/>
  <c r="EI33" i="1"/>
  <c r="EI43" i="1"/>
  <c r="EI123" i="1"/>
  <c r="EI124" i="1"/>
  <c r="EI201" i="1"/>
  <c r="EI202" i="1"/>
  <c r="EI203" i="1"/>
  <c r="EI204" i="1"/>
  <c r="EI205" i="1"/>
  <c r="EI206" i="1"/>
  <c r="EI207" i="1"/>
  <c r="EI208" i="1"/>
  <c r="EI209" i="1"/>
  <c r="EI210" i="1"/>
  <c r="EI225" i="1"/>
  <c r="EI299" i="1"/>
  <c r="EI303" i="1"/>
  <c r="EI325" i="1"/>
  <c r="EI326" i="1"/>
  <c r="EI333" i="1"/>
  <c r="EI334" i="1"/>
  <c r="EI341" i="1"/>
  <c r="EI342" i="1"/>
  <c r="EI349" i="1"/>
  <c r="EI350" i="1"/>
  <c r="EI165" i="1"/>
  <c r="EI166" i="1"/>
  <c r="EI177" i="1"/>
  <c r="EI185" i="1"/>
  <c r="EI720" i="1"/>
  <c r="EI734" i="1"/>
  <c r="EI745" i="1"/>
  <c r="EI762" i="1"/>
  <c r="EI770" i="1"/>
  <c r="EI778" i="1"/>
  <c r="EI786" i="1"/>
  <c r="EI792" i="1"/>
  <c r="EI799" i="1"/>
  <c r="EI882" i="1"/>
  <c r="EI891" i="1"/>
  <c r="EI525" i="1"/>
  <c r="EI547" i="1"/>
  <c r="EI674" i="1"/>
  <c r="EI441" i="1"/>
  <c r="EI467" i="1"/>
  <c r="EI472" i="1"/>
  <c r="EI476" i="1"/>
  <c r="EI480" i="1"/>
  <c r="EI484" i="1"/>
  <c r="EI488" i="1"/>
  <c r="EI492" i="1"/>
  <c r="EI496" i="1"/>
  <c r="EI500" i="1"/>
  <c r="EI504" i="1"/>
  <c r="EI508" i="1"/>
  <c r="EI512" i="1"/>
  <c r="EI516" i="1"/>
  <c r="EI520" i="1"/>
  <c r="EI524" i="1"/>
  <c r="EI528" i="1"/>
  <c r="EI532" i="1"/>
  <c r="EI536" i="1"/>
  <c r="EI540" i="1"/>
  <c r="EI544" i="1"/>
  <c r="EI552" i="1"/>
  <c r="EI556" i="1"/>
  <c r="EI560" i="1"/>
  <c r="EI564" i="1"/>
  <c r="EI568" i="1"/>
  <c r="EI572" i="1"/>
  <c r="EI801" i="1"/>
  <c r="EI717" i="1"/>
  <c r="EI724" i="1"/>
  <c r="EI727" i="1"/>
  <c r="EI738" i="1"/>
  <c r="EI769" i="1"/>
  <c r="EI785" i="1"/>
  <c r="EI62" i="1"/>
  <c r="EI60" i="1"/>
  <c r="EI214" i="1"/>
  <c r="EI218" i="1"/>
  <c r="EI222" i="1"/>
  <c r="EI226" i="1"/>
  <c r="EI230" i="1"/>
  <c r="EI234" i="1"/>
  <c r="EI238" i="1"/>
  <c r="EI56" i="1"/>
  <c r="EI72" i="1"/>
  <c r="EI80" i="1"/>
  <c r="EI88" i="1"/>
  <c r="EI96" i="1"/>
  <c r="EI104" i="1"/>
  <c r="EI112" i="1"/>
  <c r="EI120" i="1"/>
  <c r="EI128" i="1"/>
  <c r="EI132" i="1"/>
  <c r="EI136" i="1"/>
  <c r="EI140" i="1"/>
  <c r="EI144" i="1"/>
  <c r="EI148" i="1"/>
  <c r="EI152" i="1"/>
  <c r="EI156" i="1"/>
  <c r="EI160" i="1"/>
  <c r="EI164" i="1"/>
  <c r="EI168" i="1"/>
  <c r="EI212" i="1"/>
  <c r="EI216" i="1"/>
  <c r="EI220" i="1"/>
  <c r="EI224" i="1"/>
  <c r="EI228" i="1"/>
  <c r="EI232" i="1"/>
  <c r="EI236" i="1"/>
  <c r="EI240" i="1"/>
  <c r="EI284" i="1"/>
  <c r="EI312" i="1"/>
  <c r="EI316" i="1"/>
  <c r="EI320" i="1"/>
  <c r="EI324" i="1"/>
  <c r="EI328" i="1"/>
  <c r="EI332" i="1"/>
  <c r="EI336" i="1"/>
  <c r="EI340" i="1"/>
  <c r="EI344" i="1"/>
  <c r="EI348" i="1"/>
  <c r="EI352" i="1"/>
  <c r="EI356" i="1"/>
  <c r="EI360" i="1"/>
  <c r="EI364" i="1"/>
  <c r="EI368" i="1"/>
  <c r="EI372" i="1"/>
  <c r="EI376" i="1"/>
  <c r="EI380" i="1"/>
  <c r="EI384" i="1"/>
  <c r="EI388" i="1"/>
  <c r="EI392" i="1"/>
  <c r="EI396" i="1"/>
  <c r="EI400" i="1"/>
  <c r="EI404" i="1"/>
  <c r="EI408" i="1"/>
  <c r="EI412" i="1"/>
  <c r="EI413" i="1"/>
  <c r="EI415" i="1"/>
  <c r="EI419" i="1"/>
  <c r="EI423" i="1"/>
  <c r="EI576" i="1"/>
  <c r="EI583" i="1"/>
  <c r="EI591" i="1"/>
  <c r="EI684" i="1"/>
  <c r="EI692" i="1"/>
  <c r="EI700" i="1"/>
  <c r="EI579" i="1"/>
  <c r="EI587" i="1"/>
  <c r="EI657" i="1"/>
  <c r="EI661" i="1"/>
  <c r="EI669" i="1"/>
  <c r="EI677" i="1"/>
  <c r="EI685" i="1"/>
  <c r="EI693" i="1"/>
  <c r="EI701" i="1"/>
  <c r="EI709" i="1"/>
  <c r="EI713" i="1"/>
  <c r="EI725" i="1"/>
  <c r="EI728" i="1"/>
  <c r="EI731" i="1"/>
  <c r="EI735" i="1"/>
  <c r="EI739" i="1"/>
  <c r="EI746" i="1"/>
  <c r="EI750" i="1"/>
  <c r="EI754" i="1"/>
  <c r="EI758" i="1"/>
  <c r="EI658" i="1"/>
  <c r="EI667" i="1"/>
  <c r="EI675" i="1"/>
  <c r="EI683" i="1"/>
  <c r="EI691" i="1"/>
  <c r="EI699" i="1"/>
  <c r="EI702" i="1"/>
  <c r="EI706" i="1"/>
  <c r="EI710" i="1"/>
  <c r="EI714" i="1"/>
  <c r="EI718" i="1"/>
  <c r="EI722" i="1"/>
  <c r="EI729" i="1"/>
  <c r="EI732" i="1"/>
  <c r="EI736" i="1"/>
  <c r="EI740" i="1"/>
  <c r="EI743" i="1"/>
  <c r="EI747" i="1"/>
  <c r="EI751" i="1"/>
  <c r="EI755" i="1"/>
  <c r="EI759" i="1"/>
  <c r="EI763" i="1"/>
  <c r="EI767" i="1"/>
  <c r="EI771" i="1"/>
  <c r="EI775" i="1"/>
  <c r="EI779" i="1"/>
  <c r="EI783" i="1"/>
  <c r="EI787" i="1"/>
  <c r="EI796" i="1"/>
  <c r="EI595" i="1"/>
  <c r="EI599" i="1"/>
  <c r="EI603" i="1"/>
  <c r="EI607" i="1"/>
  <c r="EI611" i="1"/>
  <c r="EI615" i="1"/>
  <c r="EI619" i="1"/>
  <c r="EI623" i="1"/>
  <c r="EI627" i="1"/>
  <c r="EI631" i="1"/>
  <c r="EI635" i="1"/>
  <c r="EI643" i="1"/>
  <c r="EI647" i="1"/>
  <c r="EI651" i="1"/>
  <c r="EI652" i="1"/>
  <c r="EI653" i="1"/>
  <c r="EI659" i="1"/>
  <c r="EI665" i="1"/>
  <c r="EI673" i="1"/>
  <c r="EI681" i="1"/>
  <c r="EI689" i="1"/>
  <c r="EI697" i="1"/>
  <c r="EI703" i="1"/>
  <c r="EI707" i="1"/>
  <c r="EI711" i="1"/>
  <c r="EI715" i="1"/>
  <c r="EI719" i="1"/>
  <c r="EI723" i="1"/>
  <c r="EI733" i="1"/>
  <c r="EI737" i="1"/>
  <c r="EI741" i="1"/>
  <c r="EI744" i="1"/>
  <c r="EI748" i="1"/>
  <c r="EI752" i="1"/>
  <c r="EI756" i="1"/>
  <c r="EI760" i="1"/>
  <c r="EI764" i="1"/>
  <c r="EI768" i="1"/>
  <c r="EI772" i="1"/>
  <c r="EI776" i="1"/>
  <c r="EI780" i="1"/>
  <c r="EI784" i="1"/>
  <c r="EI788" i="1"/>
  <c r="EI794" i="1"/>
  <c r="EI804" i="1"/>
  <c r="EI798" i="1"/>
  <c r="EI806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57" i="1"/>
  <c r="EI858" i="1"/>
  <c r="EI859" i="1"/>
  <c r="EI860" i="1"/>
  <c r="EI861" i="1"/>
  <c r="EI862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3" i="1"/>
  <c r="EI884" i="1"/>
  <c r="EI885" i="1"/>
  <c r="EI886" i="1"/>
  <c r="EI887" i="1"/>
  <c r="EI888" i="1"/>
  <c r="EI890" i="1"/>
  <c r="EI892" i="1"/>
  <c r="EI893" i="1"/>
  <c r="EI471" i="1"/>
  <c r="EI475" i="1"/>
  <c r="EI479" i="1"/>
  <c r="EI483" i="1"/>
  <c r="EI639" i="1"/>
</calcChain>
</file>

<file path=xl/sharedStrings.xml><?xml version="1.0" encoding="utf-8"?>
<sst xmlns="http://schemas.openxmlformats.org/spreadsheetml/2006/main" count="23889" uniqueCount="4250">
  <si>
    <t>#</t>
  </si>
  <si>
    <t xml:space="preserve">DOB </t>
  </si>
  <si>
    <t xml:space="preserve">Birth City </t>
  </si>
  <si>
    <t xml:space="preserve">S/P </t>
  </si>
  <si>
    <t xml:space="preserve">Ctry </t>
  </si>
  <si>
    <t>Nat</t>
  </si>
  <si>
    <t xml:space="preserve">HT </t>
  </si>
  <si>
    <t xml:space="preserve">Wt </t>
  </si>
  <si>
    <t xml:space="preserve">C </t>
  </si>
  <si>
    <t xml:space="preserve">Rk </t>
  </si>
  <si>
    <t xml:space="preserve">Draft </t>
  </si>
  <si>
    <t xml:space="preserve">Rnd </t>
  </si>
  <si>
    <t xml:space="preserve">Ovrl </t>
  </si>
  <si>
    <t>Age</t>
  </si>
  <si>
    <t>First Name</t>
  </si>
  <si>
    <t>Last Name</t>
  </si>
  <si>
    <t>End Tm</t>
  </si>
  <si>
    <t>All Tm</t>
  </si>
  <si>
    <t xml:space="preserve">GP </t>
  </si>
  <si>
    <t xml:space="preserve">GS </t>
  </si>
  <si>
    <t>W</t>
  </si>
  <si>
    <t xml:space="preserve">L </t>
  </si>
  <si>
    <t xml:space="preserve">OT </t>
  </si>
  <si>
    <t xml:space="preserve">SA </t>
  </si>
  <si>
    <t xml:space="preserve">Sv </t>
  </si>
  <si>
    <t>GAA</t>
  </si>
  <si>
    <t>SV%</t>
  </si>
  <si>
    <t xml:space="preserve">G </t>
  </si>
  <si>
    <t xml:space="preserve">A </t>
  </si>
  <si>
    <t xml:space="preserve">PIM </t>
  </si>
  <si>
    <t>MIN</t>
  </si>
  <si>
    <t xml:space="preserve">SO </t>
  </si>
  <si>
    <t>StGA</t>
  </si>
  <si>
    <t>StSV</t>
  </si>
  <si>
    <t>StMIN</t>
  </si>
  <si>
    <t>QS</t>
  </si>
  <si>
    <t>RBS</t>
  </si>
  <si>
    <t>PULL</t>
  </si>
  <si>
    <t>StSV%</t>
  </si>
  <si>
    <t>StGAA</t>
  </si>
  <si>
    <t>QS%</t>
  </si>
  <si>
    <t>GR</t>
  </si>
  <si>
    <t>ReGA</t>
  </si>
  <si>
    <t>ReSV</t>
  </si>
  <si>
    <t>ReMIN</t>
  </si>
  <si>
    <t>ReGAA</t>
  </si>
  <si>
    <t>ReSV%</t>
  </si>
  <si>
    <t>Cap Hit</t>
  </si>
  <si>
    <t>Days</t>
  </si>
  <si>
    <t>Actual</t>
  </si>
  <si>
    <t>GVT-GP</t>
  </si>
  <si>
    <t>GGVT</t>
  </si>
  <si>
    <t>DGVT</t>
  </si>
  <si>
    <t>SGVT</t>
  </si>
  <si>
    <t>GVT</t>
  </si>
  <si>
    <t>GVS</t>
  </si>
  <si>
    <t>GPS</t>
  </si>
  <si>
    <t>ESA</t>
  </si>
  <si>
    <t>ESV</t>
  </si>
  <si>
    <t>ESSV%</t>
  </si>
  <si>
    <t>SHSA</t>
  </si>
  <si>
    <t>SHSV</t>
  </si>
  <si>
    <t>SHSV%</t>
  </si>
  <si>
    <t>PPSA</t>
  </si>
  <si>
    <t>PPSV</t>
  </si>
  <si>
    <t>PPSV%</t>
  </si>
  <si>
    <t>SOW</t>
  </si>
  <si>
    <t>SOL</t>
  </si>
  <si>
    <t>SSA</t>
  </si>
  <si>
    <t>SGA</t>
  </si>
  <si>
    <t>SOSV%</t>
  </si>
  <si>
    <t>Dist</t>
  </si>
  <si>
    <t>LowS</t>
  </si>
  <si>
    <t>LowG</t>
  </si>
  <si>
    <t>MedS</t>
  </si>
  <si>
    <t>MedG</t>
  </si>
  <si>
    <t>HighS</t>
  </si>
  <si>
    <t>HighG</t>
  </si>
  <si>
    <t>AdjSV%</t>
  </si>
  <si>
    <t>QoC</t>
  </si>
  <si>
    <t>Gsupp</t>
  </si>
  <si>
    <t>ExpSV%</t>
  </si>
  <si>
    <r>
      <t>1</t>
    </r>
    <r>
      <rPr>
        <b/>
        <vertAlign val="superscript"/>
        <sz val="11"/>
        <color indexed="8"/>
        <rFont val="Calibri"/>
        <family val="2"/>
      </rPr>
      <t>st</t>
    </r>
  </si>
  <si>
    <r>
      <t>2</t>
    </r>
    <r>
      <rPr>
        <b/>
        <vertAlign val="superscript"/>
        <sz val="11"/>
        <color indexed="8"/>
        <rFont val="Calibri"/>
        <family val="2"/>
      </rPr>
      <t>nd</t>
    </r>
  </si>
  <si>
    <r>
      <t>3</t>
    </r>
    <r>
      <rPr>
        <b/>
        <vertAlign val="superscript"/>
        <sz val="11"/>
        <color indexed="8"/>
        <rFont val="Calibri"/>
        <family val="2"/>
      </rPr>
      <t>rd</t>
    </r>
  </si>
  <si>
    <t>Ginj</t>
  </si>
  <si>
    <t>Injury</t>
  </si>
  <si>
    <t>CHIP</t>
  </si>
  <si>
    <t>1990-08-07</t>
  </si>
  <si>
    <t>Fredericton</t>
  </si>
  <si>
    <t>NB</t>
  </si>
  <si>
    <t>CAN</t>
  </si>
  <si>
    <t>L</t>
  </si>
  <si>
    <t>Jake</t>
  </si>
  <si>
    <t>Allen</t>
  </si>
  <si>
    <t>STL</t>
  </si>
  <si>
    <t>Lower body, Knee</t>
  </si>
  <si>
    <t>1989-10-02</t>
  </si>
  <si>
    <t>Herning</t>
  </si>
  <si>
    <t>DNK</t>
  </si>
  <si>
    <t>Frederik</t>
  </si>
  <si>
    <t>Andersen</t>
  </si>
  <si>
    <t>ANA</t>
  </si>
  <si>
    <t>Concussion, Upper body, Flu</t>
  </si>
  <si>
    <t>1981-05-21</t>
  </si>
  <si>
    <t>Park Ridge</t>
  </si>
  <si>
    <t>IL</t>
  </si>
  <si>
    <t>USA</t>
  </si>
  <si>
    <t>Craig</t>
  </si>
  <si>
    <t>Anderson</t>
  </si>
  <si>
    <t>OTT</t>
  </si>
  <si>
    <t>Lower body</t>
  </si>
  <si>
    <t>1987-07-25</t>
  </si>
  <si>
    <t>Salt Lake City</t>
  </si>
  <si>
    <t>UT</t>
  </si>
  <si>
    <t>Richard</t>
  </si>
  <si>
    <t>Bachman</t>
  </si>
  <si>
    <t>VAN</t>
  </si>
  <si>
    <t>1978-02-13</t>
  </si>
  <si>
    <t>Helsinki</t>
  </si>
  <si>
    <t>FIN</t>
  </si>
  <si>
    <t>Niklas</t>
  </si>
  <si>
    <t>Backstrom</t>
  </si>
  <si>
    <t>CGY</t>
  </si>
  <si>
    <t>1988-08-07</t>
  </si>
  <si>
    <t>Laval</t>
  </si>
  <si>
    <t>QC</t>
  </si>
  <si>
    <t>Jonathan</t>
  </si>
  <si>
    <t>Bernier</t>
  </si>
  <si>
    <t>TOR</t>
  </si>
  <si>
    <t>1987-01-03</t>
  </si>
  <si>
    <t>Bulach</t>
  </si>
  <si>
    <t>CHE</t>
  </si>
  <si>
    <t>Reto</t>
  </si>
  <si>
    <t>Berra</t>
  </si>
  <si>
    <t>COL</t>
  </si>
  <si>
    <t>Ankle</t>
  </si>
  <si>
    <t>1991-07-13</t>
  </si>
  <si>
    <t>Repentigny</t>
  </si>
  <si>
    <t>Y</t>
  </si>
  <si>
    <t>Jean-Francois</t>
  </si>
  <si>
    <t>Berube</t>
  </si>
  <si>
    <t>NYI</t>
  </si>
  <si>
    <t>1993-07-11</t>
  </si>
  <si>
    <t>Richmond Hill</t>
  </si>
  <si>
    <t>ON</t>
  </si>
  <si>
    <t>Jordan</t>
  </si>
  <si>
    <t>Binnington</t>
  </si>
  <si>
    <t>1986-11-21</t>
  </si>
  <si>
    <t>Denver</t>
  </si>
  <si>
    <t>CO</t>
  </si>
  <si>
    <t>Ben</t>
  </si>
  <si>
    <t>Bishop</t>
  </si>
  <si>
    <t>TBL</t>
  </si>
  <si>
    <t>1988-09-20</t>
  </si>
  <si>
    <t>Novokuznetsk</t>
  </si>
  <si>
    <t>RUS</t>
  </si>
  <si>
    <t>Sergei</t>
  </si>
  <si>
    <t>Bobrovsky</t>
  </si>
  <si>
    <t>CBJ</t>
  </si>
  <si>
    <t>Groin</t>
  </si>
  <si>
    <t>1993-03-23</t>
  </si>
  <si>
    <t>Port Alberni</t>
  </si>
  <si>
    <t>BC</t>
  </si>
  <si>
    <t>Laurent</t>
  </si>
  <si>
    <t>Brossoit</t>
  </si>
  <si>
    <t>EDM</t>
  </si>
  <si>
    <t>1982-09-18</t>
  </si>
  <si>
    <t>Banská Bystrica</t>
  </si>
  <si>
    <t>SVK</t>
  </si>
  <si>
    <t>Peter</t>
  </si>
  <si>
    <t>Budaj</t>
  </si>
  <si>
    <t>LAK</t>
  </si>
  <si>
    <t>1990-04-27</t>
  </si>
  <si>
    <t>Holliston</t>
  </si>
  <si>
    <t>MA</t>
  </si>
  <si>
    <t>Mike</t>
  </si>
  <si>
    <t>Condon</t>
  </si>
  <si>
    <t>MTL</t>
  </si>
  <si>
    <t>1992-01-18</t>
  </si>
  <si>
    <t>North Pole</t>
  </si>
  <si>
    <t>AK</t>
  </si>
  <si>
    <t>Pheonix</t>
  </si>
  <si>
    <t>Copley</t>
  </si>
  <si>
    <t>1984-12-31</t>
  </si>
  <si>
    <t>Montreal</t>
  </si>
  <si>
    <t>Corey</t>
  </si>
  <si>
    <t>Crawford</t>
  </si>
  <si>
    <t>CHI</t>
  </si>
  <si>
    <t>Upper body</t>
  </si>
  <si>
    <t>1981-06-21</t>
  </si>
  <si>
    <t>Lafontaine</t>
  </si>
  <si>
    <t>Yann</t>
  </si>
  <si>
    <t>Danis</t>
  </si>
  <si>
    <t>NJD</t>
  </si>
  <si>
    <t>1988-12-22</t>
  </si>
  <si>
    <t>Newport News</t>
  </si>
  <si>
    <t>VA</t>
  </si>
  <si>
    <t>Scott</t>
  </si>
  <si>
    <t>Darling</t>
  </si>
  <si>
    <t>1992-03-06</t>
  </si>
  <si>
    <t>St-Hyacinthe</t>
  </si>
  <si>
    <t>R</t>
  </si>
  <si>
    <t>Louis</t>
  </si>
  <si>
    <t>Domingue</t>
  </si>
  <si>
    <t>ARI</t>
  </si>
  <si>
    <t>1994-05-18</t>
  </si>
  <si>
    <t>Winnipeg</t>
  </si>
  <si>
    <t>MB</t>
  </si>
  <si>
    <t>Chris</t>
  </si>
  <si>
    <t>Driedger</t>
  </si>
  <si>
    <t>1986-05-04</t>
  </si>
  <si>
    <t>Regina</t>
  </si>
  <si>
    <t>SK</t>
  </si>
  <si>
    <t>Devan</t>
  </si>
  <si>
    <t>Dubnyk</t>
  </si>
  <si>
    <t>Illness, Undisclosed, Groin</t>
  </si>
  <si>
    <t>1985-04-09</t>
  </si>
  <si>
    <t>Newmarket</t>
  </si>
  <si>
    <t>Brian</t>
  </si>
  <si>
    <t>Elliott</t>
  </si>
  <si>
    <t>1988-06-25</t>
  </si>
  <si>
    <t>Stockholm</t>
  </si>
  <si>
    <t>SWE</t>
  </si>
  <si>
    <t>Jhonas</t>
  </si>
  <si>
    <t>Enroth</t>
  </si>
  <si>
    <t>1984-11-28</t>
  </si>
  <si>
    <t>Sorel</t>
  </si>
  <si>
    <t>Marc-Andre</t>
  </si>
  <si>
    <t>Fleury</t>
  </si>
  <si>
    <t>PIT</t>
  </si>
  <si>
    <t>Concussion, Illness</t>
  </si>
  <si>
    <t>1992-11-27</t>
  </si>
  <si>
    <t>Härnösand</t>
  </si>
  <si>
    <t>Anton</t>
  </si>
  <si>
    <t>Forsberg</t>
  </si>
  <si>
    <t>1992-12-27</t>
  </si>
  <si>
    <t>Karkkila</t>
  </si>
  <si>
    <t>Christopher</t>
  </si>
  <si>
    <t>Gibson</t>
  </si>
  <si>
    <t>1993-07-14</t>
  </si>
  <si>
    <t>Pittsburgh</t>
  </si>
  <si>
    <t>PA</t>
  </si>
  <si>
    <t>John</t>
  </si>
  <si>
    <t>1986-01-29</t>
  </si>
  <si>
    <t>Fussen</t>
  </si>
  <si>
    <t>DEU</t>
  </si>
  <si>
    <t>Thomas</t>
  </si>
  <si>
    <t>Greiss</t>
  </si>
  <si>
    <t>1991-11-25</t>
  </si>
  <si>
    <t>Rosenheim</t>
  </si>
  <si>
    <t>Philipp</t>
  </si>
  <si>
    <t>Grubauer</t>
  </si>
  <si>
    <t>WSH</t>
  </si>
  <si>
    <t>1992-07-31</t>
  </si>
  <si>
    <t>Aizkraukle</t>
  </si>
  <si>
    <t>LVA</t>
  </si>
  <si>
    <t>Kristers</t>
  </si>
  <si>
    <t>Gudlevskis</t>
  </si>
  <si>
    <t>1984-10-24</t>
  </si>
  <si>
    <t>Danderyd</t>
  </si>
  <si>
    <t>Jonas</t>
  </si>
  <si>
    <t>Gustavsson</t>
  </si>
  <si>
    <t>BOS</t>
  </si>
  <si>
    <t>Heart</t>
  </si>
  <si>
    <t>1985-05-13</t>
  </si>
  <si>
    <t>Bratislava</t>
  </si>
  <si>
    <t>Jaroslav</t>
  </si>
  <si>
    <t>Halak</t>
  </si>
  <si>
    <t>Groin, Upper body, Illness</t>
  </si>
  <si>
    <t>1988-02-11</t>
  </si>
  <si>
    <t>Surrey</t>
  </si>
  <si>
    <t>Andrew</t>
  </si>
  <si>
    <t>Hammond</t>
  </si>
  <si>
    <t>Concussion, Groin</t>
  </si>
  <si>
    <t>1991-04-04</t>
  </si>
  <si>
    <t>Uppsala</t>
  </si>
  <si>
    <t>Magnus</t>
  </si>
  <si>
    <t>Hellberg</t>
  </si>
  <si>
    <t>NYR</t>
  </si>
  <si>
    <t>1993-05-19</t>
  </si>
  <si>
    <t>Commerce</t>
  </si>
  <si>
    <t>MI</t>
  </si>
  <si>
    <t>Connor</t>
  </si>
  <si>
    <t>Hellebuyck</t>
  </si>
  <si>
    <t>WPG</t>
  </si>
  <si>
    <t>1982-02-12</t>
  </si>
  <si>
    <t>Felben Wellhausen</t>
  </si>
  <si>
    <t>Hiller</t>
  </si>
  <si>
    <t>1989-09-16</t>
  </si>
  <si>
    <t>Lloydminster</t>
  </si>
  <si>
    <t>Braden</t>
  </si>
  <si>
    <t>Holtby</t>
  </si>
  <si>
    <t>1984-03-26</t>
  </si>
  <si>
    <t>Syracuse</t>
  </si>
  <si>
    <t>NY</t>
  </si>
  <si>
    <t>Jimmy</t>
  </si>
  <si>
    <t>Howard</t>
  </si>
  <si>
    <t>DET</t>
  </si>
  <si>
    <t>1990-03-02</t>
  </si>
  <si>
    <t>Barrie</t>
  </si>
  <si>
    <t>Michael</t>
  </si>
  <si>
    <t>Hutchinson</t>
  </si>
  <si>
    <t>1985-12-19</t>
  </si>
  <si>
    <t>Thunder Bay</t>
  </si>
  <si>
    <t>Carter</t>
  </si>
  <si>
    <t>Hutton</t>
  </si>
  <si>
    <t>NSH</t>
  </si>
  <si>
    <t>Lower body, Upper body</t>
  </si>
  <si>
    <t>1986-06-10</t>
  </si>
  <si>
    <t>Saskatoon</t>
  </si>
  <si>
    <t>Chad</t>
  </si>
  <si>
    <t>Johnson</t>
  </si>
  <si>
    <t>BUF</t>
  </si>
  <si>
    <t>Undisclosed</t>
  </si>
  <si>
    <t>1990-01-10</t>
  </si>
  <si>
    <t>North Vancouver</t>
  </si>
  <si>
    <t>Martin</t>
  </si>
  <si>
    <t>Jones</t>
  </si>
  <si>
    <t>SJS</t>
  </si>
  <si>
    <t>1992-05-18</t>
  </si>
  <si>
    <t>Jason</t>
  </si>
  <si>
    <t>Kasdorf</t>
  </si>
  <si>
    <t>1986-05-07</t>
  </si>
  <si>
    <t>Ust-Kamenogorsk</t>
  </si>
  <si>
    <t>KAZ</t>
  </si>
  <si>
    <t>Khudobin</t>
  </si>
  <si>
    <t>1989-07-04</t>
  </si>
  <si>
    <t>Farmingville</t>
  </si>
  <si>
    <t>Keith</t>
  </si>
  <si>
    <t>Kinkaid</t>
  </si>
  <si>
    <t>1994-04-28</t>
  </si>
  <si>
    <t>Pori</t>
  </si>
  <si>
    <t>Joonas</t>
  </si>
  <si>
    <t>Korpisalo</t>
  </si>
  <si>
    <t>1990-05-05</t>
  </si>
  <si>
    <t>Darcy</t>
  </si>
  <si>
    <t>Kuemper</t>
  </si>
  <si>
    <t>Upper body, Concussion</t>
  </si>
  <si>
    <t>1988-01-05</t>
  </si>
  <si>
    <t>Norrtälje</t>
  </si>
  <si>
    <t>Eddie</t>
  </si>
  <si>
    <t>Lack</t>
  </si>
  <si>
    <t>CAR</t>
  </si>
  <si>
    <t>1991-07-24</t>
  </si>
  <si>
    <t>Gothenburg</t>
  </si>
  <si>
    <t>Robin</t>
  </si>
  <si>
    <t>Lehner</t>
  </si>
  <si>
    <t>1983-11-16</t>
  </si>
  <si>
    <t>Kari</t>
  </si>
  <si>
    <t>Lehtonen</t>
  </si>
  <si>
    <t>DAL</t>
  </si>
  <si>
    <t>1981-05-19</t>
  </si>
  <si>
    <t>Petrolia</t>
  </si>
  <si>
    <t>Leighton</t>
  </si>
  <si>
    <t>1988-05-03</t>
  </si>
  <si>
    <t>Gävle</t>
  </si>
  <si>
    <t>Anders</t>
  </si>
  <si>
    <t>Lindback</t>
  </si>
  <si>
    <t>Achilles</t>
  </si>
  <si>
    <t>1993-12-18</t>
  </si>
  <si>
    <t>LAKEVILLE</t>
  </si>
  <si>
    <t>MN</t>
  </si>
  <si>
    <t>Charlie</t>
  </si>
  <si>
    <t>Lindgren</t>
  </si>
  <si>
    <t>1982-03-02</t>
  </si>
  <si>
    <t>Are</t>
  </si>
  <si>
    <t>Henrik</t>
  </si>
  <si>
    <t>Lundqvist</t>
  </si>
  <si>
    <t>Neck</t>
  </si>
  <si>
    <t>1979-04-04</t>
  </si>
  <si>
    <t>Roberto</t>
  </si>
  <si>
    <t>Luongo</t>
  </si>
  <si>
    <t>FLA</t>
  </si>
  <si>
    <t>1990-01-31</t>
  </si>
  <si>
    <t>Jacob</t>
  </si>
  <si>
    <t>Markstrom</t>
  </si>
  <si>
    <t>Hamstring</t>
  </si>
  <si>
    <t>1988-05-29</t>
  </si>
  <si>
    <t>Oakville</t>
  </si>
  <si>
    <t>Steve</t>
  </si>
  <si>
    <t>Mason</t>
  </si>
  <si>
    <t>PHI</t>
  </si>
  <si>
    <t>1983-05-23</t>
  </si>
  <si>
    <t>London</t>
  </si>
  <si>
    <t>Curtis</t>
  </si>
  <si>
    <t>McElhinney</t>
  </si>
  <si>
    <t>Knee, Ankle</t>
  </si>
  <si>
    <t>1980-07-17</t>
  </si>
  <si>
    <t>East Lansing</t>
  </si>
  <si>
    <t>Ryan</t>
  </si>
  <si>
    <t>Miller</t>
  </si>
  <si>
    <t>1985-02-13</t>
  </si>
  <si>
    <t>Chicago</t>
  </si>
  <si>
    <t>Al</t>
  </si>
  <si>
    <t>Montoya</t>
  </si>
  <si>
    <t>Head</t>
  </si>
  <si>
    <t>1992-02-14</t>
  </si>
  <si>
    <t>Ostrava</t>
  </si>
  <si>
    <t>CZE</t>
  </si>
  <si>
    <t>Petr</t>
  </si>
  <si>
    <t>Mrazek</t>
  </si>
  <si>
    <t>Illness, Groin</t>
  </si>
  <si>
    <t>1994-05-25</t>
  </si>
  <si>
    <t>Matt</t>
  </si>
  <si>
    <t>Murray</t>
  </si>
  <si>
    <t>1988-03-23</t>
  </si>
  <si>
    <t>Ústí nad Labem</t>
  </si>
  <si>
    <t>Michal</t>
  </si>
  <si>
    <t>Neuvirth</t>
  </si>
  <si>
    <t>Knee, Illness, Lower body, Upper body</t>
  </si>
  <si>
    <t>1983-08-29</t>
  </si>
  <si>
    <t>Vantaa</t>
  </si>
  <si>
    <t>Antti</t>
  </si>
  <si>
    <t>Niemi</t>
  </si>
  <si>
    <t>1990-03-19</t>
  </si>
  <si>
    <t>Lulea</t>
  </si>
  <si>
    <t>Nilsson</t>
  </si>
  <si>
    <t>EDM, STL</t>
  </si>
  <si>
    <t>Sault Ste. Marie</t>
  </si>
  <si>
    <t>Matthew</t>
  </si>
  <si>
    <t>O'Connor</t>
  </si>
  <si>
    <t>1991-04-16</t>
  </si>
  <si>
    <t>Turku</t>
  </si>
  <si>
    <t>Joni</t>
  </si>
  <si>
    <t>Ortio</t>
  </si>
  <si>
    <t>1987-08-31</t>
  </si>
  <si>
    <t>Kladno</t>
  </si>
  <si>
    <t>Ondrej</t>
  </si>
  <si>
    <t>Pavelec</t>
  </si>
  <si>
    <t>Knee</t>
  </si>
  <si>
    <t>1992-04-15</t>
  </si>
  <si>
    <t>Moncton</t>
  </si>
  <si>
    <t>Calvin</t>
  </si>
  <si>
    <t>Pickard</t>
  </si>
  <si>
    <t>1987-08-16</t>
  </si>
  <si>
    <t>Anahim Lake</t>
  </si>
  <si>
    <t>Carey</t>
  </si>
  <si>
    <t>Price</t>
  </si>
  <si>
    <t>Leg, Lower body</t>
  </si>
  <si>
    <t>1986-01-21</t>
  </si>
  <si>
    <t>Milford</t>
  </si>
  <si>
    <t>CT</t>
  </si>
  <si>
    <t>Quick</t>
  </si>
  <si>
    <t>1989-05-12</t>
  </si>
  <si>
    <t>Rauma</t>
  </si>
  <si>
    <t>Raanta</t>
  </si>
  <si>
    <t>1986-07-01</t>
  </si>
  <si>
    <t>Asikkala</t>
  </si>
  <si>
    <t>Karri</t>
  </si>
  <si>
    <t>Ramo</t>
  </si>
  <si>
    <t>1987-03-10</t>
  </si>
  <si>
    <t>Savonlinna</t>
  </si>
  <si>
    <t>Tuukka</t>
  </si>
  <si>
    <t>Rask</t>
  </si>
  <si>
    <t>Illness</t>
  </si>
  <si>
    <t>1988-03-15</t>
  </si>
  <si>
    <t>Morweena</t>
  </si>
  <si>
    <t>James</t>
  </si>
  <si>
    <t>Reimer</t>
  </si>
  <si>
    <t>TOR, SJS</t>
  </si>
  <si>
    <t>1982-11-03</t>
  </si>
  <si>
    <t>Kempele</t>
  </si>
  <si>
    <t>Pekka</t>
  </si>
  <si>
    <t>Rinne</t>
  </si>
  <si>
    <t>1995-04-19</t>
  </si>
  <si>
    <t>Forssa</t>
  </si>
  <si>
    <t>Juuse</t>
  </si>
  <si>
    <t>Saros</t>
  </si>
  <si>
    <t>1986-03-18</t>
  </si>
  <si>
    <t>Marblehead</t>
  </si>
  <si>
    <t>Cory</t>
  </si>
  <si>
    <t>Schneider</t>
  </si>
  <si>
    <t>1986-09-11</t>
  </si>
  <si>
    <t>Spruce Grove</t>
  </si>
  <si>
    <t>AB</t>
  </si>
  <si>
    <t>Scrivens</t>
  </si>
  <si>
    <t>1982-03-22</t>
  </si>
  <si>
    <t>Kingston</t>
  </si>
  <si>
    <t>Smith</t>
  </si>
  <si>
    <t>1993-06-28</t>
  </si>
  <si>
    <t>Elmhurst</t>
  </si>
  <si>
    <t>Garret</t>
  </si>
  <si>
    <t>Sparks</t>
  </si>
  <si>
    <t>1987-07-28</t>
  </si>
  <si>
    <t>St. Paul</t>
  </si>
  <si>
    <t>Alex</t>
  </si>
  <si>
    <t>Stalock</t>
  </si>
  <si>
    <t>1987-07-05</t>
  </si>
  <si>
    <t>Caledonia</t>
  </si>
  <si>
    <t>Cam</t>
  </si>
  <si>
    <t>Talbot</t>
  </si>
  <si>
    <t>Watson</t>
  </si>
  <si>
    <t>Dustin</t>
  </si>
  <si>
    <t>Tokarski</t>
  </si>
  <si>
    <t>1991-04-29</t>
  </si>
  <si>
    <t>Nuremberg</t>
  </si>
  <si>
    <t>Treutle</t>
  </si>
  <si>
    <t>1993-07-31</t>
  </si>
  <si>
    <t>Lugnvik</t>
  </si>
  <si>
    <t>Linus</t>
  </si>
  <si>
    <t>Ullmark</t>
  </si>
  <si>
    <t>1988-04-27</t>
  </si>
  <si>
    <t>Samara</t>
  </si>
  <si>
    <t>Semyon</t>
  </si>
  <si>
    <t>Varlamov</t>
  </si>
  <si>
    <t>1994-07-25</t>
  </si>
  <si>
    <t>Tyumen</t>
  </si>
  <si>
    <t>Andrei</t>
  </si>
  <si>
    <t>Vasilevskiy</t>
  </si>
  <si>
    <t>Blood clots</t>
  </si>
  <si>
    <t>1984-02-29</t>
  </si>
  <si>
    <t>Ward</t>
  </si>
  <si>
    <t>Lower body, Concussion</t>
  </si>
  <si>
    <t>1992-08-14</t>
  </si>
  <si>
    <t>Etobicoke</t>
  </si>
  <si>
    <t>Wedgewood</t>
  </si>
  <si>
    <t>1992-05-22</t>
  </si>
  <si>
    <t>Plzen</t>
  </si>
  <si>
    <t>Roman</t>
  </si>
  <si>
    <t>Will</t>
  </si>
  <si>
    <t>1987-06-09</t>
  </si>
  <si>
    <t>Detroit</t>
  </si>
  <si>
    <t>Jeff</t>
  </si>
  <si>
    <t>Zatkoff</t>
  </si>
  <si>
    <t>Player Information</t>
  </si>
  <si>
    <t>Primary Stats</t>
  </si>
  <si>
    <t>Individual Stats</t>
  </si>
  <si>
    <t>Faceoff Stats</t>
  </si>
  <si>
    <t>Individual Goal and Shot Breakdown</t>
  </si>
  <si>
    <t>Penalty Stats</t>
  </si>
  <si>
    <t>On-Ice Team Stats</t>
  </si>
  <si>
    <t>Catch-All</t>
  </si>
  <si>
    <t>Other</t>
  </si>
  <si>
    <t>Contract Information</t>
  </si>
  <si>
    <t>Career Stats</t>
  </si>
  <si>
    <t>NHL</t>
  </si>
  <si>
    <t>HR</t>
  </si>
  <si>
    <t>CH</t>
  </si>
  <si>
    <t>Mult</t>
  </si>
  <si>
    <t>NST</t>
  </si>
  <si>
    <t>RV</t>
  </si>
  <si>
    <t>DZ</t>
  </si>
  <si>
    <t>DL</t>
  </si>
  <si>
    <t>SN</t>
  </si>
  <si>
    <t>IF</t>
  </si>
  <si>
    <t>KR</t>
  </si>
  <si>
    <t>TC</t>
  </si>
  <si>
    <t>CF</t>
  </si>
  <si>
    <t>Born</t>
  </si>
  <si>
    <t>City</t>
  </si>
  <si>
    <t>Pr/St</t>
  </si>
  <si>
    <t>Cntry</t>
  </si>
  <si>
    <t>Ht</t>
  </si>
  <si>
    <t>Wt</t>
  </si>
  <si>
    <t>DftYr</t>
  </si>
  <si>
    <t>DftRd</t>
  </si>
  <si>
    <t>Ovrl</t>
  </si>
  <si>
    <t>Hand</t>
  </si>
  <si>
    <t>Debut</t>
  </si>
  <si>
    <t>Seasons</t>
  </si>
  <si>
    <t>NHLid</t>
  </si>
  <si>
    <t>CorsicaID</t>
  </si>
  <si>
    <t>H-Ref Name</t>
  </si>
  <si>
    <t>Position</t>
  </si>
  <si>
    <t>Team</t>
  </si>
  <si>
    <t>GP</t>
  </si>
  <si>
    <t>G</t>
  </si>
  <si>
    <t>A</t>
  </si>
  <si>
    <t>A1</t>
  </si>
  <si>
    <t>PTS</t>
  </si>
  <si>
    <t>Rnk</t>
  </si>
  <si>
    <t>Gap</t>
  </si>
  <si>
    <t>PTS/GP</t>
  </si>
  <si>
    <t>PAX</t>
  </si>
  <si>
    <t>GC</t>
  </si>
  <si>
    <t>+/-</t>
  </si>
  <si>
    <t>E+/-</t>
  </si>
  <si>
    <t>PIM</t>
  </si>
  <si>
    <t>Shifts</t>
  </si>
  <si>
    <t>TOI</t>
  </si>
  <si>
    <t>TOI/GP</t>
  </si>
  <si>
    <t>TOI%</t>
  </si>
  <si>
    <t>IPP%</t>
  </si>
  <si>
    <t>iCF</t>
  </si>
  <si>
    <t>iFF</t>
  </si>
  <si>
    <t>iSF</t>
  </si>
  <si>
    <t>iSCF</t>
  </si>
  <si>
    <t>iHDCF</t>
  </si>
  <si>
    <t>iRush</t>
  </si>
  <si>
    <t>iReb</t>
  </si>
  <si>
    <t>iDS</t>
  </si>
  <si>
    <t>ixG</t>
  </si>
  <si>
    <t>sDist</t>
  </si>
  <si>
    <t>Pass</t>
  </si>
  <si>
    <t>TOff</t>
  </si>
  <si>
    <t>TOff/60</t>
  </si>
  <si>
    <t>OZS</t>
  </si>
  <si>
    <t>NZS</t>
  </si>
  <si>
    <t>DZS</t>
  </si>
  <si>
    <t>ZS%</t>
  </si>
  <si>
    <t>iHF</t>
  </si>
  <si>
    <t>iHA</t>
  </si>
  <si>
    <t>iHDf</t>
  </si>
  <si>
    <t>iMiss</t>
  </si>
  <si>
    <t>iGVA</t>
  </si>
  <si>
    <t>iTKA</t>
  </si>
  <si>
    <t>iBLK</t>
  </si>
  <si>
    <t>BLK%</t>
  </si>
  <si>
    <t>iFOW</t>
  </si>
  <si>
    <t>iFOL</t>
  </si>
  <si>
    <t>FO%</t>
  </si>
  <si>
    <t>dzFOW</t>
  </si>
  <si>
    <t>dzFOL</t>
  </si>
  <si>
    <t>nzFOW</t>
  </si>
  <si>
    <t>nzFOL</t>
  </si>
  <si>
    <t>ozFOW</t>
  </si>
  <si>
    <t>ozFOL</t>
  </si>
  <si>
    <t>FOW.Up</t>
  </si>
  <si>
    <t>FOL.Up</t>
  </si>
  <si>
    <t>FOW.Down</t>
  </si>
  <si>
    <t>FOL.Down</t>
  </si>
  <si>
    <t>FOW.Close</t>
  </si>
  <si>
    <t>FOL.Close</t>
  </si>
  <si>
    <t>Hat</t>
  </si>
  <si>
    <t>OTG</t>
  </si>
  <si>
    <t>1G</t>
  </si>
  <si>
    <t>GWG</t>
  </si>
  <si>
    <t>ENG</t>
  </si>
  <si>
    <t>PSG</t>
  </si>
  <si>
    <t>PSA</t>
  </si>
  <si>
    <t>G.Bkhd</t>
  </si>
  <si>
    <t>G.Dflct</t>
  </si>
  <si>
    <t>G.Slap</t>
  </si>
  <si>
    <t>G.Snap</t>
  </si>
  <si>
    <t>G.Tip</t>
  </si>
  <si>
    <t>G.Wrap</t>
  </si>
  <si>
    <t>G.Wrst</t>
  </si>
  <si>
    <t xml:space="preserve">CBar </t>
  </si>
  <si>
    <t>Post</t>
  </si>
  <si>
    <t>Over</t>
  </si>
  <si>
    <t>Wide</t>
  </si>
  <si>
    <t>S.Bkhd</t>
  </si>
  <si>
    <t>S.Dflct</t>
  </si>
  <si>
    <t>S.Slap</t>
  </si>
  <si>
    <t>S.Snap</t>
  </si>
  <si>
    <t>S.Tip</t>
  </si>
  <si>
    <t>S.Wrap</t>
  </si>
  <si>
    <t>S.Wrst</t>
  </si>
  <si>
    <t>iPenT</t>
  </si>
  <si>
    <t>iPenD</t>
  </si>
  <si>
    <t>iPENT</t>
  </si>
  <si>
    <t>iPENT2</t>
  </si>
  <si>
    <t>iPENT5</t>
  </si>
  <si>
    <t>iPEND</t>
  </si>
  <si>
    <t>iPEND2</t>
  </si>
  <si>
    <t>iPEND5</t>
  </si>
  <si>
    <t>iPenDf</t>
  </si>
  <si>
    <t>NPD</t>
  </si>
  <si>
    <t>Min</t>
  </si>
  <si>
    <t>Maj</t>
  </si>
  <si>
    <t>Match</t>
  </si>
  <si>
    <t>Misc</t>
  </si>
  <si>
    <t>Game</t>
  </si>
  <si>
    <t>CA</t>
  </si>
  <si>
    <t>FF</t>
  </si>
  <si>
    <t>FA</t>
  </si>
  <si>
    <t>SF</t>
  </si>
  <si>
    <t>SA</t>
  </si>
  <si>
    <t>xGF</t>
  </si>
  <si>
    <t>xGA</t>
  </si>
  <si>
    <t>GF</t>
  </si>
  <si>
    <t>GA</t>
  </si>
  <si>
    <t>SH%</t>
  </si>
  <si>
    <t>PDO</t>
  </si>
  <si>
    <t>SCF</t>
  </si>
  <si>
    <t>SCA</t>
  </si>
  <si>
    <t>HDCF</t>
  </si>
  <si>
    <t>HDCA</t>
  </si>
  <si>
    <t>HDGF</t>
  </si>
  <si>
    <t>HDGA</t>
  </si>
  <si>
    <t>PENT</t>
  </si>
  <si>
    <t>PEND</t>
  </si>
  <si>
    <t>OPS</t>
  </si>
  <si>
    <t>DPS</t>
  </si>
  <si>
    <t>PS</t>
  </si>
  <si>
    <t>GS</t>
  </si>
  <si>
    <t>GS/G</t>
  </si>
  <si>
    <t>Star</t>
  </si>
  <si>
    <t>OWAR</t>
  </si>
  <si>
    <t>DWAR</t>
  </si>
  <si>
    <t>WAR</t>
  </si>
  <si>
    <t>SOS</t>
  </si>
  <si>
    <t>SOG</t>
  </si>
  <si>
    <t>SOGDG</t>
  </si>
  <si>
    <t>Grit</t>
  </si>
  <si>
    <t>DAP</t>
  </si>
  <si>
    <t>Pres</t>
  </si>
  <si>
    <t>CPP</t>
  </si>
  <si>
    <t>Pace</t>
  </si>
  <si>
    <t>MGL</t>
  </si>
  <si>
    <t>Injuries</t>
  </si>
  <si>
    <t>NMC</t>
  </si>
  <si>
    <t>Status</t>
  </si>
  <si>
    <t>Salary</t>
  </si>
  <si>
    <t>Shot</t>
  </si>
  <si>
    <t>Dorchester</t>
  </si>
  <si>
    <t>JIMMY.HAYES</t>
  </si>
  <si>
    <t>Jimmy Hayes</t>
  </si>
  <si>
    <t>Hayes</t>
  </si>
  <si>
    <t>RW</t>
  </si>
  <si>
    <t>UFA</t>
  </si>
  <si>
    <t>JORI.LEHTERA</t>
  </si>
  <si>
    <t>Jori Lehtera</t>
  </si>
  <si>
    <t>Lehtera</t>
  </si>
  <si>
    <t>Jori</t>
  </si>
  <si>
    <t>C</t>
  </si>
  <si>
    <t>MICHAEL.STONE</t>
  </si>
  <si>
    <t>Michael Stone</t>
  </si>
  <si>
    <t>Stone</t>
  </si>
  <si>
    <t>D</t>
  </si>
  <si>
    <t>NTC</t>
  </si>
  <si>
    <t>SCOTT.HARTNELL</t>
  </si>
  <si>
    <t>Scott Hartnell</t>
  </si>
  <si>
    <t>Hartnell</t>
  </si>
  <si>
    <t>LW</t>
  </si>
  <si>
    <t>Bolton</t>
  </si>
  <si>
    <t>RON.HAINSEY</t>
  </si>
  <si>
    <t>Ron Hainsey</t>
  </si>
  <si>
    <t>Hainsey</t>
  </si>
  <si>
    <t>Ron</t>
  </si>
  <si>
    <t>M-NTC</t>
  </si>
  <si>
    <t>CHRIS.KUNITZ</t>
  </si>
  <si>
    <t>Chris Kunitz</t>
  </si>
  <si>
    <t>Kunitz</t>
  </si>
  <si>
    <t>Brantford</t>
  </si>
  <si>
    <t>ADAM.HENRIQUE</t>
  </si>
  <si>
    <t>Adam Henrique</t>
  </si>
  <si>
    <t>Henrique</t>
  </si>
  <si>
    <t>Adam</t>
  </si>
  <si>
    <t>NJD, ANA</t>
  </si>
  <si>
    <t>San Francisco</t>
  </si>
  <si>
    <t>BROOKS.ORPIK</t>
  </si>
  <si>
    <t>Brooks Orpik</t>
  </si>
  <si>
    <t>Orpik</t>
  </si>
  <si>
    <t>Brooks</t>
  </si>
  <si>
    <t>SANDY</t>
  </si>
  <si>
    <t>DANIEL.BRICKLEY</t>
  </si>
  <si>
    <t>Daniel Brickley</t>
  </si>
  <si>
    <t>Brickley</t>
  </si>
  <si>
    <t>Daniel</t>
  </si>
  <si>
    <t>RFA</t>
  </si>
  <si>
    <t>Golden</t>
  </si>
  <si>
    <t>CURTIS.MCKENZIE</t>
  </si>
  <si>
    <t>Curtis McKenzie</t>
  </si>
  <si>
    <t>McKenzie</t>
  </si>
  <si>
    <t>Dubuque</t>
  </si>
  <si>
    <t>IA</t>
  </si>
  <si>
    <t>TUCKER.POOLMAN</t>
  </si>
  <si>
    <t>Tucker Poolman</t>
  </si>
  <si>
    <t>Poolman</t>
  </si>
  <si>
    <t>Tucker</t>
  </si>
  <si>
    <t>Cobourg</t>
  </si>
  <si>
    <t>JUSTIN.WILLIAMS</t>
  </si>
  <si>
    <t>Justin Williams</t>
  </si>
  <si>
    <t>Williams</t>
  </si>
  <si>
    <t>Justin</t>
  </si>
  <si>
    <t>NIKLAS.KRONWALL</t>
  </si>
  <si>
    <t>Niklas Kronwall</t>
  </si>
  <si>
    <t>Kronwall</t>
  </si>
  <si>
    <t>Marshfield</t>
  </si>
  <si>
    <t>DAVID.WARSOFSKY</t>
  </si>
  <si>
    <t>David Warsofsky</t>
  </si>
  <si>
    <t>Warsofsky</t>
  </si>
  <si>
    <t>David</t>
  </si>
  <si>
    <t>DALE.WEISE</t>
  </si>
  <si>
    <t>Dale Weise</t>
  </si>
  <si>
    <t>Weise</t>
  </si>
  <si>
    <t>Dale</t>
  </si>
  <si>
    <t>Edina</t>
  </si>
  <si>
    <t>ANDERS.LEE</t>
  </si>
  <si>
    <t>Anders Lee</t>
  </si>
  <si>
    <t>Lee</t>
  </si>
  <si>
    <t>Chatham</t>
  </si>
  <si>
    <t>TJ.BRODIE</t>
  </si>
  <si>
    <t>T.J. Brodie</t>
  </si>
  <si>
    <t>Brodie</t>
  </si>
  <si>
    <t>TJ</t>
  </si>
  <si>
    <t>Halmstad</t>
  </si>
  <si>
    <t>GUSTAV.NYQUIST</t>
  </si>
  <si>
    <t>Gustav Nyquist</t>
  </si>
  <si>
    <t>Nyquist</t>
  </si>
  <si>
    <t>Gustav</t>
  </si>
  <si>
    <t>Abbotsford</t>
  </si>
  <si>
    <t>DEREK.GRANT</t>
  </si>
  <si>
    <t>Derek Grant</t>
  </si>
  <si>
    <t>Grant</t>
  </si>
  <si>
    <t>Derek</t>
  </si>
  <si>
    <t>Brandon</t>
  </si>
  <si>
    <t>MATT.CALVERT</t>
  </si>
  <si>
    <t>Matt Calvert</t>
  </si>
  <si>
    <t>Calvert</t>
  </si>
  <si>
    <t>Illness, Upper body</t>
  </si>
  <si>
    <t>Minneapolis</t>
  </si>
  <si>
    <t>PAUL.MARTIN</t>
  </si>
  <si>
    <t>Paul Martin</t>
  </si>
  <si>
    <t>Paul</t>
  </si>
  <si>
    <t>Sterling Heights</t>
  </si>
  <si>
    <t>GREG.PATERYN</t>
  </si>
  <si>
    <t>Greg Pateryn</t>
  </si>
  <si>
    <t>Pateryn</t>
  </si>
  <si>
    <t>Greg</t>
  </si>
  <si>
    <t>ERIC.STAAL</t>
  </si>
  <si>
    <t>Eric Staal</t>
  </si>
  <si>
    <t>Staal</t>
  </si>
  <si>
    <t>Eric</t>
  </si>
  <si>
    <t>Vienna</t>
  </si>
  <si>
    <t>AUT</t>
  </si>
  <si>
    <t>THOMAS.VANEK</t>
  </si>
  <si>
    <t>Thomas Vanek</t>
  </si>
  <si>
    <t>Vanek</t>
  </si>
  <si>
    <t>VAN, CBJ</t>
  </si>
  <si>
    <t>Madison</t>
  </si>
  <si>
    <t>WI</t>
  </si>
  <si>
    <t>RYAN.SUTER</t>
  </si>
  <si>
    <t>Ryan Suter</t>
  </si>
  <si>
    <t>Suter</t>
  </si>
  <si>
    <t>Shaunavon</t>
  </si>
  <si>
    <t>BRAYDON.COBURN</t>
  </si>
  <si>
    <t>Braydon Coburn</t>
  </si>
  <si>
    <t>Coburn</t>
  </si>
  <si>
    <t>Braydon</t>
  </si>
  <si>
    <t>Edmonton</t>
  </si>
  <si>
    <t>DION.PHANEUF</t>
  </si>
  <si>
    <t>Dion Phaneuf</t>
  </si>
  <si>
    <t>Phaneuf</t>
  </si>
  <si>
    <t>Dion</t>
  </si>
  <si>
    <t>OTT, LAK</t>
  </si>
  <si>
    <t>JEFF.CARTER</t>
  </si>
  <si>
    <t>Jeff Carter</t>
  </si>
  <si>
    <t>Ithaca</t>
  </si>
  <si>
    <t>DUSTIN.BROWN</t>
  </si>
  <si>
    <t>Dustin Brown</t>
  </si>
  <si>
    <t>Brown</t>
  </si>
  <si>
    <t>Richmond</t>
  </si>
  <si>
    <t>BRENT.SEABROOK</t>
  </si>
  <si>
    <t>Brent Seabrook</t>
  </si>
  <si>
    <t>Seabrook</t>
  </si>
  <si>
    <t>Brent</t>
  </si>
  <si>
    <t>Quebec City</t>
  </si>
  <si>
    <t>STEVE.BERNIER</t>
  </si>
  <si>
    <t>Steve Bernier</t>
  </si>
  <si>
    <t>ZACH.PARISE</t>
  </si>
  <si>
    <t>Zach Parise</t>
  </si>
  <si>
    <t>Parise</t>
  </si>
  <si>
    <t>Zach</t>
  </si>
  <si>
    <t>Back</t>
  </si>
  <si>
    <t>Winkler</t>
  </si>
  <si>
    <t>ERIC.FEHR</t>
  </si>
  <si>
    <t>Eric Fehr</t>
  </si>
  <si>
    <t>Fehr</t>
  </si>
  <si>
    <t>RYAN.GETZLAF</t>
  </si>
  <si>
    <t>Ryan Getzlaf</t>
  </si>
  <si>
    <t>Getzlaf</t>
  </si>
  <si>
    <t>Windsor</t>
  </si>
  <si>
    <t>MATT.MARTIN</t>
  </si>
  <si>
    <t>Matt Martin</t>
  </si>
  <si>
    <t>Livonia</t>
  </si>
  <si>
    <t>RYAN.KESLER</t>
  </si>
  <si>
    <t>Ryan Kesler</t>
  </si>
  <si>
    <t>Kesler</t>
  </si>
  <si>
    <t>Hip, Lower body</t>
  </si>
  <si>
    <t>Hingham</t>
  </si>
  <si>
    <t>BRIAN.BOYLE</t>
  </si>
  <si>
    <t>Brian Boyle</t>
  </si>
  <si>
    <t>Boyle</t>
  </si>
  <si>
    <t>Shoulder</t>
  </si>
  <si>
    <t>JARED.SPURGEON</t>
  </si>
  <si>
    <t>Jared Spurgeon</t>
  </si>
  <si>
    <t>Spurgeon</t>
  </si>
  <si>
    <t>Jared</t>
  </si>
  <si>
    <t>MARK.BARBERIO</t>
  </si>
  <si>
    <t>Mark Barberio</t>
  </si>
  <si>
    <t>Barberio</t>
  </si>
  <si>
    <t>Mark</t>
  </si>
  <si>
    <t>Calgary</t>
  </si>
  <si>
    <t>PATRICK.EAVES</t>
  </si>
  <si>
    <t>Patrick Eaves</t>
  </si>
  <si>
    <t>Eaves</t>
  </si>
  <si>
    <t>Patrick</t>
  </si>
  <si>
    <t>Illness, Lower body</t>
  </si>
  <si>
    <t>Thornhill</t>
  </si>
  <si>
    <t>DOMINIC.MOORE</t>
  </si>
  <si>
    <t>Dominic Moore</t>
  </si>
  <si>
    <t>Moore</t>
  </si>
  <si>
    <t>Dominic</t>
  </si>
  <si>
    <t>LOUI.ERIKSSON</t>
  </si>
  <si>
    <t>Loui Eriksson</t>
  </si>
  <si>
    <t>Eriksson</t>
  </si>
  <si>
    <t>Loui</t>
  </si>
  <si>
    <t>Ribs</t>
  </si>
  <si>
    <t>MARCUS.KRUGER</t>
  </si>
  <si>
    <t>Marcus Kruger</t>
  </si>
  <si>
    <t>Kruger</t>
  </si>
  <si>
    <t>Marcus</t>
  </si>
  <si>
    <t>Flu, Lower body</t>
  </si>
  <si>
    <t>Phoenix</t>
  </si>
  <si>
    <t>AZ</t>
  </si>
  <si>
    <t>TAGE.THOMPSON</t>
  </si>
  <si>
    <t>Tage Thompson</t>
  </si>
  <si>
    <t>Thompson</t>
  </si>
  <si>
    <t>Tage</t>
  </si>
  <si>
    <t>Maple Ridge</t>
  </si>
  <si>
    <t>BRAD.HUNT</t>
  </si>
  <si>
    <t>Brad Hunt</t>
  </si>
  <si>
    <t>Hunt</t>
  </si>
  <si>
    <t>Brad</t>
  </si>
  <si>
    <t>VGK</t>
  </si>
  <si>
    <t>Provost</t>
  </si>
  <si>
    <t>LANCE.BOUMA</t>
  </si>
  <si>
    <t>Lance Bouma</t>
  </si>
  <si>
    <t>Bouma</t>
  </si>
  <si>
    <t>Lance</t>
  </si>
  <si>
    <t>Ancienne-Lorette</t>
  </si>
  <si>
    <t>PATRICE.BERGERON</t>
  </si>
  <si>
    <t>Patrice Bergeron</t>
  </si>
  <si>
    <t>Bergeron</t>
  </si>
  <si>
    <t>Patrice</t>
  </si>
  <si>
    <t>Malmö</t>
  </si>
  <si>
    <t>RASMUS.ANDERSSON</t>
  </si>
  <si>
    <t>Rasmus Andersson</t>
  </si>
  <si>
    <t>Andersson</t>
  </si>
  <si>
    <t>Rasmus</t>
  </si>
  <si>
    <t>Mississauga</t>
  </si>
  <si>
    <t>ZAC.RINALDO</t>
  </si>
  <si>
    <t>Zac Rinaldo</t>
  </si>
  <si>
    <t>Rinaldo</t>
  </si>
  <si>
    <t>Zac</t>
  </si>
  <si>
    <t>LW/C</t>
  </si>
  <si>
    <t>Sicamous</t>
  </si>
  <si>
    <t>SHEA.WEBER</t>
  </si>
  <si>
    <t>Shea Weber</t>
  </si>
  <si>
    <t>Weber</t>
  </si>
  <si>
    <t>Shea</t>
  </si>
  <si>
    <t>Evanston</t>
  </si>
  <si>
    <t>TOMMY.WINGELS</t>
  </si>
  <si>
    <t>Tommy Wingels</t>
  </si>
  <si>
    <t>Wingels</t>
  </si>
  <si>
    <t>Tommy</t>
  </si>
  <si>
    <t>RW/C</t>
  </si>
  <si>
    <t>CHI, BOS</t>
  </si>
  <si>
    <t>Elkhorn</t>
  </si>
  <si>
    <t>TRAVIS.SANHEIM</t>
  </si>
  <si>
    <t>Travis Sanheim</t>
  </si>
  <si>
    <t>Sanheim</t>
  </si>
  <si>
    <t>Travis</t>
  </si>
  <si>
    <t>Traverse City</t>
  </si>
  <si>
    <t>ZACH.REDMOND</t>
  </si>
  <si>
    <t>Zach Redmond</t>
  </si>
  <si>
    <t>Redmond</t>
  </si>
  <si>
    <t>TOREY.KRUG</t>
  </si>
  <si>
    <t>Torey Krug</t>
  </si>
  <si>
    <t>Krug</t>
  </si>
  <si>
    <t>Torey</t>
  </si>
  <si>
    <t>Moscow</t>
  </si>
  <si>
    <t>ANDREI.MIRONOV</t>
  </si>
  <si>
    <t>Andrei Mironov</t>
  </si>
  <si>
    <t>Mironov</t>
  </si>
  <si>
    <t>Olten</t>
  </si>
  <si>
    <t>DENIS.MALGIN</t>
  </si>
  <si>
    <t>Denis Malgin</t>
  </si>
  <si>
    <t>Malgin</t>
  </si>
  <si>
    <t>Denis</t>
  </si>
  <si>
    <t>MATT.BARTKOWSKI</t>
  </si>
  <si>
    <t>Matt Bartkowski</t>
  </si>
  <si>
    <t>Bartkowski</t>
  </si>
  <si>
    <t>CHRISTIAN.WOLANIN</t>
  </si>
  <si>
    <t>Christian Wolanin</t>
  </si>
  <si>
    <t>Wolanin</t>
  </si>
  <si>
    <t>Christian</t>
  </si>
  <si>
    <t>DAVID.BACKES</t>
  </si>
  <si>
    <t>David Backes</t>
  </si>
  <si>
    <t>Backes</t>
  </si>
  <si>
    <t>Blaine</t>
  </si>
  <si>
    <t>MATT.HENDRICKS</t>
  </si>
  <si>
    <t>Matt Hendricks</t>
  </si>
  <si>
    <t>Hendricks</t>
  </si>
  <si>
    <t>Burnsville</t>
  </si>
  <si>
    <t>J.T..BROWN</t>
  </si>
  <si>
    <t>J.T. Brown</t>
  </si>
  <si>
    <t>J.T.</t>
  </si>
  <si>
    <t>TBL, ANA</t>
  </si>
  <si>
    <t>MATT.TENNYSON</t>
  </si>
  <si>
    <t>Matt Tennyson</t>
  </si>
  <si>
    <t>Tennyson</t>
  </si>
  <si>
    <t>Foot</t>
  </si>
  <si>
    <t>Prague</t>
  </si>
  <si>
    <t>DOMINIK.SIMON</t>
  </si>
  <si>
    <t>Dominik Simon</t>
  </si>
  <si>
    <t>Simon</t>
  </si>
  <si>
    <t>Dominik</t>
  </si>
  <si>
    <t>Kosice</t>
  </si>
  <si>
    <t>CHRISTIAN.JAROS</t>
  </si>
  <si>
    <t>Christian Jaros</t>
  </si>
  <si>
    <t>Jaros</t>
  </si>
  <si>
    <t>Grand Rapids</t>
  </si>
  <si>
    <t>LUKE.GLENDENING</t>
  </si>
  <si>
    <t>Luke Glendening</t>
  </si>
  <si>
    <t>Glendening</t>
  </si>
  <si>
    <t>Luke</t>
  </si>
  <si>
    <t>Hand, Upper body</t>
  </si>
  <si>
    <t>TROY.TERRY</t>
  </si>
  <si>
    <t>Troy Terry</t>
  </si>
  <si>
    <t>Terry</t>
  </si>
  <si>
    <t>Troy</t>
  </si>
  <si>
    <t>Saint-Narcisse</t>
  </si>
  <si>
    <t>YANNI.GOURDE</t>
  </si>
  <si>
    <t>Yanni Gourde</t>
  </si>
  <si>
    <t>Gourde</t>
  </si>
  <si>
    <t>Yanni</t>
  </si>
  <si>
    <t>Chaska</t>
  </si>
  <si>
    <t>SHANE.GERSICH</t>
  </si>
  <si>
    <t>Shane Gersich</t>
  </si>
  <si>
    <t>Gersich</t>
  </si>
  <si>
    <t>Shane</t>
  </si>
  <si>
    <t>ZACH.WHITECLOUD</t>
  </si>
  <si>
    <t>Zach Whitecloud</t>
  </si>
  <si>
    <t>Whitecloud</t>
  </si>
  <si>
    <t>Cherry Hill</t>
  </si>
  <si>
    <t>NJ</t>
  </si>
  <si>
    <t>BOBBY.RYAN</t>
  </si>
  <si>
    <t>Bobby Ryan</t>
  </si>
  <si>
    <t>Bobby</t>
  </si>
  <si>
    <t>RYAN.MURRAY</t>
  </si>
  <si>
    <t>Ryan Murray</t>
  </si>
  <si>
    <t>Undisclosed, Upper body</t>
  </si>
  <si>
    <t>Milwaukee</t>
  </si>
  <si>
    <t>ALEX.GALCHENYUK</t>
  </si>
  <si>
    <t>Alex Galchenyuk</t>
  </si>
  <si>
    <t>Galchenyuk</t>
  </si>
  <si>
    <t>Vancouver</t>
  </si>
  <si>
    <t>MORGAN.RIELLY</t>
  </si>
  <si>
    <t>Morgan Rielly</t>
  </si>
  <si>
    <t>Rielly</t>
  </si>
  <si>
    <t>Morgan</t>
  </si>
  <si>
    <t>Helsingborg</t>
  </si>
  <si>
    <t>HAMPUS.LINDHOLM</t>
  </si>
  <si>
    <t>Hampus Lindholm</t>
  </si>
  <si>
    <t>Lindholm</t>
  </si>
  <si>
    <t>Hampus</t>
  </si>
  <si>
    <t>Nizhnekamsk</t>
  </si>
  <si>
    <t>NAIL.YAKUPOV</t>
  </si>
  <si>
    <t>Nail Yakupov</t>
  </si>
  <si>
    <t>Yakupov</t>
  </si>
  <si>
    <t>Nail</t>
  </si>
  <si>
    <t>MATT.DUMBA</t>
  </si>
  <si>
    <t>Mathew Dumba</t>
  </si>
  <si>
    <t>Dumba</t>
  </si>
  <si>
    <t>PONTUS.ABERG</t>
  </si>
  <si>
    <t>Pontus Aberg</t>
  </si>
  <si>
    <t>Aberg</t>
  </si>
  <si>
    <t>Pontus</t>
  </si>
  <si>
    <t>NSH, EDM</t>
  </si>
  <si>
    <t>Toronto</t>
  </si>
  <si>
    <t>PHILLIP.DI GIUSEPPE</t>
  </si>
  <si>
    <t>Phillip Di Giuseppe</t>
  </si>
  <si>
    <t>Di Giuseppe</t>
  </si>
  <si>
    <t>Phillip</t>
  </si>
  <si>
    <t>Victoria</t>
  </si>
  <si>
    <t>JORDIE.BENN</t>
  </si>
  <si>
    <t>Jordie Benn</t>
  </si>
  <si>
    <t>Benn</t>
  </si>
  <si>
    <t>Jordie</t>
  </si>
  <si>
    <t>Haapavesi</t>
  </si>
  <si>
    <t>SAMI.NIKU</t>
  </si>
  <si>
    <t>Sami Niku</t>
  </si>
  <si>
    <t>Niku</t>
  </si>
  <si>
    <t>Sami</t>
  </si>
  <si>
    <t>Kitchener</t>
  </si>
  <si>
    <t>KYLE.QUINCEY</t>
  </si>
  <si>
    <t>Kyle Quincey</t>
  </si>
  <si>
    <t>Quincey</t>
  </si>
  <si>
    <t>Kyle</t>
  </si>
  <si>
    <t>Lakeville</t>
  </si>
  <si>
    <t>BRADY.SKJEI</t>
  </si>
  <si>
    <t>Brady Skjei</t>
  </si>
  <si>
    <t>Skjei</t>
  </si>
  <si>
    <t>Brady</t>
  </si>
  <si>
    <t>STEFAN.MATTEAU</t>
  </si>
  <si>
    <t>Stefan Matteau</t>
  </si>
  <si>
    <t>Matteau</t>
  </si>
  <si>
    <t>Stefan</t>
  </si>
  <si>
    <t>TANNER.PEARSON</t>
  </si>
  <si>
    <t>Tanner Pearson</t>
  </si>
  <si>
    <t>Pearson</t>
  </si>
  <si>
    <t>Tanner</t>
  </si>
  <si>
    <t>SCOTT.LAUGHTON</t>
  </si>
  <si>
    <t>Scott Laughton</t>
  </si>
  <si>
    <t>Laughton</t>
  </si>
  <si>
    <t>Hamilton</t>
  </si>
  <si>
    <t>MARK.JANKOWSKI</t>
  </si>
  <si>
    <t>Mark Jankowski</t>
  </si>
  <si>
    <t>Jankowski</t>
  </si>
  <si>
    <t>Jyväskylä</t>
  </si>
  <si>
    <t>OLLI.MAATTA</t>
  </si>
  <si>
    <t>Olli Maatta</t>
  </si>
  <si>
    <t>Maatta</t>
  </si>
  <si>
    <t>Olli</t>
  </si>
  <si>
    <t>Pointe-Claire</t>
  </si>
  <si>
    <t>MIKE.MATHESON</t>
  </si>
  <si>
    <t>Mike Matheson</t>
  </si>
  <si>
    <t>Matheson</t>
  </si>
  <si>
    <t>JORDAN.SCHMALTZ</t>
  </si>
  <si>
    <t>Jordan Schmaltz</t>
  </si>
  <si>
    <t>Schmaltz</t>
  </si>
  <si>
    <t>Riga</t>
  </si>
  <si>
    <t>ZEMGUS.GIRGENSONS</t>
  </si>
  <si>
    <t>Zemgus Girgensons</t>
  </si>
  <si>
    <t>Girgensons</t>
  </si>
  <si>
    <t>Zemgus</t>
  </si>
  <si>
    <t>Ottawa</t>
  </si>
  <si>
    <t>CODY.CECI</t>
  </si>
  <si>
    <t>Cody Ceci</t>
  </si>
  <si>
    <t>Ceci</t>
  </si>
  <si>
    <t>Cody</t>
  </si>
  <si>
    <t>TOM.WILSON</t>
  </si>
  <si>
    <t>Tom Wilson</t>
  </si>
  <si>
    <t>Wilson</t>
  </si>
  <si>
    <t>Tom</t>
  </si>
  <si>
    <t>Praha</t>
  </si>
  <si>
    <t>TOMAS.HERTL</t>
  </si>
  <si>
    <t>Tomas Hertl</t>
  </si>
  <si>
    <t>Hertl</t>
  </si>
  <si>
    <t>Tomas</t>
  </si>
  <si>
    <t>TEUVO.TERAVAINEN</t>
  </si>
  <si>
    <t>Teuvo Teravainen</t>
  </si>
  <si>
    <t>Teravainen</t>
  </si>
  <si>
    <t>Teuvo</t>
  </si>
  <si>
    <t>Estevan</t>
  </si>
  <si>
    <t>DERRICK.POULIOT</t>
  </si>
  <si>
    <t>Derrick Pouliot</t>
  </si>
  <si>
    <t>Pouliot</t>
  </si>
  <si>
    <t>Derrick</t>
  </si>
  <si>
    <t>Rochester</t>
  </si>
  <si>
    <t>JACOB.TROUBA</t>
  </si>
  <si>
    <t>Jacob Trouba</t>
  </si>
  <si>
    <t>Trouba</t>
  </si>
  <si>
    <t>Winchester</t>
  </si>
  <si>
    <t>SLATER.KOEKKOEK</t>
  </si>
  <si>
    <t>Slater Koekkoek</t>
  </si>
  <si>
    <t>Koekkoek</t>
  </si>
  <si>
    <t>Slater</t>
  </si>
  <si>
    <t>Ostervala</t>
  </si>
  <si>
    <t>FILIP.FORSBERG</t>
  </si>
  <si>
    <t>Filip Forsberg</t>
  </si>
  <si>
    <t>Filip</t>
  </si>
  <si>
    <t>Vitkov</t>
  </si>
  <si>
    <t>RADEK.FAKSA</t>
  </si>
  <si>
    <t>Radek Faksa</t>
  </si>
  <si>
    <t>Faksa</t>
  </si>
  <si>
    <t>Radek</t>
  </si>
  <si>
    <t>Foot, Lower body</t>
  </si>
  <si>
    <t>Ann Arbor</t>
  </si>
  <si>
    <t>PATRICK.SIELOFF</t>
  </si>
  <si>
    <t>Patrick Sieloff</t>
  </si>
  <si>
    <t>Sieloff</t>
  </si>
  <si>
    <t>Charlestown</t>
  </si>
  <si>
    <t>MATT.GRZELCYK</t>
  </si>
  <si>
    <t>Matt Grzelcyk</t>
  </si>
  <si>
    <t>Grzelcyk</t>
  </si>
  <si>
    <t>St. Albert</t>
  </si>
  <si>
    <t>COLTON.PARAYKO</t>
  </si>
  <si>
    <t>Colton Parayko</t>
  </si>
  <si>
    <t>Parayko</t>
  </si>
  <si>
    <t>Colton</t>
  </si>
  <si>
    <t>BRENDAN.LEIPSIC</t>
  </si>
  <si>
    <t>Brendan Leipsic</t>
  </si>
  <si>
    <t>Leipsic</t>
  </si>
  <si>
    <t>Brendan</t>
  </si>
  <si>
    <t>VGK, VAN</t>
  </si>
  <si>
    <t>Upper body, Undisclosed</t>
  </si>
  <si>
    <t>Boden</t>
  </si>
  <si>
    <t>OSKAR.SUNDQVIST</t>
  </si>
  <si>
    <t>Oskar Sundqvist</t>
  </si>
  <si>
    <t>Sundqvist</t>
  </si>
  <si>
    <t>Oskar</t>
  </si>
  <si>
    <t>Belleville</t>
  </si>
  <si>
    <t>BRAD.RICHARDSON</t>
  </si>
  <si>
    <t>Brad Richardson</t>
  </si>
  <si>
    <t>Richardson</t>
  </si>
  <si>
    <t>ESA.LINDELL</t>
  </si>
  <si>
    <t>Esa Lindell</t>
  </si>
  <si>
    <t>Lindell</t>
  </si>
  <si>
    <t>Esa</t>
  </si>
  <si>
    <t>MARC.METHOT</t>
  </si>
  <si>
    <t>Marc Methot</t>
  </si>
  <si>
    <t>Methot</t>
  </si>
  <si>
    <t>Marc</t>
  </si>
  <si>
    <t>Knee, Lower body</t>
  </si>
  <si>
    <t>CHANDLER.STEPHENSON</t>
  </si>
  <si>
    <t>Chandler Stephenson</t>
  </si>
  <si>
    <t>Stephenson</t>
  </si>
  <si>
    <t>Chandler</t>
  </si>
  <si>
    <t>Pembroke Pines</t>
  </si>
  <si>
    <t>FL</t>
  </si>
  <si>
    <t>SHAYNE.GOSTISBEHERE</t>
  </si>
  <si>
    <t>Shayne Gostisbehere</t>
  </si>
  <si>
    <t>Gostisbehere</t>
  </si>
  <si>
    <t>Shayne</t>
  </si>
  <si>
    <t>Ajax</t>
  </si>
  <si>
    <t>DEVIN.SHORE</t>
  </si>
  <si>
    <t>Devin Shore</t>
  </si>
  <si>
    <t>Shore</t>
  </si>
  <si>
    <t>Devin</t>
  </si>
  <si>
    <t>JUJHAR.KHAIRA</t>
  </si>
  <si>
    <t>Jujhar Khaira</t>
  </si>
  <si>
    <t>Khaira</t>
  </si>
  <si>
    <t>Jujhar</t>
  </si>
  <si>
    <t>ADAM.PELECH</t>
  </si>
  <si>
    <t>Adam Pelech</t>
  </si>
  <si>
    <t>Pelech</t>
  </si>
  <si>
    <t>Boston</t>
  </si>
  <si>
    <t>JIMMY.VESEY</t>
  </si>
  <si>
    <t>Jimmy Vesey</t>
  </si>
  <si>
    <t>Vesey</t>
  </si>
  <si>
    <t>Concussion</t>
  </si>
  <si>
    <t>Anchorage</t>
  </si>
  <si>
    <t>NATE.THOMPSON</t>
  </si>
  <si>
    <t>Nate Thompson</t>
  </si>
  <si>
    <t>Nate</t>
  </si>
  <si>
    <t>JORDAN.MARTINOOK</t>
  </si>
  <si>
    <t>Jordan Martinook</t>
  </si>
  <si>
    <t>Martinook</t>
  </si>
  <si>
    <t>BOO.NIEVES</t>
  </si>
  <si>
    <t>Boo Nieves</t>
  </si>
  <si>
    <t>Nieves</t>
  </si>
  <si>
    <t>Boo</t>
  </si>
  <si>
    <t>Flu, Hip</t>
  </si>
  <si>
    <t>Melville</t>
  </si>
  <si>
    <t>DAMON.SEVERSON</t>
  </si>
  <si>
    <t>Damon Severson</t>
  </si>
  <si>
    <t>Severson</t>
  </si>
  <si>
    <t>Damon</t>
  </si>
  <si>
    <t>Pelhrimov</t>
  </si>
  <si>
    <t>MARTIN.FRK</t>
  </si>
  <si>
    <t>Martin Frk</t>
  </si>
  <si>
    <t>Frk</t>
  </si>
  <si>
    <t>COLTON.SISSONS</t>
  </si>
  <si>
    <t>Colton Sissons</t>
  </si>
  <si>
    <t>Sissons</t>
  </si>
  <si>
    <t>Eau Claire</t>
  </si>
  <si>
    <t>JAKE.MCCABE</t>
  </si>
  <si>
    <t>Jake McCabe</t>
  </si>
  <si>
    <t>McCabe</t>
  </si>
  <si>
    <t>Thumb</t>
  </si>
  <si>
    <t>MIKE.HOFFMAN</t>
  </si>
  <si>
    <t>Mike Hoffman</t>
  </si>
  <si>
    <t>Hoffman</t>
  </si>
  <si>
    <t>Fergus</t>
  </si>
  <si>
    <t>BROCK.MCGINN</t>
  </si>
  <si>
    <t>Brock McGinn</t>
  </si>
  <si>
    <t>McGinn</t>
  </si>
  <si>
    <t>Brock</t>
  </si>
  <si>
    <t>Swan River</t>
  </si>
  <si>
    <t>MICHEAL.FERLAND</t>
  </si>
  <si>
    <t>Micheal Ferland</t>
  </si>
  <si>
    <t>Ferland</t>
  </si>
  <si>
    <t>Micheal</t>
  </si>
  <si>
    <t>Plover</t>
  </si>
  <si>
    <t>JOE.PAVELSKI</t>
  </si>
  <si>
    <t>Joe Pavelski</t>
  </si>
  <si>
    <t>Pavelski</t>
  </si>
  <si>
    <t>Joe</t>
  </si>
  <si>
    <t>Orland Park</t>
  </si>
  <si>
    <t>CONNOR.CARRICK</t>
  </si>
  <si>
    <t>Connor Carrick</t>
  </si>
  <si>
    <t>Carrick</t>
  </si>
  <si>
    <t>KYLE.BRODZIAK</t>
  </si>
  <si>
    <t>Kyle Brodziak</t>
  </si>
  <si>
    <t>Brodziak</t>
  </si>
  <si>
    <t>Alma</t>
  </si>
  <si>
    <t>CHARLES.HUDON</t>
  </si>
  <si>
    <t>Charles Hudon</t>
  </si>
  <si>
    <t>Hudon</t>
  </si>
  <si>
    <t>Charles</t>
  </si>
  <si>
    <t>Duluth</t>
  </si>
  <si>
    <t>DOMINIC.TONINATO</t>
  </si>
  <si>
    <t>Dominic Toninato</t>
  </si>
  <si>
    <t>Toninato</t>
  </si>
  <si>
    <t>Stouffville</t>
  </si>
  <si>
    <t>TREVOR.CARRICK</t>
  </si>
  <si>
    <t>Trevor Carrick</t>
  </si>
  <si>
    <t>Trevor</t>
  </si>
  <si>
    <t>TAYLOR.LEIER</t>
  </si>
  <si>
    <t>Taylor Leier</t>
  </si>
  <si>
    <t>Leier</t>
  </si>
  <si>
    <t>Taylor</t>
  </si>
  <si>
    <t>JACCOB.SLAVIN</t>
  </si>
  <si>
    <t>Jaccob Slavin</t>
  </si>
  <si>
    <t>Slavin</t>
  </si>
  <si>
    <t>Jaccob</t>
  </si>
  <si>
    <t>ANDREAS.ATHANASIOU</t>
  </si>
  <si>
    <t>Andreas Athanasiou</t>
  </si>
  <si>
    <t>Athanasiou</t>
  </si>
  <si>
    <t>Andreas</t>
  </si>
  <si>
    <t>Aneroid</t>
  </si>
  <si>
    <t>PATRICK.MARLEAU</t>
  </si>
  <si>
    <t>Patrick Marleau</t>
  </si>
  <si>
    <t>Marleau</t>
  </si>
  <si>
    <t>GEMEL.SMITH</t>
  </si>
  <si>
    <t>Gemel Smith</t>
  </si>
  <si>
    <t>Gemel</t>
  </si>
  <si>
    <t>BRETT.KULAK</t>
  </si>
  <si>
    <t>Brett Kulak</t>
  </si>
  <si>
    <t>Kulak</t>
  </si>
  <si>
    <t>Brett</t>
  </si>
  <si>
    <t>Omaha</t>
  </si>
  <si>
    <t>NE</t>
  </si>
  <si>
    <t>JAKE.GUENTZEL</t>
  </si>
  <si>
    <t>Jake Guentzel</t>
  </si>
  <si>
    <t>Guentzel</t>
  </si>
  <si>
    <t>Greenfield Park</t>
  </si>
  <si>
    <t>KEVIN.ROY</t>
  </si>
  <si>
    <t>Kevin Roy</t>
  </si>
  <si>
    <t>Roy</t>
  </si>
  <si>
    <t>Kevin</t>
  </si>
  <si>
    <t>Nordingra</t>
  </si>
  <si>
    <t>TOBIAS.ENSTROM</t>
  </si>
  <si>
    <t>Toby Enstrom</t>
  </si>
  <si>
    <t>Enstrom</t>
  </si>
  <si>
    <t>Toby</t>
  </si>
  <si>
    <t>Gaspe</t>
  </si>
  <si>
    <t>CEDRIC.PAQUETTE</t>
  </si>
  <si>
    <t>Cedric Paquette</t>
  </si>
  <si>
    <t>Paquette</t>
  </si>
  <si>
    <t>Cedric</t>
  </si>
  <si>
    <t>Roseau</t>
  </si>
  <si>
    <t>DUSTIN.BYFUGLIEN</t>
  </si>
  <si>
    <t>Dustin Byfuglien</t>
  </si>
  <si>
    <t>Byfuglien</t>
  </si>
  <si>
    <t>Nynashamn</t>
  </si>
  <si>
    <t>ERIK.GUSTAFSSON</t>
  </si>
  <si>
    <t>Erik Gustafsson</t>
  </si>
  <si>
    <t>Gustafsson</t>
  </si>
  <si>
    <t>Erik</t>
  </si>
  <si>
    <t>CARL.SODERBERG</t>
  </si>
  <si>
    <t>Carl Soderberg</t>
  </si>
  <si>
    <t>Soderberg</t>
  </si>
  <si>
    <t>Carl</t>
  </si>
  <si>
    <t>Berlin</t>
  </si>
  <si>
    <t>DANNY.O'REGAN</t>
  </si>
  <si>
    <t>Daniel O'Regan</t>
  </si>
  <si>
    <t>O'Regan</t>
  </si>
  <si>
    <t>Danny</t>
  </si>
  <si>
    <t>SJS, BUF</t>
  </si>
  <si>
    <t>Grand Forks</t>
  </si>
  <si>
    <t>ND</t>
  </si>
  <si>
    <t>PAUL.LADUE</t>
  </si>
  <si>
    <t>Paul Ladue</t>
  </si>
  <si>
    <t>LaDue</t>
  </si>
  <si>
    <t>RYAN.REAVES</t>
  </si>
  <si>
    <t>Ryan Reaves</t>
  </si>
  <si>
    <t>Reaves</t>
  </si>
  <si>
    <t>PIT, VGK</t>
  </si>
  <si>
    <t>VINNIE.HINOSTROZA</t>
  </si>
  <si>
    <t>Vinnie Hinostroza</t>
  </si>
  <si>
    <t>Hinostroza</t>
  </si>
  <si>
    <t>Vinnie</t>
  </si>
  <si>
    <t>North York</t>
  </si>
  <si>
    <t>MATT.MOULSON</t>
  </si>
  <si>
    <t>Matt Moulson</t>
  </si>
  <si>
    <t>Moulson</t>
  </si>
  <si>
    <t>TANNER.GLASS</t>
  </si>
  <si>
    <t>Tanner Glass</t>
  </si>
  <si>
    <t>Glass</t>
  </si>
  <si>
    <t>Stratford</t>
  </si>
  <si>
    <t>JARED.MCCANN</t>
  </si>
  <si>
    <t>Jared McCann</t>
  </si>
  <si>
    <t>McCann</t>
  </si>
  <si>
    <t>St. Agapit</t>
  </si>
  <si>
    <t>ANTOINE.VERMETTE</t>
  </si>
  <si>
    <t>Antoine Vermette</t>
  </si>
  <si>
    <t>Vermette</t>
  </si>
  <si>
    <t>Antoine</t>
  </si>
  <si>
    <t>DAVID.BOOTH</t>
  </si>
  <si>
    <t>David Booth</t>
  </si>
  <si>
    <t>Booth</t>
  </si>
  <si>
    <t>Fribourg</t>
  </si>
  <si>
    <t>CHRISTOPH.BERTSCHY</t>
  </si>
  <si>
    <t>Christoph Bertschy</t>
  </si>
  <si>
    <t>Bertschy</t>
  </si>
  <si>
    <t>Christoph</t>
  </si>
  <si>
    <t>Cambridge</t>
  </si>
  <si>
    <t>JAKE.DOTCHIN</t>
  </si>
  <si>
    <t>Jake Dotchin</t>
  </si>
  <si>
    <t>Dotchin</t>
  </si>
  <si>
    <t>Markham</t>
  </si>
  <si>
    <t>JOSEPH.BLANDISI</t>
  </si>
  <si>
    <t>Joseph Blandisi</t>
  </si>
  <si>
    <t>Blandisi</t>
  </si>
  <si>
    <t>Joseph</t>
  </si>
  <si>
    <t>CONNOR.BROWN</t>
  </si>
  <si>
    <t>Connor Brown</t>
  </si>
  <si>
    <t>Brockville</t>
  </si>
  <si>
    <t>BEN.HUTTON</t>
  </si>
  <si>
    <t>Ben Hutton</t>
  </si>
  <si>
    <t>ALEX.KERFOOT</t>
  </si>
  <si>
    <t>Alexander Kerfoot</t>
  </si>
  <si>
    <t>Kerfoot</t>
  </si>
  <si>
    <t>Alexander</t>
  </si>
  <si>
    <t>Leg</t>
  </si>
  <si>
    <t>Zurich</t>
  </si>
  <si>
    <t>SVEN.ANDRIGHETTO</t>
  </si>
  <si>
    <t>Sven Andrighetto</t>
  </si>
  <si>
    <t>Andrighetto</t>
  </si>
  <si>
    <t>Sven</t>
  </si>
  <si>
    <t>STEVEN.KAMPFER</t>
  </si>
  <si>
    <t>Steven Kampfer</t>
  </si>
  <si>
    <t>Kampfer</t>
  </si>
  <si>
    <t>Steven</t>
  </si>
  <si>
    <t>Karlskrona</t>
  </si>
  <si>
    <t>JONATHAN.ERICSSON</t>
  </si>
  <si>
    <t>Jonathan Ericsson</t>
  </si>
  <si>
    <t>Ericsson</t>
  </si>
  <si>
    <t>Plantation</t>
  </si>
  <si>
    <t>JAYCOB.MEGNA</t>
  </si>
  <si>
    <t>Jaycob Megna</t>
  </si>
  <si>
    <t>Megna</t>
  </si>
  <si>
    <t>Jaycob</t>
  </si>
  <si>
    <t>St. Louis</t>
  </si>
  <si>
    <t>MO</t>
  </si>
  <si>
    <t>ADAM.LOWRY</t>
  </si>
  <si>
    <t>Adam Lowry</t>
  </si>
  <si>
    <t>Lowry</t>
  </si>
  <si>
    <t>CHRISTIAN.DJOOS</t>
  </si>
  <si>
    <t>Christian Djoos</t>
  </si>
  <si>
    <t>Djoos</t>
  </si>
  <si>
    <t>Rumson</t>
  </si>
  <si>
    <t>JOAKIM.RYAN</t>
  </si>
  <si>
    <t>Joakim Ryan</t>
  </si>
  <si>
    <t>Joakim</t>
  </si>
  <si>
    <t>BRANDON.DUBINSKY</t>
  </si>
  <si>
    <t>Brandon Dubinsky</t>
  </si>
  <si>
    <t>Dubinsky</t>
  </si>
  <si>
    <t>Orbital bone</t>
  </si>
  <si>
    <t>Virginia</t>
  </si>
  <si>
    <t>MATT.CULLEN</t>
  </si>
  <si>
    <t>Matt Cullen</t>
  </si>
  <si>
    <t>Cullen</t>
  </si>
  <si>
    <t>Lewisville</t>
  </si>
  <si>
    <t>TX</t>
  </si>
  <si>
    <t>NICOLAS.KERDILES</t>
  </si>
  <si>
    <t>Nicolas Kerdiles</t>
  </si>
  <si>
    <t>Kerdiles</t>
  </si>
  <si>
    <t>Nicolas</t>
  </si>
  <si>
    <t>Chambersburg</t>
  </si>
  <si>
    <t>STEVEN.FOGARTY</t>
  </si>
  <si>
    <t>Steven Fogarty</t>
  </si>
  <si>
    <t>Fogarty</t>
  </si>
  <si>
    <t>Halifax</t>
  </si>
  <si>
    <t>NS</t>
  </si>
  <si>
    <t>LIAM.O'BRIEN</t>
  </si>
  <si>
    <t>Liam O'Brien</t>
  </si>
  <si>
    <t>O'Brien</t>
  </si>
  <si>
    <t>Liam</t>
  </si>
  <si>
    <t>Greenwich</t>
  </si>
  <si>
    <t>KEEGAN.LOWE</t>
  </si>
  <si>
    <t>Keegan Lowe</t>
  </si>
  <si>
    <t>Lowe</t>
  </si>
  <si>
    <t>Keegan</t>
  </si>
  <si>
    <t>Sauble Beach</t>
  </si>
  <si>
    <t>KURTIS.MACDERMID</t>
  </si>
  <si>
    <t>Kurtis MacDermid</t>
  </si>
  <si>
    <t>MacDermid</t>
  </si>
  <si>
    <t>Kurtis</t>
  </si>
  <si>
    <t>Karlstad</t>
  </si>
  <si>
    <t>VICTOR.EJDSELL</t>
  </si>
  <si>
    <t>Victor Ejdsell</t>
  </si>
  <si>
    <t>Ejdsell</t>
  </si>
  <si>
    <t>Victor</t>
  </si>
  <si>
    <t>Plano</t>
  </si>
  <si>
    <t>BLAKE.COLEMAN</t>
  </si>
  <si>
    <t>Blake Coleman</t>
  </si>
  <si>
    <t>Coleman</t>
  </si>
  <si>
    <t>Blake</t>
  </si>
  <si>
    <t>Flin Flon</t>
  </si>
  <si>
    <t>ASHTON.SAUTNER</t>
  </si>
  <si>
    <t>Ashton Sautner</t>
  </si>
  <si>
    <t>Sautner</t>
  </si>
  <si>
    <t>Ashton</t>
  </si>
  <si>
    <t>Glace Bay</t>
  </si>
  <si>
    <t>LOGAN.SHAW</t>
  </si>
  <si>
    <t>Logan Shaw</t>
  </si>
  <si>
    <t>Shaw</t>
  </si>
  <si>
    <t>Logan</t>
  </si>
  <si>
    <t>ANA, MTL</t>
  </si>
  <si>
    <t>ALEX.STEEN</t>
  </si>
  <si>
    <t>Alex Steen</t>
  </si>
  <si>
    <t>Steen</t>
  </si>
  <si>
    <t>Vaxjo</t>
  </si>
  <si>
    <t>CALLE.ROSEN</t>
  </si>
  <si>
    <t>Calle Rosen</t>
  </si>
  <si>
    <t>Rosen</t>
  </si>
  <si>
    <t>Calle</t>
  </si>
  <si>
    <t>ETHAN.BEAR</t>
  </si>
  <si>
    <t>Ethan Bear</t>
  </si>
  <si>
    <t>Bear</t>
  </si>
  <si>
    <t>Ethan</t>
  </si>
  <si>
    <t>MARK.GIORDANO</t>
  </si>
  <si>
    <t>Mark Giordano</t>
  </si>
  <si>
    <t>Giordano</t>
  </si>
  <si>
    <t>MARK.BOROWIECKI</t>
  </si>
  <si>
    <t>Mark Borowiecki</t>
  </si>
  <si>
    <t>Borowiecki</t>
  </si>
  <si>
    <t>Bojnice</t>
  </si>
  <si>
    <t>ANDREJ.SEKERA</t>
  </si>
  <si>
    <t>Andrej Sekera</t>
  </si>
  <si>
    <t>Sekera</t>
  </si>
  <si>
    <t>Andrej</t>
  </si>
  <si>
    <t>NOAH.JUULSEN</t>
  </si>
  <si>
    <t>Noah Juulsen</t>
  </si>
  <si>
    <t>Juulsen</t>
  </si>
  <si>
    <t>Noah</t>
  </si>
  <si>
    <t>Fort Lauderdale</t>
  </si>
  <si>
    <t>JAYSON.MEGNA</t>
  </si>
  <si>
    <t>Jayson Megna</t>
  </si>
  <si>
    <t>Jayson</t>
  </si>
  <si>
    <t>MARCO.SCANDELLA</t>
  </si>
  <si>
    <t>Marco Scandella</t>
  </si>
  <si>
    <t>Scandella</t>
  </si>
  <si>
    <t>Marco</t>
  </si>
  <si>
    <t>Ornskoldsvik</t>
  </si>
  <si>
    <t>DANIEL.SEDIN</t>
  </si>
  <si>
    <t>Daniel Sedin</t>
  </si>
  <si>
    <t>Sedin</t>
  </si>
  <si>
    <t>HENRIK.SEDIN</t>
  </si>
  <si>
    <t>Henrik Sedin</t>
  </si>
  <si>
    <t>TYLER.BOZAK</t>
  </si>
  <si>
    <t>Tyler Bozak</t>
  </si>
  <si>
    <t>Bozak</t>
  </si>
  <si>
    <t>Tyler</t>
  </si>
  <si>
    <t>Innisfil</t>
  </si>
  <si>
    <t>JOSH.LEIVO</t>
  </si>
  <si>
    <t>Josh Leivo</t>
  </si>
  <si>
    <t>Leivo</t>
  </si>
  <si>
    <t>Josh</t>
  </si>
  <si>
    <t>ANDREW.MANGIAPANE</t>
  </si>
  <si>
    <t>Andrew Mangiapane</t>
  </si>
  <si>
    <t>Mangiapane</t>
  </si>
  <si>
    <t>Grande Prairie</t>
  </si>
  <si>
    <t>TANNER.FRITZ</t>
  </si>
  <si>
    <t>Tanner Fritz</t>
  </si>
  <si>
    <t>Fritz</t>
  </si>
  <si>
    <t>Laurier-Station</t>
  </si>
  <si>
    <t>DAVID.DESHARNAIS</t>
  </si>
  <si>
    <t>David Desharnais</t>
  </si>
  <si>
    <t>Desharnais</t>
  </si>
  <si>
    <t>Kidney stones, Wrist</t>
  </si>
  <si>
    <t>Sorel-Tracy</t>
  </si>
  <si>
    <t>ANTHONY.BEAUVILLIER</t>
  </si>
  <si>
    <t>Anthony Beauvillier</t>
  </si>
  <si>
    <t>Beauvillier</t>
  </si>
  <si>
    <t>Anthony</t>
  </si>
  <si>
    <t>BRENT.BURNS</t>
  </si>
  <si>
    <t>Brent Burns</t>
  </si>
  <si>
    <t>Burns</t>
  </si>
  <si>
    <t>JOHNNY.BOYCHUK</t>
  </si>
  <si>
    <t>Johnny Boychuk</t>
  </si>
  <si>
    <t>Boychuk</t>
  </si>
  <si>
    <t>Johnny</t>
  </si>
  <si>
    <t>JORDAN.SCHROEDER</t>
  </si>
  <si>
    <t>Jordan Schroeder</t>
  </si>
  <si>
    <t>Schroeder</t>
  </si>
  <si>
    <t>Landskrona</t>
  </si>
  <si>
    <t>MARCUS.JOHANSSON</t>
  </si>
  <si>
    <t>Marcus Johansson</t>
  </si>
  <si>
    <t>Johansson</t>
  </si>
  <si>
    <t>Concussion, Lower body</t>
  </si>
  <si>
    <t>Smithtown</t>
  </si>
  <si>
    <t>KYLE.PALMIERI</t>
  </si>
  <si>
    <t>Kyle Palmieri</t>
  </si>
  <si>
    <t>Palmieri</t>
  </si>
  <si>
    <t>Geneva</t>
  </si>
  <si>
    <t>NICK.LAPPIN</t>
  </si>
  <si>
    <t>Nick Lappin</t>
  </si>
  <si>
    <t>Lappin</t>
  </si>
  <si>
    <t>Nick</t>
  </si>
  <si>
    <t>Trail</t>
  </si>
  <si>
    <t>LANDON.FERRARO</t>
  </si>
  <si>
    <t>Landon Ferraro</t>
  </si>
  <si>
    <t>Ferraro</t>
  </si>
  <si>
    <t>Landon</t>
  </si>
  <si>
    <t>Hip</t>
  </si>
  <si>
    <t>Clinton</t>
  </si>
  <si>
    <t>RYAN.O'REILLY</t>
  </si>
  <si>
    <t>Ryan O'Reilly</t>
  </si>
  <si>
    <t>O'Reilly</t>
  </si>
  <si>
    <t>Kelowna</t>
  </si>
  <si>
    <t>JOSH.GORGES</t>
  </si>
  <si>
    <t>Josh Gorges</t>
  </si>
  <si>
    <t>Gorges</t>
  </si>
  <si>
    <t>Ayr</t>
  </si>
  <si>
    <t>KYLE.CLIFFORD</t>
  </si>
  <si>
    <t>Kyle Clifford</t>
  </si>
  <si>
    <t>Clifford</t>
  </si>
  <si>
    <t>ALEX.CHIASSON</t>
  </si>
  <si>
    <t>Alex Chiasson</t>
  </si>
  <si>
    <t>Chiasson</t>
  </si>
  <si>
    <t>JAKOB.SILFVERBERG</t>
  </si>
  <si>
    <t>Jakob Silfverberg</t>
  </si>
  <si>
    <t>Silfverberg</t>
  </si>
  <si>
    <t>Jakob</t>
  </si>
  <si>
    <t>Merrimack</t>
  </si>
  <si>
    <t>NH</t>
  </si>
  <si>
    <t>TIM.SCHALLER</t>
  </si>
  <si>
    <t>Tim Schaller</t>
  </si>
  <si>
    <t>Schaller</t>
  </si>
  <si>
    <t>Tim</t>
  </si>
  <si>
    <t>M-NTC, NMC</t>
  </si>
  <si>
    <t>JOHN.TAVARES</t>
  </si>
  <si>
    <t>John Tavares</t>
  </si>
  <si>
    <t>Tavares</t>
  </si>
  <si>
    <t>DANNY.DEKEYSER</t>
  </si>
  <si>
    <t>Danny DeKeyser</t>
  </si>
  <si>
    <t>DeKeyser</t>
  </si>
  <si>
    <t>Trencin</t>
  </si>
  <si>
    <t>MARIAN.GABORIK</t>
  </si>
  <si>
    <t>Marian Gaborik</t>
  </si>
  <si>
    <t>Gaborik</t>
  </si>
  <si>
    <t>Marian</t>
  </si>
  <si>
    <t>LAK, OTT</t>
  </si>
  <si>
    <t>Knee, Undisclosed</t>
  </si>
  <si>
    <t>EVANDER.KANE</t>
  </si>
  <si>
    <t>Evander Kane</t>
  </si>
  <si>
    <t>Kane</t>
  </si>
  <si>
    <t>Evander</t>
  </si>
  <si>
    <t>BUF, SJS</t>
  </si>
  <si>
    <t>Arm</t>
  </si>
  <si>
    <t>BRAYDEN.SCHENN</t>
  </si>
  <si>
    <t>Brayden Schenn</t>
  </si>
  <si>
    <t>Schenn</t>
  </si>
  <si>
    <t>Brayden</t>
  </si>
  <si>
    <t>Riverside</t>
  </si>
  <si>
    <t>CAM.ATKINSON</t>
  </si>
  <si>
    <t>Cam Atkinson</t>
  </si>
  <si>
    <t>Atkinson</t>
  </si>
  <si>
    <t>Wisconsin Rapids</t>
  </si>
  <si>
    <t>CASEY.NELSON</t>
  </si>
  <si>
    <t>Casey Nelson</t>
  </si>
  <si>
    <t>Nelson</t>
  </si>
  <si>
    <t>Casey</t>
  </si>
  <si>
    <t>Norrkoping</t>
  </si>
  <si>
    <t>MAGNUS.PAAJARVI</t>
  </si>
  <si>
    <t>Magnus Paajarvi</t>
  </si>
  <si>
    <t>Paajarvi</t>
  </si>
  <si>
    <t>STL, OTT</t>
  </si>
  <si>
    <t>RYAN.ELLIS</t>
  </si>
  <si>
    <t>Ryan Ellis</t>
  </si>
  <si>
    <t>Ellis</t>
  </si>
  <si>
    <t>Carp</t>
  </si>
  <si>
    <t>CALVIN.DE HAAN</t>
  </si>
  <si>
    <t>Calvin de Haan</t>
  </si>
  <si>
    <t>de Haan</t>
  </si>
  <si>
    <t>ZACK.KASSIAN</t>
  </si>
  <si>
    <t>Zack Kassian</t>
  </si>
  <si>
    <t>Kassian</t>
  </si>
  <si>
    <t>Zack</t>
  </si>
  <si>
    <t>Leg, Undisclosed</t>
  </si>
  <si>
    <t>Zilina</t>
  </si>
  <si>
    <t>PETER.CEHLARIK</t>
  </si>
  <si>
    <t>Peter Cehlarik</t>
  </si>
  <si>
    <t>Cehlarik</t>
  </si>
  <si>
    <t>Brooklyn</t>
  </si>
  <si>
    <t>KEVIN.LABANC</t>
  </si>
  <si>
    <t>Kevin Labanc</t>
  </si>
  <si>
    <t>Labanc</t>
  </si>
  <si>
    <t>Eden Prairie</t>
  </si>
  <si>
    <t>NICK.LEDDY</t>
  </si>
  <si>
    <t>Nick Leddy</t>
  </si>
  <si>
    <t>Leddy</t>
  </si>
  <si>
    <t>Peterborough</t>
  </si>
  <si>
    <t>COREY.PERRY</t>
  </si>
  <si>
    <t>Corey Perry</t>
  </si>
  <si>
    <t>Perry</t>
  </si>
  <si>
    <t>Boxford</t>
  </si>
  <si>
    <t>CHRIS.KREIDER</t>
  </si>
  <si>
    <t>Chris Kreider</t>
  </si>
  <si>
    <t>Kreider</t>
  </si>
  <si>
    <t>JACOB.JOSEFSON</t>
  </si>
  <si>
    <t>Jacob Josefson</t>
  </si>
  <si>
    <t>Josefson</t>
  </si>
  <si>
    <t>Winnetka</t>
  </si>
  <si>
    <t>JOHN.MOORE</t>
  </si>
  <si>
    <t>John Moore</t>
  </si>
  <si>
    <t>Davidson</t>
  </si>
  <si>
    <t>BRAYDEN.MCNABB</t>
  </si>
  <si>
    <t>Brayden McNabb</t>
  </si>
  <si>
    <t>McNabb</t>
  </si>
  <si>
    <t>REILLY.SMITH</t>
  </si>
  <si>
    <t>Reilly Smith</t>
  </si>
  <si>
    <t>Reilly</t>
  </si>
  <si>
    <t>Grand Prairie</t>
  </si>
  <si>
    <t>CARTER.ROWNEY</t>
  </si>
  <si>
    <t>Carter Rowney</t>
  </si>
  <si>
    <t>Rowney</t>
  </si>
  <si>
    <t>Ilava</t>
  </si>
  <si>
    <t>TOMAS.TATAR</t>
  </si>
  <si>
    <t>Tomas Tatar</t>
  </si>
  <si>
    <t>Tatar</t>
  </si>
  <si>
    <t>DET, VGK</t>
  </si>
  <si>
    <t>Kauniainen</t>
  </si>
  <si>
    <t>KALLE.KOSSILA</t>
  </si>
  <si>
    <t>Kalle Kossila</t>
  </si>
  <si>
    <t>Kossila</t>
  </si>
  <si>
    <t>Kalle</t>
  </si>
  <si>
    <t>Canton</t>
  </si>
  <si>
    <t>KEVIN.ROONEY</t>
  </si>
  <si>
    <t>Kevin Rooney</t>
  </si>
  <si>
    <t>Rooney</t>
  </si>
  <si>
    <t>San Diego</t>
  </si>
  <si>
    <t>CHAD.RUHWEDEL</t>
  </si>
  <si>
    <t>Chad Ruhwedel</t>
  </si>
  <si>
    <t>Ruhwedel</t>
  </si>
  <si>
    <t>BRANDON.TANEV</t>
  </si>
  <si>
    <t>Brandon Tanev</t>
  </si>
  <si>
    <t>Tanev</t>
  </si>
  <si>
    <t>DMITRY.ORLOV</t>
  </si>
  <si>
    <t>Dmitry Orlov</t>
  </si>
  <si>
    <t>Orlov</t>
  </si>
  <si>
    <t>Dmitry</t>
  </si>
  <si>
    <t>PAUL.CAREY</t>
  </si>
  <si>
    <t>Paul Carey</t>
  </si>
  <si>
    <t>BRANDON.PIRRI</t>
  </si>
  <si>
    <t>Brandon Pirri</t>
  </si>
  <si>
    <t>Pirri</t>
  </si>
  <si>
    <t>Biddeford</t>
  </si>
  <si>
    <t>ME</t>
  </si>
  <si>
    <t>BRIAN.DUMOULIN</t>
  </si>
  <si>
    <t>Brian Dumoulin</t>
  </si>
  <si>
    <t>Dumoulin</t>
  </si>
  <si>
    <t>RICHARD.PANIK</t>
  </si>
  <si>
    <t>Richard Panik</t>
  </si>
  <si>
    <t>Panik</t>
  </si>
  <si>
    <t>CHI, ARI</t>
  </si>
  <si>
    <t>Holland</t>
  </si>
  <si>
    <t>LUKE.WITKOWSKI</t>
  </si>
  <si>
    <t>Luke Witkowski</t>
  </si>
  <si>
    <t>Witkowski</t>
  </si>
  <si>
    <t>Scottsdale</t>
  </si>
  <si>
    <t>MATTHEW.TKACHUK</t>
  </si>
  <si>
    <t>Matthew Tkachuk</t>
  </si>
  <si>
    <t>Tkachuk</t>
  </si>
  <si>
    <t>Buffalo</t>
  </si>
  <si>
    <t>MARCUS.FOLIGNO</t>
  </si>
  <si>
    <t>Marcus Foligno</t>
  </si>
  <si>
    <t>Foligno</t>
  </si>
  <si>
    <t>Facial</t>
  </si>
  <si>
    <t>San Ramon</t>
  </si>
  <si>
    <t>AUSTON.MATTHEWS</t>
  </si>
  <si>
    <t>Auston Matthews</t>
  </si>
  <si>
    <t>Matthews</t>
  </si>
  <si>
    <t>Auston</t>
  </si>
  <si>
    <t>Haliburton</t>
  </si>
  <si>
    <t>MATT.DUCHENE</t>
  </si>
  <si>
    <t>Matt Duchene</t>
  </si>
  <si>
    <t>Duchene</t>
  </si>
  <si>
    <t>COL, OTT</t>
  </si>
  <si>
    <t>Burlington</t>
  </si>
  <si>
    <t>JORDAN.SZWARZ</t>
  </si>
  <si>
    <t>Jordan Szwarz</t>
  </si>
  <si>
    <t>Szwarz</t>
  </si>
  <si>
    <t>CRAIG.SMITH</t>
  </si>
  <si>
    <t>Craig Smith</t>
  </si>
  <si>
    <t>CHRIS.WIDEMAN</t>
  </si>
  <si>
    <t>Chris Wideman</t>
  </si>
  <si>
    <t>Wideman</t>
  </si>
  <si>
    <t>Long Beach</t>
  </si>
  <si>
    <t>CHARLIE.MCAVOY</t>
  </si>
  <si>
    <t>Charlie McAvoy</t>
  </si>
  <si>
    <t>McAvoy</t>
  </si>
  <si>
    <t>CASEY.CIZIKAS</t>
  </si>
  <si>
    <t>Casey Cizikas</t>
  </si>
  <si>
    <t>Cizikas</t>
  </si>
  <si>
    <t>St. Hyacinthe</t>
  </si>
  <si>
    <t>DAVID.SAVARD</t>
  </si>
  <si>
    <t>David Savard</t>
  </si>
  <si>
    <t>Savard</t>
  </si>
  <si>
    <t>LaSalle</t>
  </si>
  <si>
    <t>NICOLAS.DESLAURIERS</t>
  </si>
  <si>
    <t>Nicolas Deslauriers</t>
  </si>
  <si>
    <t>Deslauriers</t>
  </si>
  <si>
    <t>CODY.EAKIN</t>
  </si>
  <si>
    <t>Cody Eakin</t>
  </si>
  <si>
    <t>Eakin</t>
  </si>
  <si>
    <t>Farmington Hills</t>
  </si>
  <si>
    <t>ALEX.DEBRINCAT</t>
  </si>
  <si>
    <t>Alex DeBrincat</t>
  </si>
  <si>
    <t>DeBrincat</t>
  </si>
  <si>
    <t>Villach</t>
  </si>
  <si>
    <t>MICHAEL.RAFFL</t>
  </si>
  <si>
    <t>Michael Raffl</t>
  </si>
  <si>
    <t>Raffl</t>
  </si>
  <si>
    <t>Tampere</t>
  </si>
  <si>
    <t>PATRIK.LAINE</t>
  </si>
  <si>
    <t>Patrik Laine</t>
  </si>
  <si>
    <t>Laine</t>
  </si>
  <si>
    <t>Patrik</t>
  </si>
  <si>
    <t>KEVIN.CONNAUTON</t>
  </si>
  <si>
    <t>Kevin Connauton</t>
  </si>
  <si>
    <t>Connauton</t>
  </si>
  <si>
    <t>Chesterfield</t>
  </si>
  <si>
    <t>CLAYTON.KELLER</t>
  </si>
  <si>
    <t>Clayton Keller</t>
  </si>
  <si>
    <t>Keller</t>
  </si>
  <si>
    <t>Clayton</t>
  </si>
  <si>
    <t>Alvkarleby</t>
  </si>
  <si>
    <t>JESSE.PULJUJARVI</t>
  </si>
  <si>
    <t>Jesse Puljujarvi</t>
  </si>
  <si>
    <t>Puljujarvi</t>
  </si>
  <si>
    <t>Jesse</t>
  </si>
  <si>
    <t>ZDENO.CHARA</t>
  </si>
  <si>
    <t>Zdeno Chara</t>
  </si>
  <si>
    <t>Chara</t>
  </si>
  <si>
    <t>Zdeno</t>
  </si>
  <si>
    <t>Ville Degelis</t>
  </si>
  <si>
    <t>GABRIEL.DUMONT</t>
  </si>
  <si>
    <t>Gabriel Dumont</t>
  </si>
  <si>
    <t>Dumont</t>
  </si>
  <si>
    <t>Gabriel</t>
  </si>
  <si>
    <t>TBL, OTT</t>
  </si>
  <si>
    <t>South St.Paul</t>
  </si>
  <si>
    <t>JUSTIN.FAULK</t>
  </si>
  <si>
    <t>Justin Faulk</t>
  </si>
  <si>
    <t>Faulk</t>
  </si>
  <si>
    <t>WADE.MEGAN</t>
  </si>
  <si>
    <t>Wade Megan</t>
  </si>
  <si>
    <t>Megan</t>
  </si>
  <si>
    <t>Wade</t>
  </si>
  <si>
    <t>Rimouski</t>
  </si>
  <si>
    <t>GABRIEL.BOURQUE</t>
  </si>
  <si>
    <t>Gabriel Bourque</t>
  </si>
  <si>
    <t>Bourque</t>
  </si>
  <si>
    <t>Raleigh</t>
  </si>
  <si>
    <t>NC</t>
  </si>
  <si>
    <t>LOGAN.BROWN</t>
  </si>
  <si>
    <t>Logan Brown</t>
  </si>
  <si>
    <t>Molnlycke</t>
  </si>
  <si>
    <t>ANTON.BLIDH</t>
  </si>
  <si>
    <t>Anton Blidh</t>
  </si>
  <si>
    <t>Blidh</t>
  </si>
  <si>
    <t>TYSON.JOST</t>
  </si>
  <si>
    <t>Tyson Jost</t>
  </si>
  <si>
    <t>Jost</t>
  </si>
  <si>
    <t>Tyson</t>
  </si>
  <si>
    <t>Oulunsalo</t>
  </si>
  <si>
    <t>JANNE.KUOKKANEN</t>
  </si>
  <si>
    <t>Janne Kuokkanen</t>
  </si>
  <si>
    <t>Kuokkanen</t>
  </si>
  <si>
    <t>Janne</t>
  </si>
  <si>
    <t>BYRON.FROESE</t>
  </si>
  <si>
    <t>Byron Froese</t>
  </si>
  <si>
    <t>Froese</t>
  </si>
  <si>
    <t>Byron</t>
  </si>
  <si>
    <t>BEN.CHIAROT</t>
  </si>
  <si>
    <t>Ben Chiarot</t>
  </si>
  <si>
    <t>Chiarot</t>
  </si>
  <si>
    <t>Woodbridge</t>
  </si>
  <si>
    <t>VICTOR.METE</t>
  </si>
  <si>
    <t>Victor Mete</t>
  </si>
  <si>
    <t>Mete</t>
  </si>
  <si>
    <t>Finger</t>
  </si>
  <si>
    <t>Oulu</t>
  </si>
  <si>
    <t>MARKUS.GRANLUND</t>
  </si>
  <si>
    <t>Markus Granlund</t>
  </si>
  <si>
    <t>Granlund</t>
  </si>
  <si>
    <t>Markus</t>
  </si>
  <si>
    <t>ERIK.HAULA</t>
  </si>
  <si>
    <t>Erik Haula</t>
  </si>
  <si>
    <t>Haula</t>
  </si>
  <si>
    <t>JOHN.GILMOUR</t>
  </si>
  <si>
    <t>John Gilmour</t>
  </si>
  <si>
    <t>Gilmour</t>
  </si>
  <si>
    <t>Magnitogorsk</t>
  </si>
  <si>
    <t>EVGENI.MALKIN</t>
  </si>
  <si>
    <t>Evgeni Malkin</t>
  </si>
  <si>
    <t>Malkin</t>
  </si>
  <si>
    <t>Evgeni</t>
  </si>
  <si>
    <t>AUSTIN.CZARNIK</t>
  </si>
  <si>
    <t>Austin Czarnik</t>
  </si>
  <si>
    <t>Czarnik</t>
  </si>
  <si>
    <t>Austin</t>
  </si>
  <si>
    <t>MACKENZIE.WEEGAR</t>
  </si>
  <si>
    <t>MacKenzie Weegar</t>
  </si>
  <si>
    <t>Weegar</t>
  </si>
  <si>
    <t>MacKenzie</t>
  </si>
  <si>
    <t>Roberval</t>
  </si>
  <si>
    <t>SAMUEL.GIRARD</t>
  </si>
  <si>
    <t>Samuel Girard</t>
  </si>
  <si>
    <t>Girard</t>
  </si>
  <si>
    <t>Samuel</t>
  </si>
  <si>
    <t>NSH, COL</t>
  </si>
  <si>
    <t>Ste-Agathe-Des-Monts</t>
  </si>
  <si>
    <t>PIERRE-LUC.DUBOIS</t>
  </si>
  <si>
    <t>Pierre-Luc Dubois</t>
  </si>
  <si>
    <t>Dubois</t>
  </si>
  <si>
    <t>Pierre-Luc</t>
  </si>
  <si>
    <t>St. Clair</t>
  </si>
  <si>
    <t>TYLER.MOTTE</t>
  </si>
  <si>
    <t>Tyler Motte</t>
  </si>
  <si>
    <t>Motte</t>
  </si>
  <si>
    <t>CBJ, VAN</t>
  </si>
  <si>
    <t>Sun Prairie</t>
  </si>
  <si>
    <t>WILL.BUTCHER</t>
  </si>
  <si>
    <t>Will Butcher</t>
  </si>
  <si>
    <t>Butcher</t>
  </si>
  <si>
    <t>HENRIK.BORGSTROM</t>
  </si>
  <si>
    <t>Henrik Borgström</t>
  </si>
  <si>
    <t>Borgstrom</t>
  </si>
  <si>
    <t>Keswick</t>
  </si>
  <si>
    <t>JOEL.HANLEY</t>
  </si>
  <si>
    <t>Joel Hanley</t>
  </si>
  <si>
    <t>Hanley</t>
  </si>
  <si>
    <t>Joel</t>
  </si>
  <si>
    <t>ALEX.OVECHKIN</t>
  </si>
  <si>
    <t>Alex Ovechkin</t>
  </si>
  <si>
    <t>Ovechkin</t>
  </si>
  <si>
    <t>JESPER.BRATT</t>
  </si>
  <si>
    <t>Jesper Bratt</t>
  </si>
  <si>
    <t>Bratt</t>
  </si>
  <si>
    <t>Jesper</t>
  </si>
  <si>
    <t>ANDREW.LADD</t>
  </si>
  <si>
    <t>Andrew Ladd</t>
  </si>
  <si>
    <t>Ladd</t>
  </si>
  <si>
    <t>Plymouth</t>
  </si>
  <si>
    <t>BLAKE.WHEELER</t>
  </si>
  <si>
    <t>Blake Wheeler</t>
  </si>
  <si>
    <t>Wheeler</t>
  </si>
  <si>
    <t>Schwenningen</t>
  </si>
  <si>
    <t>DENNIS.SEIDENBERG</t>
  </si>
  <si>
    <t>Dennis Seidenberg</t>
  </si>
  <si>
    <t>Seidenberg</t>
  </si>
  <si>
    <t>Dennis</t>
  </si>
  <si>
    <t>Viking</t>
  </si>
  <si>
    <t>CARSON.SOUCY</t>
  </si>
  <si>
    <t>Carson Soucy</t>
  </si>
  <si>
    <t>Soucy</t>
  </si>
  <si>
    <t>Carson</t>
  </si>
  <si>
    <t>DREW.STAFFORD</t>
  </si>
  <si>
    <t>Drew Stafford</t>
  </si>
  <si>
    <t>Stafford</t>
  </si>
  <si>
    <t>Drew</t>
  </si>
  <si>
    <t>DARREN.ARCHIBALD</t>
  </si>
  <si>
    <t>Darren Archibald</t>
  </si>
  <si>
    <t>Archibald</t>
  </si>
  <si>
    <t>Darren</t>
  </si>
  <si>
    <t>NICK.JENSEN</t>
  </si>
  <si>
    <t>Nick Jensen</t>
  </si>
  <si>
    <t>Jensen</t>
  </si>
  <si>
    <t>Garden River, First Nations</t>
  </si>
  <si>
    <t>JORDAN.NOLAN</t>
  </si>
  <si>
    <t>Jordan Nolan</t>
  </si>
  <si>
    <t>Nolan</t>
  </si>
  <si>
    <t>Yaroslavl</t>
  </si>
  <si>
    <t>VLADIMIR.TARASENKO</t>
  </si>
  <si>
    <t>Vladimir Tarasenko</t>
  </si>
  <si>
    <t>Tarasenko</t>
  </si>
  <si>
    <t>Vladimir</t>
  </si>
  <si>
    <t>BEN.SEXTON</t>
  </si>
  <si>
    <t>Ben Sexton</t>
  </si>
  <si>
    <t>Sexton</t>
  </si>
  <si>
    <t>TRAVIS.ZAJAC</t>
  </si>
  <si>
    <t>Travis Zajac</t>
  </si>
  <si>
    <t>Zajac</t>
  </si>
  <si>
    <t>Ham Lake</t>
  </si>
  <si>
    <t>JONNY.BRODZINSKI</t>
  </si>
  <si>
    <t>Jonny Brodzinski</t>
  </si>
  <si>
    <t>Brodzinski</t>
  </si>
  <si>
    <t>Jonny</t>
  </si>
  <si>
    <t>MIKE.GREEN</t>
  </si>
  <si>
    <t>Mike Green</t>
  </si>
  <si>
    <t>Green</t>
  </si>
  <si>
    <t>Lower body, Neck</t>
  </si>
  <si>
    <t>JAKE.DEBRUSK</t>
  </si>
  <si>
    <t>Jake Debrusk</t>
  </si>
  <si>
    <t>DeBrusk</t>
  </si>
  <si>
    <t>Huntsville</t>
  </si>
  <si>
    <t>AL</t>
  </si>
  <si>
    <t>NIC.DOWD</t>
  </si>
  <si>
    <t>Nic Dowd</t>
  </si>
  <si>
    <t>Dowd</t>
  </si>
  <si>
    <t>Nic</t>
  </si>
  <si>
    <t>LAK, VAN</t>
  </si>
  <si>
    <t>HUDSON.FASCHING</t>
  </si>
  <si>
    <t>Hudson Fasching</t>
  </si>
  <si>
    <t>Fasching</t>
  </si>
  <si>
    <t>Hudson</t>
  </si>
  <si>
    <t>TROY.STECHER</t>
  </si>
  <si>
    <t>Troy Stecher</t>
  </si>
  <si>
    <t>Stecher</t>
  </si>
  <si>
    <t>TYRELL.GOULBOURNE</t>
  </si>
  <si>
    <t>Tyrell Goulbourne</t>
  </si>
  <si>
    <t>Goulbourne</t>
  </si>
  <si>
    <t>Tyrell</t>
  </si>
  <si>
    <t>JOHN.HAYDEN</t>
  </si>
  <si>
    <t>John Hayden</t>
  </si>
  <si>
    <t>Hayden</t>
  </si>
  <si>
    <t>Cherepovets</t>
  </si>
  <si>
    <t>PAVEL.BUCHNEVICH</t>
  </si>
  <si>
    <t>Pavel Buchnevich</t>
  </si>
  <si>
    <t>Buchnevich</t>
  </si>
  <si>
    <t>Pavel</t>
  </si>
  <si>
    <t>Meadow Lake</t>
  </si>
  <si>
    <t>BLAKE.COMEAU</t>
  </si>
  <si>
    <t>Blake Comeau</t>
  </si>
  <si>
    <t>Comeau</t>
  </si>
  <si>
    <t>MATTIAS.JANMARK</t>
  </si>
  <si>
    <t>Mattias Janmark</t>
  </si>
  <si>
    <t>Janmark</t>
  </si>
  <si>
    <t>Mattias</t>
  </si>
  <si>
    <t>ANTHONY.DUCLAIR</t>
  </si>
  <si>
    <t>Anthony Duclair</t>
  </si>
  <si>
    <t>Duclair</t>
  </si>
  <si>
    <t>ARI, CHI</t>
  </si>
  <si>
    <t>NIKITA.ZAITSEV</t>
  </si>
  <si>
    <t>Nikita Zaitsev</t>
  </si>
  <si>
    <t>Zaitsev</t>
  </si>
  <si>
    <t>Nikita</t>
  </si>
  <si>
    <t>West Seneca</t>
  </si>
  <si>
    <t>LEE.STEMPNIAK</t>
  </si>
  <si>
    <t>Lee Stempniak</t>
  </si>
  <si>
    <t>Stempniak</t>
  </si>
  <si>
    <t>Prince George</t>
  </si>
  <si>
    <t>BRANDON.MANNING</t>
  </si>
  <si>
    <t>Brandon Manning</t>
  </si>
  <si>
    <t>Manning</t>
  </si>
  <si>
    <t>Penza</t>
  </si>
  <si>
    <t>ANTON.SLEPYSHEV</t>
  </si>
  <si>
    <t>Anton Slepyshev</t>
  </si>
  <si>
    <t>Slepyshev</t>
  </si>
  <si>
    <t>Groin, Lower body</t>
  </si>
  <si>
    <t>OLIVER.BJORKSTRAND</t>
  </si>
  <si>
    <t>Oliver Bjorkstrand</t>
  </si>
  <si>
    <t>Bjorkstrand</t>
  </si>
  <si>
    <t>Oliver</t>
  </si>
  <si>
    <t>Pickering</t>
  </si>
  <si>
    <t>DRAKE.CAGGIULA</t>
  </si>
  <si>
    <t>Drake Caggiula</t>
  </si>
  <si>
    <t>Caggiula</t>
  </si>
  <si>
    <t>Drake</t>
  </si>
  <si>
    <t>Mouth, Undisclosed</t>
  </si>
  <si>
    <t>ALEX.GOLIGOSKI</t>
  </si>
  <si>
    <t>Alex Goligoski</t>
  </si>
  <si>
    <t>Goligoski</t>
  </si>
  <si>
    <t>Sternberk</t>
  </si>
  <si>
    <t>DAVID.KREJCI</t>
  </si>
  <si>
    <t>David Krejci</t>
  </si>
  <si>
    <t>Krejci</t>
  </si>
  <si>
    <t>MILES.WOOD</t>
  </si>
  <si>
    <t>Miles Wood</t>
  </si>
  <si>
    <t>Wood</t>
  </si>
  <si>
    <t>Miles</t>
  </si>
  <si>
    <t>NICK.PAUL</t>
  </si>
  <si>
    <t>Nick Paul</t>
  </si>
  <si>
    <t>JUSTIN.AUGER</t>
  </si>
  <si>
    <t>Justin Auger</t>
  </si>
  <si>
    <t>Auger</t>
  </si>
  <si>
    <t>ANDREW.COPP</t>
  </si>
  <si>
    <t>Andrew Copp</t>
  </si>
  <si>
    <t>Copp</t>
  </si>
  <si>
    <t>BEN.HARPUR</t>
  </si>
  <si>
    <t>Ben Harpur</t>
  </si>
  <si>
    <t>Harpur</t>
  </si>
  <si>
    <t>Hodonin</t>
  </si>
  <si>
    <t>MICHAL.KEMPNY</t>
  </si>
  <si>
    <t>Michal Kempny</t>
  </si>
  <si>
    <t>Kempny</t>
  </si>
  <si>
    <t>CHI, WSH</t>
  </si>
  <si>
    <t>Ivry-sur-Seine</t>
  </si>
  <si>
    <t>FRA</t>
  </si>
  <si>
    <t>YOHANN.AUVITU</t>
  </si>
  <si>
    <t>Yohann Auvitu</t>
  </si>
  <si>
    <t>Auvitu</t>
  </si>
  <si>
    <t>Yohann</t>
  </si>
  <si>
    <t>RYAN.STROME</t>
  </si>
  <si>
    <t>Ryan Strome</t>
  </si>
  <si>
    <t>Strome</t>
  </si>
  <si>
    <t>Togliatti</t>
  </si>
  <si>
    <t>ALEXEI.EMELIN</t>
  </si>
  <si>
    <t>Alexei Emelin</t>
  </si>
  <si>
    <t>Emelin</t>
  </si>
  <si>
    <t>Alexei</t>
  </si>
  <si>
    <t>Klagenfurt</t>
  </si>
  <si>
    <t>ANDRE.BURAKOVSKY</t>
  </si>
  <si>
    <t>Andre Burakovsky</t>
  </si>
  <si>
    <t>Burakovsky</t>
  </si>
  <si>
    <t>Andre</t>
  </si>
  <si>
    <t>Grosse Pointe</t>
  </si>
  <si>
    <t>MICHAEL.MCCARRON</t>
  </si>
  <si>
    <t>Michael McCarron</t>
  </si>
  <si>
    <t>McCarron</t>
  </si>
  <si>
    <t>Ostersund</t>
  </si>
  <si>
    <t>ALEX.EDLER</t>
  </si>
  <si>
    <t>Alexander Edler</t>
  </si>
  <si>
    <t>Edler</t>
  </si>
  <si>
    <t>Eisenstadt</t>
  </si>
  <si>
    <t>MARKO.DANO</t>
  </si>
  <si>
    <t>Marko Dano</t>
  </si>
  <si>
    <t>Dano</t>
  </si>
  <si>
    <t>Marko</t>
  </si>
  <si>
    <t>MORGAN.KLIMCHUK</t>
  </si>
  <si>
    <t>Morgan Klimchuk</t>
  </si>
  <si>
    <t>Klimchuk</t>
  </si>
  <si>
    <t>Georgetown</t>
  </si>
  <si>
    <t>JASON.DICKINSON</t>
  </si>
  <si>
    <t>Jason Dickinson</t>
  </si>
  <si>
    <t>Dickinson</t>
  </si>
  <si>
    <t>Hilton Head Isl.</t>
  </si>
  <si>
    <t>SC</t>
  </si>
  <si>
    <t>RYAN.HARTMAN</t>
  </si>
  <si>
    <t>Ryan Hartman</t>
  </si>
  <si>
    <t>Hartman</t>
  </si>
  <si>
    <t>LW/RW</t>
  </si>
  <si>
    <t>CHI, NSH</t>
  </si>
  <si>
    <t>Anaheim</t>
  </si>
  <si>
    <t>IAN.MCCOSHEN</t>
  </si>
  <si>
    <t>Ian McCoshen</t>
  </si>
  <si>
    <t>McCoshen</t>
  </si>
  <si>
    <t>Ian</t>
  </si>
  <si>
    <t>Orillia</t>
  </si>
  <si>
    <t>CHRIS.BIGRAS</t>
  </si>
  <si>
    <t>Chris Bigras</t>
  </si>
  <si>
    <t>Bigras</t>
  </si>
  <si>
    <t>New Haven</t>
  </si>
  <si>
    <t>ADAM.ERNE</t>
  </si>
  <si>
    <t>Adam Erne</t>
  </si>
  <si>
    <t>Erne</t>
  </si>
  <si>
    <t>Arvika</t>
  </si>
  <si>
    <t>JACOB.DE LA ROSE</t>
  </si>
  <si>
    <t>Jacob de La Rose</t>
  </si>
  <si>
    <t>de la Rose</t>
  </si>
  <si>
    <t>Northbrook</t>
  </si>
  <si>
    <t>J.T..COMPHER</t>
  </si>
  <si>
    <t>J.T. Compher</t>
  </si>
  <si>
    <t>Compher</t>
  </si>
  <si>
    <t>St. Petersburg</t>
  </si>
  <si>
    <t>VALENTIN.ZYKOV</t>
  </si>
  <si>
    <t>Valentin Zykov</t>
  </si>
  <si>
    <t>Zykov</t>
  </si>
  <si>
    <t>Valentin</t>
  </si>
  <si>
    <t>LAURENT.DAUPHIN</t>
  </si>
  <si>
    <t>Laurent Dauphin</t>
  </si>
  <si>
    <t>Dauphin</t>
  </si>
  <si>
    <t>Cornwall</t>
  </si>
  <si>
    <t>REMI.ELIE</t>
  </si>
  <si>
    <t>Remi Elie</t>
  </si>
  <si>
    <t>Elie</t>
  </si>
  <si>
    <t>Remi</t>
  </si>
  <si>
    <t>ROBERT.HAGG</t>
  </si>
  <si>
    <t>Robert Hagg</t>
  </si>
  <si>
    <t>Hagg</t>
  </si>
  <si>
    <t>Robert</t>
  </si>
  <si>
    <t>Bronxville</t>
  </si>
  <si>
    <t>STEVEN.SANTINI</t>
  </si>
  <si>
    <t>Steven Santini</t>
  </si>
  <si>
    <t>Santini</t>
  </si>
  <si>
    <t>Delta</t>
  </si>
  <si>
    <t>NIC.PETAN</t>
  </si>
  <si>
    <t>Nic Petan</t>
  </si>
  <si>
    <t>Petan</t>
  </si>
  <si>
    <t>Boras</t>
  </si>
  <si>
    <t>GUSTAV.OLOFSSON</t>
  </si>
  <si>
    <t>Gustav Olofsson</t>
  </si>
  <si>
    <t>Olofsson</t>
  </si>
  <si>
    <t>DILLON.HEATHERINGTON</t>
  </si>
  <si>
    <t>Dillon Heatherington</t>
  </si>
  <si>
    <t>Heatherington</t>
  </si>
  <si>
    <t>Dillon</t>
  </si>
  <si>
    <t>CARL.DAHLSTROM</t>
  </si>
  <si>
    <t>Carl Dahlstrom</t>
  </si>
  <si>
    <t>Dahlstrom</t>
  </si>
  <si>
    <t>JUSTIN.BAILEY</t>
  </si>
  <si>
    <t>Justin Bailey</t>
  </si>
  <si>
    <t>Bailey</t>
  </si>
  <si>
    <t>MADISON.BOWEY</t>
  </si>
  <si>
    <t>Madison Bowey</t>
  </si>
  <si>
    <t>Bowey</t>
  </si>
  <si>
    <t>Piikkio</t>
  </si>
  <si>
    <t>ARTTURI.LEHKONEN</t>
  </si>
  <si>
    <t>Artturi Lehkonen</t>
  </si>
  <si>
    <t>Lehkonen</t>
  </si>
  <si>
    <t>Artturi</t>
  </si>
  <si>
    <t>MARC.STAAL</t>
  </si>
  <si>
    <t>Marc Staal</t>
  </si>
  <si>
    <t>Hip, Neck</t>
  </si>
  <si>
    <t>WILLIAM.CARRIER</t>
  </si>
  <si>
    <t>William Carrier</t>
  </si>
  <si>
    <t>Carrier</t>
  </si>
  <si>
    <t>William</t>
  </si>
  <si>
    <t>Sudbury</t>
  </si>
  <si>
    <t>TYLER.BERTUZZI</t>
  </si>
  <si>
    <t>Tyler Bertuzzi</t>
  </si>
  <si>
    <t>Bertuzzi</t>
  </si>
  <si>
    <t>TORREY.MITCHELL</t>
  </si>
  <si>
    <t>Torrey Mitchell</t>
  </si>
  <si>
    <t>Mitchell</t>
  </si>
  <si>
    <t>Torrey</t>
  </si>
  <si>
    <t>MTL, LAK</t>
  </si>
  <si>
    <t>RYAN.CALLAHAN</t>
  </si>
  <si>
    <t>Ryan Callahan</t>
  </si>
  <si>
    <t>Callahan</t>
  </si>
  <si>
    <t>MIKE.LIAMBAS</t>
  </si>
  <si>
    <t>Mike Liambas</t>
  </si>
  <si>
    <t>Liambas</t>
  </si>
  <si>
    <t>Tarrytown</t>
  </si>
  <si>
    <t>BRETT.PESCE</t>
  </si>
  <si>
    <t>Brett Pesce</t>
  </si>
  <si>
    <t>Pesce</t>
  </si>
  <si>
    <t>Lethbridge</t>
  </si>
  <si>
    <t>KRIS.VERSTEEG</t>
  </si>
  <si>
    <t>Kris Versteeg</t>
  </si>
  <si>
    <t>Versteeg</t>
  </si>
  <si>
    <t>Kris</t>
  </si>
  <si>
    <t>NICHOLAS.BAPTISTE</t>
  </si>
  <si>
    <t>Nicholas Baptiste</t>
  </si>
  <si>
    <t>Baptiste</t>
  </si>
  <si>
    <t>Nicholas</t>
  </si>
  <si>
    <t>NATHAN.MACKINNON</t>
  </si>
  <si>
    <t>Nathan MacKinnon</t>
  </si>
  <si>
    <t>MacKinnon</t>
  </si>
  <si>
    <t>Nathan</t>
  </si>
  <si>
    <t>ALEKSANDER.BARKOV</t>
  </si>
  <si>
    <t>Aleksander Barkov</t>
  </si>
  <si>
    <t>Barkov</t>
  </si>
  <si>
    <t>Aleksander</t>
  </si>
  <si>
    <t>Ste-Agathe</t>
  </si>
  <si>
    <t>JONATHAN.DROUIN</t>
  </si>
  <si>
    <t>Jonathan Drouin</t>
  </si>
  <si>
    <t>Drouin</t>
  </si>
  <si>
    <t>Arlington</t>
  </si>
  <si>
    <t>SETH.JONES</t>
  </si>
  <si>
    <t>Seth Jones</t>
  </si>
  <si>
    <t>Seth</t>
  </si>
  <si>
    <t>ELIAS.LINDHOLM</t>
  </si>
  <si>
    <t>Elias Lindholm</t>
  </si>
  <si>
    <t>Elias</t>
  </si>
  <si>
    <t>Brampton</t>
  </si>
  <si>
    <t>SEAN.MONAHAN</t>
  </si>
  <si>
    <t>Sean Monahan</t>
  </si>
  <si>
    <t>Monahan</t>
  </si>
  <si>
    <t>Sean</t>
  </si>
  <si>
    <t>Wrist</t>
  </si>
  <si>
    <t>DARNELL.NURSE</t>
  </si>
  <si>
    <t>Darnell Nurse</t>
  </si>
  <si>
    <t>Nurse</t>
  </si>
  <si>
    <t>Darnell</t>
  </si>
  <si>
    <t>RASMUS.RISTOLAINEN</t>
  </si>
  <si>
    <t>Rasmus Ristolainen</t>
  </si>
  <si>
    <t>Ristolainen</t>
  </si>
  <si>
    <t>BO.HORVAT</t>
  </si>
  <si>
    <t>Bo Horvat</t>
  </si>
  <si>
    <t>Horvat</t>
  </si>
  <si>
    <t>Bo</t>
  </si>
  <si>
    <t>Lac-Beauport</t>
  </si>
  <si>
    <t>SAMUEL.MORIN</t>
  </si>
  <si>
    <t>Samuel Morin</t>
  </si>
  <si>
    <t>Morin</t>
  </si>
  <si>
    <t>MAX.DOMI</t>
  </si>
  <si>
    <t>Max Domi</t>
  </si>
  <si>
    <t>Domi</t>
  </si>
  <si>
    <t>Max</t>
  </si>
  <si>
    <t>JOSH.MORRISSEY</t>
  </si>
  <si>
    <t>Josh Morrissey</t>
  </si>
  <si>
    <t>Morrissey</t>
  </si>
  <si>
    <t>ALEX.WENNBERG</t>
  </si>
  <si>
    <t>Alexander Wennberg</t>
  </si>
  <si>
    <t>Wennberg</t>
  </si>
  <si>
    <t>RYAN.PULOCK</t>
  </si>
  <si>
    <t>Ryan Pulock</t>
  </si>
  <si>
    <t>Pulock</t>
  </si>
  <si>
    <t>NIKITA.ZADOROV</t>
  </si>
  <si>
    <t>Nikita Zadorov</t>
  </si>
  <si>
    <t>Zadorov</t>
  </si>
  <si>
    <t>Salmon Arm</t>
  </si>
  <si>
    <t>CURTIS.LAZAR</t>
  </si>
  <si>
    <t>Curtis Lazar</t>
  </si>
  <si>
    <t>Lazar</t>
  </si>
  <si>
    <t>Winterthur</t>
  </si>
  <si>
    <t>MIRCO.MUELLER</t>
  </si>
  <si>
    <t>Mirco Mueller</t>
  </si>
  <si>
    <t>Mueller</t>
  </si>
  <si>
    <t>Mirco</t>
  </si>
  <si>
    <t>Collarbone</t>
  </si>
  <si>
    <t>RADKO.GUDAS</t>
  </si>
  <si>
    <t>Radko Gudas</t>
  </si>
  <si>
    <t>Gudas</t>
  </si>
  <si>
    <t>Radko</t>
  </si>
  <si>
    <t>Longueuil</t>
  </si>
  <si>
    <t>ANTHONY.MANTHA</t>
  </si>
  <si>
    <t>Anthony Mantha</t>
  </si>
  <si>
    <t>Mantha</t>
  </si>
  <si>
    <t>FREDERIK.GAUTHIER</t>
  </si>
  <si>
    <t>Frederik Gauthier</t>
  </si>
  <si>
    <t>Gauthier</t>
  </si>
  <si>
    <t>BRAD.MARCHAND</t>
  </si>
  <si>
    <t>Brad Marchand</t>
  </si>
  <si>
    <t>Marchand</t>
  </si>
  <si>
    <t>NICK.FOLIGNO</t>
  </si>
  <si>
    <t>Nick Foligno</t>
  </si>
  <si>
    <t>JEAN-SEBASTIEN.DEA</t>
  </si>
  <si>
    <t>Jean-Sebastien Dea</t>
  </si>
  <si>
    <t>Dea</t>
  </si>
  <si>
    <t>Jean-Sebastien</t>
  </si>
  <si>
    <t>Charlottetown</t>
  </si>
  <si>
    <t>PE</t>
  </si>
  <si>
    <t>ROSS.JOHNSTON</t>
  </si>
  <si>
    <t>Ross Johnston</t>
  </si>
  <si>
    <t>Johnston</t>
  </si>
  <si>
    <t>Ross</t>
  </si>
  <si>
    <t>Kindersley</t>
  </si>
  <si>
    <t>DEREK.DORSETT</t>
  </si>
  <si>
    <t>Derek Dorsett</t>
  </si>
  <si>
    <t>Dorsett</t>
  </si>
  <si>
    <t>Battleford</t>
  </si>
  <si>
    <t>COLBY.CAVE</t>
  </si>
  <si>
    <t>Colby Cave</t>
  </si>
  <si>
    <t>Cave</t>
  </si>
  <si>
    <t>Colby</t>
  </si>
  <si>
    <t>TAYLOR.HALL</t>
  </si>
  <si>
    <t>Taylor Hall</t>
  </si>
  <si>
    <t>Hall</t>
  </si>
  <si>
    <t>Hand, Knee</t>
  </si>
  <si>
    <t>Bonney Lake</t>
  </si>
  <si>
    <t>WA</t>
  </si>
  <si>
    <t>DYLAN.GAMBRELL</t>
  </si>
  <si>
    <t>Dylan Gambrell</t>
  </si>
  <si>
    <t>Gambrell</t>
  </si>
  <si>
    <t>Dylan</t>
  </si>
  <si>
    <t>WILL.O'NEILL</t>
  </si>
  <si>
    <t>Will O'Neill</t>
  </si>
  <si>
    <t>O'Neill</t>
  </si>
  <si>
    <t>Alton</t>
  </si>
  <si>
    <t>DAKOTA.MERMIS</t>
  </si>
  <si>
    <t>Dakota Mermis</t>
  </si>
  <si>
    <t>Mermis</t>
  </si>
  <si>
    <t>Dakota</t>
  </si>
  <si>
    <t>Bloomington</t>
  </si>
  <si>
    <t>ERIK.JOHNSON</t>
  </si>
  <si>
    <t>Erik Johnson</t>
  </si>
  <si>
    <t>KYLE.OKPOSO</t>
  </si>
  <si>
    <t>Kyle Okposo</t>
  </si>
  <si>
    <t>Okposo</t>
  </si>
  <si>
    <t>Elk River</t>
  </si>
  <si>
    <t>BLAKE.HILLMAN</t>
  </si>
  <si>
    <t>Blake Hillman</t>
  </si>
  <si>
    <t>Hillman</t>
  </si>
  <si>
    <t>TREVOR.LEWIS</t>
  </si>
  <si>
    <t>Trevor Lewis</t>
  </si>
  <si>
    <t>Lewis</t>
  </si>
  <si>
    <t>Concussion, Upper body</t>
  </si>
  <si>
    <t>JOSH.ANDERSON</t>
  </si>
  <si>
    <t>Josh Anderson</t>
  </si>
  <si>
    <t>ANDREW.COGLIANO</t>
  </si>
  <si>
    <t>Andrew Cogliano</t>
  </si>
  <si>
    <t>Cogliano</t>
  </si>
  <si>
    <t>Narva</t>
  </si>
  <si>
    <t>EST</t>
  </si>
  <si>
    <t>LEO.KOMAROV</t>
  </si>
  <si>
    <t>Leo Komarov</t>
  </si>
  <si>
    <t>Komarov</t>
  </si>
  <si>
    <t>Leo</t>
  </si>
  <si>
    <t>JAMIE.MCGINN</t>
  </si>
  <si>
    <t>Jamie McGinn</t>
  </si>
  <si>
    <t>Jamie</t>
  </si>
  <si>
    <t>New Westminster</t>
  </si>
  <si>
    <t>BRENDEN.DILLON</t>
  </si>
  <si>
    <t>Brenden Dillon</t>
  </si>
  <si>
    <t>Brenden</t>
  </si>
  <si>
    <t>ERIC.GRYBA</t>
  </si>
  <si>
    <t>Eric Gryba</t>
  </si>
  <si>
    <t>Gryba</t>
  </si>
  <si>
    <t>GIOVANNI.FIORE</t>
  </si>
  <si>
    <t>Giovanni Fiore</t>
  </si>
  <si>
    <t>Fiore</t>
  </si>
  <si>
    <t>Giovanni</t>
  </si>
  <si>
    <t>MILAN.LUCIC</t>
  </si>
  <si>
    <t>Milan Lucic</t>
  </si>
  <si>
    <t>Lucic</t>
  </si>
  <si>
    <t>Milan</t>
  </si>
  <si>
    <t>TROY.BROUWER</t>
  </si>
  <si>
    <t>Troy Brouwer</t>
  </si>
  <si>
    <t>Brouwer</t>
  </si>
  <si>
    <t>MIKAEL.GRANLUND</t>
  </si>
  <si>
    <t>Mikael Granlund</t>
  </si>
  <si>
    <t>Mikael</t>
  </si>
  <si>
    <t>Vihti</t>
  </si>
  <si>
    <t>EELI.TOLVANEN</t>
  </si>
  <si>
    <t>Eeli Tolvanen</t>
  </si>
  <si>
    <t>Tolvanen</t>
  </si>
  <si>
    <t>Eeli</t>
  </si>
  <si>
    <t>MAXIM.MAMIN</t>
  </si>
  <si>
    <t>Maxim Mamin</t>
  </si>
  <si>
    <t>Mamin</t>
  </si>
  <si>
    <t>Maxim</t>
  </si>
  <si>
    <t>Warren</t>
  </si>
  <si>
    <t>MATT.HUNWICK</t>
  </si>
  <si>
    <t>Matt Hunwick</t>
  </si>
  <si>
    <t>Hunwick</t>
  </si>
  <si>
    <t>CHRIS.STEWART</t>
  </si>
  <si>
    <t>Chris Stewart</t>
  </si>
  <si>
    <t>Stewart</t>
  </si>
  <si>
    <t>MIN, CGY</t>
  </si>
  <si>
    <t>Medicine Hat</t>
  </si>
  <si>
    <t>CURTIS.VALK</t>
  </si>
  <si>
    <t>Curtis Valk</t>
  </si>
  <si>
    <t>Valk</t>
  </si>
  <si>
    <t>MATT.BELESKEY</t>
  </si>
  <si>
    <t>Matt Beleskey</t>
  </si>
  <si>
    <t>Beleskey</t>
  </si>
  <si>
    <t>BOS, NYR</t>
  </si>
  <si>
    <t>JOSH.JOORIS</t>
  </si>
  <si>
    <t>Josh Jooris</t>
  </si>
  <si>
    <t>Jooris</t>
  </si>
  <si>
    <t>CAR, PIT</t>
  </si>
  <si>
    <t>BRYAN.LITTLE</t>
  </si>
  <si>
    <t>Bryan Little</t>
  </si>
  <si>
    <t>Little</t>
  </si>
  <si>
    <t>Bryan</t>
  </si>
  <si>
    <t>RYAN.LOMBERG</t>
  </si>
  <si>
    <t>Ryan Lomberg</t>
  </si>
  <si>
    <t>Lomberg</t>
  </si>
  <si>
    <t>Braintree</t>
  </si>
  <si>
    <t>ADAM.GAUDETTE</t>
  </si>
  <si>
    <t>Adam Gaudette</t>
  </si>
  <si>
    <t>Gaudette</t>
  </si>
  <si>
    <t>Welland</t>
  </si>
  <si>
    <t>CAL.CLUTTERBUCK</t>
  </si>
  <si>
    <t>Cal Clutterbuck</t>
  </si>
  <si>
    <t>Clutterbuck</t>
  </si>
  <si>
    <t>Cal</t>
  </si>
  <si>
    <t>Lipetsk</t>
  </si>
  <si>
    <t>DMITRY.KULIKOV</t>
  </si>
  <si>
    <t>Dmitry Kulikov</t>
  </si>
  <si>
    <t>Kulikov</t>
  </si>
  <si>
    <t>VADIM.SHIPACHYOV</t>
  </si>
  <si>
    <t>Vadim Shipachyov</t>
  </si>
  <si>
    <t>Shipachyov</t>
  </si>
  <si>
    <t>Vadim</t>
  </si>
  <si>
    <t>Whitby</t>
  </si>
  <si>
    <t>JAMES.NEAL</t>
  </si>
  <si>
    <t>James Neal</t>
  </si>
  <si>
    <t>Neal</t>
  </si>
  <si>
    <t>Hand, Illness</t>
  </si>
  <si>
    <t>Torrance</t>
  </si>
  <si>
    <t>KERBY.RYCHEL</t>
  </si>
  <si>
    <t>Kerby Rychel</t>
  </si>
  <si>
    <t>Rychel</t>
  </si>
  <si>
    <t>Kerby</t>
  </si>
  <si>
    <t>Hearst</t>
  </si>
  <si>
    <t>CLAUDE.GIROUX</t>
  </si>
  <si>
    <t>Claude Giroux</t>
  </si>
  <si>
    <t>Giroux</t>
  </si>
  <si>
    <t>Claude</t>
  </si>
  <si>
    <t>MIKE.FISHER</t>
  </si>
  <si>
    <t>Mike Fisher</t>
  </si>
  <si>
    <t>Fisher</t>
  </si>
  <si>
    <t>ALEX.BIEGA</t>
  </si>
  <si>
    <t>Alex Biega</t>
  </si>
  <si>
    <t>Biega</t>
  </si>
  <si>
    <t>DANIEL.WINNIK</t>
  </si>
  <si>
    <t>Daniel Winnik</t>
  </si>
  <si>
    <t>Winnik</t>
  </si>
  <si>
    <t>JORDAN.STAAL</t>
  </si>
  <si>
    <t>Jordan Staal</t>
  </si>
  <si>
    <t>MATT.NISKANEN</t>
  </si>
  <si>
    <t>Matt Niskanen</t>
  </si>
  <si>
    <t>Niskanen</t>
  </si>
  <si>
    <t>PETER.HOLLAND</t>
  </si>
  <si>
    <t>Peter Holland</t>
  </si>
  <si>
    <t>Prince Albert</t>
  </si>
  <si>
    <t>ADAM.CRACKNELL</t>
  </si>
  <si>
    <t>Adam Cracknell</t>
  </si>
  <si>
    <t>Cracknell</t>
  </si>
  <si>
    <t>DAL, NYR</t>
  </si>
  <si>
    <t>TYLER.SEGUIN</t>
  </si>
  <si>
    <t>Tyler Seguin</t>
  </si>
  <si>
    <t>Seguin</t>
  </si>
  <si>
    <t>FRANCOIS.BEAUCHEMIN</t>
  </si>
  <si>
    <t>Francois Beauchemin</t>
  </si>
  <si>
    <t>Beauchemin</t>
  </si>
  <si>
    <t>Francois</t>
  </si>
  <si>
    <t>MICHAEL.GRABNER</t>
  </si>
  <si>
    <t>Michael Grabner</t>
  </si>
  <si>
    <t>Grabner</t>
  </si>
  <si>
    <t>NYR, NJD</t>
  </si>
  <si>
    <t>Flu</t>
  </si>
  <si>
    <t>BRIAN.GIONTA</t>
  </si>
  <si>
    <t>Brian Gionta</t>
  </si>
  <si>
    <t>Gionta</t>
  </si>
  <si>
    <t>PHIL.KESSEL</t>
  </si>
  <si>
    <t>Phil Kessel</t>
  </si>
  <si>
    <t>Kessel</t>
  </si>
  <si>
    <t>Phil</t>
  </si>
  <si>
    <t>JASON.SPEZZA</t>
  </si>
  <si>
    <t>Jason Spezza</t>
  </si>
  <si>
    <t>Spezza</t>
  </si>
  <si>
    <t>Rødovre</t>
  </si>
  <si>
    <t>JANNIK.HANSEN</t>
  </si>
  <si>
    <t>Jannik Hansen</t>
  </si>
  <si>
    <t>Hansen</t>
  </si>
  <si>
    <t>Jannik</t>
  </si>
  <si>
    <t>MIKKO.KOIVU</t>
  </si>
  <si>
    <t>Mikko Koivu</t>
  </si>
  <si>
    <t>Koivu</t>
  </si>
  <si>
    <t>Mikko</t>
  </si>
  <si>
    <t>Munich</t>
  </si>
  <si>
    <t>KORBINIAN.HOLZER</t>
  </si>
  <si>
    <t>Korbinian Holzer</t>
  </si>
  <si>
    <t>Holzer</t>
  </si>
  <si>
    <t>Korbinian</t>
  </si>
  <si>
    <t>Smithers</t>
  </si>
  <si>
    <t>DAN.HAMHUIS</t>
  </si>
  <si>
    <t>Dan Hamhuis</t>
  </si>
  <si>
    <t>Hamhuis</t>
  </si>
  <si>
    <t>Dan</t>
  </si>
  <si>
    <t>Pardubice</t>
  </si>
  <si>
    <t>ALES.HEMSKY</t>
  </si>
  <si>
    <t>Ales Hemsky</t>
  </si>
  <si>
    <t>Hemsky</t>
  </si>
  <si>
    <t>Ales</t>
  </si>
  <si>
    <t>NICKLAS.BACKSTROM</t>
  </si>
  <si>
    <t>Nicklas Backstrom</t>
  </si>
  <si>
    <t>Nicklas</t>
  </si>
  <si>
    <t>MICHAEL.FROLIK</t>
  </si>
  <si>
    <t>Michael Frolik</t>
  </si>
  <si>
    <t>Frolik</t>
  </si>
  <si>
    <t>Jaw</t>
  </si>
  <si>
    <t>NATE.PROSSER</t>
  </si>
  <si>
    <t>Nate Prosser</t>
  </si>
  <si>
    <t>Prosser</t>
  </si>
  <si>
    <t>STL, MIN</t>
  </si>
  <si>
    <t>ARTEM.ANISIMOV</t>
  </si>
  <si>
    <t>Artem Anisimov</t>
  </si>
  <si>
    <t>Anisimov</t>
  </si>
  <si>
    <t>Artem</t>
  </si>
  <si>
    <t>SHAWN.MATTHIAS</t>
  </si>
  <si>
    <t>Shawn Matthias</t>
  </si>
  <si>
    <t>Matthias</t>
  </si>
  <si>
    <t>Shawn</t>
  </si>
  <si>
    <t>MATT.IRWIN</t>
  </si>
  <si>
    <t>Matt Irwin</t>
  </si>
  <si>
    <t>Irwin</t>
  </si>
  <si>
    <t>NIKOLAY.KULEMIN</t>
  </si>
  <si>
    <t>Nikolai Kulemin</t>
  </si>
  <si>
    <t>Kulemin</t>
  </si>
  <si>
    <t>Nikolay</t>
  </si>
  <si>
    <t>Judique</t>
  </si>
  <si>
    <t>ANDREW.MACDONALD</t>
  </si>
  <si>
    <t>Andrew MacDonald</t>
  </si>
  <si>
    <t>MacDonald</t>
  </si>
  <si>
    <t>MIKHAIL.SERGACHEV</t>
  </si>
  <si>
    <t>Mikhail Sergachev</t>
  </si>
  <si>
    <t>Sergachev</t>
  </si>
  <si>
    <t>Mikhail</t>
  </si>
  <si>
    <t>MIKE.CAMMALLERI</t>
  </si>
  <si>
    <t>Mike Cammalleri</t>
  </si>
  <si>
    <t>Cammalleri</t>
  </si>
  <si>
    <t>LAK, EDM</t>
  </si>
  <si>
    <t>CHRIS.THORBURN</t>
  </si>
  <si>
    <t>Chris Thorburn</t>
  </si>
  <si>
    <t>Thorburn</t>
  </si>
  <si>
    <t>Kromeriz</t>
  </si>
  <si>
    <t>FILIP.CHYTIL</t>
  </si>
  <si>
    <t>Filip Chytil</t>
  </si>
  <si>
    <t>Chytil</t>
  </si>
  <si>
    <t>JASON.POMINVILLE</t>
  </si>
  <si>
    <t>Jason Pominville</t>
  </si>
  <si>
    <t>Pominville</t>
  </si>
  <si>
    <t>JONATHAN.TOEWS</t>
  </si>
  <si>
    <t>Jonathan Toews</t>
  </si>
  <si>
    <t>Toews</t>
  </si>
  <si>
    <t>Korkino</t>
  </si>
  <si>
    <t>ARTEMI.PANARIN</t>
  </si>
  <si>
    <t>Artemi Panarin</t>
  </si>
  <si>
    <t>Panarin</t>
  </si>
  <si>
    <t>Artemi</t>
  </si>
  <si>
    <t>KRIS.LETANG</t>
  </si>
  <si>
    <t>Kris Letang</t>
  </si>
  <si>
    <t>Letang</t>
  </si>
  <si>
    <t>VICTOR.ANTIPIN</t>
  </si>
  <si>
    <t>Victor Antipin</t>
  </si>
  <si>
    <t>Antipin</t>
  </si>
  <si>
    <t>TOMAS.PLEKANEC</t>
  </si>
  <si>
    <t>Tomas Plekanec</t>
  </si>
  <si>
    <t>Plekanec</t>
  </si>
  <si>
    <t>MTL, TOR</t>
  </si>
  <si>
    <t>Drummondville</t>
  </si>
  <si>
    <t>MATHIEU.PERREAULT</t>
  </si>
  <si>
    <t>Mathieu Perreault</t>
  </si>
  <si>
    <t>Perreault</t>
  </si>
  <si>
    <t>Mathieu</t>
  </si>
  <si>
    <t>Kingsville</t>
  </si>
  <si>
    <t>DALTON.PROUT</t>
  </si>
  <si>
    <t>Dalton Prout</t>
  </si>
  <si>
    <t>Prout</t>
  </si>
  <si>
    <t>Dalton</t>
  </si>
  <si>
    <t>Nizhny Tagil</t>
  </si>
  <si>
    <t>ALEX.RADULOV</t>
  </si>
  <si>
    <t>Alexander Radulov</t>
  </si>
  <si>
    <t>Radulov</t>
  </si>
  <si>
    <t>Caroline</t>
  </si>
  <si>
    <t>KRIS.RUSSELL</t>
  </si>
  <si>
    <t>Kris Russell</t>
  </si>
  <si>
    <t>Russell</t>
  </si>
  <si>
    <t>Hand, Undisclosed</t>
  </si>
  <si>
    <t>PATRICK.SHARP</t>
  </si>
  <si>
    <t>Patrick Sharp</t>
  </si>
  <si>
    <t>Sharp</t>
  </si>
  <si>
    <t>CHRIS.TANEV</t>
  </si>
  <si>
    <t>Chris Tanev</t>
  </si>
  <si>
    <t>Mouth, Thumb</t>
  </si>
  <si>
    <t>Oslo</t>
  </si>
  <si>
    <t>NOR</t>
  </si>
  <si>
    <t>MATS.ZUCCARELLO</t>
  </si>
  <si>
    <t>Mats Zuccarello</t>
  </si>
  <si>
    <t>Zuccarello</t>
  </si>
  <si>
    <t>Mats</t>
  </si>
  <si>
    <t>Zhukovskiy</t>
  </si>
  <si>
    <t>VLADISLAV.NAMESTNIKOV</t>
  </si>
  <si>
    <t>Vladislav Namestnikov</t>
  </si>
  <si>
    <t>Namestnikov</t>
  </si>
  <si>
    <t>Vladislav</t>
  </si>
  <si>
    <t>TBL, NYR</t>
  </si>
  <si>
    <t>ROMAN.POLAK</t>
  </si>
  <si>
    <t>Roman Polak</t>
  </si>
  <si>
    <t>Polak</t>
  </si>
  <si>
    <t>CALLE.JARNKROK</t>
  </si>
  <si>
    <t>Calle Jarnkrok</t>
  </si>
  <si>
    <t>Jarnkrok</t>
  </si>
  <si>
    <t>Skellefteå</t>
  </si>
  <si>
    <t>OSCAR.LINDBERG</t>
  </si>
  <si>
    <t>Oscar Lindberg</t>
  </si>
  <si>
    <t>Lindberg</t>
  </si>
  <si>
    <t>Oscar</t>
  </si>
  <si>
    <t>MARTIN.MARINCIN</t>
  </si>
  <si>
    <t>Martin Marincin</t>
  </si>
  <si>
    <t>Marincin</t>
  </si>
  <si>
    <t>Tonka Bay</t>
  </si>
  <si>
    <t>JUSTIN.HOLL</t>
  </si>
  <si>
    <t>Justin Holl</t>
  </si>
  <si>
    <t>Holl</t>
  </si>
  <si>
    <t>DAVID.SCHLEMKO</t>
  </si>
  <si>
    <t>David Schlemko</t>
  </si>
  <si>
    <t>Schlemko</t>
  </si>
  <si>
    <t>Newport Beach</t>
  </si>
  <si>
    <t>JASON.ZUCKER</t>
  </si>
  <si>
    <t>Jason Zucker</t>
  </si>
  <si>
    <t>Zucker</t>
  </si>
  <si>
    <t>Scarborough</t>
  </si>
  <si>
    <t>TYLER.TOFFOLI</t>
  </si>
  <si>
    <t>Tyler Toffoli</t>
  </si>
  <si>
    <t>Toffoli</t>
  </si>
  <si>
    <t>RYAN.SPOONER</t>
  </si>
  <si>
    <t>Ryan Spooner</t>
  </si>
  <si>
    <t>Spooner</t>
  </si>
  <si>
    <t>Lau</t>
  </si>
  <si>
    <t>JOHAN.LARSSON</t>
  </si>
  <si>
    <t>Johan Larsson</t>
  </si>
  <si>
    <t>Larsson</t>
  </si>
  <si>
    <t>Johan</t>
  </si>
  <si>
    <t>Kansas City</t>
  </si>
  <si>
    <t>MARK.ALT</t>
  </si>
  <si>
    <t>Mark Alt</t>
  </si>
  <si>
    <t>Alt</t>
  </si>
  <si>
    <t>PHI, COL</t>
  </si>
  <si>
    <t>Ellwood City</t>
  </si>
  <si>
    <t>STEPHEN.JOHNS</t>
  </si>
  <si>
    <t>Stephen Johns</t>
  </si>
  <si>
    <t>Johns</t>
  </si>
  <si>
    <t>Stephen</t>
  </si>
  <si>
    <t>St. Thomas</t>
  </si>
  <si>
    <t>GREG.MCKEGG</t>
  </si>
  <si>
    <t>Greg McKegg</t>
  </si>
  <si>
    <t>McKegg</t>
  </si>
  <si>
    <t>Everett</t>
  </si>
  <si>
    <t>CONNOR.BRICKLEY</t>
  </si>
  <si>
    <t>Connor Brickley</t>
  </si>
  <si>
    <t>JORDAN.WEAL</t>
  </si>
  <si>
    <t>Jordan Weal</t>
  </si>
  <si>
    <t>Weal</t>
  </si>
  <si>
    <t>Shawinigan</t>
  </si>
  <si>
    <t>MICHAEL.BOURNIVAL</t>
  </si>
  <si>
    <t>Michael Bournival</t>
  </si>
  <si>
    <t>Bournival</t>
  </si>
  <si>
    <t>MARKUS.NUTIVAARA</t>
  </si>
  <si>
    <t>Markus Nutivaara</t>
  </si>
  <si>
    <t>Nutivaara</t>
  </si>
  <si>
    <t>Grimsby</t>
  </si>
  <si>
    <t>KEVIN.BIEKSA</t>
  </si>
  <si>
    <t>Kevin Bieksa</t>
  </si>
  <si>
    <t>Bieksa</t>
  </si>
  <si>
    <t>Chelyabinsk</t>
  </si>
  <si>
    <t>EVGENY.KUZNETSOV</t>
  </si>
  <si>
    <t>Evgeny Kuznetsov</t>
  </si>
  <si>
    <t>Kuznetsov</t>
  </si>
  <si>
    <t>Evgeny</t>
  </si>
  <si>
    <t>E. Weymouth</t>
  </si>
  <si>
    <t>CHARLIE.COYLE</t>
  </si>
  <si>
    <t>Charlie Coyle</t>
  </si>
  <si>
    <t>Coyle</t>
  </si>
  <si>
    <t>PATRIK.NEMETH</t>
  </si>
  <si>
    <t>Patrik Nemeth</t>
  </si>
  <si>
    <t>Nemeth</t>
  </si>
  <si>
    <t>Lower body, Shoulder</t>
  </si>
  <si>
    <t>Oklahoma City</t>
  </si>
  <si>
    <t>OK</t>
  </si>
  <si>
    <t>JON.MERRILL</t>
  </si>
  <si>
    <t>Jonathon Merrill</t>
  </si>
  <si>
    <t>Merrill</t>
  </si>
  <si>
    <t>Jon</t>
  </si>
  <si>
    <t>TYLER.PITLICK</t>
  </si>
  <si>
    <t>Tyler Pitlick</t>
  </si>
  <si>
    <t>Pitlick</t>
  </si>
  <si>
    <t>Binscarth</t>
  </si>
  <si>
    <t>CODY.MCLEOD</t>
  </si>
  <si>
    <t>Cody McLeod</t>
  </si>
  <si>
    <t>McLeod</t>
  </si>
  <si>
    <t>NSH, NYR</t>
  </si>
  <si>
    <t>Abdominal</t>
  </si>
  <si>
    <t>Warroad</t>
  </si>
  <si>
    <t>BROCK.NELSON</t>
  </si>
  <si>
    <t>Brock Nelson</t>
  </si>
  <si>
    <t>ALEX.PETROVIC</t>
  </si>
  <si>
    <t>Alexander Petrovic</t>
  </si>
  <si>
    <t>Petrovic</t>
  </si>
  <si>
    <t>DEVANTE.SMITH-PELLY</t>
  </si>
  <si>
    <t>Devante Smith-Pelly</t>
  </si>
  <si>
    <t>Smith-Pelly</t>
  </si>
  <si>
    <t>Devante</t>
  </si>
  <si>
    <t>MIKE.BLUNDEN</t>
  </si>
  <si>
    <t>Mike Blunden</t>
  </si>
  <si>
    <t>Blunden</t>
  </si>
  <si>
    <t>NICK.BJUGSTAD</t>
  </si>
  <si>
    <t>Nick Bjugstad</t>
  </si>
  <si>
    <t>Bjugstad</t>
  </si>
  <si>
    <t>Gardena</t>
  </si>
  <si>
    <t>BEAU.BENNETT</t>
  </si>
  <si>
    <t>Beau Bennett</t>
  </si>
  <si>
    <t>Bennett</t>
  </si>
  <si>
    <t>Beau</t>
  </si>
  <si>
    <t>DEREK.FORBORT</t>
  </si>
  <si>
    <t>Derek Forbort</t>
  </si>
  <si>
    <t>Forbort</t>
  </si>
  <si>
    <t>KEVIN.HAYES</t>
  </si>
  <si>
    <t>Kevin Hayes</t>
  </si>
  <si>
    <t>CAM.FOWLER</t>
  </si>
  <si>
    <t>Cam Fowler</t>
  </si>
  <si>
    <t>Fowler</t>
  </si>
  <si>
    <t>PAUL.STASTNY</t>
  </si>
  <si>
    <t>Paul Stastny</t>
  </si>
  <si>
    <t>Stastny</t>
  </si>
  <si>
    <t>STL, WPG</t>
  </si>
  <si>
    <t>AUSTIN.WATSON</t>
  </si>
  <si>
    <t>Austin Watson</t>
  </si>
  <si>
    <t>Wilcox</t>
  </si>
  <si>
    <t>JADEN.SCHWARTZ</t>
  </si>
  <si>
    <t>Jaden Schwartz</t>
  </si>
  <si>
    <t>Schwartz</t>
  </si>
  <si>
    <t>Jaden</t>
  </si>
  <si>
    <t>Cole Harbour</t>
  </si>
  <si>
    <t>SIDNEY.CROSBY</t>
  </si>
  <si>
    <t>Sidney Crosby</t>
  </si>
  <si>
    <t>Crosby</t>
  </si>
  <si>
    <t>Sidney</t>
  </si>
  <si>
    <t>St. Catharines</t>
  </si>
  <si>
    <t>RILEY.SHEAHAN</t>
  </si>
  <si>
    <t>Riley Sheahan</t>
  </si>
  <si>
    <t>Sheahan</t>
  </si>
  <si>
    <t>Riley</t>
  </si>
  <si>
    <t>DET, PIT</t>
  </si>
  <si>
    <t>Indianapolis</t>
  </si>
  <si>
    <t>IN</t>
  </si>
  <si>
    <t>JACK.JOHNSON</t>
  </si>
  <si>
    <t>Jack Johnson</t>
  </si>
  <si>
    <t>Jack</t>
  </si>
  <si>
    <t>Alfred</t>
  </si>
  <si>
    <t>BENOIT.POULIOT</t>
  </si>
  <si>
    <t>Benoit Pouliot</t>
  </si>
  <si>
    <t>Benoit</t>
  </si>
  <si>
    <t>ANDREJ.SUSTR</t>
  </si>
  <si>
    <t>Andrej Sustr</t>
  </si>
  <si>
    <t>Sustr</t>
  </si>
  <si>
    <t>Walpole</t>
  </si>
  <si>
    <t>CHRIS.WAGNER</t>
  </si>
  <si>
    <t>Chris Wagner</t>
  </si>
  <si>
    <t>Wagner</t>
  </si>
  <si>
    <t>C/RW</t>
  </si>
  <si>
    <t>ANA, NYI</t>
  </si>
  <si>
    <t>Jesenice</t>
  </si>
  <si>
    <t>SVN</t>
  </si>
  <si>
    <t>ANZE.KOPITAR</t>
  </si>
  <si>
    <t>Anze Kopitar</t>
  </si>
  <si>
    <t>Kopitar</t>
  </si>
  <si>
    <t>Anze</t>
  </si>
  <si>
    <t>Kalajoki</t>
  </si>
  <si>
    <t>JUSSI.JOKINEN</t>
  </si>
  <si>
    <t>Jussi Jokinen</t>
  </si>
  <si>
    <t>Jokinen</t>
  </si>
  <si>
    <t>Jussi</t>
  </si>
  <si>
    <t>EDM, LAK, CBJ, VAN</t>
  </si>
  <si>
    <t>Wawota</t>
  </si>
  <si>
    <t>BROOKS.LAICH</t>
  </si>
  <si>
    <t>Brooks Laich</t>
  </si>
  <si>
    <t>Laich</t>
  </si>
  <si>
    <t>JEFF.SKINNER</t>
  </si>
  <si>
    <t>Jeff Skinner</t>
  </si>
  <si>
    <t>Skinner</t>
  </si>
  <si>
    <t>ZACH.HYMAN</t>
  </si>
  <si>
    <t>Zach Hyman</t>
  </si>
  <si>
    <t>Hyman</t>
  </si>
  <si>
    <t>Pisek</t>
  </si>
  <si>
    <t>MARTIN.HANZAL</t>
  </si>
  <si>
    <t>Martin Hanzal</t>
  </si>
  <si>
    <t>Hanzal</t>
  </si>
  <si>
    <t>Kazan</t>
  </si>
  <si>
    <t>ALEX.BURMISTROV</t>
  </si>
  <si>
    <t>Alexander Burmistrov</t>
  </si>
  <si>
    <t>Burmistrov</t>
  </si>
  <si>
    <t>DERYK.ENGELLAND</t>
  </si>
  <si>
    <t>Deryk Engelland</t>
  </si>
  <si>
    <t>Engelland</t>
  </si>
  <si>
    <t>Deryk</t>
  </si>
  <si>
    <t>ERIK.GUDBRANSON</t>
  </si>
  <si>
    <t>Erik Gudbranson</t>
  </si>
  <si>
    <t>Gudbranson</t>
  </si>
  <si>
    <t>Shoulder, Upper body</t>
  </si>
  <si>
    <t>CONOR.SHEARY</t>
  </si>
  <si>
    <t>Conor Sheary</t>
  </si>
  <si>
    <t>Sheary</t>
  </si>
  <si>
    <t>Conor</t>
  </si>
  <si>
    <t>Campbell River</t>
  </si>
  <si>
    <t>BRETT.CONNOLLY</t>
  </si>
  <si>
    <t>Brett Connolly</t>
  </si>
  <si>
    <t>Connolly</t>
  </si>
  <si>
    <t>RYAN.JOHANSEN</t>
  </si>
  <si>
    <t>Ryan Johansen</t>
  </si>
  <si>
    <t>Johansen</t>
  </si>
  <si>
    <t>T.J..OSHIE</t>
  </si>
  <si>
    <t>T.J. Oshie</t>
  </si>
  <si>
    <t>Oshie</t>
  </si>
  <si>
    <t>T.J.</t>
  </si>
  <si>
    <t>BRENDAN.GAUNCE</t>
  </si>
  <si>
    <t>Brendan Gaunce</t>
  </si>
  <si>
    <t>Gaunce</t>
  </si>
  <si>
    <t>Sherwood Park</t>
  </si>
  <si>
    <t>MARK.PYSYK</t>
  </si>
  <si>
    <t>Mark Pysyk</t>
  </si>
  <si>
    <t>Pysyk</t>
  </si>
  <si>
    <t>Middletown</t>
  </si>
  <si>
    <t>TREVOR.VAN RIEMSDYK</t>
  </si>
  <si>
    <t>Trevor van Riemsdyk</t>
  </si>
  <si>
    <t>van Riemsdyk</t>
  </si>
  <si>
    <t>Oviedo</t>
  </si>
  <si>
    <t>RYAN.CARPENTER</t>
  </si>
  <si>
    <t>Ryan Carpenter</t>
  </si>
  <si>
    <t>Carpenter</t>
  </si>
  <si>
    <t>SJS, VGK</t>
  </si>
  <si>
    <t>Chur</t>
  </si>
  <si>
    <t>NINO.NIEDERREITER</t>
  </si>
  <si>
    <t>Nino Niederreiter</t>
  </si>
  <si>
    <t>Niederreiter</t>
  </si>
  <si>
    <t>Nino</t>
  </si>
  <si>
    <t>CHRISTIAN.FOLIN</t>
  </si>
  <si>
    <t>Christian Folin</t>
  </si>
  <si>
    <t>Folin</t>
  </si>
  <si>
    <t>Dearborn Heights</t>
  </si>
  <si>
    <t>JORDAN.OESTERLE</t>
  </si>
  <si>
    <t>Jordan Oesterle</t>
  </si>
  <si>
    <t>Oesterle</t>
  </si>
  <si>
    <t>MARC-EDOUARD.VLASIC</t>
  </si>
  <si>
    <t>Marc-Edouard Vlasic</t>
  </si>
  <si>
    <t>Vlasic</t>
  </si>
  <si>
    <t>Marc-Edouard</t>
  </si>
  <si>
    <t>TAYLOR.CHORNEY</t>
  </si>
  <si>
    <t>Taylor Chorney</t>
  </si>
  <si>
    <t>Chorney</t>
  </si>
  <si>
    <t>WSH, CBJ</t>
  </si>
  <si>
    <t>JOAKIM.NORDSTROM</t>
  </si>
  <si>
    <t>Joakim Nordstrom</t>
  </si>
  <si>
    <t>Nordstrom</t>
  </si>
  <si>
    <t>Ile Bizard</t>
  </si>
  <si>
    <t>MICHAEL.CHAPUT</t>
  </si>
  <si>
    <t>Michael Chaput</t>
  </si>
  <si>
    <t>Chaput</t>
  </si>
  <si>
    <t>JOHNNY.ODUYA</t>
  </si>
  <si>
    <t>Johnny Oduya</t>
  </si>
  <si>
    <t>Oduya</t>
  </si>
  <si>
    <t>OTT, PHI</t>
  </si>
  <si>
    <t>Lower body, Undisclosed</t>
  </si>
  <si>
    <t>Pontiac</t>
  </si>
  <si>
    <t>BRYAN.RUST</t>
  </si>
  <si>
    <t>Bryan Rust</t>
  </si>
  <si>
    <t>Rust</t>
  </si>
  <si>
    <t>Muskegon</t>
  </si>
  <si>
    <t>JUSTIN.ABDELKADER</t>
  </si>
  <si>
    <t>Justin Abdelkader</t>
  </si>
  <si>
    <t>Abdelkader</t>
  </si>
  <si>
    <t>ADAM.MCQUAID</t>
  </si>
  <si>
    <t>Adam McQuaid</t>
  </si>
  <si>
    <t>McQuaid</t>
  </si>
  <si>
    <t>Raahe</t>
  </si>
  <si>
    <t>JOONAS.DONSKOI</t>
  </si>
  <si>
    <t>Joonas Donskoi</t>
  </si>
  <si>
    <t>Donskoi</t>
  </si>
  <si>
    <t>BRENDAN.GALLAGHER</t>
  </si>
  <si>
    <t>Brendan Gallagher</t>
  </si>
  <si>
    <t>Gallagher</t>
  </si>
  <si>
    <t>KEITH.YANDLE</t>
  </si>
  <si>
    <t>Keith Yandle</t>
  </si>
  <si>
    <t>Yandle</t>
  </si>
  <si>
    <t>Landshut</t>
  </si>
  <si>
    <t>TOM.KUHNHACKL</t>
  </si>
  <si>
    <t>Tom Kuhnhackl</t>
  </si>
  <si>
    <t>Kuhnhackl</t>
  </si>
  <si>
    <t>Sodertalje</t>
  </si>
  <si>
    <t>MARCUS.SORENSEN</t>
  </si>
  <si>
    <t>Marcus Sorensen</t>
  </si>
  <si>
    <t>Sorensen</t>
  </si>
  <si>
    <t>VALTTERI.FILPPULA</t>
  </si>
  <si>
    <t>Valtteri Filppula</t>
  </si>
  <si>
    <t>Filppula</t>
  </si>
  <si>
    <t>Valtteri</t>
  </si>
  <si>
    <t>CODY.FRANSON</t>
  </si>
  <si>
    <t>Cody Franson</t>
  </si>
  <si>
    <t>Franson</t>
  </si>
  <si>
    <t>Trebic</t>
  </si>
  <si>
    <t>VLADIMIR.SOBOTKA</t>
  </si>
  <si>
    <t>Vladimir Sobotka</t>
  </si>
  <si>
    <t>Sobotka</t>
  </si>
  <si>
    <t>TIM.HEED</t>
  </si>
  <si>
    <t>Tim Heed</t>
  </si>
  <si>
    <t>Heed</t>
  </si>
  <si>
    <t>Morristown</t>
  </si>
  <si>
    <t>KENNY.AGOSTINO</t>
  </si>
  <si>
    <t>Kenny Agostino</t>
  </si>
  <si>
    <t>Agostino</t>
  </si>
  <si>
    <t>Kenny</t>
  </si>
  <si>
    <t>ROBERT.BORTUZZO</t>
  </si>
  <si>
    <t>Robert Bortuzzo</t>
  </si>
  <si>
    <t>Bortuzzo</t>
  </si>
  <si>
    <t>Staten Island</t>
  </si>
  <si>
    <t>ZACH.ASTON-REESE</t>
  </si>
  <si>
    <t>Zach Aston-Reese</t>
  </si>
  <si>
    <t>Aston-Reese</t>
  </si>
  <si>
    <t>DANIEL.CARR</t>
  </si>
  <si>
    <t>Daniel Carr</t>
  </si>
  <si>
    <t>Carr</t>
  </si>
  <si>
    <t>Nassjo</t>
  </si>
  <si>
    <t>JESPER.FAST</t>
  </si>
  <si>
    <t>Jesper Fast</t>
  </si>
  <si>
    <t>Fast</t>
  </si>
  <si>
    <t>CHRIS.BUTLER</t>
  </si>
  <si>
    <t>Chris Butler</t>
  </si>
  <si>
    <t>Butler</t>
  </si>
  <si>
    <t>OLIVER.EKMAN-LARSSON</t>
  </si>
  <si>
    <t>Oliver Ekman-Larsson</t>
  </si>
  <si>
    <t>Ekman-Larsson</t>
  </si>
  <si>
    <t>Charlotte</t>
  </si>
  <si>
    <t>JARED.BOLL</t>
  </si>
  <si>
    <t>Jared Boll</t>
  </si>
  <si>
    <t>Boll</t>
  </si>
  <si>
    <t>TOM.PYATT</t>
  </si>
  <si>
    <t>Tom Pyatt</t>
  </si>
  <si>
    <t>Pyatt</t>
  </si>
  <si>
    <t>Eksjo</t>
  </si>
  <si>
    <t>NIKLAS.HJALMARSSON</t>
  </si>
  <si>
    <t>Niklas Hjalmarsson</t>
  </si>
  <si>
    <t>Hjalmarsson</t>
  </si>
  <si>
    <t>Kennebunkport</t>
  </si>
  <si>
    <t>GARNET.HATHAWAY</t>
  </si>
  <si>
    <t>Garnet Hathaway</t>
  </si>
  <si>
    <t>Hathaway</t>
  </si>
  <si>
    <t>Garnet</t>
  </si>
  <si>
    <t>Island Park</t>
  </si>
  <si>
    <t>ANTHONY.BITETTO</t>
  </si>
  <si>
    <t>Anthony Bitetto</t>
  </si>
  <si>
    <t>Bitetto</t>
  </si>
  <si>
    <t>Taber</t>
  </si>
  <si>
    <t>BRANDON.DAVIDSON</t>
  </si>
  <si>
    <t>Brandon Davidson</t>
  </si>
  <si>
    <t>MTL, EDM, NYI</t>
  </si>
  <si>
    <t>Bromont</t>
  </si>
  <si>
    <t>FREDERICK.GAUDREAU</t>
  </si>
  <si>
    <t>Frederick Gaudreau</t>
  </si>
  <si>
    <t>Gaudreau</t>
  </si>
  <si>
    <t>Frederick</t>
  </si>
  <si>
    <t>Excelsior</t>
  </si>
  <si>
    <t>VINNI.LETTIERI</t>
  </si>
  <si>
    <t>Vinni Lettieri</t>
  </si>
  <si>
    <t>Lettieri</t>
  </si>
  <si>
    <t>Vinni</t>
  </si>
  <si>
    <t>JAROMIR.JAGR</t>
  </si>
  <si>
    <t>Jaromir Jagr</t>
  </si>
  <si>
    <t>Jagr</t>
  </si>
  <si>
    <t>Jaromir</t>
  </si>
  <si>
    <t>Lycksele</t>
  </si>
  <si>
    <t>MELKER.KARLSSON</t>
  </si>
  <si>
    <t>Melker Karlsson</t>
  </si>
  <si>
    <t>Karlsson</t>
  </si>
  <si>
    <t>Melker</t>
  </si>
  <si>
    <t>FREDDIE.HAMILTON</t>
  </si>
  <si>
    <t>Freddie Hamilton</t>
  </si>
  <si>
    <t>Freddie</t>
  </si>
  <si>
    <t>CGY, ARI</t>
  </si>
  <si>
    <t>Kingsford</t>
  </si>
  <si>
    <t>KEVIN.GRAVEL</t>
  </si>
  <si>
    <t>Kevin Gravel</t>
  </si>
  <si>
    <t>Gravel</t>
  </si>
  <si>
    <t>Spokane</t>
  </si>
  <si>
    <t>KAILER.YAMAMOTO</t>
  </si>
  <si>
    <t>Kailer Yamamoto</t>
  </si>
  <si>
    <t>Yamamoto</t>
  </si>
  <si>
    <t>Kailer</t>
  </si>
  <si>
    <t>Le Blanc-Mesnil</t>
  </si>
  <si>
    <t>PIERRE-EDOUARD.BELLEMARE</t>
  </si>
  <si>
    <t>Pierre-Edouard Bellemare</t>
  </si>
  <si>
    <t>Bellemare</t>
  </si>
  <si>
    <t>Pierre-Edouard</t>
  </si>
  <si>
    <t>TOMAS.NOSEK</t>
  </si>
  <si>
    <t>Tomas Nosek</t>
  </si>
  <si>
    <t>Nosek</t>
  </si>
  <si>
    <t>AARON.EKBLAD</t>
  </si>
  <si>
    <t>Aaron Ekblad</t>
  </si>
  <si>
    <t>Ekblad</t>
  </si>
  <si>
    <t>Aaron</t>
  </si>
  <si>
    <t>West Vancouver</t>
  </si>
  <si>
    <t>SAM.REINHART</t>
  </si>
  <si>
    <t>Sam Reinhart</t>
  </si>
  <si>
    <t>Reinhart</t>
  </si>
  <si>
    <t>Sam</t>
  </si>
  <si>
    <t>Cologne</t>
  </si>
  <si>
    <t>LEON.DRAISAITL</t>
  </si>
  <si>
    <t>Leon Draisaitl</t>
  </si>
  <si>
    <t>Draisaitl</t>
  </si>
  <si>
    <t>Leon</t>
  </si>
  <si>
    <t>Holland Landing</t>
  </si>
  <si>
    <t>SAM.BENNETT</t>
  </si>
  <si>
    <t>Sam Bennett</t>
  </si>
  <si>
    <t>MICHAEL.DAL COLLE</t>
  </si>
  <si>
    <t>Michael Dal Colle</t>
  </si>
  <si>
    <t>Dal Colle</t>
  </si>
  <si>
    <t>JAKE.VIRTANEN</t>
  </si>
  <si>
    <t>Jake Virtanen</t>
  </si>
  <si>
    <t>Virtanen</t>
  </si>
  <si>
    <t>Carlyle</t>
  </si>
  <si>
    <t>HAYDN.FLEURY</t>
  </si>
  <si>
    <t>Haydn Fleury</t>
  </si>
  <si>
    <t>Haydn</t>
  </si>
  <si>
    <t>WILLIAM.NYLANDER</t>
  </si>
  <si>
    <t>William Nylander</t>
  </si>
  <si>
    <t>Nylander</t>
  </si>
  <si>
    <t>Aalborg</t>
  </si>
  <si>
    <t>NIKOLAJ.EHLERS</t>
  </si>
  <si>
    <t>Nikolaj Ehlers</t>
  </si>
  <si>
    <t>Ehlers</t>
  </si>
  <si>
    <t>Nikolaj</t>
  </si>
  <si>
    <t>Orangeville</t>
  </si>
  <si>
    <t>NICK.RITCHIE</t>
  </si>
  <si>
    <t>Nick Ritchie</t>
  </si>
  <si>
    <t>Ritchie</t>
  </si>
  <si>
    <t>St. Gallen</t>
  </si>
  <si>
    <t>KEVIN.FIALA</t>
  </si>
  <si>
    <t>Kevin Fiala</t>
  </si>
  <si>
    <t>Fiala</t>
  </si>
  <si>
    <t>Guildford</t>
  </si>
  <si>
    <t>GBR</t>
  </si>
  <si>
    <t>BRENDAN.PERLINI</t>
  </si>
  <si>
    <t>Brendan Perlini</t>
  </si>
  <si>
    <t>Perlini</t>
  </si>
  <si>
    <t>JAKUB.VRANA</t>
  </si>
  <si>
    <t>Jakub Vrana</t>
  </si>
  <si>
    <t>Vrana</t>
  </si>
  <si>
    <t>Jakub</t>
  </si>
  <si>
    <t>JULIUS.HONKA</t>
  </si>
  <si>
    <t>Julius Honka</t>
  </si>
  <si>
    <t>Honka</t>
  </si>
  <si>
    <t>Julius</t>
  </si>
  <si>
    <t>Waterford</t>
  </si>
  <si>
    <t>DYLAN.LARKIN</t>
  </si>
  <si>
    <t>Dylan Larkin</t>
  </si>
  <si>
    <t>Larkin</t>
  </si>
  <si>
    <t>Massapequa</t>
  </si>
  <si>
    <t>SONNY.MILANO</t>
  </si>
  <si>
    <t>Sonny Milano</t>
  </si>
  <si>
    <t>Milano</t>
  </si>
  <si>
    <t>Sonny</t>
  </si>
  <si>
    <t>Oblique</t>
  </si>
  <si>
    <t>Oxford</t>
  </si>
  <si>
    <t>NATHAN.GERBE</t>
  </si>
  <si>
    <t>Nathan Gerbe</t>
  </si>
  <si>
    <t>Gerbe</t>
  </si>
  <si>
    <t>ALEX.TUCH</t>
  </si>
  <si>
    <t>Alex Tuch</t>
  </si>
  <si>
    <t>Tuch</t>
  </si>
  <si>
    <t>Carmel</t>
  </si>
  <si>
    <t>ZACH.TROTMAN</t>
  </si>
  <si>
    <t>Zach Trotman</t>
  </si>
  <si>
    <t>Trotman</t>
  </si>
  <si>
    <t>CASEY.MITTELSTADT</t>
  </si>
  <si>
    <t>Casey Mittelstadt</t>
  </si>
  <si>
    <t>Mittelstadt</t>
  </si>
  <si>
    <t>Kuopio</t>
  </si>
  <si>
    <t>KASPERI.KAPANEN</t>
  </si>
  <si>
    <t>Kasperi Kapanen</t>
  </si>
  <si>
    <t>Kapanen</t>
  </si>
  <si>
    <t>Kasperi</t>
  </si>
  <si>
    <t>JOHN.KLINGBERG</t>
  </si>
  <si>
    <t>John Klingberg</t>
  </si>
  <si>
    <t>Klingberg</t>
  </si>
  <si>
    <t>CAL.O'REILLY</t>
  </si>
  <si>
    <t>Cal O'Reilly</t>
  </si>
  <si>
    <t>Havirov</t>
  </si>
  <si>
    <t>DAVID.PASTRNAK</t>
  </si>
  <si>
    <t>David Pastrnak</t>
  </si>
  <si>
    <t>Pastrnak</t>
  </si>
  <si>
    <t>NIKITA.SCHERBAK</t>
  </si>
  <si>
    <t>Nikita Scherbak</t>
  </si>
  <si>
    <t>Scherbak</t>
  </si>
  <si>
    <t>NIKOLAY.GOLDOBIN</t>
  </si>
  <si>
    <t>Nikolay Goldobin</t>
  </si>
  <si>
    <t>Goldobin</t>
  </si>
  <si>
    <t>JOSHUA.HO-SANG</t>
  </si>
  <si>
    <t>Joshua Ho-Sang</t>
  </si>
  <si>
    <t>Ho-Sang</t>
  </si>
  <si>
    <t>Joshua</t>
  </si>
  <si>
    <t>Kramfors</t>
  </si>
  <si>
    <t>ADRIAN.KEMPE</t>
  </si>
  <si>
    <t>Adrian Kempe</t>
  </si>
  <si>
    <t>Kempe</t>
  </si>
  <si>
    <t>Adrian</t>
  </si>
  <si>
    <t>JOHN.QUENNEVILLE</t>
  </si>
  <si>
    <t>John Quenneville</t>
  </si>
  <si>
    <t>Quenneville</t>
  </si>
  <si>
    <t>BRENDAN.LEMIEUX</t>
  </si>
  <si>
    <t>Brendan Lemieux</t>
  </si>
  <si>
    <t>Lemieux</t>
  </si>
  <si>
    <t>IVAN.BARBASHEV</t>
  </si>
  <si>
    <t>Ivan Barbashev</t>
  </si>
  <si>
    <t>Barbashev</t>
  </si>
  <si>
    <t>Ivan</t>
  </si>
  <si>
    <t>OWEN.TIPPETT</t>
  </si>
  <si>
    <t>Owen Tippett</t>
  </si>
  <si>
    <t>Tippett</t>
  </si>
  <si>
    <t>Owen</t>
  </si>
  <si>
    <t>MARCUS.PETTERSSON</t>
  </si>
  <si>
    <t>Marcus Pettersson</t>
  </si>
  <si>
    <t>Pettersson</t>
  </si>
  <si>
    <t>ANDREAS.ENGLUND</t>
  </si>
  <si>
    <t>Andreas Englund</t>
  </si>
  <si>
    <t>Englund</t>
  </si>
  <si>
    <t>Orsk</t>
  </si>
  <si>
    <t>VLADISLAV.KAMENEV</t>
  </si>
  <si>
    <t>Vladislav Kamenev</t>
  </si>
  <si>
    <t>Kamenev</t>
  </si>
  <si>
    <t>Listowel</t>
  </si>
  <si>
    <t>ROLAND.MCKEOWN</t>
  </si>
  <si>
    <t>Roland McKeown</t>
  </si>
  <si>
    <t>McKeown</t>
  </si>
  <si>
    <t>Roland</t>
  </si>
  <si>
    <t>Cardiff</t>
  </si>
  <si>
    <t>AUS</t>
  </si>
  <si>
    <t>NATHAN.WALKER</t>
  </si>
  <si>
    <t>Nathan Walker</t>
  </si>
  <si>
    <t>Walker</t>
  </si>
  <si>
    <t>WSH, EDM</t>
  </si>
  <si>
    <t>BRANDON.MONTOUR</t>
  </si>
  <si>
    <t>Brandon Montour</t>
  </si>
  <si>
    <t>Montour</t>
  </si>
  <si>
    <t>Elbow</t>
  </si>
  <si>
    <t>RYAN.DONATO</t>
  </si>
  <si>
    <t>Ryan Donato</t>
  </si>
  <si>
    <t>Donato</t>
  </si>
  <si>
    <t>Palos</t>
  </si>
  <si>
    <t>CHRISTIAN.DVORAK</t>
  </si>
  <si>
    <t>Christian Dvorak</t>
  </si>
  <si>
    <t>Dvorak</t>
  </si>
  <si>
    <t>Nove Mesto na Morave</t>
  </si>
  <si>
    <t>MARTIN.NECAS</t>
  </si>
  <si>
    <t>Martin Necas</t>
  </si>
  <si>
    <t>Necas</t>
  </si>
  <si>
    <t>DOMINIC.TURGEON</t>
  </si>
  <si>
    <t>Dominic Turgeon</t>
  </si>
  <si>
    <t>Turgeon</t>
  </si>
  <si>
    <t>Cadca</t>
  </si>
  <si>
    <t>MAREK.HRIVIK</t>
  </si>
  <si>
    <t>Marek Hrivik</t>
  </si>
  <si>
    <t>Hrivik</t>
  </si>
  <si>
    <t>Marek</t>
  </si>
  <si>
    <t>WARREN.FOEGELE</t>
  </si>
  <si>
    <t>Warren Foegele</t>
  </si>
  <si>
    <t>Foegele</t>
  </si>
  <si>
    <t>BRETT.LERNOUT</t>
  </si>
  <si>
    <t>Brett Lernout</t>
  </si>
  <si>
    <t>Lernout</t>
  </si>
  <si>
    <t>Elk Point</t>
  </si>
  <si>
    <t>MARK.LETESTU</t>
  </si>
  <si>
    <t>Mark Letestu</t>
  </si>
  <si>
    <t>Letestu</t>
  </si>
  <si>
    <t>EDM, CBJ</t>
  </si>
  <si>
    <t>Skokie</t>
  </si>
  <si>
    <t>LOUIE.BELPEDIO</t>
  </si>
  <si>
    <t>Louis Belpedio</t>
  </si>
  <si>
    <t>Belpedio</t>
  </si>
  <si>
    <t>Louie</t>
  </si>
  <si>
    <t>Tibro</t>
  </si>
  <si>
    <t>ANTON.STRALMAN</t>
  </si>
  <si>
    <t>Anton Stralman</t>
  </si>
  <si>
    <t>Stralman</t>
  </si>
  <si>
    <t>MICHAEL.AMADIO</t>
  </si>
  <si>
    <t>Michael Amadio</t>
  </si>
  <si>
    <t>Amadio</t>
  </si>
  <si>
    <t>Roubaix</t>
  </si>
  <si>
    <t>ANTOINE.ROUSSEL</t>
  </si>
  <si>
    <t>Antoine Roussel</t>
  </si>
  <si>
    <t>Roussel</t>
  </si>
  <si>
    <t>Flu, Illness</t>
  </si>
  <si>
    <t>Smogen</t>
  </si>
  <si>
    <t>LIAS.ANDERSSON</t>
  </si>
  <si>
    <t>Lias Andersson</t>
  </si>
  <si>
    <t>Lias</t>
  </si>
  <si>
    <t>Umea</t>
  </si>
  <si>
    <t>LUCAS.WALLMARK</t>
  </si>
  <si>
    <t>Lucas Wallmark</t>
  </si>
  <si>
    <t>Wallmark</t>
  </si>
  <si>
    <t>Lucas</t>
  </si>
  <si>
    <t>Concord</t>
  </si>
  <si>
    <t>BEN.LOVEJOY</t>
  </si>
  <si>
    <t>Ben Lovejoy</t>
  </si>
  <si>
    <t>Lovejoy</t>
  </si>
  <si>
    <t>Abington</t>
  </si>
  <si>
    <t>ERIK.BURGDOERFER</t>
  </si>
  <si>
    <t>Erik Burgdoerfer</t>
  </si>
  <si>
    <t>Burgdoerfer</t>
  </si>
  <si>
    <t>Sollentuna</t>
  </si>
  <si>
    <t>PATRIC.HORNQVIST</t>
  </si>
  <si>
    <t>Patric Hornqvist</t>
  </si>
  <si>
    <t>Hornqvist</t>
  </si>
  <si>
    <t>Patric</t>
  </si>
  <si>
    <t>JUSTIN.KLOOS</t>
  </si>
  <si>
    <t>Justin Kloos</t>
  </si>
  <si>
    <t>Kloos</t>
  </si>
  <si>
    <t>VIKTOR.ARVIDSSON</t>
  </si>
  <si>
    <t>Viktor Arvidsson</t>
  </si>
  <si>
    <t>Arvidsson</t>
  </si>
  <si>
    <t>Viktor</t>
  </si>
  <si>
    <t>Langley</t>
  </si>
  <si>
    <t>DANTON.HEINEN</t>
  </si>
  <si>
    <t>Danton Heinen</t>
  </si>
  <si>
    <t>Heinen</t>
  </si>
  <si>
    <t>Danton</t>
  </si>
  <si>
    <t>NOLAN.PATRICK</t>
  </si>
  <si>
    <t>Nolan Patrick</t>
  </si>
  <si>
    <t>Linkoping</t>
  </si>
  <si>
    <t>GUSTAV.FORSLING</t>
  </si>
  <si>
    <t>Gustav Forsling</t>
  </si>
  <si>
    <t>Forsling</t>
  </si>
  <si>
    <t>TYSON.BARRIE</t>
  </si>
  <si>
    <t>Tyson Barrie</t>
  </si>
  <si>
    <t>Eden</t>
  </si>
  <si>
    <t>ALEX.IAFALLO</t>
  </si>
  <si>
    <t>Alex Iafallo</t>
  </si>
  <si>
    <t>Iafallo</t>
  </si>
  <si>
    <t>OSKAR.LINDBLOM</t>
  </si>
  <si>
    <t>Oskar Lindblom</t>
  </si>
  <si>
    <t>Lindblom</t>
  </si>
  <si>
    <t>ANDREW.CRESCENZI</t>
  </si>
  <si>
    <t>Andrew Crescenzi</t>
  </si>
  <si>
    <t>Crescenzi</t>
  </si>
  <si>
    <t>Vasteras</t>
  </si>
  <si>
    <t>DENNIS.RASMUSSEN</t>
  </si>
  <si>
    <t>Dennis Rasmussen</t>
  </si>
  <si>
    <t>Rasmussen</t>
  </si>
  <si>
    <t>ANTON.LINDHOLM</t>
  </si>
  <si>
    <t>Anton Lindholm</t>
  </si>
  <si>
    <t>Jaw, Upper body</t>
  </si>
  <si>
    <t>Mequon</t>
  </si>
  <si>
    <t>ANDERS.BJORK</t>
  </si>
  <si>
    <t>Anders Bjork</t>
  </si>
  <si>
    <t>Bjork</t>
  </si>
  <si>
    <t>ALEX.NYLANDER</t>
  </si>
  <si>
    <t>Alexander Nylander</t>
  </si>
  <si>
    <t>ALEX.KILLORN</t>
  </si>
  <si>
    <t>Alex Killorn</t>
  </si>
  <si>
    <t>Killorn</t>
  </si>
  <si>
    <t>Burnaby</t>
  </si>
  <si>
    <t>KARL.ALZNER</t>
  </si>
  <si>
    <t>Karl Alzner</t>
  </si>
  <si>
    <t>Alzner</t>
  </si>
  <si>
    <t>Karl</t>
  </si>
  <si>
    <t>Snowflake</t>
  </si>
  <si>
    <t>JUSTIN.FALK</t>
  </si>
  <si>
    <t>Justin Falk</t>
  </si>
  <si>
    <t>Falk</t>
  </si>
  <si>
    <t>JAMIE.BENN</t>
  </si>
  <si>
    <t>Jamie Benn</t>
  </si>
  <si>
    <t>Pilsen</t>
  </si>
  <si>
    <t>JAKUB.JERABEK</t>
  </si>
  <si>
    <t>Jakub Jerabek</t>
  </si>
  <si>
    <t>Jerabek</t>
  </si>
  <si>
    <t>MTL, WSH</t>
  </si>
  <si>
    <t>Chomutov</t>
  </si>
  <si>
    <t>DAVID.KAMPF</t>
  </si>
  <si>
    <t>David Kampf</t>
  </si>
  <si>
    <t>Kampf</t>
  </si>
  <si>
    <t>Hermantown</t>
  </si>
  <si>
    <t>NEAL.PIONK</t>
  </si>
  <si>
    <t>Neal Pionk</t>
  </si>
  <si>
    <t>Pionk</t>
  </si>
  <si>
    <t>Ljunby</t>
  </si>
  <si>
    <t>OSCAR.FANTENBERG</t>
  </si>
  <si>
    <t>Oscar Fantenberg</t>
  </si>
  <si>
    <t>Fantenberg</t>
  </si>
  <si>
    <t>DAN.GIRARDI</t>
  </si>
  <si>
    <t>Dan Girardi</t>
  </si>
  <si>
    <t>Girardi</t>
  </si>
  <si>
    <t>Montmagny</t>
  </si>
  <si>
    <t>SAMMY.BLAIS</t>
  </si>
  <si>
    <t>Samuel Blais</t>
  </si>
  <si>
    <t>Blais</t>
  </si>
  <si>
    <t>Sammy</t>
  </si>
  <si>
    <t>Hartford</t>
  </si>
  <si>
    <t>NICK.BONINO</t>
  </si>
  <si>
    <t>Nick Bonino</t>
  </si>
  <si>
    <t>Bonino</t>
  </si>
  <si>
    <t>Aurora</t>
  </si>
  <si>
    <t>DYLAN.SIKURA</t>
  </si>
  <si>
    <t>Dylan Sikura</t>
  </si>
  <si>
    <t>Sikura</t>
  </si>
  <si>
    <t>IAN.COLE</t>
  </si>
  <si>
    <t>Ian Cole</t>
  </si>
  <si>
    <t>Cole</t>
  </si>
  <si>
    <t>PIT, CBJ</t>
  </si>
  <si>
    <t>Mouth</t>
  </si>
  <si>
    <t>ANDREAS.BORGMAN</t>
  </si>
  <si>
    <t>Andreas Borgman</t>
  </si>
  <si>
    <t>Borgman</t>
  </si>
  <si>
    <t>CHRIS.DIDOMENICO</t>
  </si>
  <si>
    <t>Christopher Didomenico</t>
  </si>
  <si>
    <t>DiDomenico</t>
  </si>
  <si>
    <t>PHILIP.HOLM</t>
  </si>
  <si>
    <t>Philip Holm</t>
  </si>
  <si>
    <t>Holm</t>
  </si>
  <si>
    <t>Philip</t>
  </si>
  <si>
    <t>Lempaala</t>
  </si>
  <si>
    <t>HENRIK.HAAPALA</t>
  </si>
  <si>
    <t>Henrik Haapala</t>
  </si>
  <si>
    <t>Haapala</t>
  </si>
  <si>
    <t>Maplewood</t>
  </si>
  <si>
    <t>JIM.O'BRIEN</t>
  </si>
  <si>
    <t>Jim O'Brien</t>
  </si>
  <si>
    <t>Jim</t>
  </si>
  <si>
    <t>JUSTIN.BRAUN</t>
  </si>
  <si>
    <t>Justin Braun</t>
  </si>
  <si>
    <t>Braun</t>
  </si>
  <si>
    <t>Písek</t>
  </si>
  <si>
    <t>JAN.RUTTA</t>
  </si>
  <si>
    <t>Jan Rutta</t>
  </si>
  <si>
    <t>Rutta</t>
  </si>
  <si>
    <t>Jan</t>
  </si>
  <si>
    <t>St. Andrews</t>
  </si>
  <si>
    <t>DARREN.HELM</t>
  </si>
  <si>
    <t>Darren Helm</t>
  </si>
  <si>
    <t>Helm</t>
  </si>
  <si>
    <t>New Rochelle</t>
  </si>
  <si>
    <t>KEVIN.SHATTENKIRK</t>
  </si>
  <si>
    <t>Kevin Shattenkirk</t>
  </si>
  <si>
    <t>Shattenkirk</t>
  </si>
  <si>
    <t>SHEA.THEODORE</t>
  </si>
  <si>
    <t>Shea Theodore</t>
  </si>
  <si>
    <t>Theodore</t>
  </si>
  <si>
    <t>Throat</t>
  </si>
  <si>
    <t>Southampton</t>
  </si>
  <si>
    <t>KYLE.CRISCUOLO</t>
  </si>
  <si>
    <t>Kyle Criscuolo</t>
  </si>
  <si>
    <t>Criscuolo</t>
  </si>
  <si>
    <t>PATRICK.MAROON</t>
  </si>
  <si>
    <t>Patrick Maroon</t>
  </si>
  <si>
    <t>Maroon</t>
  </si>
  <si>
    <t>EDM, NJD</t>
  </si>
  <si>
    <t>Kadan</t>
  </si>
  <si>
    <t>ONDREJ.KASE</t>
  </si>
  <si>
    <t>Ondrej Kase</t>
  </si>
  <si>
    <t>Kase</t>
  </si>
  <si>
    <t>Flu, Head</t>
  </si>
  <si>
    <t>JAMES.VAN RIEMSDYK</t>
  </si>
  <si>
    <t>James van Riemsdyk</t>
  </si>
  <si>
    <t>PAUL.BYRON</t>
  </si>
  <si>
    <t>Paul Byron</t>
  </si>
  <si>
    <t>SAM.GAGNER</t>
  </si>
  <si>
    <t>Sam Gagner</t>
  </si>
  <si>
    <t>Gagner</t>
  </si>
  <si>
    <t>MATTHEW.HIGHMORE</t>
  </si>
  <si>
    <t>Matthew Highmore</t>
  </si>
  <si>
    <t>Highmore</t>
  </si>
  <si>
    <t>Guelph</t>
  </si>
  <si>
    <t>LOGAN.COUTURE</t>
  </si>
  <si>
    <t>Logan Couture</t>
  </si>
  <si>
    <t>Couture</t>
  </si>
  <si>
    <t>P.K..SUBBAN</t>
  </si>
  <si>
    <t>P.K. Subban</t>
  </si>
  <si>
    <t>Subban</t>
  </si>
  <si>
    <t>P.K.</t>
  </si>
  <si>
    <t>CHRIS.TIERNEY</t>
  </si>
  <si>
    <t>Chris Tierney</t>
  </si>
  <si>
    <t>Tierney</t>
  </si>
  <si>
    <t>ANTHONY.PELUSO</t>
  </si>
  <si>
    <t>Anthony Peluso</t>
  </si>
  <si>
    <t>Peluso</t>
  </si>
  <si>
    <t>Consort</t>
  </si>
  <si>
    <t>RILEY.NASH</t>
  </si>
  <si>
    <t>Riley Nash</t>
  </si>
  <si>
    <t>Nash</t>
  </si>
  <si>
    <t>THOMAS.HICKEY</t>
  </si>
  <si>
    <t>Thomas Hickey</t>
  </si>
  <si>
    <t>Hickey</t>
  </si>
  <si>
    <t>JEFF.PETRY</t>
  </si>
  <si>
    <t>Jeff Petry</t>
  </si>
  <si>
    <t>Petry</t>
  </si>
  <si>
    <t>KYLE.TURRIS</t>
  </si>
  <si>
    <t>Kyle Turris</t>
  </si>
  <si>
    <t>Turris</t>
  </si>
  <si>
    <t>OTT, NSH</t>
  </si>
  <si>
    <t>Undisclosed, Illness</t>
  </si>
  <si>
    <t>Albany</t>
  </si>
  <si>
    <t>BRIAN.LASHOFF</t>
  </si>
  <si>
    <t>Brian Lashoff</t>
  </si>
  <si>
    <t>Lashoff</t>
  </si>
  <si>
    <t>Red Deer</t>
  </si>
  <si>
    <t>PAUL.POSTMA</t>
  </si>
  <si>
    <t>Paul Postma</t>
  </si>
  <si>
    <t>Postma</t>
  </si>
  <si>
    <t>5EBASTIAN.AHO</t>
  </si>
  <si>
    <t>Sebastian Aho</t>
  </si>
  <si>
    <t>Aho</t>
  </si>
  <si>
    <t>Sebastian</t>
  </si>
  <si>
    <t>Kamloops</t>
  </si>
  <si>
    <t>JOE.HICKETTS</t>
  </si>
  <si>
    <t>Joe Hicketts</t>
  </si>
  <si>
    <t>Hicketts</t>
  </si>
  <si>
    <t>Miramichi</t>
  </si>
  <si>
    <t>BRAD.MALONE</t>
  </si>
  <si>
    <t>Brad Malone</t>
  </si>
  <si>
    <t>Malone</t>
  </si>
  <si>
    <t>Mimico</t>
  </si>
  <si>
    <t>BRENDAN.SMITH</t>
  </si>
  <si>
    <t>Brendan Smith</t>
  </si>
  <si>
    <t>Huntington</t>
  </si>
  <si>
    <t>BRANDON.SUTTER</t>
  </si>
  <si>
    <t>Brandon Sutter</t>
  </si>
  <si>
    <t>Sutter</t>
  </si>
  <si>
    <t>Borlange</t>
  </si>
  <si>
    <t>MATTIAS.EKHOLM</t>
  </si>
  <si>
    <t>Mattias Ekholm</t>
  </si>
  <si>
    <t>Ekholm</t>
  </si>
  <si>
    <t>COLTON.SCEVIOUR</t>
  </si>
  <si>
    <t>Colton Sceviour</t>
  </si>
  <si>
    <t>Sceviour</t>
  </si>
  <si>
    <t>Head, Upper body</t>
  </si>
  <si>
    <t>Sewell</t>
  </si>
  <si>
    <t>TONY.DEANGELO</t>
  </si>
  <si>
    <t>Anthony DeAngelo</t>
  </si>
  <si>
    <t>DeAngelo</t>
  </si>
  <si>
    <t>Tony</t>
  </si>
  <si>
    <t>Sherbrooke</t>
  </si>
  <si>
    <t>DAVID.PERRON</t>
  </si>
  <si>
    <t>David Perron</t>
  </si>
  <si>
    <t>Perron</t>
  </si>
  <si>
    <t>LUKE.KUNIN</t>
  </si>
  <si>
    <t>Luke Kunin</t>
  </si>
  <si>
    <t>Kunin</t>
  </si>
  <si>
    <t>NICK.SCHMALTZ</t>
  </si>
  <si>
    <t>Nick Schmaltz</t>
  </si>
  <si>
    <t>CHRIS.KELLY</t>
  </si>
  <si>
    <t>Chris Kelly</t>
  </si>
  <si>
    <t>Kelly</t>
  </si>
  <si>
    <t>Cranbrook</t>
  </si>
  <si>
    <t>DRYDEN.HUNT</t>
  </si>
  <si>
    <t>Dryden Hunt</t>
  </si>
  <si>
    <t>Dryden</t>
  </si>
  <si>
    <t>SAMI.VATANEN</t>
  </si>
  <si>
    <t>Sami Vatanen</t>
  </si>
  <si>
    <t>Vatanen</t>
  </si>
  <si>
    <t>ANA, NJD</t>
  </si>
  <si>
    <t>TAYLOR.FEDUN</t>
  </si>
  <si>
    <t>Taylor Fedun</t>
  </si>
  <si>
    <t>Fedun</t>
  </si>
  <si>
    <t>Orebro</t>
  </si>
  <si>
    <t>CARL.GUNNARSSON</t>
  </si>
  <si>
    <t>Carl Gunnarsson</t>
  </si>
  <si>
    <t>Gunnarsson</t>
  </si>
  <si>
    <t>Knee, Upper body</t>
  </si>
  <si>
    <t>Ilderton</t>
  </si>
  <si>
    <t>MATT.READ</t>
  </si>
  <si>
    <t>Matt Read</t>
  </si>
  <si>
    <t>Read</t>
  </si>
  <si>
    <t>MARIO.KEMPE</t>
  </si>
  <si>
    <t>Mario Kempe</t>
  </si>
  <si>
    <t>Mario</t>
  </si>
  <si>
    <t>Morges</t>
  </si>
  <si>
    <t>YANNICK.WEBER</t>
  </si>
  <si>
    <t>Yannick Weber</t>
  </si>
  <si>
    <t>Yannick</t>
  </si>
  <si>
    <t>RICK.NASH</t>
  </si>
  <si>
    <t>Rick Nash</t>
  </si>
  <si>
    <t>Rick</t>
  </si>
  <si>
    <t>NYR, BOS</t>
  </si>
  <si>
    <t>PATRICK.KANE</t>
  </si>
  <si>
    <t>Patrick Kane</t>
  </si>
  <si>
    <t>Los Angeles</t>
  </si>
  <si>
    <t>KEVAN.MILLER</t>
  </si>
  <si>
    <t>Kevan Miller</t>
  </si>
  <si>
    <t>Kevan</t>
  </si>
  <si>
    <t>DEREK.MACKENZIE</t>
  </si>
  <si>
    <t>Derek MacKenzie</t>
  </si>
  <si>
    <t>CORY.CONACHER</t>
  </si>
  <si>
    <t>Cory Conacher</t>
  </si>
  <si>
    <t>Conacher</t>
  </si>
  <si>
    <t>EVGENY.DADONOV</t>
  </si>
  <si>
    <t>Evgeni Dadonov</t>
  </si>
  <si>
    <t>Dadonov</t>
  </si>
  <si>
    <t>Evgenii</t>
  </si>
  <si>
    <t>MIKAEL.BACKLUND</t>
  </si>
  <si>
    <t>Mikael Backlund</t>
  </si>
  <si>
    <t>Backlund</t>
  </si>
  <si>
    <t>RYAN.MCDONAGH</t>
  </si>
  <si>
    <t>Ryan McDonagh</t>
  </si>
  <si>
    <t>McDonagh</t>
  </si>
  <si>
    <t>NYR, TBL</t>
  </si>
  <si>
    <t>New Canaan</t>
  </si>
  <si>
    <t>MAX.PACIORETTY</t>
  </si>
  <si>
    <t>Max Pacioretty</t>
  </si>
  <si>
    <t>Pacioretty</t>
  </si>
  <si>
    <t>BRIAN.GIBBONS</t>
  </si>
  <si>
    <t>Brian Gibbons</t>
  </si>
  <si>
    <t>Gibbons</t>
  </si>
  <si>
    <t>JAKUB.VORACEK</t>
  </si>
  <si>
    <t>Jakub Voracek</t>
  </si>
  <si>
    <t>Voracek</t>
  </si>
  <si>
    <t>Woodstock</t>
  </si>
  <si>
    <t>JAKE.MUZZIN</t>
  </si>
  <si>
    <t>Jake Muzzin</t>
  </si>
  <si>
    <t>Muzzin</t>
  </si>
  <si>
    <t>Rochester Hills</t>
  </si>
  <si>
    <t>ALEC.MARTINEZ</t>
  </si>
  <si>
    <t>Alec Martinez</t>
  </si>
  <si>
    <t>Martinez</t>
  </si>
  <si>
    <t>Alec</t>
  </si>
  <si>
    <t>MARK.STONE</t>
  </si>
  <si>
    <t>Mark Stone</t>
  </si>
  <si>
    <t>JACK.RODEWALD</t>
  </si>
  <si>
    <t>Jack Rodewald</t>
  </si>
  <si>
    <t>Rodewald</t>
  </si>
  <si>
    <t>CARL.HAGELIN</t>
  </si>
  <si>
    <t>Carl Hagelin</t>
  </si>
  <si>
    <t>Hagelin</t>
  </si>
  <si>
    <t>SPENCER.FOO</t>
  </si>
  <si>
    <t>Spencer Foo</t>
  </si>
  <si>
    <t>Foo</t>
  </si>
  <si>
    <t>Spencer</t>
  </si>
  <si>
    <t>Rodovre</t>
  </si>
  <si>
    <t>LARS.ELLER</t>
  </si>
  <si>
    <t>Lars Eller</t>
  </si>
  <si>
    <t>Eller</t>
  </si>
  <si>
    <t>Lars</t>
  </si>
  <si>
    <t>WAYNE.SIMMONDS</t>
  </si>
  <si>
    <t>Wayne Simmonds</t>
  </si>
  <si>
    <t>Simmonds</t>
  </si>
  <si>
    <t>Wayne</t>
  </si>
  <si>
    <t>Fort McMurray</t>
  </si>
  <si>
    <t>SCOTTIE.UPSHALL</t>
  </si>
  <si>
    <t>Scottie Upshall</t>
  </si>
  <si>
    <t>Upshall</t>
  </si>
  <si>
    <t>Scottie</t>
  </si>
  <si>
    <t>Kidney, Knee</t>
  </si>
  <si>
    <t>TREVOR.DALEY</t>
  </si>
  <si>
    <t>Trevor Daley</t>
  </si>
  <si>
    <t>Daley</t>
  </si>
  <si>
    <t>NICK.HOLDEN</t>
  </si>
  <si>
    <t>Nick Holden</t>
  </si>
  <si>
    <t>Holden</t>
  </si>
  <si>
    <t>NAZEM.KADRI</t>
  </si>
  <si>
    <t>Nazem Kadri</t>
  </si>
  <si>
    <t>Kadri</t>
  </si>
  <si>
    <t>Nazem</t>
  </si>
  <si>
    <t>KYLE.CAPOBIANCO</t>
  </si>
  <si>
    <t>Kyle Capobianco</t>
  </si>
  <si>
    <t>Capobianco</t>
  </si>
  <si>
    <t>VICTOR.HEDMAN</t>
  </si>
  <si>
    <t>Victor Hedman</t>
  </si>
  <si>
    <t>Hedman</t>
  </si>
  <si>
    <t>Dorval</t>
  </si>
  <si>
    <t>JASON.DEMERS</t>
  </si>
  <si>
    <t>Jason Demers</t>
  </si>
  <si>
    <t>Demers</t>
  </si>
  <si>
    <t>Njurunda</t>
  </si>
  <si>
    <t>HENRIK.ZETTERBERG</t>
  </si>
  <si>
    <t>Henrik Zetterberg</t>
  </si>
  <si>
    <t>Zetterberg</t>
  </si>
  <si>
    <t>Västerås</t>
  </si>
  <si>
    <t>PATRIK.BERGLUND</t>
  </si>
  <si>
    <t>Patrik Berglund</t>
  </si>
  <si>
    <t>Berglund</t>
  </si>
  <si>
    <t>MICHEAL.HALEY</t>
  </si>
  <si>
    <t>Micheal Haley</t>
  </si>
  <si>
    <t>Haley</t>
  </si>
  <si>
    <t>New Lenox</t>
  </si>
  <si>
    <t>ALEX.BROADHURST</t>
  </si>
  <si>
    <t>Alex Broadhurst</t>
  </si>
  <si>
    <t>Broadhurst</t>
  </si>
  <si>
    <t>Petawawa</t>
  </si>
  <si>
    <t>MATTHEW.PECA</t>
  </si>
  <si>
    <t>Matthew Peca</t>
  </si>
  <si>
    <t>Peca</t>
  </si>
  <si>
    <t>FRANS.NIELSEN</t>
  </si>
  <si>
    <t>Frans Nielsen</t>
  </si>
  <si>
    <t>Nielsen</t>
  </si>
  <si>
    <t>Frans</t>
  </si>
  <si>
    <t>Frydek-Mistek</t>
  </si>
  <si>
    <t>ONDREJ.PALAT</t>
  </si>
  <si>
    <t>Ondrej Palat</t>
  </si>
  <si>
    <t>Palat</t>
  </si>
  <si>
    <t>SCOTT.WILSON</t>
  </si>
  <si>
    <t>Scott Wilson</t>
  </si>
  <si>
    <t>PIT, DET, BUF</t>
  </si>
  <si>
    <t>JAY.BOUWMEESTER</t>
  </si>
  <si>
    <t>Jay Bouwmeester</t>
  </si>
  <si>
    <t>Bouwmeester</t>
  </si>
  <si>
    <t>Jay</t>
  </si>
  <si>
    <t>Hip, Undisclosed</t>
  </si>
  <si>
    <t>Maple Creek</t>
  </si>
  <si>
    <t>ZACK.SMITH</t>
  </si>
  <si>
    <t>Zack Smith</t>
  </si>
  <si>
    <t>TREVOR.MURPHY</t>
  </si>
  <si>
    <t>Trevor Murphy</t>
  </si>
  <si>
    <t>Murphy</t>
  </si>
  <si>
    <t>FRANK.CORRADO</t>
  </si>
  <si>
    <t>Frank Corrado</t>
  </si>
  <si>
    <t>Corrado</t>
  </si>
  <si>
    <t>Frank</t>
  </si>
  <si>
    <t>ROB.O'GARA</t>
  </si>
  <si>
    <t>Rob O'Gara</t>
  </si>
  <si>
    <t>O'Gara</t>
  </si>
  <si>
    <t>Rob</t>
  </si>
  <si>
    <t>MATT.STAJAN</t>
  </si>
  <si>
    <t>Matt Stajan</t>
  </si>
  <si>
    <t>Stajan</t>
  </si>
  <si>
    <t>Ceské Budejovice</t>
  </si>
  <si>
    <t>LUKAS.SEDLAK</t>
  </si>
  <si>
    <t>Lukas Sedlak</t>
  </si>
  <si>
    <t>Sedlak</t>
  </si>
  <si>
    <t>Lukas</t>
  </si>
  <si>
    <t>Ankle, Head</t>
  </si>
  <si>
    <t>Hinsdale</t>
  </si>
  <si>
    <t>JOSH.MANSON</t>
  </si>
  <si>
    <t>Josh Manson</t>
  </si>
  <si>
    <t>Manson</t>
  </si>
  <si>
    <t>DANICK.MARTEL</t>
  </si>
  <si>
    <t>Danick Martel</t>
  </si>
  <si>
    <t>Martel</t>
  </si>
  <si>
    <t>Danick</t>
  </si>
  <si>
    <t>East Longmeadow</t>
  </si>
  <si>
    <t>FRANK.VATRANO</t>
  </si>
  <si>
    <t>Frank Vatrano</t>
  </si>
  <si>
    <t>Vatrano</t>
  </si>
  <si>
    <t>BOS, FLA</t>
  </si>
  <si>
    <t>Fullerton</t>
  </si>
  <si>
    <t>CHASE.BALISY</t>
  </si>
  <si>
    <t>Chase Balisy</t>
  </si>
  <si>
    <t>Balisy</t>
  </si>
  <si>
    <t>Chase</t>
  </si>
  <si>
    <t>De Pere</t>
  </si>
  <si>
    <t>MAX.MCCORMICK</t>
  </si>
  <si>
    <t>Max McCormick</t>
  </si>
  <si>
    <t>McCormick</t>
  </si>
  <si>
    <t>NIKITA.SOSHNIKOV</t>
  </si>
  <si>
    <t>Nikita Soshnikov</t>
  </si>
  <si>
    <t>Soshnikov</t>
  </si>
  <si>
    <t>TOR, STL</t>
  </si>
  <si>
    <t>Upper body, Lower body</t>
  </si>
  <si>
    <t>JOSH.ARCHIBALD</t>
  </si>
  <si>
    <t>Josh Archibald</t>
  </si>
  <si>
    <t>PIT, ARI</t>
  </si>
  <si>
    <t>Boca Raton</t>
  </si>
  <si>
    <t>JAKOB.CHYCHRUN</t>
  </si>
  <si>
    <t>Jakob Chychrun</t>
  </si>
  <si>
    <t>Chychrun</t>
  </si>
  <si>
    <t>Hopkins</t>
  </si>
  <si>
    <t>TRAVIS.BOYD</t>
  </si>
  <si>
    <t>Travis Boyd</t>
  </si>
  <si>
    <t>Boyd</t>
  </si>
  <si>
    <t>DYLAN.DEMELO</t>
  </si>
  <si>
    <t>Dylan DeMelo</t>
  </si>
  <si>
    <t>DeMelo</t>
  </si>
  <si>
    <t>ALEX.FORMENTON</t>
  </si>
  <si>
    <t>Alex Formenton</t>
  </si>
  <si>
    <t>Formenton</t>
  </si>
  <si>
    <t>Loviisa</t>
  </si>
  <si>
    <t>IIRO.PAKARINEN</t>
  </si>
  <si>
    <t>Iiro Pakarinen</t>
  </si>
  <si>
    <t>Pakarinen</t>
  </si>
  <si>
    <t>Iiro</t>
  </si>
  <si>
    <t>Hull</t>
  </si>
  <si>
    <t>DERICK.BRASSARD</t>
  </si>
  <si>
    <t>Derick Brassard</t>
  </si>
  <si>
    <t>Brassard</t>
  </si>
  <si>
    <t>Derick</t>
  </si>
  <si>
    <t>OTT, PIT</t>
  </si>
  <si>
    <t>Undisclosed, Groin</t>
  </si>
  <si>
    <t>JAY.BEAGLE</t>
  </si>
  <si>
    <t>Jay Beagle</t>
  </si>
  <si>
    <t>Beagle</t>
  </si>
  <si>
    <t>Mlada Boleslav</t>
  </si>
  <si>
    <t>TOMAS.HYKA</t>
  </si>
  <si>
    <t>Tomas Hyka</t>
  </si>
  <si>
    <t>Hyka</t>
  </si>
  <si>
    <t>TYLER.GRAOVAC</t>
  </si>
  <si>
    <t>Tyler Graovac</t>
  </si>
  <si>
    <t>Graovac</t>
  </si>
  <si>
    <t>Salem</t>
  </si>
  <si>
    <t>JOHNNY.GAUDREAU</t>
  </si>
  <si>
    <t>Johnny Gaudreau</t>
  </si>
  <si>
    <t>NOAH.HANIFIN</t>
  </si>
  <si>
    <t>Noah Hanifin</t>
  </si>
  <si>
    <t>Hanifin</t>
  </si>
  <si>
    <t>ROU</t>
  </si>
  <si>
    <t>RINAT.VALIEV</t>
  </si>
  <si>
    <t>Rinat Valiev</t>
  </si>
  <si>
    <t>Valiev</t>
  </si>
  <si>
    <t>Rinat</t>
  </si>
  <si>
    <t>Shelby Twp.</t>
  </si>
  <si>
    <t>KYLE.CONNOR</t>
  </si>
  <si>
    <t>Kyle Connor</t>
  </si>
  <si>
    <t>RADIM.VRBATA</t>
  </si>
  <si>
    <t>Radim Vrbata</t>
  </si>
  <si>
    <t>Vrbata</t>
  </si>
  <si>
    <t>Radim</t>
  </si>
  <si>
    <t>Facial, Illness</t>
  </si>
  <si>
    <t>COLIN.WHITE</t>
  </si>
  <si>
    <t>Colin White</t>
  </si>
  <si>
    <t>White</t>
  </si>
  <si>
    <t>Colin</t>
  </si>
  <si>
    <t>Brno</t>
  </si>
  <si>
    <t>PAVEL.ZACHA</t>
  </si>
  <si>
    <t>Pavel Zacha</t>
  </si>
  <si>
    <t>Zacha</t>
  </si>
  <si>
    <t>CONNOR.MCDAVID</t>
  </si>
  <si>
    <t>Connor McDavid</t>
  </si>
  <si>
    <t>McDavid</t>
  </si>
  <si>
    <t>North Chelmsford</t>
  </si>
  <si>
    <t>JACK.EICHEL</t>
  </si>
  <si>
    <t>Jack Eichel</t>
  </si>
  <si>
    <t>Eichel</t>
  </si>
  <si>
    <t>TOBIAS.RIEDER</t>
  </si>
  <si>
    <t>Tobias Rieder</t>
  </si>
  <si>
    <t>Rieder</t>
  </si>
  <si>
    <t>Tobias</t>
  </si>
  <si>
    <t>ARI, LAK</t>
  </si>
  <si>
    <t>VINCE.DUNN</t>
  </si>
  <si>
    <t>Vince Dunn</t>
  </si>
  <si>
    <t>Dunn</t>
  </si>
  <si>
    <t>Vince</t>
  </si>
  <si>
    <t>TRAVIS.DERMOTT</t>
  </si>
  <si>
    <t>Travis Dermott</t>
  </si>
  <si>
    <t>Dermott</t>
  </si>
  <si>
    <t>JORDAN.GREENWAY</t>
  </si>
  <si>
    <t>Jordan Greenway</t>
  </si>
  <si>
    <t>Greenway</t>
  </si>
  <si>
    <t>Herisau</t>
  </si>
  <si>
    <t>TIMO.MEIER</t>
  </si>
  <si>
    <t>Timo Meier</t>
  </si>
  <si>
    <t>Meier</t>
  </si>
  <si>
    <t>Timo</t>
  </si>
  <si>
    <t>FREDRIK.CLAESSON</t>
  </si>
  <si>
    <t>Fredrik Claesson</t>
  </si>
  <si>
    <t>Claesson</t>
  </si>
  <si>
    <t>Fredrik</t>
  </si>
  <si>
    <t>BLAKE.PIETILA</t>
  </si>
  <si>
    <t>Blake Pietila</t>
  </si>
  <si>
    <t>Pietila</t>
  </si>
  <si>
    <t>NICK.SEELER</t>
  </si>
  <si>
    <t>Nick Seeler</t>
  </si>
  <si>
    <t>Seeler</t>
  </si>
  <si>
    <t>Bicep</t>
  </si>
  <si>
    <t>Joliette</t>
  </si>
  <si>
    <t>A.J..GREER</t>
  </si>
  <si>
    <t>A.J. Greer</t>
  </si>
  <si>
    <t>Greer</t>
  </si>
  <si>
    <t>A.J.</t>
  </si>
  <si>
    <t>Dublin</t>
  </si>
  <si>
    <t>OH</t>
  </si>
  <si>
    <t>SEAN.KURALY</t>
  </si>
  <si>
    <t>Sean Kuraly</t>
  </si>
  <si>
    <t>Kuraly</t>
  </si>
  <si>
    <t>BRENDAN.GUHLE</t>
  </si>
  <si>
    <t>Brendan Guhle</t>
  </si>
  <si>
    <t>Guhle</t>
  </si>
  <si>
    <t>JOE.THORNTON</t>
  </si>
  <si>
    <t>Joe Thornton</t>
  </si>
  <si>
    <t>Thornton</t>
  </si>
  <si>
    <t>SEBASTIAN.AHO</t>
  </si>
  <si>
    <t>ANDREW.SHAW</t>
  </si>
  <si>
    <t>Andrew Shaw</t>
  </si>
  <si>
    <t>Head, Lower body</t>
  </si>
  <si>
    <t>Yuzhno-Sakhalinsk</t>
  </si>
  <si>
    <t>EVGENY.SVECHNIKOV</t>
  </si>
  <si>
    <t>Evgeny Svechnikov</t>
  </si>
  <si>
    <t>Svechnikov</t>
  </si>
  <si>
    <t>CHRISTIAN.FISCHER</t>
  </si>
  <si>
    <t>Christian Fischer</t>
  </si>
  <si>
    <t>Fischer</t>
  </si>
  <si>
    <t>SHANE.PRINCE</t>
  </si>
  <si>
    <t>Shane Prince</t>
  </si>
  <si>
    <t>Prince</t>
  </si>
  <si>
    <t>VINCENT.TROCHECK</t>
  </si>
  <si>
    <t>Vincent Trocheck</t>
  </si>
  <si>
    <t>Trocheck</t>
  </si>
  <si>
    <t>Vincent</t>
  </si>
  <si>
    <t>TRAVIS.KONECNY</t>
  </si>
  <si>
    <t>Travis Konecny</t>
  </si>
  <si>
    <t>Konecny</t>
  </si>
  <si>
    <t>DYLAN.STROME</t>
  </si>
  <si>
    <t>Dylan Strome</t>
  </si>
  <si>
    <t>NICK.COUSINS</t>
  </si>
  <si>
    <t>Nick Cousins</t>
  </si>
  <si>
    <t>Cousins</t>
  </si>
  <si>
    <t>Colorado Springs</t>
  </si>
  <si>
    <t>BRANDON.CARLO</t>
  </si>
  <si>
    <t>Brandon Carlo</t>
  </si>
  <si>
    <t>Carlo</t>
  </si>
  <si>
    <t>BROCK.BOESER</t>
  </si>
  <si>
    <t>Brock Boeser</t>
  </si>
  <si>
    <t>Boeser</t>
  </si>
  <si>
    <t>Coquitlam</t>
  </si>
  <si>
    <t>MATHEW.BARZAL</t>
  </si>
  <si>
    <t>Mathew Barzal</t>
  </si>
  <si>
    <t>Barzal</t>
  </si>
  <si>
    <t>Mathew</t>
  </si>
  <si>
    <t>NICHOLAS.MERKLEY</t>
  </si>
  <si>
    <t>Nicholas Merkley</t>
  </si>
  <si>
    <t>Merkley</t>
  </si>
  <si>
    <t>JOEL.WARD</t>
  </si>
  <si>
    <t>Joel Ward</t>
  </si>
  <si>
    <t>DANIEL.CATENACCI</t>
  </si>
  <si>
    <t>Daniel Catenacci</t>
  </si>
  <si>
    <t>Catenacci</t>
  </si>
  <si>
    <t>Katrineholm</t>
  </si>
  <si>
    <t>KLAS.DAHLBECK</t>
  </si>
  <si>
    <t>Klas Dahlbeck</t>
  </si>
  <si>
    <t>Dahlbeck</t>
  </si>
  <si>
    <t>Klas</t>
  </si>
  <si>
    <t>ANDY.ANDREOFF</t>
  </si>
  <si>
    <t>Andy Andreoff</t>
  </si>
  <si>
    <t>Andreoff</t>
  </si>
  <si>
    <t>Andy</t>
  </si>
  <si>
    <t>NICK.SHORE</t>
  </si>
  <si>
    <t>Nick Shore</t>
  </si>
  <si>
    <t>LAK, OTT, CGY</t>
  </si>
  <si>
    <t>Illness, Undisclosed</t>
  </si>
  <si>
    <t>ANDY.WELINSKI</t>
  </si>
  <si>
    <t>Andy Welinski</t>
  </si>
  <si>
    <t>Welinski</t>
  </si>
  <si>
    <t>ALAN.QUINE</t>
  </si>
  <si>
    <t>Alan Quine</t>
  </si>
  <si>
    <t>Quine</t>
  </si>
  <si>
    <t>Alan</t>
  </si>
  <si>
    <t>Columbus</t>
  </si>
  <si>
    <t>JACK.ROSLOVIC</t>
  </si>
  <si>
    <t>Jack Roslovic</t>
  </si>
  <si>
    <t>Roslovic</t>
  </si>
  <si>
    <t>ZACH.WERENSKI</t>
  </si>
  <si>
    <t>Zach Werenski</t>
  </si>
  <si>
    <t>Werenski</t>
  </si>
  <si>
    <t>Amos</t>
  </si>
  <si>
    <t>NICOLAS.ROY</t>
  </si>
  <si>
    <t>Nicolas Roy</t>
  </si>
  <si>
    <t>KYLE.RAU</t>
  </si>
  <si>
    <t>Kyle Rau</t>
  </si>
  <si>
    <t>Rau</t>
  </si>
  <si>
    <t>Wheaton</t>
  </si>
  <si>
    <t>RYAN.DZINGEL</t>
  </si>
  <si>
    <t>Ryan Dzingel</t>
  </si>
  <si>
    <t>Dzingel</t>
  </si>
  <si>
    <t>Amsterdam</t>
  </si>
  <si>
    <t>NLD</t>
  </si>
  <si>
    <t>DANIEL.SPRONG</t>
  </si>
  <si>
    <t>Daniel Sprong</t>
  </si>
  <si>
    <t>Sprong</t>
  </si>
  <si>
    <t>JEAN-GABRIEL.PAGEAU</t>
  </si>
  <si>
    <t>Jean-Gabriel Pageau</t>
  </si>
  <si>
    <t>Pageau</t>
  </si>
  <si>
    <t>Jean-Gabriel</t>
  </si>
  <si>
    <t>Sainte-Marie</t>
  </si>
  <si>
    <t>THOMAS.CHABOT</t>
  </si>
  <si>
    <t>Thomas Chabot</t>
  </si>
  <si>
    <t>Chabot</t>
  </si>
  <si>
    <t>MIKE.REILLY</t>
  </si>
  <si>
    <t>Mike Reilly</t>
  </si>
  <si>
    <t>MIN, MTL</t>
  </si>
  <si>
    <t>Lansing</t>
  </si>
  <si>
    <t>REID.BOUCHER</t>
  </si>
  <si>
    <t>Reid Boucher</t>
  </si>
  <si>
    <t>Boucher</t>
  </si>
  <si>
    <t>Reid</t>
  </si>
  <si>
    <t>DUNCAN.KEITH</t>
  </si>
  <si>
    <t>Duncan Keith</t>
  </si>
  <si>
    <t>Duncan</t>
  </si>
  <si>
    <t>Mt. Brydges</t>
  </si>
  <si>
    <t>LAWSON.CROUSE</t>
  </si>
  <si>
    <t>Lawson Crouse</t>
  </si>
  <si>
    <t>Crouse</t>
  </si>
  <si>
    <t>Lawson</t>
  </si>
  <si>
    <t>TY.RATTIE</t>
  </si>
  <si>
    <t>Ty Rattie</t>
  </si>
  <si>
    <t>Rattie</t>
  </si>
  <si>
    <t>Ty</t>
  </si>
  <si>
    <t>ROCCO.GRIMALDI</t>
  </si>
  <si>
    <t>Rocco Grimaldi</t>
  </si>
  <si>
    <t>Grimaldi</t>
  </si>
  <si>
    <t>Rocco</t>
  </si>
  <si>
    <t>SCOTT.MAYFIELD</t>
  </si>
  <si>
    <t>Scott Mayfield</t>
  </si>
  <si>
    <t>Mayfield</t>
  </si>
  <si>
    <t>Lower body, Soreness</t>
  </si>
  <si>
    <t>TOMAS.JURCO</t>
  </si>
  <si>
    <t>Tomas Jurco</t>
  </si>
  <si>
    <t>Jurco</t>
  </si>
  <si>
    <t>Niagara Falls</t>
  </si>
  <si>
    <t>ADAM.CLENDENING</t>
  </si>
  <si>
    <t>Adam Clendening</t>
  </si>
  <si>
    <t>Clendening</t>
  </si>
  <si>
    <t>BOONE.JENNER</t>
  </si>
  <si>
    <t>Boone Jenner</t>
  </si>
  <si>
    <t>Jenner</t>
  </si>
  <si>
    <t>Boone</t>
  </si>
  <si>
    <t>MITCH.MARNER</t>
  </si>
  <si>
    <t>Mitch Marner</t>
  </si>
  <si>
    <t>Marner</t>
  </si>
  <si>
    <t>Omsk</t>
  </si>
  <si>
    <t>DMITRIJ.JASKIN</t>
  </si>
  <si>
    <t>Dmitrij Jaskin</t>
  </si>
  <si>
    <t>Jaskin</t>
  </si>
  <si>
    <t>Dmitrij</t>
  </si>
  <si>
    <t>Leksand</t>
  </si>
  <si>
    <t>VICTOR.RASK</t>
  </si>
  <si>
    <t>Victor Rask</t>
  </si>
  <si>
    <t>BRANDON.SAAD</t>
  </si>
  <si>
    <t>Brandon Saad</t>
  </si>
  <si>
    <t>Saad</t>
  </si>
  <si>
    <t>BRETT.RITCHIE</t>
  </si>
  <si>
    <t>Brett Ritchie</t>
  </si>
  <si>
    <t>FILIP.CHLAPIK</t>
  </si>
  <si>
    <t>Filip Chlapik</t>
  </si>
  <si>
    <t>Chlapik</t>
  </si>
  <si>
    <t>JOEL.EDMUNDSON</t>
  </si>
  <si>
    <t>Joel Edmundson</t>
  </si>
  <si>
    <t>Edmundson</t>
  </si>
  <si>
    <t>MATT.NIETO</t>
  </si>
  <si>
    <t>Matthew Nieto</t>
  </si>
  <si>
    <t>Nieto</t>
  </si>
  <si>
    <t>Bayonne</t>
  </si>
  <si>
    <t>XAVIER.OUELLET</t>
  </si>
  <si>
    <t>Xavier Ouellet</t>
  </si>
  <si>
    <t>Ouellet</t>
  </si>
  <si>
    <t>Xavier</t>
  </si>
  <si>
    <t>ZACK.MITCHELL</t>
  </si>
  <si>
    <t>Zack Mitchell</t>
  </si>
  <si>
    <t>JOEL.ERIKSSON EK</t>
  </si>
  <si>
    <t>Joel Eriksson Ek</t>
  </si>
  <si>
    <t>Eriksson Ek</t>
  </si>
  <si>
    <t>MIIKKA.SALOMAKI</t>
  </si>
  <si>
    <t>Miikka Salomaki</t>
  </si>
  <si>
    <t>Salomaki</t>
  </si>
  <si>
    <t>Miikka</t>
  </si>
  <si>
    <t>Marsta</t>
  </si>
  <si>
    <t>WILLIAM.KARLSSON</t>
  </si>
  <si>
    <t>William Karlsson</t>
  </si>
  <si>
    <t>SCOTT.HARRINGTON</t>
  </si>
  <si>
    <t>Scott Harrington</t>
  </si>
  <si>
    <t>Harrington</t>
  </si>
  <si>
    <t>RYAN.SPROUL</t>
  </si>
  <si>
    <t>Ryan Sproul</t>
  </si>
  <si>
    <t>Sproul</t>
  </si>
  <si>
    <t>IVAN.PROVOROV</t>
  </si>
  <si>
    <t>Ivan Provorov</t>
  </si>
  <si>
    <t>Provorov</t>
  </si>
  <si>
    <t>Maykop</t>
  </si>
  <si>
    <t>NIKITA.KUCHEROV</t>
  </si>
  <si>
    <t>Nikita Kucherov</t>
  </si>
  <si>
    <t>Kucherov</t>
  </si>
  <si>
    <t>RYAN.NUGENT-HOPKINS</t>
  </si>
  <si>
    <t>Ryan Nugent-Hopkins</t>
  </si>
  <si>
    <t>Nugent-Hopkins</t>
  </si>
  <si>
    <t>GABRIEL.LANDESKOG</t>
  </si>
  <si>
    <t>Gabriel Landeskog</t>
  </si>
  <si>
    <t>Landeskog</t>
  </si>
  <si>
    <t>Saint-Jerome</t>
  </si>
  <si>
    <t>JONATHAN.HUBERDEAU</t>
  </si>
  <si>
    <t>Jonathan Huberdeau</t>
  </si>
  <si>
    <t>Huberdeau</t>
  </si>
  <si>
    <t>ADAM.LARSSON</t>
  </si>
  <si>
    <t>Adam Larsson</t>
  </si>
  <si>
    <t>GABRIEL.CARLSSON</t>
  </si>
  <si>
    <t>Gabriel Carlsson</t>
  </si>
  <si>
    <t>Carlsson</t>
  </si>
  <si>
    <t>Huddinge</t>
  </si>
  <si>
    <t>MIKA.ZIBANEJAD</t>
  </si>
  <si>
    <t>Mika Zibanejad</t>
  </si>
  <si>
    <t>Zibanejad</t>
  </si>
  <si>
    <t>Mika</t>
  </si>
  <si>
    <t>MARK.SCHEIFELE</t>
  </si>
  <si>
    <t>Mark Scheifele</t>
  </si>
  <si>
    <t>Scheifele</t>
  </si>
  <si>
    <t>SEAN.COUTURIER</t>
  </si>
  <si>
    <t>Sean Couturier</t>
  </si>
  <si>
    <t>Couturier</t>
  </si>
  <si>
    <t>DOUGIE.HAMILTON</t>
  </si>
  <si>
    <t>Dougie Hamilton</t>
  </si>
  <si>
    <t>Dougie</t>
  </si>
  <si>
    <t>JONAS.BRODIN</t>
  </si>
  <si>
    <t>Jonas Brodin</t>
  </si>
  <si>
    <t>Brodin</t>
  </si>
  <si>
    <t>DUNCAN.SIEMENS</t>
  </si>
  <si>
    <t>Duncan Siemens</t>
  </si>
  <si>
    <t>Siemens</t>
  </si>
  <si>
    <t>RYAN.MURPHY</t>
  </si>
  <si>
    <t>Ryan Murphy</t>
  </si>
  <si>
    <t>Bern</t>
  </si>
  <si>
    <t>SVEN.BAERTSCHI</t>
  </si>
  <si>
    <t>Sven Baertschi</t>
  </si>
  <si>
    <t>Baertschi</t>
  </si>
  <si>
    <t>Jaw, Shoulder</t>
  </si>
  <si>
    <t>JAMIE.OLEKSIAK</t>
  </si>
  <si>
    <t>Jamie Oleksiak</t>
  </si>
  <si>
    <t>Oleksiak</t>
  </si>
  <si>
    <t>DAL, PIT</t>
  </si>
  <si>
    <t>East Palestine</t>
  </si>
  <si>
    <t>J.T..MILLER</t>
  </si>
  <si>
    <t>J.T. Miller</t>
  </si>
  <si>
    <t>JOEL.ARMIA</t>
  </si>
  <si>
    <t>Joel Armia</t>
  </si>
  <si>
    <t>Armia</t>
  </si>
  <si>
    <t>Strathroy</t>
  </si>
  <si>
    <t>NATHAN.BEAULIEU</t>
  </si>
  <si>
    <t>Nathan Beaulieu</t>
  </si>
  <si>
    <t>Beaulieu</t>
  </si>
  <si>
    <t>ANTHONY.CIRELLI</t>
  </si>
  <si>
    <t>Anthony Cirelli</t>
  </si>
  <si>
    <t>Cirelli</t>
  </si>
  <si>
    <t>OSCAR.KLEFBOM</t>
  </si>
  <si>
    <t>Oscar Klefbom</t>
  </si>
  <si>
    <t>Klefbom</t>
  </si>
  <si>
    <t>Shoulder, Undisclosed</t>
  </si>
  <si>
    <t>CONNOR.MURPHY</t>
  </si>
  <si>
    <t>Connor Murphy</t>
  </si>
  <si>
    <t>STEFAN.NOESEN</t>
  </si>
  <si>
    <t>Stefan Noesen</t>
  </si>
  <si>
    <t>Noesen</t>
  </si>
  <si>
    <t>JOE.MORROW</t>
  </si>
  <si>
    <t>Joseph Morrow</t>
  </si>
  <si>
    <t>Morrow</t>
  </si>
  <si>
    <t>MTL, WPG</t>
  </si>
  <si>
    <t>Trenton</t>
  </si>
  <si>
    <t>ANDY.GREENE</t>
  </si>
  <si>
    <t>Andy Greene</t>
  </si>
  <si>
    <t>Greene</t>
  </si>
  <si>
    <t>Victoriaville</t>
  </si>
  <si>
    <t>PHILLIP.DANAULT</t>
  </si>
  <si>
    <t>Phillip Danault</t>
  </si>
  <si>
    <t>Danault</t>
  </si>
  <si>
    <t>Hancock</t>
  </si>
  <si>
    <t>TANNER.KERO</t>
  </si>
  <si>
    <t>Tanner Kero</t>
  </si>
  <si>
    <t>Kero</t>
  </si>
  <si>
    <t>Sundbyberg</t>
  </si>
  <si>
    <t>RICKARD.RAKELL</t>
  </si>
  <si>
    <t>Rickard Rakell</t>
  </si>
  <si>
    <t>Rakell</t>
  </si>
  <si>
    <t>Rickard</t>
  </si>
  <si>
    <t>JASON.CHIMERA</t>
  </si>
  <si>
    <t>Jason Chimera</t>
  </si>
  <si>
    <t>Chimera</t>
  </si>
  <si>
    <t>NYI, ANA</t>
  </si>
  <si>
    <t>MARKUS.HANNIKAINEN</t>
  </si>
  <si>
    <t>Markus Hannikainen</t>
  </si>
  <si>
    <t>Hannikainen</t>
  </si>
  <si>
    <t>EVAN.RODRIGUES</t>
  </si>
  <si>
    <t>Evan Rodrigues</t>
  </si>
  <si>
    <t>Rodrigues</t>
  </si>
  <si>
    <t>Evan</t>
  </si>
  <si>
    <t>Wallaceburg</t>
  </si>
  <si>
    <t>SETH.GRIFFITH</t>
  </si>
  <si>
    <t>Seth Griffith</t>
  </si>
  <si>
    <t>Griffith</t>
  </si>
  <si>
    <t>MARK.STREIT</t>
  </si>
  <si>
    <t>Mark Streit</t>
  </si>
  <si>
    <t>Streit</t>
  </si>
  <si>
    <t>Pincourt</t>
  </si>
  <si>
    <t>ALEX.BURROWS</t>
  </si>
  <si>
    <t>Alexandre Burrows</t>
  </si>
  <si>
    <t>Burrows</t>
  </si>
  <si>
    <t>Alexandre</t>
  </si>
  <si>
    <t>BRAYDEN.POINT</t>
  </si>
  <si>
    <t>Brayden Point</t>
  </si>
  <si>
    <t>Point</t>
  </si>
  <si>
    <t>Bærum</t>
  </si>
  <si>
    <t>ANDREAS.MARTINSEN</t>
  </si>
  <si>
    <t>Andreas Martinsen</t>
  </si>
  <si>
    <t>Martinsen</t>
  </si>
  <si>
    <t>Volketswil</t>
  </si>
  <si>
    <t>DEAN.KUKAN</t>
  </si>
  <si>
    <t>Dean Kukan</t>
  </si>
  <si>
    <t>Kukan</t>
  </si>
  <si>
    <t>Dean</t>
  </si>
  <si>
    <t>RI</t>
  </si>
  <si>
    <t>NOEL.ACCIARI</t>
  </si>
  <si>
    <t>Noel Acciari</t>
  </si>
  <si>
    <t>Acciari</t>
  </si>
  <si>
    <t>Noel</t>
  </si>
  <si>
    <t>Brig</t>
  </si>
  <si>
    <t>NICO.HISCHIER</t>
  </si>
  <si>
    <t>Nico Hischier</t>
  </si>
  <si>
    <t>Hischier</t>
  </si>
  <si>
    <t>Nico</t>
  </si>
  <si>
    <t>COLIN.MILLER</t>
  </si>
  <si>
    <t>Colin Miller</t>
  </si>
  <si>
    <t>DEREK.RYAN</t>
  </si>
  <si>
    <t>Derek Ryan</t>
  </si>
  <si>
    <t>Cap-Rouge</t>
  </si>
  <si>
    <t>JONATHAN.MARCHESSAULT</t>
  </si>
  <si>
    <t>Jon Marchessault</t>
  </si>
  <si>
    <t>Marchessault</t>
  </si>
  <si>
    <t>White Rock</t>
  </si>
  <si>
    <t>JASON.GARRISON</t>
  </si>
  <si>
    <t>Jason Garrison</t>
  </si>
  <si>
    <t>Garrison</t>
  </si>
  <si>
    <t>St. Cloud</t>
  </si>
  <si>
    <t>NATE.SCHMIDT</t>
  </si>
  <si>
    <t>Nate Schmidt</t>
  </si>
  <si>
    <t>Schmidt</t>
  </si>
  <si>
    <t>ANDREAS.JOHNSSON</t>
  </si>
  <si>
    <t>Andreas Johnsson</t>
  </si>
  <si>
    <t>Johnsson</t>
  </si>
  <si>
    <t>TYLER.JOHNSON</t>
  </si>
  <si>
    <t>Tyler Johnson</t>
  </si>
  <si>
    <t>DREW.DOUGHTY</t>
  </si>
  <si>
    <t>Drew Doughty</t>
  </si>
  <si>
    <t>Doughty</t>
  </si>
  <si>
    <t>STEVEN.STAMKOS</t>
  </si>
  <si>
    <t>Steven Stamkos</t>
  </si>
  <si>
    <t>Stamkos</t>
  </si>
  <si>
    <t>King City</t>
  </si>
  <si>
    <t>ALEX.PIETRANGELO</t>
  </si>
  <si>
    <t>Alex Pietrangelo</t>
  </si>
  <si>
    <t>Pietrangelo</t>
  </si>
  <si>
    <t>Massena</t>
  </si>
  <si>
    <t>ZACH.BOGOSIAN</t>
  </si>
  <si>
    <t>Zach Bogosian</t>
  </si>
  <si>
    <t>Bogosian</t>
  </si>
  <si>
    <t>LUKE.SCHENN</t>
  </si>
  <si>
    <t>Luke Schenn</t>
  </si>
  <si>
    <t>COLIN.WILSON</t>
  </si>
  <si>
    <t>Colin Wilson</t>
  </si>
  <si>
    <t>Brondby</t>
  </si>
  <si>
    <t>MIKKEL.BOEDKER</t>
  </si>
  <si>
    <t>Mikkel Boedker</t>
  </si>
  <si>
    <t>Boedker</t>
  </si>
  <si>
    <t>Mikkel</t>
  </si>
  <si>
    <t>Bowmanville</t>
  </si>
  <si>
    <t>JOSH.BAILEY</t>
  </si>
  <si>
    <t>Josh Bailey</t>
  </si>
  <si>
    <t>Houston</t>
  </si>
  <si>
    <t>TYLER.MYERS</t>
  </si>
  <si>
    <t>Tyler Myers</t>
  </si>
  <si>
    <t>Myers</t>
  </si>
  <si>
    <t>BARCLAY.GOODROW</t>
  </si>
  <si>
    <t>Barclay Goodrow</t>
  </si>
  <si>
    <t>Goodrow</t>
  </si>
  <si>
    <t>Barclay</t>
  </si>
  <si>
    <t>Landsbro</t>
  </si>
  <si>
    <t>ERIK.KARLSSON</t>
  </si>
  <si>
    <t>Erik Karlsson</t>
  </si>
  <si>
    <t>Ozieri</t>
  </si>
  <si>
    <t>ITA</t>
  </si>
  <si>
    <t>LUCA.SBISA</t>
  </si>
  <si>
    <t>Luca Sbisa</t>
  </si>
  <si>
    <t>Sbisa</t>
  </si>
  <si>
    <t>Luca</t>
  </si>
  <si>
    <t>Nousiainen</t>
  </si>
  <si>
    <t>MIKKO.RANTANEN</t>
  </si>
  <si>
    <t>Mikko Rantanen</t>
  </si>
  <si>
    <t>Rantanen</t>
  </si>
  <si>
    <t>Minnetonka</t>
  </si>
  <si>
    <t>JAKE.GARDINER</t>
  </si>
  <si>
    <t>Jake Gardiner</t>
  </si>
  <si>
    <t>Gardiner</t>
  </si>
  <si>
    <t>MATT.BENNING</t>
  </si>
  <si>
    <t>Matt Benning</t>
  </si>
  <si>
    <t>Benning</t>
  </si>
  <si>
    <t>MICHAEL.DEL ZOTTO</t>
  </si>
  <si>
    <t>Michael Del Zotto</t>
  </si>
  <si>
    <t>Del Zotto</t>
  </si>
  <si>
    <t>JORDAN.EBERLE</t>
  </si>
  <si>
    <t>Jordan Eberle</t>
  </si>
  <si>
    <t>Eberle</t>
  </si>
  <si>
    <t>TYLER.ENNIS</t>
  </si>
  <si>
    <t>Tyler Ennis</t>
  </si>
  <si>
    <t>Ennis</t>
  </si>
  <si>
    <t>Natick</t>
  </si>
  <si>
    <t>JOHN.CARLSON</t>
  </si>
  <si>
    <t>John Carlson</t>
  </si>
  <si>
    <t>Carlson</t>
  </si>
  <si>
    <t>ROMAN.JOSI</t>
  </si>
  <si>
    <t>Roman Josi</t>
  </si>
  <si>
    <t>Josi</t>
  </si>
  <si>
    <t>JUSTIN.SCHULTZ</t>
  </si>
  <si>
    <t>Justin Schultz</t>
  </si>
  <si>
    <t>Schultz</t>
  </si>
  <si>
    <t>AARON.NESS</t>
  </si>
  <si>
    <t>Aaron Ness</t>
  </si>
  <si>
    <t>Ness</t>
  </si>
  <si>
    <t>Paris</t>
  </si>
  <si>
    <t>ZAC.DALPE</t>
  </si>
  <si>
    <t>Zac Dalpe</t>
  </si>
  <si>
    <t>Dalpe</t>
  </si>
  <si>
    <t>St. Malo</t>
  </si>
  <si>
    <t>TRAVIS.HAMONIC</t>
  </si>
  <si>
    <t>Travis Hamonic</t>
  </si>
  <si>
    <t>Hamonic</t>
  </si>
  <si>
    <t>Hastings</t>
  </si>
  <si>
    <t>DEREK.STEPAN</t>
  </si>
  <si>
    <t>Derek Stepan</t>
  </si>
  <si>
    <t>Stepan</t>
  </si>
  <si>
    <t>STILLWATER</t>
  </si>
  <si>
    <t>MITCH.REINKE</t>
  </si>
  <si>
    <t>Mitch Reinke</t>
  </si>
  <si>
    <t>Reinke</t>
  </si>
  <si>
    <t>Mitch</t>
  </si>
  <si>
    <t>BELLMAWR</t>
  </si>
  <si>
    <t>ERIC.ROBINSON</t>
  </si>
  <si>
    <t>Eric Robinson</t>
  </si>
  <si>
    <t>Robinson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</si>
</sst>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"/>
    <numFmt numFmtId="166" formatCode="#.000"/>
    <numFmt numFmtId="167" formatCode="0.0000"/>
    <numFmt numFmtId="168" formatCode="[$$-409]#,##0;[Red]\-[$$-409]#,##0"/>
    <numFmt numFmtId="169" formatCode="#.0000"/>
    <numFmt numFmtId="170" formatCode="0.0%"/>
    <numFmt numFmtId="171" formatCode="[$$-1009]#,##0;[Red]\-[$$-1009]#,##0"/>
  </numFmts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vertAlign val="superscript"/>
      <sz val="11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  <xf numFmtId="166" fontId="4" fillId="0" borderId="0" xfId="0" applyNumberFormat="1" applyFont="1"/>
    <xf numFmtId="17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/>
    <xf numFmtId="165" fontId="0" fillId="0" borderId="0" xfId="0" applyNumberFormat="1"/>
    <xf numFmtId="165" fontId="4" fillId="0" borderId="0" xfId="0" applyNumberFormat="1" applyFont="1" applyAlignment="1">
      <alignment horizontal="right"/>
    </xf>
    <xf numFmtId="165" fontId="5" fillId="0" borderId="0" xfId="1" applyNumberFormat="1"/>
    <xf numFmtId="0" fontId="5" fillId="0" borderId="0" xfId="1"/>
    <xf numFmtId="164" fontId="4" fillId="0" borderId="0" xfId="0" applyNumberFormat="1" applyFont="1" applyAlignment="1">
      <alignment horizontal="right"/>
    </xf>
    <xf numFmtId="169" fontId="0" fillId="0" borderId="0" xfId="0" applyNumberFormat="1"/>
    <xf numFmtId="2" fontId="0" fillId="0" borderId="0" xfId="0" applyNumberFormat="1"/>
    <xf numFmtId="0" fontId="3" fillId="0" borderId="0" xfId="1" applyFont="1"/>
    <xf numFmtId="0" fontId="5" fillId="0" borderId="0" xfId="1" applyFont="1"/>
    <xf numFmtId="1" fontId="5" fillId="0" borderId="0" xfId="0" applyNumberFormat="1" applyFont="1"/>
    <xf numFmtId="0" fontId="5" fillId="0" borderId="0" xfId="0" applyFont="1"/>
    <xf numFmtId="0" fontId="0" fillId="0" borderId="0" xfId="0" applyFont="1"/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4" fontId="0" fillId="0" borderId="0" xfId="0" applyNumberFormat="1"/>
    <xf numFmtId="170" fontId="0" fillId="0" borderId="0" xfId="0" applyNumberFormat="1"/>
    <xf numFmtId="0" fontId="0" fillId="0" borderId="0" xfId="0" applyNumberFormat="1"/>
    <xf numFmtId="166" fontId="0" fillId="0" borderId="0" xfId="0" applyNumberFormat="1"/>
    <xf numFmtId="164" fontId="0" fillId="0" borderId="0" xfId="0" applyNumberFormat="1"/>
    <xf numFmtId="171" fontId="0" fillId="0" borderId="0" xfId="0" applyNumberFormat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893"/>
  <sheetViews>
    <sheetView workbookViewId="0">
      <selection activeCell="A3" sqref="A3:XFD3"/>
    </sheetView>
  </sheetViews>
  <sheetFormatPr defaultRowHeight="14.25" x14ac:dyDescent="0.45"/>
  <sheetData>
    <row r="1" spans="1:192" x14ac:dyDescent="0.45">
      <c r="A1" s="32" t="s">
        <v>525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 t="s">
        <v>526</v>
      </c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 t="s">
        <v>527</v>
      </c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 t="s">
        <v>528</v>
      </c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 t="s">
        <v>529</v>
      </c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 t="s">
        <v>530</v>
      </c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 t="s">
        <v>531</v>
      </c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 t="s">
        <v>532</v>
      </c>
      <c r="FA1" s="32"/>
      <c r="FB1" s="32"/>
      <c r="FC1" s="32"/>
      <c r="FD1" s="32"/>
      <c r="FE1" s="32"/>
      <c r="FF1" s="32"/>
      <c r="FG1" s="32"/>
      <c r="FH1" s="32"/>
      <c r="FI1" s="32" t="s">
        <v>533</v>
      </c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 t="s">
        <v>534</v>
      </c>
      <c r="FV1" s="32"/>
      <c r="FW1" s="32"/>
      <c r="FX1" s="32"/>
      <c r="FY1" s="32" t="s">
        <v>535</v>
      </c>
      <c r="FZ1" s="32"/>
      <c r="GA1" s="32"/>
      <c r="GB1" s="32"/>
      <c r="GC1" s="32"/>
      <c r="GD1" s="32"/>
      <c r="GE1" s="32"/>
      <c r="GF1" s="32"/>
      <c r="GG1" s="32"/>
      <c r="GH1" s="32"/>
      <c r="GI1" s="32"/>
    </row>
    <row r="2" spans="1:192" x14ac:dyDescent="0.45">
      <c r="A2" s="33" t="s">
        <v>536</v>
      </c>
      <c r="B2" s="33" t="s">
        <v>536</v>
      </c>
      <c r="C2" s="33" t="s">
        <v>536</v>
      </c>
      <c r="D2" s="33" t="s">
        <v>536</v>
      </c>
      <c r="E2" s="33" t="s">
        <v>536</v>
      </c>
      <c r="F2" s="33" t="s">
        <v>536</v>
      </c>
      <c r="G2" s="33" t="s">
        <v>536</v>
      </c>
      <c r="H2" s="33" t="s">
        <v>536</v>
      </c>
      <c r="I2" s="33" t="s">
        <v>536</v>
      </c>
      <c r="J2" s="33" t="s">
        <v>536</v>
      </c>
      <c r="K2" s="33" t="s">
        <v>536</v>
      </c>
      <c r="L2" s="33" t="s">
        <v>537</v>
      </c>
      <c r="M2" s="33" t="s">
        <v>537</v>
      </c>
      <c r="N2" s="33" t="s">
        <v>537</v>
      </c>
      <c r="O2" s="33" t="s">
        <v>536</v>
      </c>
      <c r="P2" s="33" t="s">
        <v>538</v>
      </c>
      <c r="Q2" s="33" t="s">
        <v>537</v>
      </c>
      <c r="R2" s="33" t="s">
        <v>536</v>
      </c>
      <c r="S2" s="33" t="s">
        <v>536</v>
      </c>
      <c r="T2" s="33" t="s">
        <v>539</v>
      </c>
      <c r="U2" s="33" t="s">
        <v>536</v>
      </c>
      <c r="V2" s="33" t="s">
        <v>536</v>
      </c>
      <c r="W2" s="33" t="s">
        <v>536</v>
      </c>
      <c r="X2" s="33" t="s">
        <v>536</v>
      </c>
      <c r="Y2" s="33" t="s">
        <v>536</v>
      </c>
      <c r="Z2" s="33" t="s">
        <v>536</v>
      </c>
      <c r="AA2" s="33"/>
      <c r="AB2" s="33"/>
      <c r="AC2" s="33"/>
      <c r="AD2" s="33"/>
      <c r="AE2" s="33"/>
      <c r="AF2" s="33" t="s">
        <v>536</v>
      </c>
      <c r="AG2" s="34" t="s">
        <v>537</v>
      </c>
      <c r="AH2" s="33" t="s">
        <v>536</v>
      </c>
      <c r="AI2" s="33" t="s">
        <v>536</v>
      </c>
      <c r="AJ2" s="33" t="s">
        <v>536</v>
      </c>
      <c r="AK2" s="33" t="s">
        <v>540</v>
      </c>
      <c r="AL2" s="34" t="s">
        <v>538</v>
      </c>
      <c r="AM2" s="35" t="s">
        <v>537</v>
      </c>
      <c r="AN2" s="35"/>
      <c r="AO2" s="35" t="s">
        <v>538</v>
      </c>
      <c r="AP2" s="35" t="s">
        <v>541</v>
      </c>
      <c r="AQ2" s="33" t="s">
        <v>538</v>
      </c>
      <c r="AR2" s="33" t="s">
        <v>537</v>
      </c>
      <c r="AS2" s="33" t="s">
        <v>540</v>
      </c>
      <c r="AT2" s="33" t="s">
        <v>538</v>
      </c>
      <c r="AU2" s="33" t="s">
        <v>540</v>
      </c>
      <c r="AV2" s="33" t="s">
        <v>536</v>
      </c>
      <c r="AW2" s="33" t="s">
        <v>540</v>
      </c>
      <c r="AX2" s="33" t="s">
        <v>540</v>
      </c>
      <c r="AY2" s="33" t="s">
        <v>540</v>
      </c>
      <c r="AZ2" s="33" t="s">
        <v>540</v>
      </c>
      <c r="BA2" s="33" t="s">
        <v>540</v>
      </c>
      <c r="BB2" s="34" t="s">
        <v>538</v>
      </c>
      <c r="BC2" s="34" t="s">
        <v>536</v>
      </c>
      <c r="BD2" s="34" t="s">
        <v>541</v>
      </c>
      <c r="BE2" s="34"/>
      <c r="BF2" s="34"/>
      <c r="BG2" s="34" t="s">
        <v>540</v>
      </c>
      <c r="BH2" s="34" t="s">
        <v>540</v>
      </c>
      <c r="BI2" s="34" t="s">
        <v>540</v>
      </c>
      <c r="BJ2" s="34"/>
      <c r="BK2" s="33" t="s">
        <v>536</v>
      </c>
      <c r="BL2" s="33" t="s">
        <v>538</v>
      </c>
      <c r="BM2" s="33" t="s">
        <v>538</v>
      </c>
      <c r="BN2" s="33"/>
      <c r="BO2" s="33" t="s">
        <v>536</v>
      </c>
      <c r="BP2" s="33" t="s">
        <v>536</v>
      </c>
      <c r="BQ2" s="33" t="s">
        <v>536</v>
      </c>
      <c r="BR2" s="33" t="s">
        <v>536</v>
      </c>
      <c r="BS2" s="33" t="s">
        <v>542</v>
      </c>
      <c r="BT2" s="33" t="s">
        <v>536</v>
      </c>
      <c r="BU2" s="33" t="s">
        <v>536</v>
      </c>
      <c r="BV2" s="33"/>
      <c r="BW2" s="33" t="s">
        <v>536</v>
      </c>
      <c r="BX2" s="33" t="s">
        <v>536</v>
      </c>
      <c r="BY2" s="33" t="s">
        <v>536</v>
      </c>
      <c r="BZ2" s="33" t="s">
        <v>536</v>
      </c>
      <c r="CA2" s="33" t="s">
        <v>536</v>
      </c>
      <c r="CB2" s="33" t="s">
        <v>536</v>
      </c>
      <c r="CC2" s="33" t="s">
        <v>536</v>
      </c>
      <c r="CD2" s="33" t="s">
        <v>536</v>
      </c>
      <c r="CE2" s="33" t="s">
        <v>536</v>
      </c>
      <c r="CF2" s="33" t="s">
        <v>536</v>
      </c>
      <c r="CG2" s="33" t="s">
        <v>536</v>
      </c>
      <c r="CH2" s="33" t="s">
        <v>536</v>
      </c>
      <c r="CI2" s="33"/>
      <c r="CJ2" s="33" t="s">
        <v>536</v>
      </c>
      <c r="CK2" s="33" t="s">
        <v>536</v>
      </c>
      <c r="CL2" s="33" t="s">
        <v>536</v>
      </c>
      <c r="CM2" s="33" t="s">
        <v>536</v>
      </c>
      <c r="CN2" s="33" t="s">
        <v>536</v>
      </c>
      <c r="CO2" s="33" t="s">
        <v>536</v>
      </c>
      <c r="CP2" s="33" t="s">
        <v>536</v>
      </c>
      <c r="CQ2" s="33" t="s">
        <v>536</v>
      </c>
      <c r="CR2" s="33" t="s">
        <v>536</v>
      </c>
      <c r="CS2" s="33" t="s">
        <v>536</v>
      </c>
      <c r="CT2" s="33" t="s">
        <v>536</v>
      </c>
      <c r="CU2" s="33" t="s">
        <v>536</v>
      </c>
      <c r="CV2" s="33" t="s">
        <v>536</v>
      </c>
      <c r="CW2" s="33" t="s">
        <v>536</v>
      </c>
      <c r="CX2" s="33" t="s">
        <v>536</v>
      </c>
      <c r="CY2" s="33" t="s">
        <v>536</v>
      </c>
      <c r="CZ2" s="33" t="s">
        <v>536</v>
      </c>
      <c r="DA2" s="33" t="s">
        <v>536</v>
      </c>
      <c r="DB2" s="33" t="s">
        <v>536</v>
      </c>
      <c r="DC2" s="33" t="s">
        <v>536</v>
      </c>
      <c r="DD2" s="33" t="s">
        <v>536</v>
      </c>
      <c r="DE2" s="33" t="s">
        <v>536</v>
      </c>
      <c r="DF2" s="33" t="s">
        <v>536</v>
      </c>
      <c r="DG2" s="33" t="s">
        <v>536</v>
      </c>
      <c r="DH2" s="33" t="s">
        <v>536</v>
      </c>
      <c r="DI2" s="33" t="s">
        <v>536</v>
      </c>
      <c r="DJ2" s="33" t="s">
        <v>538</v>
      </c>
      <c r="DK2" s="33" t="s">
        <v>538</v>
      </c>
      <c r="DL2" s="33" t="s">
        <v>538</v>
      </c>
      <c r="DM2" s="33" t="s">
        <v>538</v>
      </c>
      <c r="DN2" s="33" t="s">
        <v>538</v>
      </c>
      <c r="DO2" s="33" t="s">
        <v>538</v>
      </c>
      <c r="DP2" s="33"/>
      <c r="DQ2" s="34" t="s">
        <v>541</v>
      </c>
      <c r="DR2" s="33" t="s">
        <v>536</v>
      </c>
      <c r="DS2" s="33" t="s">
        <v>536</v>
      </c>
      <c r="DT2" s="33" t="s">
        <v>536</v>
      </c>
      <c r="DU2" s="33" t="s">
        <v>536</v>
      </c>
      <c r="DV2" s="33" t="s">
        <v>536</v>
      </c>
      <c r="DW2" s="33" t="s">
        <v>538</v>
      </c>
      <c r="DX2" s="33" t="s">
        <v>538</v>
      </c>
      <c r="DY2" s="33" t="s">
        <v>538</v>
      </c>
      <c r="DZ2" s="33" t="s">
        <v>538</v>
      </c>
      <c r="EA2" s="33" t="s">
        <v>538</v>
      </c>
      <c r="EB2" s="33" t="s">
        <v>538</v>
      </c>
      <c r="EC2" s="34" t="s">
        <v>538</v>
      </c>
      <c r="ED2" s="34" t="s">
        <v>538</v>
      </c>
      <c r="EE2" s="33" t="s">
        <v>538</v>
      </c>
      <c r="EF2" s="33" t="s">
        <v>538</v>
      </c>
      <c r="EG2" s="36"/>
      <c r="EH2" s="37"/>
      <c r="EI2" s="38"/>
      <c r="EJ2" s="38" t="s">
        <v>540</v>
      </c>
      <c r="EK2" s="38" t="s">
        <v>540</v>
      </c>
      <c r="EL2" s="38" t="s">
        <v>540</v>
      </c>
      <c r="EM2" s="38" t="s">
        <v>540</v>
      </c>
      <c r="EN2" s="38" t="s">
        <v>540</v>
      </c>
      <c r="EO2" s="38" t="s">
        <v>540</v>
      </c>
      <c r="EP2" s="38" t="s">
        <v>540</v>
      </c>
      <c r="EQ2" s="38" t="s">
        <v>540</v>
      </c>
      <c r="ER2" s="38" t="s">
        <v>540</v>
      </c>
      <c r="ES2" s="38" t="s">
        <v>540</v>
      </c>
      <c r="ET2" s="38" t="s">
        <v>540</v>
      </c>
      <c r="EU2" s="38" t="s">
        <v>540</v>
      </c>
      <c r="EV2" s="38" t="s">
        <v>540</v>
      </c>
      <c r="EW2" s="38" t="s">
        <v>540</v>
      </c>
      <c r="EX2" s="33" t="s">
        <v>538</v>
      </c>
      <c r="EY2" s="33" t="s">
        <v>538</v>
      </c>
      <c r="EZ2" s="33" t="s">
        <v>537</v>
      </c>
      <c r="FA2" s="33" t="s">
        <v>537</v>
      </c>
      <c r="FB2" s="33" t="s">
        <v>537</v>
      </c>
      <c r="FC2" s="34" t="s">
        <v>538</v>
      </c>
      <c r="FD2" s="35" t="s">
        <v>543</v>
      </c>
      <c r="FE2" s="33" t="s">
        <v>538</v>
      </c>
      <c r="FF2" s="33" t="s">
        <v>538</v>
      </c>
      <c r="FG2" s="33" t="s">
        <v>538</v>
      </c>
      <c r="FH2" s="33" t="s">
        <v>538</v>
      </c>
      <c r="FI2" s="33" t="s">
        <v>536</v>
      </c>
      <c r="FJ2" s="33" t="s">
        <v>536</v>
      </c>
      <c r="FK2" s="33" t="s">
        <v>536</v>
      </c>
      <c r="FL2" s="33" t="s">
        <v>544</v>
      </c>
      <c r="FM2" s="34" t="s">
        <v>545</v>
      </c>
      <c r="FN2" s="36" t="s">
        <v>546</v>
      </c>
      <c r="FO2" s="36" t="s">
        <v>546</v>
      </c>
      <c r="FP2" s="36" t="s">
        <v>541</v>
      </c>
      <c r="FQ2" s="33"/>
      <c r="FR2" s="33" t="s">
        <v>547</v>
      </c>
      <c r="FS2" s="33" t="s">
        <v>547</v>
      </c>
      <c r="FT2" s="33" t="s">
        <v>547</v>
      </c>
      <c r="FU2" s="33" t="s">
        <v>548</v>
      </c>
      <c r="FV2" s="33" t="s">
        <v>548</v>
      </c>
      <c r="FW2" s="39" t="s">
        <v>548</v>
      </c>
      <c r="FX2" s="39" t="s">
        <v>548</v>
      </c>
      <c r="FY2" s="33" t="s">
        <v>537</v>
      </c>
      <c r="FZ2" s="33" t="s">
        <v>537</v>
      </c>
      <c r="GA2" s="33" t="s">
        <v>537</v>
      </c>
      <c r="GB2" s="33" t="s">
        <v>537</v>
      </c>
      <c r="GC2" s="33" t="s">
        <v>537</v>
      </c>
      <c r="GD2" s="33" t="s">
        <v>537</v>
      </c>
      <c r="GE2" s="33" t="s">
        <v>537</v>
      </c>
      <c r="GF2" s="33" t="s">
        <v>537</v>
      </c>
      <c r="GG2" s="33" t="s">
        <v>537</v>
      </c>
      <c r="GH2" s="33" t="s">
        <v>537</v>
      </c>
      <c r="GI2" s="33" t="s">
        <v>537</v>
      </c>
    </row>
    <row r="3" spans="1:192" x14ac:dyDescent="0.45">
      <c r="A3" s="33" t="s">
        <v>549</v>
      </c>
      <c r="B3" s="33" t="s">
        <v>550</v>
      </c>
      <c r="C3" s="33" t="s">
        <v>551</v>
      </c>
      <c r="D3" s="33" t="s">
        <v>552</v>
      </c>
      <c r="E3" s="33" t="s">
        <v>5</v>
      </c>
      <c r="F3" s="33" t="s">
        <v>553</v>
      </c>
      <c r="G3" s="33" t="s">
        <v>554</v>
      </c>
      <c r="H3" s="33" t="s">
        <v>555</v>
      </c>
      <c r="I3" s="33" t="s">
        <v>556</v>
      </c>
      <c r="J3" s="33" t="s">
        <v>557</v>
      </c>
      <c r="K3" s="33" t="s">
        <v>558</v>
      </c>
      <c r="L3" s="33" t="s">
        <v>559</v>
      </c>
      <c r="M3" s="33" t="s">
        <v>13</v>
      </c>
      <c r="N3" s="33" t="s">
        <v>560</v>
      </c>
      <c r="O3" s="33" t="s">
        <v>561</v>
      </c>
      <c r="P3" s="33" t="s">
        <v>562</v>
      </c>
      <c r="Q3" s="33" t="s">
        <v>563</v>
      </c>
      <c r="R3" s="33" t="s">
        <v>15</v>
      </c>
      <c r="S3" s="33" t="s">
        <v>14</v>
      </c>
      <c r="T3" s="33" t="s">
        <v>564</v>
      </c>
      <c r="U3" s="33" t="s">
        <v>565</v>
      </c>
      <c r="V3" s="33" t="s">
        <v>566</v>
      </c>
      <c r="W3" s="33" t="s">
        <v>567</v>
      </c>
      <c r="X3" s="33" t="s">
        <v>568</v>
      </c>
      <c r="Y3" s="33" t="s">
        <v>569</v>
      </c>
      <c r="Z3" s="33" t="s">
        <v>570</v>
      </c>
      <c r="AA3" s="33" t="s">
        <v>571</v>
      </c>
      <c r="AB3" s="33" t="s">
        <v>572</v>
      </c>
      <c r="AC3" s="33" t="s">
        <v>573</v>
      </c>
      <c r="AD3" s="33" t="s">
        <v>574</v>
      </c>
      <c r="AE3" s="33" t="s">
        <v>575</v>
      </c>
      <c r="AF3" s="33" t="s">
        <v>576</v>
      </c>
      <c r="AG3" s="34" t="s">
        <v>577</v>
      </c>
      <c r="AH3" s="33" t="s">
        <v>578</v>
      </c>
      <c r="AI3" s="33" t="s">
        <v>579</v>
      </c>
      <c r="AJ3" s="33" t="s">
        <v>580</v>
      </c>
      <c r="AK3" s="33" t="s">
        <v>580</v>
      </c>
      <c r="AL3" s="34" t="s">
        <v>580</v>
      </c>
      <c r="AM3" s="35" t="s">
        <v>580</v>
      </c>
      <c r="AN3" s="35" t="s">
        <v>581</v>
      </c>
      <c r="AO3" s="35" t="s">
        <v>582</v>
      </c>
      <c r="AP3" s="35" t="s">
        <v>583</v>
      </c>
      <c r="AQ3" s="33" t="s">
        <v>584</v>
      </c>
      <c r="AR3" s="33" t="s">
        <v>584</v>
      </c>
      <c r="AS3" s="33" t="s">
        <v>584</v>
      </c>
      <c r="AT3" s="33" t="s">
        <v>585</v>
      </c>
      <c r="AU3" s="33" t="s">
        <v>585</v>
      </c>
      <c r="AV3" s="33" t="s">
        <v>586</v>
      </c>
      <c r="AW3" s="33" t="s">
        <v>587</v>
      </c>
      <c r="AX3" s="33" t="s">
        <v>588</v>
      </c>
      <c r="AY3" s="33" t="s">
        <v>589</v>
      </c>
      <c r="AZ3" s="33" t="s">
        <v>590</v>
      </c>
      <c r="BA3" s="33" t="s">
        <v>591</v>
      </c>
      <c r="BB3" s="34" t="s">
        <v>592</v>
      </c>
      <c r="BC3" s="34" t="s">
        <v>593</v>
      </c>
      <c r="BD3" s="34" t="s">
        <v>594</v>
      </c>
      <c r="BE3" s="34" t="s">
        <v>595</v>
      </c>
      <c r="BF3" s="34" t="s">
        <v>596</v>
      </c>
      <c r="BG3" s="33" t="s">
        <v>597</v>
      </c>
      <c r="BH3" s="33" t="s">
        <v>598</v>
      </c>
      <c r="BI3" s="33" t="s">
        <v>599</v>
      </c>
      <c r="BJ3" s="34" t="s">
        <v>600</v>
      </c>
      <c r="BK3" s="33" t="s">
        <v>601</v>
      </c>
      <c r="BL3" s="33" t="s">
        <v>601</v>
      </c>
      <c r="BM3" s="33" t="s">
        <v>602</v>
      </c>
      <c r="BN3" s="33" t="s">
        <v>603</v>
      </c>
      <c r="BO3" s="33" t="s">
        <v>604</v>
      </c>
      <c r="BP3" s="33" t="s">
        <v>605</v>
      </c>
      <c r="BQ3" s="33" t="s">
        <v>606</v>
      </c>
      <c r="BR3" s="33" t="s">
        <v>607</v>
      </c>
      <c r="BS3" s="33" t="s">
        <v>608</v>
      </c>
      <c r="BT3" s="33" t="s">
        <v>609</v>
      </c>
      <c r="BU3" s="33" t="s">
        <v>610</v>
      </c>
      <c r="BV3" s="33" t="s">
        <v>611</v>
      </c>
      <c r="BW3" s="33" t="s">
        <v>612</v>
      </c>
      <c r="BX3" s="33" t="s">
        <v>613</v>
      </c>
      <c r="BY3" s="33" t="s">
        <v>614</v>
      </c>
      <c r="BZ3" s="33" t="s">
        <v>615</v>
      </c>
      <c r="CA3" s="33" t="s">
        <v>616</v>
      </c>
      <c r="CB3" s="33" t="s">
        <v>617</v>
      </c>
      <c r="CC3" s="33" t="s">
        <v>618</v>
      </c>
      <c r="CD3" s="33" t="s">
        <v>619</v>
      </c>
      <c r="CE3" s="33" t="s">
        <v>620</v>
      </c>
      <c r="CF3" s="33" t="s">
        <v>621</v>
      </c>
      <c r="CG3" s="33" t="s">
        <v>622</v>
      </c>
      <c r="CH3" s="33" t="s">
        <v>623</v>
      </c>
      <c r="CI3" s="33" t="s">
        <v>624</v>
      </c>
      <c r="CJ3" s="33" t="s">
        <v>625</v>
      </c>
      <c r="CK3" s="33" t="s">
        <v>626</v>
      </c>
      <c r="CL3" s="33" t="s">
        <v>627</v>
      </c>
      <c r="CM3" s="33" t="s">
        <v>628</v>
      </c>
      <c r="CN3" s="33" t="s">
        <v>629</v>
      </c>
      <c r="CO3" s="33" t="s">
        <v>630</v>
      </c>
      <c r="CP3" s="33" t="s">
        <v>631</v>
      </c>
      <c r="CQ3" s="33" t="s">
        <v>632</v>
      </c>
      <c r="CR3" s="33" t="s">
        <v>633</v>
      </c>
      <c r="CS3" s="33" t="s">
        <v>634</v>
      </c>
      <c r="CT3" s="33" t="s">
        <v>635</v>
      </c>
      <c r="CU3" s="33" t="s">
        <v>636</v>
      </c>
      <c r="CV3" s="33" t="s">
        <v>637</v>
      </c>
      <c r="CW3" s="33" t="s">
        <v>638</v>
      </c>
      <c r="CX3" s="33" t="s">
        <v>639</v>
      </c>
      <c r="CY3" s="33" t="s">
        <v>640</v>
      </c>
      <c r="CZ3" s="33" t="s">
        <v>641</v>
      </c>
      <c r="DA3" s="33" t="s">
        <v>642</v>
      </c>
      <c r="DB3" s="33" t="s">
        <v>643</v>
      </c>
      <c r="DC3" s="33" t="s">
        <v>644</v>
      </c>
      <c r="DD3" s="33" t="s">
        <v>645</v>
      </c>
      <c r="DE3" s="33" t="s">
        <v>646</v>
      </c>
      <c r="DF3" s="33" t="s">
        <v>647</v>
      </c>
      <c r="DG3" s="33" t="s">
        <v>648</v>
      </c>
      <c r="DH3" s="33" t="s">
        <v>649</v>
      </c>
      <c r="DI3" s="33" t="s">
        <v>650</v>
      </c>
      <c r="DJ3" s="33" t="s">
        <v>651</v>
      </c>
      <c r="DK3" s="33" t="s">
        <v>652</v>
      </c>
      <c r="DL3" s="33" t="s">
        <v>653</v>
      </c>
      <c r="DM3" s="33" t="s">
        <v>654</v>
      </c>
      <c r="DN3" s="33" t="s">
        <v>655</v>
      </c>
      <c r="DO3" s="33" t="s">
        <v>656</v>
      </c>
      <c r="DP3" s="33" t="s">
        <v>657</v>
      </c>
      <c r="DQ3" s="34" t="s">
        <v>658</v>
      </c>
      <c r="DR3" s="33" t="s">
        <v>659</v>
      </c>
      <c r="DS3" s="33" t="s">
        <v>660</v>
      </c>
      <c r="DT3" s="33" t="s">
        <v>661</v>
      </c>
      <c r="DU3" s="33" t="s">
        <v>662</v>
      </c>
      <c r="DV3" s="33" t="s">
        <v>663</v>
      </c>
      <c r="DW3" s="33" t="s">
        <v>548</v>
      </c>
      <c r="DX3" s="33" t="s">
        <v>664</v>
      </c>
      <c r="DY3" s="33" t="s">
        <v>665</v>
      </c>
      <c r="DZ3" s="33" t="s">
        <v>666</v>
      </c>
      <c r="EA3" s="33" t="s">
        <v>667</v>
      </c>
      <c r="EB3" s="33" t="s">
        <v>668</v>
      </c>
      <c r="EC3" s="34" t="s">
        <v>669</v>
      </c>
      <c r="ED3" s="34" t="s">
        <v>670</v>
      </c>
      <c r="EE3" s="33" t="s">
        <v>671</v>
      </c>
      <c r="EF3" s="33" t="s">
        <v>672</v>
      </c>
      <c r="EG3" s="36" t="s">
        <v>673</v>
      </c>
      <c r="EH3" s="37" t="s">
        <v>26</v>
      </c>
      <c r="EI3" s="38" t="s">
        <v>674</v>
      </c>
      <c r="EJ3" s="33" t="s">
        <v>548</v>
      </c>
      <c r="EK3" s="33" t="s">
        <v>664</v>
      </c>
      <c r="EL3" s="33" t="s">
        <v>665</v>
      </c>
      <c r="EM3" s="33" t="s">
        <v>666</v>
      </c>
      <c r="EN3" s="33" t="s">
        <v>667</v>
      </c>
      <c r="EO3" s="33" t="s">
        <v>668</v>
      </c>
      <c r="EP3" s="33" t="s">
        <v>671</v>
      </c>
      <c r="EQ3" s="33" t="s">
        <v>672</v>
      </c>
      <c r="ER3" s="33" t="s">
        <v>675</v>
      </c>
      <c r="ES3" s="33" t="s">
        <v>676</v>
      </c>
      <c r="ET3" s="33" t="s">
        <v>677</v>
      </c>
      <c r="EU3" s="33" t="s">
        <v>678</v>
      </c>
      <c r="EV3" s="33" t="s">
        <v>679</v>
      </c>
      <c r="EW3" s="33" t="s">
        <v>680</v>
      </c>
      <c r="EX3" s="33" t="s">
        <v>681</v>
      </c>
      <c r="EY3" s="33" t="s">
        <v>682</v>
      </c>
      <c r="EZ3" s="33" t="s">
        <v>683</v>
      </c>
      <c r="FA3" s="33" t="s">
        <v>684</v>
      </c>
      <c r="FB3" s="33" t="s">
        <v>685</v>
      </c>
      <c r="FC3" s="34" t="s">
        <v>686</v>
      </c>
      <c r="FD3" s="35" t="s">
        <v>687</v>
      </c>
      <c r="FE3" s="33" t="s">
        <v>688</v>
      </c>
      <c r="FF3" s="33" t="s">
        <v>689</v>
      </c>
      <c r="FG3" s="33" t="s">
        <v>690</v>
      </c>
      <c r="FH3" s="33" t="s">
        <v>691</v>
      </c>
      <c r="FI3" s="33" t="s">
        <v>692</v>
      </c>
      <c r="FJ3" s="33" t="s">
        <v>693</v>
      </c>
      <c r="FK3" s="33" t="s">
        <v>694</v>
      </c>
      <c r="FL3" s="33" t="s">
        <v>695</v>
      </c>
      <c r="FM3" s="34" t="s">
        <v>696</v>
      </c>
      <c r="FN3" s="36" t="s">
        <v>697</v>
      </c>
      <c r="FO3" s="36" t="s">
        <v>698</v>
      </c>
      <c r="FP3" s="36" t="s">
        <v>698</v>
      </c>
      <c r="FQ3" s="33" t="s">
        <v>699</v>
      </c>
      <c r="FR3" s="33" t="s">
        <v>700</v>
      </c>
      <c r="FS3" s="33" t="s">
        <v>701</v>
      </c>
      <c r="FT3" s="33" t="s">
        <v>87</v>
      </c>
      <c r="FU3" s="33" t="s">
        <v>702</v>
      </c>
      <c r="FV3" s="33" t="s">
        <v>703</v>
      </c>
      <c r="FW3" s="39" t="s">
        <v>704</v>
      </c>
      <c r="FX3" s="39" t="s">
        <v>47</v>
      </c>
      <c r="FY3" s="33" t="s">
        <v>566</v>
      </c>
      <c r="FZ3" s="33" t="s">
        <v>567</v>
      </c>
      <c r="GA3" s="33" t="s">
        <v>568</v>
      </c>
      <c r="GB3" s="33" t="s">
        <v>570</v>
      </c>
      <c r="GC3" s="33" t="s">
        <v>576</v>
      </c>
      <c r="GD3" s="33" t="s">
        <v>578</v>
      </c>
      <c r="GE3" s="33" t="s">
        <v>705</v>
      </c>
      <c r="GF3" s="33" t="s">
        <v>580</v>
      </c>
      <c r="GG3" s="33" t="s">
        <v>683</v>
      </c>
      <c r="GH3" s="33" t="s">
        <v>684</v>
      </c>
      <c r="GI3" s="33" t="s">
        <v>685</v>
      </c>
    </row>
    <row r="4" spans="1:192" x14ac:dyDescent="0.45">
      <c r="A4" s="40">
        <v>32833</v>
      </c>
      <c r="B4" t="s">
        <v>706</v>
      </c>
      <c r="C4" t="s">
        <v>175</v>
      </c>
      <c r="D4" t="s">
        <v>107</v>
      </c>
      <c r="E4" t="s">
        <v>107</v>
      </c>
      <c r="F4">
        <v>77</v>
      </c>
      <c r="G4">
        <v>215</v>
      </c>
      <c r="H4">
        <v>2008</v>
      </c>
      <c r="I4">
        <v>2</v>
      </c>
      <c r="J4">
        <v>60</v>
      </c>
      <c r="K4" t="s">
        <v>202</v>
      </c>
      <c r="L4">
        <v>2011</v>
      </c>
      <c r="M4">
        <v>28</v>
      </c>
      <c r="N4">
        <v>7</v>
      </c>
      <c r="O4">
        <v>8474625</v>
      </c>
      <c r="P4" t="s">
        <v>707</v>
      </c>
      <c r="Q4" t="s">
        <v>708</v>
      </c>
      <c r="R4" t="s">
        <v>709</v>
      </c>
      <c r="S4" t="s">
        <v>296</v>
      </c>
      <c r="T4" t="s">
        <v>710</v>
      </c>
      <c r="U4" t="s">
        <v>194</v>
      </c>
      <c r="V4">
        <v>33</v>
      </c>
      <c r="W4">
        <v>3</v>
      </c>
      <c r="X4">
        <v>6</v>
      </c>
      <c r="Y4">
        <v>3</v>
      </c>
      <c r="Z4">
        <v>9</v>
      </c>
      <c r="AA4">
        <v>22</v>
      </c>
      <c r="AB4">
        <v>84</v>
      </c>
      <c r="AC4" s="26">
        <f t="shared" ref="AC4:AC67" si="0">Z4/V4</f>
        <v>0.27272727272727271</v>
      </c>
      <c r="AD4" s="20">
        <f t="shared" ref="AD4:AD67" si="1">IF(FY4&gt;V4,Z4-V4*(GB4-Z4)/(FY4-V4),0)</f>
        <v>-1.9634551495016606</v>
      </c>
      <c r="AE4" s="20">
        <v>3.3940000000000001</v>
      </c>
      <c r="AF4">
        <v>-2</v>
      </c>
      <c r="AG4">
        <v>-1.5</v>
      </c>
      <c r="AH4">
        <v>6</v>
      </c>
      <c r="AI4">
        <v>491</v>
      </c>
      <c r="AJ4">
        <v>23617</v>
      </c>
      <c r="AK4" s="20">
        <v>393.61666666667003</v>
      </c>
      <c r="AL4">
        <v>393.33</v>
      </c>
      <c r="AM4">
        <v>394</v>
      </c>
      <c r="AN4" s="26">
        <f t="shared" ref="AN4:AN67" si="2">AJ4/60/V4</f>
        <v>11.927777777777777</v>
      </c>
      <c r="AO4">
        <v>20.18</v>
      </c>
      <c r="AP4" s="41">
        <f t="shared" ref="AP4:AP67" si="3">IF(EE4&gt;0,Z4/EE4,0)</f>
        <v>0.47368421052631576</v>
      </c>
      <c r="AQ4">
        <v>64</v>
      </c>
      <c r="AR4">
        <v>64</v>
      </c>
      <c r="AS4">
        <v>64</v>
      </c>
      <c r="AT4">
        <v>47</v>
      </c>
      <c r="AU4">
        <v>47</v>
      </c>
      <c r="AV4">
        <v>37</v>
      </c>
      <c r="AW4">
        <v>42</v>
      </c>
      <c r="AX4">
        <v>24</v>
      </c>
      <c r="AY4">
        <v>0</v>
      </c>
      <c r="AZ4">
        <v>6</v>
      </c>
      <c r="BA4" s="42">
        <f t="shared" ref="BA4:BA67" si="4">AY4+AZ4</f>
        <v>6</v>
      </c>
      <c r="BB4">
        <v>4.63</v>
      </c>
      <c r="BC4">
        <v>19.243200000000002</v>
      </c>
      <c r="BD4" s="20">
        <v>71.5</v>
      </c>
      <c r="BE4" s="20">
        <f t="shared" ref="BE4:BE67" si="5">AQ4+BD4</f>
        <v>135.5</v>
      </c>
      <c r="BF4" s="20">
        <f t="shared" ref="BF4:BF67" si="6">IF(AL4&gt;0,BE4/AL4*60,0)</f>
        <v>20.669666692090612</v>
      </c>
      <c r="BG4">
        <v>134</v>
      </c>
      <c r="BH4">
        <v>109</v>
      </c>
      <c r="BI4">
        <v>114</v>
      </c>
      <c r="BJ4" s="41">
        <f t="shared" ref="BJ4:BJ67" si="7">BG4/(BG4+BI4)</f>
        <v>0.54032258064516125</v>
      </c>
      <c r="BK4">
        <v>50</v>
      </c>
      <c r="BL4">
        <v>50</v>
      </c>
      <c r="BM4">
        <v>39</v>
      </c>
      <c r="BN4" s="42">
        <f t="shared" ref="BN4:BN67" si="8">BL4-BM4</f>
        <v>11</v>
      </c>
      <c r="BO4">
        <v>10</v>
      </c>
      <c r="BP4">
        <v>8</v>
      </c>
      <c r="BQ4">
        <v>15</v>
      </c>
      <c r="BR4">
        <v>6</v>
      </c>
      <c r="BS4" s="41">
        <f t="shared" ref="BS4:BS67" si="9">BR4/(DZ4+BR4)</f>
        <v>2.3076923076923078E-2</v>
      </c>
      <c r="BT4">
        <v>6</v>
      </c>
      <c r="BU4">
        <v>9</v>
      </c>
      <c r="BV4" s="41">
        <f t="shared" ref="BV4:BV67" si="10">IF(BT4+BU4&gt;0,BT4/(BT4+BU4),0)</f>
        <v>0.4</v>
      </c>
      <c r="BW4">
        <v>0</v>
      </c>
      <c r="BX4">
        <v>1</v>
      </c>
      <c r="BY4">
        <v>1</v>
      </c>
      <c r="BZ4">
        <v>0</v>
      </c>
      <c r="CA4">
        <v>5</v>
      </c>
      <c r="CB4">
        <v>8</v>
      </c>
      <c r="CC4">
        <v>3</v>
      </c>
      <c r="CD4">
        <v>3</v>
      </c>
      <c r="CE4">
        <v>2</v>
      </c>
      <c r="CF4">
        <v>4</v>
      </c>
      <c r="CG4">
        <v>3</v>
      </c>
      <c r="CH4">
        <v>5</v>
      </c>
      <c r="CI4">
        <v>0</v>
      </c>
      <c r="CJ4">
        <v>0</v>
      </c>
      <c r="CK4">
        <v>1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10</v>
      </c>
      <c r="DA4">
        <v>2</v>
      </c>
      <c r="DB4">
        <v>0</v>
      </c>
      <c r="DC4">
        <v>1</v>
      </c>
      <c r="DD4">
        <v>12</v>
      </c>
      <c r="DE4">
        <v>8</v>
      </c>
      <c r="DF4">
        <v>1</v>
      </c>
      <c r="DG4">
        <v>13</v>
      </c>
      <c r="DH4">
        <v>3</v>
      </c>
      <c r="DI4">
        <v>2</v>
      </c>
      <c r="DJ4">
        <v>4</v>
      </c>
      <c r="DK4">
        <v>4</v>
      </c>
      <c r="DL4">
        <v>0</v>
      </c>
      <c r="DM4">
        <v>2</v>
      </c>
      <c r="DN4">
        <v>2</v>
      </c>
      <c r="DO4">
        <v>0</v>
      </c>
      <c r="DP4" s="42">
        <f t="shared" ref="DP4:DP67" si="11">DI4-DH4</f>
        <v>-1</v>
      </c>
      <c r="DQ4" s="20">
        <v>-2.17</v>
      </c>
      <c r="DR4">
        <v>3</v>
      </c>
      <c r="DS4">
        <v>0</v>
      </c>
      <c r="DT4">
        <v>0</v>
      </c>
      <c r="DU4">
        <v>0</v>
      </c>
      <c r="DV4">
        <v>0</v>
      </c>
      <c r="DW4">
        <v>349</v>
      </c>
      <c r="DX4">
        <v>355</v>
      </c>
      <c r="DY4">
        <v>265</v>
      </c>
      <c r="DZ4">
        <v>254</v>
      </c>
      <c r="EA4">
        <v>185</v>
      </c>
      <c r="EB4">
        <v>176</v>
      </c>
      <c r="EC4">
        <v>16.71</v>
      </c>
      <c r="ED4">
        <v>14.51</v>
      </c>
      <c r="EE4">
        <v>19</v>
      </c>
      <c r="EF4">
        <v>13</v>
      </c>
      <c r="EG4" s="41">
        <f t="shared" ref="EG4:EG67" si="12">EE4/EA4</f>
        <v>0.10270270270270271</v>
      </c>
      <c r="EH4" s="43">
        <f t="shared" ref="EH4:EH67" si="13">1-EF4/EB4</f>
        <v>0.92613636363636365</v>
      </c>
      <c r="EI4" s="44">
        <f t="shared" ref="EI4:EI67" si="14">EG4+EH4</f>
        <v>1.0288390663390663</v>
      </c>
      <c r="EJ4">
        <v>349</v>
      </c>
      <c r="EK4">
        <v>354</v>
      </c>
      <c r="EL4">
        <v>265</v>
      </c>
      <c r="EM4">
        <v>253</v>
      </c>
      <c r="EN4">
        <v>185</v>
      </c>
      <c r="EO4">
        <v>175</v>
      </c>
      <c r="EP4">
        <v>19</v>
      </c>
      <c r="EQ4">
        <v>13</v>
      </c>
      <c r="ER4">
        <v>162</v>
      </c>
      <c r="ES4">
        <v>159</v>
      </c>
      <c r="ET4">
        <v>63</v>
      </c>
      <c r="EU4">
        <v>46</v>
      </c>
      <c r="EV4">
        <v>7</v>
      </c>
      <c r="EW4">
        <v>8</v>
      </c>
      <c r="EX4">
        <v>23</v>
      </c>
      <c r="EY4">
        <v>21</v>
      </c>
      <c r="EZ4">
        <v>0.2</v>
      </c>
      <c r="FA4">
        <v>0.4</v>
      </c>
      <c r="FB4">
        <v>0.60000000000000009</v>
      </c>
      <c r="FC4" s="20">
        <v>4.95</v>
      </c>
      <c r="FD4" s="26">
        <f t="shared" ref="FD4:FD67" si="15">FC4/V4</f>
        <v>0.15</v>
      </c>
      <c r="FE4">
        <v>1.288</v>
      </c>
      <c r="FF4">
        <v>-0.06</v>
      </c>
      <c r="FG4">
        <v>-0.16</v>
      </c>
      <c r="FH4">
        <v>-0.22</v>
      </c>
      <c r="FL4" s="42">
        <f t="shared" ref="FL4:FL67" si="16">BK4+BR4+AH4+DS4</f>
        <v>62</v>
      </c>
      <c r="FM4" s="20">
        <f t="shared" ref="FM4:FM67" si="17">IF(DR4&gt;0,(BK4+BQ4)/DR4,0)</f>
        <v>21.666666666666668</v>
      </c>
      <c r="FN4" s="41">
        <v>3.1060606100000002E-2</v>
      </c>
      <c r="FO4" s="20">
        <f t="shared" ref="FO4:FO67" si="18">Z4-AH4/10</f>
        <v>8.4</v>
      </c>
      <c r="FP4" s="20">
        <f t="shared" ref="FP4:FP67" si="19">Z4+DQ4/5</f>
        <v>8.5660000000000007</v>
      </c>
      <c r="FQ4" s="20">
        <f t="shared" ref="FQ4:FQ67" si="20">(DW4+DX4)/AL4*60</f>
        <v>107.39074059949661</v>
      </c>
      <c r="FV4" t="s">
        <v>711</v>
      </c>
      <c r="FW4" s="45">
        <v>700000</v>
      </c>
      <c r="FX4" s="45">
        <v>700000</v>
      </c>
      <c r="FY4">
        <v>334</v>
      </c>
      <c r="FZ4">
        <v>54</v>
      </c>
      <c r="GA4">
        <v>55</v>
      </c>
      <c r="GB4">
        <v>109</v>
      </c>
      <c r="GC4">
        <v>-29</v>
      </c>
      <c r="GD4">
        <v>149</v>
      </c>
      <c r="GE4">
        <v>530</v>
      </c>
      <c r="GF4">
        <v>4120</v>
      </c>
      <c r="GG4">
        <v>6.9</v>
      </c>
      <c r="GH4">
        <v>3.2</v>
      </c>
      <c r="GI4">
        <v>10.1</v>
      </c>
      <c r="GJ4" s="42">
        <f t="shared" ref="GJ4:GJ67" si="21">Z4-AH4/10</f>
        <v>8.4</v>
      </c>
    </row>
    <row r="5" spans="1:192" x14ac:dyDescent="0.45">
      <c r="A5" s="40">
        <v>32134</v>
      </c>
      <c r="B5" t="s">
        <v>119</v>
      </c>
      <c r="D5" t="s">
        <v>120</v>
      </c>
      <c r="E5" t="s">
        <v>120</v>
      </c>
      <c r="F5">
        <v>74</v>
      </c>
      <c r="G5">
        <v>212</v>
      </c>
      <c r="H5">
        <v>2008</v>
      </c>
      <c r="I5">
        <v>3</v>
      </c>
      <c r="J5">
        <v>65</v>
      </c>
      <c r="K5" t="s">
        <v>92</v>
      </c>
      <c r="L5">
        <v>2014</v>
      </c>
      <c r="M5">
        <v>30</v>
      </c>
      <c r="N5">
        <v>4</v>
      </c>
      <c r="O5">
        <v>8474627</v>
      </c>
      <c r="P5" t="s">
        <v>712</v>
      </c>
      <c r="Q5" t="s">
        <v>713</v>
      </c>
      <c r="R5" t="s">
        <v>714</v>
      </c>
      <c r="S5" t="s">
        <v>715</v>
      </c>
      <c r="T5" t="s">
        <v>716</v>
      </c>
      <c r="U5" t="s">
        <v>382</v>
      </c>
      <c r="V5">
        <v>62</v>
      </c>
      <c r="W5">
        <v>3</v>
      </c>
      <c r="X5">
        <v>5</v>
      </c>
      <c r="Y5">
        <v>1</v>
      </c>
      <c r="Z5">
        <v>8</v>
      </c>
      <c r="AA5">
        <v>19</v>
      </c>
      <c r="AB5">
        <v>94</v>
      </c>
      <c r="AC5" s="26">
        <f t="shared" si="0"/>
        <v>0.12903225806451613</v>
      </c>
      <c r="AD5" s="20">
        <f t="shared" si="1"/>
        <v>-20.440366972477065</v>
      </c>
      <c r="AE5" s="20">
        <v>2.9079999999999999</v>
      </c>
      <c r="AF5">
        <v>-8</v>
      </c>
      <c r="AG5">
        <v>-3.2</v>
      </c>
      <c r="AH5">
        <v>14</v>
      </c>
      <c r="AI5">
        <v>952</v>
      </c>
      <c r="AJ5">
        <v>39114</v>
      </c>
      <c r="AK5" s="20">
        <v>651.9</v>
      </c>
      <c r="AL5">
        <v>651.9</v>
      </c>
      <c r="AM5">
        <v>652</v>
      </c>
      <c r="AN5" s="26">
        <f t="shared" si="2"/>
        <v>10.514516129032257</v>
      </c>
      <c r="AO5">
        <v>17.88</v>
      </c>
      <c r="AP5" s="41">
        <f t="shared" si="3"/>
        <v>0.47058823529411764</v>
      </c>
      <c r="AQ5">
        <v>74</v>
      </c>
      <c r="AR5">
        <v>74</v>
      </c>
      <c r="AS5">
        <v>74</v>
      </c>
      <c r="AT5">
        <v>55</v>
      </c>
      <c r="AU5">
        <v>55</v>
      </c>
      <c r="AV5">
        <v>45</v>
      </c>
      <c r="AW5">
        <v>41</v>
      </c>
      <c r="AX5">
        <v>18</v>
      </c>
      <c r="AY5">
        <v>1</v>
      </c>
      <c r="AZ5">
        <v>3</v>
      </c>
      <c r="BA5" s="42">
        <f t="shared" si="4"/>
        <v>4</v>
      </c>
      <c r="BB5">
        <v>4.29</v>
      </c>
      <c r="BC5">
        <v>26.1111</v>
      </c>
      <c r="BD5" s="20">
        <v>38.9</v>
      </c>
      <c r="BE5" s="20">
        <f t="shared" si="5"/>
        <v>112.9</v>
      </c>
      <c r="BF5" s="20">
        <f t="shared" si="6"/>
        <v>10.391164289001381</v>
      </c>
      <c r="BG5">
        <v>165</v>
      </c>
      <c r="BH5">
        <v>178</v>
      </c>
      <c r="BI5">
        <v>181</v>
      </c>
      <c r="BJ5" s="41">
        <f t="shared" si="7"/>
        <v>0.47687861271676302</v>
      </c>
      <c r="BK5">
        <v>55</v>
      </c>
      <c r="BL5">
        <v>55</v>
      </c>
      <c r="BM5">
        <v>76</v>
      </c>
      <c r="BN5" s="42">
        <f t="shared" si="8"/>
        <v>-21</v>
      </c>
      <c r="BO5">
        <v>10</v>
      </c>
      <c r="BP5">
        <v>13</v>
      </c>
      <c r="BQ5">
        <v>14</v>
      </c>
      <c r="BR5">
        <v>21</v>
      </c>
      <c r="BS5" s="41">
        <f t="shared" si="9"/>
        <v>4.5851528384279479E-2</v>
      </c>
      <c r="BT5">
        <v>85</v>
      </c>
      <c r="BU5">
        <v>64</v>
      </c>
      <c r="BV5" s="41">
        <f t="shared" si="10"/>
        <v>0.57046979865771807</v>
      </c>
      <c r="BW5">
        <v>29</v>
      </c>
      <c r="BX5">
        <v>19</v>
      </c>
      <c r="BY5">
        <v>27</v>
      </c>
      <c r="BZ5">
        <v>16</v>
      </c>
      <c r="CA5">
        <v>29</v>
      </c>
      <c r="CB5">
        <v>29</v>
      </c>
      <c r="CC5">
        <v>21</v>
      </c>
      <c r="CD5">
        <v>21</v>
      </c>
      <c r="CE5">
        <v>31</v>
      </c>
      <c r="CF5">
        <v>22</v>
      </c>
      <c r="CG5">
        <v>50</v>
      </c>
      <c r="CH5">
        <v>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1</v>
      </c>
      <c r="CZ5">
        <v>9</v>
      </c>
      <c r="DA5">
        <v>8</v>
      </c>
      <c r="DB5">
        <v>1</v>
      </c>
      <c r="DC5">
        <v>0</v>
      </c>
      <c r="DD5">
        <v>8</v>
      </c>
      <c r="DE5">
        <v>3</v>
      </c>
      <c r="DF5">
        <v>2</v>
      </c>
      <c r="DG5">
        <v>23</v>
      </c>
      <c r="DH5">
        <v>7</v>
      </c>
      <c r="DI5">
        <v>9</v>
      </c>
      <c r="DJ5">
        <v>7</v>
      </c>
      <c r="DK5">
        <v>7</v>
      </c>
      <c r="DL5">
        <v>0</v>
      </c>
      <c r="DM5">
        <v>9</v>
      </c>
      <c r="DN5">
        <v>9</v>
      </c>
      <c r="DO5">
        <v>0</v>
      </c>
      <c r="DP5" s="42">
        <f t="shared" si="11"/>
        <v>2</v>
      </c>
      <c r="DQ5" s="20">
        <v>-0.71199999999999997</v>
      </c>
      <c r="DR5">
        <v>7</v>
      </c>
      <c r="DS5">
        <v>0</v>
      </c>
      <c r="DT5">
        <v>0</v>
      </c>
      <c r="DU5">
        <v>0</v>
      </c>
      <c r="DV5">
        <v>0</v>
      </c>
      <c r="DW5">
        <v>537</v>
      </c>
      <c r="DX5">
        <v>596</v>
      </c>
      <c r="DY5">
        <v>384</v>
      </c>
      <c r="DZ5">
        <v>437</v>
      </c>
      <c r="EA5">
        <v>288</v>
      </c>
      <c r="EB5">
        <v>315</v>
      </c>
      <c r="EC5">
        <v>20.239999999999998</v>
      </c>
      <c r="ED5">
        <v>27.05</v>
      </c>
      <c r="EE5">
        <v>17</v>
      </c>
      <c r="EF5">
        <v>33</v>
      </c>
      <c r="EG5" s="41">
        <f t="shared" si="12"/>
        <v>5.9027777777777776E-2</v>
      </c>
      <c r="EH5" s="43">
        <f t="shared" si="13"/>
        <v>0.89523809523809528</v>
      </c>
      <c r="EI5" s="44">
        <f t="shared" si="14"/>
        <v>0.95426587301587307</v>
      </c>
      <c r="EJ5">
        <v>537</v>
      </c>
      <c r="EK5">
        <v>596</v>
      </c>
      <c r="EL5">
        <v>384</v>
      </c>
      <c r="EM5">
        <v>437</v>
      </c>
      <c r="EN5">
        <v>288</v>
      </c>
      <c r="EO5">
        <v>315</v>
      </c>
      <c r="EP5">
        <v>17</v>
      </c>
      <c r="EQ5">
        <v>33</v>
      </c>
      <c r="ER5">
        <v>221</v>
      </c>
      <c r="ES5">
        <v>304</v>
      </c>
      <c r="ET5">
        <v>77</v>
      </c>
      <c r="EU5">
        <v>116</v>
      </c>
      <c r="EV5">
        <v>3</v>
      </c>
      <c r="EW5">
        <v>17</v>
      </c>
      <c r="EX5">
        <v>30</v>
      </c>
      <c r="EY5">
        <v>40</v>
      </c>
      <c r="EZ5">
        <v>-0.7</v>
      </c>
      <c r="FA5">
        <v>0.4</v>
      </c>
      <c r="FB5">
        <v>-0.4</v>
      </c>
      <c r="FC5" s="20">
        <v>7.79</v>
      </c>
      <c r="FD5" s="26">
        <f t="shared" si="15"/>
        <v>0.12564516129032258</v>
      </c>
      <c r="FE5">
        <v>9.8799999999999999E-2</v>
      </c>
      <c r="FF5">
        <v>-0.41</v>
      </c>
      <c r="FG5">
        <v>-0.05</v>
      </c>
      <c r="FH5">
        <v>-0.46</v>
      </c>
      <c r="FL5" s="42">
        <f t="shared" si="16"/>
        <v>90</v>
      </c>
      <c r="FM5" s="20">
        <f t="shared" si="17"/>
        <v>9.8571428571428577</v>
      </c>
      <c r="FN5" s="41">
        <v>1.6129032300000002E-2</v>
      </c>
      <c r="FO5" s="20">
        <f t="shared" si="18"/>
        <v>6.6</v>
      </c>
      <c r="FP5" s="20">
        <f t="shared" si="19"/>
        <v>7.8575999999999997</v>
      </c>
      <c r="FQ5" s="20">
        <f t="shared" si="20"/>
        <v>104.27979751495629</v>
      </c>
      <c r="FR5">
        <v>1</v>
      </c>
      <c r="FS5" t="s">
        <v>455</v>
      </c>
      <c r="FT5">
        <v>57</v>
      </c>
      <c r="FV5" t="s">
        <v>711</v>
      </c>
      <c r="FW5" s="45">
        <v>4700000</v>
      </c>
      <c r="FX5" s="45">
        <v>4700000</v>
      </c>
      <c r="FY5">
        <v>280</v>
      </c>
      <c r="FZ5">
        <v>33</v>
      </c>
      <c r="GA5">
        <v>75</v>
      </c>
      <c r="GB5">
        <v>108</v>
      </c>
      <c r="GC5">
        <v>19</v>
      </c>
      <c r="GD5">
        <v>134</v>
      </c>
      <c r="GE5">
        <v>298</v>
      </c>
      <c r="GF5">
        <v>4109</v>
      </c>
      <c r="GG5">
        <v>4.2</v>
      </c>
      <c r="GH5">
        <v>5.5</v>
      </c>
      <c r="GI5">
        <v>9.6999999999999993</v>
      </c>
      <c r="GJ5" s="42">
        <f t="shared" si="21"/>
        <v>6.6</v>
      </c>
    </row>
    <row r="6" spans="1:192" x14ac:dyDescent="0.45">
      <c r="A6" s="40">
        <v>33031</v>
      </c>
      <c r="B6" t="s">
        <v>207</v>
      </c>
      <c r="C6" t="s">
        <v>208</v>
      </c>
      <c r="D6" t="s">
        <v>91</v>
      </c>
      <c r="E6" t="s">
        <v>91</v>
      </c>
      <c r="F6">
        <v>75</v>
      </c>
      <c r="G6">
        <v>210</v>
      </c>
      <c r="H6">
        <v>2008</v>
      </c>
      <c r="I6">
        <v>3</v>
      </c>
      <c r="J6">
        <v>69</v>
      </c>
      <c r="K6" t="s">
        <v>202</v>
      </c>
      <c r="L6">
        <v>2011</v>
      </c>
      <c r="M6">
        <v>27</v>
      </c>
      <c r="N6">
        <v>7</v>
      </c>
      <c r="O6">
        <v>8474628</v>
      </c>
      <c r="P6" t="s">
        <v>717</v>
      </c>
      <c r="Q6" t="s">
        <v>718</v>
      </c>
      <c r="R6" t="s">
        <v>719</v>
      </c>
      <c r="S6" t="s">
        <v>301</v>
      </c>
      <c r="T6" t="s">
        <v>720</v>
      </c>
      <c r="U6" t="s">
        <v>123</v>
      </c>
      <c r="V6">
        <v>82</v>
      </c>
      <c r="W6">
        <v>3</v>
      </c>
      <c r="X6">
        <v>7</v>
      </c>
      <c r="Y6">
        <v>5</v>
      </c>
      <c r="Z6">
        <v>10</v>
      </c>
      <c r="AA6">
        <v>17</v>
      </c>
      <c r="AB6">
        <v>74</v>
      </c>
      <c r="AC6" s="26">
        <f t="shared" si="0"/>
        <v>0.12195121951219512</v>
      </c>
      <c r="AD6" s="20">
        <f t="shared" si="1"/>
        <v>-14.384839650145771</v>
      </c>
      <c r="AE6" s="20">
        <v>3.5270000000000001</v>
      </c>
      <c r="AF6">
        <v>-11</v>
      </c>
      <c r="AG6">
        <v>0.4</v>
      </c>
      <c r="AH6">
        <v>28</v>
      </c>
      <c r="AI6">
        <v>1759</v>
      </c>
      <c r="AJ6">
        <v>82396</v>
      </c>
      <c r="AK6" s="20">
        <v>1373.2666666667001</v>
      </c>
      <c r="AL6">
        <v>1373.23</v>
      </c>
      <c r="AM6">
        <v>1373</v>
      </c>
      <c r="AN6" s="26">
        <f t="shared" si="2"/>
        <v>16.747154471544714</v>
      </c>
      <c r="AO6">
        <v>28.08</v>
      </c>
      <c r="AP6" s="41">
        <f t="shared" si="3"/>
        <v>0.24390243902439024</v>
      </c>
      <c r="AQ6">
        <v>251</v>
      </c>
      <c r="AR6">
        <v>251</v>
      </c>
      <c r="AS6">
        <v>250</v>
      </c>
      <c r="AT6">
        <v>160</v>
      </c>
      <c r="AU6">
        <v>159</v>
      </c>
      <c r="AV6">
        <v>98</v>
      </c>
      <c r="AW6">
        <v>57</v>
      </c>
      <c r="AX6">
        <v>2</v>
      </c>
      <c r="AY6">
        <v>1</v>
      </c>
      <c r="AZ6">
        <v>9</v>
      </c>
      <c r="BA6" s="42">
        <f t="shared" si="4"/>
        <v>10</v>
      </c>
      <c r="BB6">
        <v>4.0199999999999996</v>
      </c>
      <c r="BC6">
        <v>55.428600000000003</v>
      </c>
      <c r="BD6" s="20">
        <v>113.3</v>
      </c>
      <c r="BE6" s="20">
        <f t="shared" si="5"/>
        <v>364.3</v>
      </c>
      <c r="BF6" s="20">
        <f t="shared" si="6"/>
        <v>15.917217072158344</v>
      </c>
      <c r="BG6">
        <v>381</v>
      </c>
      <c r="BH6">
        <v>447</v>
      </c>
      <c r="BI6">
        <v>469</v>
      </c>
      <c r="BJ6" s="41">
        <f t="shared" si="7"/>
        <v>0.44823529411764707</v>
      </c>
      <c r="BK6">
        <v>106</v>
      </c>
      <c r="BL6">
        <v>105</v>
      </c>
      <c r="BM6">
        <v>94</v>
      </c>
      <c r="BN6" s="42">
        <f t="shared" si="8"/>
        <v>11</v>
      </c>
      <c r="BO6">
        <v>61</v>
      </c>
      <c r="BP6">
        <v>31</v>
      </c>
      <c r="BQ6">
        <v>15</v>
      </c>
      <c r="BR6">
        <v>158</v>
      </c>
      <c r="BS6" s="41">
        <f t="shared" si="9"/>
        <v>0.12824675324675325</v>
      </c>
      <c r="BT6">
        <v>0</v>
      </c>
      <c r="BU6">
        <v>0</v>
      </c>
      <c r="BV6" s="41">
        <f t="shared" si="10"/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6</v>
      </c>
      <c r="CZ6">
        <v>53</v>
      </c>
      <c r="DA6">
        <v>1</v>
      </c>
      <c r="DB6">
        <v>0</v>
      </c>
      <c r="DC6">
        <v>55</v>
      </c>
      <c r="DD6">
        <v>6</v>
      </c>
      <c r="DE6">
        <v>0</v>
      </c>
      <c r="DF6">
        <v>0</v>
      </c>
      <c r="DG6">
        <v>36</v>
      </c>
      <c r="DH6">
        <v>14</v>
      </c>
      <c r="DI6">
        <v>10</v>
      </c>
      <c r="DJ6">
        <v>14</v>
      </c>
      <c r="DK6">
        <v>14</v>
      </c>
      <c r="DL6">
        <v>0</v>
      </c>
      <c r="DM6">
        <v>9</v>
      </c>
      <c r="DN6">
        <v>9</v>
      </c>
      <c r="DO6">
        <v>0</v>
      </c>
      <c r="DP6" s="42">
        <f t="shared" si="11"/>
        <v>-4</v>
      </c>
      <c r="DQ6" s="20">
        <v>-0.75700000000000001</v>
      </c>
      <c r="DR6">
        <v>14</v>
      </c>
      <c r="DS6">
        <v>0</v>
      </c>
      <c r="DT6">
        <v>0</v>
      </c>
      <c r="DU6">
        <v>0</v>
      </c>
      <c r="DV6">
        <v>0</v>
      </c>
      <c r="DW6">
        <v>1219</v>
      </c>
      <c r="DX6">
        <v>1471</v>
      </c>
      <c r="DY6">
        <v>907</v>
      </c>
      <c r="DZ6">
        <v>1074</v>
      </c>
      <c r="EA6">
        <v>624</v>
      </c>
      <c r="EB6">
        <v>732</v>
      </c>
      <c r="EC6">
        <v>54.96</v>
      </c>
      <c r="ED6">
        <v>72.88</v>
      </c>
      <c r="EE6">
        <v>41</v>
      </c>
      <c r="EF6">
        <v>69</v>
      </c>
      <c r="EG6" s="41">
        <f t="shared" si="12"/>
        <v>6.5705128205128208E-2</v>
      </c>
      <c r="EH6" s="43">
        <f t="shared" si="13"/>
        <v>0.90573770491803285</v>
      </c>
      <c r="EI6" s="44">
        <f t="shared" si="14"/>
        <v>0.97144283312316104</v>
      </c>
      <c r="EJ6">
        <v>1222</v>
      </c>
      <c r="EK6">
        <v>1473</v>
      </c>
      <c r="EL6">
        <v>909</v>
      </c>
      <c r="EM6">
        <v>1075</v>
      </c>
      <c r="EN6">
        <v>625</v>
      </c>
      <c r="EO6">
        <v>733</v>
      </c>
      <c r="EP6">
        <v>41</v>
      </c>
      <c r="EQ6">
        <v>69</v>
      </c>
      <c r="ER6">
        <v>593</v>
      </c>
      <c r="ES6">
        <v>700</v>
      </c>
      <c r="ET6">
        <v>240</v>
      </c>
      <c r="EU6">
        <v>260</v>
      </c>
      <c r="EV6">
        <v>31</v>
      </c>
      <c r="EW6">
        <v>36</v>
      </c>
      <c r="EX6">
        <v>102</v>
      </c>
      <c r="EY6">
        <v>118</v>
      </c>
      <c r="EZ6">
        <v>-0.4</v>
      </c>
      <c r="FA6">
        <v>2.5</v>
      </c>
      <c r="FB6">
        <v>2.2000000000000002</v>
      </c>
      <c r="FC6" s="20">
        <v>18.68</v>
      </c>
      <c r="FD6" s="26">
        <f t="shared" si="15"/>
        <v>0.2278048780487805</v>
      </c>
      <c r="FE6">
        <v>0.70030000000000003</v>
      </c>
      <c r="FF6">
        <v>0.17</v>
      </c>
      <c r="FG6">
        <v>-0.02</v>
      </c>
      <c r="FH6">
        <v>0.15</v>
      </c>
      <c r="FL6" s="42">
        <f t="shared" si="16"/>
        <v>292</v>
      </c>
      <c r="FM6" s="20">
        <f t="shared" si="17"/>
        <v>8.6428571428571423</v>
      </c>
      <c r="FN6" s="41">
        <v>1.4084507000000001E-2</v>
      </c>
      <c r="FO6" s="20">
        <f t="shared" si="18"/>
        <v>7.2</v>
      </c>
      <c r="FP6" s="20">
        <f t="shared" si="19"/>
        <v>9.8485999999999994</v>
      </c>
      <c r="FQ6" s="20">
        <f t="shared" si="20"/>
        <v>117.53311535576705</v>
      </c>
      <c r="FU6" t="s">
        <v>721</v>
      </c>
      <c r="FV6" t="s">
        <v>711</v>
      </c>
      <c r="FW6" s="45">
        <v>3500000</v>
      </c>
      <c r="FX6" s="45">
        <v>3500000</v>
      </c>
      <c r="FY6">
        <v>425</v>
      </c>
      <c r="FZ6">
        <v>29</v>
      </c>
      <c r="GA6">
        <v>83</v>
      </c>
      <c r="GB6">
        <v>112</v>
      </c>
      <c r="GC6">
        <v>-46</v>
      </c>
      <c r="GD6">
        <v>238</v>
      </c>
      <c r="GE6">
        <v>652</v>
      </c>
      <c r="GF6">
        <v>8141</v>
      </c>
      <c r="GG6">
        <v>5.5</v>
      </c>
      <c r="GH6">
        <v>14.8</v>
      </c>
      <c r="GI6">
        <v>20.399999999999999</v>
      </c>
      <c r="GJ6" s="42">
        <f t="shared" si="21"/>
        <v>7.2</v>
      </c>
    </row>
    <row r="7" spans="1:192" x14ac:dyDescent="0.45">
      <c r="A7" s="40">
        <v>30059</v>
      </c>
      <c r="B7" t="s">
        <v>212</v>
      </c>
      <c r="C7" t="s">
        <v>213</v>
      </c>
      <c r="D7" t="s">
        <v>91</v>
      </c>
      <c r="E7" t="s">
        <v>91</v>
      </c>
      <c r="F7">
        <v>74</v>
      </c>
      <c r="G7">
        <v>215</v>
      </c>
      <c r="H7">
        <v>2000</v>
      </c>
      <c r="I7">
        <v>1</v>
      </c>
      <c r="J7">
        <v>6</v>
      </c>
      <c r="K7" t="s">
        <v>92</v>
      </c>
      <c r="L7">
        <v>2000</v>
      </c>
      <c r="M7">
        <v>35</v>
      </c>
      <c r="N7">
        <v>17</v>
      </c>
      <c r="O7">
        <v>8468486</v>
      </c>
      <c r="P7" t="s">
        <v>722</v>
      </c>
      <c r="Q7" t="s">
        <v>723</v>
      </c>
      <c r="R7" t="s">
        <v>724</v>
      </c>
      <c r="S7" t="s">
        <v>198</v>
      </c>
      <c r="T7" t="s">
        <v>725</v>
      </c>
      <c r="U7" t="s">
        <v>307</v>
      </c>
      <c r="V7">
        <v>62</v>
      </c>
      <c r="W7">
        <v>13</v>
      </c>
      <c r="X7">
        <v>11</v>
      </c>
      <c r="Y7">
        <v>8</v>
      </c>
      <c r="Z7">
        <v>24</v>
      </c>
      <c r="AA7">
        <v>14</v>
      </c>
      <c r="AB7">
        <v>40</v>
      </c>
      <c r="AC7" s="26">
        <f t="shared" si="0"/>
        <v>0.38709677419354838</v>
      </c>
      <c r="AD7" s="20">
        <f t="shared" si="1"/>
        <v>-11.674810446503791</v>
      </c>
      <c r="AE7" s="20">
        <v>9.8699999999999992</v>
      </c>
      <c r="AF7">
        <v>-3</v>
      </c>
      <c r="AG7">
        <v>-3.7</v>
      </c>
      <c r="AH7">
        <v>82</v>
      </c>
      <c r="AI7">
        <v>1099</v>
      </c>
      <c r="AJ7">
        <v>44707</v>
      </c>
      <c r="AK7" s="20">
        <v>745.11666666666997</v>
      </c>
      <c r="AL7">
        <v>745.13</v>
      </c>
      <c r="AM7">
        <v>745</v>
      </c>
      <c r="AN7" s="26">
        <f t="shared" si="2"/>
        <v>12.018010752688172</v>
      </c>
      <c r="AO7">
        <v>20.52</v>
      </c>
      <c r="AP7" s="41">
        <f t="shared" si="3"/>
        <v>0.70588235294117652</v>
      </c>
      <c r="AQ7">
        <v>133</v>
      </c>
      <c r="AR7">
        <v>133</v>
      </c>
      <c r="AS7">
        <v>133</v>
      </c>
      <c r="AT7">
        <v>107</v>
      </c>
      <c r="AU7">
        <v>107</v>
      </c>
      <c r="AV7">
        <v>82</v>
      </c>
      <c r="AW7">
        <v>79</v>
      </c>
      <c r="AX7">
        <v>41</v>
      </c>
      <c r="AY7">
        <v>5</v>
      </c>
      <c r="AZ7">
        <v>5</v>
      </c>
      <c r="BA7" s="42">
        <f t="shared" si="4"/>
        <v>10</v>
      </c>
      <c r="BB7">
        <v>8.3800000000000008</v>
      </c>
      <c r="BC7">
        <v>32.5732</v>
      </c>
      <c r="BD7" s="20">
        <v>181.6</v>
      </c>
      <c r="BE7" s="20">
        <f t="shared" si="5"/>
        <v>314.60000000000002</v>
      </c>
      <c r="BF7" s="20">
        <f t="shared" si="6"/>
        <v>25.332492316776939</v>
      </c>
      <c r="BG7">
        <v>290</v>
      </c>
      <c r="BH7">
        <v>242</v>
      </c>
      <c r="BI7">
        <v>220</v>
      </c>
      <c r="BJ7" s="41">
        <f t="shared" si="7"/>
        <v>0.56862745098039214</v>
      </c>
      <c r="BK7">
        <v>82</v>
      </c>
      <c r="BL7">
        <v>82</v>
      </c>
      <c r="BM7">
        <v>41</v>
      </c>
      <c r="BN7" s="42">
        <f t="shared" si="8"/>
        <v>41</v>
      </c>
      <c r="BO7">
        <v>25</v>
      </c>
      <c r="BP7">
        <v>25</v>
      </c>
      <c r="BQ7">
        <v>14</v>
      </c>
      <c r="BR7">
        <v>25</v>
      </c>
      <c r="BS7" s="41">
        <f t="shared" si="9"/>
        <v>4.96031746031746E-2</v>
      </c>
      <c r="BT7">
        <v>3</v>
      </c>
      <c r="BU7">
        <v>12</v>
      </c>
      <c r="BV7" s="41">
        <f t="shared" si="10"/>
        <v>0.2</v>
      </c>
      <c r="BW7">
        <v>0</v>
      </c>
      <c r="BX7">
        <v>3</v>
      </c>
      <c r="BY7">
        <v>0</v>
      </c>
      <c r="BZ7">
        <v>4</v>
      </c>
      <c r="CA7">
        <v>3</v>
      </c>
      <c r="CB7">
        <v>5</v>
      </c>
      <c r="CC7">
        <v>1</v>
      </c>
      <c r="CD7">
        <v>5</v>
      </c>
      <c r="CE7">
        <v>0</v>
      </c>
      <c r="CF7">
        <v>2</v>
      </c>
      <c r="CG7">
        <v>3</v>
      </c>
      <c r="CH7">
        <v>8</v>
      </c>
      <c r="CI7">
        <v>0</v>
      </c>
      <c r="CJ7">
        <v>0</v>
      </c>
      <c r="CK7">
        <v>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5</v>
      </c>
      <c r="CU7">
        <v>1</v>
      </c>
      <c r="CV7">
        <v>5</v>
      </c>
      <c r="CW7">
        <v>0</v>
      </c>
      <c r="CX7">
        <v>0</v>
      </c>
      <c r="CY7">
        <v>3</v>
      </c>
      <c r="CZ7">
        <v>22</v>
      </c>
      <c r="DA7">
        <v>5</v>
      </c>
      <c r="DB7">
        <v>1</v>
      </c>
      <c r="DC7">
        <v>10</v>
      </c>
      <c r="DD7">
        <v>11</v>
      </c>
      <c r="DE7">
        <v>14</v>
      </c>
      <c r="DF7">
        <v>1</v>
      </c>
      <c r="DG7">
        <v>40</v>
      </c>
      <c r="DH7">
        <v>19</v>
      </c>
      <c r="DI7">
        <v>8</v>
      </c>
      <c r="DJ7">
        <v>22</v>
      </c>
      <c r="DK7">
        <v>19</v>
      </c>
      <c r="DL7">
        <v>3</v>
      </c>
      <c r="DM7">
        <v>11</v>
      </c>
      <c r="DN7">
        <v>8</v>
      </c>
      <c r="DO7">
        <v>3</v>
      </c>
      <c r="DP7" s="42">
        <f t="shared" si="11"/>
        <v>-11</v>
      </c>
      <c r="DQ7" s="20">
        <v>-11.432</v>
      </c>
      <c r="DR7">
        <v>11</v>
      </c>
      <c r="DS7">
        <v>4</v>
      </c>
      <c r="DT7">
        <v>0</v>
      </c>
      <c r="DU7">
        <v>3</v>
      </c>
      <c r="DV7">
        <v>1</v>
      </c>
      <c r="DW7">
        <v>758</v>
      </c>
      <c r="DX7">
        <v>641</v>
      </c>
      <c r="DY7">
        <v>559</v>
      </c>
      <c r="DZ7">
        <v>479</v>
      </c>
      <c r="EA7">
        <v>402</v>
      </c>
      <c r="EB7">
        <v>368</v>
      </c>
      <c r="EC7">
        <v>32.18</v>
      </c>
      <c r="ED7">
        <v>27.11</v>
      </c>
      <c r="EE7">
        <v>34</v>
      </c>
      <c r="EF7">
        <v>30</v>
      </c>
      <c r="EG7" s="41">
        <f t="shared" si="12"/>
        <v>8.45771144278607E-2</v>
      </c>
      <c r="EH7" s="43">
        <f t="shared" si="13"/>
        <v>0.91847826086956519</v>
      </c>
      <c r="EI7" s="44">
        <f t="shared" si="14"/>
        <v>1.0030553752974258</v>
      </c>
      <c r="EJ7">
        <v>756</v>
      </c>
      <c r="EK7">
        <v>642</v>
      </c>
      <c r="EL7">
        <v>558</v>
      </c>
      <c r="EM7">
        <v>480</v>
      </c>
      <c r="EN7">
        <v>400</v>
      </c>
      <c r="EO7">
        <v>369</v>
      </c>
      <c r="EP7">
        <v>34</v>
      </c>
      <c r="EQ7">
        <v>29</v>
      </c>
      <c r="ER7">
        <v>329</v>
      </c>
      <c r="ES7">
        <v>298</v>
      </c>
      <c r="ET7">
        <v>127</v>
      </c>
      <c r="EU7">
        <v>110</v>
      </c>
      <c r="EV7">
        <v>25</v>
      </c>
      <c r="EW7">
        <v>11</v>
      </c>
      <c r="EX7">
        <v>72</v>
      </c>
      <c r="EY7">
        <v>62</v>
      </c>
      <c r="EZ7">
        <v>1.8</v>
      </c>
      <c r="FA7">
        <v>0.60000000000000009</v>
      </c>
      <c r="FB7">
        <v>2.4</v>
      </c>
      <c r="FC7" s="20">
        <v>23.66</v>
      </c>
      <c r="FD7" s="26">
        <f t="shared" si="15"/>
        <v>0.38161290322580643</v>
      </c>
      <c r="FE7">
        <v>1.2581</v>
      </c>
      <c r="FF7">
        <v>0.84</v>
      </c>
      <c r="FG7">
        <v>-0.15</v>
      </c>
      <c r="FH7">
        <v>0.68</v>
      </c>
      <c r="FL7" s="42">
        <f t="shared" si="16"/>
        <v>193</v>
      </c>
      <c r="FM7" s="20">
        <f t="shared" si="17"/>
        <v>8.7272727272727266</v>
      </c>
      <c r="FN7" s="41">
        <v>6.9328824100000006E-2</v>
      </c>
      <c r="FO7" s="20">
        <f t="shared" si="18"/>
        <v>15.8</v>
      </c>
      <c r="FP7" s="20">
        <f t="shared" si="19"/>
        <v>21.7136</v>
      </c>
      <c r="FQ7" s="20">
        <f t="shared" si="20"/>
        <v>112.65148363372835</v>
      </c>
      <c r="FR7">
        <v>13</v>
      </c>
      <c r="FS7" t="s">
        <v>111</v>
      </c>
      <c r="FT7">
        <v>159</v>
      </c>
      <c r="FV7" t="s">
        <v>711</v>
      </c>
      <c r="FW7" s="45">
        <v>1000000</v>
      </c>
      <c r="FX7" s="45">
        <v>1000000</v>
      </c>
      <c r="FY7">
        <v>1249</v>
      </c>
      <c r="FZ7">
        <v>327</v>
      </c>
      <c r="GA7">
        <v>380</v>
      </c>
      <c r="GB7">
        <v>707</v>
      </c>
      <c r="GC7">
        <v>66</v>
      </c>
      <c r="GD7">
        <v>1809</v>
      </c>
      <c r="GE7">
        <v>2777</v>
      </c>
      <c r="GF7">
        <v>19535</v>
      </c>
      <c r="GG7">
        <v>57.8</v>
      </c>
      <c r="GH7">
        <v>23.6</v>
      </c>
      <c r="GI7">
        <v>81.400000000000006</v>
      </c>
      <c r="GJ7" s="42">
        <f t="shared" si="21"/>
        <v>15.8</v>
      </c>
    </row>
    <row r="8" spans="1:192" x14ac:dyDescent="0.45">
      <c r="A8" s="40">
        <v>29669</v>
      </c>
      <c r="B8" t="s">
        <v>726</v>
      </c>
      <c r="C8" t="s">
        <v>442</v>
      </c>
      <c r="D8" t="s">
        <v>107</v>
      </c>
      <c r="E8" t="s">
        <v>107</v>
      </c>
      <c r="F8">
        <v>75</v>
      </c>
      <c r="G8">
        <v>205</v>
      </c>
      <c r="H8">
        <v>2000</v>
      </c>
      <c r="I8">
        <v>1</v>
      </c>
      <c r="J8">
        <v>13</v>
      </c>
      <c r="K8" t="s">
        <v>92</v>
      </c>
      <c r="L8">
        <v>2002</v>
      </c>
      <c r="M8">
        <v>36</v>
      </c>
      <c r="N8">
        <v>15</v>
      </c>
      <c r="O8">
        <v>8468493</v>
      </c>
      <c r="P8" t="s">
        <v>727</v>
      </c>
      <c r="Q8" t="s">
        <v>728</v>
      </c>
      <c r="R8" t="s">
        <v>729</v>
      </c>
      <c r="S8" t="s">
        <v>730</v>
      </c>
      <c r="T8" t="s">
        <v>720</v>
      </c>
      <c r="U8" t="s">
        <v>129</v>
      </c>
      <c r="V8">
        <v>80</v>
      </c>
      <c r="W8">
        <v>4</v>
      </c>
      <c r="X8">
        <v>19</v>
      </c>
      <c r="Y8">
        <v>8</v>
      </c>
      <c r="Z8">
        <v>23</v>
      </c>
      <c r="AA8">
        <v>12</v>
      </c>
      <c r="AB8">
        <v>46</v>
      </c>
      <c r="AC8" s="26">
        <f t="shared" si="0"/>
        <v>0.28749999999999998</v>
      </c>
      <c r="AD8" s="20">
        <f t="shared" si="1"/>
        <v>0.68467475192943894</v>
      </c>
      <c r="AE8" s="20">
        <v>7.79</v>
      </c>
      <c r="AF8">
        <v>12</v>
      </c>
      <c r="AG8">
        <v>-5.0999999999999996</v>
      </c>
      <c r="AH8">
        <v>20</v>
      </c>
      <c r="AI8">
        <v>2215</v>
      </c>
      <c r="AJ8">
        <v>104951</v>
      </c>
      <c r="AK8" s="20">
        <v>1749.1833333333</v>
      </c>
      <c r="AL8">
        <v>1749.18</v>
      </c>
      <c r="AM8">
        <v>1749</v>
      </c>
      <c r="AN8" s="26">
        <f t="shared" si="2"/>
        <v>21.864791666666669</v>
      </c>
      <c r="AO8">
        <v>36.520000000000003</v>
      </c>
      <c r="AP8" s="41">
        <f t="shared" si="3"/>
        <v>0.29870129870129869</v>
      </c>
      <c r="AQ8">
        <v>190</v>
      </c>
      <c r="AR8">
        <v>190</v>
      </c>
      <c r="AS8">
        <v>190</v>
      </c>
      <c r="AT8">
        <v>116</v>
      </c>
      <c r="AU8">
        <v>116</v>
      </c>
      <c r="AV8">
        <v>73</v>
      </c>
      <c r="AW8">
        <v>53</v>
      </c>
      <c r="AX8">
        <v>3</v>
      </c>
      <c r="AY8">
        <v>5</v>
      </c>
      <c r="AZ8">
        <v>9</v>
      </c>
      <c r="BA8" s="42">
        <f t="shared" si="4"/>
        <v>14</v>
      </c>
      <c r="BB8">
        <v>3.94</v>
      </c>
      <c r="BC8">
        <v>65.328800000000001</v>
      </c>
      <c r="BD8" s="20">
        <v>148.80000000000001</v>
      </c>
      <c r="BE8" s="20">
        <f t="shared" si="5"/>
        <v>338.8</v>
      </c>
      <c r="BF8" s="20">
        <f t="shared" si="6"/>
        <v>11.621445477309368</v>
      </c>
      <c r="BG8">
        <v>429</v>
      </c>
      <c r="BH8">
        <v>671</v>
      </c>
      <c r="BI8">
        <v>890</v>
      </c>
      <c r="BJ8" s="41">
        <f t="shared" si="7"/>
        <v>0.32524639878695982</v>
      </c>
      <c r="BK8">
        <v>91</v>
      </c>
      <c r="BL8">
        <v>91</v>
      </c>
      <c r="BM8">
        <v>66</v>
      </c>
      <c r="BN8" s="42">
        <f t="shared" si="8"/>
        <v>25</v>
      </c>
      <c r="BO8">
        <v>43</v>
      </c>
      <c r="BP8">
        <v>85</v>
      </c>
      <c r="BQ8">
        <v>18</v>
      </c>
      <c r="BR8">
        <v>169</v>
      </c>
      <c r="BS8" s="41">
        <f t="shared" si="9"/>
        <v>9.5264937993235627E-2</v>
      </c>
      <c r="BT8">
        <v>0</v>
      </c>
      <c r="BU8">
        <v>0</v>
      </c>
      <c r="BV8" s="41">
        <f t="shared" si="10"/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2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41</v>
      </c>
      <c r="DA8">
        <v>1</v>
      </c>
      <c r="DB8">
        <v>0</v>
      </c>
      <c r="DC8">
        <v>24</v>
      </c>
      <c r="DD8">
        <v>22</v>
      </c>
      <c r="DE8">
        <v>0</v>
      </c>
      <c r="DF8">
        <v>0</v>
      </c>
      <c r="DG8">
        <v>26</v>
      </c>
      <c r="DH8">
        <v>10</v>
      </c>
      <c r="DI8">
        <v>2</v>
      </c>
      <c r="DJ8">
        <v>10</v>
      </c>
      <c r="DK8">
        <v>10</v>
      </c>
      <c r="DL8">
        <v>0</v>
      </c>
      <c r="DM8">
        <v>2</v>
      </c>
      <c r="DN8">
        <v>2</v>
      </c>
      <c r="DO8">
        <v>0</v>
      </c>
      <c r="DP8" s="42">
        <f t="shared" si="11"/>
        <v>-8</v>
      </c>
      <c r="DQ8" s="20">
        <v>1.1839999999999999</v>
      </c>
      <c r="DR8">
        <v>10</v>
      </c>
      <c r="DS8">
        <v>0</v>
      </c>
      <c r="DT8">
        <v>0</v>
      </c>
      <c r="DU8">
        <v>0</v>
      </c>
      <c r="DV8">
        <v>0</v>
      </c>
      <c r="DW8">
        <v>1406</v>
      </c>
      <c r="DX8">
        <v>2074</v>
      </c>
      <c r="DY8">
        <v>1057</v>
      </c>
      <c r="DZ8">
        <v>1605</v>
      </c>
      <c r="EA8">
        <v>763</v>
      </c>
      <c r="EB8">
        <v>1138</v>
      </c>
      <c r="EC8">
        <v>74.06</v>
      </c>
      <c r="ED8">
        <v>114.67</v>
      </c>
      <c r="EE8">
        <v>77</v>
      </c>
      <c r="EF8">
        <v>98</v>
      </c>
      <c r="EG8" s="41">
        <f t="shared" si="12"/>
        <v>0.10091743119266056</v>
      </c>
      <c r="EH8" s="43">
        <f t="shared" si="13"/>
        <v>0.91388400702987693</v>
      </c>
      <c r="EI8" s="44">
        <f t="shared" si="14"/>
        <v>1.0148014382225374</v>
      </c>
      <c r="EJ8">
        <v>1402</v>
      </c>
      <c r="EK8">
        <v>2074</v>
      </c>
      <c r="EL8">
        <v>1053</v>
      </c>
      <c r="EM8">
        <v>1605</v>
      </c>
      <c r="EN8">
        <v>759</v>
      </c>
      <c r="EO8">
        <v>1137</v>
      </c>
      <c r="EP8">
        <v>77</v>
      </c>
      <c r="EQ8">
        <v>98</v>
      </c>
      <c r="ER8">
        <v>746</v>
      </c>
      <c r="ES8">
        <v>1090</v>
      </c>
      <c r="ET8">
        <v>288</v>
      </c>
      <c r="EU8">
        <v>430</v>
      </c>
      <c r="EV8">
        <v>42</v>
      </c>
      <c r="EW8">
        <v>58</v>
      </c>
      <c r="EX8">
        <v>75</v>
      </c>
      <c r="EY8">
        <v>80</v>
      </c>
      <c r="EZ8">
        <v>0.60000000000000009</v>
      </c>
      <c r="FA8">
        <v>4.2</v>
      </c>
      <c r="FB8">
        <v>4.8</v>
      </c>
      <c r="FC8" s="20">
        <v>20.57</v>
      </c>
      <c r="FD8" s="26">
        <f t="shared" si="15"/>
        <v>0.25712499999999999</v>
      </c>
      <c r="FE8">
        <v>1.2255</v>
      </c>
      <c r="FF8">
        <v>0.54</v>
      </c>
      <c r="FG8">
        <v>-0.18</v>
      </c>
      <c r="FH8">
        <v>0.36</v>
      </c>
      <c r="FL8" s="42">
        <f t="shared" si="16"/>
        <v>280</v>
      </c>
      <c r="FM8" s="20">
        <f t="shared" si="17"/>
        <v>10.9</v>
      </c>
      <c r="FN8" s="41">
        <v>1.54135338E-2</v>
      </c>
      <c r="FO8" s="20">
        <f t="shared" si="18"/>
        <v>21</v>
      </c>
      <c r="FP8" s="20">
        <f t="shared" si="19"/>
        <v>23.236799999999999</v>
      </c>
      <c r="FQ8" s="20">
        <f t="shared" si="20"/>
        <v>119.37021918841971</v>
      </c>
      <c r="FR8">
        <v>4</v>
      </c>
      <c r="FS8" t="s">
        <v>455</v>
      </c>
      <c r="FT8">
        <v>195</v>
      </c>
      <c r="FU8" t="s">
        <v>731</v>
      </c>
      <c r="FV8" t="s">
        <v>711</v>
      </c>
      <c r="FW8" s="45">
        <v>3600000</v>
      </c>
      <c r="FX8" s="45">
        <v>3000000</v>
      </c>
      <c r="FY8">
        <v>987</v>
      </c>
      <c r="FZ8">
        <v>53</v>
      </c>
      <c r="GA8">
        <v>223</v>
      </c>
      <c r="GB8">
        <v>276</v>
      </c>
      <c r="GC8">
        <v>-61</v>
      </c>
      <c r="GD8">
        <v>410</v>
      </c>
      <c r="GE8">
        <v>1292</v>
      </c>
      <c r="GF8">
        <v>20909</v>
      </c>
      <c r="GG8">
        <v>10.5</v>
      </c>
      <c r="GH8">
        <v>41</v>
      </c>
      <c r="GI8">
        <v>51.5</v>
      </c>
      <c r="GJ8" s="42">
        <f t="shared" si="21"/>
        <v>21</v>
      </c>
    </row>
    <row r="9" spans="1:192" x14ac:dyDescent="0.45">
      <c r="A9" s="40">
        <v>29124</v>
      </c>
      <c r="B9" t="s">
        <v>212</v>
      </c>
      <c r="C9" t="s">
        <v>213</v>
      </c>
      <c r="D9" t="s">
        <v>91</v>
      </c>
      <c r="E9" t="s">
        <v>91</v>
      </c>
      <c r="F9">
        <v>72</v>
      </c>
      <c r="G9">
        <v>195</v>
      </c>
      <c r="K9" t="s">
        <v>92</v>
      </c>
      <c r="L9">
        <v>2003</v>
      </c>
      <c r="M9">
        <v>38</v>
      </c>
      <c r="N9">
        <v>14</v>
      </c>
      <c r="O9">
        <v>8470543</v>
      </c>
      <c r="P9" t="s">
        <v>732</v>
      </c>
      <c r="Q9" t="s">
        <v>733</v>
      </c>
      <c r="R9" t="s">
        <v>734</v>
      </c>
      <c r="S9" t="s">
        <v>209</v>
      </c>
      <c r="T9" t="s">
        <v>725</v>
      </c>
      <c r="U9" t="s">
        <v>153</v>
      </c>
      <c r="V9">
        <v>82</v>
      </c>
      <c r="W9">
        <v>13</v>
      </c>
      <c r="X9">
        <v>16</v>
      </c>
      <c r="Y9">
        <v>9</v>
      </c>
      <c r="Z9">
        <v>29</v>
      </c>
      <c r="AA9">
        <v>11</v>
      </c>
      <c r="AB9">
        <v>71</v>
      </c>
      <c r="AC9" s="26">
        <f t="shared" si="0"/>
        <v>0.35365853658536583</v>
      </c>
      <c r="AD9" s="20">
        <f t="shared" si="1"/>
        <v>-24.800904977375566</v>
      </c>
      <c r="AE9" s="20">
        <v>11.186999999999999</v>
      </c>
      <c r="AF9">
        <v>8</v>
      </c>
      <c r="AG9">
        <v>0.30000000000000004</v>
      </c>
      <c r="AH9">
        <v>35</v>
      </c>
      <c r="AI9">
        <v>1383</v>
      </c>
      <c r="AJ9">
        <v>58776</v>
      </c>
      <c r="AK9" s="20">
        <v>979.6</v>
      </c>
      <c r="AL9">
        <v>979.6</v>
      </c>
      <c r="AM9">
        <v>980</v>
      </c>
      <c r="AN9" s="26">
        <f t="shared" si="2"/>
        <v>11.946341463414635</v>
      </c>
      <c r="AO9">
        <v>20.190000000000001</v>
      </c>
      <c r="AP9" s="41">
        <f t="shared" si="3"/>
        <v>0.74358974358974361</v>
      </c>
      <c r="AQ9">
        <v>133</v>
      </c>
      <c r="AR9">
        <v>133</v>
      </c>
      <c r="AS9">
        <v>133</v>
      </c>
      <c r="AT9">
        <v>105</v>
      </c>
      <c r="AU9">
        <v>105</v>
      </c>
      <c r="AV9">
        <v>81</v>
      </c>
      <c r="AW9">
        <v>78</v>
      </c>
      <c r="AX9">
        <v>39</v>
      </c>
      <c r="AY9">
        <v>5</v>
      </c>
      <c r="AZ9">
        <v>6</v>
      </c>
      <c r="BA9" s="42">
        <f t="shared" si="4"/>
        <v>11</v>
      </c>
      <c r="BB9">
        <v>7.89</v>
      </c>
      <c r="BC9">
        <v>28.530899999999999</v>
      </c>
      <c r="BD9" s="20">
        <v>184</v>
      </c>
      <c r="BE9" s="20">
        <f t="shared" si="5"/>
        <v>317</v>
      </c>
      <c r="BF9" s="20">
        <f t="shared" si="6"/>
        <v>19.416088199265005</v>
      </c>
      <c r="BG9">
        <v>268</v>
      </c>
      <c r="BH9">
        <v>398</v>
      </c>
      <c r="BI9">
        <v>309</v>
      </c>
      <c r="BJ9" s="41">
        <f t="shared" si="7"/>
        <v>0.46447140381282498</v>
      </c>
      <c r="BK9">
        <v>131</v>
      </c>
      <c r="BL9">
        <v>131</v>
      </c>
      <c r="BM9">
        <v>81</v>
      </c>
      <c r="BN9" s="42">
        <f t="shared" si="8"/>
        <v>50</v>
      </c>
      <c r="BO9">
        <v>24</v>
      </c>
      <c r="BP9">
        <v>29</v>
      </c>
      <c r="BQ9">
        <v>38</v>
      </c>
      <c r="BR9">
        <v>30</v>
      </c>
      <c r="BS9" s="41">
        <f t="shared" si="9"/>
        <v>4.2918454935622317E-2</v>
      </c>
      <c r="BT9">
        <v>7</v>
      </c>
      <c r="BU9">
        <v>12</v>
      </c>
      <c r="BV9" s="41">
        <f t="shared" si="10"/>
        <v>0.36842105263157893</v>
      </c>
      <c r="BW9">
        <v>2</v>
      </c>
      <c r="BX9">
        <v>3</v>
      </c>
      <c r="BY9">
        <v>3</v>
      </c>
      <c r="BZ9">
        <v>4</v>
      </c>
      <c r="CA9">
        <v>2</v>
      </c>
      <c r="CB9">
        <v>5</v>
      </c>
      <c r="CC9">
        <v>4</v>
      </c>
      <c r="CD9">
        <v>6</v>
      </c>
      <c r="CE9">
        <v>2</v>
      </c>
      <c r="CF9">
        <v>4</v>
      </c>
      <c r="CG9">
        <v>4</v>
      </c>
      <c r="CH9">
        <v>6</v>
      </c>
      <c r="CI9">
        <v>0</v>
      </c>
      <c r="CJ9">
        <v>0</v>
      </c>
      <c r="CK9">
        <v>4</v>
      </c>
      <c r="CL9">
        <v>2</v>
      </c>
      <c r="CM9">
        <v>0</v>
      </c>
      <c r="CN9">
        <v>0</v>
      </c>
      <c r="CO9">
        <v>0</v>
      </c>
      <c r="CP9">
        <v>2</v>
      </c>
      <c r="CQ9">
        <v>0</v>
      </c>
      <c r="CR9">
        <v>1</v>
      </c>
      <c r="CS9">
        <v>0</v>
      </c>
      <c r="CT9">
        <v>4</v>
      </c>
      <c r="CU9">
        <v>0</v>
      </c>
      <c r="CV9">
        <v>6</v>
      </c>
      <c r="CW9">
        <v>0</v>
      </c>
      <c r="CX9">
        <v>2</v>
      </c>
      <c r="CY9">
        <v>4</v>
      </c>
      <c r="CZ9">
        <v>18</v>
      </c>
      <c r="DA9">
        <v>9</v>
      </c>
      <c r="DB9">
        <v>0</v>
      </c>
      <c r="DC9">
        <v>9</v>
      </c>
      <c r="DD9">
        <v>12</v>
      </c>
      <c r="DE9">
        <v>12</v>
      </c>
      <c r="DF9">
        <v>0</v>
      </c>
      <c r="DG9">
        <v>39</v>
      </c>
      <c r="DH9">
        <v>16</v>
      </c>
      <c r="DI9">
        <v>4</v>
      </c>
      <c r="DJ9">
        <v>15</v>
      </c>
      <c r="DK9">
        <v>14</v>
      </c>
      <c r="DL9">
        <v>1</v>
      </c>
      <c r="DM9">
        <v>5</v>
      </c>
      <c r="DN9">
        <v>4</v>
      </c>
      <c r="DO9">
        <v>1</v>
      </c>
      <c r="DP9" s="42">
        <f t="shared" si="11"/>
        <v>-12</v>
      </c>
      <c r="DQ9" s="20">
        <v>-9.17</v>
      </c>
      <c r="DR9">
        <v>15</v>
      </c>
      <c r="DS9">
        <v>1</v>
      </c>
      <c r="DT9">
        <v>0</v>
      </c>
      <c r="DU9">
        <v>0</v>
      </c>
      <c r="DV9">
        <v>0</v>
      </c>
      <c r="DW9">
        <v>865</v>
      </c>
      <c r="DX9">
        <v>893</v>
      </c>
      <c r="DY9">
        <v>642</v>
      </c>
      <c r="DZ9">
        <v>669</v>
      </c>
      <c r="EA9">
        <v>472</v>
      </c>
      <c r="EB9">
        <v>490</v>
      </c>
      <c r="EC9">
        <v>34.979999999999997</v>
      </c>
      <c r="ED9">
        <v>35.5</v>
      </c>
      <c r="EE9">
        <v>39</v>
      </c>
      <c r="EF9">
        <v>36</v>
      </c>
      <c r="EG9" s="41">
        <f t="shared" si="12"/>
        <v>8.2627118644067798E-2</v>
      </c>
      <c r="EH9" s="43">
        <f t="shared" si="13"/>
        <v>0.92653061224489797</v>
      </c>
      <c r="EI9" s="44">
        <f t="shared" si="14"/>
        <v>1.0091577308889659</v>
      </c>
      <c r="EJ9">
        <v>862</v>
      </c>
      <c r="EK9">
        <v>896</v>
      </c>
      <c r="EL9">
        <v>640</v>
      </c>
      <c r="EM9">
        <v>671</v>
      </c>
      <c r="EN9">
        <v>469</v>
      </c>
      <c r="EO9">
        <v>492</v>
      </c>
      <c r="EP9">
        <v>39</v>
      </c>
      <c r="EQ9">
        <v>36</v>
      </c>
      <c r="ER9">
        <v>435</v>
      </c>
      <c r="ES9">
        <v>418</v>
      </c>
      <c r="ET9">
        <v>148</v>
      </c>
      <c r="EU9">
        <v>152</v>
      </c>
      <c r="EV9">
        <v>19</v>
      </c>
      <c r="EW9">
        <v>18</v>
      </c>
      <c r="EX9">
        <v>101</v>
      </c>
      <c r="EY9">
        <v>77</v>
      </c>
      <c r="EZ9">
        <v>1.6</v>
      </c>
      <c r="FA9">
        <v>1.1000000000000001</v>
      </c>
      <c r="FB9">
        <v>2.6</v>
      </c>
      <c r="FC9" s="20">
        <v>26.77</v>
      </c>
      <c r="FD9" s="26">
        <f t="shared" si="15"/>
        <v>0.32646341463414635</v>
      </c>
      <c r="FE9">
        <v>2.9546000000000001</v>
      </c>
      <c r="FF9">
        <v>0.72</v>
      </c>
      <c r="FG9">
        <v>0.38</v>
      </c>
      <c r="FH9">
        <v>1.1000000000000001</v>
      </c>
      <c r="FI9">
        <v>1</v>
      </c>
      <c r="FJ9">
        <v>0</v>
      </c>
      <c r="FK9">
        <v>0</v>
      </c>
      <c r="FL9" s="42">
        <f t="shared" si="16"/>
        <v>197</v>
      </c>
      <c r="FM9" s="20">
        <f t="shared" si="17"/>
        <v>11.266666666666667</v>
      </c>
      <c r="FN9" s="41">
        <v>4.69314079E-2</v>
      </c>
      <c r="FO9" s="20">
        <f t="shared" si="18"/>
        <v>25.5</v>
      </c>
      <c r="FP9" s="20">
        <f t="shared" si="19"/>
        <v>27.166</v>
      </c>
      <c r="FQ9" s="20">
        <f t="shared" si="20"/>
        <v>107.67660269497753</v>
      </c>
      <c r="FU9" t="s">
        <v>702</v>
      </c>
      <c r="FV9" t="s">
        <v>711</v>
      </c>
      <c r="FW9" s="45">
        <v>2000000</v>
      </c>
      <c r="FX9" s="45">
        <v>2000000</v>
      </c>
      <c r="FY9">
        <v>966</v>
      </c>
      <c r="FZ9">
        <v>263</v>
      </c>
      <c r="GA9">
        <v>346</v>
      </c>
      <c r="GB9">
        <v>609</v>
      </c>
      <c r="GC9">
        <v>191</v>
      </c>
      <c r="GD9">
        <v>723</v>
      </c>
      <c r="GE9">
        <v>2094</v>
      </c>
      <c r="GF9">
        <v>15905</v>
      </c>
      <c r="GG9">
        <v>49.2</v>
      </c>
      <c r="GH9">
        <v>24.5</v>
      </c>
      <c r="GI9">
        <v>73.8</v>
      </c>
      <c r="GJ9" s="42">
        <f t="shared" si="21"/>
        <v>25.5</v>
      </c>
    </row>
    <row r="10" spans="1:192" x14ac:dyDescent="0.45">
      <c r="A10" s="40">
        <v>32910</v>
      </c>
      <c r="B10" t="s">
        <v>735</v>
      </c>
      <c r="C10" t="s">
        <v>145</v>
      </c>
      <c r="D10" t="s">
        <v>91</v>
      </c>
      <c r="E10" t="s">
        <v>91</v>
      </c>
      <c r="F10">
        <v>72</v>
      </c>
      <c r="G10">
        <v>195</v>
      </c>
      <c r="H10">
        <v>2008</v>
      </c>
      <c r="I10">
        <v>3</v>
      </c>
      <c r="J10">
        <v>82</v>
      </c>
      <c r="K10" t="s">
        <v>92</v>
      </c>
      <c r="L10">
        <v>2010</v>
      </c>
      <c r="M10">
        <v>27</v>
      </c>
      <c r="N10">
        <v>8</v>
      </c>
      <c r="O10">
        <v>8474641</v>
      </c>
      <c r="P10" t="s">
        <v>736</v>
      </c>
      <c r="Q10" t="s">
        <v>737</v>
      </c>
      <c r="R10" t="s">
        <v>738</v>
      </c>
      <c r="S10" t="s">
        <v>739</v>
      </c>
      <c r="T10" t="s">
        <v>716</v>
      </c>
      <c r="U10" t="s">
        <v>740</v>
      </c>
      <c r="V10">
        <v>81</v>
      </c>
      <c r="W10">
        <v>24</v>
      </c>
      <c r="X10">
        <v>26</v>
      </c>
      <c r="Y10">
        <v>17</v>
      </c>
      <c r="Z10">
        <v>50</v>
      </c>
      <c r="AA10">
        <v>0</v>
      </c>
      <c r="AB10">
        <v>0</v>
      </c>
      <c r="AC10" s="26">
        <f t="shared" si="0"/>
        <v>0.61728395061728392</v>
      </c>
      <c r="AD10" s="20">
        <f t="shared" si="1"/>
        <v>4.3317865429234317</v>
      </c>
      <c r="AE10" s="20">
        <v>19.87</v>
      </c>
      <c r="AF10">
        <v>11</v>
      </c>
      <c r="AG10">
        <v>-7.5</v>
      </c>
      <c r="AH10">
        <v>20</v>
      </c>
      <c r="AI10">
        <v>1844</v>
      </c>
      <c r="AJ10">
        <v>86436</v>
      </c>
      <c r="AK10" s="20">
        <v>1440.6</v>
      </c>
      <c r="AL10">
        <v>1440.32</v>
      </c>
      <c r="AM10">
        <v>1440</v>
      </c>
      <c r="AN10" s="26">
        <f t="shared" si="2"/>
        <v>17.785185185185185</v>
      </c>
      <c r="AO10">
        <v>29.24</v>
      </c>
      <c r="AP10" s="41">
        <f t="shared" si="3"/>
        <v>0.57471264367816088</v>
      </c>
      <c r="AQ10">
        <v>264</v>
      </c>
      <c r="AR10">
        <v>264</v>
      </c>
      <c r="AS10">
        <v>263</v>
      </c>
      <c r="AT10">
        <v>213</v>
      </c>
      <c r="AU10">
        <v>212</v>
      </c>
      <c r="AV10">
        <v>151</v>
      </c>
      <c r="AW10">
        <v>183</v>
      </c>
      <c r="AX10">
        <v>100</v>
      </c>
      <c r="AY10">
        <v>12</v>
      </c>
      <c r="AZ10">
        <v>14</v>
      </c>
      <c r="BA10" s="42">
        <f t="shared" si="4"/>
        <v>26</v>
      </c>
      <c r="BB10">
        <v>24.41</v>
      </c>
      <c r="BC10">
        <v>25.225200000000001</v>
      </c>
      <c r="BD10" s="20">
        <v>245.2</v>
      </c>
      <c r="BE10" s="20">
        <f t="shared" si="5"/>
        <v>509.2</v>
      </c>
      <c r="BF10" s="20">
        <f t="shared" si="6"/>
        <v>21.211952899355701</v>
      </c>
      <c r="BG10">
        <v>495</v>
      </c>
      <c r="BH10">
        <v>395</v>
      </c>
      <c r="BI10">
        <v>488</v>
      </c>
      <c r="BJ10" s="41">
        <f t="shared" si="7"/>
        <v>0.50356052899287895</v>
      </c>
      <c r="BK10">
        <v>61</v>
      </c>
      <c r="BL10">
        <v>61</v>
      </c>
      <c r="BM10">
        <v>78</v>
      </c>
      <c r="BN10" s="42">
        <f t="shared" si="8"/>
        <v>-17</v>
      </c>
      <c r="BO10">
        <v>61</v>
      </c>
      <c r="BP10">
        <v>29</v>
      </c>
      <c r="BQ10">
        <v>40</v>
      </c>
      <c r="BR10">
        <v>61</v>
      </c>
      <c r="BS10" s="41">
        <f t="shared" si="9"/>
        <v>5.5054151624548735E-2</v>
      </c>
      <c r="BT10">
        <v>508</v>
      </c>
      <c r="BU10">
        <v>547</v>
      </c>
      <c r="BV10" s="41">
        <f t="shared" si="10"/>
        <v>0.48151658767772509</v>
      </c>
      <c r="BW10">
        <v>164</v>
      </c>
      <c r="BX10">
        <v>207</v>
      </c>
      <c r="BY10">
        <v>170</v>
      </c>
      <c r="BZ10">
        <v>166</v>
      </c>
      <c r="CA10">
        <v>174</v>
      </c>
      <c r="CB10">
        <v>174</v>
      </c>
      <c r="CC10">
        <v>153</v>
      </c>
      <c r="CD10">
        <v>156</v>
      </c>
      <c r="CE10">
        <v>188</v>
      </c>
      <c r="CF10">
        <v>199</v>
      </c>
      <c r="CG10">
        <v>312</v>
      </c>
      <c r="CH10">
        <v>330</v>
      </c>
      <c r="CI10">
        <v>0</v>
      </c>
      <c r="CJ10">
        <v>1</v>
      </c>
      <c r="CK10">
        <v>7</v>
      </c>
      <c r="CL10">
        <v>8</v>
      </c>
      <c r="CM10">
        <v>2</v>
      </c>
      <c r="CN10">
        <v>0</v>
      </c>
      <c r="CO10">
        <v>0</v>
      </c>
      <c r="CP10">
        <v>5</v>
      </c>
      <c r="CQ10">
        <v>1</v>
      </c>
      <c r="CR10">
        <v>1</v>
      </c>
      <c r="CS10">
        <v>6</v>
      </c>
      <c r="CT10">
        <v>2</v>
      </c>
      <c r="CU10">
        <v>1</v>
      </c>
      <c r="CV10">
        <v>8</v>
      </c>
      <c r="CW10">
        <v>1</v>
      </c>
      <c r="CX10">
        <v>5</v>
      </c>
      <c r="CY10">
        <v>3</v>
      </c>
      <c r="CZ10">
        <v>52</v>
      </c>
      <c r="DA10">
        <v>27</v>
      </c>
      <c r="DB10">
        <v>2</v>
      </c>
      <c r="DC10">
        <v>7</v>
      </c>
      <c r="DD10">
        <v>32</v>
      </c>
      <c r="DE10">
        <v>22</v>
      </c>
      <c r="DF10">
        <v>4</v>
      </c>
      <c r="DG10">
        <v>57</v>
      </c>
      <c r="DH10">
        <v>10</v>
      </c>
      <c r="DI10">
        <v>9</v>
      </c>
      <c r="DJ10">
        <v>9</v>
      </c>
      <c r="DK10">
        <v>9</v>
      </c>
      <c r="DL10">
        <v>0</v>
      </c>
      <c r="DM10">
        <v>10</v>
      </c>
      <c r="DN10">
        <v>10</v>
      </c>
      <c r="DO10">
        <v>0</v>
      </c>
      <c r="DP10" s="42">
        <f t="shared" si="11"/>
        <v>-1</v>
      </c>
      <c r="DQ10" s="20">
        <v>-5.8000000000000003E-2</v>
      </c>
      <c r="DR10">
        <v>10</v>
      </c>
      <c r="DS10">
        <v>0</v>
      </c>
      <c r="DT10">
        <v>0</v>
      </c>
      <c r="DU10">
        <v>0</v>
      </c>
      <c r="DV10">
        <v>0</v>
      </c>
      <c r="DW10">
        <v>1446</v>
      </c>
      <c r="DX10">
        <v>1391</v>
      </c>
      <c r="DY10">
        <v>1105</v>
      </c>
      <c r="DZ10">
        <v>1047</v>
      </c>
      <c r="EA10">
        <v>776</v>
      </c>
      <c r="EB10">
        <v>749</v>
      </c>
      <c r="EC10">
        <v>86.99</v>
      </c>
      <c r="ED10">
        <v>73.489999999999995</v>
      </c>
      <c r="EE10">
        <v>87</v>
      </c>
      <c r="EF10">
        <v>58</v>
      </c>
      <c r="EG10" s="41">
        <f t="shared" si="12"/>
        <v>0.11211340206185567</v>
      </c>
      <c r="EH10" s="43">
        <f t="shared" si="13"/>
        <v>0.92256341789052065</v>
      </c>
      <c r="EI10" s="44">
        <f t="shared" si="14"/>
        <v>1.0346768199523764</v>
      </c>
      <c r="EJ10">
        <v>1447</v>
      </c>
      <c r="EK10">
        <v>1393</v>
      </c>
      <c r="EL10">
        <v>1105</v>
      </c>
      <c r="EM10">
        <v>1048</v>
      </c>
      <c r="EN10">
        <v>773</v>
      </c>
      <c r="EO10">
        <v>749</v>
      </c>
      <c r="EP10">
        <v>86</v>
      </c>
      <c r="EQ10">
        <v>58</v>
      </c>
      <c r="ER10">
        <v>736</v>
      </c>
      <c r="ES10">
        <v>716</v>
      </c>
      <c r="ET10">
        <v>313</v>
      </c>
      <c r="EU10">
        <v>277</v>
      </c>
      <c r="EV10">
        <v>59</v>
      </c>
      <c r="EW10">
        <v>27</v>
      </c>
      <c r="EX10">
        <v>87</v>
      </c>
      <c r="EY10">
        <v>69</v>
      </c>
      <c r="EZ10">
        <v>3.7</v>
      </c>
      <c r="FA10">
        <v>2.1</v>
      </c>
      <c r="FB10">
        <v>5.7</v>
      </c>
      <c r="FC10" s="20">
        <v>47.66</v>
      </c>
      <c r="FD10" s="26">
        <f t="shared" si="15"/>
        <v>0.58839506172839506</v>
      </c>
      <c r="FE10">
        <v>7.3563999999999998</v>
      </c>
      <c r="FF10">
        <v>0.59</v>
      </c>
      <c r="FG10">
        <v>-0.02</v>
      </c>
      <c r="FH10">
        <v>0.57000000000000006</v>
      </c>
      <c r="FI10">
        <v>5</v>
      </c>
      <c r="FJ10">
        <v>1</v>
      </c>
      <c r="FK10">
        <v>1</v>
      </c>
      <c r="FL10" s="42">
        <f t="shared" si="16"/>
        <v>142</v>
      </c>
      <c r="FM10" s="20">
        <f t="shared" si="17"/>
        <v>10.1</v>
      </c>
      <c r="FN10" s="41">
        <v>0.1935425627</v>
      </c>
      <c r="FO10" s="20">
        <f t="shared" si="18"/>
        <v>48</v>
      </c>
      <c r="FP10" s="20">
        <f t="shared" si="19"/>
        <v>49.988399999999999</v>
      </c>
      <c r="FQ10" s="20">
        <f t="shared" si="20"/>
        <v>118.18207065096645</v>
      </c>
      <c r="FV10" t="s">
        <v>711</v>
      </c>
      <c r="FW10" s="45">
        <v>5000000</v>
      </c>
      <c r="FX10" s="45">
        <v>4000000</v>
      </c>
      <c r="FY10">
        <v>512</v>
      </c>
      <c r="FZ10">
        <v>142</v>
      </c>
      <c r="GA10">
        <v>151</v>
      </c>
      <c r="GB10">
        <v>293</v>
      </c>
      <c r="GC10">
        <v>4</v>
      </c>
      <c r="GD10">
        <v>158</v>
      </c>
      <c r="GE10">
        <v>917</v>
      </c>
      <c r="GF10">
        <v>9364</v>
      </c>
      <c r="GG10">
        <v>22.2</v>
      </c>
      <c r="GH10">
        <v>13.1</v>
      </c>
      <c r="GI10">
        <v>35.299999999999997</v>
      </c>
      <c r="GJ10" s="42">
        <f t="shared" si="21"/>
        <v>48</v>
      </c>
    </row>
    <row r="11" spans="1:192" x14ac:dyDescent="0.45">
      <c r="A11" s="40">
        <v>29490</v>
      </c>
      <c r="B11" t="s">
        <v>741</v>
      </c>
      <c r="C11" t="s">
        <v>664</v>
      </c>
      <c r="D11" t="s">
        <v>107</v>
      </c>
      <c r="E11" t="s">
        <v>107</v>
      </c>
      <c r="F11">
        <v>75</v>
      </c>
      <c r="G11">
        <v>217</v>
      </c>
      <c r="H11">
        <v>2000</v>
      </c>
      <c r="I11">
        <v>1</v>
      </c>
      <c r="J11">
        <v>18</v>
      </c>
      <c r="K11" t="s">
        <v>92</v>
      </c>
      <c r="L11">
        <v>2002</v>
      </c>
      <c r="M11">
        <v>37</v>
      </c>
      <c r="N11">
        <v>15</v>
      </c>
      <c r="O11">
        <v>8468498</v>
      </c>
      <c r="P11" t="s">
        <v>742</v>
      </c>
      <c r="Q11" t="s">
        <v>743</v>
      </c>
      <c r="R11" t="s">
        <v>744</v>
      </c>
      <c r="S11" t="s">
        <v>745</v>
      </c>
      <c r="T11" t="s">
        <v>720</v>
      </c>
      <c r="U11" t="s">
        <v>253</v>
      </c>
      <c r="V11">
        <v>81</v>
      </c>
      <c r="W11">
        <v>0</v>
      </c>
      <c r="X11">
        <v>10</v>
      </c>
      <c r="Y11">
        <v>3</v>
      </c>
      <c r="Z11">
        <v>10</v>
      </c>
      <c r="AA11">
        <v>19</v>
      </c>
      <c r="AB11">
        <v>77</v>
      </c>
      <c r="AC11" s="26">
        <f t="shared" si="0"/>
        <v>0.12345679012345678</v>
      </c>
      <c r="AD11" s="20">
        <f t="shared" si="1"/>
        <v>-5.7325194228634846</v>
      </c>
      <c r="AE11" s="20">
        <v>2.9290000000000003</v>
      </c>
      <c r="AF11">
        <v>-9</v>
      </c>
      <c r="AG11">
        <v>-18.100000000000001</v>
      </c>
      <c r="AH11">
        <v>68</v>
      </c>
      <c r="AI11">
        <v>1797</v>
      </c>
      <c r="AJ11">
        <v>94113</v>
      </c>
      <c r="AK11" s="20">
        <v>1568.55</v>
      </c>
      <c r="AL11">
        <v>1568.4</v>
      </c>
      <c r="AM11">
        <v>1569</v>
      </c>
      <c r="AN11" s="26">
        <f t="shared" si="2"/>
        <v>19.364814814814814</v>
      </c>
      <c r="AO11">
        <v>32.4</v>
      </c>
      <c r="AP11" s="41">
        <f t="shared" si="3"/>
        <v>0.21739130434782608</v>
      </c>
      <c r="AQ11">
        <v>133</v>
      </c>
      <c r="AR11">
        <v>133</v>
      </c>
      <c r="AS11">
        <v>133</v>
      </c>
      <c r="AT11">
        <v>75</v>
      </c>
      <c r="AU11">
        <v>75</v>
      </c>
      <c r="AV11">
        <v>54</v>
      </c>
      <c r="AW11">
        <v>33</v>
      </c>
      <c r="AX11">
        <v>2</v>
      </c>
      <c r="AY11">
        <v>0</v>
      </c>
      <c r="AZ11">
        <v>4</v>
      </c>
      <c r="BA11" s="42">
        <f t="shared" si="4"/>
        <v>4</v>
      </c>
      <c r="BB11">
        <v>1.84</v>
      </c>
      <c r="BC11">
        <v>59.555599999999998</v>
      </c>
      <c r="BD11" s="20">
        <v>56.2</v>
      </c>
      <c r="BE11" s="20">
        <f t="shared" si="5"/>
        <v>189.2</v>
      </c>
      <c r="BF11" s="20">
        <f t="shared" si="6"/>
        <v>7.2379495026778873</v>
      </c>
      <c r="BG11">
        <v>384</v>
      </c>
      <c r="BH11">
        <v>500</v>
      </c>
      <c r="BI11">
        <v>694</v>
      </c>
      <c r="BJ11" s="41">
        <f t="shared" si="7"/>
        <v>0.35621521335807049</v>
      </c>
      <c r="BK11">
        <v>218</v>
      </c>
      <c r="BL11">
        <v>218</v>
      </c>
      <c r="BM11">
        <v>113</v>
      </c>
      <c r="BN11" s="42">
        <f t="shared" si="8"/>
        <v>105</v>
      </c>
      <c r="BO11">
        <v>21</v>
      </c>
      <c r="BP11">
        <v>44</v>
      </c>
      <c r="BQ11">
        <v>17</v>
      </c>
      <c r="BR11">
        <v>168</v>
      </c>
      <c r="BS11" s="41">
        <f t="shared" si="9"/>
        <v>0.10632911392405063</v>
      </c>
      <c r="BT11">
        <v>0</v>
      </c>
      <c r="BU11">
        <v>0</v>
      </c>
      <c r="BV11" s="41">
        <f t="shared" si="10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2</v>
      </c>
      <c r="CZ11">
        <v>18</v>
      </c>
      <c r="DA11">
        <v>1</v>
      </c>
      <c r="DB11">
        <v>0</v>
      </c>
      <c r="DC11">
        <v>28</v>
      </c>
      <c r="DD11">
        <v>7</v>
      </c>
      <c r="DE11">
        <v>1</v>
      </c>
      <c r="DF11">
        <v>0</v>
      </c>
      <c r="DG11">
        <v>17</v>
      </c>
      <c r="DH11">
        <v>30</v>
      </c>
      <c r="DI11">
        <v>13</v>
      </c>
      <c r="DJ11">
        <v>31</v>
      </c>
      <c r="DK11">
        <v>29</v>
      </c>
      <c r="DL11">
        <v>2</v>
      </c>
      <c r="DM11">
        <v>14</v>
      </c>
      <c r="DN11">
        <v>12</v>
      </c>
      <c r="DO11">
        <v>2</v>
      </c>
      <c r="DP11" s="42">
        <f t="shared" si="11"/>
        <v>-17</v>
      </c>
      <c r="DQ11" s="20">
        <v>-10.210000000000001</v>
      </c>
      <c r="DR11">
        <v>28</v>
      </c>
      <c r="DS11">
        <v>2</v>
      </c>
      <c r="DT11">
        <v>0</v>
      </c>
      <c r="DU11">
        <v>0</v>
      </c>
      <c r="DV11">
        <v>0</v>
      </c>
      <c r="DW11">
        <v>1127</v>
      </c>
      <c r="DX11">
        <v>1889</v>
      </c>
      <c r="DY11">
        <v>820</v>
      </c>
      <c r="DZ11">
        <v>1412</v>
      </c>
      <c r="EA11">
        <v>576</v>
      </c>
      <c r="EB11">
        <v>994</v>
      </c>
      <c r="EC11">
        <v>48.94</v>
      </c>
      <c r="ED11">
        <v>95.13</v>
      </c>
      <c r="EE11">
        <v>46</v>
      </c>
      <c r="EF11">
        <v>82</v>
      </c>
      <c r="EG11" s="41">
        <f t="shared" si="12"/>
        <v>7.9861111111111105E-2</v>
      </c>
      <c r="EH11" s="43">
        <f t="shared" si="13"/>
        <v>0.91750503018108653</v>
      </c>
      <c r="EI11" s="44">
        <f t="shared" si="14"/>
        <v>0.99736614129219769</v>
      </c>
      <c r="EJ11">
        <v>1124</v>
      </c>
      <c r="EK11">
        <v>1885</v>
      </c>
      <c r="EL11">
        <v>818</v>
      </c>
      <c r="EM11">
        <v>1409</v>
      </c>
      <c r="EN11">
        <v>575</v>
      </c>
      <c r="EO11">
        <v>992</v>
      </c>
      <c r="EP11">
        <v>44</v>
      </c>
      <c r="EQ11">
        <v>81</v>
      </c>
      <c r="ER11">
        <v>580</v>
      </c>
      <c r="ES11">
        <v>1014</v>
      </c>
      <c r="ET11">
        <v>197</v>
      </c>
      <c r="EU11">
        <v>411</v>
      </c>
      <c r="EV11">
        <v>20</v>
      </c>
      <c r="EW11">
        <v>49</v>
      </c>
      <c r="EX11">
        <v>110</v>
      </c>
      <c r="EY11">
        <v>91</v>
      </c>
      <c r="EZ11">
        <v>-0.9</v>
      </c>
      <c r="FA11">
        <v>2.2999999999999998</v>
      </c>
      <c r="FB11">
        <v>1.3</v>
      </c>
      <c r="FC11" s="20">
        <v>-0.45</v>
      </c>
      <c r="FD11" s="26">
        <f t="shared" si="15"/>
        <v>-5.5555555555555558E-3</v>
      </c>
      <c r="FE11">
        <v>0.36699999999999999</v>
      </c>
      <c r="FF11">
        <v>-1.42</v>
      </c>
      <c r="FG11">
        <v>-0.2</v>
      </c>
      <c r="FH11">
        <v>-1.62</v>
      </c>
      <c r="FL11" s="42">
        <f t="shared" si="16"/>
        <v>456</v>
      </c>
      <c r="FM11" s="20">
        <f t="shared" si="17"/>
        <v>8.3928571428571423</v>
      </c>
      <c r="FN11" s="41">
        <v>0</v>
      </c>
      <c r="FO11" s="20">
        <f t="shared" si="18"/>
        <v>3.2</v>
      </c>
      <c r="FP11" s="20">
        <f t="shared" si="19"/>
        <v>7.9580000000000002</v>
      </c>
      <c r="FQ11" s="20">
        <f t="shared" si="20"/>
        <v>115.37872991583779</v>
      </c>
      <c r="FR11">
        <v>4</v>
      </c>
      <c r="FS11" t="s">
        <v>111</v>
      </c>
      <c r="FT11">
        <v>195</v>
      </c>
      <c r="FV11" t="s">
        <v>711</v>
      </c>
      <c r="FW11" s="45">
        <v>5500000</v>
      </c>
      <c r="FX11" s="45">
        <v>5500000</v>
      </c>
      <c r="FY11">
        <v>982</v>
      </c>
      <c r="FZ11">
        <v>16</v>
      </c>
      <c r="GA11">
        <v>169</v>
      </c>
      <c r="GB11">
        <v>185</v>
      </c>
      <c r="GC11">
        <v>71</v>
      </c>
      <c r="GD11">
        <v>940</v>
      </c>
      <c r="GE11">
        <v>725</v>
      </c>
      <c r="GF11">
        <v>19329</v>
      </c>
      <c r="GG11">
        <v>-1.4</v>
      </c>
      <c r="GH11">
        <v>43.2</v>
      </c>
      <c r="GI11">
        <v>41.8</v>
      </c>
      <c r="GJ11" s="42">
        <f t="shared" si="21"/>
        <v>3.2</v>
      </c>
    </row>
    <row r="12" spans="1:192" x14ac:dyDescent="0.45">
      <c r="A12" s="40">
        <v>34788</v>
      </c>
      <c r="B12" t="s">
        <v>746</v>
      </c>
      <c r="C12" t="s">
        <v>114</v>
      </c>
      <c r="D12" t="s">
        <v>107</v>
      </c>
      <c r="E12" t="s">
        <v>107</v>
      </c>
      <c r="F12">
        <v>75</v>
      </c>
      <c r="G12">
        <v>203</v>
      </c>
      <c r="K12" t="s">
        <v>92</v>
      </c>
      <c r="L12">
        <v>2017</v>
      </c>
      <c r="M12">
        <v>22</v>
      </c>
      <c r="N12">
        <v>1</v>
      </c>
      <c r="O12">
        <v>8480771</v>
      </c>
      <c r="P12" t="s">
        <v>747</v>
      </c>
      <c r="Q12" t="s">
        <v>748</v>
      </c>
      <c r="R12" t="s">
        <v>749</v>
      </c>
      <c r="S12" t="s">
        <v>750</v>
      </c>
      <c r="T12" t="s">
        <v>720</v>
      </c>
      <c r="U12" t="s">
        <v>172</v>
      </c>
      <c r="V12">
        <v>1</v>
      </c>
      <c r="W12">
        <v>0</v>
      </c>
      <c r="X12">
        <v>1</v>
      </c>
      <c r="Y12">
        <v>0</v>
      </c>
      <c r="Z12">
        <v>1</v>
      </c>
      <c r="AA12">
        <v>30</v>
      </c>
      <c r="AB12">
        <v>91</v>
      </c>
      <c r="AC12" s="26">
        <f t="shared" si="0"/>
        <v>1</v>
      </c>
      <c r="AD12" s="20">
        <f t="shared" si="1"/>
        <v>0</v>
      </c>
      <c r="AE12" s="20">
        <v>0.29599999999999999</v>
      </c>
      <c r="AF12">
        <v>1</v>
      </c>
      <c r="AG12">
        <v>0.30000000000000004</v>
      </c>
      <c r="AH12">
        <v>0</v>
      </c>
      <c r="AI12">
        <v>14</v>
      </c>
      <c r="AJ12">
        <v>648</v>
      </c>
      <c r="AK12" s="20">
        <v>10.8</v>
      </c>
      <c r="AL12">
        <v>10.8</v>
      </c>
      <c r="AM12">
        <v>11</v>
      </c>
      <c r="AN12" s="26">
        <f t="shared" si="2"/>
        <v>10.8</v>
      </c>
      <c r="AO12">
        <v>19.010000000000002</v>
      </c>
      <c r="AP12" s="41">
        <f t="shared" si="3"/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42">
        <f t="shared" si="4"/>
        <v>0</v>
      </c>
      <c r="BB12">
        <v>0</v>
      </c>
      <c r="BC12">
        <v>0</v>
      </c>
      <c r="BD12" s="20">
        <v>0</v>
      </c>
      <c r="BE12" s="20">
        <f t="shared" si="5"/>
        <v>1</v>
      </c>
      <c r="BF12" s="20">
        <f t="shared" si="6"/>
        <v>5.5555555555555554</v>
      </c>
      <c r="BG12">
        <v>4</v>
      </c>
      <c r="BH12">
        <v>1</v>
      </c>
      <c r="BI12">
        <v>2</v>
      </c>
      <c r="BJ12" s="41">
        <f t="shared" si="7"/>
        <v>0.66666666666666663</v>
      </c>
      <c r="BK12">
        <v>1</v>
      </c>
      <c r="BL12">
        <v>1</v>
      </c>
      <c r="BM12">
        <v>0</v>
      </c>
      <c r="BN12" s="42">
        <f t="shared" si="8"/>
        <v>1</v>
      </c>
      <c r="BO12">
        <v>0</v>
      </c>
      <c r="BP12">
        <v>0</v>
      </c>
      <c r="BQ12">
        <v>0</v>
      </c>
      <c r="BR12">
        <v>1</v>
      </c>
      <c r="BS12" s="41">
        <f t="shared" si="9"/>
        <v>0.2</v>
      </c>
      <c r="BT12">
        <v>0</v>
      </c>
      <c r="BU12">
        <v>0</v>
      </c>
      <c r="BV12" s="41">
        <f t="shared" si="10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s="42">
        <f t="shared" si="11"/>
        <v>0</v>
      </c>
      <c r="DQ12" s="20">
        <v>0.05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7</v>
      </c>
      <c r="DY12">
        <v>4</v>
      </c>
      <c r="DZ12">
        <v>4</v>
      </c>
      <c r="EA12">
        <v>2</v>
      </c>
      <c r="EB12">
        <v>3</v>
      </c>
      <c r="EC12">
        <v>0.19</v>
      </c>
      <c r="ED12">
        <v>0.06</v>
      </c>
      <c r="EE12">
        <v>1</v>
      </c>
      <c r="EF12">
        <v>0</v>
      </c>
      <c r="EG12" s="41">
        <f t="shared" si="12"/>
        <v>0.5</v>
      </c>
      <c r="EH12" s="43">
        <f t="shared" si="13"/>
        <v>1</v>
      </c>
      <c r="EI12" s="44">
        <f t="shared" si="14"/>
        <v>1.5</v>
      </c>
      <c r="EJ12">
        <v>8</v>
      </c>
      <c r="EK12">
        <v>7</v>
      </c>
      <c r="EL12">
        <v>4</v>
      </c>
      <c r="EM12">
        <v>4</v>
      </c>
      <c r="EN12">
        <v>2</v>
      </c>
      <c r="EO12">
        <v>3</v>
      </c>
      <c r="EP12">
        <v>1</v>
      </c>
      <c r="EQ12">
        <v>0</v>
      </c>
      <c r="ER12">
        <v>5</v>
      </c>
      <c r="ES12">
        <v>1</v>
      </c>
      <c r="ET12">
        <v>2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0.1</v>
      </c>
      <c r="FA12">
        <v>0.1</v>
      </c>
      <c r="FB12">
        <v>0.2</v>
      </c>
      <c r="FC12" s="20">
        <v>0.8</v>
      </c>
      <c r="FD12" s="26">
        <f t="shared" si="15"/>
        <v>0.8</v>
      </c>
      <c r="FE12">
        <v>6.0000000000000006E-4</v>
      </c>
      <c r="FF12">
        <v>0</v>
      </c>
      <c r="FG12">
        <v>0</v>
      </c>
      <c r="FH12">
        <v>0</v>
      </c>
      <c r="FL12" s="42">
        <f t="shared" si="16"/>
        <v>2</v>
      </c>
      <c r="FM12" s="20">
        <f t="shared" si="17"/>
        <v>0</v>
      </c>
      <c r="FN12" s="41">
        <v>0</v>
      </c>
      <c r="FO12" s="20">
        <f t="shared" si="18"/>
        <v>1</v>
      </c>
      <c r="FP12" s="20">
        <f t="shared" si="19"/>
        <v>1.01</v>
      </c>
      <c r="FQ12" s="20">
        <f t="shared" si="20"/>
        <v>83.333333333333329</v>
      </c>
      <c r="FV12" t="s">
        <v>751</v>
      </c>
      <c r="FW12" s="45">
        <v>925000</v>
      </c>
      <c r="FX12" s="45">
        <v>925000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0</v>
      </c>
      <c r="GF12">
        <v>11</v>
      </c>
      <c r="GG12">
        <v>0.1</v>
      </c>
      <c r="GH12">
        <v>0.1</v>
      </c>
      <c r="GI12">
        <v>0.2</v>
      </c>
      <c r="GJ12" s="42">
        <f t="shared" si="21"/>
        <v>1</v>
      </c>
    </row>
    <row r="13" spans="1:192" x14ac:dyDescent="0.45">
      <c r="A13" s="40">
        <v>33291</v>
      </c>
      <c r="B13" t="s">
        <v>752</v>
      </c>
      <c r="C13" t="s">
        <v>163</v>
      </c>
      <c r="D13" t="s">
        <v>91</v>
      </c>
      <c r="E13" t="s">
        <v>91</v>
      </c>
      <c r="F13">
        <v>74</v>
      </c>
      <c r="G13">
        <v>205</v>
      </c>
      <c r="H13">
        <v>2009</v>
      </c>
      <c r="I13">
        <v>6</v>
      </c>
      <c r="J13">
        <v>159</v>
      </c>
      <c r="K13" t="s">
        <v>92</v>
      </c>
      <c r="L13">
        <v>2014</v>
      </c>
      <c r="M13">
        <v>26</v>
      </c>
      <c r="N13">
        <v>4</v>
      </c>
      <c r="O13">
        <v>8475310</v>
      </c>
      <c r="P13" t="s">
        <v>753</v>
      </c>
      <c r="Q13" t="s">
        <v>754</v>
      </c>
      <c r="R13" t="s">
        <v>755</v>
      </c>
      <c r="S13" t="s">
        <v>385</v>
      </c>
      <c r="T13" t="s">
        <v>725</v>
      </c>
      <c r="U13" t="s">
        <v>351</v>
      </c>
      <c r="V13">
        <v>7</v>
      </c>
      <c r="W13">
        <v>0</v>
      </c>
      <c r="X13">
        <v>2</v>
      </c>
      <c r="Y13">
        <v>2</v>
      </c>
      <c r="Z13">
        <v>2</v>
      </c>
      <c r="AA13">
        <v>22</v>
      </c>
      <c r="AB13">
        <v>77</v>
      </c>
      <c r="AC13" s="26">
        <f t="shared" si="0"/>
        <v>0.2857142857142857</v>
      </c>
      <c r="AD13" s="20">
        <f t="shared" si="1"/>
        <v>0.40217391304347827</v>
      </c>
      <c r="AE13" s="20">
        <v>0.61299999999999999</v>
      </c>
      <c r="AF13">
        <v>3</v>
      </c>
      <c r="AG13">
        <v>1.7000000000000002</v>
      </c>
      <c r="AH13">
        <v>11</v>
      </c>
      <c r="AI13">
        <v>88</v>
      </c>
      <c r="AJ13">
        <v>3403</v>
      </c>
      <c r="AK13" s="20">
        <v>56.716666666667003</v>
      </c>
      <c r="AL13">
        <v>56.72</v>
      </c>
      <c r="AM13">
        <v>57</v>
      </c>
      <c r="AN13" s="26">
        <f t="shared" si="2"/>
        <v>8.1023809523809529</v>
      </c>
      <c r="AO13">
        <v>13.85</v>
      </c>
      <c r="AP13" s="41">
        <f t="shared" si="3"/>
        <v>0.66666666666666663</v>
      </c>
      <c r="AQ13">
        <v>22</v>
      </c>
      <c r="AR13">
        <v>22</v>
      </c>
      <c r="AS13">
        <v>22</v>
      </c>
      <c r="AT13">
        <v>16</v>
      </c>
      <c r="AU13">
        <v>16</v>
      </c>
      <c r="AV13">
        <v>11</v>
      </c>
      <c r="AW13">
        <v>15</v>
      </c>
      <c r="AX13">
        <v>10</v>
      </c>
      <c r="AY13">
        <v>1</v>
      </c>
      <c r="AZ13">
        <v>3</v>
      </c>
      <c r="BA13" s="42">
        <f t="shared" si="4"/>
        <v>4</v>
      </c>
      <c r="BB13">
        <v>1.59</v>
      </c>
      <c r="BC13">
        <v>24.090900000000001</v>
      </c>
      <c r="BD13" s="20">
        <v>32.700000000000003</v>
      </c>
      <c r="BE13" s="20">
        <f t="shared" si="5"/>
        <v>54.7</v>
      </c>
      <c r="BF13" s="20">
        <f t="shared" si="6"/>
        <v>57.863187588152336</v>
      </c>
      <c r="BG13">
        <v>12</v>
      </c>
      <c r="BH13">
        <v>20</v>
      </c>
      <c r="BI13">
        <v>12</v>
      </c>
      <c r="BJ13" s="41">
        <f t="shared" si="7"/>
        <v>0.5</v>
      </c>
      <c r="BK13">
        <v>8</v>
      </c>
      <c r="BL13">
        <v>8</v>
      </c>
      <c r="BM13">
        <v>4</v>
      </c>
      <c r="BN13" s="42">
        <f t="shared" si="8"/>
        <v>4</v>
      </c>
      <c r="BO13">
        <v>5</v>
      </c>
      <c r="BP13">
        <v>2</v>
      </c>
      <c r="BQ13">
        <v>3</v>
      </c>
      <c r="BR13">
        <v>1</v>
      </c>
      <c r="BS13" s="41">
        <f t="shared" si="9"/>
        <v>3.125E-2</v>
      </c>
      <c r="BT13">
        <v>0</v>
      </c>
      <c r="BU13">
        <v>1</v>
      </c>
      <c r="BV13" s="41">
        <f t="shared" si="10"/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</v>
      </c>
      <c r="DA13">
        <v>2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7</v>
      </c>
      <c r="DH13">
        <v>4</v>
      </c>
      <c r="DI13">
        <v>1</v>
      </c>
      <c r="DJ13">
        <v>4</v>
      </c>
      <c r="DK13">
        <v>3</v>
      </c>
      <c r="DL13">
        <v>1</v>
      </c>
      <c r="DM13">
        <v>2</v>
      </c>
      <c r="DN13">
        <v>1</v>
      </c>
      <c r="DO13">
        <v>1</v>
      </c>
      <c r="DP13" s="42">
        <f t="shared" si="11"/>
        <v>-3</v>
      </c>
      <c r="DQ13" s="20">
        <v>-2.0390000000000001</v>
      </c>
      <c r="DR13">
        <v>3</v>
      </c>
      <c r="DS13">
        <v>1</v>
      </c>
      <c r="DT13">
        <v>0</v>
      </c>
      <c r="DU13">
        <v>0</v>
      </c>
      <c r="DV13">
        <v>0</v>
      </c>
      <c r="DW13">
        <v>55</v>
      </c>
      <c r="DX13">
        <v>37</v>
      </c>
      <c r="DY13">
        <v>45</v>
      </c>
      <c r="DZ13">
        <v>31</v>
      </c>
      <c r="EA13">
        <v>34</v>
      </c>
      <c r="EB13">
        <v>23</v>
      </c>
      <c r="EC13">
        <v>4.01</v>
      </c>
      <c r="ED13">
        <v>1.77</v>
      </c>
      <c r="EE13">
        <v>3</v>
      </c>
      <c r="EF13">
        <v>0</v>
      </c>
      <c r="EG13" s="41">
        <f t="shared" si="12"/>
        <v>8.8235294117647065E-2</v>
      </c>
      <c r="EH13" s="43">
        <f t="shared" si="13"/>
        <v>1</v>
      </c>
      <c r="EI13" s="44">
        <f t="shared" si="14"/>
        <v>1.088235294117647</v>
      </c>
      <c r="EJ13">
        <v>55</v>
      </c>
      <c r="EK13">
        <v>38</v>
      </c>
      <c r="EL13">
        <v>45</v>
      </c>
      <c r="EM13">
        <v>31</v>
      </c>
      <c r="EN13">
        <v>34</v>
      </c>
      <c r="EO13">
        <v>23</v>
      </c>
      <c r="EP13">
        <v>3</v>
      </c>
      <c r="EQ13">
        <v>0</v>
      </c>
      <c r="ER13">
        <v>29</v>
      </c>
      <c r="ES13">
        <v>20</v>
      </c>
      <c r="ET13">
        <v>18</v>
      </c>
      <c r="EU13">
        <v>8</v>
      </c>
      <c r="EV13">
        <v>2</v>
      </c>
      <c r="EW13">
        <v>0</v>
      </c>
      <c r="EX13">
        <v>6</v>
      </c>
      <c r="EY13">
        <v>4</v>
      </c>
      <c r="EZ13">
        <v>0.1</v>
      </c>
      <c r="FA13">
        <v>0.2</v>
      </c>
      <c r="FB13">
        <v>0.2</v>
      </c>
      <c r="FC13" s="20">
        <v>3.02</v>
      </c>
      <c r="FD13" s="26">
        <f t="shared" si="15"/>
        <v>0.43142857142857144</v>
      </c>
      <c r="FE13">
        <v>1.3800000000000002E-2</v>
      </c>
      <c r="FF13">
        <v>0</v>
      </c>
      <c r="FG13">
        <v>0</v>
      </c>
      <c r="FH13">
        <v>0</v>
      </c>
      <c r="FL13" s="42">
        <f t="shared" si="16"/>
        <v>21</v>
      </c>
      <c r="FM13" s="20">
        <f t="shared" si="17"/>
        <v>3.6666666666666665</v>
      </c>
      <c r="FN13" s="41">
        <v>0</v>
      </c>
      <c r="FO13" s="20">
        <f t="shared" si="18"/>
        <v>0.89999999999999991</v>
      </c>
      <c r="FP13" s="20">
        <f t="shared" si="19"/>
        <v>1.5922000000000001</v>
      </c>
      <c r="FQ13" s="20">
        <f t="shared" si="20"/>
        <v>97.320169252468276</v>
      </c>
      <c r="FV13" t="s">
        <v>711</v>
      </c>
      <c r="FW13" s="45">
        <v>700000</v>
      </c>
      <c r="FX13" s="45">
        <v>700000</v>
      </c>
      <c r="FY13">
        <v>99</v>
      </c>
      <c r="FZ13">
        <v>10</v>
      </c>
      <c r="GA13">
        <v>13</v>
      </c>
      <c r="GB13">
        <v>23</v>
      </c>
      <c r="GC13">
        <v>-1</v>
      </c>
      <c r="GD13">
        <v>131</v>
      </c>
      <c r="GE13">
        <v>121</v>
      </c>
      <c r="GF13">
        <v>1073</v>
      </c>
      <c r="GG13">
        <v>0.7</v>
      </c>
      <c r="GH13">
        <v>1</v>
      </c>
      <c r="GI13">
        <v>1.6</v>
      </c>
      <c r="GJ13" s="42">
        <f t="shared" si="21"/>
        <v>0.89999999999999991</v>
      </c>
    </row>
    <row r="14" spans="1:192" x14ac:dyDescent="0.45">
      <c r="A14" s="40">
        <v>34128</v>
      </c>
      <c r="B14" t="s">
        <v>756</v>
      </c>
      <c r="C14" t="s">
        <v>757</v>
      </c>
      <c r="D14" t="s">
        <v>107</v>
      </c>
      <c r="E14" t="s">
        <v>107</v>
      </c>
      <c r="F14">
        <v>74</v>
      </c>
      <c r="G14">
        <v>199</v>
      </c>
      <c r="H14">
        <v>2013</v>
      </c>
      <c r="I14">
        <v>5</v>
      </c>
      <c r="J14">
        <v>127</v>
      </c>
      <c r="K14" t="s">
        <v>202</v>
      </c>
      <c r="L14">
        <v>2017</v>
      </c>
      <c r="M14">
        <v>24</v>
      </c>
      <c r="N14">
        <v>1</v>
      </c>
      <c r="O14">
        <v>8477359</v>
      </c>
      <c r="P14" t="s">
        <v>758</v>
      </c>
      <c r="Q14" t="s">
        <v>759</v>
      </c>
      <c r="R14" t="s">
        <v>760</v>
      </c>
      <c r="S14" t="s">
        <v>761</v>
      </c>
      <c r="T14" t="s">
        <v>720</v>
      </c>
      <c r="U14" t="s">
        <v>285</v>
      </c>
      <c r="V14">
        <v>24</v>
      </c>
      <c r="W14">
        <v>1</v>
      </c>
      <c r="X14">
        <v>1</v>
      </c>
      <c r="Y14">
        <v>1</v>
      </c>
      <c r="Z14">
        <v>2</v>
      </c>
      <c r="AA14">
        <v>26</v>
      </c>
      <c r="AB14">
        <v>89</v>
      </c>
      <c r="AC14" s="26">
        <f t="shared" si="0"/>
        <v>8.3333333333333329E-2</v>
      </c>
      <c r="AD14" s="20">
        <f t="shared" si="1"/>
        <v>0</v>
      </c>
      <c r="AE14" s="20">
        <v>0.79500000000000004</v>
      </c>
      <c r="AF14">
        <v>2</v>
      </c>
      <c r="AG14">
        <v>1.4</v>
      </c>
      <c r="AH14">
        <v>0</v>
      </c>
      <c r="AI14">
        <v>394</v>
      </c>
      <c r="AJ14">
        <v>18091</v>
      </c>
      <c r="AK14" s="20">
        <v>301.51666666667001</v>
      </c>
      <c r="AL14">
        <v>301.52</v>
      </c>
      <c r="AM14">
        <v>302</v>
      </c>
      <c r="AN14" s="26">
        <f t="shared" si="2"/>
        <v>12.563194444444443</v>
      </c>
      <c r="AO14">
        <v>21.39</v>
      </c>
      <c r="AP14" s="41">
        <f t="shared" si="3"/>
        <v>0.22222222222222221</v>
      </c>
      <c r="AQ14">
        <v>63</v>
      </c>
      <c r="AR14">
        <v>63</v>
      </c>
      <c r="AS14">
        <v>63</v>
      </c>
      <c r="AT14">
        <v>46</v>
      </c>
      <c r="AU14">
        <v>46</v>
      </c>
      <c r="AV14">
        <v>27</v>
      </c>
      <c r="AW14">
        <v>12</v>
      </c>
      <c r="AX14">
        <v>1</v>
      </c>
      <c r="AY14">
        <v>2</v>
      </c>
      <c r="AZ14">
        <v>2</v>
      </c>
      <c r="BA14" s="42">
        <f t="shared" si="4"/>
        <v>4</v>
      </c>
      <c r="BB14">
        <v>1.02</v>
      </c>
      <c r="BC14">
        <v>56.185200000000002</v>
      </c>
      <c r="BD14" s="20">
        <v>33.6</v>
      </c>
      <c r="BE14" s="20">
        <f t="shared" si="5"/>
        <v>96.6</v>
      </c>
      <c r="BF14" s="20">
        <f t="shared" si="6"/>
        <v>19.222605465640751</v>
      </c>
      <c r="BG14">
        <v>112</v>
      </c>
      <c r="BH14">
        <v>91</v>
      </c>
      <c r="BI14">
        <v>108</v>
      </c>
      <c r="BJ14" s="41">
        <f t="shared" si="7"/>
        <v>0.50909090909090904</v>
      </c>
      <c r="BK14">
        <v>20</v>
      </c>
      <c r="BL14">
        <v>20</v>
      </c>
      <c r="BM14">
        <v>23</v>
      </c>
      <c r="BN14" s="42">
        <f t="shared" si="8"/>
        <v>-3</v>
      </c>
      <c r="BO14">
        <v>19</v>
      </c>
      <c r="BP14">
        <v>14</v>
      </c>
      <c r="BQ14">
        <v>5</v>
      </c>
      <c r="BR14">
        <v>18</v>
      </c>
      <c r="BS14" s="41">
        <f t="shared" si="9"/>
        <v>8.2191780821917804E-2</v>
      </c>
      <c r="BT14">
        <v>0</v>
      </c>
      <c r="BU14">
        <v>0</v>
      </c>
      <c r="BV14" s="41">
        <f t="shared" si="10"/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17</v>
      </c>
      <c r="DA14">
        <v>1</v>
      </c>
      <c r="DB14">
        <v>0</v>
      </c>
      <c r="DC14">
        <v>9</v>
      </c>
      <c r="DD14">
        <v>3</v>
      </c>
      <c r="DE14">
        <v>0</v>
      </c>
      <c r="DF14">
        <v>0</v>
      </c>
      <c r="DG14">
        <v>14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 s="42">
        <f t="shared" si="11"/>
        <v>1</v>
      </c>
      <c r="DQ14" s="20">
        <v>2.39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304</v>
      </c>
      <c r="DX14">
        <v>267</v>
      </c>
      <c r="DY14">
        <v>217</v>
      </c>
      <c r="DZ14">
        <v>201</v>
      </c>
      <c r="EA14">
        <v>155</v>
      </c>
      <c r="EB14">
        <v>159</v>
      </c>
      <c r="EC14">
        <v>11.63</v>
      </c>
      <c r="ED14">
        <v>10.75</v>
      </c>
      <c r="EE14">
        <v>9</v>
      </c>
      <c r="EF14">
        <v>7</v>
      </c>
      <c r="EG14" s="41">
        <f t="shared" si="12"/>
        <v>5.8064516129032261E-2</v>
      </c>
      <c r="EH14" s="43">
        <f t="shared" si="13"/>
        <v>0.95597484276729561</v>
      </c>
      <c r="EI14" s="44">
        <f t="shared" si="14"/>
        <v>1.0140393588963279</v>
      </c>
      <c r="EJ14">
        <v>304</v>
      </c>
      <c r="EK14">
        <v>266</v>
      </c>
      <c r="EL14">
        <v>215</v>
      </c>
      <c r="EM14">
        <v>200</v>
      </c>
      <c r="EN14">
        <v>153</v>
      </c>
      <c r="EO14">
        <v>158</v>
      </c>
      <c r="EP14">
        <v>9</v>
      </c>
      <c r="EQ14">
        <v>7</v>
      </c>
      <c r="ER14">
        <v>135</v>
      </c>
      <c r="ES14">
        <v>122</v>
      </c>
      <c r="ET14">
        <v>56</v>
      </c>
      <c r="EU14">
        <v>41</v>
      </c>
      <c r="EV14">
        <v>6</v>
      </c>
      <c r="EW14">
        <v>1</v>
      </c>
      <c r="EX14">
        <v>13</v>
      </c>
      <c r="EY14">
        <v>15</v>
      </c>
      <c r="EZ14">
        <v>-0.1</v>
      </c>
      <c r="FA14">
        <v>0.7</v>
      </c>
      <c r="FB14">
        <v>0.7</v>
      </c>
      <c r="FC14" s="20">
        <v>6.62</v>
      </c>
      <c r="FD14" s="26">
        <f t="shared" si="15"/>
        <v>0.27583333333333332</v>
      </c>
      <c r="FE14">
        <v>2.2600000000000002E-2</v>
      </c>
      <c r="FF14">
        <v>0.03</v>
      </c>
      <c r="FG14">
        <v>0.05</v>
      </c>
      <c r="FH14">
        <v>7.0000000000000007E-2</v>
      </c>
      <c r="FL14" s="42">
        <f t="shared" si="16"/>
        <v>38</v>
      </c>
      <c r="FM14" s="20">
        <f t="shared" si="17"/>
        <v>0</v>
      </c>
      <c r="FN14" s="41">
        <v>1.25612745E-2</v>
      </c>
      <c r="FO14" s="20">
        <f t="shared" si="18"/>
        <v>2</v>
      </c>
      <c r="FP14" s="20">
        <f t="shared" si="19"/>
        <v>2.4780000000000002</v>
      </c>
      <c r="FQ14" s="20">
        <f t="shared" si="20"/>
        <v>113.62430352878749</v>
      </c>
      <c r="FV14" t="s">
        <v>751</v>
      </c>
      <c r="FW14" s="45">
        <v>925000</v>
      </c>
      <c r="FX14" s="45">
        <v>925000</v>
      </c>
      <c r="FY14">
        <v>24</v>
      </c>
      <c r="FZ14">
        <v>1</v>
      </c>
      <c r="GA14">
        <v>1</v>
      </c>
      <c r="GB14">
        <v>2</v>
      </c>
      <c r="GC14">
        <v>2</v>
      </c>
      <c r="GD14">
        <v>0</v>
      </c>
      <c r="GE14">
        <v>27</v>
      </c>
      <c r="GF14">
        <v>302</v>
      </c>
      <c r="GG14">
        <v>-0.1</v>
      </c>
      <c r="GH14">
        <v>0.7</v>
      </c>
      <c r="GI14">
        <v>0.7</v>
      </c>
      <c r="GJ14" s="42">
        <f t="shared" si="21"/>
        <v>2</v>
      </c>
    </row>
    <row r="15" spans="1:192" x14ac:dyDescent="0.45">
      <c r="A15" s="40">
        <v>29863</v>
      </c>
      <c r="B15" t="s">
        <v>762</v>
      </c>
      <c r="C15" t="s">
        <v>145</v>
      </c>
      <c r="D15" t="s">
        <v>91</v>
      </c>
      <c r="E15" t="s">
        <v>91</v>
      </c>
      <c r="F15">
        <v>73</v>
      </c>
      <c r="G15">
        <v>188</v>
      </c>
      <c r="H15">
        <v>2000</v>
      </c>
      <c r="I15">
        <v>1</v>
      </c>
      <c r="J15">
        <v>28</v>
      </c>
      <c r="K15" t="s">
        <v>202</v>
      </c>
      <c r="L15">
        <v>2000</v>
      </c>
      <c r="M15">
        <v>36</v>
      </c>
      <c r="N15">
        <v>17</v>
      </c>
      <c r="O15">
        <v>8468508</v>
      </c>
      <c r="P15" t="s">
        <v>763</v>
      </c>
      <c r="Q15" t="s">
        <v>764</v>
      </c>
      <c r="R15" t="s">
        <v>765</v>
      </c>
      <c r="S15" t="s">
        <v>766</v>
      </c>
      <c r="T15" t="s">
        <v>710</v>
      </c>
      <c r="U15" t="s">
        <v>343</v>
      </c>
      <c r="V15">
        <v>82</v>
      </c>
      <c r="W15">
        <v>16</v>
      </c>
      <c r="X15">
        <v>35</v>
      </c>
      <c r="Y15">
        <v>20</v>
      </c>
      <c r="Z15">
        <v>51</v>
      </c>
      <c r="AA15">
        <v>3</v>
      </c>
      <c r="AB15">
        <v>14</v>
      </c>
      <c r="AC15" s="26">
        <f t="shared" si="0"/>
        <v>0.62195121951219512</v>
      </c>
      <c r="AD15" s="20">
        <f t="shared" si="1"/>
        <v>-0.78148148148147811</v>
      </c>
      <c r="AE15" s="20">
        <v>18.122</v>
      </c>
      <c r="AF15">
        <v>-9</v>
      </c>
      <c r="AG15">
        <v>0.7</v>
      </c>
      <c r="AH15">
        <v>56</v>
      </c>
      <c r="AI15">
        <v>1796</v>
      </c>
      <c r="AJ15">
        <v>81613</v>
      </c>
      <c r="AK15" s="20">
        <v>1360.2166666666999</v>
      </c>
      <c r="AL15">
        <v>1360.22</v>
      </c>
      <c r="AM15">
        <v>1360</v>
      </c>
      <c r="AN15" s="26">
        <f t="shared" si="2"/>
        <v>16.588008130081302</v>
      </c>
      <c r="AO15">
        <v>27.69</v>
      </c>
      <c r="AP15" s="41">
        <f t="shared" si="3"/>
        <v>0.73913043478260865</v>
      </c>
      <c r="AQ15">
        <v>357</v>
      </c>
      <c r="AR15">
        <v>357</v>
      </c>
      <c r="AS15">
        <v>357</v>
      </c>
      <c r="AT15">
        <v>274</v>
      </c>
      <c r="AU15">
        <v>274</v>
      </c>
      <c r="AV15">
        <v>198</v>
      </c>
      <c r="AW15">
        <v>183</v>
      </c>
      <c r="AX15">
        <v>84</v>
      </c>
      <c r="AY15">
        <v>10</v>
      </c>
      <c r="AZ15">
        <v>16</v>
      </c>
      <c r="BA15" s="42">
        <f t="shared" si="4"/>
        <v>26</v>
      </c>
      <c r="BB15">
        <v>20.5</v>
      </c>
      <c r="BC15">
        <v>34.802999999999997</v>
      </c>
      <c r="BD15" s="20">
        <v>425.2</v>
      </c>
      <c r="BE15" s="20">
        <f t="shared" si="5"/>
        <v>782.2</v>
      </c>
      <c r="BF15" s="20">
        <f t="shared" si="6"/>
        <v>34.503242122597811</v>
      </c>
      <c r="BG15">
        <v>571</v>
      </c>
      <c r="BH15">
        <v>459</v>
      </c>
      <c r="BI15">
        <v>345</v>
      </c>
      <c r="BJ15" s="41">
        <f t="shared" si="7"/>
        <v>0.6233624454148472</v>
      </c>
      <c r="BK15">
        <v>79</v>
      </c>
      <c r="BL15">
        <v>79</v>
      </c>
      <c r="BM15">
        <v>146</v>
      </c>
      <c r="BN15" s="42">
        <f t="shared" si="8"/>
        <v>-67</v>
      </c>
      <c r="BO15">
        <v>76</v>
      </c>
      <c r="BP15">
        <v>85</v>
      </c>
      <c r="BQ15">
        <v>46</v>
      </c>
      <c r="BR15">
        <v>42</v>
      </c>
      <c r="BS15" s="41">
        <f t="shared" si="9"/>
        <v>4.8165137614678902E-2</v>
      </c>
      <c r="BT15">
        <v>52</v>
      </c>
      <c r="BU15">
        <v>64</v>
      </c>
      <c r="BV15" s="41">
        <f t="shared" si="10"/>
        <v>0.44827586206896552</v>
      </c>
      <c r="BW15">
        <v>10</v>
      </c>
      <c r="BX15">
        <v>16</v>
      </c>
      <c r="BY15">
        <v>9</v>
      </c>
      <c r="BZ15">
        <v>18</v>
      </c>
      <c r="CA15">
        <v>33</v>
      </c>
      <c r="CB15">
        <v>30</v>
      </c>
      <c r="CC15">
        <v>14</v>
      </c>
      <c r="CD15">
        <v>19</v>
      </c>
      <c r="CE15">
        <v>15</v>
      </c>
      <c r="CF15">
        <v>13</v>
      </c>
      <c r="CG15">
        <v>34</v>
      </c>
      <c r="CH15">
        <v>45</v>
      </c>
      <c r="CI15">
        <v>0</v>
      </c>
      <c r="CJ15">
        <v>0</v>
      </c>
      <c r="CK15">
        <v>5</v>
      </c>
      <c r="CL15">
        <v>2</v>
      </c>
      <c r="CM15">
        <v>2</v>
      </c>
      <c r="CN15">
        <v>0</v>
      </c>
      <c r="CO15">
        <v>0</v>
      </c>
      <c r="CP15">
        <v>2</v>
      </c>
      <c r="CQ15">
        <v>1</v>
      </c>
      <c r="CR15">
        <v>2</v>
      </c>
      <c r="CS15">
        <v>0</v>
      </c>
      <c r="CT15">
        <v>2</v>
      </c>
      <c r="CU15">
        <v>0</v>
      </c>
      <c r="CV15">
        <v>9</v>
      </c>
      <c r="CW15">
        <v>1</v>
      </c>
      <c r="CX15">
        <v>1</v>
      </c>
      <c r="CY15">
        <v>7</v>
      </c>
      <c r="CZ15">
        <v>67</v>
      </c>
      <c r="DA15">
        <v>13</v>
      </c>
      <c r="DB15">
        <v>7</v>
      </c>
      <c r="DC15">
        <v>23</v>
      </c>
      <c r="DD15">
        <v>45</v>
      </c>
      <c r="DE15">
        <v>19</v>
      </c>
      <c r="DF15">
        <v>2</v>
      </c>
      <c r="DG15">
        <v>89</v>
      </c>
      <c r="DH15">
        <v>21</v>
      </c>
      <c r="DI15">
        <v>11</v>
      </c>
      <c r="DJ15">
        <v>22</v>
      </c>
      <c r="DK15">
        <v>20</v>
      </c>
      <c r="DL15">
        <v>2</v>
      </c>
      <c r="DM15">
        <v>12</v>
      </c>
      <c r="DN15">
        <v>10</v>
      </c>
      <c r="DO15">
        <v>2</v>
      </c>
      <c r="DP15" s="42">
        <f t="shared" si="11"/>
        <v>-10</v>
      </c>
      <c r="DQ15" s="20">
        <v>-7.5750000000000002</v>
      </c>
      <c r="DR15">
        <v>18</v>
      </c>
      <c r="DS15">
        <v>2</v>
      </c>
      <c r="DT15">
        <v>0</v>
      </c>
      <c r="DU15">
        <v>1</v>
      </c>
      <c r="DV15">
        <v>0</v>
      </c>
      <c r="DW15">
        <v>1617</v>
      </c>
      <c r="DX15">
        <v>1082</v>
      </c>
      <c r="DY15">
        <v>1184</v>
      </c>
      <c r="DZ15">
        <v>830</v>
      </c>
      <c r="EA15">
        <v>813</v>
      </c>
      <c r="EB15">
        <v>607</v>
      </c>
      <c r="EC15">
        <v>82.05</v>
      </c>
      <c r="ED15">
        <v>52.33</v>
      </c>
      <c r="EE15">
        <v>69</v>
      </c>
      <c r="EF15">
        <v>61</v>
      </c>
      <c r="EG15" s="41">
        <f t="shared" si="12"/>
        <v>8.4870848708487087E-2</v>
      </c>
      <c r="EH15" s="43">
        <f t="shared" si="13"/>
        <v>0.89950576606260291</v>
      </c>
      <c r="EI15" s="44">
        <f t="shared" si="14"/>
        <v>0.98437661477108995</v>
      </c>
      <c r="EJ15">
        <v>1615</v>
      </c>
      <c r="EK15">
        <v>1082</v>
      </c>
      <c r="EL15">
        <v>1185</v>
      </c>
      <c r="EM15">
        <v>831</v>
      </c>
      <c r="EN15">
        <v>815</v>
      </c>
      <c r="EO15">
        <v>608</v>
      </c>
      <c r="EP15">
        <v>69</v>
      </c>
      <c r="EQ15">
        <v>61</v>
      </c>
      <c r="ER15">
        <v>791</v>
      </c>
      <c r="ES15">
        <v>527</v>
      </c>
      <c r="ET15">
        <v>313</v>
      </c>
      <c r="EU15">
        <v>204</v>
      </c>
      <c r="EV15">
        <v>40</v>
      </c>
      <c r="EW15">
        <v>34</v>
      </c>
      <c r="EX15">
        <v>79</v>
      </c>
      <c r="EY15">
        <v>88</v>
      </c>
      <c r="EZ15">
        <v>3</v>
      </c>
      <c r="FA15">
        <v>1.4</v>
      </c>
      <c r="FB15">
        <v>4.4000000000000004</v>
      </c>
      <c r="FC15" s="20">
        <v>60.83</v>
      </c>
      <c r="FD15" s="26">
        <f t="shared" si="15"/>
        <v>0.74182926829268292</v>
      </c>
      <c r="FE15">
        <v>5.5458999999999996</v>
      </c>
      <c r="FF15">
        <v>0.77</v>
      </c>
      <c r="FG15">
        <v>0.05</v>
      </c>
      <c r="FH15">
        <v>0.82</v>
      </c>
      <c r="FI15">
        <v>2</v>
      </c>
      <c r="FJ15">
        <v>0</v>
      </c>
      <c r="FK15">
        <v>0</v>
      </c>
      <c r="FL15" s="42">
        <f t="shared" si="16"/>
        <v>179</v>
      </c>
      <c r="FM15" s="20">
        <f t="shared" si="17"/>
        <v>6.9444444444444446</v>
      </c>
      <c r="FN15" s="41">
        <v>7.6555023900000005E-2</v>
      </c>
      <c r="FO15" s="20">
        <f t="shared" si="18"/>
        <v>45.4</v>
      </c>
      <c r="FP15" s="20">
        <f t="shared" si="19"/>
        <v>49.484999999999999</v>
      </c>
      <c r="FQ15" s="20">
        <f t="shared" si="20"/>
        <v>119.05427063269177</v>
      </c>
      <c r="FU15" t="s">
        <v>731</v>
      </c>
      <c r="FV15" t="s">
        <v>711</v>
      </c>
      <c r="FW15" s="45">
        <v>5000000</v>
      </c>
      <c r="FX15" s="45">
        <v>4500000</v>
      </c>
      <c r="FY15">
        <v>1162</v>
      </c>
      <c r="FZ15">
        <v>289</v>
      </c>
      <c r="GA15">
        <v>444</v>
      </c>
      <c r="GB15">
        <v>733</v>
      </c>
      <c r="GC15">
        <v>112</v>
      </c>
      <c r="GD15">
        <v>716</v>
      </c>
      <c r="GE15">
        <v>3011</v>
      </c>
      <c r="GF15">
        <v>19634</v>
      </c>
      <c r="GG15">
        <v>54.6</v>
      </c>
      <c r="GH15">
        <v>27.6</v>
      </c>
      <c r="GI15">
        <v>82.2</v>
      </c>
      <c r="GJ15" s="42">
        <f t="shared" si="21"/>
        <v>45.4</v>
      </c>
    </row>
    <row r="16" spans="1:192" x14ac:dyDescent="0.45">
      <c r="A16" s="40">
        <v>29598</v>
      </c>
      <c r="B16" t="s">
        <v>222</v>
      </c>
      <c r="D16" t="s">
        <v>223</v>
      </c>
      <c r="E16" t="s">
        <v>223</v>
      </c>
      <c r="F16">
        <v>72</v>
      </c>
      <c r="G16">
        <v>194</v>
      </c>
      <c r="H16">
        <v>2000</v>
      </c>
      <c r="I16">
        <v>1</v>
      </c>
      <c r="J16">
        <v>29</v>
      </c>
      <c r="K16" t="s">
        <v>92</v>
      </c>
      <c r="L16">
        <v>2003</v>
      </c>
      <c r="M16">
        <v>37</v>
      </c>
      <c r="N16">
        <v>14</v>
      </c>
      <c r="O16">
        <v>8468509</v>
      </c>
      <c r="P16" t="s">
        <v>767</v>
      </c>
      <c r="Q16" t="s">
        <v>768</v>
      </c>
      <c r="R16" t="s">
        <v>769</v>
      </c>
      <c r="S16" t="s">
        <v>121</v>
      </c>
      <c r="T16" t="s">
        <v>720</v>
      </c>
      <c r="U16" t="s">
        <v>298</v>
      </c>
      <c r="V16">
        <v>79</v>
      </c>
      <c r="W16">
        <v>4</v>
      </c>
      <c r="X16">
        <v>23</v>
      </c>
      <c r="Y16">
        <v>8</v>
      </c>
      <c r="Z16">
        <v>27</v>
      </c>
      <c r="AA16">
        <v>11</v>
      </c>
      <c r="AB16">
        <v>36</v>
      </c>
      <c r="AC16" s="26">
        <f t="shared" si="0"/>
        <v>0.34177215189873417</v>
      </c>
      <c r="AD16" s="20">
        <f t="shared" si="1"/>
        <v>-10.562264150943399</v>
      </c>
      <c r="AE16" s="20">
        <v>8.7349999999999994</v>
      </c>
      <c r="AF16">
        <v>-14</v>
      </c>
      <c r="AG16">
        <v>1.7000000000000002</v>
      </c>
      <c r="AH16">
        <v>36</v>
      </c>
      <c r="AI16">
        <v>1908</v>
      </c>
      <c r="AJ16">
        <v>87794</v>
      </c>
      <c r="AK16" s="20">
        <v>1463.2333333332999</v>
      </c>
      <c r="AL16">
        <v>1444.92</v>
      </c>
      <c r="AM16">
        <v>1463</v>
      </c>
      <c r="AN16" s="26">
        <f t="shared" si="2"/>
        <v>18.521940928270041</v>
      </c>
      <c r="AO16">
        <v>30.96</v>
      </c>
      <c r="AP16" s="41">
        <f t="shared" si="3"/>
        <v>0.4576271186440678</v>
      </c>
      <c r="AQ16">
        <v>150</v>
      </c>
      <c r="AR16">
        <v>151</v>
      </c>
      <c r="AS16">
        <v>151</v>
      </c>
      <c r="AT16">
        <v>97</v>
      </c>
      <c r="AU16">
        <v>97</v>
      </c>
      <c r="AV16">
        <v>76</v>
      </c>
      <c r="AW16">
        <v>49</v>
      </c>
      <c r="AX16">
        <v>8</v>
      </c>
      <c r="AY16">
        <v>5</v>
      </c>
      <c r="AZ16">
        <v>4</v>
      </c>
      <c r="BA16" s="42">
        <f t="shared" si="4"/>
        <v>9</v>
      </c>
      <c r="BB16">
        <v>3.73</v>
      </c>
      <c r="BC16">
        <v>57.618400000000001</v>
      </c>
      <c r="BD16" s="20">
        <v>133.1</v>
      </c>
      <c r="BE16" s="20">
        <f t="shared" si="5"/>
        <v>283.10000000000002</v>
      </c>
      <c r="BF16" s="20">
        <f t="shared" si="6"/>
        <v>11.755668133875924</v>
      </c>
      <c r="BG16">
        <v>647</v>
      </c>
      <c r="BH16">
        <v>424</v>
      </c>
      <c r="BI16">
        <v>282</v>
      </c>
      <c r="BJ16" s="41">
        <f t="shared" si="7"/>
        <v>0.69644779332615714</v>
      </c>
      <c r="BK16">
        <v>82</v>
      </c>
      <c r="BL16">
        <v>81</v>
      </c>
      <c r="BM16">
        <v>65</v>
      </c>
      <c r="BN16" s="42">
        <f t="shared" si="8"/>
        <v>16</v>
      </c>
      <c r="BO16">
        <v>21</v>
      </c>
      <c r="BP16">
        <v>52</v>
      </c>
      <c r="BQ16">
        <v>14</v>
      </c>
      <c r="BR16">
        <v>107</v>
      </c>
      <c r="BS16" s="41">
        <f t="shared" si="9"/>
        <v>0.10667996011964108</v>
      </c>
      <c r="BT16">
        <v>0</v>
      </c>
      <c r="BU16">
        <v>0</v>
      </c>
      <c r="BV16" s="41">
        <f t="shared" si="10"/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19</v>
      </c>
      <c r="DA16">
        <v>3</v>
      </c>
      <c r="DB16">
        <v>0</v>
      </c>
      <c r="DC16">
        <v>37</v>
      </c>
      <c r="DD16">
        <v>8</v>
      </c>
      <c r="DE16">
        <v>1</v>
      </c>
      <c r="DF16">
        <v>0</v>
      </c>
      <c r="DG16">
        <v>27</v>
      </c>
      <c r="DH16">
        <v>18</v>
      </c>
      <c r="DI16">
        <v>5</v>
      </c>
      <c r="DJ16">
        <v>16</v>
      </c>
      <c r="DK16">
        <v>16</v>
      </c>
      <c r="DL16">
        <v>0</v>
      </c>
      <c r="DM16">
        <v>5</v>
      </c>
      <c r="DN16">
        <v>5</v>
      </c>
      <c r="DO16">
        <v>0</v>
      </c>
      <c r="DP16" s="42">
        <f t="shared" si="11"/>
        <v>-13</v>
      </c>
      <c r="DQ16" s="20">
        <v>-3.5649999999999999</v>
      </c>
      <c r="DR16">
        <v>18</v>
      </c>
      <c r="DS16">
        <v>0</v>
      </c>
      <c r="DT16">
        <v>0</v>
      </c>
      <c r="DU16">
        <v>0</v>
      </c>
      <c r="DV16">
        <v>0</v>
      </c>
      <c r="DW16">
        <v>1350</v>
      </c>
      <c r="DX16">
        <v>1210</v>
      </c>
      <c r="DY16">
        <v>1035</v>
      </c>
      <c r="DZ16">
        <v>896</v>
      </c>
      <c r="EA16">
        <v>752</v>
      </c>
      <c r="EB16">
        <v>635</v>
      </c>
      <c r="EC16">
        <v>65.790000000000006</v>
      </c>
      <c r="ED16">
        <v>53.87</v>
      </c>
      <c r="EE16">
        <v>59</v>
      </c>
      <c r="EF16">
        <v>59</v>
      </c>
      <c r="EG16" s="41">
        <f t="shared" si="12"/>
        <v>7.8457446808510634E-2</v>
      </c>
      <c r="EH16" s="43">
        <f t="shared" si="13"/>
        <v>0.90708661417322833</v>
      </c>
      <c r="EI16" s="44">
        <f t="shared" si="14"/>
        <v>0.98554406098173897</v>
      </c>
      <c r="EJ16">
        <v>1365</v>
      </c>
      <c r="EK16">
        <v>1222</v>
      </c>
      <c r="EL16">
        <v>1046</v>
      </c>
      <c r="EM16">
        <v>904</v>
      </c>
      <c r="EN16">
        <v>759</v>
      </c>
      <c r="EO16">
        <v>641</v>
      </c>
      <c r="EP16">
        <v>62</v>
      </c>
      <c r="EQ16">
        <v>59</v>
      </c>
      <c r="ER16">
        <v>678</v>
      </c>
      <c r="ES16">
        <v>571</v>
      </c>
      <c r="ET16">
        <v>263</v>
      </c>
      <c r="EU16">
        <v>212</v>
      </c>
      <c r="EV16">
        <v>34</v>
      </c>
      <c r="EW16">
        <v>27</v>
      </c>
      <c r="EX16">
        <v>88</v>
      </c>
      <c r="EY16">
        <v>67</v>
      </c>
      <c r="EZ16">
        <v>1.4</v>
      </c>
      <c r="FA16">
        <v>2.4</v>
      </c>
      <c r="FB16">
        <v>3.7</v>
      </c>
      <c r="FC16" s="20">
        <v>21.5</v>
      </c>
      <c r="FD16" s="26">
        <f t="shared" si="15"/>
        <v>0.27215189873417722</v>
      </c>
      <c r="FE16">
        <v>0.58420000000000005</v>
      </c>
      <c r="FF16">
        <v>-0.61</v>
      </c>
      <c r="FG16">
        <v>0.26</v>
      </c>
      <c r="FH16">
        <v>-0.36</v>
      </c>
      <c r="FL16" s="42">
        <f t="shared" si="16"/>
        <v>225</v>
      </c>
      <c r="FM16" s="20">
        <f t="shared" si="17"/>
        <v>5.333333333333333</v>
      </c>
      <c r="FN16" s="41">
        <v>1.9961051600000002E-2</v>
      </c>
      <c r="FO16" s="20">
        <f t="shared" si="18"/>
        <v>23.4</v>
      </c>
      <c r="FP16" s="20">
        <f t="shared" si="19"/>
        <v>26.286999999999999</v>
      </c>
      <c r="FQ16" s="20">
        <f t="shared" si="20"/>
        <v>106.303463167511</v>
      </c>
      <c r="FR16">
        <v>3</v>
      </c>
      <c r="FS16" t="s">
        <v>160</v>
      </c>
      <c r="FT16">
        <v>174</v>
      </c>
      <c r="FV16" t="s">
        <v>711</v>
      </c>
      <c r="FW16" s="45">
        <v>3500000</v>
      </c>
      <c r="FX16" s="45">
        <v>4750000</v>
      </c>
      <c r="FY16">
        <v>874</v>
      </c>
      <c r="FZ16">
        <v>80</v>
      </c>
      <c r="GA16">
        <v>325</v>
      </c>
      <c r="GB16">
        <v>405</v>
      </c>
      <c r="GC16">
        <v>0</v>
      </c>
      <c r="GD16">
        <v>524</v>
      </c>
      <c r="GE16">
        <v>1201</v>
      </c>
      <c r="GF16">
        <v>19105</v>
      </c>
      <c r="GG16">
        <v>30</v>
      </c>
      <c r="GH16">
        <v>40.200000000000003</v>
      </c>
      <c r="GI16">
        <v>70.2</v>
      </c>
      <c r="GJ16" s="42">
        <f t="shared" si="21"/>
        <v>23.4</v>
      </c>
    </row>
    <row r="17" spans="1:192" x14ac:dyDescent="0.45">
      <c r="A17" s="40">
        <v>33023</v>
      </c>
      <c r="B17" t="s">
        <v>770</v>
      </c>
      <c r="C17" t="s">
        <v>175</v>
      </c>
      <c r="D17" t="s">
        <v>107</v>
      </c>
      <c r="E17" t="s">
        <v>107</v>
      </c>
      <c r="F17">
        <v>69</v>
      </c>
      <c r="G17">
        <v>170</v>
      </c>
      <c r="H17">
        <v>2008</v>
      </c>
      <c r="I17">
        <v>4</v>
      </c>
      <c r="J17">
        <v>95</v>
      </c>
      <c r="K17" t="s">
        <v>92</v>
      </c>
      <c r="L17">
        <v>2013</v>
      </c>
      <c r="M17">
        <v>27</v>
      </c>
      <c r="N17">
        <v>5</v>
      </c>
      <c r="O17">
        <v>8474660</v>
      </c>
      <c r="P17" t="s">
        <v>771</v>
      </c>
      <c r="Q17" t="s">
        <v>772</v>
      </c>
      <c r="R17" t="s">
        <v>773</v>
      </c>
      <c r="S17" t="s">
        <v>774</v>
      </c>
      <c r="T17" t="s">
        <v>720</v>
      </c>
      <c r="U17" t="s">
        <v>135</v>
      </c>
      <c r="V17">
        <v>16</v>
      </c>
      <c r="W17">
        <v>0</v>
      </c>
      <c r="X17">
        <v>5</v>
      </c>
      <c r="Y17">
        <v>2</v>
      </c>
      <c r="Z17">
        <v>5</v>
      </c>
      <c r="AA17">
        <v>21</v>
      </c>
      <c r="AB17">
        <v>92</v>
      </c>
      <c r="AC17" s="26">
        <f t="shared" si="0"/>
        <v>0.3125</v>
      </c>
      <c r="AD17" s="20">
        <f t="shared" si="1"/>
        <v>2.5384615384615383</v>
      </c>
      <c r="AE17" s="20">
        <v>1.5070000000000001</v>
      </c>
      <c r="AF17">
        <v>4</v>
      </c>
      <c r="AG17">
        <v>0.5</v>
      </c>
      <c r="AH17">
        <v>0</v>
      </c>
      <c r="AI17">
        <v>296</v>
      </c>
      <c r="AJ17">
        <v>12859</v>
      </c>
      <c r="AK17" s="20">
        <v>214.31666666666999</v>
      </c>
      <c r="AL17">
        <v>214.32</v>
      </c>
      <c r="AM17">
        <v>214</v>
      </c>
      <c r="AN17" s="26">
        <f t="shared" si="2"/>
        <v>13.394791666666666</v>
      </c>
      <c r="AO17">
        <v>22.61</v>
      </c>
      <c r="AP17" s="41">
        <f t="shared" si="3"/>
        <v>0.55555555555555558</v>
      </c>
      <c r="AQ17">
        <v>40</v>
      </c>
      <c r="AR17">
        <v>40</v>
      </c>
      <c r="AS17">
        <v>40</v>
      </c>
      <c r="AT17">
        <v>24</v>
      </c>
      <c r="AU17">
        <v>24</v>
      </c>
      <c r="AV17">
        <v>18</v>
      </c>
      <c r="AW17">
        <v>10</v>
      </c>
      <c r="AX17">
        <v>0</v>
      </c>
      <c r="AY17">
        <v>1</v>
      </c>
      <c r="AZ17">
        <v>4</v>
      </c>
      <c r="BA17" s="42">
        <f t="shared" si="4"/>
        <v>5</v>
      </c>
      <c r="BB17">
        <v>0.60000000000000009</v>
      </c>
      <c r="BC17">
        <v>51.777799999999999</v>
      </c>
      <c r="BD17" s="20">
        <v>42.4</v>
      </c>
      <c r="BE17" s="20">
        <f t="shared" si="5"/>
        <v>82.4</v>
      </c>
      <c r="BF17" s="20">
        <f t="shared" si="6"/>
        <v>23.068309070548715</v>
      </c>
      <c r="BG17">
        <v>46</v>
      </c>
      <c r="BH17">
        <v>42</v>
      </c>
      <c r="BI17">
        <v>57</v>
      </c>
      <c r="BJ17" s="41">
        <f t="shared" si="7"/>
        <v>0.44660194174757284</v>
      </c>
      <c r="BK17">
        <v>1</v>
      </c>
      <c r="BL17">
        <v>1</v>
      </c>
      <c r="BM17">
        <v>13</v>
      </c>
      <c r="BN17" s="42">
        <f t="shared" si="8"/>
        <v>-12</v>
      </c>
      <c r="BO17">
        <v>6</v>
      </c>
      <c r="BP17">
        <v>7</v>
      </c>
      <c r="BQ17">
        <v>4</v>
      </c>
      <c r="BR17">
        <v>22</v>
      </c>
      <c r="BS17" s="41">
        <f t="shared" si="9"/>
        <v>0.12222222222222222</v>
      </c>
      <c r="BT17">
        <v>0</v>
      </c>
      <c r="BU17">
        <v>0</v>
      </c>
      <c r="BV17" s="41">
        <f t="shared" si="10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0</v>
      </c>
      <c r="DB17">
        <v>1</v>
      </c>
      <c r="DC17">
        <v>5</v>
      </c>
      <c r="DD17">
        <v>1</v>
      </c>
      <c r="DE17">
        <v>0</v>
      </c>
      <c r="DF17">
        <v>0</v>
      </c>
      <c r="DG17">
        <v>11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 s="42">
        <f t="shared" si="11"/>
        <v>1</v>
      </c>
      <c r="DQ17" s="20">
        <v>1.9260000000000002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193</v>
      </c>
      <c r="DX17">
        <v>227</v>
      </c>
      <c r="DY17">
        <v>145</v>
      </c>
      <c r="DZ17">
        <v>158</v>
      </c>
      <c r="EA17">
        <v>99</v>
      </c>
      <c r="EB17">
        <v>103</v>
      </c>
      <c r="EC17">
        <v>6.87</v>
      </c>
      <c r="ED17">
        <v>7.59</v>
      </c>
      <c r="EE17">
        <v>9</v>
      </c>
      <c r="EF17">
        <v>7</v>
      </c>
      <c r="EG17" s="41">
        <f t="shared" si="12"/>
        <v>9.0909090909090912E-2</v>
      </c>
      <c r="EH17" s="43">
        <f t="shared" si="13"/>
        <v>0.93203883495145634</v>
      </c>
      <c r="EI17" s="44">
        <f t="shared" si="14"/>
        <v>1.0229479258605472</v>
      </c>
      <c r="EJ17">
        <v>193</v>
      </c>
      <c r="EK17">
        <v>227</v>
      </c>
      <c r="EL17">
        <v>146</v>
      </c>
      <c r="EM17">
        <v>158</v>
      </c>
      <c r="EN17">
        <v>100</v>
      </c>
      <c r="EO17">
        <v>103</v>
      </c>
      <c r="EP17">
        <v>9</v>
      </c>
      <c r="EQ17">
        <v>7</v>
      </c>
      <c r="ER17">
        <v>96</v>
      </c>
      <c r="ES17">
        <v>107</v>
      </c>
      <c r="ET17">
        <v>33</v>
      </c>
      <c r="EU17">
        <v>30</v>
      </c>
      <c r="EV17">
        <v>4</v>
      </c>
      <c r="EW17">
        <v>3</v>
      </c>
      <c r="EX17">
        <v>15</v>
      </c>
      <c r="EY17">
        <v>17</v>
      </c>
      <c r="EZ17">
        <v>0.30000000000000004</v>
      </c>
      <c r="FA17">
        <v>0.8</v>
      </c>
      <c r="FB17">
        <v>1</v>
      </c>
      <c r="FC17" s="20">
        <v>5.4</v>
      </c>
      <c r="FD17" s="26">
        <f t="shared" si="15"/>
        <v>0.33750000000000002</v>
      </c>
      <c r="FE17">
        <v>1.9300000000000001E-2</v>
      </c>
      <c r="FF17">
        <v>0</v>
      </c>
      <c r="FG17">
        <v>0.04</v>
      </c>
      <c r="FH17">
        <v>0.04</v>
      </c>
      <c r="FL17" s="42">
        <f t="shared" si="16"/>
        <v>23</v>
      </c>
      <c r="FM17" s="20">
        <f t="shared" si="17"/>
        <v>0</v>
      </c>
      <c r="FN17" s="41">
        <v>0</v>
      </c>
      <c r="FO17" s="20">
        <f t="shared" si="18"/>
        <v>5</v>
      </c>
      <c r="FP17" s="20">
        <f t="shared" si="19"/>
        <v>5.3852000000000002</v>
      </c>
      <c r="FQ17" s="20">
        <f t="shared" si="20"/>
        <v>117.58118701007839</v>
      </c>
      <c r="FV17" t="s">
        <v>711</v>
      </c>
      <c r="FW17" s="45">
        <v>650000</v>
      </c>
      <c r="FX17" s="45">
        <v>675000</v>
      </c>
      <c r="FY17">
        <v>55</v>
      </c>
      <c r="FZ17">
        <v>2</v>
      </c>
      <c r="GA17">
        <v>9</v>
      </c>
      <c r="GB17">
        <v>11</v>
      </c>
      <c r="GC17">
        <v>-6</v>
      </c>
      <c r="GD17">
        <v>8</v>
      </c>
      <c r="GE17">
        <v>89</v>
      </c>
      <c r="GF17">
        <v>869</v>
      </c>
      <c r="GG17">
        <v>0.30000000000000004</v>
      </c>
      <c r="GH17">
        <v>1.2</v>
      </c>
      <c r="GI17">
        <v>1.6</v>
      </c>
      <c r="GJ17" s="42">
        <f t="shared" si="21"/>
        <v>5</v>
      </c>
    </row>
    <row r="18" spans="1:192" x14ac:dyDescent="0.45">
      <c r="A18" s="40">
        <v>32360</v>
      </c>
      <c r="B18" t="s">
        <v>207</v>
      </c>
      <c r="C18" t="s">
        <v>208</v>
      </c>
      <c r="D18" t="s">
        <v>91</v>
      </c>
      <c r="E18" t="s">
        <v>91</v>
      </c>
      <c r="F18">
        <v>74</v>
      </c>
      <c r="G18">
        <v>206</v>
      </c>
      <c r="H18">
        <v>2008</v>
      </c>
      <c r="I18">
        <v>4</v>
      </c>
      <c r="J18">
        <v>111</v>
      </c>
      <c r="K18" t="s">
        <v>202</v>
      </c>
      <c r="L18">
        <v>2010</v>
      </c>
      <c r="M18">
        <v>29</v>
      </c>
      <c r="N18">
        <v>8</v>
      </c>
      <c r="O18">
        <v>8474668</v>
      </c>
      <c r="P18" t="s">
        <v>775</v>
      </c>
      <c r="Q18" t="s">
        <v>776</v>
      </c>
      <c r="R18" t="s">
        <v>777</v>
      </c>
      <c r="S18" t="s">
        <v>778</v>
      </c>
      <c r="T18" t="s">
        <v>710</v>
      </c>
      <c r="U18" t="s">
        <v>382</v>
      </c>
      <c r="V18">
        <v>46</v>
      </c>
      <c r="W18">
        <v>4</v>
      </c>
      <c r="X18">
        <v>4</v>
      </c>
      <c r="Y18">
        <v>3</v>
      </c>
      <c r="Z18">
        <v>8</v>
      </c>
      <c r="AA18">
        <v>18</v>
      </c>
      <c r="AB18">
        <v>94</v>
      </c>
      <c r="AC18" s="26">
        <f t="shared" si="0"/>
        <v>0.17391304347826086</v>
      </c>
      <c r="AD18" s="20">
        <f t="shared" si="1"/>
        <v>-3.8218829516539436</v>
      </c>
      <c r="AE18" s="20">
        <v>3.1269999999999998</v>
      </c>
      <c r="AF18">
        <v>-7</v>
      </c>
      <c r="AG18">
        <v>-5.6</v>
      </c>
      <c r="AH18">
        <v>21</v>
      </c>
      <c r="AI18">
        <v>708</v>
      </c>
      <c r="AJ18">
        <v>29180</v>
      </c>
      <c r="AK18" s="20">
        <v>486.33333333333002</v>
      </c>
      <c r="AL18">
        <v>486.33</v>
      </c>
      <c r="AM18">
        <v>486</v>
      </c>
      <c r="AN18" s="26">
        <f t="shared" si="2"/>
        <v>10.572463768115941</v>
      </c>
      <c r="AO18">
        <v>18.03</v>
      </c>
      <c r="AP18" s="41">
        <f t="shared" si="3"/>
        <v>0.8</v>
      </c>
      <c r="AQ18">
        <v>69</v>
      </c>
      <c r="AR18">
        <v>69</v>
      </c>
      <c r="AS18">
        <v>69</v>
      </c>
      <c r="AT18">
        <v>56</v>
      </c>
      <c r="AU18">
        <v>56</v>
      </c>
      <c r="AV18">
        <v>44</v>
      </c>
      <c r="AW18">
        <v>37</v>
      </c>
      <c r="AX18">
        <v>14</v>
      </c>
      <c r="AY18">
        <v>0</v>
      </c>
      <c r="AZ18">
        <v>1</v>
      </c>
      <c r="BA18" s="42">
        <f t="shared" si="4"/>
        <v>1</v>
      </c>
      <c r="BB18">
        <v>3.78</v>
      </c>
      <c r="BC18">
        <v>32.681800000000003</v>
      </c>
      <c r="BD18" s="20">
        <v>125.7</v>
      </c>
      <c r="BE18" s="20">
        <f t="shared" si="5"/>
        <v>194.7</v>
      </c>
      <c r="BF18" s="20">
        <f t="shared" si="6"/>
        <v>24.020726667077909</v>
      </c>
      <c r="BG18">
        <v>154</v>
      </c>
      <c r="BH18">
        <v>144</v>
      </c>
      <c r="BI18">
        <v>118</v>
      </c>
      <c r="BJ18" s="41">
        <f t="shared" si="7"/>
        <v>0.56617647058823528</v>
      </c>
      <c r="BK18">
        <v>77</v>
      </c>
      <c r="BL18">
        <v>77</v>
      </c>
      <c r="BM18">
        <v>54</v>
      </c>
      <c r="BN18" s="42">
        <f t="shared" si="8"/>
        <v>23</v>
      </c>
      <c r="BO18">
        <v>12</v>
      </c>
      <c r="BP18">
        <v>8</v>
      </c>
      <c r="BQ18">
        <v>13</v>
      </c>
      <c r="BR18">
        <v>14</v>
      </c>
      <c r="BS18" s="41">
        <f t="shared" si="9"/>
        <v>3.7234042553191488E-2</v>
      </c>
      <c r="BT18">
        <v>1</v>
      </c>
      <c r="BU18">
        <v>1</v>
      </c>
      <c r="BV18" s="41">
        <f t="shared" si="10"/>
        <v>0.5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2</v>
      </c>
      <c r="CW18">
        <v>0</v>
      </c>
      <c r="CX18">
        <v>1</v>
      </c>
      <c r="CY18">
        <v>0</v>
      </c>
      <c r="CZ18">
        <v>11</v>
      </c>
      <c r="DA18">
        <v>3</v>
      </c>
      <c r="DB18">
        <v>1</v>
      </c>
      <c r="DC18">
        <v>4</v>
      </c>
      <c r="DD18">
        <v>6</v>
      </c>
      <c r="DE18">
        <v>4</v>
      </c>
      <c r="DF18">
        <v>1</v>
      </c>
      <c r="DG18">
        <v>25</v>
      </c>
      <c r="DH18">
        <v>9</v>
      </c>
      <c r="DI18">
        <v>9</v>
      </c>
      <c r="DJ18">
        <v>10</v>
      </c>
      <c r="DK18">
        <v>9</v>
      </c>
      <c r="DL18">
        <v>1</v>
      </c>
      <c r="DM18">
        <v>10</v>
      </c>
      <c r="DN18">
        <v>9</v>
      </c>
      <c r="DO18">
        <v>1</v>
      </c>
      <c r="DP18" s="42">
        <f t="shared" si="11"/>
        <v>0</v>
      </c>
      <c r="DQ18" s="20">
        <v>-0.42799999999999999</v>
      </c>
      <c r="DR18">
        <v>8</v>
      </c>
      <c r="DS18">
        <v>1</v>
      </c>
      <c r="DT18">
        <v>0</v>
      </c>
      <c r="DU18">
        <v>0</v>
      </c>
      <c r="DV18">
        <v>0</v>
      </c>
      <c r="DW18">
        <v>410</v>
      </c>
      <c r="DX18">
        <v>490</v>
      </c>
      <c r="DY18">
        <v>289</v>
      </c>
      <c r="DZ18">
        <v>362</v>
      </c>
      <c r="EA18">
        <v>209</v>
      </c>
      <c r="EB18">
        <v>259</v>
      </c>
      <c r="EC18">
        <v>13.93</v>
      </c>
      <c r="ED18">
        <v>19.829999999999998</v>
      </c>
      <c r="EE18">
        <v>10</v>
      </c>
      <c r="EF18">
        <v>18</v>
      </c>
      <c r="EG18" s="41">
        <f t="shared" si="12"/>
        <v>4.784688995215311E-2</v>
      </c>
      <c r="EH18" s="43">
        <f t="shared" si="13"/>
        <v>0.93050193050193053</v>
      </c>
      <c r="EI18" s="44">
        <f t="shared" si="14"/>
        <v>0.97834882045408367</v>
      </c>
      <c r="EJ18">
        <v>411</v>
      </c>
      <c r="EK18">
        <v>491</v>
      </c>
      <c r="EL18">
        <v>290</v>
      </c>
      <c r="EM18">
        <v>363</v>
      </c>
      <c r="EN18">
        <v>210</v>
      </c>
      <c r="EO18">
        <v>260</v>
      </c>
      <c r="EP18">
        <v>10</v>
      </c>
      <c r="EQ18">
        <v>18</v>
      </c>
      <c r="ER18">
        <v>175</v>
      </c>
      <c r="ES18">
        <v>233</v>
      </c>
      <c r="ET18">
        <v>50</v>
      </c>
      <c r="EU18">
        <v>92</v>
      </c>
      <c r="EV18">
        <v>3</v>
      </c>
      <c r="EW18">
        <v>11</v>
      </c>
      <c r="EX18">
        <v>36</v>
      </c>
      <c r="EY18">
        <v>33</v>
      </c>
      <c r="EZ18">
        <v>-0.2</v>
      </c>
      <c r="FA18">
        <v>0.2</v>
      </c>
      <c r="FB18">
        <v>0.1</v>
      </c>
      <c r="FC18" s="20">
        <v>4</v>
      </c>
      <c r="FD18" s="26">
        <f t="shared" si="15"/>
        <v>8.6956521739130432E-2</v>
      </c>
      <c r="FE18">
        <v>0.36210000000000003</v>
      </c>
      <c r="FF18">
        <v>0.05</v>
      </c>
      <c r="FG18">
        <v>-0.02</v>
      </c>
      <c r="FH18">
        <v>0.03</v>
      </c>
      <c r="FL18" s="42">
        <f t="shared" si="16"/>
        <v>113</v>
      </c>
      <c r="FM18" s="20">
        <f t="shared" si="17"/>
        <v>11.25</v>
      </c>
      <c r="FN18" s="41">
        <v>2.91038154E-2</v>
      </c>
      <c r="FO18" s="20">
        <f t="shared" si="18"/>
        <v>5.9</v>
      </c>
      <c r="FP18" s="20">
        <f t="shared" si="19"/>
        <v>7.9143999999999997</v>
      </c>
      <c r="FQ18" s="20">
        <f t="shared" si="20"/>
        <v>111.03571648880391</v>
      </c>
      <c r="FV18" t="s">
        <v>711</v>
      </c>
      <c r="FW18" s="45">
        <v>2550000</v>
      </c>
      <c r="FX18" s="45">
        <v>2350000</v>
      </c>
      <c r="FY18">
        <v>439</v>
      </c>
      <c r="FZ18">
        <v>49</v>
      </c>
      <c r="GA18">
        <v>60</v>
      </c>
      <c r="GB18">
        <v>109</v>
      </c>
      <c r="GC18">
        <v>13</v>
      </c>
      <c r="GD18">
        <v>320</v>
      </c>
      <c r="GE18">
        <v>498</v>
      </c>
      <c r="GF18">
        <v>4741</v>
      </c>
      <c r="GG18">
        <v>4.3</v>
      </c>
      <c r="GH18">
        <v>6</v>
      </c>
      <c r="GI18">
        <v>10.3</v>
      </c>
      <c r="GJ18" s="42">
        <f t="shared" si="21"/>
        <v>5.9</v>
      </c>
    </row>
    <row r="19" spans="1:192" x14ac:dyDescent="0.45">
      <c r="A19" s="40">
        <v>33057</v>
      </c>
      <c r="B19" t="s">
        <v>779</v>
      </c>
      <c r="C19" t="s">
        <v>362</v>
      </c>
      <c r="D19" t="s">
        <v>107</v>
      </c>
      <c r="E19" t="s">
        <v>107</v>
      </c>
      <c r="F19">
        <v>75</v>
      </c>
      <c r="G19">
        <v>231</v>
      </c>
      <c r="H19">
        <v>2009</v>
      </c>
      <c r="I19">
        <v>6</v>
      </c>
      <c r="J19">
        <v>152</v>
      </c>
      <c r="K19" t="s">
        <v>92</v>
      </c>
      <c r="L19">
        <v>2012</v>
      </c>
      <c r="M19">
        <v>27</v>
      </c>
      <c r="N19">
        <v>6</v>
      </c>
      <c r="O19">
        <v>8475314</v>
      </c>
      <c r="P19" t="s">
        <v>780</v>
      </c>
      <c r="Q19" t="s">
        <v>781</v>
      </c>
      <c r="R19" t="s">
        <v>782</v>
      </c>
      <c r="S19" t="s">
        <v>357</v>
      </c>
      <c r="T19" t="s">
        <v>725</v>
      </c>
      <c r="U19" t="s">
        <v>142</v>
      </c>
      <c r="V19">
        <v>82</v>
      </c>
      <c r="W19">
        <v>40</v>
      </c>
      <c r="X19">
        <v>22</v>
      </c>
      <c r="Y19">
        <v>15</v>
      </c>
      <c r="Z19">
        <v>62</v>
      </c>
      <c r="AA19">
        <v>4</v>
      </c>
      <c r="AB19">
        <v>23</v>
      </c>
      <c r="AC19" s="26">
        <f t="shared" si="0"/>
        <v>0.75609756097560976</v>
      </c>
      <c r="AD19" s="20">
        <f t="shared" si="1"/>
        <v>16.444444444444443</v>
      </c>
      <c r="AE19" s="20">
        <v>26.366</v>
      </c>
      <c r="AF19">
        <v>-25</v>
      </c>
      <c r="AG19">
        <v>-7.4</v>
      </c>
      <c r="AH19">
        <v>44</v>
      </c>
      <c r="AI19">
        <v>1636</v>
      </c>
      <c r="AJ19">
        <v>84953</v>
      </c>
      <c r="AK19" s="20">
        <v>1415.8833333333</v>
      </c>
      <c r="AL19">
        <v>1415.88</v>
      </c>
      <c r="AM19">
        <v>1416</v>
      </c>
      <c r="AN19" s="26">
        <f t="shared" si="2"/>
        <v>17.266869918699189</v>
      </c>
      <c r="AO19">
        <v>28.79</v>
      </c>
      <c r="AP19" s="41">
        <f t="shared" si="3"/>
        <v>0.59615384615384615</v>
      </c>
      <c r="AQ19">
        <v>316</v>
      </c>
      <c r="AR19">
        <v>317</v>
      </c>
      <c r="AS19">
        <v>317</v>
      </c>
      <c r="AT19">
        <v>272</v>
      </c>
      <c r="AU19">
        <v>273</v>
      </c>
      <c r="AV19">
        <v>208</v>
      </c>
      <c r="AW19">
        <v>253</v>
      </c>
      <c r="AX19">
        <v>163</v>
      </c>
      <c r="AY19">
        <v>7</v>
      </c>
      <c r="AZ19">
        <v>22</v>
      </c>
      <c r="BA19" s="42">
        <f t="shared" si="4"/>
        <v>29</v>
      </c>
      <c r="BB19">
        <v>32.75</v>
      </c>
      <c r="BC19">
        <v>21.730799999999999</v>
      </c>
      <c r="BD19" s="20">
        <v>221</v>
      </c>
      <c r="BE19" s="20">
        <f t="shared" si="5"/>
        <v>537</v>
      </c>
      <c r="BF19" s="20">
        <f t="shared" si="6"/>
        <v>22.756165776760742</v>
      </c>
      <c r="BG19">
        <v>706</v>
      </c>
      <c r="BH19">
        <v>434</v>
      </c>
      <c r="BI19">
        <v>395</v>
      </c>
      <c r="BJ19" s="41">
        <f t="shared" si="7"/>
        <v>0.64123524069028159</v>
      </c>
      <c r="BK19">
        <v>102</v>
      </c>
      <c r="BL19">
        <v>102</v>
      </c>
      <c r="BM19">
        <v>78</v>
      </c>
      <c r="BN19" s="42">
        <f t="shared" si="8"/>
        <v>24</v>
      </c>
      <c r="BO19">
        <v>65</v>
      </c>
      <c r="BP19">
        <v>35</v>
      </c>
      <c r="BQ19">
        <v>26</v>
      </c>
      <c r="BR19">
        <v>38</v>
      </c>
      <c r="BS19" s="41">
        <f t="shared" si="9"/>
        <v>3.5984848484848488E-2</v>
      </c>
      <c r="BT19">
        <v>11</v>
      </c>
      <c r="BU19">
        <v>5</v>
      </c>
      <c r="BV19" s="41">
        <f t="shared" si="10"/>
        <v>0.6875</v>
      </c>
      <c r="BW19">
        <v>1</v>
      </c>
      <c r="BX19">
        <v>0</v>
      </c>
      <c r="BY19">
        <v>2</v>
      </c>
      <c r="BZ19">
        <v>0</v>
      </c>
      <c r="CA19">
        <v>8</v>
      </c>
      <c r="CB19">
        <v>5</v>
      </c>
      <c r="CC19">
        <v>1</v>
      </c>
      <c r="CD19">
        <v>2</v>
      </c>
      <c r="CE19">
        <v>5</v>
      </c>
      <c r="CF19">
        <v>3</v>
      </c>
      <c r="CG19">
        <v>6</v>
      </c>
      <c r="CH19">
        <v>2</v>
      </c>
      <c r="CI19">
        <v>0</v>
      </c>
      <c r="CJ19">
        <v>0</v>
      </c>
      <c r="CK19">
        <v>7</v>
      </c>
      <c r="CL19">
        <v>2</v>
      </c>
      <c r="CM19">
        <v>1</v>
      </c>
      <c r="CN19">
        <v>0</v>
      </c>
      <c r="CO19">
        <v>0</v>
      </c>
      <c r="CP19">
        <v>8</v>
      </c>
      <c r="CQ19">
        <v>1</v>
      </c>
      <c r="CR19">
        <v>2</v>
      </c>
      <c r="CS19">
        <v>3</v>
      </c>
      <c r="CT19">
        <v>9</v>
      </c>
      <c r="CU19">
        <v>0</v>
      </c>
      <c r="CV19">
        <v>17</v>
      </c>
      <c r="CW19">
        <v>1</v>
      </c>
      <c r="CX19">
        <v>4</v>
      </c>
      <c r="CY19">
        <v>6</v>
      </c>
      <c r="CZ19">
        <v>54</v>
      </c>
      <c r="DA19">
        <v>41</v>
      </c>
      <c r="DB19">
        <v>2</v>
      </c>
      <c r="DC19">
        <v>12</v>
      </c>
      <c r="DD19">
        <v>24</v>
      </c>
      <c r="DE19">
        <v>37</v>
      </c>
      <c r="DF19">
        <v>1</v>
      </c>
      <c r="DG19">
        <v>91</v>
      </c>
      <c r="DH19">
        <v>22</v>
      </c>
      <c r="DI19">
        <v>13</v>
      </c>
      <c r="DJ19">
        <v>22</v>
      </c>
      <c r="DK19">
        <v>22</v>
      </c>
      <c r="DL19">
        <v>0</v>
      </c>
      <c r="DM19">
        <v>14</v>
      </c>
      <c r="DN19">
        <v>14</v>
      </c>
      <c r="DO19">
        <v>0</v>
      </c>
      <c r="DP19" s="42">
        <f t="shared" si="11"/>
        <v>-9</v>
      </c>
      <c r="DQ19" s="20">
        <v>-5.2519999999999998</v>
      </c>
      <c r="DR19">
        <v>22</v>
      </c>
      <c r="DS19">
        <v>0</v>
      </c>
      <c r="DT19">
        <v>0</v>
      </c>
      <c r="DU19">
        <v>0</v>
      </c>
      <c r="DV19">
        <v>0</v>
      </c>
      <c r="DW19">
        <v>1613</v>
      </c>
      <c r="DX19">
        <v>1307</v>
      </c>
      <c r="DY19">
        <v>1194</v>
      </c>
      <c r="DZ19">
        <v>1018</v>
      </c>
      <c r="EA19">
        <v>885</v>
      </c>
      <c r="EB19">
        <v>753</v>
      </c>
      <c r="EC19">
        <v>94.33</v>
      </c>
      <c r="ED19">
        <v>70.7</v>
      </c>
      <c r="EE19">
        <v>104</v>
      </c>
      <c r="EF19">
        <v>87</v>
      </c>
      <c r="EG19" s="41">
        <f t="shared" si="12"/>
        <v>0.11751412429378531</v>
      </c>
      <c r="EH19" s="43">
        <f t="shared" si="13"/>
        <v>0.8844621513944223</v>
      </c>
      <c r="EI19" s="44">
        <f t="shared" si="14"/>
        <v>1.0019762756882076</v>
      </c>
      <c r="EJ19">
        <v>1611</v>
      </c>
      <c r="EK19">
        <v>1305</v>
      </c>
      <c r="EL19">
        <v>1192</v>
      </c>
      <c r="EM19">
        <v>1018</v>
      </c>
      <c r="EN19">
        <v>883</v>
      </c>
      <c r="EO19">
        <v>751</v>
      </c>
      <c r="EP19">
        <v>103</v>
      </c>
      <c r="EQ19">
        <v>87</v>
      </c>
      <c r="ER19">
        <v>934</v>
      </c>
      <c r="ES19">
        <v>705</v>
      </c>
      <c r="ET19">
        <v>389</v>
      </c>
      <c r="EU19">
        <v>286</v>
      </c>
      <c r="EV19">
        <v>68</v>
      </c>
      <c r="EW19">
        <v>52</v>
      </c>
      <c r="EX19">
        <v>71</v>
      </c>
      <c r="EY19">
        <v>69</v>
      </c>
      <c r="EZ19">
        <v>6.5</v>
      </c>
      <c r="FA19">
        <v>0.30000000000000004</v>
      </c>
      <c r="FB19">
        <v>6.7</v>
      </c>
      <c r="FC19" s="20">
        <v>53.28</v>
      </c>
      <c r="FD19" s="26">
        <f t="shared" si="15"/>
        <v>0.64975609756097563</v>
      </c>
      <c r="FE19">
        <v>7.335</v>
      </c>
      <c r="FF19">
        <v>1.76</v>
      </c>
      <c r="FG19">
        <v>-0.64</v>
      </c>
      <c r="FH19">
        <v>1.1200000000000001</v>
      </c>
      <c r="FI19">
        <v>1</v>
      </c>
      <c r="FJ19">
        <v>0</v>
      </c>
      <c r="FK19">
        <v>0</v>
      </c>
      <c r="FL19" s="42">
        <f t="shared" si="16"/>
        <v>184</v>
      </c>
      <c r="FM19" s="20">
        <f t="shared" si="17"/>
        <v>5.8181818181818183</v>
      </c>
      <c r="FN19" s="41">
        <v>0.1809954751</v>
      </c>
      <c r="FO19" s="20">
        <f t="shared" si="18"/>
        <v>57.6</v>
      </c>
      <c r="FP19" s="20">
        <f t="shared" si="19"/>
        <v>60.949599999999997</v>
      </c>
      <c r="FQ19" s="20">
        <f t="shared" si="20"/>
        <v>123.73929994067292</v>
      </c>
      <c r="FV19" t="s">
        <v>711</v>
      </c>
      <c r="FW19" s="45">
        <v>4500000</v>
      </c>
      <c r="FX19" s="45">
        <v>3750000</v>
      </c>
      <c r="FY19">
        <v>343</v>
      </c>
      <c r="FZ19">
        <v>124</v>
      </c>
      <c r="GA19">
        <v>83</v>
      </c>
      <c r="GB19">
        <v>207</v>
      </c>
      <c r="GC19">
        <v>-9</v>
      </c>
      <c r="GD19">
        <v>198</v>
      </c>
      <c r="GE19">
        <v>849</v>
      </c>
      <c r="GF19">
        <v>5301</v>
      </c>
      <c r="GG19">
        <v>21.6</v>
      </c>
      <c r="GH19">
        <v>4.8</v>
      </c>
      <c r="GI19">
        <v>26.4</v>
      </c>
      <c r="GJ19" s="42">
        <f t="shared" si="21"/>
        <v>57.6</v>
      </c>
    </row>
    <row r="20" spans="1:192" x14ac:dyDescent="0.45">
      <c r="A20" s="40">
        <v>33031</v>
      </c>
      <c r="B20" t="s">
        <v>783</v>
      </c>
      <c r="C20" t="s">
        <v>145</v>
      </c>
      <c r="D20" t="s">
        <v>91</v>
      </c>
      <c r="E20" t="s">
        <v>91</v>
      </c>
      <c r="F20">
        <v>73</v>
      </c>
      <c r="G20">
        <v>182</v>
      </c>
      <c r="H20">
        <v>2008</v>
      </c>
      <c r="I20">
        <v>4</v>
      </c>
      <c r="J20">
        <v>114</v>
      </c>
      <c r="K20" t="s">
        <v>92</v>
      </c>
      <c r="L20">
        <v>2010</v>
      </c>
      <c r="M20">
        <v>27</v>
      </c>
      <c r="N20">
        <v>8</v>
      </c>
      <c r="O20">
        <v>8474673</v>
      </c>
      <c r="P20" t="s">
        <v>784</v>
      </c>
      <c r="Q20" t="s">
        <v>785</v>
      </c>
      <c r="R20" t="s">
        <v>786</v>
      </c>
      <c r="S20" t="s">
        <v>787</v>
      </c>
      <c r="T20" t="s">
        <v>720</v>
      </c>
      <c r="U20" t="s">
        <v>123</v>
      </c>
      <c r="V20">
        <v>73</v>
      </c>
      <c r="W20">
        <v>4</v>
      </c>
      <c r="X20">
        <v>28</v>
      </c>
      <c r="Y20">
        <v>7</v>
      </c>
      <c r="Z20">
        <v>32</v>
      </c>
      <c r="AA20">
        <v>8</v>
      </c>
      <c r="AB20">
        <v>52</v>
      </c>
      <c r="AC20" s="26">
        <f t="shared" si="0"/>
        <v>0.43835616438356162</v>
      </c>
      <c r="AD20" s="20">
        <f t="shared" si="1"/>
        <v>0.38995215311004827</v>
      </c>
      <c r="AE20" s="20">
        <v>10.106999999999999</v>
      </c>
      <c r="AF20">
        <v>-16</v>
      </c>
      <c r="AG20">
        <v>0.5</v>
      </c>
      <c r="AH20">
        <v>18</v>
      </c>
      <c r="AI20">
        <v>1991</v>
      </c>
      <c r="AJ20">
        <v>103719</v>
      </c>
      <c r="AK20" s="20">
        <v>1728.65</v>
      </c>
      <c r="AL20">
        <v>1728.65</v>
      </c>
      <c r="AM20">
        <v>1729</v>
      </c>
      <c r="AN20" s="26">
        <f t="shared" si="2"/>
        <v>23.68013698630137</v>
      </c>
      <c r="AO20">
        <v>39.15</v>
      </c>
      <c r="AP20" s="41">
        <f t="shared" si="3"/>
        <v>0.43243243243243246</v>
      </c>
      <c r="AQ20">
        <v>260</v>
      </c>
      <c r="AR20">
        <v>260</v>
      </c>
      <c r="AS20">
        <v>260</v>
      </c>
      <c r="AT20">
        <v>173</v>
      </c>
      <c r="AU20">
        <v>173</v>
      </c>
      <c r="AV20">
        <v>118</v>
      </c>
      <c r="AW20">
        <v>84</v>
      </c>
      <c r="AX20">
        <v>16</v>
      </c>
      <c r="AY20">
        <v>7</v>
      </c>
      <c r="AZ20">
        <v>18</v>
      </c>
      <c r="BA20" s="42">
        <f t="shared" si="4"/>
        <v>25</v>
      </c>
      <c r="BB20">
        <v>6.7</v>
      </c>
      <c r="BC20">
        <v>53.220300000000002</v>
      </c>
      <c r="BD20" s="20">
        <v>157.19999999999999</v>
      </c>
      <c r="BE20" s="20">
        <f t="shared" si="5"/>
        <v>417.2</v>
      </c>
      <c r="BF20" s="20">
        <f t="shared" si="6"/>
        <v>14.480664102044948</v>
      </c>
      <c r="BG20">
        <v>607</v>
      </c>
      <c r="BH20">
        <v>550</v>
      </c>
      <c r="BI20">
        <v>510</v>
      </c>
      <c r="BJ20" s="41">
        <f t="shared" si="7"/>
        <v>0.54341987466427932</v>
      </c>
      <c r="BK20">
        <v>24</v>
      </c>
      <c r="BL20">
        <v>24</v>
      </c>
      <c r="BM20">
        <v>55</v>
      </c>
      <c r="BN20" s="42">
        <f t="shared" si="8"/>
        <v>-31</v>
      </c>
      <c r="BO20">
        <v>55</v>
      </c>
      <c r="BP20">
        <v>68</v>
      </c>
      <c r="BQ20">
        <v>48</v>
      </c>
      <c r="BR20">
        <v>99</v>
      </c>
      <c r="BS20" s="41">
        <f t="shared" si="9"/>
        <v>7.2368421052631582E-2</v>
      </c>
      <c r="BT20">
        <v>0</v>
      </c>
      <c r="BU20">
        <v>0</v>
      </c>
      <c r="BV20" s="41">
        <f t="shared" si="10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2</v>
      </c>
      <c r="CW20">
        <v>1</v>
      </c>
      <c r="CX20">
        <v>2</v>
      </c>
      <c r="CY20">
        <v>1</v>
      </c>
      <c r="CZ20">
        <v>51</v>
      </c>
      <c r="DA20">
        <v>6</v>
      </c>
      <c r="DB20">
        <v>1</v>
      </c>
      <c r="DC20">
        <v>38</v>
      </c>
      <c r="DD20">
        <v>13</v>
      </c>
      <c r="DE20">
        <v>2</v>
      </c>
      <c r="DF20">
        <v>0</v>
      </c>
      <c r="DG20">
        <v>58</v>
      </c>
      <c r="DH20">
        <v>9</v>
      </c>
      <c r="DI20">
        <v>9</v>
      </c>
      <c r="DJ20">
        <v>9</v>
      </c>
      <c r="DK20">
        <v>9</v>
      </c>
      <c r="DL20">
        <v>0</v>
      </c>
      <c r="DM20">
        <v>8</v>
      </c>
      <c r="DN20">
        <v>8</v>
      </c>
      <c r="DO20">
        <v>0</v>
      </c>
      <c r="DP20" s="42">
        <f t="shared" si="11"/>
        <v>0</v>
      </c>
      <c r="DQ20" s="20">
        <v>6.1669999999999998</v>
      </c>
      <c r="DR20">
        <v>9</v>
      </c>
      <c r="DS20">
        <v>0</v>
      </c>
      <c r="DT20">
        <v>0</v>
      </c>
      <c r="DU20">
        <v>0</v>
      </c>
      <c r="DV20">
        <v>0</v>
      </c>
      <c r="DW20">
        <v>1774</v>
      </c>
      <c r="DX20">
        <v>1647</v>
      </c>
      <c r="DY20">
        <v>1320</v>
      </c>
      <c r="DZ20">
        <v>1269</v>
      </c>
      <c r="EA20">
        <v>911</v>
      </c>
      <c r="EB20">
        <v>892</v>
      </c>
      <c r="EC20">
        <v>90.56</v>
      </c>
      <c r="ED20">
        <v>89.32</v>
      </c>
      <c r="EE20">
        <v>74</v>
      </c>
      <c r="EF20">
        <v>85</v>
      </c>
      <c r="EG20" s="41">
        <f t="shared" si="12"/>
        <v>8.1229418221734365E-2</v>
      </c>
      <c r="EH20" s="43">
        <f t="shared" si="13"/>
        <v>0.9047085201793722</v>
      </c>
      <c r="EI20" s="44">
        <f t="shared" si="14"/>
        <v>0.98593793840110655</v>
      </c>
      <c r="EJ20">
        <v>1776</v>
      </c>
      <c r="EK20">
        <v>1646</v>
      </c>
      <c r="EL20">
        <v>1324</v>
      </c>
      <c r="EM20">
        <v>1268</v>
      </c>
      <c r="EN20">
        <v>913</v>
      </c>
      <c r="EO20">
        <v>893</v>
      </c>
      <c r="EP20">
        <v>74</v>
      </c>
      <c r="EQ20">
        <v>85</v>
      </c>
      <c r="ER20">
        <v>895</v>
      </c>
      <c r="ES20">
        <v>832</v>
      </c>
      <c r="ET20">
        <v>381</v>
      </c>
      <c r="EU20">
        <v>334</v>
      </c>
      <c r="EV20">
        <v>47</v>
      </c>
      <c r="EW20">
        <v>49</v>
      </c>
      <c r="EX20">
        <v>107</v>
      </c>
      <c r="EY20">
        <v>97</v>
      </c>
      <c r="EZ20">
        <v>1.5</v>
      </c>
      <c r="FA20">
        <v>3</v>
      </c>
      <c r="FB20">
        <v>4.5999999999999996</v>
      </c>
      <c r="FC20" s="20">
        <v>34.049999999999997</v>
      </c>
      <c r="FD20" s="26">
        <f t="shared" si="15"/>
        <v>0.46643835616438351</v>
      </c>
      <c r="FE20">
        <v>2.2662</v>
      </c>
      <c r="FF20">
        <v>-0.18</v>
      </c>
      <c r="FG20">
        <v>0.13</v>
      </c>
      <c r="FH20">
        <v>-0.05</v>
      </c>
      <c r="FL20" s="42">
        <f t="shared" si="16"/>
        <v>141</v>
      </c>
      <c r="FM20" s="20">
        <f t="shared" si="17"/>
        <v>8</v>
      </c>
      <c r="FN20" s="41">
        <v>2.1194107E-2</v>
      </c>
      <c r="FO20" s="20">
        <f t="shared" si="18"/>
        <v>30.2</v>
      </c>
      <c r="FP20" s="20">
        <f t="shared" si="19"/>
        <v>33.233400000000003</v>
      </c>
      <c r="FQ20" s="20">
        <f t="shared" si="20"/>
        <v>118.74005727012407</v>
      </c>
      <c r="FR20">
        <v>9</v>
      </c>
      <c r="FS20" t="s">
        <v>189</v>
      </c>
      <c r="FT20">
        <v>510</v>
      </c>
      <c r="FV20" t="s">
        <v>711</v>
      </c>
      <c r="FW20" s="45">
        <v>4838000</v>
      </c>
      <c r="FX20" s="45">
        <v>4650400</v>
      </c>
      <c r="FY20">
        <v>491</v>
      </c>
      <c r="FZ20">
        <v>35</v>
      </c>
      <c r="GA20">
        <v>178</v>
      </c>
      <c r="GB20">
        <v>213</v>
      </c>
      <c r="GC20">
        <v>-22</v>
      </c>
      <c r="GD20">
        <v>134</v>
      </c>
      <c r="GE20">
        <v>601</v>
      </c>
      <c r="GF20">
        <v>11309</v>
      </c>
      <c r="GG20">
        <v>13.1</v>
      </c>
      <c r="GH20">
        <v>23.7</v>
      </c>
      <c r="GI20">
        <v>36.799999999999997</v>
      </c>
      <c r="GJ20" s="42">
        <f t="shared" si="21"/>
        <v>30.2</v>
      </c>
    </row>
    <row r="21" spans="1:192" x14ac:dyDescent="0.45">
      <c r="A21" s="40">
        <v>32752</v>
      </c>
      <c r="B21" t="s">
        <v>788</v>
      </c>
      <c r="D21" t="s">
        <v>223</v>
      </c>
      <c r="E21" t="s">
        <v>223</v>
      </c>
      <c r="F21">
        <v>71</v>
      </c>
      <c r="G21">
        <v>184</v>
      </c>
      <c r="H21">
        <v>2008</v>
      </c>
      <c r="I21">
        <v>4</v>
      </c>
      <c r="J21">
        <v>121</v>
      </c>
      <c r="K21" t="s">
        <v>92</v>
      </c>
      <c r="L21">
        <v>2011</v>
      </c>
      <c r="M21">
        <v>28</v>
      </c>
      <c r="N21">
        <v>7</v>
      </c>
      <c r="O21">
        <v>8474679</v>
      </c>
      <c r="P21" t="s">
        <v>789</v>
      </c>
      <c r="Q21" t="s">
        <v>790</v>
      </c>
      <c r="R21" t="s">
        <v>791</v>
      </c>
      <c r="S21" t="s">
        <v>792</v>
      </c>
      <c r="T21" t="s">
        <v>710</v>
      </c>
      <c r="U21" t="s">
        <v>298</v>
      </c>
      <c r="V21">
        <v>82</v>
      </c>
      <c r="W21">
        <v>21</v>
      </c>
      <c r="X21">
        <v>19</v>
      </c>
      <c r="Y21">
        <v>16</v>
      </c>
      <c r="Z21">
        <v>40</v>
      </c>
      <c r="AA21">
        <v>4</v>
      </c>
      <c r="AB21">
        <v>23</v>
      </c>
      <c r="AC21" s="26">
        <f t="shared" si="0"/>
        <v>0.48780487804878048</v>
      </c>
      <c r="AD21" s="20">
        <f t="shared" si="1"/>
        <v>-10.124629080118694</v>
      </c>
      <c r="AE21" s="20">
        <v>16.064</v>
      </c>
      <c r="AF21">
        <v>-2</v>
      </c>
      <c r="AG21">
        <v>7</v>
      </c>
      <c r="AH21">
        <v>20</v>
      </c>
      <c r="AI21">
        <v>1816</v>
      </c>
      <c r="AJ21">
        <v>87828</v>
      </c>
      <c r="AK21" s="20">
        <v>1463.8</v>
      </c>
      <c r="AL21">
        <v>1447.68</v>
      </c>
      <c r="AM21">
        <v>1464</v>
      </c>
      <c r="AN21" s="26">
        <f t="shared" si="2"/>
        <v>17.851219512195122</v>
      </c>
      <c r="AO21">
        <v>29.68</v>
      </c>
      <c r="AP21" s="41">
        <f t="shared" si="3"/>
        <v>0.5714285714285714</v>
      </c>
      <c r="AQ21">
        <v>338</v>
      </c>
      <c r="AR21">
        <v>343</v>
      </c>
      <c r="AS21">
        <v>343</v>
      </c>
      <c r="AT21">
        <v>279</v>
      </c>
      <c r="AU21">
        <v>283</v>
      </c>
      <c r="AV21">
        <v>213</v>
      </c>
      <c r="AW21">
        <v>209</v>
      </c>
      <c r="AX21">
        <v>100</v>
      </c>
      <c r="AY21">
        <v>10</v>
      </c>
      <c r="AZ21">
        <v>14</v>
      </c>
      <c r="BA21" s="42">
        <f t="shared" si="4"/>
        <v>24</v>
      </c>
      <c r="BB21">
        <v>21.51</v>
      </c>
      <c r="BC21">
        <v>31.131499999999999</v>
      </c>
      <c r="BD21" s="20">
        <v>318.2</v>
      </c>
      <c r="BE21" s="20">
        <f t="shared" si="5"/>
        <v>656.2</v>
      </c>
      <c r="BF21" s="20">
        <f t="shared" si="6"/>
        <v>27.196618037135277</v>
      </c>
      <c r="BG21">
        <v>608</v>
      </c>
      <c r="BH21">
        <v>450</v>
      </c>
      <c r="BI21">
        <v>356</v>
      </c>
      <c r="BJ21" s="41">
        <f t="shared" si="7"/>
        <v>0.63070539419087135</v>
      </c>
      <c r="BK21">
        <v>65</v>
      </c>
      <c r="BL21">
        <v>65</v>
      </c>
      <c r="BM21">
        <v>75</v>
      </c>
      <c r="BN21" s="42">
        <f t="shared" si="8"/>
        <v>-10</v>
      </c>
      <c r="BO21">
        <v>70</v>
      </c>
      <c r="BP21">
        <v>44</v>
      </c>
      <c r="BQ21">
        <v>44</v>
      </c>
      <c r="BR21">
        <v>36</v>
      </c>
      <c r="BS21" s="41">
        <f t="shared" si="9"/>
        <v>3.8834951456310676E-2</v>
      </c>
      <c r="BT21">
        <v>6</v>
      </c>
      <c r="BU21">
        <v>7</v>
      </c>
      <c r="BV21" s="41">
        <f t="shared" si="10"/>
        <v>0.46153846153846156</v>
      </c>
      <c r="BW21">
        <v>1</v>
      </c>
      <c r="BX21">
        <v>0</v>
      </c>
      <c r="BY21">
        <v>3</v>
      </c>
      <c r="BZ21">
        <v>1</v>
      </c>
      <c r="CA21">
        <v>2</v>
      </c>
      <c r="CB21">
        <v>6</v>
      </c>
      <c r="CC21">
        <v>1</v>
      </c>
      <c r="CD21">
        <v>1</v>
      </c>
      <c r="CE21">
        <v>3</v>
      </c>
      <c r="CF21">
        <v>4</v>
      </c>
      <c r="CG21">
        <v>3</v>
      </c>
      <c r="CH21">
        <v>4</v>
      </c>
      <c r="CI21">
        <v>0</v>
      </c>
      <c r="CJ21">
        <v>0</v>
      </c>
      <c r="CK21">
        <v>4</v>
      </c>
      <c r="CL21">
        <v>2</v>
      </c>
      <c r="CM21">
        <v>0</v>
      </c>
      <c r="CN21">
        <v>0</v>
      </c>
      <c r="CO21">
        <v>0</v>
      </c>
      <c r="CP21">
        <v>3</v>
      </c>
      <c r="CQ21">
        <v>0</v>
      </c>
      <c r="CR21">
        <v>1</v>
      </c>
      <c r="CS21">
        <v>6</v>
      </c>
      <c r="CT21">
        <v>1</v>
      </c>
      <c r="CU21">
        <v>0</v>
      </c>
      <c r="CV21">
        <v>10</v>
      </c>
      <c r="CW21">
        <v>2</v>
      </c>
      <c r="CX21">
        <v>5</v>
      </c>
      <c r="CY21">
        <v>7</v>
      </c>
      <c r="CZ21">
        <v>56</v>
      </c>
      <c r="DA21">
        <v>19</v>
      </c>
      <c r="DB21">
        <v>2</v>
      </c>
      <c r="DC21">
        <v>9</v>
      </c>
      <c r="DD21">
        <v>37</v>
      </c>
      <c r="DE21">
        <v>12</v>
      </c>
      <c r="DF21">
        <v>2</v>
      </c>
      <c r="DG21">
        <v>132</v>
      </c>
      <c r="DH21">
        <v>10</v>
      </c>
      <c r="DI21">
        <v>14</v>
      </c>
      <c r="DJ21">
        <v>9</v>
      </c>
      <c r="DK21">
        <v>9</v>
      </c>
      <c r="DL21">
        <v>0</v>
      </c>
      <c r="DM21">
        <v>14</v>
      </c>
      <c r="DN21">
        <v>14</v>
      </c>
      <c r="DO21">
        <v>0</v>
      </c>
      <c r="DP21" s="42">
        <f t="shared" si="11"/>
        <v>4</v>
      </c>
      <c r="DQ21" s="20">
        <v>4.4420000000000002</v>
      </c>
      <c r="DR21">
        <v>10</v>
      </c>
      <c r="DS21">
        <v>0</v>
      </c>
      <c r="DT21">
        <v>0</v>
      </c>
      <c r="DU21">
        <v>0</v>
      </c>
      <c r="DV21">
        <v>0</v>
      </c>
      <c r="DW21">
        <v>1447</v>
      </c>
      <c r="DX21">
        <v>1148</v>
      </c>
      <c r="DY21">
        <v>1116</v>
      </c>
      <c r="DZ21">
        <v>891</v>
      </c>
      <c r="EA21">
        <v>812</v>
      </c>
      <c r="EB21">
        <v>640</v>
      </c>
      <c r="EC21">
        <v>71.69</v>
      </c>
      <c r="ED21">
        <v>54.45</v>
      </c>
      <c r="EE21">
        <v>70</v>
      </c>
      <c r="EF21">
        <v>50</v>
      </c>
      <c r="EG21" s="41">
        <f t="shared" si="12"/>
        <v>8.6206896551724144E-2</v>
      </c>
      <c r="EH21" s="43">
        <f t="shared" si="13"/>
        <v>0.921875</v>
      </c>
      <c r="EI21" s="44">
        <f t="shared" si="14"/>
        <v>1.0080818965517242</v>
      </c>
      <c r="EJ21">
        <v>1466</v>
      </c>
      <c r="EK21">
        <v>1151</v>
      </c>
      <c r="EL21">
        <v>1131</v>
      </c>
      <c r="EM21">
        <v>890</v>
      </c>
      <c r="EN21">
        <v>821</v>
      </c>
      <c r="EO21">
        <v>636</v>
      </c>
      <c r="EP21">
        <v>70</v>
      </c>
      <c r="EQ21">
        <v>50</v>
      </c>
      <c r="ER21">
        <v>741</v>
      </c>
      <c r="ES21">
        <v>537</v>
      </c>
      <c r="ET21">
        <v>299</v>
      </c>
      <c r="EU21">
        <v>196</v>
      </c>
      <c r="EV21">
        <v>44</v>
      </c>
      <c r="EW21">
        <v>25</v>
      </c>
      <c r="EX21">
        <v>73</v>
      </c>
      <c r="EY21">
        <v>76</v>
      </c>
      <c r="EZ21">
        <v>2.2000000000000002</v>
      </c>
      <c r="FA21">
        <v>1.7000000000000002</v>
      </c>
      <c r="FB21">
        <v>3.9</v>
      </c>
      <c r="FC21" s="20">
        <v>48.91</v>
      </c>
      <c r="FD21" s="26">
        <f t="shared" si="15"/>
        <v>0.59646341463414632</v>
      </c>
      <c r="FE21">
        <v>4.1447000000000003</v>
      </c>
      <c r="FF21">
        <v>0.56000000000000005</v>
      </c>
      <c r="FG21">
        <v>0.01</v>
      </c>
      <c r="FH21">
        <v>0.57000000000000006</v>
      </c>
      <c r="FI21">
        <v>6</v>
      </c>
      <c r="FJ21">
        <v>2</v>
      </c>
      <c r="FK21">
        <v>1</v>
      </c>
      <c r="FL21" s="42">
        <f t="shared" si="16"/>
        <v>121</v>
      </c>
      <c r="FM21" s="20">
        <f t="shared" si="17"/>
        <v>10.9</v>
      </c>
      <c r="FN21" s="41">
        <v>0.10994764400000001</v>
      </c>
      <c r="FO21" s="20">
        <f t="shared" si="18"/>
        <v>38</v>
      </c>
      <c r="FP21" s="20">
        <f t="shared" si="19"/>
        <v>40.888399999999997</v>
      </c>
      <c r="FQ21" s="20">
        <f t="shared" si="20"/>
        <v>107.55139257294429</v>
      </c>
      <c r="FU21" t="s">
        <v>731</v>
      </c>
      <c r="FV21" t="s">
        <v>711</v>
      </c>
      <c r="FW21" s="45">
        <v>5250000</v>
      </c>
      <c r="FX21" s="45">
        <v>4750000</v>
      </c>
      <c r="FY21">
        <v>419</v>
      </c>
      <c r="FZ21">
        <v>109</v>
      </c>
      <c r="GA21">
        <v>137</v>
      </c>
      <c r="GB21">
        <v>246</v>
      </c>
      <c r="GC21">
        <v>3</v>
      </c>
      <c r="GD21">
        <v>116</v>
      </c>
      <c r="GE21">
        <v>952</v>
      </c>
      <c r="GF21">
        <v>6837</v>
      </c>
      <c r="GG21">
        <v>20.3</v>
      </c>
      <c r="GH21">
        <v>8.1999999999999993</v>
      </c>
      <c r="GI21">
        <v>28.5</v>
      </c>
      <c r="GJ21" s="42">
        <f t="shared" si="21"/>
        <v>38</v>
      </c>
    </row>
    <row r="22" spans="1:192" x14ac:dyDescent="0.45">
      <c r="A22" s="40">
        <v>32983</v>
      </c>
      <c r="B22" t="s">
        <v>793</v>
      </c>
      <c r="C22" t="s">
        <v>163</v>
      </c>
      <c r="D22" t="s">
        <v>91</v>
      </c>
      <c r="E22" t="s">
        <v>91</v>
      </c>
      <c r="F22">
        <v>75</v>
      </c>
      <c r="G22">
        <v>215</v>
      </c>
      <c r="H22">
        <v>2008</v>
      </c>
      <c r="I22">
        <v>4</v>
      </c>
      <c r="J22">
        <v>119</v>
      </c>
      <c r="K22" t="s">
        <v>92</v>
      </c>
      <c r="L22">
        <v>2012</v>
      </c>
      <c r="M22">
        <v>27</v>
      </c>
      <c r="N22">
        <v>5</v>
      </c>
      <c r="O22">
        <v>8474683</v>
      </c>
      <c r="P22" t="s">
        <v>794</v>
      </c>
      <c r="Q22" t="s">
        <v>795</v>
      </c>
      <c r="R22" t="s">
        <v>796</v>
      </c>
      <c r="S22" t="s">
        <v>797</v>
      </c>
      <c r="T22" t="s">
        <v>716</v>
      </c>
      <c r="U22" t="s">
        <v>102</v>
      </c>
      <c r="V22">
        <v>66</v>
      </c>
      <c r="W22">
        <v>12</v>
      </c>
      <c r="X22">
        <v>12</v>
      </c>
      <c r="Y22">
        <v>6</v>
      </c>
      <c r="Z22">
        <v>24</v>
      </c>
      <c r="AA22">
        <v>13</v>
      </c>
      <c r="AB22">
        <v>45</v>
      </c>
      <c r="AC22" s="26">
        <f t="shared" si="0"/>
        <v>0.36363636363636365</v>
      </c>
      <c r="AD22" s="20">
        <f t="shared" si="1"/>
        <v>18.627906976744185</v>
      </c>
      <c r="AE22" s="20">
        <v>9.5359999999999996</v>
      </c>
      <c r="AF22">
        <v>3</v>
      </c>
      <c r="AG22">
        <v>-4.0999999999999996</v>
      </c>
      <c r="AH22">
        <v>11</v>
      </c>
      <c r="AI22">
        <v>1127</v>
      </c>
      <c r="AJ22">
        <v>43948</v>
      </c>
      <c r="AK22" s="20">
        <v>732.46666666666999</v>
      </c>
      <c r="AL22">
        <v>732.15</v>
      </c>
      <c r="AM22">
        <v>732</v>
      </c>
      <c r="AN22" s="26">
        <f t="shared" si="2"/>
        <v>11.097979797979798</v>
      </c>
      <c r="AO22">
        <v>18.809999999999999</v>
      </c>
      <c r="AP22" s="41">
        <f t="shared" si="3"/>
        <v>0.75</v>
      </c>
      <c r="AQ22">
        <v>111</v>
      </c>
      <c r="AR22">
        <v>112</v>
      </c>
      <c r="AS22">
        <v>112</v>
      </c>
      <c r="AT22">
        <v>94</v>
      </c>
      <c r="AU22">
        <v>95</v>
      </c>
      <c r="AV22">
        <v>65</v>
      </c>
      <c r="AW22">
        <v>80</v>
      </c>
      <c r="AX22">
        <v>47</v>
      </c>
      <c r="AY22">
        <v>9</v>
      </c>
      <c r="AZ22">
        <v>7</v>
      </c>
      <c r="BA22" s="42">
        <f t="shared" si="4"/>
        <v>16</v>
      </c>
      <c r="BB22">
        <v>9.57</v>
      </c>
      <c r="BC22">
        <v>23.123100000000001</v>
      </c>
      <c r="BD22" s="20">
        <v>122.2</v>
      </c>
      <c r="BE22" s="20">
        <f t="shared" si="5"/>
        <v>233.2</v>
      </c>
      <c r="BF22" s="20">
        <f t="shared" si="6"/>
        <v>19.110837943044459</v>
      </c>
      <c r="BG22">
        <v>231</v>
      </c>
      <c r="BH22">
        <v>250</v>
      </c>
      <c r="BI22">
        <v>269</v>
      </c>
      <c r="BJ22" s="41">
        <f t="shared" si="7"/>
        <v>0.46200000000000002</v>
      </c>
      <c r="BK22">
        <v>63</v>
      </c>
      <c r="BL22">
        <v>63</v>
      </c>
      <c r="BM22">
        <v>59</v>
      </c>
      <c r="BN22" s="42">
        <f t="shared" si="8"/>
        <v>4</v>
      </c>
      <c r="BO22">
        <v>30</v>
      </c>
      <c r="BP22">
        <v>13</v>
      </c>
      <c r="BQ22">
        <v>18</v>
      </c>
      <c r="BR22">
        <v>39</v>
      </c>
      <c r="BS22" s="41">
        <f t="shared" si="9"/>
        <v>6.3725490196078427E-2</v>
      </c>
      <c r="BT22">
        <v>317</v>
      </c>
      <c r="BU22">
        <v>280</v>
      </c>
      <c r="BV22" s="41">
        <f t="shared" si="10"/>
        <v>0.53098827470686771</v>
      </c>
      <c r="BW22">
        <v>116</v>
      </c>
      <c r="BX22">
        <v>98</v>
      </c>
      <c r="BY22">
        <v>112</v>
      </c>
      <c r="BZ22">
        <v>102</v>
      </c>
      <c r="CA22">
        <v>89</v>
      </c>
      <c r="CB22">
        <v>80</v>
      </c>
      <c r="CC22">
        <v>107</v>
      </c>
      <c r="CD22">
        <v>85</v>
      </c>
      <c r="CE22">
        <v>129</v>
      </c>
      <c r="CF22">
        <v>113</v>
      </c>
      <c r="CG22">
        <v>172</v>
      </c>
      <c r="CH22">
        <v>162</v>
      </c>
      <c r="CI22">
        <v>0</v>
      </c>
      <c r="CJ22">
        <v>0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2</v>
      </c>
      <c r="CT22">
        <v>3</v>
      </c>
      <c r="CU22">
        <v>0</v>
      </c>
      <c r="CV22">
        <v>4</v>
      </c>
      <c r="CW22">
        <v>1</v>
      </c>
      <c r="CX22">
        <v>1</v>
      </c>
      <c r="CY22">
        <v>2</v>
      </c>
      <c r="CZ22">
        <v>26</v>
      </c>
      <c r="DA22">
        <v>7</v>
      </c>
      <c r="DB22">
        <v>2</v>
      </c>
      <c r="DC22">
        <v>11</v>
      </c>
      <c r="DD22">
        <v>9</v>
      </c>
      <c r="DE22">
        <v>11</v>
      </c>
      <c r="DF22">
        <v>0</v>
      </c>
      <c r="DG22">
        <v>25</v>
      </c>
      <c r="DH22">
        <v>4</v>
      </c>
      <c r="DI22">
        <v>4</v>
      </c>
      <c r="DJ22">
        <v>4</v>
      </c>
      <c r="DK22">
        <v>3</v>
      </c>
      <c r="DL22">
        <v>1</v>
      </c>
      <c r="DM22">
        <v>5</v>
      </c>
      <c r="DN22">
        <v>4</v>
      </c>
      <c r="DO22">
        <v>1</v>
      </c>
      <c r="DP22" s="42">
        <f t="shared" si="11"/>
        <v>0</v>
      </c>
      <c r="DQ22" s="20">
        <v>0.20100000000000001</v>
      </c>
      <c r="DR22">
        <v>3</v>
      </c>
      <c r="DS22">
        <v>1</v>
      </c>
      <c r="DT22">
        <v>0</v>
      </c>
      <c r="DU22">
        <v>0</v>
      </c>
      <c r="DV22">
        <v>0</v>
      </c>
      <c r="DW22">
        <v>642</v>
      </c>
      <c r="DX22">
        <v>759</v>
      </c>
      <c r="DY22">
        <v>486</v>
      </c>
      <c r="DZ22">
        <v>573</v>
      </c>
      <c r="EA22">
        <v>349</v>
      </c>
      <c r="EB22">
        <v>408</v>
      </c>
      <c r="EC22">
        <v>31.12</v>
      </c>
      <c r="ED22">
        <v>35.61</v>
      </c>
      <c r="EE22">
        <v>32</v>
      </c>
      <c r="EF22">
        <v>30</v>
      </c>
      <c r="EG22" s="41">
        <f t="shared" si="12"/>
        <v>9.1690544412607447E-2</v>
      </c>
      <c r="EH22" s="43">
        <f t="shared" si="13"/>
        <v>0.92647058823529416</v>
      </c>
      <c r="EI22" s="44">
        <f t="shared" si="14"/>
        <v>1.0181611326479016</v>
      </c>
      <c r="EJ22">
        <v>639</v>
      </c>
      <c r="EK22">
        <v>759</v>
      </c>
      <c r="EL22">
        <v>486</v>
      </c>
      <c r="EM22">
        <v>573</v>
      </c>
      <c r="EN22">
        <v>348</v>
      </c>
      <c r="EO22">
        <v>410</v>
      </c>
      <c r="EP22">
        <v>31</v>
      </c>
      <c r="EQ22">
        <v>31</v>
      </c>
      <c r="ER22">
        <v>323</v>
      </c>
      <c r="ES22">
        <v>392</v>
      </c>
      <c r="ET22">
        <v>133</v>
      </c>
      <c r="EU22">
        <v>154</v>
      </c>
      <c r="EV22">
        <v>18</v>
      </c>
      <c r="EW22">
        <v>17</v>
      </c>
      <c r="EX22">
        <v>56</v>
      </c>
      <c r="EY22">
        <v>48</v>
      </c>
      <c r="EZ22">
        <v>1.7000000000000002</v>
      </c>
      <c r="FA22">
        <v>0.9</v>
      </c>
      <c r="FB22">
        <v>2.6</v>
      </c>
      <c r="FC22" s="20">
        <v>19.8</v>
      </c>
      <c r="FD22" s="26">
        <f t="shared" si="15"/>
        <v>0.3</v>
      </c>
      <c r="FE22">
        <v>1.26</v>
      </c>
      <c r="FF22">
        <v>0.11</v>
      </c>
      <c r="FG22">
        <v>0.04</v>
      </c>
      <c r="FH22">
        <v>0.15</v>
      </c>
      <c r="FI22">
        <v>1</v>
      </c>
      <c r="FJ22">
        <v>0</v>
      </c>
      <c r="FK22">
        <v>0</v>
      </c>
      <c r="FL22" s="42">
        <f t="shared" si="16"/>
        <v>114</v>
      </c>
      <c r="FM22" s="20">
        <f t="shared" si="17"/>
        <v>27</v>
      </c>
      <c r="FN22" s="41">
        <v>6.8078040700000009E-2</v>
      </c>
      <c r="FO22" s="20">
        <f t="shared" si="18"/>
        <v>22.9</v>
      </c>
      <c r="FP22" s="20">
        <f t="shared" si="19"/>
        <v>24.040199999999999</v>
      </c>
      <c r="FQ22" s="20">
        <f t="shared" si="20"/>
        <v>114.81253841425938</v>
      </c>
      <c r="FV22" t="s">
        <v>711</v>
      </c>
      <c r="FW22" s="45">
        <v>650000</v>
      </c>
      <c r="FX22" s="45">
        <v>650000</v>
      </c>
      <c r="FY22">
        <v>152</v>
      </c>
      <c r="FZ22">
        <v>12</v>
      </c>
      <c r="GA22">
        <v>19</v>
      </c>
      <c r="GB22">
        <v>31</v>
      </c>
      <c r="GC22">
        <v>-13</v>
      </c>
      <c r="GD22">
        <v>41</v>
      </c>
      <c r="GE22">
        <v>163</v>
      </c>
      <c r="GF22">
        <v>1579</v>
      </c>
      <c r="GG22">
        <v>0.1</v>
      </c>
      <c r="GH22">
        <v>1.2</v>
      </c>
      <c r="GI22">
        <v>1.2</v>
      </c>
      <c r="GJ22" s="42">
        <f t="shared" si="21"/>
        <v>22.9</v>
      </c>
    </row>
    <row r="23" spans="1:192" x14ac:dyDescent="0.45">
      <c r="A23" s="40">
        <v>32866</v>
      </c>
      <c r="B23" t="s">
        <v>798</v>
      </c>
      <c r="C23" t="s">
        <v>208</v>
      </c>
      <c r="D23" t="s">
        <v>91</v>
      </c>
      <c r="E23" t="s">
        <v>91</v>
      </c>
      <c r="F23">
        <v>71</v>
      </c>
      <c r="G23">
        <v>186</v>
      </c>
      <c r="H23">
        <v>2008</v>
      </c>
      <c r="I23">
        <v>5</v>
      </c>
      <c r="J23">
        <v>127</v>
      </c>
      <c r="K23" t="s">
        <v>92</v>
      </c>
      <c r="L23">
        <v>2010</v>
      </c>
      <c r="M23">
        <v>28</v>
      </c>
      <c r="N23">
        <v>8</v>
      </c>
      <c r="O23">
        <v>8474685</v>
      </c>
      <c r="P23" t="s">
        <v>799</v>
      </c>
      <c r="Q23" t="s">
        <v>800</v>
      </c>
      <c r="R23" t="s">
        <v>801</v>
      </c>
      <c r="S23" t="s">
        <v>404</v>
      </c>
      <c r="T23" t="s">
        <v>725</v>
      </c>
      <c r="U23" t="s">
        <v>159</v>
      </c>
      <c r="V23">
        <v>69</v>
      </c>
      <c r="W23">
        <v>9</v>
      </c>
      <c r="X23">
        <v>15</v>
      </c>
      <c r="Y23">
        <v>8</v>
      </c>
      <c r="Z23">
        <v>24</v>
      </c>
      <c r="AA23">
        <v>11</v>
      </c>
      <c r="AB23">
        <v>58</v>
      </c>
      <c r="AC23" s="26">
        <f t="shared" si="0"/>
        <v>0.34782608695652173</v>
      </c>
      <c r="AD23" s="20">
        <f t="shared" si="1"/>
        <v>-0.85590778097982678</v>
      </c>
      <c r="AE23" s="20">
        <v>9.0739999999999998</v>
      </c>
      <c r="AF23">
        <v>-10</v>
      </c>
      <c r="AG23">
        <v>-4.9000000000000004</v>
      </c>
      <c r="AH23">
        <v>33</v>
      </c>
      <c r="AI23">
        <v>1268</v>
      </c>
      <c r="AJ23">
        <v>55377</v>
      </c>
      <c r="AK23" s="20">
        <v>922.95</v>
      </c>
      <c r="AL23">
        <v>922.98</v>
      </c>
      <c r="AM23">
        <v>923</v>
      </c>
      <c r="AN23" s="26">
        <f t="shared" si="2"/>
        <v>13.376086956521739</v>
      </c>
      <c r="AO23">
        <v>22.44</v>
      </c>
      <c r="AP23" s="41">
        <f t="shared" si="3"/>
        <v>0.68571428571428572</v>
      </c>
      <c r="AQ23">
        <v>169</v>
      </c>
      <c r="AR23">
        <v>169</v>
      </c>
      <c r="AS23">
        <v>169</v>
      </c>
      <c r="AT23">
        <v>140</v>
      </c>
      <c r="AU23">
        <v>140</v>
      </c>
      <c r="AV23">
        <v>108</v>
      </c>
      <c r="AW23">
        <v>120</v>
      </c>
      <c r="AX23">
        <v>60</v>
      </c>
      <c r="AY23">
        <v>4</v>
      </c>
      <c r="AZ23">
        <v>11</v>
      </c>
      <c r="BA23" s="42">
        <f t="shared" si="4"/>
        <v>15</v>
      </c>
      <c r="BB23">
        <v>11.86</v>
      </c>
      <c r="BC23">
        <v>26.777799999999999</v>
      </c>
      <c r="BD23" s="20">
        <v>195.3</v>
      </c>
      <c r="BE23" s="20">
        <f t="shared" si="5"/>
        <v>364.3</v>
      </c>
      <c r="BF23" s="20">
        <f t="shared" si="6"/>
        <v>23.681986608593903</v>
      </c>
      <c r="BG23">
        <v>234</v>
      </c>
      <c r="BH23">
        <v>301</v>
      </c>
      <c r="BI23">
        <v>407</v>
      </c>
      <c r="BJ23" s="41">
        <f t="shared" si="7"/>
        <v>0.36505460218408736</v>
      </c>
      <c r="BK23">
        <v>61</v>
      </c>
      <c r="BL23">
        <v>61</v>
      </c>
      <c r="BM23">
        <v>94</v>
      </c>
      <c r="BN23" s="42">
        <f t="shared" si="8"/>
        <v>-33</v>
      </c>
      <c r="BO23">
        <v>32</v>
      </c>
      <c r="BP23">
        <v>15</v>
      </c>
      <c r="BQ23">
        <v>28</v>
      </c>
      <c r="BR23">
        <v>35</v>
      </c>
      <c r="BS23" s="41">
        <f t="shared" si="9"/>
        <v>4.6728971962616821E-2</v>
      </c>
      <c r="BT23">
        <v>15</v>
      </c>
      <c r="BU23">
        <v>29</v>
      </c>
      <c r="BV23" s="41">
        <f t="shared" si="10"/>
        <v>0.34090909090909088</v>
      </c>
      <c r="BW23">
        <v>8</v>
      </c>
      <c r="BX23">
        <v>7</v>
      </c>
      <c r="BY23">
        <v>3</v>
      </c>
      <c r="BZ23">
        <v>8</v>
      </c>
      <c r="CA23">
        <v>4</v>
      </c>
      <c r="CB23">
        <v>14</v>
      </c>
      <c r="CC23">
        <v>5</v>
      </c>
      <c r="CD23">
        <v>8</v>
      </c>
      <c r="CE23">
        <v>2</v>
      </c>
      <c r="CF23">
        <v>11</v>
      </c>
      <c r="CG23">
        <v>12</v>
      </c>
      <c r="CH23">
        <v>22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2</v>
      </c>
      <c r="CT23">
        <v>0</v>
      </c>
      <c r="CU23">
        <v>0</v>
      </c>
      <c r="CV23">
        <v>5</v>
      </c>
      <c r="CW23">
        <v>3</v>
      </c>
      <c r="CX23">
        <v>2</v>
      </c>
      <c r="CY23">
        <v>5</v>
      </c>
      <c r="CZ23">
        <v>22</v>
      </c>
      <c r="DA23">
        <v>15</v>
      </c>
      <c r="DB23">
        <v>2</v>
      </c>
      <c r="DC23">
        <v>5</v>
      </c>
      <c r="DD23">
        <v>17</v>
      </c>
      <c r="DE23">
        <v>9</v>
      </c>
      <c r="DF23">
        <v>2</v>
      </c>
      <c r="DG23">
        <v>58</v>
      </c>
      <c r="DH23">
        <v>10</v>
      </c>
      <c r="DI23">
        <v>4</v>
      </c>
      <c r="DJ23">
        <v>11</v>
      </c>
      <c r="DK23">
        <v>10</v>
      </c>
      <c r="DL23">
        <v>1</v>
      </c>
      <c r="DM23">
        <v>5</v>
      </c>
      <c r="DN23">
        <v>4</v>
      </c>
      <c r="DO23">
        <v>1</v>
      </c>
      <c r="DP23" s="42">
        <f t="shared" si="11"/>
        <v>-6</v>
      </c>
      <c r="DQ23" s="20">
        <v>-6.3319999999999999</v>
      </c>
      <c r="DR23">
        <v>8</v>
      </c>
      <c r="DS23">
        <v>1</v>
      </c>
      <c r="DT23">
        <v>1</v>
      </c>
      <c r="DU23">
        <v>0</v>
      </c>
      <c r="DV23">
        <v>0</v>
      </c>
      <c r="DW23">
        <v>776</v>
      </c>
      <c r="DX23">
        <v>958</v>
      </c>
      <c r="DY23">
        <v>599</v>
      </c>
      <c r="DZ23">
        <v>714</v>
      </c>
      <c r="EA23">
        <v>451</v>
      </c>
      <c r="EB23">
        <v>538</v>
      </c>
      <c r="EC23">
        <v>36.340000000000003</v>
      </c>
      <c r="ED23">
        <v>50.58</v>
      </c>
      <c r="EE23">
        <v>35</v>
      </c>
      <c r="EF23">
        <v>64</v>
      </c>
      <c r="EG23" s="41">
        <f t="shared" si="12"/>
        <v>7.7605321507760533E-2</v>
      </c>
      <c r="EH23" s="43">
        <f t="shared" si="13"/>
        <v>0.88104089219330861</v>
      </c>
      <c r="EI23" s="44">
        <f t="shared" si="14"/>
        <v>0.95864621370106917</v>
      </c>
      <c r="EJ23">
        <v>776</v>
      </c>
      <c r="EK23">
        <v>954</v>
      </c>
      <c r="EL23">
        <v>599</v>
      </c>
      <c r="EM23">
        <v>710</v>
      </c>
      <c r="EN23">
        <v>452</v>
      </c>
      <c r="EO23">
        <v>537</v>
      </c>
      <c r="EP23">
        <v>35</v>
      </c>
      <c r="EQ23">
        <v>63</v>
      </c>
      <c r="ER23">
        <v>405</v>
      </c>
      <c r="ES23">
        <v>489</v>
      </c>
      <c r="ET23">
        <v>165</v>
      </c>
      <c r="EU23">
        <v>209</v>
      </c>
      <c r="EV23">
        <v>14</v>
      </c>
      <c r="EW23">
        <v>37</v>
      </c>
      <c r="EX23">
        <v>48</v>
      </c>
      <c r="EY23">
        <v>39</v>
      </c>
      <c r="EZ23">
        <v>0.9</v>
      </c>
      <c r="FA23">
        <v>0.60000000000000009</v>
      </c>
      <c r="FB23">
        <v>1.5</v>
      </c>
      <c r="FC23" s="20">
        <v>20.260000000000002</v>
      </c>
      <c r="FD23" s="26">
        <f t="shared" si="15"/>
        <v>0.2936231884057971</v>
      </c>
      <c r="FE23">
        <v>0.621</v>
      </c>
      <c r="FF23">
        <v>0</v>
      </c>
      <c r="FG23">
        <v>-0.02</v>
      </c>
      <c r="FH23">
        <v>-0.02</v>
      </c>
      <c r="FL23" s="42">
        <f t="shared" si="16"/>
        <v>130</v>
      </c>
      <c r="FM23" s="20">
        <f t="shared" si="17"/>
        <v>11.125</v>
      </c>
      <c r="FN23" s="41">
        <v>4.7117410500000005E-2</v>
      </c>
      <c r="FO23" s="20">
        <f t="shared" si="18"/>
        <v>20.7</v>
      </c>
      <c r="FP23" s="20">
        <f t="shared" si="19"/>
        <v>22.733599999999999</v>
      </c>
      <c r="FQ23" s="20">
        <f t="shared" si="20"/>
        <v>112.72183579275824</v>
      </c>
      <c r="FR23">
        <v>16</v>
      </c>
      <c r="FS23" t="s">
        <v>802</v>
      </c>
      <c r="FT23">
        <v>517</v>
      </c>
      <c r="FV23" t="s">
        <v>711</v>
      </c>
      <c r="FW23" s="45">
        <v>2900000</v>
      </c>
      <c r="FX23" s="45">
        <v>2200000</v>
      </c>
      <c r="FY23">
        <v>416</v>
      </c>
      <c r="FZ23">
        <v>72</v>
      </c>
      <c r="GA23">
        <v>77</v>
      </c>
      <c r="GB23">
        <v>149</v>
      </c>
      <c r="GC23">
        <v>-24</v>
      </c>
      <c r="GD23">
        <v>273</v>
      </c>
      <c r="GE23">
        <v>614</v>
      </c>
      <c r="GF23">
        <v>5872</v>
      </c>
      <c r="GG23">
        <v>8</v>
      </c>
      <c r="GH23">
        <v>5.3</v>
      </c>
      <c r="GI23">
        <v>13.3</v>
      </c>
      <c r="GJ23" s="42">
        <f t="shared" si="21"/>
        <v>20.7</v>
      </c>
    </row>
    <row r="24" spans="1:192" x14ac:dyDescent="0.45">
      <c r="A24" s="40">
        <v>29650</v>
      </c>
      <c r="B24" t="s">
        <v>803</v>
      </c>
      <c r="C24" t="s">
        <v>362</v>
      </c>
      <c r="D24" t="s">
        <v>107</v>
      </c>
      <c r="E24" t="s">
        <v>107</v>
      </c>
      <c r="F24">
        <v>73</v>
      </c>
      <c r="G24">
        <v>200</v>
      </c>
      <c r="H24">
        <v>2000</v>
      </c>
      <c r="I24">
        <v>2</v>
      </c>
      <c r="J24">
        <v>62</v>
      </c>
      <c r="K24" t="s">
        <v>92</v>
      </c>
      <c r="L24">
        <v>2003</v>
      </c>
      <c r="M24">
        <v>36</v>
      </c>
      <c r="N24">
        <v>14</v>
      </c>
      <c r="O24">
        <v>8468542</v>
      </c>
      <c r="P24" t="s">
        <v>804</v>
      </c>
      <c r="Q24" t="s">
        <v>805</v>
      </c>
      <c r="R24" t="s">
        <v>317</v>
      </c>
      <c r="S24" t="s">
        <v>806</v>
      </c>
      <c r="T24" t="s">
        <v>720</v>
      </c>
      <c r="U24" t="s">
        <v>319</v>
      </c>
      <c r="V24">
        <v>14</v>
      </c>
      <c r="W24">
        <v>0</v>
      </c>
      <c r="X24">
        <v>2</v>
      </c>
      <c r="Y24">
        <v>2</v>
      </c>
      <c r="Z24">
        <v>2</v>
      </c>
      <c r="AA24">
        <v>25</v>
      </c>
      <c r="AB24">
        <v>65</v>
      </c>
      <c r="AC24" s="26">
        <f t="shared" si="0"/>
        <v>0.14285714285714285</v>
      </c>
      <c r="AD24" s="20">
        <f t="shared" si="1"/>
        <v>-3.2009345794392523</v>
      </c>
      <c r="AE24" s="20">
        <v>0.56800000000000006</v>
      </c>
      <c r="AF24">
        <v>3</v>
      </c>
      <c r="AG24">
        <v>0.2</v>
      </c>
      <c r="AH24">
        <v>2</v>
      </c>
      <c r="AI24">
        <v>270</v>
      </c>
      <c r="AJ24">
        <v>12399</v>
      </c>
      <c r="AK24" s="20">
        <v>206.65</v>
      </c>
      <c r="AL24">
        <v>206.65</v>
      </c>
      <c r="AM24">
        <v>207</v>
      </c>
      <c r="AN24" s="26">
        <f t="shared" si="2"/>
        <v>14.760714285714286</v>
      </c>
      <c r="AO24">
        <v>25.11</v>
      </c>
      <c r="AP24" s="41">
        <f t="shared" si="3"/>
        <v>0.25</v>
      </c>
      <c r="AQ24">
        <v>16</v>
      </c>
      <c r="AR24">
        <v>16</v>
      </c>
      <c r="AS24">
        <v>16</v>
      </c>
      <c r="AT24">
        <v>11</v>
      </c>
      <c r="AU24">
        <v>11</v>
      </c>
      <c r="AV24">
        <v>6</v>
      </c>
      <c r="AW24">
        <v>6</v>
      </c>
      <c r="AX24">
        <v>1</v>
      </c>
      <c r="AY24">
        <v>1</v>
      </c>
      <c r="AZ24">
        <v>2</v>
      </c>
      <c r="BA24" s="42">
        <f t="shared" si="4"/>
        <v>3</v>
      </c>
      <c r="BB24">
        <v>0.24</v>
      </c>
      <c r="BC24">
        <v>58.666699999999999</v>
      </c>
      <c r="BD24" s="20">
        <v>60.5</v>
      </c>
      <c r="BE24" s="20">
        <f t="shared" si="5"/>
        <v>76.5</v>
      </c>
      <c r="BF24" s="20">
        <f t="shared" si="6"/>
        <v>22.211468666827969</v>
      </c>
      <c r="BG24">
        <v>90</v>
      </c>
      <c r="BH24">
        <v>73</v>
      </c>
      <c r="BI24">
        <v>64</v>
      </c>
      <c r="BJ24" s="41">
        <f t="shared" si="7"/>
        <v>0.58441558441558439</v>
      </c>
      <c r="BK24">
        <v>8</v>
      </c>
      <c r="BL24">
        <v>8</v>
      </c>
      <c r="BM24">
        <v>13</v>
      </c>
      <c r="BN24" s="42">
        <f t="shared" si="8"/>
        <v>-5</v>
      </c>
      <c r="BO24">
        <v>5</v>
      </c>
      <c r="BP24">
        <v>7</v>
      </c>
      <c r="BQ24">
        <v>9</v>
      </c>
      <c r="BR24">
        <v>17</v>
      </c>
      <c r="BS24" s="41">
        <f t="shared" si="9"/>
        <v>0.10625</v>
      </c>
      <c r="BT24">
        <v>0</v>
      </c>
      <c r="BU24">
        <v>0</v>
      </c>
      <c r="BV24" s="41">
        <f t="shared" si="10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4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4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 s="42">
        <f t="shared" si="11"/>
        <v>0</v>
      </c>
      <c r="DQ24" s="20">
        <v>-5.1000000000000004E-2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242</v>
      </c>
      <c r="DX24">
        <v>196</v>
      </c>
      <c r="DY24">
        <v>168</v>
      </c>
      <c r="DZ24">
        <v>143</v>
      </c>
      <c r="EA24">
        <v>111</v>
      </c>
      <c r="EB24">
        <v>101</v>
      </c>
      <c r="EC24">
        <v>9.08</v>
      </c>
      <c r="ED24">
        <v>7.92</v>
      </c>
      <c r="EE24">
        <v>8</v>
      </c>
      <c r="EF24">
        <v>5</v>
      </c>
      <c r="EG24" s="41">
        <f t="shared" si="12"/>
        <v>7.2072072072072071E-2</v>
      </c>
      <c r="EH24" s="43">
        <f t="shared" si="13"/>
        <v>0.95049504950495045</v>
      </c>
      <c r="EI24" s="44">
        <f t="shared" si="14"/>
        <v>1.0225671215770225</v>
      </c>
      <c r="EJ24">
        <v>241</v>
      </c>
      <c r="EK24">
        <v>196</v>
      </c>
      <c r="EL24">
        <v>167</v>
      </c>
      <c r="EM24">
        <v>143</v>
      </c>
      <c r="EN24">
        <v>110</v>
      </c>
      <c r="EO24">
        <v>101</v>
      </c>
      <c r="EP24">
        <v>8</v>
      </c>
      <c r="EQ24">
        <v>5</v>
      </c>
      <c r="ER24">
        <v>110</v>
      </c>
      <c r="ES24">
        <v>99</v>
      </c>
      <c r="ET24">
        <v>43</v>
      </c>
      <c r="EU24">
        <v>37</v>
      </c>
      <c r="EV24">
        <v>4</v>
      </c>
      <c r="EW24">
        <v>1</v>
      </c>
      <c r="EX24">
        <v>11</v>
      </c>
      <c r="EY24">
        <v>15</v>
      </c>
      <c r="EZ24">
        <v>-0.1</v>
      </c>
      <c r="FA24">
        <v>0.7</v>
      </c>
      <c r="FB24">
        <v>0.7</v>
      </c>
      <c r="FC24" s="20">
        <v>5.45</v>
      </c>
      <c r="FD24" s="26">
        <f t="shared" si="15"/>
        <v>0.38928571428571429</v>
      </c>
      <c r="FE24">
        <v>2.29E-2</v>
      </c>
      <c r="FF24">
        <v>0.02</v>
      </c>
      <c r="FG24">
        <v>-0.1</v>
      </c>
      <c r="FH24">
        <v>-0.08</v>
      </c>
      <c r="FL24" s="42">
        <f t="shared" si="16"/>
        <v>27</v>
      </c>
      <c r="FM24" s="20">
        <f t="shared" si="17"/>
        <v>17</v>
      </c>
      <c r="FN24" s="41">
        <v>0</v>
      </c>
      <c r="FO24" s="20">
        <f t="shared" si="18"/>
        <v>1.8</v>
      </c>
      <c r="FP24" s="20">
        <f t="shared" si="19"/>
        <v>1.9898</v>
      </c>
      <c r="FQ24" s="20">
        <f t="shared" si="20"/>
        <v>127.17154609242681</v>
      </c>
      <c r="FR24">
        <v>4</v>
      </c>
      <c r="FS24" t="s">
        <v>136</v>
      </c>
      <c r="FT24">
        <v>195</v>
      </c>
      <c r="FV24" t="s">
        <v>711</v>
      </c>
      <c r="FW24" s="45">
        <v>4400000</v>
      </c>
      <c r="FX24" s="45">
        <v>4850000</v>
      </c>
      <c r="FY24">
        <v>870</v>
      </c>
      <c r="FZ24">
        <v>50</v>
      </c>
      <c r="GA24">
        <v>270</v>
      </c>
      <c r="GB24">
        <v>320</v>
      </c>
      <c r="GC24">
        <v>126</v>
      </c>
      <c r="GD24">
        <v>238</v>
      </c>
      <c r="GE24">
        <v>946</v>
      </c>
      <c r="GF24">
        <v>19749</v>
      </c>
      <c r="GG24">
        <v>16.100000000000001</v>
      </c>
      <c r="GH24">
        <v>56.1</v>
      </c>
      <c r="GI24">
        <v>72.2</v>
      </c>
      <c r="GJ24" s="42">
        <f t="shared" si="21"/>
        <v>1.8</v>
      </c>
    </row>
    <row r="25" spans="1:192" x14ac:dyDescent="0.45">
      <c r="A25" s="40">
        <v>33044</v>
      </c>
      <c r="B25" t="s">
        <v>807</v>
      </c>
      <c r="C25" t="s">
        <v>282</v>
      </c>
      <c r="D25" t="s">
        <v>107</v>
      </c>
      <c r="E25" t="s">
        <v>107</v>
      </c>
      <c r="F25">
        <v>75</v>
      </c>
      <c r="G25">
        <v>224</v>
      </c>
      <c r="H25">
        <v>2008</v>
      </c>
      <c r="I25">
        <v>5</v>
      </c>
      <c r="J25">
        <v>128</v>
      </c>
      <c r="K25" t="s">
        <v>202</v>
      </c>
      <c r="L25">
        <v>2012</v>
      </c>
      <c r="M25">
        <v>27</v>
      </c>
      <c r="N25">
        <v>5</v>
      </c>
      <c r="O25">
        <v>8474688</v>
      </c>
      <c r="P25" t="s">
        <v>808</v>
      </c>
      <c r="Q25" t="s">
        <v>809</v>
      </c>
      <c r="R25" t="s">
        <v>810</v>
      </c>
      <c r="S25" t="s">
        <v>811</v>
      </c>
      <c r="T25" t="s">
        <v>720</v>
      </c>
      <c r="U25" t="s">
        <v>351</v>
      </c>
      <c r="V25">
        <v>73</v>
      </c>
      <c r="W25">
        <v>1</v>
      </c>
      <c r="X25">
        <v>12</v>
      </c>
      <c r="Y25">
        <v>8</v>
      </c>
      <c r="Z25">
        <v>13</v>
      </c>
      <c r="AA25">
        <v>16</v>
      </c>
      <c r="AB25">
        <v>66</v>
      </c>
      <c r="AC25" s="26">
        <f t="shared" si="0"/>
        <v>0.17808219178082191</v>
      </c>
      <c r="AD25" s="20">
        <f t="shared" si="1"/>
        <v>0.5744680851063837</v>
      </c>
      <c r="AE25" s="20">
        <v>4.1760000000000002</v>
      </c>
      <c r="AF25">
        <v>6</v>
      </c>
      <c r="AG25">
        <v>5.3</v>
      </c>
      <c r="AH25">
        <v>50</v>
      </c>
      <c r="AI25">
        <v>1925</v>
      </c>
      <c r="AJ25">
        <v>85918</v>
      </c>
      <c r="AK25" s="20">
        <v>1431.9666666666999</v>
      </c>
      <c r="AL25">
        <v>1432.28</v>
      </c>
      <c r="AM25">
        <v>1432</v>
      </c>
      <c r="AN25" s="26">
        <f t="shared" si="2"/>
        <v>19.615981735159817</v>
      </c>
      <c r="AO25">
        <v>32.76</v>
      </c>
      <c r="AP25" s="41">
        <f t="shared" si="3"/>
        <v>0.25</v>
      </c>
      <c r="AQ25">
        <v>216</v>
      </c>
      <c r="AR25">
        <v>216</v>
      </c>
      <c r="AS25">
        <v>216</v>
      </c>
      <c r="AT25">
        <v>144</v>
      </c>
      <c r="AU25">
        <v>144</v>
      </c>
      <c r="AV25">
        <v>100</v>
      </c>
      <c r="AW25">
        <v>54</v>
      </c>
      <c r="AX25">
        <v>6</v>
      </c>
      <c r="AY25">
        <v>1</v>
      </c>
      <c r="AZ25">
        <v>10</v>
      </c>
      <c r="BA25" s="42">
        <f t="shared" si="4"/>
        <v>11</v>
      </c>
      <c r="BB25">
        <v>3.94</v>
      </c>
      <c r="BC25">
        <v>61.23</v>
      </c>
      <c r="BD25" s="20">
        <v>178.4</v>
      </c>
      <c r="BE25" s="20">
        <f t="shared" si="5"/>
        <v>394.4</v>
      </c>
      <c r="BF25" s="20">
        <f t="shared" si="6"/>
        <v>16.52190912391432</v>
      </c>
      <c r="BG25">
        <v>297</v>
      </c>
      <c r="BH25">
        <v>504</v>
      </c>
      <c r="BI25">
        <v>647</v>
      </c>
      <c r="BJ25" s="41">
        <f t="shared" si="7"/>
        <v>0.3146186440677966</v>
      </c>
      <c r="BK25">
        <v>155</v>
      </c>
      <c r="BL25">
        <v>155</v>
      </c>
      <c r="BM25">
        <v>102</v>
      </c>
      <c r="BN25" s="42">
        <f t="shared" si="8"/>
        <v>53</v>
      </c>
      <c r="BO25">
        <v>44</v>
      </c>
      <c r="BP25">
        <v>38</v>
      </c>
      <c r="BQ25">
        <v>5</v>
      </c>
      <c r="BR25">
        <v>148</v>
      </c>
      <c r="BS25" s="41">
        <f t="shared" si="9"/>
        <v>0.12627986348122866</v>
      </c>
      <c r="BT25">
        <v>0</v>
      </c>
      <c r="BU25">
        <v>0</v>
      </c>
      <c r="BV25" s="41">
        <f t="shared" si="10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</v>
      </c>
      <c r="CZ25">
        <v>41</v>
      </c>
      <c r="DA25">
        <v>1</v>
      </c>
      <c r="DB25">
        <v>0</v>
      </c>
      <c r="DC25">
        <v>32</v>
      </c>
      <c r="DD25">
        <v>7</v>
      </c>
      <c r="DE25">
        <v>0</v>
      </c>
      <c r="DF25">
        <v>0</v>
      </c>
      <c r="DG25">
        <v>60</v>
      </c>
      <c r="DH25">
        <v>22</v>
      </c>
      <c r="DI25">
        <v>8</v>
      </c>
      <c r="DJ25">
        <v>23</v>
      </c>
      <c r="DK25">
        <v>21</v>
      </c>
      <c r="DL25">
        <v>2</v>
      </c>
      <c r="DM25">
        <v>10</v>
      </c>
      <c r="DN25">
        <v>8</v>
      </c>
      <c r="DO25">
        <v>2</v>
      </c>
      <c r="DP25" s="42">
        <f t="shared" si="11"/>
        <v>-14</v>
      </c>
      <c r="DQ25" s="20">
        <v>-7.4119999999999999</v>
      </c>
      <c r="DR25">
        <v>20</v>
      </c>
      <c r="DS25">
        <v>2</v>
      </c>
      <c r="DT25">
        <v>0</v>
      </c>
      <c r="DU25">
        <v>0</v>
      </c>
      <c r="DV25">
        <v>0</v>
      </c>
      <c r="DW25">
        <v>1159</v>
      </c>
      <c r="DX25">
        <v>1471</v>
      </c>
      <c r="DY25">
        <v>842</v>
      </c>
      <c r="DZ25">
        <v>1024</v>
      </c>
      <c r="EA25">
        <v>603</v>
      </c>
      <c r="EB25">
        <v>747</v>
      </c>
      <c r="EC25">
        <v>51.81</v>
      </c>
      <c r="ED25">
        <v>59.97</v>
      </c>
      <c r="EE25">
        <v>52</v>
      </c>
      <c r="EF25">
        <v>70</v>
      </c>
      <c r="EG25" s="41">
        <f t="shared" si="12"/>
        <v>8.6235489220563843E-2</v>
      </c>
      <c r="EH25" s="43">
        <f t="shared" si="13"/>
        <v>0.90629183400267732</v>
      </c>
      <c r="EI25" s="44">
        <f t="shared" si="14"/>
        <v>0.99252732322324122</v>
      </c>
      <c r="EJ25">
        <v>1151</v>
      </c>
      <c r="EK25">
        <v>1469</v>
      </c>
      <c r="EL25">
        <v>836</v>
      </c>
      <c r="EM25">
        <v>1023</v>
      </c>
      <c r="EN25">
        <v>598</v>
      </c>
      <c r="EO25">
        <v>748</v>
      </c>
      <c r="EP25">
        <v>50</v>
      </c>
      <c r="EQ25">
        <v>70</v>
      </c>
      <c r="ER25">
        <v>552</v>
      </c>
      <c r="ES25">
        <v>704</v>
      </c>
      <c r="ET25">
        <v>221</v>
      </c>
      <c r="EU25">
        <v>237</v>
      </c>
      <c r="EV25">
        <v>30</v>
      </c>
      <c r="EW25">
        <v>27</v>
      </c>
      <c r="EX25">
        <v>104</v>
      </c>
      <c r="EY25">
        <v>100</v>
      </c>
      <c r="EZ25">
        <v>-0.30000000000000004</v>
      </c>
      <c r="FA25">
        <v>3.6</v>
      </c>
      <c r="FB25">
        <v>3.3</v>
      </c>
      <c r="FC25" s="20">
        <v>20.6</v>
      </c>
      <c r="FD25" s="26">
        <f t="shared" si="15"/>
        <v>0.28219178082191781</v>
      </c>
      <c r="FE25">
        <v>0.63860000000000006</v>
      </c>
      <c r="FF25">
        <v>-0.74</v>
      </c>
      <c r="FG25">
        <v>1.6</v>
      </c>
      <c r="FH25">
        <v>0.86</v>
      </c>
      <c r="FL25" s="42">
        <f t="shared" si="16"/>
        <v>355</v>
      </c>
      <c r="FM25" s="20">
        <f t="shared" si="17"/>
        <v>8</v>
      </c>
      <c r="FN25" s="41">
        <v>4.8838594000000001E-3</v>
      </c>
      <c r="FO25" s="20">
        <f t="shared" si="18"/>
        <v>8</v>
      </c>
      <c r="FP25" s="20">
        <f t="shared" si="19"/>
        <v>11.5176</v>
      </c>
      <c r="FQ25" s="20">
        <f t="shared" si="20"/>
        <v>110.17398832630491</v>
      </c>
      <c r="FV25" t="s">
        <v>711</v>
      </c>
      <c r="FW25" s="45">
        <v>850000</v>
      </c>
      <c r="FX25" s="45">
        <v>800000</v>
      </c>
      <c r="FY25">
        <v>167</v>
      </c>
      <c r="FZ25">
        <v>3</v>
      </c>
      <c r="GA25">
        <v>26</v>
      </c>
      <c r="GB25">
        <v>29</v>
      </c>
      <c r="GC25">
        <v>-3</v>
      </c>
      <c r="GD25">
        <v>115</v>
      </c>
      <c r="GE25">
        <v>184</v>
      </c>
      <c r="GF25">
        <v>2868</v>
      </c>
      <c r="GG25">
        <v>-0.1</v>
      </c>
      <c r="GH25">
        <v>5.9</v>
      </c>
      <c r="GI25">
        <v>5.8</v>
      </c>
      <c r="GJ25" s="42">
        <f t="shared" si="21"/>
        <v>8</v>
      </c>
    </row>
    <row r="26" spans="1:192" x14ac:dyDescent="0.45">
      <c r="A26" s="40">
        <v>30984</v>
      </c>
      <c r="B26" t="s">
        <v>304</v>
      </c>
      <c r="C26" t="s">
        <v>145</v>
      </c>
      <c r="D26" t="s">
        <v>91</v>
      </c>
      <c r="E26" t="s">
        <v>91</v>
      </c>
      <c r="F26">
        <v>76</v>
      </c>
      <c r="G26">
        <v>209</v>
      </c>
      <c r="H26">
        <v>2003</v>
      </c>
      <c r="I26">
        <v>1</v>
      </c>
      <c r="J26">
        <v>2</v>
      </c>
      <c r="K26" t="s">
        <v>92</v>
      </c>
      <c r="L26">
        <v>2003</v>
      </c>
      <c r="M26">
        <v>33</v>
      </c>
      <c r="N26">
        <v>14</v>
      </c>
      <c r="O26">
        <v>8470595</v>
      </c>
      <c r="P26" t="s">
        <v>812</v>
      </c>
      <c r="Q26" t="s">
        <v>813</v>
      </c>
      <c r="R26" t="s">
        <v>814</v>
      </c>
      <c r="S26" t="s">
        <v>815</v>
      </c>
      <c r="T26" t="s">
        <v>716</v>
      </c>
      <c r="U26" t="s">
        <v>30</v>
      </c>
      <c r="V26">
        <v>82</v>
      </c>
      <c r="W26">
        <v>42</v>
      </c>
      <c r="X26">
        <v>34</v>
      </c>
      <c r="Y26">
        <v>20</v>
      </c>
      <c r="Z26">
        <v>76</v>
      </c>
      <c r="AA26">
        <v>1</v>
      </c>
      <c r="AB26">
        <v>0</v>
      </c>
      <c r="AC26" s="26">
        <f t="shared" si="0"/>
        <v>0.92682926829268297</v>
      </c>
      <c r="AD26" s="20">
        <f t="shared" si="1"/>
        <v>7.3827893175074166</v>
      </c>
      <c r="AE26" s="20">
        <v>30.977</v>
      </c>
      <c r="AF26">
        <v>8</v>
      </c>
      <c r="AG26">
        <v>8.8000000000000007</v>
      </c>
      <c r="AH26">
        <v>42</v>
      </c>
      <c r="AI26">
        <v>1760</v>
      </c>
      <c r="AJ26">
        <v>87635</v>
      </c>
      <c r="AK26" s="20">
        <v>1460.5833333333001</v>
      </c>
      <c r="AL26">
        <v>1460.58</v>
      </c>
      <c r="AM26">
        <v>1461</v>
      </c>
      <c r="AN26" s="26">
        <f t="shared" si="2"/>
        <v>17.8119918699187</v>
      </c>
      <c r="AO26">
        <v>29.31</v>
      </c>
      <c r="AP26" s="41">
        <f t="shared" si="3"/>
        <v>0.73786407766990292</v>
      </c>
      <c r="AQ26">
        <v>397</v>
      </c>
      <c r="AR26">
        <v>397</v>
      </c>
      <c r="AS26">
        <v>397</v>
      </c>
      <c r="AT26">
        <v>299</v>
      </c>
      <c r="AU26">
        <v>299</v>
      </c>
      <c r="AV26">
        <v>242</v>
      </c>
      <c r="AW26">
        <v>222</v>
      </c>
      <c r="AX26">
        <v>96</v>
      </c>
      <c r="AY26">
        <v>22</v>
      </c>
      <c r="AZ26">
        <v>22</v>
      </c>
      <c r="BA26" s="42">
        <f t="shared" si="4"/>
        <v>44</v>
      </c>
      <c r="BB26">
        <v>24.95</v>
      </c>
      <c r="BC26">
        <v>31.181799999999999</v>
      </c>
      <c r="BD26" s="20">
        <v>295.5</v>
      </c>
      <c r="BE26" s="20">
        <f t="shared" si="5"/>
        <v>692.5</v>
      </c>
      <c r="BF26" s="20">
        <f t="shared" si="6"/>
        <v>28.447603007024608</v>
      </c>
      <c r="BG26">
        <v>493</v>
      </c>
      <c r="BH26">
        <v>450</v>
      </c>
      <c r="BI26">
        <v>418</v>
      </c>
      <c r="BJ26" s="41">
        <f t="shared" si="7"/>
        <v>0.54116355653128434</v>
      </c>
      <c r="BK26">
        <v>42</v>
      </c>
      <c r="BL26">
        <v>42</v>
      </c>
      <c r="BM26">
        <v>66</v>
      </c>
      <c r="BN26" s="42">
        <f t="shared" si="8"/>
        <v>-24</v>
      </c>
      <c r="BO26">
        <v>57</v>
      </c>
      <c r="BP26">
        <v>26</v>
      </c>
      <c r="BQ26">
        <v>48</v>
      </c>
      <c r="BR26">
        <v>49</v>
      </c>
      <c r="BS26" s="41">
        <f t="shared" si="9"/>
        <v>4.3020193151887619E-2</v>
      </c>
      <c r="BT26">
        <v>571</v>
      </c>
      <c r="BU26">
        <v>544</v>
      </c>
      <c r="BV26" s="41">
        <f t="shared" si="10"/>
        <v>0.51210762331838566</v>
      </c>
      <c r="BW26">
        <v>176</v>
      </c>
      <c r="BX26">
        <v>168</v>
      </c>
      <c r="BY26">
        <v>206</v>
      </c>
      <c r="BZ26">
        <v>193</v>
      </c>
      <c r="CA26">
        <v>189</v>
      </c>
      <c r="CB26">
        <v>183</v>
      </c>
      <c r="CC26">
        <v>126</v>
      </c>
      <c r="CD26">
        <v>131</v>
      </c>
      <c r="CE26">
        <v>243</v>
      </c>
      <c r="CF26">
        <v>233</v>
      </c>
      <c r="CG26">
        <v>338</v>
      </c>
      <c r="CH26">
        <v>319</v>
      </c>
      <c r="CI26">
        <v>1</v>
      </c>
      <c r="CJ26">
        <v>0</v>
      </c>
      <c r="CK26">
        <v>6</v>
      </c>
      <c r="CL26">
        <v>4</v>
      </c>
      <c r="CM26">
        <v>6</v>
      </c>
      <c r="CN26">
        <v>0</v>
      </c>
      <c r="CO26">
        <v>0</v>
      </c>
      <c r="CP26">
        <v>3</v>
      </c>
      <c r="CQ26">
        <v>4</v>
      </c>
      <c r="CR26">
        <v>1</v>
      </c>
      <c r="CS26">
        <v>4</v>
      </c>
      <c r="CT26">
        <v>1</v>
      </c>
      <c r="CU26">
        <v>2</v>
      </c>
      <c r="CV26">
        <v>27</v>
      </c>
      <c r="CW26">
        <v>0</v>
      </c>
      <c r="CX26">
        <v>2</v>
      </c>
      <c r="CY26">
        <v>3</v>
      </c>
      <c r="CZ26">
        <v>52</v>
      </c>
      <c r="DA26">
        <v>12</v>
      </c>
      <c r="DB26">
        <v>9</v>
      </c>
      <c r="DC26">
        <v>21</v>
      </c>
      <c r="DD26">
        <v>24</v>
      </c>
      <c r="DE26">
        <v>10</v>
      </c>
      <c r="DF26">
        <v>7</v>
      </c>
      <c r="DG26">
        <v>159</v>
      </c>
      <c r="DH26">
        <v>21</v>
      </c>
      <c r="DI26">
        <v>14</v>
      </c>
      <c r="DJ26">
        <v>20</v>
      </c>
      <c r="DK26">
        <v>20</v>
      </c>
      <c r="DL26">
        <v>0</v>
      </c>
      <c r="DM26">
        <v>13</v>
      </c>
      <c r="DN26">
        <v>13</v>
      </c>
      <c r="DO26">
        <v>0</v>
      </c>
      <c r="DP26" s="42">
        <f t="shared" si="11"/>
        <v>-7</v>
      </c>
      <c r="DQ26" s="20">
        <v>-7.0149999999999997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1518</v>
      </c>
      <c r="DX26">
        <v>1452</v>
      </c>
      <c r="DY26">
        <v>1158</v>
      </c>
      <c r="DZ26">
        <v>1090</v>
      </c>
      <c r="EA26">
        <v>890</v>
      </c>
      <c r="EB26">
        <v>787</v>
      </c>
      <c r="EC26">
        <v>87.13</v>
      </c>
      <c r="ED26">
        <v>67.25</v>
      </c>
      <c r="EE26">
        <v>103</v>
      </c>
      <c r="EF26">
        <v>84</v>
      </c>
      <c r="EG26" s="41">
        <f t="shared" si="12"/>
        <v>0.11573033707865168</v>
      </c>
      <c r="EH26" s="43">
        <f t="shared" si="13"/>
        <v>0.89326556543837354</v>
      </c>
      <c r="EI26" s="44">
        <f t="shared" si="14"/>
        <v>1.0089959025170252</v>
      </c>
      <c r="EJ26">
        <v>1516</v>
      </c>
      <c r="EK26">
        <v>1447</v>
      </c>
      <c r="EL26">
        <v>1156</v>
      </c>
      <c r="EM26">
        <v>1085</v>
      </c>
      <c r="EN26">
        <v>888</v>
      </c>
      <c r="EO26">
        <v>781</v>
      </c>
      <c r="EP26">
        <v>103</v>
      </c>
      <c r="EQ26">
        <v>84</v>
      </c>
      <c r="ER26">
        <v>772</v>
      </c>
      <c r="ES26">
        <v>690</v>
      </c>
      <c r="ET26">
        <v>345</v>
      </c>
      <c r="EU26">
        <v>262</v>
      </c>
      <c r="EV26">
        <v>62</v>
      </c>
      <c r="EW26">
        <v>43</v>
      </c>
      <c r="EX26">
        <v>93</v>
      </c>
      <c r="EY26">
        <v>88</v>
      </c>
      <c r="EZ26">
        <v>8</v>
      </c>
      <c r="FA26">
        <v>1.8</v>
      </c>
      <c r="FB26">
        <v>9.8000000000000007</v>
      </c>
      <c r="FC26" s="20">
        <v>73.38</v>
      </c>
      <c r="FD26" s="26">
        <f t="shared" si="15"/>
        <v>0.89487804878048771</v>
      </c>
      <c r="FE26">
        <v>12.3499</v>
      </c>
      <c r="FF26">
        <v>4.58</v>
      </c>
      <c r="FG26">
        <v>-0.44</v>
      </c>
      <c r="FH26">
        <v>4.1399999999999997</v>
      </c>
      <c r="FI26">
        <v>3</v>
      </c>
      <c r="FJ26">
        <v>0</v>
      </c>
      <c r="FK26">
        <v>0</v>
      </c>
      <c r="FL26" s="42">
        <f t="shared" si="16"/>
        <v>133</v>
      </c>
      <c r="FM26" s="20">
        <f t="shared" si="17"/>
        <v>4.2857142857142856</v>
      </c>
      <c r="FN26" s="41">
        <v>0.2019230769</v>
      </c>
      <c r="FO26" s="20">
        <f t="shared" si="18"/>
        <v>71.8</v>
      </c>
      <c r="FP26" s="20">
        <f t="shared" si="19"/>
        <v>74.596999999999994</v>
      </c>
      <c r="FQ26" s="20">
        <f t="shared" si="20"/>
        <v>122.00632625395392</v>
      </c>
      <c r="FU26" t="s">
        <v>731</v>
      </c>
      <c r="FV26" t="s">
        <v>711</v>
      </c>
      <c r="FW26" s="45">
        <v>3500000</v>
      </c>
      <c r="FX26" s="45">
        <v>3500000</v>
      </c>
      <c r="FY26">
        <v>1093</v>
      </c>
      <c r="FZ26">
        <v>395</v>
      </c>
      <c r="GA26">
        <v>527</v>
      </c>
      <c r="GB26">
        <v>922</v>
      </c>
      <c r="GC26">
        <v>-32</v>
      </c>
      <c r="GD26">
        <v>756</v>
      </c>
      <c r="GE26">
        <v>3525</v>
      </c>
      <c r="GF26">
        <v>21693</v>
      </c>
      <c r="GG26">
        <v>81.2</v>
      </c>
      <c r="GH26">
        <v>23</v>
      </c>
      <c r="GI26">
        <v>104.2</v>
      </c>
      <c r="GJ26" s="42">
        <f t="shared" si="21"/>
        <v>71.8</v>
      </c>
    </row>
    <row r="27" spans="1:192" x14ac:dyDescent="0.45">
      <c r="A27" s="40">
        <v>30700</v>
      </c>
      <c r="B27" t="s">
        <v>816</v>
      </c>
      <c r="D27" t="s">
        <v>817</v>
      </c>
      <c r="E27" t="s">
        <v>817</v>
      </c>
      <c r="F27">
        <v>74</v>
      </c>
      <c r="G27">
        <v>214</v>
      </c>
      <c r="H27">
        <v>2003</v>
      </c>
      <c r="I27">
        <v>1</v>
      </c>
      <c r="J27">
        <v>5</v>
      </c>
      <c r="K27" t="s">
        <v>202</v>
      </c>
      <c r="L27">
        <v>2005</v>
      </c>
      <c r="M27">
        <v>34</v>
      </c>
      <c r="N27">
        <v>13</v>
      </c>
      <c r="O27">
        <v>8470598</v>
      </c>
      <c r="P27" t="s">
        <v>818</v>
      </c>
      <c r="Q27" t="s">
        <v>819</v>
      </c>
      <c r="R27" t="s">
        <v>820</v>
      </c>
      <c r="S27" t="s">
        <v>247</v>
      </c>
      <c r="T27" t="s">
        <v>725</v>
      </c>
      <c r="U27" t="s">
        <v>821</v>
      </c>
      <c r="V27">
        <v>80</v>
      </c>
      <c r="W27">
        <v>24</v>
      </c>
      <c r="X27">
        <v>32</v>
      </c>
      <c r="Y27">
        <v>23</v>
      </c>
      <c r="Z27">
        <v>56</v>
      </c>
      <c r="AA27">
        <v>0</v>
      </c>
      <c r="AB27">
        <v>0</v>
      </c>
      <c r="AC27" s="26">
        <f t="shared" si="0"/>
        <v>0.7</v>
      </c>
      <c r="AD27" s="20">
        <f t="shared" si="1"/>
        <v>-7.0056497175141246</v>
      </c>
      <c r="AE27" s="20">
        <v>21.646000000000001</v>
      </c>
      <c r="AF27">
        <v>-3</v>
      </c>
      <c r="AG27">
        <v>-2.2000000000000002</v>
      </c>
      <c r="AH27">
        <v>36</v>
      </c>
      <c r="AI27">
        <v>1585</v>
      </c>
      <c r="AJ27">
        <v>67621</v>
      </c>
      <c r="AK27" s="20">
        <v>1127.0166666667001</v>
      </c>
      <c r="AL27">
        <v>1115.3699999999999</v>
      </c>
      <c r="AM27">
        <v>1127</v>
      </c>
      <c r="AN27" s="26">
        <f t="shared" si="2"/>
        <v>14.087708333333333</v>
      </c>
      <c r="AO27">
        <v>23.65</v>
      </c>
      <c r="AP27" s="41">
        <f t="shared" si="3"/>
        <v>0.84848484848484851</v>
      </c>
      <c r="AQ27">
        <v>260</v>
      </c>
      <c r="AR27">
        <v>266</v>
      </c>
      <c r="AS27">
        <v>266</v>
      </c>
      <c r="AT27">
        <v>216</v>
      </c>
      <c r="AU27">
        <v>219</v>
      </c>
      <c r="AV27">
        <v>168</v>
      </c>
      <c r="AW27">
        <v>160</v>
      </c>
      <c r="AX27">
        <v>86</v>
      </c>
      <c r="AY27">
        <v>11</v>
      </c>
      <c r="AZ27">
        <v>17</v>
      </c>
      <c r="BA27" s="42">
        <f t="shared" si="4"/>
        <v>28</v>
      </c>
      <c r="BB27">
        <v>19.63</v>
      </c>
      <c r="BC27">
        <v>29.517900000000001</v>
      </c>
      <c r="BD27" s="20">
        <v>349.7</v>
      </c>
      <c r="BE27" s="20">
        <f t="shared" si="5"/>
        <v>609.70000000000005</v>
      </c>
      <c r="BF27" s="20">
        <f t="shared" si="6"/>
        <v>32.798084940423358</v>
      </c>
      <c r="BG27">
        <v>465</v>
      </c>
      <c r="BH27">
        <v>326</v>
      </c>
      <c r="BI27">
        <v>238</v>
      </c>
      <c r="BJ27" s="41">
        <f t="shared" si="7"/>
        <v>0.66145092460881938</v>
      </c>
      <c r="BK27">
        <v>36</v>
      </c>
      <c r="BL27">
        <v>36</v>
      </c>
      <c r="BM27">
        <v>26</v>
      </c>
      <c r="BN27" s="42">
        <f t="shared" si="8"/>
        <v>10</v>
      </c>
      <c r="BO27">
        <v>51</v>
      </c>
      <c r="BP27">
        <v>35</v>
      </c>
      <c r="BQ27">
        <v>28</v>
      </c>
      <c r="BR27">
        <v>18</v>
      </c>
      <c r="BS27" s="41">
        <f t="shared" si="9"/>
        <v>2.2959183673469389E-2</v>
      </c>
      <c r="BT27">
        <v>6</v>
      </c>
      <c r="BU27">
        <v>18</v>
      </c>
      <c r="BV27" s="41">
        <f t="shared" si="10"/>
        <v>0.25</v>
      </c>
      <c r="BW27">
        <v>0</v>
      </c>
      <c r="BX27">
        <v>3</v>
      </c>
      <c r="BY27">
        <v>1</v>
      </c>
      <c r="BZ27">
        <v>6</v>
      </c>
      <c r="CA27">
        <v>5</v>
      </c>
      <c r="CB27">
        <v>9</v>
      </c>
      <c r="CC27">
        <v>4</v>
      </c>
      <c r="CD27">
        <v>7</v>
      </c>
      <c r="CE27">
        <v>2</v>
      </c>
      <c r="CF27">
        <v>4</v>
      </c>
      <c r="CG27">
        <v>1</v>
      </c>
      <c r="CH27">
        <v>10</v>
      </c>
      <c r="CI27">
        <v>2</v>
      </c>
      <c r="CJ27">
        <v>0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2</v>
      </c>
      <c r="CR27">
        <v>5</v>
      </c>
      <c r="CS27">
        <v>3</v>
      </c>
      <c r="CT27">
        <v>3</v>
      </c>
      <c r="CU27">
        <v>1</v>
      </c>
      <c r="CV27">
        <v>10</v>
      </c>
      <c r="CW27">
        <v>2</v>
      </c>
      <c r="CX27">
        <v>2</v>
      </c>
      <c r="CY27">
        <v>10</v>
      </c>
      <c r="CZ27">
        <v>37</v>
      </c>
      <c r="DA27">
        <v>13</v>
      </c>
      <c r="DB27">
        <v>16</v>
      </c>
      <c r="DC27">
        <v>36</v>
      </c>
      <c r="DD27">
        <v>22</v>
      </c>
      <c r="DE27">
        <v>10</v>
      </c>
      <c r="DF27">
        <v>4</v>
      </c>
      <c r="DG27">
        <v>67</v>
      </c>
      <c r="DH27">
        <v>18</v>
      </c>
      <c r="DI27">
        <v>9</v>
      </c>
      <c r="DJ27">
        <v>18</v>
      </c>
      <c r="DK27">
        <v>18</v>
      </c>
      <c r="DL27">
        <v>0</v>
      </c>
      <c r="DM27">
        <v>7</v>
      </c>
      <c r="DN27">
        <v>7</v>
      </c>
      <c r="DO27">
        <v>0</v>
      </c>
      <c r="DP27" s="42">
        <f t="shared" si="11"/>
        <v>-9</v>
      </c>
      <c r="DQ27" s="20">
        <v>-10.401999999999999</v>
      </c>
      <c r="DR27">
        <v>18</v>
      </c>
      <c r="DS27">
        <v>0</v>
      </c>
      <c r="DT27">
        <v>0</v>
      </c>
      <c r="DU27">
        <v>0</v>
      </c>
      <c r="DV27">
        <v>0</v>
      </c>
      <c r="DW27">
        <v>1083</v>
      </c>
      <c r="DX27">
        <v>1008</v>
      </c>
      <c r="DY27">
        <v>816</v>
      </c>
      <c r="DZ27">
        <v>766</v>
      </c>
      <c r="EA27">
        <v>619</v>
      </c>
      <c r="EB27">
        <v>549</v>
      </c>
      <c r="EC27">
        <v>55.42</v>
      </c>
      <c r="ED27">
        <v>53.12</v>
      </c>
      <c r="EE27">
        <v>66</v>
      </c>
      <c r="EF27">
        <v>54</v>
      </c>
      <c r="EG27" s="41">
        <f t="shared" si="12"/>
        <v>0.10662358642972536</v>
      </c>
      <c r="EH27" s="43">
        <f t="shared" si="13"/>
        <v>0.90163934426229508</v>
      </c>
      <c r="EI27" s="44">
        <f t="shared" si="14"/>
        <v>1.0082629306920206</v>
      </c>
      <c r="EJ27">
        <v>1095</v>
      </c>
      <c r="EK27">
        <v>1013</v>
      </c>
      <c r="EL27">
        <v>824</v>
      </c>
      <c r="EM27">
        <v>769</v>
      </c>
      <c r="EN27">
        <v>624</v>
      </c>
      <c r="EO27">
        <v>550</v>
      </c>
      <c r="EP27">
        <v>67</v>
      </c>
      <c r="EQ27">
        <v>53</v>
      </c>
      <c r="ER27">
        <v>551</v>
      </c>
      <c r="ES27">
        <v>529</v>
      </c>
      <c r="ET27">
        <v>222</v>
      </c>
      <c r="EU27">
        <v>185</v>
      </c>
      <c r="EV27">
        <v>42</v>
      </c>
      <c r="EW27">
        <v>24</v>
      </c>
      <c r="EX27">
        <v>78</v>
      </c>
      <c r="EY27">
        <v>76</v>
      </c>
      <c r="EZ27">
        <v>5.0999999999999996</v>
      </c>
      <c r="FA27">
        <v>1.2</v>
      </c>
      <c r="FB27">
        <v>6.4</v>
      </c>
      <c r="FC27" s="20">
        <v>45.8</v>
      </c>
      <c r="FD27" s="26">
        <f t="shared" si="15"/>
        <v>0.57250000000000001</v>
      </c>
      <c r="FE27">
        <v>5.3377999999999997</v>
      </c>
      <c r="FF27">
        <v>0.68</v>
      </c>
      <c r="FG27">
        <v>-0.42</v>
      </c>
      <c r="FH27">
        <v>0.26</v>
      </c>
      <c r="FI27">
        <v>3</v>
      </c>
      <c r="FJ27">
        <v>0</v>
      </c>
      <c r="FK27">
        <v>0</v>
      </c>
      <c r="FL27" s="42">
        <f t="shared" si="16"/>
        <v>90</v>
      </c>
      <c r="FM27" s="20">
        <f t="shared" si="17"/>
        <v>3.5555555555555554</v>
      </c>
      <c r="FN27" s="41">
        <v>0.24561752170000001</v>
      </c>
      <c r="FO27" s="20">
        <f t="shared" si="18"/>
        <v>52.4</v>
      </c>
      <c r="FP27" s="20">
        <f t="shared" si="19"/>
        <v>53.919600000000003</v>
      </c>
      <c r="FQ27" s="20">
        <f t="shared" si="20"/>
        <v>112.48285322359398</v>
      </c>
      <c r="FV27" t="s">
        <v>711</v>
      </c>
      <c r="FW27" s="45">
        <v>2000000</v>
      </c>
      <c r="FX27" s="45">
        <v>2000000</v>
      </c>
      <c r="FY27">
        <v>965</v>
      </c>
      <c r="FZ27">
        <v>357</v>
      </c>
      <c r="GA27">
        <v>396</v>
      </c>
      <c r="GB27">
        <v>753</v>
      </c>
      <c r="GC27">
        <v>18</v>
      </c>
      <c r="GD27">
        <v>521</v>
      </c>
      <c r="GE27">
        <v>2501</v>
      </c>
      <c r="GF27">
        <v>15873</v>
      </c>
      <c r="GG27">
        <v>74.7</v>
      </c>
      <c r="GH27">
        <v>17.899999999999999</v>
      </c>
      <c r="GI27">
        <v>92.7</v>
      </c>
      <c r="GJ27" s="42">
        <f t="shared" si="21"/>
        <v>52.4</v>
      </c>
    </row>
    <row r="28" spans="1:192" x14ac:dyDescent="0.45">
      <c r="A28" s="40">
        <v>31068</v>
      </c>
      <c r="B28" t="s">
        <v>822</v>
      </c>
      <c r="C28" t="s">
        <v>823</v>
      </c>
      <c r="D28" t="s">
        <v>107</v>
      </c>
      <c r="E28" t="s">
        <v>107</v>
      </c>
      <c r="F28">
        <v>74</v>
      </c>
      <c r="G28">
        <v>202</v>
      </c>
      <c r="H28">
        <v>2003</v>
      </c>
      <c r="I28">
        <v>1</v>
      </c>
      <c r="J28">
        <v>7</v>
      </c>
      <c r="K28" t="s">
        <v>92</v>
      </c>
      <c r="L28">
        <v>2005</v>
      </c>
      <c r="M28">
        <v>33</v>
      </c>
      <c r="N28">
        <v>13</v>
      </c>
      <c r="O28">
        <v>8470600</v>
      </c>
      <c r="P28" t="s">
        <v>824</v>
      </c>
      <c r="Q28" t="s">
        <v>825</v>
      </c>
      <c r="R28" t="s">
        <v>826</v>
      </c>
      <c r="S28" t="s">
        <v>390</v>
      </c>
      <c r="T28" t="s">
        <v>720</v>
      </c>
      <c r="U28" t="s">
        <v>30</v>
      </c>
      <c r="V28">
        <v>78</v>
      </c>
      <c r="W28">
        <v>6</v>
      </c>
      <c r="X28">
        <v>45</v>
      </c>
      <c r="Y28">
        <v>24</v>
      </c>
      <c r="Z28">
        <v>51</v>
      </c>
      <c r="AA28">
        <v>4</v>
      </c>
      <c r="AB28">
        <v>25</v>
      </c>
      <c r="AC28" s="26">
        <f t="shared" si="0"/>
        <v>0.65384615384615385</v>
      </c>
      <c r="AD28" s="20">
        <f t="shared" si="1"/>
        <v>13.238773274917854</v>
      </c>
      <c r="AE28" s="20">
        <v>16.204000000000001</v>
      </c>
      <c r="AF28">
        <v>-1</v>
      </c>
      <c r="AG28">
        <v>12.3</v>
      </c>
      <c r="AH28">
        <v>34</v>
      </c>
      <c r="AI28">
        <v>2108</v>
      </c>
      <c r="AJ28">
        <v>125318</v>
      </c>
      <c r="AK28" s="20">
        <v>2088.6333333333</v>
      </c>
      <c r="AL28">
        <v>2088.63</v>
      </c>
      <c r="AM28">
        <v>2089</v>
      </c>
      <c r="AN28" s="26">
        <f t="shared" si="2"/>
        <v>26.777350427350427</v>
      </c>
      <c r="AO28">
        <v>44</v>
      </c>
      <c r="AP28" s="41">
        <f t="shared" si="3"/>
        <v>0.45535714285714285</v>
      </c>
      <c r="AQ28">
        <v>323</v>
      </c>
      <c r="AR28">
        <v>323</v>
      </c>
      <c r="AS28">
        <v>323</v>
      </c>
      <c r="AT28">
        <v>214</v>
      </c>
      <c r="AU28">
        <v>214</v>
      </c>
      <c r="AV28">
        <v>149</v>
      </c>
      <c r="AW28">
        <v>97</v>
      </c>
      <c r="AX28">
        <v>16</v>
      </c>
      <c r="AY28">
        <v>3</v>
      </c>
      <c r="AZ28">
        <v>19</v>
      </c>
      <c r="BA28" s="42">
        <f t="shared" si="4"/>
        <v>22</v>
      </c>
      <c r="BB28">
        <v>7.7</v>
      </c>
      <c r="BC28">
        <v>50.020099999999999</v>
      </c>
      <c r="BD28" s="20">
        <v>484.9</v>
      </c>
      <c r="BE28" s="20">
        <f t="shared" si="5"/>
        <v>807.9</v>
      </c>
      <c r="BF28" s="20">
        <f t="shared" si="6"/>
        <v>23.208514672297149</v>
      </c>
      <c r="BG28">
        <v>754</v>
      </c>
      <c r="BH28">
        <v>673</v>
      </c>
      <c r="BI28">
        <v>824</v>
      </c>
      <c r="BJ28" s="41">
        <f t="shared" si="7"/>
        <v>0.47782002534854245</v>
      </c>
      <c r="BK28">
        <v>78</v>
      </c>
      <c r="BL28">
        <v>78</v>
      </c>
      <c r="BM28">
        <v>55</v>
      </c>
      <c r="BN28" s="42">
        <f t="shared" si="8"/>
        <v>23</v>
      </c>
      <c r="BO28">
        <v>65</v>
      </c>
      <c r="BP28">
        <v>37</v>
      </c>
      <c r="BQ28">
        <v>14</v>
      </c>
      <c r="BR28">
        <v>138</v>
      </c>
      <c r="BS28" s="41">
        <f t="shared" si="9"/>
        <v>8.2585278276481155E-2</v>
      </c>
      <c r="BT28">
        <v>0</v>
      </c>
      <c r="BU28">
        <v>0</v>
      </c>
      <c r="BV28" s="41">
        <f t="shared" si="10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3</v>
      </c>
      <c r="CW28">
        <v>1</v>
      </c>
      <c r="CX28">
        <v>0</v>
      </c>
      <c r="CY28">
        <v>7</v>
      </c>
      <c r="CZ28">
        <v>57</v>
      </c>
      <c r="DA28">
        <v>2</v>
      </c>
      <c r="DB28">
        <v>1</v>
      </c>
      <c r="DC28">
        <v>30</v>
      </c>
      <c r="DD28">
        <v>23</v>
      </c>
      <c r="DE28">
        <v>2</v>
      </c>
      <c r="DF28">
        <v>0</v>
      </c>
      <c r="DG28">
        <v>91</v>
      </c>
      <c r="DH28">
        <v>17</v>
      </c>
      <c r="DI28">
        <v>6</v>
      </c>
      <c r="DJ28">
        <v>16</v>
      </c>
      <c r="DK28">
        <v>16</v>
      </c>
      <c r="DL28">
        <v>0</v>
      </c>
      <c r="DM28">
        <v>6</v>
      </c>
      <c r="DN28">
        <v>6</v>
      </c>
      <c r="DO28">
        <v>0</v>
      </c>
      <c r="DP28" s="42">
        <f t="shared" si="11"/>
        <v>-11</v>
      </c>
      <c r="DQ28" s="20">
        <v>-0.73</v>
      </c>
      <c r="DR28">
        <v>17</v>
      </c>
      <c r="DS28">
        <v>0</v>
      </c>
      <c r="DT28">
        <v>0</v>
      </c>
      <c r="DU28">
        <v>0</v>
      </c>
      <c r="DV28">
        <v>0</v>
      </c>
      <c r="DW28">
        <v>2016</v>
      </c>
      <c r="DX28">
        <v>2040</v>
      </c>
      <c r="DY28">
        <v>1556</v>
      </c>
      <c r="DZ28">
        <v>1533</v>
      </c>
      <c r="EA28">
        <v>1155</v>
      </c>
      <c r="EB28">
        <v>1120</v>
      </c>
      <c r="EC28">
        <v>114.14</v>
      </c>
      <c r="ED28">
        <v>86.69</v>
      </c>
      <c r="EE28">
        <v>112</v>
      </c>
      <c r="EF28">
        <v>106</v>
      </c>
      <c r="EG28" s="41">
        <f t="shared" si="12"/>
        <v>9.696969696969697E-2</v>
      </c>
      <c r="EH28" s="43">
        <f t="shared" si="13"/>
        <v>0.90535714285714286</v>
      </c>
      <c r="EI28" s="44">
        <f t="shared" si="14"/>
        <v>1.0023268398268399</v>
      </c>
      <c r="EJ28">
        <v>2013</v>
      </c>
      <c r="EK28">
        <v>2041</v>
      </c>
      <c r="EL28">
        <v>1553</v>
      </c>
      <c r="EM28">
        <v>1534</v>
      </c>
      <c r="EN28">
        <v>1155</v>
      </c>
      <c r="EO28">
        <v>1120</v>
      </c>
      <c r="EP28">
        <v>112</v>
      </c>
      <c r="EQ28">
        <v>106</v>
      </c>
      <c r="ER28">
        <v>994</v>
      </c>
      <c r="ES28">
        <v>897</v>
      </c>
      <c r="ET28">
        <v>456</v>
      </c>
      <c r="EU28">
        <v>308</v>
      </c>
      <c r="EV28">
        <v>63</v>
      </c>
      <c r="EW28">
        <v>50</v>
      </c>
      <c r="EX28">
        <v>108</v>
      </c>
      <c r="EY28">
        <v>103</v>
      </c>
      <c r="EZ28">
        <v>3.2</v>
      </c>
      <c r="FA28">
        <v>4.2</v>
      </c>
      <c r="FB28">
        <v>7.4</v>
      </c>
      <c r="FC28" s="20">
        <v>45.02</v>
      </c>
      <c r="FD28" s="26">
        <f t="shared" si="15"/>
        <v>0.57717948717948719</v>
      </c>
      <c r="FE28">
        <v>4.2080000000000002</v>
      </c>
      <c r="FF28">
        <v>0.39</v>
      </c>
      <c r="FG28">
        <v>1.45</v>
      </c>
      <c r="FH28">
        <v>1.84</v>
      </c>
      <c r="FL28" s="42">
        <f t="shared" si="16"/>
        <v>250</v>
      </c>
      <c r="FM28" s="20">
        <f t="shared" si="17"/>
        <v>5.4117647058823533</v>
      </c>
      <c r="FN28" s="41">
        <v>2.5851198000000002E-2</v>
      </c>
      <c r="FO28" s="20">
        <f t="shared" si="18"/>
        <v>47.6</v>
      </c>
      <c r="FP28" s="20">
        <f t="shared" si="19"/>
        <v>50.853999999999999</v>
      </c>
      <c r="FQ28" s="20">
        <f t="shared" si="20"/>
        <v>116.51656827681303</v>
      </c>
      <c r="FR28">
        <v>4</v>
      </c>
      <c r="FS28" t="s">
        <v>136</v>
      </c>
      <c r="FT28">
        <v>368</v>
      </c>
      <c r="FV28" t="s">
        <v>711</v>
      </c>
      <c r="FW28" s="45">
        <v>9000000</v>
      </c>
      <c r="FX28" s="45">
        <v>7538462</v>
      </c>
      <c r="FY28">
        <v>991</v>
      </c>
      <c r="FZ28">
        <v>75</v>
      </c>
      <c r="GA28">
        <v>418</v>
      </c>
      <c r="GB28">
        <v>493</v>
      </c>
      <c r="GC28">
        <v>110</v>
      </c>
      <c r="GD28">
        <v>602</v>
      </c>
      <c r="GE28">
        <v>1718</v>
      </c>
      <c r="GF28">
        <v>24862</v>
      </c>
      <c r="GG28">
        <v>31.6</v>
      </c>
      <c r="GH28">
        <v>63.9</v>
      </c>
      <c r="GI28">
        <v>95.5</v>
      </c>
      <c r="GJ28" s="42">
        <f t="shared" si="21"/>
        <v>47.6</v>
      </c>
    </row>
    <row r="29" spans="1:192" x14ac:dyDescent="0.45">
      <c r="A29" s="40">
        <v>31105</v>
      </c>
      <c r="B29" t="s">
        <v>827</v>
      </c>
      <c r="C29" t="s">
        <v>213</v>
      </c>
      <c r="D29" t="s">
        <v>91</v>
      </c>
      <c r="E29" t="s">
        <v>91</v>
      </c>
      <c r="F29">
        <v>77</v>
      </c>
      <c r="G29">
        <v>223</v>
      </c>
      <c r="H29">
        <v>2003</v>
      </c>
      <c r="I29">
        <v>1</v>
      </c>
      <c r="J29">
        <v>8</v>
      </c>
      <c r="K29" t="s">
        <v>92</v>
      </c>
      <c r="L29">
        <v>2005</v>
      </c>
      <c r="M29">
        <v>32</v>
      </c>
      <c r="N29">
        <v>13</v>
      </c>
      <c r="O29">
        <v>8470601</v>
      </c>
      <c r="P29" t="s">
        <v>828</v>
      </c>
      <c r="Q29" t="s">
        <v>829</v>
      </c>
      <c r="R29" t="s">
        <v>830</v>
      </c>
      <c r="S29" t="s">
        <v>831</v>
      </c>
      <c r="T29" t="s">
        <v>720</v>
      </c>
      <c r="U29" t="s">
        <v>153</v>
      </c>
      <c r="V29">
        <v>72</v>
      </c>
      <c r="W29">
        <v>1</v>
      </c>
      <c r="X29">
        <v>14</v>
      </c>
      <c r="Y29">
        <v>9</v>
      </c>
      <c r="Z29">
        <v>15</v>
      </c>
      <c r="AA29">
        <v>16</v>
      </c>
      <c r="AB29">
        <v>85</v>
      </c>
      <c r="AC29" s="26">
        <f t="shared" si="0"/>
        <v>0.20833333333333334</v>
      </c>
      <c r="AD29" s="20">
        <f t="shared" si="1"/>
        <v>-2.5835475578406175</v>
      </c>
      <c r="AE29" s="20">
        <v>4.601</v>
      </c>
      <c r="AF29">
        <v>3</v>
      </c>
      <c r="AG29">
        <v>-2.2999999999999998</v>
      </c>
      <c r="AH29">
        <v>40</v>
      </c>
      <c r="AI29">
        <v>1541</v>
      </c>
      <c r="AJ29">
        <v>69223</v>
      </c>
      <c r="AK29" s="20">
        <v>1153.7166666666999</v>
      </c>
      <c r="AL29">
        <v>1153.72</v>
      </c>
      <c r="AM29">
        <v>1154</v>
      </c>
      <c r="AN29" s="26">
        <f t="shared" si="2"/>
        <v>16.023842592592594</v>
      </c>
      <c r="AO29">
        <v>26.93</v>
      </c>
      <c r="AP29" s="41">
        <f t="shared" si="3"/>
        <v>0.34090909090909088</v>
      </c>
      <c r="AQ29">
        <v>162</v>
      </c>
      <c r="AR29">
        <v>162</v>
      </c>
      <c r="AS29">
        <v>162</v>
      </c>
      <c r="AT29">
        <v>106</v>
      </c>
      <c r="AU29">
        <v>106</v>
      </c>
      <c r="AV29">
        <v>73</v>
      </c>
      <c r="AW29">
        <v>48</v>
      </c>
      <c r="AX29">
        <v>9</v>
      </c>
      <c r="AY29">
        <v>4</v>
      </c>
      <c r="AZ29">
        <v>8</v>
      </c>
      <c r="BA29" s="42">
        <f t="shared" si="4"/>
        <v>12</v>
      </c>
      <c r="BB29">
        <v>2.84</v>
      </c>
      <c r="BC29">
        <v>52.9589</v>
      </c>
      <c r="BD29" s="20">
        <v>196.9</v>
      </c>
      <c r="BE29" s="20">
        <f t="shared" si="5"/>
        <v>358.9</v>
      </c>
      <c r="BF29" s="20">
        <f t="shared" si="6"/>
        <v>18.664840689248688</v>
      </c>
      <c r="BG29">
        <v>245</v>
      </c>
      <c r="BH29">
        <v>433</v>
      </c>
      <c r="BI29">
        <v>443</v>
      </c>
      <c r="BJ29" s="41">
        <f t="shared" si="7"/>
        <v>0.35610465116279072</v>
      </c>
      <c r="BK29">
        <v>77</v>
      </c>
      <c r="BL29">
        <v>77</v>
      </c>
      <c r="BM29">
        <v>82</v>
      </c>
      <c r="BN29" s="42">
        <f t="shared" si="8"/>
        <v>-5</v>
      </c>
      <c r="BO29">
        <v>33</v>
      </c>
      <c r="BP29">
        <v>23</v>
      </c>
      <c r="BQ29">
        <v>11</v>
      </c>
      <c r="BR29">
        <v>75</v>
      </c>
      <c r="BS29" s="41">
        <f t="shared" si="9"/>
        <v>7.598784194528875E-2</v>
      </c>
      <c r="BT29">
        <v>0</v>
      </c>
      <c r="BU29">
        <v>0</v>
      </c>
      <c r="BV29" s="41">
        <f t="shared" si="10"/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4</v>
      </c>
      <c r="CZ29">
        <v>29</v>
      </c>
      <c r="DA29">
        <v>2</v>
      </c>
      <c r="DB29">
        <v>0</v>
      </c>
      <c r="DC29">
        <v>23</v>
      </c>
      <c r="DD29">
        <v>10</v>
      </c>
      <c r="DE29">
        <v>2</v>
      </c>
      <c r="DF29">
        <v>0</v>
      </c>
      <c r="DG29">
        <v>36</v>
      </c>
      <c r="DH29">
        <v>17</v>
      </c>
      <c r="DI29">
        <v>2</v>
      </c>
      <c r="DJ29">
        <v>17</v>
      </c>
      <c r="DK29">
        <v>15</v>
      </c>
      <c r="DL29">
        <v>2</v>
      </c>
      <c r="DM29">
        <v>4</v>
      </c>
      <c r="DN29">
        <v>2</v>
      </c>
      <c r="DO29">
        <v>2</v>
      </c>
      <c r="DP29" s="42">
        <f t="shared" si="11"/>
        <v>-15</v>
      </c>
      <c r="DQ29" s="20">
        <v>-8.5259999999999998</v>
      </c>
      <c r="DR29">
        <v>15</v>
      </c>
      <c r="DS29">
        <v>2</v>
      </c>
      <c r="DT29">
        <v>0</v>
      </c>
      <c r="DU29">
        <v>0</v>
      </c>
      <c r="DV29">
        <v>0</v>
      </c>
      <c r="DW29">
        <v>917</v>
      </c>
      <c r="DX29">
        <v>1203</v>
      </c>
      <c r="DY29">
        <v>690</v>
      </c>
      <c r="DZ29">
        <v>912</v>
      </c>
      <c r="EA29">
        <v>507</v>
      </c>
      <c r="EB29">
        <v>684</v>
      </c>
      <c r="EC29">
        <v>40.92</v>
      </c>
      <c r="ED29">
        <v>55.11</v>
      </c>
      <c r="EE29">
        <v>44</v>
      </c>
      <c r="EF29">
        <v>59</v>
      </c>
      <c r="EG29" s="41">
        <f t="shared" si="12"/>
        <v>8.6785009861932938E-2</v>
      </c>
      <c r="EH29" s="43">
        <f t="shared" si="13"/>
        <v>0.91374269005847952</v>
      </c>
      <c r="EI29" s="44">
        <f t="shared" si="14"/>
        <v>1.0005276999204125</v>
      </c>
      <c r="EJ29">
        <v>922</v>
      </c>
      <c r="EK29">
        <v>1202</v>
      </c>
      <c r="EL29">
        <v>693</v>
      </c>
      <c r="EM29">
        <v>911</v>
      </c>
      <c r="EN29">
        <v>509</v>
      </c>
      <c r="EO29">
        <v>682</v>
      </c>
      <c r="EP29">
        <v>43</v>
      </c>
      <c r="EQ29">
        <v>59</v>
      </c>
      <c r="ER29">
        <v>481</v>
      </c>
      <c r="ES29">
        <v>597</v>
      </c>
      <c r="ET29">
        <v>168</v>
      </c>
      <c r="EU29">
        <v>211</v>
      </c>
      <c r="EV29">
        <v>24</v>
      </c>
      <c r="EW29">
        <v>33</v>
      </c>
      <c r="EX29">
        <v>83</v>
      </c>
      <c r="EY29">
        <v>68</v>
      </c>
      <c r="EZ29">
        <v>0.2</v>
      </c>
      <c r="FA29">
        <v>1.8</v>
      </c>
      <c r="FB29">
        <v>2</v>
      </c>
      <c r="FC29" s="20">
        <v>15.47</v>
      </c>
      <c r="FD29" s="26">
        <f t="shared" si="15"/>
        <v>0.21486111111111111</v>
      </c>
      <c r="FE29">
        <v>0.33069999999999999</v>
      </c>
      <c r="FF29">
        <v>-0.5</v>
      </c>
      <c r="FG29">
        <v>-0.05</v>
      </c>
      <c r="FH29">
        <v>-0.56000000000000005</v>
      </c>
      <c r="FL29" s="42">
        <f t="shared" si="16"/>
        <v>194</v>
      </c>
      <c r="FM29" s="20">
        <f t="shared" si="17"/>
        <v>5.8666666666666663</v>
      </c>
      <c r="FN29" s="41">
        <v>3.9407920000000003E-3</v>
      </c>
      <c r="FO29" s="20">
        <f t="shared" si="18"/>
        <v>11</v>
      </c>
      <c r="FP29" s="20">
        <f t="shared" si="19"/>
        <v>13.2948</v>
      </c>
      <c r="FQ29" s="20">
        <f t="shared" si="20"/>
        <v>110.25205422459523</v>
      </c>
      <c r="FR29">
        <v>4</v>
      </c>
      <c r="FS29" t="s">
        <v>314</v>
      </c>
      <c r="FT29">
        <v>195</v>
      </c>
      <c r="FU29" t="s">
        <v>731</v>
      </c>
      <c r="FV29" t="s">
        <v>711</v>
      </c>
      <c r="FW29" s="45">
        <v>3700000</v>
      </c>
      <c r="FX29" s="45">
        <v>3700000</v>
      </c>
      <c r="FY29">
        <v>850</v>
      </c>
      <c r="FZ29">
        <v>44</v>
      </c>
      <c r="GA29">
        <v>161</v>
      </c>
      <c r="GB29">
        <v>205</v>
      </c>
      <c r="GC29">
        <v>40</v>
      </c>
      <c r="GD29">
        <v>656</v>
      </c>
      <c r="GE29">
        <v>1123</v>
      </c>
      <c r="GF29">
        <v>16956</v>
      </c>
      <c r="GG29">
        <v>7</v>
      </c>
      <c r="GH29">
        <v>35.9</v>
      </c>
      <c r="GI29">
        <v>42.9</v>
      </c>
      <c r="GJ29" s="42">
        <f t="shared" si="21"/>
        <v>11</v>
      </c>
    </row>
    <row r="30" spans="1:192" x14ac:dyDescent="0.45">
      <c r="A30" s="40">
        <v>31147</v>
      </c>
      <c r="B30" t="s">
        <v>832</v>
      </c>
      <c r="C30" t="s">
        <v>475</v>
      </c>
      <c r="D30" t="s">
        <v>91</v>
      </c>
      <c r="E30" t="s">
        <v>91</v>
      </c>
      <c r="F30">
        <v>76</v>
      </c>
      <c r="G30">
        <v>225</v>
      </c>
      <c r="H30">
        <v>2003</v>
      </c>
      <c r="I30">
        <v>1</v>
      </c>
      <c r="J30">
        <v>9</v>
      </c>
      <c r="K30" t="s">
        <v>92</v>
      </c>
      <c r="L30">
        <v>2005</v>
      </c>
      <c r="M30">
        <v>32</v>
      </c>
      <c r="N30">
        <v>13</v>
      </c>
      <c r="O30">
        <v>8470602</v>
      </c>
      <c r="P30" t="s">
        <v>833</v>
      </c>
      <c r="Q30" t="s">
        <v>834</v>
      </c>
      <c r="R30" t="s">
        <v>835</v>
      </c>
      <c r="S30" t="s">
        <v>836</v>
      </c>
      <c r="T30" t="s">
        <v>720</v>
      </c>
      <c r="U30" t="s">
        <v>837</v>
      </c>
      <c r="V30">
        <v>79</v>
      </c>
      <c r="W30">
        <v>6</v>
      </c>
      <c r="X30">
        <v>20</v>
      </c>
      <c r="Y30">
        <v>11</v>
      </c>
      <c r="Z30">
        <v>26</v>
      </c>
      <c r="AA30">
        <v>0</v>
      </c>
      <c r="AB30">
        <v>0</v>
      </c>
      <c r="AC30" s="26">
        <f t="shared" si="0"/>
        <v>0.32911392405063289</v>
      </c>
      <c r="AD30" s="20">
        <f t="shared" si="1"/>
        <v>-14.463414634146339</v>
      </c>
      <c r="AE30" s="20">
        <v>8.8960000000000008</v>
      </c>
      <c r="AF30">
        <v>-15</v>
      </c>
      <c r="AG30">
        <v>-11.3</v>
      </c>
      <c r="AH30">
        <v>49</v>
      </c>
      <c r="AI30">
        <v>2094</v>
      </c>
      <c r="AJ30">
        <v>94786</v>
      </c>
      <c r="AK30" s="20">
        <v>1579.7666666667001</v>
      </c>
      <c r="AL30">
        <v>1579.27</v>
      </c>
      <c r="AM30">
        <v>1580</v>
      </c>
      <c r="AN30" s="26">
        <f t="shared" si="2"/>
        <v>19.997046413502108</v>
      </c>
      <c r="AO30">
        <v>33.31</v>
      </c>
      <c r="AP30" s="41">
        <f t="shared" si="3"/>
        <v>0.41269841269841268</v>
      </c>
      <c r="AQ30">
        <v>257</v>
      </c>
      <c r="AR30">
        <v>257</v>
      </c>
      <c r="AS30">
        <v>256</v>
      </c>
      <c r="AT30">
        <v>185</v>
      </c>
      <c r="AU30">
        <v>184</v>
      </c>
      <c r="AV30">
        <v>134</v>
      </c>
      <c r="AW30">
        <v>68</v>
      </c>
      <c r="AX30">
        <v>7</v>
      </c>
      <c r="AY30">
        <v>2</v>
      </c>
      <c r="AZ30">
        <v>18</v>
      </c>
      <c r="BA30" s="42">
        <f t="shared" si="4"/>
        <v>20</v>
      </c>
      <c r="BB30">
        <v>5.13</v>
      </c>
      <c r="BC30">
        <v>53.798499999999997</v>
      </c>
      <c r="BD30" s="20">
        <v>192.9</v>
      </c>
      <c r="BE30" s="20">
        <f t="shared" si="5"/>
        <v>449.9</v>
      </c>
      <c r="BF30" s="20">
        <f t="shared" si="6"/>
        <v>17.092707390123284</v>
      </c>
      <c r="BG30">
        <v>511</v>
      </c>
      <c r="BH30">
        <v>500</v>
      </c>
      <c r="BI30">
        <v>546</v>
      </c>
      <c r="BJ30" s="41">
        <f t="shared" si="7"/>
        <v>0.48344370860927155</v>
      </c>
      <c r="BK30">
        <v>161</v>
      </c>
      <c r="BL30">
        <v>161</v>
      </c>
      <c r="BM30">
        <v>70</v>
      </c>
      <c r="BN30" s="42">
        <f t="shared" si="8"/>
        <v>91</v>
      </c>
      <c r="BO30">
        <v>50</v>
      </c>
      <c r="BP30">
        <v>52</v>
      </c>
      <c r="BQ30">
        <v>20</v>
      </c>
      <c r="BR30">
        <v>154</v>
      </c>
      <c r="BS30" s="41">
        <f t="shared" si="9"/>
        <v>0.11</v>
      </c>
      <c r="BT30">
        <v>0</v>
      </c>
      <c r="BU30">
        <v>0</v>
      </c>
      <c r="BV30" s="41">
        <f t="shared" si="10"/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4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10</v>
      </c>
      <c r="CZ30">
        <v>40</v>
      </c>
      <c r="DA30">
        <v>5</v>
      </c>
      <c r="DB30">
        <v>1</v>
      </c>
      <c r="DC30">
        <v>59</v>
      </c>
      <c r="DD30">
        <v>16</v>
      </c>
      <c r="DE30">
        <v>1</v>
      </c>
      <c r="DF30">
        <v>0</v>
      </c>
      <c r="DG30">
        <v>52</v>
      </c>
      <c r="DH30">
        <v>20</v>
      </c>
      <c r="DI30">
        <v>15</v>
      </c>
      <c r="DJ30">
        <v>21</v>
      </c>
      <c r="DK30">
        <v>18</v>
      </c>
      <c r="DL30">
        <v>3</v>
      </c>
      <c r="DM30">
        <v>17</v>
      </c>
      <c r="DN30">
        <v>15</v>
      </c>
      <c r="DO30">
        <v>2</v>
      </c>
      <c r="DP30" s="42">
        <f t="shared" si="11"/>
        <v>-5</v>
      </c>
      <c r="DQ30" s="20">
        <v>4.556</v>
      </c>
      <c r="DR30">
        <v>17</v>
      </c>
      <c r="DS30">
        <v>3</v>
      </c>
      <c r="DT30">
        <v>0</v>
      </c>
      <c r="DU30">
        <v>0</v>
      </c>
      <c r="DV30">
        <v>0</v>
      </c>
      <c r="DW30">
        <v>1408</v>
      </c>
      <c r="DX30">
        <v>1702</v>
      </c>
      <c r="DY30">
        <v>1048</v>
      </c>
      <c r="DZ30">
        <v>1246</v>
      </c>
      <c r="EA30">
        <v>759</v>
      </c>
      <c r="EB30">
        <v>888</v>
      </c>
      <c r="EC30">
        <v>62.08</v>
      </c>
      <c r="ED30">
        <v>82.75</v>
      </c>
      <c r="EE30">
        <v>63</v>
      </c>
      <c r="EF30">
        <v>84</v>
      </c>
      <c r="EG30" s="41">
        <f t="shared" si="12"/>
        <v>8.3003952569169967E-2</v>
      </c>
      <c r="EH30" s="43">
        <f t="shared" si="13"/>
        <v>0.90540540540540537</v>
      </c>
      <c r="EI30" s="44">
        <f t="shared" si="14"/>
        <v>0.9884093579745753</v>
      </c>
      <c r="EJ30">
        <v>1408</v>
      </c>
      <c r="EK30">
        <v>1704</v>
      </c>
      <c r="EL30">
        <v>1048</v>
      </c>
      <c r="EM30">
        <v>1246</v>
      </c>
      <c r="EN30">
        <v>761</v>
      </c>
      <c r="EO30">
        <v>887</v>
      </c>
      <c r="EP30">
        <v>63</v>
      </c>
      <c r="EQ30">
        <v>84</v>
      </c>
      <c r="ER30">
        <v>640</v>
      </c>
      <c r="ES30">
        <v>816</v>
      </c>
      <c r="ET30">
        <v>227</v>
      </c>
      <c r="EU30">
        <v>317</v>
      </c>
      <c r="EV30">
        <v>35</v>
      </c>
      <c r="EW30">
        <v>43</v>
      </c>
      <c r="EX30">
        <v>85</v>
      </c>
      <c r="EY30">
        <v>94</v>
      </c>
      <c r="EZ30">
        <v>1.3</v>
      </c>
      <c r="FA30">
        <v>2.5</v>
      </c>
      <c r="FB30">
        <v>3.8</v>
      </c>
      <c r="FC30" s="20">
        <v>16.52</v>
      </c>
      <c r="FD30" s="26">
        <f t="shared" si="15"/>
        <v>0.20911392405063289</v>
      </c>
      <c r="FE30">
        <v>2.4156</v>
      </c>
      <c r="FF30">
        <v>-0.24</v>
      </c>
      <c r="FG30">
        <v>-0.46</v>
      </c>
      <c r="FH30">
        <v>-0.7</v>
      </c>
      <c r="FL30" s="42">
        <f t="shared" si="16"/>
        <v>367</v>
      </c>
      <c r="FM30" s="20">
        <f t="shared" si="17"/>
        <v>10.647058823529411</v>
      </c>
      <c r="FN30" s="41">
        <v>6.1922394700000001E-2</v>
      </c>
      <c r="FO30" s="20">
        <f t="shared" si="18"/>
        <v>21.1</v>
      </c>
      <c r="FP30" s="20">
        <f t="shared" si="19"/>
        <v>26.911200000000001</v>
      </c>
      <c r="FQ30" s="20">
        <f t="shared" si="20"/>
        <v>118.15585681992313</v>
      </c>
      <c r="FV30" t="s">
        <v>711</v>
      </c>
      <c r="FW30" s="45">
        <v>7000000</v>
      </c>
      <c r="FX30" s="45">
        <v>7000000</v>
      </c>
      <c r="FY30">
        <v>981</v>
      </c>
      <c r="FZ30">
        <v>136</v>
      </c>
      <c r="GA30">
        <v>352</v>
      </c>
      <c r="GB30">
        <v>488</v>
      </c>
      <c r="GC30">
        <v>-36</v>
      </c>
      <c r="GD30">
        <v>1292</v>
      </c>
      <c r="GE30">
        <v>2434</v>
      </c>
      <c r="GF30">
        <v>23592</v>
      </c>
      <c r="GG30">
        <v>39.4</v>
      </c>
      <c r="GH30">
        <v>46.9</v>
      </c>
      <c r="GI30">
        <v>86.3</v>
      </c>
      <c r="GJ30" s="42">
        <f t="shared" si="21"/>
        <v>21.1</v>
      </c>
    </row>
    <row r="31" spans="1:192" x14ac:dyDescent="0.45">
      <c r="A31" s="40">
        <v>31048</v>
      </c>
      <c r="B31" t="s">
        <v>384</v>
      </c>
      <c r="C31" t="s">
        <v>145</v>
      </c>
      <c r="D31" t="s">
        <v>91</v>
      </c>
      <c r="E31" t="s">
        <v>91</v>
      </c>
      <c r="F31">
        <v>75</v>
      </c>
      <c r="G31">
        <v>217</v>
      </c>
      <c r="H31">
        <v>2003</v>
      </c>
      <c r="I31">
        <v>1</v>
      </c>
      <c r="J31">
        <v>11</v>
      </c>
      <c r="K31" t="s">
        <v>202</v>
      </c>
      <c r="L31">
        <v>2005</v>
      </c>
      <c r="M31">
        <v>33</v>
      </c>
      <c r="N31">
        <v>13</v>
      </c>
      <c r="O31">
        <v>8470604</v>
      </c>
      <c r="P31" t="s">
        <v>838</v>
      </c>
      <c r="Q31" t="s">
        <v>839</v>
      </c>
      <c r="R31" t="s">
        <v>305</v>
      </c>
      <c r="S31" t="s">
        <v>523</v>
      </c>
      <c r="T31" t="s">
        <v>716</v>
      </c>
      <c r="U31" t="s">
        <v>172</v>
      </c>
      <c r="V31">
        <v>27</v>
      </c>
      <c r="W31">
        <v>13</v>
      </c>
      <c r="X31">
        <v>9</v>
      </c>
      <c r="Y31">
        <v>6</v>
      </c>
      <c r="Z31">
        <v>22</v>
      </c>
      <c r="AA31">
        <v>11</v>
      </c>
      <c r="AB31">
        <v>70</v>
      </c>
      <c r="AC31" s="26">
        <f t="shared" si="0"/>
        <v>0.81481481481481477</v>
      </c>
      <c r="AD31" s="20">
        <f t="shared" si="1"/>
        <v>1.9885974914481181</v>
      </c>
      <c r="AE31" s="20">
        <v>9.16</v>
      </c>
      <c r="AF31">
        <v>4</v>
      </c>
      <c r="AG31">
        <v>1.1000000000000001</v>
      </c>
      <c r="AH31">
        <v>2</v>
      </c>
      <c r="AI31">
        <v>630</v>
      </c>
      <c r="AJ31">
        <v>28905</v>
      </c>
      <c r="AK31" s="20">
        <v>481.75</v>
      </c>
      <c r="AL31">
        <v>481.25</v>
      </c>
      <c r="AM31">
        <v>482</v>
      </c>
      <c r="AN31" s="26">
        <f t="shared" si="2"/>
        <v>17.842592592592592</v>
      </c>
      <c r="AO31">
        <v>29.38</v>
      </c>
      <c r="AP31" s="41">
        <f t="shared" si="3"/>
        <v>0.62857142857142856</v>
      </c>
      <c r="AQ31">
        <v>146</v>
      </c>
      <c r="AR31">
        <v>146</v>
      </c>
      <c r="AS31">
        <v>146</v>
      </c>
      <c r="AT31">
        <v>120</v>
      </c>
      <c r="AU31">
        <v>120</v>
      </c>
      <c r="AV31">
        <v>85</v>
      </c>
      <c r="AW31">
        <v>101</v>
      </c>
      <c r="AX31">
        <v>50</v>
      </c>
      <c r="AY31">
        <v>7</v>
      </c>
      <c r="AZ31">
        <v>12</v>
      </c>
      <c r="BA31" s="42">
        <f t="shared" si="4"/>
        <v>19</v>
      </c>
      <c r="BB31">
        <v>11.93</v>
      </c>
      <c r="BC31">
        <v>25.2118</v>
      </c>
      <c r="BD31" s="20">
        <v>98.8</v>
      </c>
      <c r="BE31" s="20">
        <f t="shared" si="5"/>
        <v>244.8</v>
      </c>
      <c r="BF31" s="20">
        <f t="shared" si="6"/>
        <v>30.520519480519482</v>
      </c>
      <c r="BG31">
        <v>226</v>
      </c>
      <c r="BH31">
        <v>126</v>
      </c>
      <c r="BI31">
        <v>166</v>
      </c>
      <c r="BJ31" s="41">
        <f t="shared" si="7"/>
        <v>0.57653061224489799</v>
      </c>
      <c r="BK31">
        <v>27</v>
      </c>
      <c r="BL31">
        <v>27</v>
      </c>
      <c r="BM31">
        <v>13</v>
      </c>
      <c r="BN31" s="42">
        <f t="shared" si="8"/>
        <v>14</v>
      </c>
      <c r="BO31">
        <v>35</v>
      </c>
      <c r="BP31">
        <v>9</v>
      </c>
      <c r="BQ31">
        <v>7</v>
      </c>
      <c r="BR31">
        <v>11</v>
      </c>
      <c r="BS31" s="41">
        <f t="shared" si="9"/>
        <v>3.081232492997199E-2</v>
      </c>
      <c r="BT31">
        <v>222</v>
      </c>
      <c r="BU31">
        <v>176</v>
      </c>
      <c r="BV31" s="41">
        <f t="shared" si="10"/>
        <v>0.55778894472361806</v>
      </c>
      <c r="BW31">
        <v>86</v>
      </c>
      <c r="BX31">
        <v>53</v>
      </c>
      <c r="BY31">
        <v>63</v>
      </c>
      <c r="BZ31">
        <v>42</v>
      </c>
      <c r="CA31">
        <v>73</v>
      </c>
      <c r="CB31">
        <v>81</v>
      </c>
      <c r="CC31">
        <v>81</v>
      </c>
      <c r="CD31">
        <v>61</v>
      </c>
      <c r="CE31">
        <v>67</v>
      </c>
      <c r="CF31">
        <v>46</v>
      </c>
      <c r="CG31">
        <v>130</v>
      </c>
      <c r="CH31">
        <v>115</v>
      </c>
      <c r="CI31">
        <v>1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5</v>
      </c>
      <c r="CU31">
        <v>0</v>
      </c>
      <c r="CV31">
        <v>5</v>
      </c>
      <c r="CW31">
        <v>0</v>
      </c>
      <c r="CX31">
        <v>1</v>
      </c>
      <c r="CY31">
        <v>0</v>
      </c>
      <c r="CZ31">
        <v>34</v>
      </c>
      <c r="DA31">
        <v>6</v>
      </c>
      <c r="DB31">
        <v>1</v>
      </c>
      <c r="DC31">
        <v>4</v>
      </c>
      <c r="DD31">
        <v>11</v>
      </c>
      <c r="DE31">
        <v>13</v>
      </c>
      <c r="DF31">
        <v>0</v>
      </c>
      <c r="DG31">
        <v>50</v>
      </c>
      <c r="DH31">
        <v>1</v>
      </c>
      <c r="DI31">
        <v>5</v>
      </c>
      <c r="DJ31">
        <v>1</v>
      </c>
      <c r="DK31">
        <v>1</v>
      </c>
      <c r="DL31">
        <v>0</v>
      </c>
      <c r="DM31">
        <v>5</v>
      </c>
      <c r="DN31">
        <v>5</v>
      </c>
      <c r="DO31">
        <v>0</v>
      </c>
      <c r="DP31" s="42">
        <f t="shared" si="11"/>
        <v>4</v>
      </c>
      <c r="DQ31" s="20">
        <v>4.76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534</v>
      </c>
      <c r="DX31">
        <v>456</v>
      </c>
      <c r="DY31">
        <v>416</v>
      </c>
      <c r="DZ31">
        <v>346</v>
      </c>
      <c r="EA31">
        <v>301</v>
      </c>
      <c r="EB31">
        <v>239</v>
      </c>
      <c r="EC31">
        <v>32.5</v>
      </c>
      <c r="ED31">
        <v>23.72</v>
      </c>
      <c r="EE31">
        <v>35</v>
      </c>
      <c r="EF31">
        <v>21</v>
      </c>
      <c r="EG31" s="41">
        <f t="shared" si="12"/>
        <v>0.11627906976744186</v>
      </c>
      <c r="EH31" s="43">
        <f t="shared" si="13"/>
        <v>0.91213389121338917</v>
      </c>
      <c r="EI31" s="44">
        <f t="shared" si="14"/>
        <v>1.028412960980831</v>
      </c>
      <c r="EJ31">
        <v>533</v>
      </c>
      <c r="EK31">
        <v>455</v>
      </c>
      <c r="EL31">
        <v>415</v>
      </c>
      <c r="EM31">
        <v>345</v>
      </c>
      <c r="EN31">
        <v>301</v>
      </c>
      <c r="EO31">
        <v>237</v>
      </c>
      <c r="EP31">
        <v>35</v>
      </c>
      <c r="EQ31">
        <v>21</v>
      </c>
      <c r="ER31">
        <v>280</v>
      </c>
      <c r="ES31">
        <v>233</v>
      </c>
      <c r="ET31">
        <v>117</v>
      </c>
      <c r="EU31">
        <v>87</v>
      </c>
      <c r="EV31">
        <v>21</v>
      </c>
      <c r="EW31">
        <v>9</v>
      </c>
      <c r="EX31">
        <v>19</v>
      </c>
      <c r="EY31">
        <v>35</v>
      </c>
      <c r="EZ31">
        <v>2.2000000000000002</v>
      </c>
      <c r="FA31">
        <v>0.8</v>
      </c>
      <c r="FB31">
        <v>3</v>
      </c>
      <c r="FC31" s="20">
        <v>22.77</v>
      </c>
      <c r="FD31" s="26">
        <f t="shared" si="15"/>
        <v>0.84333333333333327</v>
      </c>
      <c r="FE31">
        <v>3.7839</v>
      </c>
      <c r="FF31">
        <v>0.34</v>
      </c>
      <c r="FG31">
        <v>-7.0000000000000007E-2</v>
      </c>
      <c r="FH31">
        <v>0.27</v>
      </c>
      <c r="FI31">
        <v>1</v>
      </c>
      <c r="FJ31">
        <v>0</v>
      </c>
      <c r="FK31">
        <v>0</v>
      </c>
      <c r="FL31" s="42">
        <f t="shared" si="16"/>
        <v>40</v>
      </c>
      <c r="FM31" s="20">
        <f t="shared" si="17"/>
        <v>34</v>
      </c>
      <c r="FN31" s="41">
        <v>0.17625661380000002</v>
      </c>
      <c r="FO31" s="20">
        <f t="shared" si="18"/>
        <v>21.8</v>
      </c>
      <c r="FP31" s="20">
        <f t="shared" si="19"/>
        <v>22.951999999999998</v>
      </c>
      <c r="FQ31" s="20">
        <f t="shared" si="20"/>
        <v>123.42857142857142</v>
      </c>
      <c r="FR31">
        <v>55</v>
      </c>
      <c r="FS31" t="s">
        <v>136</v>
      </c>
      <c r="FT31">
        <v>3537</v>
      </c>
      <c r="FU31" t="s">
        <v>731</v>
      </c>
      <c r="FV31" t="s">
        <v>711</v>
      </c>
      <c r="FW31" s="45">
        <v>6500000</v>
      </c>
      <c r="FX31" s="45">
        <v>5272727</v>
      </c>
      <c r="FY31">
        <v>904</v>
      </c>
      <c r="FZ31">
        <v>352</v>
      </c>
      <c r="GA31">
        <v>320</v>
      </c>
      <c r="GB31">
        <v>672</v>
      </c>
      <c r="GC31">
        <v>78</v>
      </c>
      <c r="GD31">
        <v>455</v>
      </c>
      <c r="GE31">
        <v>3028</v>
      </c>
      <c r="GF31">
        <v>16420</v>
      </c>
      <c r="GG31">
        <v>65.7</v>
      </c>
      <c r="GH31">
        <v>21.8</v>
      </c>
      <c r="GI31">
        <v>87.5</v>
      </c>
      <c r="GJ31" s="42">
        <f t="shared" si="21"/>
        <v>21.8</v>
      </c>
    </row>
    <row r="32" spans="1:192" x14ac:dyDescent="0.45">
      <c r="A32" s="40">
        <v>30990</v>
      </c>
      <c r="B32" t="s">
        <v>840</v>
      </c>
      <c r="C32" t="s">
        <v>295</v>
      </c>
      <c r="D32" t="s">
        <v>107</v>
      </c>
      <c r="E32" t="s">
        <v>107</v>
      </c>
      <c r="F32">
        <v>72</v>
      </c>
      <c r="G32">
        <v>216</v>
      </c>
      <c r="H32">
        <v>2003</v>
      </c>
      <c r="I32">
        <v>1</v>
      </c>
      <c r="J32">
        <v>13</v>
      </c>
      <c r="K32" t="s">
        <v>202</v>
      </c>
      <c r="L32">
        <v>2003</v>
      </c>
      <c r="M32">
        <v>33</v>
      </c>
      <c r="N32">
        <v>14</v>
      </c>
      <c r="O32">
        <v>8470606</v>
      </c>
      <c r="P32" t="s">
        <v>841</v>
      </c>
      <c r="Q32" t="s">
        <v>842</v>
      </c>
      <c r="R32" t="s">
        <v>843</v>
      </c>
      <c r="S32" t="s">
        <v>493</v>
      </c>
      <c r="T32" t="s">
        <v>710</v>
      </c>
      <c r="U32" t="s">
        <v>172</v>
      </c>
      <c r="V32">
        <v>81</v>
      </c>
      <c r="W32">
        <v>28</v>
      </c>
      <c r="X32">
        <v>33</v>
      </c>
      <c r="Y32">
        <v>21</v>
      </c>
      <c r="Z32">
        <v>61</v>
      </c>
      <c r="AA32">
        <v>2</v>
      </c>
      <c r="AB32">
        <v>31</v>
      </c>
      <c r="AC32" s="26">
        <f t="shared" si="0"/>
        <v>0.75308641975308643</v>
      </c>
      <c r="AD32" s="20">
        <f t="shared" si="1"/>
        <v>18.483402489626556</v>
      </c>
      <c r="AE32" s="20">
        <v>23.751999999999999</v>
      </c>
      <c r="AF32">
        <v>31</v>
      </c>
      <c r="AG32">
        <v>5.8</v>
      </c>
      <c r="AH32">
        <v>58</v>
      </c>
      <c r="AI32">
        <v>2019</v>
      </c>
      <c r="AJ32">
        <v>96405</v>
      </c>
      <c r="AK32" s="20">
        <v>1606.75</v>
      </c>
      <c r="AL32">
        <v>1606.75</v>
      </c>
      <c r="AM32">
        <v>1607</v>
      </c>
      <c r="AN32" s="26">
        <f t="shared" si="2"/>
        <v>19.836419753086421</v>
      </c>
      <c r="AO32">
        <v>32.729999999999997</v>
      </c>
      <c r="AP32" s="41">
        <f t="shared" si="3"/>
        <v>0.55454545454545456</v>
      </c>
      <c r="AQ32">
        <v>368</v>
      </c>
      <c r="AR32">
        <v>368</v>
      </c>
      <c r="AS32">
        <v>368</v>
      </c>
      <c r="AT32">
        <v>302</v>
      </c>
      <c r="AU32">
        <v>302</v>
      </c>
      <c r="AV32">
        <v>222</v>
      </c>
      <c r="AW32">
        <v>220</v>
      </c>
      <c r="AX32">
        <v>118</v>
      </c>
      <c r="AY32">
        <v>6</v>
      </c>
      <c r="AZ32">
        <v>15</v>
      </c>
      <c r="BA32" s="42">
        <f t="shared" si="4"/>
        <v>21</v>
      </c>
      <c r="BB32">
        <v>25.31</v>
      </c>
      <c r="BC32">
        <v>29.5946</v>
      </c>
      <c r="BD32" s="20">
        <v>321.3</v>
      </c>
      <c r="BE32" s="20">
        <f t="shared" si="5"/>
        <v>689.3</v>
      </c>
      <c r="BF32" s="20">
        <f t="shared" si="6"/>
        <v>25.740158705461333</v>
      </c>
      <c r="BG32">
        <v>663</v>
      </c>
      <c r="BH32">
        <v>561</v>
      </c>
      <c r="BI32">
        <v>600</v>
      </c>
      <c r="BJ32" s="41">
        <f t="shared" si="7"/>
        <v>0.52494061757719712</v>
      </c>
      <c r="BK32">
        <v>189</v>
      </c>
      <c r="BL32">
        <v>189</v>
      </c>
      <c r="BM32">
        <v>138</v>
      </c>
      <c r="BN32" s="42">
        <f t="shared" si="8"/>
        <v>51</v>
      </c>
      <c r="BO32">
        <v>80</v>
      </c>
      <c r="BP32">
        <v>55</v>
      </c>
      <c r="BQ32">
        <v>40</v>
      </c>
      <c r="BR32">
        <v>33</v>
      </c>
      <c r="BS32" s="41">
        <f t="shared" si="9"/>
        <v>3.081232492997199E-2</v>
      </c>
      <c r="BT32">
        <v>17</v>
      </c>
      <c r="BU32">
        <v>29</v>
      </c>
      <c r="BV32" s="41">
        <f t="shared" si="10"/>
        <v>0.36956521739130432</v>
      </c>
      <c r="BW32">
        <v>13</v>
      </c>
      <c r="BX32">
        <v>10</v>
      </c>
      <c r="BY32">
        <v>3</v>
      </c>
      <c r="BZ32">
        <v>2</v>
      </c>
      <c r="CA32">
        <v>1</v>
      </c>
      <c r="CB32">
        <v>17</v>
      </c>
      <c r="CC32">
        <v>6</v>
      </c>
      <c r="CD32">
        <v>8</v>
      </c>
      <c r="CE32">
        <v>7</v>
      </c>
      <c r="CF32">
        <v>9</v>
      </c>
      <c r="CG32">
        <v>10</v>
      </c>
      <c r="CH32">
        <v>23</v>
      </c>
      <c r="CI32">
        <v>1</v>
      </c>
      <c r="CJ32">
        <v>3</v>
      </c>
      <c r="CK32">
        <v>4</v>
      </c>
      <c r="CL32">
        <v>6</v>
      </c>
      <c r="CM32">
        <v>3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3</v>
      </c>
      <c r="CT32">
        <v>9</v>
      </c>
      <c r="CU32">
        <v>0</v>
      </c>
      <c r="CV32">
        <v>12</v>
      </c>
      <c r="CW32">
        <v>1</v>
      </c>
      <c r="CX32">
        <v>5</v>
      </c>
      <c r="CY32">
        <v>8</v>
      </c>
      <c r="CZ32">
        <v>66</v>
      </c>
      <c r="DA32">
        <v>18</v>
      </c>
      <c r="DB32">
        <v>5</v>
      </c>
      <c r="DC32">
        <v>14</v>
      </c>
      <c r="DD32">
        <v>33</v>
      </c>
      <c r="DE32">
        <v>28</v>
      </c>
      <c r="DF32">
        <v>1</v>
      </c>
      <c r="DG32">
        <v>123</v>
      </c>
      <c r="DH32">
        <v>18</v>
      </c>
      <c r="DI32">
        <v>28</v>
      </c>
      <c r="DJ32">
        <v>18</v>
      </c>
      <c r="DK32">
        <v>18</v>
      </c>
      <c r="DL32">
        <v>0</v>
      </c>
      <c r="DM32">
        <v>26</v>
      </c>
      <c r="DN32">
        <v>26</v>
      </c>
      <c r="DO32">
        <v>0</v>
      </c>
      <c r="DP32" s="42">
        <f t="shared" si="11"/>
        <v>10</v>
      </c>
      <c r="DQ32" s="20">
        <v>7.7610000000000001</v>
      </c>
      <c r="DR32">
        <v>14</v>
      </c>
      <c r="DS32">
        <v>2</v>
      </c>
      <c r="DT32">
        <v>0</v>
      </c>
      <c r="DU32">
        <v>0</v>
      </c>
      <c r="DV32">
        <v>2</v>
      </c>
      <c r="DW32">
        <v>1696</v>
      </c>
      <c r="DX32">
        <v>1388</v>
      </c>
      <c r="DY32">
        <v>1277</v>
      </c>
      <c r="DZ32">
        <v>1038</v>
      </c>
      <c r="EA32">
        <v>923</v>
      </c>
      <c r="EB32">
        <v>728</v>
      </c>
      <c r="EC32">
        <v>90.82</v>
      </c>
      <c r="ED32">
        <v>74.459999999999994</v>
      </c>
      <c r="EE32">
        <v>110</v>
      </c>
      <c r="EF32">
        <v>56</v>
      </c>
      <c r="EG32" s="41">
        <f t="shared" si="12"/>
        <v>0.11917659804983749</v>
      </c>
      <c r="EH32" s="43">
        <f t="shared" si="13"/>
        <v>0.92307692307692313</v>
      </c>
      <c r="EI32" s="44">
        <f t="shared" si="14"/>
        <v>1.0422535211267605</v>
      </c>
      <c r="EJ32">
        <v>1698</v>
      </c>
      <c r="EK32">
        <v>1388</v>
      </c>
      <c r="EL32">
        <v>1279</v>
      </c>
      <c r="EM32">
        <v>1038</v>
      </c>
      <c r="EN32">
        <v>926</v>
      </c>
      <c r="EO32">
        <v>726</v>
      </c>
      <c r="EP32">
        <v>110</v>
      </c>
      <c r="EQ32">
        <v>55</v>
      </c>
      <c r="ER32">
        <v>861</v>
      </c>
      <c r="ES32">
        <v>722</v>
      </c>
      <c r="ET32">
        <v>336</v>
      </c>
      <c r="EU32">
        <v>266</v>
      </c>
      <c r="EV32">
        <v>53</v>
      </c>
      <c r="EW32">
        <v>32</v>
      </c>
      <c r="EX32">
        <v>82</v>
      </c>
      <c r="EY32">
        <v>91</v>
      </c>
      <c r="EZ32">
        <v>4.5999999999999996</v>
      </c>
      <c r="FA32">
        <v>3.2</v>
      </c>
      <c r="FB32">
        <v>7.8</v>
      </c>
      <c r="FC32" s="20">
        <v>71.03</v>
      </c>
      <c r="FD32" s="26">
        <f t="shared" si="15"/>
        <v>0.87691358024691357</v>
      </c>
      <c r="FE32">
        <v>10.505100000000001</v>
      </c>
      <c r="FF32">
        <v>1.27</v>
      </c>
      <c r="FG32">
        <v>0</v>
      </c>
      <c r="FH32">
        <v>1.27</v>
      </c>
      <c r="FL32" s="42">
        <f t="shared" si="16"/>
        <v>282</v>
      </c>
      <c r="FM32" s="20">
        <f t="shared" si="17"/>
        <v>16.357142857142858</v>
      </c>
      <c r="FN32" s="41">
        <v>0.1356252584</v>
      </c>
      <c r="FO32" s="20">
        <f t="shared" si="18"/>
        <v>55.2</v>
      </c>
      <c r="FP32" s="20">
        <f t="shared" si="19"/>
        <v>62.552199999999999</v>
      </c>
      <c r="FQ32" s="20">
        <f t="shared" si="20"/>
        <v>115.16415123696905</v>
      </c>
      <c r="FU32" t="s">
        <v>731</v>
      </c>
      <c r="FV32" t="s">
        <v>711</v>
      </c>
      <c r="FW32" s="45">
        <v>6500000</v>
      </c>
      <c r="FX32" s="45">
        <v>5875000</v>
      </c>
      <c r="FY32">
        <v>1045</v>
      </c>
      <c r="FZ32">
        <v>260</v>
      </c>
      <c r="GA32">
        <v>307</v>
      </c>
      <c r="GB32">
        <v>567</v>
      </c>
      <c r="GC32">
        <v>-12</v>
      </c>
      <c r="GD32">
        <v>654</v>
      </c>
      <c r="GE32">
        <v>2736</v>
      </c>
      <c r="GF32">
        <v>18617</v>
      </c>
      <c r="GG32">
        <v>36.299999999999997</v>
      </c>
      <c r="GH32">
        <v>22.5</v>
      </c>
      <c r="GI32">
        <v>58.8</v>
      </c>
      <c r="GJ32" s="42">
        <f t="shared" si="21"/>
        <v>55.2</v>
      </c>
    </row>
    <row r="33" spans="1:192" x14ac:dyDescent="0.45">
      <c r="A33" s="40">
        <v>31157</v>
      </c>
      <c r="B33" t="s">
        <v>844</v>
      </c>
      <c r="C33" t="s">
        <v>163</v>
      </c>
      <c r="D33" t="s">
        <v>91</v>
      </c>
      <c r="E33" t="s">
        <v>91</v>
      </c>
      <c r="F33">
        <v>75</v>
      </c>
      <c r="G33">
        <v>220</v>
      </c>
      <c r="H33">
        <v>2003</v>
      </c>
      <c r="I33">
        <v>1</v>
      </c>
      <c r="J33">
        <v>14</v>
      </c>
      <c r="K33" t="s">
        <v>202</v>
      </c>
      <c r="L33">
        <v>2005</v>
      </c>
      <c r="M33">
        <v>32</v>
      </c>
      <c r="N33">
        <v>13</v>
      </c>
      <c r="O33">
        <v>8470607</v>
      </c>
      <c r="P33" t="s">
        <v>845</v>
      </c>
      <c r="Q33" t="s">
        <v>846</v>
      </c>
      <c r="R33" t="s">
        <v>847</v>
      </c>
      <c r="S33" t="s">
        <v>848</v>
      </c>
      <c r="T33" t="s">
        <v>720</v>
      </c>
      <c r="U33" t="s">
        <v>188</v>
      </c>
      <c r="V33">
        <v>81</v>
      </c>
      <c r="W33">
        <v>7</v>
      </c>
      <c r="X33">
        <v>19</v>
      </c>
      <c r="Y33">
        <v>8</v>
      </c>
      <c r="Z33">
        <v>26</v>
      </c>
      <c r="AA33">
        <v>8</v>
      </c>
      <c r="AB33">
        <v>50</v>
      </c>
      <c r="AC33" s="26">
        <f t="shared" si="0"/>
        <v>0.32098765432098764</v>
      </c>
      <c r="AD33" s="20">
        <f t="shared" si="1"/>
        <v>-9.6294691224268689</v>
      </c>
      <c r="AE33" s="20">
        <v>9.141</v>
      </c>
      <c r="AF33">
        <v>-3</v>
      </c>
      <c r="AG33">
        <v>-1</v>
      </c>
      <c r="AH33">
        <v>38</v>
      </c>
      <c r="AI33">
        <v>2329</v>
      </c>
      <c r="AJ33">
        <v>98159</v>
      </c>
      <c r="AK33" s="20">
        <v>1635.9833333332999</v>
      </c>
      <c r="AL33">
        <v>1635.98</v>
      </c>
      <c r="AM33">
        <v>1636</v>
      </c>
      <c r="AN33" s="26">
        <f t="shared" si="2"/>
        <v>20.197325102880658</v>
      </c>
      <c r="AO33">
        <v>33.57</v>
      </c>
      <c r="AP33" s="41">
        <f t="shared" si="3"/>
        <v>0.34666666666666668</v>
      </c>
      <c r="AQ33">
        <v>307</v>
      </c>
      <c r="AR33">
        <v>307</v>
      </c>
      <c r="AS33">
        <v>307</v>
      </c>
      <c r="AT33">
        <v>195</v>
      </c>
      <c r="AU33">
        <v>195</v>
      </c>
      <c r="AV33">
        <v>136</v>
      </c>
      <c r="AW33">
        <v>98</v>
      </c>
      <c r="AX33">
        <v>14</v>
      </c>
      <c r="AY33">
        <v>6</v>
      </c>
      <c r="AZ33">
        <v>19</v>
      </c>
      <c r="BA33" s="42">
        <f t="shared" si="4"/>
        <v>25</v>
      </c>
      <c r="BB33">
        <v>7.4</v>
      </c>
      <c r="BC33">
        <v>52.8309</v>
      </c>
      <c r="BD33" s="20">
        <v>153.19999999999999</v>
      </c>
      <c r="BE33" s="20">
        <f t="shared" si="5"/>
        <v>460.2</v>
      </c>
      <c r="BF33" s="20">
        <f t="shared" si="6"/>
        <v>16.877956943238914</v>
      </c>
      <c r="BG33">
        <v>686</v>
      </c>
      <c r="BH33">
        <v>512</v>
      </c>
      <c r="BI33">
        <v>613</v>
      </c>
      <c r="BJ33" s="41">
        <f t="shared" si="7"/>
        <v>0.52809853733641265</v>
      </c>
      <c r="BK33">
        <v>85</v>
      </c>
      <c r="BL33">
        <v>85</v>
      </c>
      <c r="BM33">
        <v>101</v>
      </c>
      <c r="BN33" s="42">
        <f t="shared" si="8"/>
        <v>-16</v>
      </c>
      <c r="BO33">
        <v>59</v>
      </c>
      <c r="BP33">
        <v>71</v>
      </c>
      <c r="BQ33">
        <v>25</v>
      </c>
      <c r="BR33">
        <v>170</v>
      </c>
      <c r="BS33" s="41">
        <f t="shared" si="9"/>
        <v>0.12039660056657224</v>
      </c>
      <c r="BT33">
        <v>0</v>
      </c>
      <c r="BU33">
        <v>2</v>
      </c>
      <c r="BV33" s="41">
        <f t="shared" si="10"/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0</v>
      </c>
      <c r="CJ33">
        <v>0</v>
      </c>
      <c r="CK33">
        <v>3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3</v>
      </c>
      <c r="CS33">
        <v>1</v>
      </c>
      <c r="CT33">
        <v>0</v>
      </c>
      <c r="CU33">
        <v>0</v>
      </c>
      <c r="CV33">
        <v>3</v>
      </c>
      <c r="CW33">
        <v>0</v>
      </c>
      <c r="CX33">
        <v>1</v>
      </c>
      <c r="CY33">
        <v>2</v>
      </c>
      <c r="CZ33">
        <v>56</v>
      </c>
      <c r="DA33">
        <v>2</v>
      </c>
      <c r="DB33">
        <v>0</v>
      </c>
      <c r="DC33">
        <v>78</v>
      </c>
      <c r="DD33">
        <v>8</v>
      </c>
      <c r="DE33">
        <v>2</v>
      </c>
      <c r="DF33">
        <v>0</v>
      </c>
      <c r="DG33">
        <v>46</v>
      </c>
      <c r="DH33">
        <v>19</v>
      </c>
      <c r="DI33">
        <v>8</v>
      </c>
      <c r="DJ33">
        <v>19</v>
      </c>
      <c r="DK33">
        <v>19</v>
      </c>
      <c r="DL33">
        <v>0</v>
      </c>
      <c r="DM33">
        <v>8</v>
      </c>
      <c r="DN33">
        <v>8</v>
      </c>
      <c r="DO33">
        <v>0</v>
      </c>
      <c r="DP33" s="42">
        <f t="shared" si="11"/>
        <v>-11</v>
      </c>
      <c r="DQ33" s="20">
        <v>-2.4729999999999999</v>
      </c>
      <c r="DR33">
        <v>19</v>
      </c>
      <c r="DS33">
        <v>0</v>
      </c>
      <c r="DT33">
        <v>0</v>
      </c>
      <c r="DU33">
        <v>0</v>
      </c>
      <c r="DV33">
        <v>0</v>
      </c>
      <c r="DW33">
        <v>1728</v>
      </c>
      <c r="DX33">
        <v>1688</v>
      </c>
      <c r="DY33">
        <v>1213</v>
      </c>
      <c r="DZ33">
        <v>1242</v>
      </c>
      <c r="EA33">
        <v>887</v>
      </c>
      <c r="EB33">
        <v>924</v>
      </c>
      <c r="EC33">
        <v>83.79</v>
      </c>
      <c r="ED33">
        <v>90.53</v>
      </c>
      <c r="EE33">
        <v>75</v>
      </c>
      <c r="EF33">
        <v>88</v>
      </c>
      <c r="EG33" s="41">
        <f t="shared" si="12"/>
        <v>8.4554678692220969E-2</v>
      </c>
      <c r="EH33" s="43">
        <f t="shared" si="13"/>
        <v>0.90476190476190477</v>
      </c>
      <c r="EI33" s="44">
        <f t="shared" si="14"/>
        <v>0.98931658345412576</v>
      </c>
      <c r="EJ33">
        <v>1734</v>
      </c>
      <c r="EK33">
        <v>1688</v>
      </c>
      <c r="EL33">
        <v>1216</v>
      </c>
      <c r="EM33">
        <v>1242</v>
      </c>
      <c r="EN33">
        <v>891</v>
      </c>
      <c r="EO33">
        <v>923</v>
      </c>
      <c r="EP33">
        <v>74</v>
      </c>
      <c r="EQ33">
        <v>89</v>
      </c>
      <c r="ER33">
        <v>884</v>
      </c>
      <c r="ES33">
        <v>861</v>
      </c>
      <c r="ET33">
        <v>321</v>
      </c>
      <c r="EU33">
        <v>379</v>
      </c>
      <c r="EV33">
        <v>40</v>
      </c>
      <c r="EW33">
        <v>53</v>
      </c>
      <c r="EX33">
        <v>89</v>
      </c>
      <c r="EY33">
        <v>94</v>
      </c>
      <c r="EZ33">
        <v>1.4</v>
      </c>
      <c r="FA33">
        <v>3.5</v>
      </c>
      <c r="FB33">
        <v>4.9000000000000004</v>
      </c>
      <c r="FC33" s="20">
        <v>36.380000000000003</v>
      </c>
      <c r="FD33" s="26">
        <f t="shared" si="15"/>
        <v>0.44913580246913581</v>
      </c>
      <c r="FE33">
        <v>1.5451999999999999</v>
      </c>
      <c r="FF33">
        <v>0.32</v>
      </c>
      <c r="FG33">
        <v>-0.75</v>
      </c>
      <c r="FH33">
        <v>-0.43</v>
      </c>
      <c r="FL33" s="42">
        <f t="shared" si="16"/>
        <v>293</v>
      </c>
      <c r="FM33" s="20">
        <f t="shared" si="17"/>
        <v>5.7894736842105265</v>
      </c>
      <c r="FN33" s="41">
        <v>3.2065247800000002E-2</v>
      </c>
      <c r="FO33" s="20">
        <f t="shared" si="18"/>
        <v>22.2</v>
      </c>
      <c r="FP33" s="20">
        <f t="shared" si="19"/>
        <v>25.505400000000002</v>
      </c>
      <c r="FQ33" s="20">
        <f t="shared" si="20"/>
        <v>125.28270516754483</v>
      </c>
      <c r="FV33" t="s">
        <v>711</v>
      </c>
      <c r="FW33" s="45">
        <v>9000000</v>
      </c>
      <c r="FX33" s="45">
        <v>6875000</v>
      </c>
      <c r="FY33">
        <v>1004</v>
      </c>
      <c r="FZ33">
        <v>95</v>
      </c>
      <c r="GA33">
        <v>337</v>
      </c>
      <c r="GB33">
        <v>432</v>
      </c>
      <c r="GC33">
        <v>116</v>
      </c>
      <c r="GD33">
        <v>612</v>
      </c>
      <c r="GE33">
        <v>1791</v>
      </c>
      <c r="GF33">
        <v>22372</v>
      </c>
      <c r="GG33">
        <v>30.6</v>
      </c>
      <c r="GH33">
        <v>53.6</v>
      </c>
      <c r="GI33">
        <v>84.1</v>
      </c>
      <c r="GJ33" s="42">
        <f t="shared" si="21"/>
        <v>22.2</v>
      </c>
    </row>
    <row r="34" spans="1:192" x14ac:dyDescent="0.45">
      <c r="A34" s="40">
        <v>31137</v>
      </c>
      <c r="B34" t="s">
        <v>849</v>
      </c>
      <c r="C34" t="s">
        <v>126</v>
      </c>
      <c r="D34" t="s">
        <v>91</v>
      </c>
      <c r="E34" t="s">
        <v>91</v>
      </c>
      <c r="F34">
        <v>75</v>
      </c>
      <c r="G34">
        <v>224</v>
      </c>
      <c r="H34">
        <v>2003</v>
      </c>
      <c r="I34">
        <v>1</v>
      </c>
      <c r="J34">
        <v>16</v>
      </c>
      <c r="K34" t="s">
        <v>202</v>
      </c>
      <c r="L34">
        <v>2005</v>
      </c>
      <c r="M34">
        <v>32</v>
      </c>
      <c r="N34">
        <v>12</v>
      </c>
      <c r="O34">
        <v>8470609</v>
      </c>
      <c r="P34" t="s">
        <v>850</v>
      </c>
      <c r="Q34" t="s">
        <v>851</v>
      </c>
      <c r="R34" t="s">
        <v>128</v>
      </c>
      <c r="S34" t="s">
        <v>380</v>
      </c>
      <c r="T34" t="s">
        <v>710</v>
      </c>
      <c r="U34" t="s">
        <v>142</v>
      </c>
      <c r="V34">
        <v>4</v>
      </c>
      <c r="W34">
        <v>0</v>
      </c>
      <c r="X34">
        <v>0</v>
      </c>
      <c r="Y34">
        <v>0</v>
      </c>
      <c r="Z34">
        <v>0</v>
      </c>
      <c r="AA34">
        <v>30</v>
      </c>
      <c r="AB34">
        <v>85</v>
      </c>
      <c r="AC34" s="26">
        <f t="shared" si="0"/>
        <v>0</v>
      </c>
      <c r="AD34" s="20">
        <f t="shared" si="1"/>
        <v>-1.4533965244865719</v>
      </c>
      <c r="AE34" s="20">
        <v>0</v>
      </c>
      <c r="AF34">
        <v>-2</v>
      </c>
      <c r="AG34">
        <v>-0.9</v>
      </c>
      <c r="AH34">
        <v>0</v>
      </c>
      <c r="AI34">
        <v>53</v>
      </c>
      <c r="AJ34">
        <v>2413</v>
      </c>
      <c r="AK34" s="20">
        <v>40.216666666667003</v>
      </c>
      <c r="AL34">
        <v>40.22</v>
      </c>
      <c r="AM34">
        <v>40</v>
      </c>
      <c r="AN34" s="26">
        <f t="shared" si="2"/>
        <v>10.054166666666667</v>
      </c>
      <c r="AO34">
        <v>17.04</v>
      </c>
      <c r="AP34" s="41">
        <f t="shared" si="3"/>
        <v>0</v>
      </c>
      <c r="AQ34">
        <v>6</v>
      </c>
      <c r="AR34">
        <v>6</v>
      </c>
      <c r="AS34">
        <v>6</v>
      </c>
      <c r="AT34">
        <v>5</v>
      </c>
      <c r="AU34">
        <v>5</v>
      </c>
      <c r="AV34">
        <v>4</v>
      </c>
      <c r="AW34">
        <v>6</v>
      </c>
      <c r="AX34">
        <v>4</v>
      </c>
      <c r="AY34">
        <v>0</v>
      </c>
      <c r="AZ34">
        <v>0</v>
      </c>
      <c r="BA34" s="42">
        <f t="shared" si="4"/>
        <v>0</v>
      </c>
      <c r="BB34">
        <v>0.61</v>
      </c>
      <c r="BC34">
        <v>9</v>
      </c>
      <c r="BD34" s="20">
        <v>0</v>
      </c>
      <c r="BE34" s="20">
        <f t="shared" si="5"/>
        <v>6</v>
      </c>
      <c r="BF34" s="20">
        <f t="shared" si="6"/>
        <v>8.9507707608155158</v>
      </c>
      <c r="BG34">
        <v>16</v>
      </c>
      <c r="BH34">
        <v>8</v>
      </c>
      <c r="BI34">
        <v>12</v>
      </c>
      <c r="BJ34" s="41">
        <f t="shared" si="7"/>
        <v>0.5714285714285714</v>
      </c>
      <c r="BK34">
        <v>11</v>
      </c>
      <c r="BL34">
        <v>11</v>
      </c>
      <c r="BM34">
        <v>5</v>
      </c>
      <c r="BN34" s="42">
        <f t="shared" si="8"/>
        <v>6</v>
      </c>
      <c r="BO34">
        <v>1</v>
      </c>
      <c r="BP34">
        <v>0</v>
      </c>
      <c r="BQ34">
        <v>0</v>
      </c>
      <c r="BR34">
        <v>1</v>
      </c>
      <c r="BS34" s="41">
        <f t="shared" si="9"/>
        <v>2.7027027027027029E-2</v>
      </c>
      <c r="BT34">
        <v>2</v>
      </c>
      <c r="BU34">
        <v>2</v>
      </c>
      <c r="BV34" s="41">
        <f t="shared" si="10"/>
        <v>0.5</v>
      </c>
      <c r="BW34">
        <v>1</v>
      </c>
      <c r="BX34">
        <v>2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2</v>
      </c>
      <c r="CE34">
        <v>0</v>
      </c>
      <c r="CF34">
        <v>0</v>
      </c>
      <c r="CG34">
        <v>2</v>
      </c>
      <c r="CH34">
        <v>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2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0</v>
      </c>
      <c r="DP34" s="42">
        <f t="shared" si="11"/>
        <v>1</v>
      </c>
      <c r="DQ34" s="20">
        <v>-1.7000000000000001E-2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30</v>
      </c>
      <c r="DX34">
        <v>44</v>
      </c>
      <c r="DY34">
        <v>24</v>
      </c>
      <c r="DZ34">
        <v>36</v>
      </c>
      <c r="EA34">
        <v>20</v>
      </c>
      <c r="EB34">
        <v>23</v>
      </c>
      <c r="EC34">
        <v>1.69</v>
      </c>
      <c r="ED34">
        <v>2.15</v>
      </c>
      <c r="EE34">
        <v>1</v>
      </c>
      <c r="EF34">
        <v>2</v>
      </c>
      <c r="EG34" s="41">
        <f t="shared" si="12"/>
        <v>0.05</v>
      </c>
      <c r="EH34" s="43">
        <f t="shared" si="13"/>
        <v>0.91304347826086962</v>
      </c>
      <c r="EI34" s="44">
        <f t="shared" si="14"/>
        <v>0.96304347826086967</v>
      </c>
      <c r="EJ34">
        <v>30</v>
      </c>
      <c r="EK34">
        <v>44</v>
      </c>
      <c r="EL34">
        <v>24</v>
      </c>
      <c r="EM34">
        <v>36</v>
      </c>
      <c r="EN34">
        <v>20</v>
      </c>
      <c r="EO34">
        <v>23</v>
      </c>
      <c r="EP34">
        <v>1</v>
      </c>
      <c r="EQ34">
        <v>2</v>
      </c>
      <c r="ER34">
        <v>15</v>
      </c>
      <c r="ES34">
        <v>27</v>
      </c>
      <c r="ET34">
        <v>10</v>
      </c>
      <c r="EU34">
        <v>10</v>
      </c>
      <c r="EV34">
        <v>0</v>
      </c>
      <c r="EW34">
        <v>2</v>
      </c>
      <c r="EX34">
        <v>3</v>
      </c>
      <c r="EY34">
        <v>3</v>
      </c>
      <c r="EZ34">
        <v>-0.1</v>
      </c>
      <c r="FA34">
        <v>0</v>
      </c>
      <c r="FB34">
        <v>-0.2</v>
      </c>
      <c r="FC34" s="20">
        <v>-0.7</v>
      </c>
      <c r="FD34" s="26">
        <f t="shared" si="15"/>
        <v>-0.17499999999999999</v>
      </c>
      <c r="FE34">
        <v>1.2000000000000001E-3</v>
      </c>
      <c r="FF34">
        <v>0</v>
      </c>
      <c r="FG34">
        <v>0</v>
      </c>
      <c r="FH34">
        <v>0</v>
      </c>
      <c r="FL34" s="42">
        <f t="shared" si="16"/>
        <v>12</v>
      </c>
      <c r="FM34" s="20">
        <f t="shared" si="17"/>
        <v>0</v>
      </c>
      <c r="FN34" s="41">
        <v>0</v>
      </c>
      <c r="FO34" s="20">
        <f t="shared" si="18"/>
        <v>0</v>
      </c>
      <c r="FP34" s="20">
        <f t="shared" si="19"/>
        <v>-3.4000000000000002E-3</v>
      </c>
      <c r="FQ34" s="20">
        <f t="shared" si="20"/>
        <v>110.39283938339135</v>
      </c>
      <c r="FV34" t="s">
        <v>711</v>
      </c>
      <c r="FW34" s="45">
        <v>650000</v>
      </c>
      <c r="FX34" s="45">
        <v>650000</v>
      </c>
      <c r="FY34">
        <v>637</v>
      </c>
      <c r="FZ34">
        <v>105</v>
      </c>
      <c r="GA34">
        <v>125</v>
      </c>
      <c r="GB34">
        <v>230</v>
      </c>
      <c r="GC34">
        <v>-15</v>
      </c>
      <c r="GD34">
        <v>300</v>
      </c>
      <c r="GE34">
        <v>992</v>
      </c>
      <c r="GF34">
        <v>8427</v>
      </c>
      <c r="GG34">
        <v>11.8</v>
      </c>
      <c r="GH34">
        <v>9.8000000000000007</v>
      </c>
      <c r="GI34">
        <v>21.6</v>
      </c>
      <c r="GJ34" s="42">
        <f t="shared" si="21"/>
        <v>0</v>
      </c>
    </row>
    <row r="35" spans="1:192" x14ac:dyDescent="0.45">
      <c r="A35" s="40">
        <v>30891</v>
      </c>
      <c r="B35" t="s">
        <v>803</v>
      </c>
      <c r="C35" t="s">
        <v>362</v>
      </c>
      <c r="D35" t="s">
        <v>107</v>
      </c>
      <c r="E35" t="s">
        <v>107</v>
      </c>
      <c r="F35">
        <v>71</v>
      </c>
      <c r="G35">
        <v>195</v>
      </c>
      <c r="H35">
        <v>2003</v>
      </c>
      <c r="I35">
        <v>1</v>
      </c>
      <c r="J35">
        <v>17</v>
      </c>
      <c r="K35" t="s">
        <v>92</v>
      </c>
      <c r="L35">
        <v>2005</v>
      </c>
      <c r="M35">
        <v>33</v>
      </c>
      <c r="N35">
        <v>13</v>
      </c>
      <c r="O35">
        <v>8470610</v>
      </c>
      <c r="P35" t="s">
        <v>852</v>
      </c>
      <c r="Q35" t="s">
        <v>853</v>
      </c>
      <c r="R35" t="s">
        <v>854</v>
      </c>
      <c r="S35" t="s">
        <v>855</v>
      </c>
      <c r="T35" t="s">
        <v>725</v>
      </c>
      <c r="U35" t="s">
        <v>30</v>
      </c>
      <c r="V35">
        <v>42</v>
      </c>
      <c r="W35">
        <v>15</v>
      </c>
      <c r="X35">
        <v>9</v>
      </c>
      <c r="Y35">
        <v>5</v>
      </c>
      <c r="Z35">
        <v>24</v>
      </c>
      <c r="AA35">
        <v>10</v>
      </c>
      <c r="AB35">
        <v>52</v>
      </c>
      <c r="AC35" s="26">
        <f t="shared" si="0"/>
        <v>0.5714285714285714</v>
      </c>
      <c r="AD35" s="20">
        <f t="shared" si="1"/>
        <v>-9.4481927710843365</v>
      </c>
      <c r="AE35" s="20">
        <v>10.141</v>
      </c>
      <c r="AF35">
        <v>0</v>
      </c>
      <c r="AG35">
        <v>5</v>
      </c>
      <c r="AH35">
        <v>14</v>
      </c>
      <c r="AI35">
        <v>877</v>
      </c>
      <c r="AJ35">
        <v>43049</v>
      </c>
      <c r="AK35" s="20">
        <v>717.48333333333005</v>
      </c>
      <c r="AL35">
        <v>717.48</v>
      </c>
      <c r="AM35">
        <v>717</v>
      </c>
      <c r="AN35" s="26">
        <f t="shared" si="2"/>
        <v>17.082936507936509</v>
      </c>
      <c r="AO35">
        <v>28.16</v>
      </c>
      <c r="AP35" s="41">
        <f t="shared" si="3"/>
        <v>0.6</v>
      </c>
      <c r="AQ35">
        <v>173</v>
      </c>
      <c r="AR35">
        <v>173</v>
      </c>
      <c r="AS35">
        <v>173</v>
      </c>
      <c r="AT35">
        <v>148</v>
      </c>
      <c r="AU35">
        <v>148</v>
      </c>
      <c r="AV35">
        <v>119</v>
      </c>
      <c r="AW35">
        <v>118</v>
      </c>
      <c r="AX35">
        <v>63</v>
      </c>
      <c r="AY35">
        <v>6</v>
      </c>
      <c r="AZ35">
        <v>16</v>
      </c>
      <c r="BA35" s="42">
        <f t="shared" si="4"/>
        <v>22</v>
      </c>
      <c r="BB35">
        <v>12.97</v>
      </c>
      <c r="BC35">
        <v>24.7395</v>
      </c>
      <c r="BD35" s="20">
        <v>81.400000000000006</v>
      </c>
      <c r="BE35" s="20">
        <f t="shared" si="5"/>
        <v>254.4</v>
      </c>
      <c r="BF35" s="20">
        <f t="shared" si="6"/>
        <v>21.274460612142498</v>
      </c>
      <c r="BG35">
        <v>263</v>
      </c>
      <c r="BH35">
        <v>254</v>
      </c>
      <c r="BI35">
        <v>183</v>
      </c>
      <c r="BJ35" s="41">
        <f t="shared" si="7"/>
        <v>0.58968609865470856</v>
      </c>
      <c r="BK35">
        <v>26</v>
      </c>
      <c r="BL35">
        <v>26</v>
      </c>
      <c r="BM35">
        <v>66</v>
      </c>
      <c r="BN35" s="42">
        <f t="shared" si="8"/>
        <v>-40</v>
      </c>
      <c r="BO35">
        <v>29</v>
      </c>
      <c r="BP35">
        <v>14</v>
      </c>
      <c r="BQ35">
        <v>15</v>
      </c>
      <c r="BR35">
        <v>37</v>
      </c>
      <c r="BS35" s="41">
        <f t="shared" si="9"/>
        <v>6.9288389513108617E-2</v>
      </c>
      <c r="BT35">
        <v>5</v>
      </c>
      <c r="BU35">
        <v>7</v>
      </c>
      <c r="BV35" s="41">
        <f t="shared" si="10"/>
        <v>0.41666666666666669</v>
      </c>
      <c r="BW35">
        <v>0</v>
      </c>
      <c r="BX35">
        <v>1</v>
      </c>
      <c r="BY35">
        <v>1</v>
      </c>
      <c r="BZ35">
        <v>2</v>
      </c>
      <c r="CA35">
        <v>4</v>
      </c>
      <c r="CB35">
        <v>4</v>
      </c>
      <c r="CC35">
        <v>2</v>
      </c>
      <c r="CD35">
        <v>1</v>
      </c>
      <c r="CE35">
        <v>2</v>
      </c>
      <c r="CF35">
        <v>4</v>
      </c>
      <c r="CG35">
        <v>5</v>
      </c>
      <c r="CH35">
        <v>6</v>
      </c>
      <c r="CI35">
        <v>0</v>
      </c>
      <c r="CJ35">
        <v>0</v>
      </c>
      <c r="CK35">
        <v>3</v>
      </c>
      <c r="CL35">
        <v>4</v>
      </c>
      <c r="CM35">
        <v>3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2</v>
      </c>
      <c r="CU35">
        <v>0</v>
      </c>
      <c r="CV35">
        <v>11</v>
      </c>
      <c r="CW35">
        <v>1</v>
      </c>
      <c r="CX35">
        <v>0</v>
      </c>
      <c r="CY35">
        <v>1</v>
      </c>
      <c r="CZ35">
        <v>27</v>
      </c>
      <c r="DA35">
        <v>14</v>
      </c>
      <c r="DB35">
        <v>6</v>
      </c>
      <c r="DC35">
        <v>3</v>
      </c>
      <c r="DD35">
        <v>7</v>
      </c>
      <c r="DE35">
        <v>16</v>
      </c>
      <c r="DF35">
        <v>1</v>
      </c>
      <c r="DG35">
        <v>72</v>
      </c>
      <c r="DH35">
        <v>7</v>
      </c>
      <c r="DI35">
        <v>17</v>
      </c>
      <c r="DJ35">
        <v>7</v>
      </c>
      <c r="DK35">
        <v>7</v>
      </c>
      <c r="DL35">
        <v>0</v>
      </c>
      <c r="DM35">
        <v>17</v>
      </c>
      <c r="DN35">
        <v>17</v>
      </c>
      <c r="DO35">
        <v>0</v>
      </c>
      <c r="DP35" s="42">
        <f t="shared" si="11"/>
        <v>10</v>
      </c>
      <c r="DQ35" s="20">
        <v>8.6259999999999994</v>
      </c>
      <c r="DR35">
        <v>7</v>
      </c>
      <c r="DS35">
        <v>0</v>
      </c>
      <c r="DT35">
        <v>0</v>
      </c>
      <c r="DU35">
        <v>0</v>
      </c>
      <c r="DV35">
        <v>0</v>
      </c>
      <c r="DW35">
        <v>706</v>
      </c>
      <c r="DX35">
        <v>668</v>
      </c>
      <c r="DY35">
        <v>535</v>
      </c>
      <c r="DZ35">
        <v>497</v>
      </c>
      <c r="EA35">
        <v>397</v>
      </c>
      <c r="EB35">
        <v>358</v>
      </c>
      <c r="EC35">
        <v>36.49</v>
      </c>
      <c r="ED35">
        <v>26.87</v>
      </c>
      <c r="EE35">
        <v>40</v>
      </c>
      <c r="EF35">
        <v>34</v>
      </c>
      <c r="EG35" s="41">
        <f t="shared" si="12"/>
        <v>0.10075566750629723</v>
      </c>
      <c r="EH35" s="43">
        <f t="shared" si="13"/>
        <v>0.9050279329608939</v>
      </c>
      <c r="EI35" s="44">
        <f t="shared" si="14"/>
        <v>1.0057836004671912</v>
      </c>
      <c r="EJ35">
        <v>706</v>
      </c>
      <c r="EK35">
        <v>670</v>
      </c>
      <c r="EL35">
        <v>535</v>
      </c>
      <c r="EM35">
        <v>498</v>
      </c>
      <c r="EN35">
        <v>396</v>
      </c>
      <c r="EO35">
        <v>358</v>
      </c>
      <c r="EP35">
        <v>40</v>
      </c>
      <c r="EQ35">
        <v>34</v>
      </c>
      <c r="ER35">
        <v>331</v>
      </c>
      <c r="ES35">
        <v>280</v>
      </c>
      <c r="ET35">
        <v>158</v>
      </c>
      <c r="EU35">
        <v>97</v>
      </c>
      <c r="EV35">
        <v>14</v>
      </c>
      <c r="EW35">
        <v>17</v>
      </c>
      <c r="EX35">
        <v>32</v>
      </c>
      <c r="EY35">
        <v>49</v>
      </c>
      <c r="EZ35">
        <v>2</v>
      </c>
      <c r="FA35">
        <v>0.7</v>
      </c>
      <c r="FB35">
        <v>2.7</v>
      </c>
      <c r="FC35" s="20">
        <v>25.3</v>
      </c>
      <c r="FD35" s="26">
        <f t="shared" si="15"/>
        <v>0.60238095238095235</v>
      </c>
      <c r="FE35">
        <v>3.4106999999999998</v>
      </c>
      <c r="FF35">
        <v>0.67</v>
      </c>
      <c r="FG35">
        <v>-0.06</v>
      </c>
      <c r="FH35">
        <v>0.61</v>
      </c>
      <c r="FI35">
        <v>3</v>
      </c>
      <c r="FJ35">
        <v>2</v>
      </c>
      <c r="FK35">
        <v>1</v>
      </c>
      <c r="FL35" s="42">
        <f t="shared" si="16"/>
        <v>77</v>
      </c>
      <c r="FM35" s="20">
        <f t="shared" si="17"/>
        <v>5.8571428571428568</v>
      </c>
      <c r="FN35" s="41">
        <v>0.1246200608</v>
      </c>
      <c r="FO35" s="20">
        <f t="shared" si="18"/>
        <v>22.6</v>
      </c>
      <c r="FP35" s="20">
        <f t="shared" si="19"/>
        <v>25.725200000000001</v>
      </c>
      <c r="FQ35" s="20">
        <f t="shared" si="20"/>
        <v>114.90215755142999</v>
      </c>
      <c r="FR35">
        <v>4</v>
      </c>
      <c r="FS35" t="s">
        <v>856</v>
      </c>
      <c r="FT35">
        <v>195</v>
      </c>
      <c r="FU35" t="s">
        <v>731</v>
      </c>
      <c r="FV35" t="s">
        <v>711</v>
      </c>
      <c r="FW35" s="45">
        <v>9000000</v>
      </c>
      <c r="FX35" s="45">
        <v>7538462</v>
      </c>
      <c r="FY35">
        <v>872</v>
      </c>
      <c r="FZ35">
        <v>333</v>
      </c>
      <c r="GA35">
        <v>352</v>
      </c>
      <c r="GB35">
        <v>685</v>
      </c>
      <c r="GC35">
        <v>84</v>
      </c>
      <c r="GD35">
        <v>344</v>
      </c>
      <c r="GE35">
        <v>2932</v>
      </c>
      <c r="GF35">
        <v>16175</v>
      </c>
      <c r="GG35">
        <v>63.9</v>
      </c>
      <c r="GH35">
        <v>23.8</v>
      </c>
      <c r="GI35">
        <v>87.7</v>
      </c>
      <c r="GJ35" s="42">
        <f t="shared" si="21"/>
        <v>22.6</v>
      </c>
    </row>
    <row r="36" spans="1:192" x14ac:dyDescent="0.45">
      <c r="A36" s="40">
        <v>31297</v>
      </c>
      <c r="B36" t="s">
        <v>857</v>
      </c>
      <c r="C36" t="s">
        <v>208</v>
      </c>
      <c r="D36" t="s">
        <v>91</v>
      </c>
      <c r="E36" t="s">
        <v>91</v>
      </c>
      <c r="F36">
        <v>76</v>
      </c>
      <c r="G36">
        <v>208</v>
      </c>
      <c r="H36">
        <v>2003</v>
      </c>
      <c r="I36">
        <v>1</v>
      </c>
      <c r="J36">
        <v>18</v>
      </c>
      <c r="K36" t="s">
        <v>202</v>
      </c>
      <c r="L36">
        <v>2005</v>
      </c>
      <c r="M36">
        <v>32</v>
      </c>
      <c r="N36">
        <v>13</v>
      </c>
      <c r="O36">
        <v>8470611</v>
      </c>
      <c r="P36" t="s">
        <v>858</v>
      </c>
      <c r="Q36" t="s">
        <v>859</v>
      </c>
      <c r="R36" t="s">
        <v>860</v>
      </c>
      <c r="S36" t="s">
        <v>815</v>
      </c>
      <c r="T36" t="s">
        <v>716</v>
      </c>
      <c r="U36" t="s">
        <v>460</v>
      </c>
      <c r="V36">
        <v>18</v>
      </c>
      <c r="W36">
        <v>3</v>
      </c>
      <c r="X36">
        <v>1</v>
      </c>
      <c r="Y36">
        <v>1</v>
      </c>
      <c r="Z36">
        <v>4</v>
      </c>
      <c r="AA36">
        <v>0</v>
      </c>
      <c r="AB36">
        <v>0</v>
      </c>
      <c r="AC36" s="26">
        <f t="shared" si="0"/>
        <v>0.22222222222222221</v>
      </c>
      <c r="AD36" s="20">
        <f t="shared" si="1"/>
        <v>-2.4697508896797151</v>
      </c>
      <c r="AE36" s="20">
        <v>1.784</v>
      </c>
      <c r="AF36">
        <v>6</v>
      </c>
      <c r="AG36">
        <v>0.8</v>
      </c>
      <c r="AH36">
        <v>2</v>
      </c>
      <c r="AI36">
        <v>329</v>
      </c>
      <c r="AJ36">
        <v>12724</v>
      </c>
      <c r="AK36" s="20">
        <v>212.06666666666999</v>
      </c>
      <c r="AL36">
        <v>212.07</v>
      </c>
      <c r="AM36">
        <v>212</v>
      </c>
      <c r="AN36" s="26">
        <f t="shared" si="2"/>
        <v>11.781481481481482</v>
      </c>
      <c r="AO36">
        <v>19.850000000000001</v>
      </c>
      <c r="AP36" s="41">
        <f t="shared" si="3"/>
        <v>0.30769230769230771</v>
      </c>
      <c r="AQ36">
        <v>39</v>
      </c>
      <c r="AR36">
        <v>39</v>
      </c>
      <c r="AS36">
        <v>39</v>
      </c>
      <c r="AT36">
        <v>34</v>
      </c>
      <c r="AU36">
        <v>34</v>
      </c>
      <c r="AV36">
        <v>27</v>
      </c>
      <c r="AW36">
        <v>25</v>
      </c>
      <c r="AX36">
        <v>19</v>
      </c>
      <c r="AY36">
        <v>2</v>
      </c>
      <c r="AZ36">
        <v>2</v>
      </c>
      <c r="BA36" s="42">
        <f t="shared" si="4"/>
        <v>4</v>
      </c>
      <c r="BB36">
        <v>3.14</v>
      </c>
      <c r="BC36">
        <v>29.407399999999999</v>
      </c>
      <c r="BD36" s="20">
        <v>0</v>
      </c>
      <c r="BE36" s="20">
        <f t="shared" si="5"/>
        <v>39</v>
      </c>
      <c r="BF36" s="20">
        <f t="shared" si="6"/>
        <v>11.03409251662187</v>
      </c>
      <c r="BG36">
        <v>52</v>
      </c>
      <c r="BH36">
        <v>72</v>
      </c>
      <c r="BI36">
        <v>102</v>
      </c>
      <c r="BJ36" s="41">
        <f t="shared" si="7"/>
        <v>0.33766233766233766</v>
      </c>
      <c r="BK36">
        <v>24</v>
      </c>
      <c r="BL36">
        <v>24</v>
      </c>
      <c r="BM36">
        <v>10</v>
      </c>
      <c r="BN36" s="42">
        <f t="shared" si="8"/>
        <v>14</v>
      </c>
      <c r="BO36">
        <v>7</v>
      </c>
      <c r="BP36">
        <v>4</v>
      </c>
      <c r="BQ36">
        <v>6</v>
      </c>
      <c r="BR36">
        <v>14</v>
      </c>
      <c r="BS36" s="41">
        <f t="shared" si="9"/>
        <v>9.2715231788079472E-2</v>
      </c>
      <c r="BT36">
        <v>66</v>
      </c>
      <c r="BU36">
        <v>73</v>
      </c>
      <c r="BV36" s="41">
        <f t="shared" si="10"/>
        <v>0.47482014388489208</v>
      </c>
      <c r="BW36">
        <v>28</v>
      </c>
      <c r="BX36">
        <v>35</v>
      </c>
      <c r="BY36">
        <v>23</v>
      </c>
      <c r="BZ36">
        <v>22</v>
      </c>
      <c r="CA36">
        <v>15</v>
      </c>
      <c r="CB36">
        <v>16</v>
      </c>
      <c r="CC36">
        <v>20</v>
      </c>
      <c r="CD36">
        <v>26</v>
      </c>
      <c r="CE36">
        <v>26</v>
      </c>
      <c r="CF36">
        <v>23</v>
      </c>
      <c r="CG36">
        <v>35</v>
      </c>
      <c r="CH36">
        <v>37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7</v>
      </c>
      <c r="DA36">
        <v>3</v>
      </c>
      <c r="DB36">
        <v>2</v>
      </c>
      <c r="DC36">
        <v>1</v>
      </c>
      <c r="DD36">
        <v>2</v>
      </c>
      <c r="DE36">
        <v>2</v>
      </c>
      <c r="DF36">
        <v>1</v>
      </c>
      <c r="DG36">
        <v>16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0</v>
      </c>
      <c r="DP36" s="42">
        <f t="shared" si="11"/>
        <v>0</v>
      </c>
      <c r="DQ36" s="20">
        <v>-1.337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183</v>
      </c>
      <c r="DX36">
        <v>212</v>
      </c>
      <c r="DY36">
        <v>136</v>
      </c>
      <c r="DZ36">
        <v>137</v>
      </c>
      <c r="EA36">
        <v>91</v>
      </c>
      <c r="EB36">
        <v>94</v>
      </c>
      <c r="EC36">
        <v>9.3699999999999992</v>
      </c>
      <c r="ED36">
        <v>7.7</v>
      </c>
      <c r="EE36">
        <v>13</v>
      </c>
      <c r="EF36">
        <v>9</v>
      </c>
      <c r="EG36" s="41">
        <f t="shared" si="12"/>
        <v>0.14285714285714285</v>
      </c>
      <c r="EH36" s="43">
        <f t="shared" si="13"/>
        <v>0.9042553191489362</v>
      </c>
      <c r="EI36" s="44">
        <f t="shared" si="14"/>
        <v>1.047112462006079</v>
      </c>
      <c r="EJ36">
        <v>182</v>
      </c>
      <c r="EK36">
        <v>215</v>
      </c>
      <c r="EL36">
        <v>136</v>
      </c>
      <c r="EM36">
        <v>140</v>
      </c>
      <c r="EN36">
        <v>91</v>
      </c>
      <c r="EO36">
        <v>96</v>
      </c>
      <c r="EP36">
        <v>13</v>
      </c>
      <c r="EQ36">
        <v>9</v>
      </c>
      <c r="ER36">
        <v>76</v>
      </c>
      <c r="ES36">
        <v>81</v>
      </c>
      <c r="ET36">
        <v>40</v>
      </c>
      <c r="EU36">
        <v>26</v>
      </c>
      <c r="EV36">
        <v>5</v>
      </c>
      <c r="EW36">
        <v>5</v>
      </c>
      <c r="EX36">
        <v>9</v>
      </c>
      <c r="EY36">
        <v>7</v>
      </c>
      <c r="EZ36">
        <v>0.1</v>
      </c>
      <c r="FA36">
        <v>0.5</v>
      </c>
      <c r="FB36">
        <v>0.60000000000000009</v>
      </c>
      <c r="FC36" s="20">
        <v>6.16</v>
      </c>
      <c r="FD36" s="26">
        <f t="shared" si="15"/>
        <v>0.34222222222222221</v>
      </c>
      <c r="FE36">
        <v>0.31900000000000001</v>
      </c>
      <c r="FF36">
        <v>-0.02</v>
      </c>
      <c r="FG36">
        <v>0.03</v>
      </c>
      <c r="FH36">
        <v>0.01</v>
      </c>
      <c r="FL36" s="42">
        <f t="shared" si="16"/>
        <v>40</v>
      </c>
      <c r="FM36" s="20">
        <f t="shared" si="17"/>
        <v>30</v>
      </c>
      <c r="FN36" s="41">
        <v>7.2014051500000009E-2</v>
      </c>
      <c r="FO36" s="20">
        <f t="shared" si="18"/>
        <v>3.8</v>
      </c>
      <c r="FP36" s="20">
        <f t="shared" si="19"/>
        <v>3.7326000000000001</v>
      </c>
      <c r="FQ36" s="20">
        <f t="shared" si="20"/>
        <v>111.75555241193945</v>
      </c>
      <c r="FR36">
        <v>11</v>
      </c>
      <c r="FS36" t="s">
        <v>111</v>
      </c>
      <c r="FT36">
        <v>366</v>
      </c>
      <c r="FU36" t="s">
        <v>702</v>
      </c>
      <c r="FV36" t="s">
        <v>711</v>
      </c>
      <c r="FW36" s="45">
        <v>2000000</v>
      </c>
      <c r="FX36" s="45">
        <v>2000000</v>
      </c>
      <c r="FY36">
        <v>580</v>
      </c>
      <c r="FZ36">
        <v>106</v>
      </c>
      <c r="GA36">
        <v>100</v>
      </c>
      <c r="GB36">
        <v>206</v>
      </c>
      <c r="GC36">
        <v>57</v>
      </c>
      <c r="GD36">
        <v>187</v>
      </c>
      <c r="GE36">
        <v>1042</v>
      </c>
      <c r="GF36">
        <v>7220</v>
      </c>
      <c r="GG36">
        <v>13.9</v>
      </c>
      <c r="GH36">
        <v>9.1999999999999993</v>
      </c>
      <c r="GI36">
        <v>23.1</v>
      </c>
      <c r="GJ36" s="42">
        <f t="shared" si="21"/>
        <v>3.8</v>
      </c>
    </row>
    <row r="37" spans="1:192" x14ac:dyDescent="0.45">
      <c r="A37" s="40">
        <v>31177</v>
      </c>
      <c r="B37" t="s">
        <v>212</v>
      </c>
      <c r="C37" t="s">
        <v>213</v>
      </c>
      <c r="D37" t="s">
        <v>91</v>
      </c>
      <c r="E37" t="s">
        <v>91</v>
      </c>
      <c r="F37">
        <v>76</v>
      </c>
      <c r="G37">
        <v>223</v>
      </c>
      <c r="H37">
        <v>2003</v>
      </c>
      <c r="I37">
        <v>1</v>
      </c>
      <c r="J37">
        <v>19</v>
      </c>
      <c r="K37" t="s">
        <v>202</v>
      </c>
      <c r="L37">
        <v>2005</v>
      </c>
      <c r="M37">
        <v>32</v>
      </c>
      <c r="N37">
        <v>13</v>
      </c>
      <c r="O37">
        <v>8470612</v>
      </c>
      <c r="P37" t="s">
        <v>861</v>
      </c>
      <c r="Q37" t="s">
        <v>862</v>
      </c>
      <c r="R37" t="s">
        <v>863</v>
      </c>
      <c r="S37" t="s">
        <v>390</v>
      </c>
      <c r="T37" t="s">
        <v>716</v>
      </c>
      <c r="U37" t="s">
        <v>102</v>
      </c>
      <c r="V37">
        <v>56</v>
      </c>
      <c r="W37">
        <v>11</v>
      </c>
      <c r="X37">
        <v>50</v>
      </c>
      <c r="Y37">
        <v>34</v>
      </c>
      <c r="Z37">
        <v>61</v>
      </c>
      <c r="AA37">
        <v>2</v>
      </c>
      <c r="AB37">
        <v>8</v>
      </c>
      <c r="AC37" s="26">
        <f t="shared" si="0"/>
        <v>1.0892857142857142</v>
      </c>
      <c r="AD37" s="20">
        <f t="shared" si="1"/>
        <v>8.056910569105689</v>
      </c>
      <c r="AE37" s="20">
        <v>20.231999999999999</v>
      </c>
      <c r="AF37">
        <v>20</v>
      </c>
      <c r="AG37">
        <v>5.9</v>
      </c>
      <c r="AH37">
        <v>42</v>
      </c>
      <c r="AI37">
        <v>1438</v>
      </c>
      <c r="AJ37">
        <v>71990</v>
      </c>
      <c r="AK37" s="20">
        <v>1199.8333333333001</v>
      </c>
      <c r="AL37">
        <v>1199.83</v>
      </c>
      <c r="AM37">
        <v>1200</v>
      </c>
      <c r="AN37" s="26">
        <f t="shared" si="2"/>
        <v>21.425595238095237</v>
      </c>
      <c r="AO37">
        <v>35.299999999999997</v>
      </c>
      <c r="AP37" s="41">
        <f t="shared" si="3"/>
        <v>0.71764705882352942</v>
      </c>
      <c r="AQ37">
        <v>242</v>
      </c>
      <c r="AR37">
        <v>242</v>
      </c>
      <c r="AS37">
        <v>242</v>
      </c>
      <c r="AT37">
        <v>182</v>
      </c>
      <c r="AU37">
        <v>182</v>
      </c>
      <c r="AV37">
        <v>117</v>
      </c>
      <c r="AW37">
        <v>108</v>
      </c>
      <c r="AX37">
        <v>36</v>
      </c>
      <c r="AY37">
        <v>7</v>
      </c>
      <c r="AZ37">
        <v>14</v>
      </c>
      <c r="BA37" s="42">
        <f t="shared" si="4"/>
        <v>21</v>
      </c>
      <c r="BB37">
        <v>12.31</v>
      </c>
      <c r="BC37">
        <v>37.2393</v>
      </c>
      <c r="BD37" s="20">
        <v>530.6</v>
      </c>
      <c r="BE37" s="20">
        <f t="shared" si="5"/>
        <v>772.6</v>
      </c>
      <c r="BF37" s="20">
        <f t="shared" si="6"/>
        <v>38.635473358725825</v>
      </c>
      <c r="BG37">
        <v>449</v>
      </c>
      <c r="BH37">
        <v>354</v>
      </c>
      <c r="BI37">
        <v>421</v>
      </c>
      <c r="BJ37" s="41">
        <f t="shared" si="7"/>
        <v>0.51609195402298846</v>
      </c>
      <c r="BK37">
        <v>96</v>
      </c>
      <c r="BL37">
        <v>96</v>
      </c>
      <c r="BM37">
        <v>52</v>
      </c>
      <c r="BN37" s="42">
        <f t="shared" si="8"/>
        <v>44</v>
      </c>
      <c r="BO37">
        <v>65</v>
      </c>
      <c r="BP37">
        <v>64</v>
      </c>
      <c r="BQ37">
        <v>45</v>
      </c>
      <c r="BR37">
        <v>57</v>
      </c>
      <c r="BS37" s="41">
        <f t="shared" si="9"/>
        <v>6.8509615384615391E-2</v>
      </c>
      <c r="BT37">
        <v>406</v>
      </c>
      <c r="BU37">
        <v>443</v>
      </c>
      <c r="BV37" s="41">
        <f t="shared" si="10"/>
        <v>0.47820965842167257</v>
      </c>
      <c r="BW37">
        <v>131</v>
      </c>
      <c r="BX37">
        <v>128</v>
      </c>
      <c r="BY37">
        <v>146</v>
      </c>
      <c r="BZ37">
        <v>151</v>
      </c>
      <c r="CA37">
        <v>129</v>
      </c>
      <c r="CB37">
        <v>164</v>
      </c>
      <c r="CC37">
        <v>98</v>
      </c>
      <c r="CD37">
        <v>128</v>
      </c>
      <c r="CE37">
        <v>167</v>
      </c>
      <c r="CF37">
        <v>169</v>
      </c>
      <c r="CG37">
        <v>242</v>
      </c>
      <c r="CH37">
        <v>275</v>
      </c>
      <c r="CI37">
        <v>0</v>
      </c>
      <c r="CJ37">
        <v>0</v>
      </c>
      <c r="CK37">
        <v>3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2</v>
      </c>
      <c r="CT37">
        <v>1</v>
      </c>
      <c r="CU37">
        <v>0</v>
      </c>
      <c r="CV37">
        <v>5</v>
      </c>
      <c r="CW37">
        <v>0</v>
      </c>
      <c r="CX37">
        <v>2</v>
      </c>
      <c r="CY37">
        <v>4</v>
      </c>
      <c r="CZ37">
        <v>59</v>
      </c>
      <c r="DA37">
        <v>7</v>
      </c>
      <c r="DB37">
        <v>2</v>
      </c>
      <c r="DC37">
        <v>26</v>
      </c>
      <c r="DD37">
        <v>14</v>
      </c>
      <c r="DE37">
        <v>10</v>
      </c>
      <c r="DF37">
        <v>0</v>
      </c>
      <c r="DG37">
        <v>58</v>
      </c>
      <c r="DH37">
        <v>21</v>
      </c>
      <c r="DI37">
        <v>7</v>
      </c>
      <c r="DJ37">
        <v>20</v>
      </c>
      <c r="DK37">
        <v>20</v>
      </c>
      <c r="DL37">
        <v>0</v>
      </c>
      <c r="DM37">
        <v>6</v>
      </c>
      <c r="DN37">
        <v>6</v>
      </c>
      <c r="DO37">
        <v>0</v>
      </c>
      <c r="DP37" s="42">
        <f t="shared" si="11"/>
        <v>-14</v>
      </c>
      <c r="DQ37" s="20">
        <v>-13.738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1298</v>
      </c>
      <c r="DX37">
        <v>1037</v>
      </c>
      <c r="DY37">
        <v>965</v>
      </c>
      <c r="DZ37">
        <v>775</v>
      </c>
      <c r="EA37">
        <v>672</v>
      </c>
      <c r="EB37">
        <v>536</v>
      </c>
      <c r="EC37">
        <v>78.959999999999994</v>
      </c>
      <c r="ED37">
        <v>55.34</v>
      </c>
      <c r="EE37">
        <v>85</v>
      </c>
      <c r="EF37">
        <v>55</v>
      </c>
      <c r="EG37" s="41">
        <f t="shared" si="12"/>
        <v>0.12648809523809523</v>
      </c>
      <c r="EH37" s="43">
        <f t="shared" si="13"/>
        <v>0.89738805970149249</v>
      </c>
      <c r="EI37" s="44">
        <f t="shared" si="14"/>
        <v>1.0238761549395878</v>
      </c>
      <c r="EJ37">
        <v>1299</v>
      </c>
      <c r="EK37">
        <v>1037</v>
      </c>
      <c r="EL37">
        <v>963</v>
      </c>
      <c r="EM37">
        <v>774</v>
      </c>
      <c r="EN37">
        <v>672</v>
      </c>
      <c r="EO37">
        <v>535</v>
      </c>
      <c r="EP37">
        <v>85</v>
      </c>
      <c r="EQ37">
        <v>55</v>
      </c>
      <c r="ER37">
        <v>698</v>
      </c>
      <c r="ES37">
        <v>531</v>
      </c>
      <c r="ET37">
        <v>299</v>
      </c>
      <c r="EU37">
        <v>211</v>
      </c>
      <c r="EV37">
        <v>60</v>
      </c>
      <c r="EW37">
        <v>26</v>
      </c>
      <c r="EX37">
        <v>63</v>
      </c>
      <c r="EY37">
        <v>73</v>
      </c>
      <c r="EZ37">
        <v>4</v>
      </c>
      <c r="FA37">
        <v>2.1</v>
      </c>
      <c r="FB37">
        <v>6.2</v>
      </c>
      <c r="FC37" s="20">
        <v>55.1</v>
      </c>
      <c r="FD37" s="26">
        <f t="shared" si="15"/>
        <v>0.98392857142857149</v>
      </c>
      <c r="FE37">
        <v>7.1410999999999998</v>
      </c>
      <c r="FF37">
        <v>0.60000000000000009</v>
      </c>
      <c r="FG37">
        <v>0.26</v>
      </c>
      <c r="FH37">
        <v>0.86</v>
      </c>
      <c r="FI37">
        <v>4</v>
      </c>
      <c r="FJ37">
        <v>1</v>
      </c>
      <c r="FK37">
        <v>0</v>
      </c>
      <c r="FL37" s="42">
        <f t="shared" si="16"/>
        <v>195</v>
      </c>
      <c r="FM37" s="20">
        <f t="shared" si="17"/>
        <v>6.7142857142857144</v>
      </c>
      <c r="FN37" s="41">
        <v>7.3214285700000006E-2</v>
      </c>
      <c r="FO37" s="20">
        <f t="shared" si="18"/>
        <v>56.8</v>
      </c>
      <c r="FP37" s="20">
        <f t="shared" si="19"/>
        <v>58.252400000000002</v>
      </c>
      <c r="FQ37" s="20">
        <f t="shared" si="20"/>
        <v>116.76654192677297</v>
      </c>
      <c r="FR37">
        <v>4</v>
      </c>
      <c r="FS37" t="s">
        <v>111</v>
      </c>
      <c r="FT37">
        <v>195</v>
      </c>
      <c r="FU37" t="s">
        <v>702</v>
      </c>
      <c r="FV37" t="s">
        <v>711</v>
      </c>
      <c r="FW37" s="45">
        <v>9025000</v>
      </c>
      <c r="FX37" s="45">
        <v>8250000</v>
      </c>
      <c r="FY37">
        <v>917</v>
      </c>
      <c r="FZ37">
        <v>247</v>
      </c>
      <c r="GA37">
        <v>628</v>
      </c>
      <c r="GB37">
        <v>875</v>
      </c>
      <c r="GC37">
        <v>165</v>
      </c>
      <c r="GD37">
        <v>772</v>
      </c>
      <c r="GE37">
        <v>2109</v>
      </c>
      <c r="GF37">
        <v>18097</v>
      </c>
      <c r="GG37">
        <v>70.7</v>
      </c>
      <c r="GH37">
        <v>26.7</v>
      </c>
      <c r="GI37">
        <v>97.4</v>
      </c>
      <c r="GJ37" s="42">
        <f t="shared" si="21"/>
        <v>56.8</v>
      </c>
    </row>
    <row r="38" spans="1:192" x14ac:dyDescent="0.45">
      <c r="A38" s="40">
        <v>32636</v>
      </c>
      <c r="B38" t="s">
        <v>864</v>
      </c>
      <c r="C38" t="s">
        <v>145</v>
      </c>
      <c r="D38" t="s">
        <v>91</v>
      </c>
      <c r="E38" t="s">
        <v>91</v>
      </c>
      <c r="F38">
        <v>75</v>
      </c>
      <c r="G38">
        <v>220</v>
      </c>
      <c r="H38">
        <v>2008</v>
      </c>
      <c r="I38">
        <v>5</v>
      </c>
      <c r="J38">
        <v>148</v>
      </c>
      <c r="K38" t="s">
        <v>92</v>
      </c>
      <c r="L38">
        <v>2009</v>
      </c>
      <c r="M38">
        <v>28</v>
      </c>
      <c r="N38">
        <v>9</v>
      </c>
      <c r="O38">
        <v>8474709</v>
      </c>
      <c r="P38" t="s">
        <v>865</v>
      </c>
      <c r="Q38" t="s">
        <v>866</v>
      </c>
      <c r="R38" t="s">
        <v>317</v>
      </c>
      <c r="S38" t="s">
        <v>404</v>
      </c>
      <c r="T38" t="s">
        <v>725</v>
      </c>
      <c r="U38" t="s">
        <v>129</v>
      </c>
      <c r="V38">
        <v>50</v>
      </c>
      <c r="W38">
        <v>3</v>
      </c>
      <c r="X38">
        <v>9</v>
      </c>
      <c r="Y38">
        <v>5</v>
      </c>
      <c r="Z38">
        <v>12</v>
      </c>
      <c r="AA38">
        <v>18</v>
      </c>
      <c r="AB38">
        <v>57</v>
      </c>
      <c r="AC38" s="26">
        <f t="shared" si="0"/>
        <v>0.24</v>
      </c>
      <c r="AD38" s="20">
        <f t="shared" si="1"/>
        <v>2.6730769230769234</v>
      </c>
      <c r="AE38" s="20">
        <v>4.2430000000000003</v>
      </c>
      <c r="AF38">
        <v>0</v>
      </c>
      <c r="AG38">
        <v>1.5</v>
      </c>
      <c r="AH38">
        <v>50</v>
      </c>
      <c r="AI38">
        <v>604</v>
      </c>
      <c r="AJ38">
        <v>23965</v>
      </c>
      <c r="AK38" s="20">
        <v>399.41666666666998</v>
      </c>
      <c r="AL38">
        <v>399.42</v>
      </c>
      <c r="AM38">
        <v>399</v>
      </c>
      <c r="AN38" s="26">
        <f t="shared" si="2"/>
        <v>7.9883333333333333</v>
      </c>
      <c r="AO38">
        <v>13.62</v>
      </c>
      <c r="AP38" s="41">
        <f t="shared" si="3"/>
        <v>0.63157894736842102</v>
      </c>
      <c r="AQ38">
        <v>79</v>
      </c>
      <c r="AR38">
        <v>79</v>
      </c>
      <c r="AS38">
        <v>79</v>
      </c>
      <c r="AT38">
        <v>64</v>
      </c>
      <c r="AU38">
        <v>64</v>
      </c>
      <c r="AV38">
        <v>46</v>
      </c>
      <c r="AW38">
        <v>45</v>
      </c>
      <c r="AX38">
        <v>25</v>
      </c>
      <c r="AY38">
        <v>4</v>
      </c>
      <c r="AZ38">
        <v>2</v>
      </c>
      <c r="BA38" s="42">
        <f t="shared" si="4"/>
        <v>6</v>
      </c>
      <c r="BB38">
        <v>3.92</v>
      </c>
      <c r="BC38">
        <v>33.347799999999999</v>
      </c>
      <c r="BD38" s="20">
        <v>117.7</v>
      </c>
      <c r="BE38" s="20">
        <f t="shared" si="5"/>
        <v>196.7</v>
      </c>
      <c r="BF38" s="20">
        <f t="shared" si="6"/>
        <v>29.547844374342795</v>
      </c>
      <c r="BG38">
        <v>79</v>
      </c>
      <c r="BH38">
        <v>168</v>
      </c>
      <c r="BI38">
        <v>108</v>
      </c>
      <c r="BJ38" s="41">
        <f t="shared" si="7"/>
        <v>0.42245989304812837</v>
      </c>
      <c r="BK38">
        <v>147</v>
      </c>
      <c r="BL38">
        <v>147</v>
      </c>
      <c r="BM38">
        <v>37</v>
      </c>
      <c r="BN38" s="42">
        <f t="shared" si="8"/>
        <v>110</v>
      </c>
      <c r="BO38">
        <v>18</v>
      </c>
      <c r="BP38">
        <v>7</v>
      </c>
      <c r="BQ38">
        <v>6</v>
      </c>
      <c r="BR38">
        <v>9</v>
      </c>
      <c r="BS38" s="41">
        <f t="shared" si="9"/>
        <v>0.03</v>
      </c>
      <c r="BT38">
        <v>12</v>
      </c>
      <c r="BU38">
        <v>4</v>
      </c>
      <c r="BV38" s="41">
        <f t="shared" si="10"/>
        <v>0.75</v>
      </c>
      <c r="BW38">
        <v>3</v>
      </c>
      <c r="BX38">
        <v>2</v>
      </c>
      <c r="BY38">
        <v>7</v>
      </c>
      <c r="BZ38">
        <v>1</v>
      </c>
      <c r="CA38">
        <v>2</v>
      </c>
      <c r="CB38">
        <v>1</v>
      </c>
      <c r="CC38">
        <v>4</v>
      </c>
      <c r="CD38">
        <v>2</v>
      </c>
      <c r="CE38">
        <v>6</v>
      </c>
      <c r="CF38">
        <v>0</v>
      </c>
      <c r="CG38">
        <v>8</v>
      </c>
      <c r="CH38">
        <v>3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17</v>
      </c>
      <c r="DA38">
        <v>7</v>
      </c>
      <c r="DB38">
        <v>0</v>
      </c>
      <c r="DC38">
        <v>2</v>
      </c>
      <c r="DD38">
        <v>10</v>
      </c>
      <c r="DE38">
        <v>6</v>
      </c>
      <c r="DF38">
        <v>1</v>
      </c>
      <c r="DG38">
        <v>20</v>
      </c>
      <c r="DH38">
        <v>16</v>
      </c>
      <c r="DI38">
        <v>6</v>
      </c>
      <c r="DJ38">
        <v>16</v>
      </c>
      <c r="DK38">
        <v>11</v>
      </c>
      <c r="DL38">
        <v>5</v>
      </c>
      <c r="DM38">
        <v>11</v>
      </c>
      <c r="DN38">
        <v>5</v>
      </c>
      <c r="DO38">
        <v>6</v>
      </c>
      <c r="DP38" s="42">
        <f t="shared" si="11"/>
        <v>-10</v>
      </c>
      <c r="DQ38" s="20">
        <v>-4.4109999999999996</v>
      </c>
      <c r="DR38">
        <v>10</v>
      </c>
      <c r="DS38">
        <v>6</v>
      </c>
      <c r="DT38">
        <v>0</v>
      </c>
      <c r="DU38">
        <v>0</v>
      </c>
      <c r="DV38">
        <v>0</v>
      </c>
      <c r="DW38">
        <v>358</v>
      </c>
      <c r="DX38">
        <v>372</v>
      </c>
      <c r="DY38">
        <v>273</v>
      </c>
      <c r="DZ38">
        <v>291</v>
      </c>
      <c r="EA38">
        <v>196</v>
      </c>
      <c r="EB38">
        <v>207</v>
      </c>
      <c r="EC38">
        <v>14.83</v>
      </c>
      <c r="ED38">
        <v>15.99</v>
      </c>
      <c r="EE38">
        <v>19</v>
      </c>
      <c r="EF38">
        <v>19</v>
      </c>
      <c r="EG38" s="41">
        <f t="shared" si="12"/>
        <v>9.6938775510204078E-2</v>
      </c>
      <c r="EH38" s="43">
        <f t="shared" si="13"/>
        <v>0.90821256038647347</v>
      </c>
      <c r="EI38" s="44">
        <f t="shared" si="14"/>
        <v>1.0051513358966775</v>
      </c>
      <c r="EJ38">
        <v>357</v>
      </c>
      <c r="EK38">
        <v>374</v>
      </c>
      <c r="EL38">
        <v>272</v>
      </c>
      <c r="EM38">
        <v>293</v>
      </c>
      <c r="EN38">
        <v>196</v>
      </c>
      <c r="EO38">
        <v>209</v>
      </c>
      <c r="EP38">
        <v>19</v>
      </c>
      <c r="EQ38">
        <v>19</v>
      </c>
      <c r="ER38">
        <v>185</v>
      </c>
      <c r="ES38">
        <v>182</v>
      </c>
      <c r="ET38">
        <v>69</v>
      </c>
      <c r="EU38">
        <v>62</v>
      </c>
      <c r="EV38">
        <v>11</v>
      </c>
      <c r="EW38">
        <v>10</v>
      </c>
      <c r="EX38">
        <v>30</v>
      </c>
      <c r="EY38">
        <v>33</v>
      </c>
      <c r="EZ38">
        <v>0.4</v>
      </c>
      <c r="FA38">
        <v>0.4</v>
      </c>
      <c r="FB38">
        <v>0.8</v>
      </c>
      <c r="FC38" s="20">
        <v>10.63</v>
      </c>
      <c r="FD38" s="26">
        <f t="shared" si="15"/>
        <v>0.21260000000000001</v>
      </c>
      <c r="FE38">
        <v>0.26950000000000002</v>
      </c>
      <c r="FF38">
        <v>7.0000000000000007E-2</v>
      </c>
      <c r="FG38">
        <v>-0.06</v>
      </c>
      <c r="FH38">
        <v>0</v>
      </c>
      <c r="FL38" s="42">
        <f t="shared" si="16"/>
        <v>212</v>
      </c>
      <c r="FM38" s="20">
        <f t="shared" si="17"/>
        <v>15.3</v>
      </c>
      <c r="FN38" s="41">
        <v>1.84269663E-2</v>
      </c>
      <c r="FO38" s="20">
        <f t="shared" si="18"/>
        <v>7</v>
      </c>
      <c r="FP38" s="20">
        <f t="shared" si="19"/>
        <v>11.117800000000001</v>
      </c>
      <c r="FQ38" s="20">
        <f t="shared" si="20"/>
        <v>109.65900555805919</v>
      </c>
      <c r="FR38">
        <v>1</v>
      </c>
      <c r="FS38" t="s">
        <v>314</v>
      </c>
      <c r="FT38">
        <v>30</v>
      </c>
      <c r="FV38" t="s">
        <v>711</v>
      </c>
      <c r="FW38" s="45">
        <v>2500000</v>
      </c>
      <c r="FX38" s="45">
        <v>2500000</v>
      </c>
      <c r="FY38">
        <v>570</v>
      </c>
      <c r="FZ38">
        <v>50</v>
      </c>
      <c r="GA38">
        <v>59</v>
      </c>
      <c r="GB38">
        <v>109</v>
      </c>
      <c r="GC38">
        <v>-46</v>
      </c>
      <c r="GD38">
        <v>853</v>
      </c>
      <c r="GE38">
        <v>675</v>
      </c>
      <c r="GF38">
        <v>6148</v>
      </c>
      <c r="GG38">
        <v>0.4</v>
      </c>
      <c r="GH38">
        <v>4.5999999999999996</v>
      </c>
      <c r="GI38">
        <v>5</v>
      </c>
      <c r="GJ38" s="42">
        <f t="shared" si="21"/>
        <v>7</v>
      </c>
    </row>
    <row r="39" spans="1:192" x14ac:dyDescent="0.45">
      <c r="A39" s="40">
        <v>30925</v>
      </c>
      <c r="B39" t="s">
        <v>867</v>
      </c>
      <c r="C39" t="s">
        <v>282</v>
      </c>
      <c r="D39" t="s">
        <v>107</v>
      </c>
      <c r="E39" t="s">
        <v>107</v>
      </c>
      <c r="F39">
        <v>74</v>
      </c>
      <c r="G39">
        <v>202</v>
      </c>
      <c r="H39">
        <v>2003</v>
      </c>
      <c r="I39">
        <v>1</v>
      </c>
      <c r="J39">
        <v>23</v>
      </c>
      <c r="K39" t="s">
        <v>202</v>
      </c>
      <c r="L39">
        <v>2003</v>
      </c>
      <c r="M39">
        <v>33</v>
      </c>
      <c r="N39">
        <v>14</v>
      </c>
      <c r="O39">
        <v>8470616</v>
      </c>
      <c r="P39" t="s">
        <v>868</v>
      </c>
      <c r="Q39" t="s">
        <v>869</v>
      </c>
      <c r="R39" t="s">
        <v>870</v>
      </c>
      <c r="S39" t="s">
        <v>390</v>
      </c>
      <c r="T39" t="s">
        <v>716</v>
      </c>
      <c r="U39" t="s">
        <v>102</v>
      </c>
      <c r="V39">
        <v>44</v>
      </c>
      <c r="W39">
        <v>8</v>
      </c>
      <c r="X39">
        <v>6</v>
      </c>
      <c r="Y39">
        <v>1</v>
      </c>
      <c r="Z39">
        <v>14</v>
      </c>
      <c r="AA39">
        <v>17</v>
      </c>
      <c r="AB39">
        <v>55</v>
      </c>
      <c r="AC39" s="26">
        <f t="shared" si="0"/>
        <v>0.31818181818181818</v>
      </c>
      <c r="AD39" s="20">
        <f t="shared" si="1"/>
        <v>-13.027870680044593</v>
      </c>
      <c r="AE39" s="20">
        <v>5.7679999999999998</v>
      </c>
      <c r="AF39">
        <v>-4</v>
      </c>
      <c r="AG39">
        <v>-0.9</v>
      </c>
      <c r="AH39">
        <v>46</v>
      </c>
      <c r="AI39">
        <v>1090</v>
      </c>
      <c r="AJ39">
        <v>47612</v>
      </c>
      <c r="AK39" s="20">
        <v>793.53333333333001</v>
      </c>
      <c r="AL39">
        <v>793.53</v>
      </c>
      <c r="AM39">
        <v>794</v>
      </c>
      <c r="AN39" s="26">
        <f t="shared" si="2"/>
        <v>18.034848484848485</v>
      </c>
      <c r="AO39">
        <v>29.81</v>
      </c>
      <c r="AP39" s="41">
        <f t="shared" si="3"/>
        <v>0.51851851851851849</v>
      </c>
      <c r="AQ39">
        <v>137</v>
      </c>
      <c r="AR39">
        <v>137</v>
      </c>
      <c r="AS39">
        <v>137</v>
      </c>
      <c r="AT39">
        <v>114</v>
      </c>
      <c r="AU39">
        <v>114</v>
      </c>
      <c r="AV39">
        <v>78</v>
      </c>
      <c r="AW39">
        <v>91</v>
      </c>
      <c r="AX39">
        <v>56</v>
      </c>
      <c r="AY39">
        <v>4</v>
      </c>
      <c r="AZ39">
        <v>14</v>
      </c>
      <c r="BA39" s="42">
        <f t="shared" si="4"/>
        <v>18</v>
      </c>
      <c r="BB39">
        <v>11.18</v>
      </c>
      <c r="BC39">
        <v>24.640999999999998</v>
      </c>
      <c r="BD39" s="20">
        <v>0</v>
      </c>
      <c r="BE39" s="20">
        <f t="shared" si="5"/>
        <v>137</v>
      </c>
      <c r="BF39" s="20">
        <f t="shared" si="6"/>
        <v>10.358776605799404</v>
      </c>
      <c r="BG39">
        <v>222</v>
      </c>
      <c r="BH39">
        <v>266</v>
      </c>
      <c r="BI39">
        <v>431</v>
      </c>
      <c r="BJ39" s="41">
        <f t="shared" si="7"/>
        <v>0.33996937212863704</v>
      </c>
      <c r="BK39">
        <v>71</v>
      </c>
      <c r="BL39">
        <v>70</v>
      </c>
      <c r="BM39">
        <v>55</v>
      </c>
      <c r="BN39" s="42">
        <f t="shared" si="8"/>
        <v>15</v>
      </c>
      <c r="BO39">
        <v>36</v>
      </c>
      <c r="BP39">
        <v>21</v>
      </c>
      <c r="BQ39">
        <v>13</v>
      </c>
      <c r="BR39">
        <v>38</v>
      </c>
      <c r="BS39" s="41">
        <f t="shared" si="9"/>
        <v>5.4519368723098996E-2</v>
      </c>
      <c r="BT39">
        <v>400</v>
      </c>
      <c r="BU39">
        <v>350</v>
      </c>
      <c r="BV39" s="41">
        <f t="shared" si="10"/>
        <v>0.53333333333333333</v>
      </c>
      <c r="BW39">
        <v>157</v>
      </c>
      <c r="BX39">
        <v>154</v>
      </c>
      <c r="BY39">
        <v>142</v>
      </c>
      <c r="BZ39">
        <v>106</v>
      </c>
      <c r="CA39">
        <v>101</v>
      </c>
      <c r="CB39">
        <v>90</v>
      </c>
      <c r="CC39">
        <v>102</v>
      </c>
      <c r="CD39">
        <v>78</v>
      </c>
      <c r="CE39">
        <v>182</v>
      </c>
      <c r="CF39">
        <v>154</v>
      </c>
      <c r="CG39">
        <v>235</v>
      </c>
      <c r="CH39">
        <v>210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2</v>
      </c>
      <c r="CU39">
        <v>0</v>
      </c>
      <c r="CV39">
        <v>2</v>
      </c>
      <c r="CW39">
        <v>0</v>
      </c>
      <c r="CX39">
        <v>1</v>
      </c>
      <c r="CY39">
        <v>3</v>
      </c>
      <c r="CZ39">
        <v>32</v>
      </c>
      <c r="DA39">
        <v>7</v>
      </c>
      <c r="DB39">
        <v>3</v>
      </c>
      <c r="DC39">
        <v>4</v>
      </c>
      <c r="DD39">
        <v>8</v>
      </c>
      <c r="DE39">
        <v>12</v>
      </c>
      <c r="DF39">
        <v>2</v>
      </c>
      <c r="DG39">
        <v>42</v>
      </c>
      <c r="DH39">
        <v>17</v>
      </c>
      <c r="DI39">
        <v>9</v>
      </c>
      <c r="DJ39">
        <v>17</v>
      </c>
      <c r="DK39">
        <v>14</v>
      </c>
      <c r="DL39">
        <v>3</v>
      </c>
      <c r="DM39">
        <v>13</v>
      </c>
      <c r="DN39">
        <v>10</v>
      </c>
      <c r="DO39">
        <v>3</v>
      </c>
      <c r="DP39" s="42">
        <f t="shared" si="11"/>
        <v>-8</v>
      </c>
      <c r="DQ39" s="20">
        <v>-3.9260000000000002</v>
      </c>
      <c r="DR39">
        <v>13</v>
      </c>
      <c r="DS39">
        <v>4</v>
      </c>
      <c r="DT39">
        <v>0</v>
      </c>
      <c r="DU39">
        <v>0</v>
      </c>
      <c r="DV39">
        <v>0</v>
      </c>
      <c r="DW39">
        <v>716</v>
      </c>
      <c r="DX39">
        <v>891</v>
      </c>
      <c r="DY39">
        <v>552</v>
      </c>
      <c r="DZ39">
        <v>659</v>
      </c>
      <c r="EA39">
        <v>380</v>
      </c>
      <c r="EB39">
        <v>459</v>
      </c>
      <c r="EC39">
        <v>41.12</v>
      </c>
      <c r="ED39">
        <v>44.81</v>
      </c>
      <c r="EE39">
        <v>27</v>
      </c>
      <c r="EF39">
        <v>41</v>
      </c>
      <c r="EG39" s="41">
        <f t="shared" si="12"/>
        <v>7.1052631578947367E-2</v>
      </c>
      <c r="EH39" s="43">
        <f t="shared" si="13"/>
        <v>0.91067538126361658</v>
      </c>
      <c r="EI39" s="44">
        <f t="shared" si="14"/>
        <v>0.98172801284256395</v>
      </c>
      <c r="EJ39">
        <v>718</v>
      </c>
      <c r="EK39">
        <v>888</v>
      </c>
      <c r="EL39">
        <v>556</v>
      </c>
      <c r="EM39">
        <v>657</v>
      </c>
      <c r="EN39">
        <v>383</v>
      </c>
      <c r="EO39">
        <v>458</v>
      </c>
      <c r="EP39">
        <v>27</v>
      </c>
      <c r="EQ39">
        <v>41</v>
      </c>
      <c r="ER39">
        <v>344</v>
      </c>
      <c r="ES39">
        <v>456</v>
      </c>
      <c r="ET39">
        <v>150</v>
      </c>
      <c r="EU39">
        <v>169</v>
      </c>
      <c r="EV39">
        <v>17</v>
      </c>
      <c r="EW39">
        <v>20</v>
      </c>
      <c r="EX39">
        <v>62</v>
      </c>
      <c r="EY39">
        <v>39</v>
      </c>
      <c r="EZ39">
        <v>0</v>
      </c>
      <c r="FA39">
        <v>0.7</v>
      </c>
      <c r="FB39">
        <v>0.8</v>
      </c>
      <c r="FC39" s="20">
        <v>14.25</v>
      </c>
      <c r="FD39" s="26">
        <f t="shared" si="15"/>
        <v>0.32386363636363635</v>
      </c>
      <c r="FE39">
        <v>2.3992</v>
      </c>
      <c r="FF39">
        <v>0.16</v>
      </c>
      <c r="FG39">
        <v>-0.39</v>
      </c>
      <c r="FH39">
        <v>-0.23</v>
      </c>
      <c r="FL39" s="42">
        <f t="shared" si="16"/>
        <v>159</v>
      </c>
      <c r="FM39" s="20">
        <f t="shared" si="17"/>
        <v>6.4615384615384617</v>
      </c>
      <c r="FN39" s="41">
        <v>6.6856909899999997E-2</v>
      </c>
      <c r="FO39" s="20">
        <f t="shared" si="18"/>
        <v>9.4</v>
      </c>
      <c r="FP39" s="20">
        <f t="shared" si="19"/>
        <v>13.2148</v>
      </c>
      <c r="FQ39" s="20">
        <f t="shared" si="20"/>
        <v>121.50769347094628</v>
      </c>
      <c r="FR39">
        <v>5</v>
      </c>
      <c r="FS39" t="s">
        <v>871</v>
      </c>
      <c r="FT39">
        <v>279</v>
      </c>
      <c r="FV39" t="s">
        <v>711</v>
      </c>
      <c r="FW39" s="45">
        <v>6675000</v>
      </c>
      <c r="FX39" s="45">
        <v>6875000</v>
      </c>
      <c r="FY39">
        <v>941</v>
      </c>
      <c r="FZ39">
        <v>253</v>
      </c>
      <c r="GA39">
        <v>312</v>
      </c>
      <c r="GB39">
        <v>565</v>
      </c>
      <c r="GC39">
        <v>29</v>
      </c>
      <c r="GD39">
        <v>876</v>
      </c>
      <c r="GE39">
        <v>2190</v>
      </c>
      <c r="GF39">
        <v>17863</v>
      </c>
      <c r="GG39">
        <v>38.799999999999997</v>
      </c>
      <c r="GH39">
        <v>21.2</v>
      </c>
      <c r="GI39">
        <v>59.9</v>
      </c>
      <c r="GJ39" s="42">
        <f t="shared" si="21"/>
        <v>9.4</v>
      </c>
    </row>
    <row r="40" spans="1:192" x14ac:dyDescent="0.45">
      <c r="A40" s="40">
        <v>31034</v>
      </c>
      <c r="B40" t="s">
        <v>872</v>
      </c>
      <c r="C40" t="s">
        <v>175</v>
      </c>
      <c r="D40" t="s">
        <v>107</v>
      </c>
      <c r="E40" t="s">
        <v>107</v>
      </c>
      <c r="F40">
        <v>78</v>
      </c>
      <c r="G40">
        <v>245</v>
      </c>
      <c r="H40">
        <v>2003</v>
      </c>
      <c r="I40">
        <v>1</v>
      </c>
      <c r="J40">
        <v>26</v>
      </c>
      <c r="K40" t="s">
        <v>92</v>
      </c>
      <c r="L40">
        <v>2007</v>
      </c>
      <c r="M40">
        <v>33</v>
      </c>
      <c r="N40">
        <v>11</v>
      </c>
      <c r="O40">
        <v>8470619</v>
      </c>
      <c r="P40" t="s">
        <v>873</v>
      </c>
      <c r="Q40" t="s">
        <v>874</v>
      </c>
      <c r="R40" t="s">
        <v>875</v>
      </c>
      <c r="S40" t="s">
        <v>219</v>
      </c>
      <c r="T40" t="s">
        <v>716</v>
      </c>
      <c r="U40" t="s">
        <v>194</v>
      </c>
      <c r="V40">
        <v>69</v>
      </c>
      <c r="W40">
        <v>13</v>
      </c>
      <c r="X40">
        <v>10</v>
      </c>
      <c r="Y40">
        <v>7</v>
      </c>
      <c r="Z40">
        <v>23</v>
      </c>
      <c r="AA40">
        <v>14</v>
      </c>
      <c r="AB40">
        <v>70</v>
      </c>
      <c r="AC40" s="26">
        <f t="shared" si="0"/>
        <v>0.33333333333333331</v>
      </c>
      <c r="AD40" s="20">
        <f t="shared" si="1"/>
        <v>4.3125</v>
      </c>
      <c r="AE40" s="20">
        <v>9.6560000000000006</v>
      </c>
      <c r="AF40">
        <v>-9</v>
      </c>
      <c r="AG40">
        <v>5.6</v>
      </c>
      <c r="AH40">
        <v>45</v>
      </c>
      <c r="AI40">
        <v>1178</v>
      </c>
      <c r="AJ40">
        <v>55026</v>
      </c>
      <c r="AK40" s="20">
        <v>916.23333333333005</v>
      </c>
      <c r="AL40">
        <v>916.23</v>
      </c>
      <c r="AM40">
        <v>917</v>
      </c>
      <c r="AN40" s="26">
        <f t="shared" si="2"/>
        <v>13.291304347826088</v>
      </c>
      <c r="AO40">
        <v>22.29</v>
      </c>
      <c r="AP40" s="41">
        <f t="shared" si="3"/>
        <v>0.52272727272727271</v>
      </c>
      <c r="AQ40">
        <v>195</v>
      </c>
      <c r="AR40">
        <v>196</v>
      </c>
      <c r="AS40">
        <v>196</v>
      </c>
      <c r="AT40">
        <v>160</v>
      </c>
      <c r="AU40">
        <v>160</v>
      </c>
      <c r="AV40">
        <v>120</v>
      </c>
      <c r="AW40">
        <v>107</v>
      </c>
      <c r="AX40">
        <v>53</v>
      </c>
      <c r="AY40">
        <v>6</v>
      </c>
      <c r="AZ40">
        <v>5</v>
      </c>
      <c r="BA40" s="42">
        <f t="shared" si="4"/>
        <v>11</v>
      </c>
      <c r="BB40">
        <v>12.16</v>
      </c>
      <c r="BC40">
        <v>32.725000000000001</v>
      </c>
      <c r="BD40" s="20">
        <v>133.80000000000001</v>
      </c>
      <c r="BE40" s="20">
        <f t="shared" si="5"/>
        <v>328.8</v>
      </c>
      <c r="BF40" s="20">
        <f t="shared" si="6"/>
        <v>21.531711469827446</v>
      </c>
      <c r="BG40">
        <v>378</v>
      </c>
      <c r="BH40">
        <v>248</v>
      </c>
      <c r="BI40">
        <v>321</v>
      </c>
      <c r="BJ40" s="41">
        <f t="shared" si="7"/>
        <v>0.54077253218884125</v>
      </c>
      <c r="BK40">
        <v>126</v>
      </c>
      <c r="BL40">
        <v>124</v>
      </c>
      <c r="BM40">
        <v>49</v>
      </c>
      <c r="BN40" s="42">
        <f t="shared" si="8"/>
        <v>75</v>
      </c>
      <c r="BO40">
        <v>40</v>
      </c>
      <c r="BP40">
        <v>18</v>
      </c>
      <c r="BQ40">
        <v>19</v>
      </c>
      <c r="BR40">
        <v>26</v>
      </c>
      <c r="BS40" s="41">
        <f t="shared" si="9"/>
        <v>4.1139240506329111E-2</v>
      </c>
      <c r="BT40">
        <v>420</v>
      </c>
      <c r="BU40">
        <v>412</v>
      </c>
      <c r="BV40" s="41">
        <f t="shared" si="10"/>
        <v>0.50480769230769229</v>
      </c>
      <c r="BW40">
        <v>157</v>
      </c>
      <c r="BX40">
        <v>139</v>
      </c>
      <c r="BY40">
        <v>97</v>
      </c>
      <c r="BZ40">
        <v>120</v>
      </c>
      <c r="CA40">
        <v>166</v>
      </c>
      <c r="CB40">
        <v>153</v>
      </c>
      <c r="CC40">
        <v>127</v>
      </c>
      <c r="CD40">
        <v>115</v>
      </c>
      <c r="CE40">
        <v>141</v>
      </c>
      <c r="CF40">
        <v>170</v>
      </c>
      <c r="CG40">
        <v>245</v>
      </c>
      <c r="CH40">
        <v>228</v>
      </c>
      <c r="CI40">
        <v>0</v>
      </c>
      <c r="CJ40">
        <v>0</v>
      </c>
      <c r="CK40">
        <v>4</v>
      </c>
      <c r="CL40">
        <v>2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5</v>
      </c>
      <c r="CT40">
        <v>1</v>
      </c>
      <c r="CU40">
        <v>0</v>
      </c>
      <c r="CV40">
        <v>5</v>
      </c>
      <c r="CW40">
        <v>0</v>
      </c>
      <c r="CX40">
        <v>2</v>
      </c>
      <c r="CY40">
        <v>1</v>
      </c>
      <c r="CZ40">
        <v>37</v>
      </c>
      <c r="DA40">
        <v>13</v>
      </c>
      <c r="DB40">
        <v>3</v>
      </c>
      <c r="DC40">
        <v>8</v>
      </c>
      <c r="DD40">
        <v>32</v>
      </c>
      <c r="DE40">
        <v>7</v>
      </c>
      <c r="DF40">
        <v>0</v>
      </c>
      <c r="DG40">
        <v>57</v>
      </c>
      <c r="DH40">
        <v>13</v>
      </c>
      <c r="DI40">
        <v>4</v>
      </c>
      <c r="DJ40">
        <v>13</v>
      </c>
      <c r="DK40">
        <v>12</v>
      </c>
      <c r="DL40">
        <v>1</v>
      </c>
      <c r="DM40">
        <v>5</v>
      </c>
      <c r="DN40">
        <v>4</v>
      </c>
      <c r="DO40">
        <v>1</v>
      </c>
      <c r="DP40" s="42">
        <f t="shared" si="11"/>
        <v>-9</v>
      </c>
      <c r="DQ40" s="20">
        <v>-8.3209999999999997</v>
      </c>
      <c r="DR40">
        <v>10</v>
      </c>
      <c r="DS40">
        <v>1</v>
      </c>
      <c r="DT40">
        <v>0</v>
      </c>
      <c r="DU40">
        <v>2</v>
      </c>
      <c r="DV40">
        <v>0</v>
      </c>
      <c r="DW40">
        <v>961</v>
      </c>
      <c r="DX40">
        <v>806</v>
      </c>
      <c r="DY40">
        <v>747</v>
      </c>
      <c r="DZ40">
        <v>606</v>
      </c>
      <c r="EA40">
        <v>542</v>
      </c>
      <c r="EB40">
        <v>426</v>
      </c>
      <c r="EC40">
        <v>48.55</v>
      </c>
      <c r="ED40">
        <v>37.5</v>
      </c>
      <c r="EE40">
        <v>44</v>
      </c>
      <c r="EF40">
        <v>42</v>
      </c>
      <c r="EG40" s="41">
        <f t="shared" si="12"/>
        <v>8.1180811808118078E-2</v>
      </c>
      <c r="EH40" s="43">
        <f t="shared" si="13"/>
        <v>0.90140845070422537</v>
      </c>
      <c r="EI40" s="44">
        <f t="shared" si="14"/>
        <v>0.98258926251234346</v>
      </c>
      <c r="EJ40">
        <v>965</v>
      </c>
      <c r="EK40">
        <v>811</v>
      </c>
      <c r="EL40">
        <v>748</v>
      </c>
      <c r="EM40">
        <v>610</v>
      </c>
      <c r="EN40">
        <v>542</v>
      </c>
      <c r="EO40">
        <v>429</v>
      </c>
      <c r="EP40">
        <v>44</v>
      </c>
      <c r="EQ40">
        <v>42</v>
      </c>
      <c r="ER40">
        <v>469</v>
      </c>
      <c r="ES40">
        <v>380</v>
      </c>
      <c r="ET40">
        <v>182</v>
      </c>
      <c r="EU40">
        <v>131</v>
      </c>
      <c r="EV40">
        <v>22</v>
      </c>
      <c r="EW40">
        <v>21</v>
      </c>
      <c r="EX40">
        <v>59</v>
      </c>
      <c r="EY40">
        <v>59</v>
      </c>
      <c r="EZ40">
        <v>1.2</v>
      </c>
      <c r="FA40">
        <v>0.7</v>
      </c>
      <c r="FB40">
        <v>2</v>
      </c>
      <c r="FC40" s="20">
        <v>22.33</v>
      </c>
      <c r="FD40" s="26">
        <f t="shared" si="15"/>
        <v>0.32362318840579707</v>
      </c>
      <c r="FE40">
        <v>3.0691999999999999</v>
      </c>
      <c r="FF40">
        <v>-0.05</v>
      </c>
      <c r="FG40">
        <v>-0.04</v>
      </c>
      <c r="FH40">
        <v>-0.09</v>
      </c>
      <c r="FI40">
        <v>4</v>
      </c>
      <c r="FJ40">
        <v>2</v>
      </c>
      <c r="FK40">
        <v>2</v>
      </c>
      <c r="FL40" s="42">
        <f t="shared" si="16"/>
        <v>198</v>
      </c>
      <c r="FM40" s="20">
        <f t="shared" si="17"/>
        <v>14.5</v>
      </c>
      <c r="FN40" s="41">
        <v>6.71707624E-2</v>
      </c>
      <c r="FO40" s="20">
        <f t="shared" si="18"/>
        <v>18.5</v>
      </c>
      <c r="FP40" s="20">
        <f t="shared" si="19"/>
        <v>21.335799999999999</v>
      </c>
      <c r="FQ40" s="20">
        <f t="shared" si="20"/>
        <v>115.71330342817852</v>
      </c>
      <c r="FR40">
        <v>4</v>
      </c>
      <c r="FS40" t="s">
        <v>876</v>
      </c>
      <c r="FT40">
        <v>195</v>
      </c>
      <c r="FV40" t="s">
        <v>711</v>
      </c>
      <c r="FW40" s="45">
        <v>3000000</v>
      </c>
      <c r="FX40" s="45">
        <v>2750000</v>
      </c>
      <c r="FY40">
        <v>693</v>
      </c>
      <c r="FZ40">
        <v>106</v>
      </c>
      <c r="GA40">
        <v>86</v>
      </c>
      <c r="GB40">
        <v>192</v>
      </c>
      <c r="GC40">
        <v>-29</v>
      </c>
      <c r="GD40">
        <v>533</v>
      </c>
      <c r="GE40">
        <v>1212</v>
      </c>
      <c r="GF40">
        <v>9060</v>
      </c>
      <c r="GG40">
        <v>7.5</v>
      </c>
      <c r="GH40">
        <v>9.4</v>
      </c>
      <c r="GI40">
        <v>16.899999999999999</v>
      </c>
      <c r="GJ40" s="42">
        <f t="shared" si="21"/>
        <v>18.5</v>
      </c>
    </row>
    <row r="41" spans="1:192" x14ac:dyDescent="0.45">
      <c r="A41" s="40">
        <v>32841</v>
      </c>
      <c r="B41" t="s">
        <v>832</v>
      </c>
      <c r="C41" t="s">
        <v>475</v>
      </c>
      <c r="D41" t="s">
        <v>91</v>
      </c>
      <c r="E41" t="s">
        <v>91</v>
      </c>
      <c r="F41">
        <v>69</v>
      </c>
      <c r="G41">
        <v>168</v>
      </c>
      <c r="H41">
        <v>2008</v>
      </c>
      <c r="I41">
        <v>6</v>
      </c>
      <c r="J41">
        <v>156</v>
      </c>
      <c r="K41" t="s">
        <v>202</v>
      </c>
      <c r="L41">
        <v>2010</v>
      </c>
      <c r="M41">
        <v>28</v>
      </c>
      <c r="N41">
        <v>8</v>
      </c>
      <c r="O41">
        <v>8474716</v>
      </c>
      <c r="P41" t="s">
        <v>877</v>
      </c>
      <c r="Q41" t="s">
        <v>878</v>
      </c>
      <c r="R41" t="s">
        <v>879</v>
      </c>
      <c r="S41" t="s">
        <v>880</v>
      </c>
      <c r="T41" t="s">
        <v>720</v>
      </c>
      <c r="U41" t="s">
        <v>30</v>
      </c>
      <c r="V41">
        <v>61</v>
      </c>
      <c r="W41">
        <v>9</v>
      </c>
      <c r="X41">
        <v>28</v>
      </c>
      <c r="Y41">
        <v>12</v>
      </c>
      <c r="Z41">
        <v>37</v>
      </c>
      <c r="AA41">
        <v>7</v>
      </c>
      <c r="AB41">
        <v>39</v>
      </c>
      <c r="AC41" s="26">
        <f t="shared" si="0"/>
        <v>0.60655737704918034</v>
      </c>
      <c r="AD41" s="20">
        <f t="shared" si="1"/>
        <v>14.125</v>
      </c>
      <c r="AE41" s="20">
        <v>12.715999999999999</v>
      </c>
      <c r="AF41">
        <v>-6</v>
      </c>
      <c r="AG41">
        <v>14.6</v>
      </c>
      <c r="AH41">
        <v>8</v>
      </c>
      <c r="AI41">
        <v>1639</v>
      </c>
      <c r="AJ41">
        <v>89837</v>
      </c>
      <c r="AK41" s="20">
        <v>1497.2833333333001</v>
      </c>
      <c r="AL41">
        <v>1497.28</v>
      </c>
      <c r="AM41">
        <v>1497</v>
      </c>
      <c r="AN41" s="26">
        <f t="shared" si="2"/>
        <v>24.545628415300545</v>
      </c>
      <c r="AO41">
        <v>40.450000000000003</v>
      </c>
      <c r="AP41" s="41">
        <f t="shared" si="3"/>
        <v>0.47435897435897434</v>
      </c>
      <c r="AQ41">
        <v>234</v>
      </c>
      <c r="AR41">
        <v>234</v>
      </c>
      <c r="AS41">
        <v>234</v>
      </c>
      <c r="AT41">
        <v>161</v>
      </c>
      <c r="AU41">
        <v>161</v>
      </c>
      <c r="AV41">
        <v>110</v>
      </c>
      <c r="AW41">
        <v>68</v>
      </c>
      <c r="AX41">
        <v>18</v>
      </c>
      <c r="AY41">
        <v>3</v>
      </c>
      <c r="AZ41">
        <v>15</v>
      </c>
      <c r="BA41" s="42">
        <f t="shared" si="4"/>
        <v>18</v>
      </c>
      <c r="BB41">
        <v>8.2200000000000006</v>
      </c>
      <c r="BC41">
        <v>46.781799999999997</v>
      </c>
      <c r="BD41" s="20">
        <v>241.4</v>
      </c>
      <c r="BE41" s="20">
        <f t="shared" si="5"/>
        <v>475.4</v>
      </c>
      <c r="BF41" s="20">
        <f t="shared" si="6"/>
        <v>19.050544988245353</v>
      </c>
      <c r="BG41">
        <v>552</v>
      </c>
      <c r="BH41">
        <v>505</v>
      </c>
      <c r="BI41">
        <v>610</v>
      </c>
      <c r="BJ41" s="41">
        <f t="shared" si="7"/>
        <v>0.47504302925989672</v>
      </c>
      <c r="BK41">
        <v>64</v>
      </c>
      <c r="BL41">
        <v>64</v>
      </c>
      <c r="BM41">
        <v>60</v>
      </c>
      <c r="BN41" s="42">
        <f t="shared" si="8"/>
        <v>4</v>
      </c>
      <c r="BO41">
        <v>51</v>
      </c>
      <c r="BP41">
        <v>20</v>
      </c>
      <c r="BQ41">
        <v>23</v>
      </c>
      <c r="BR41">
        <v>127</v>
      </c>
      <c r="BS41" s="41">
        <f t="shared" si="9"/>
        <v>0.10530679933665009</v>
      </c>
      <c r="BT41">
        <v>0</v>
      </c>
      <c r="BU41">
        <v>1</v>
      </c>
      <c r="BV41" s="41">
        <f t="shared" si="10"/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3</v>
      </c>
      <c r="CS41">
        <v>1</v>
      </c>
      <c r="CT41">
        <v>1</v>
      </c>
      <c r="CU41">
        <v>0</v>
      </c>
      <c r="CV41">
        <v>3</v>
      </c>
      <c r="CW41">
        <v>2</v>
      </c>
      <c r="CX41">
        <v>4</v>
      </c>
      <c r="CY41">
        <v>2</v>
      </c>
      <c r="CZ41">
        <v>43</v>
      </c>
      <c r="DA41">
        <v>1</v>
      </c>
      <c r="DB41">
        <v>1</v>
      </c>
      <c r="DC41">
        <v>60</v>
      </c>
      <c r="DD41">
        <v>5</v>
      </c>
      <c r="DE41">
        <v>1</v>
      </c>
      <c r="DF41">
        <v>0</v>
      </c>
      <c r="DG41">
        <v>42</v>
      </c>
      <c r="DH41">
        <v>4</v>
      </c>
      <c r="DI41">
        <v>6</v>
      </c>
      <c r="DJ41">
        <v>4</v>
      </c>
      <c r="DK41">
        <v>4</v>
      </c>
      <c r="DL41">
        <v>0</v>
      </c>
      <c r="DM41">
        <v>5</v>
      </c>
      <c r="DN41">
        <v>5</v>
      </c>
      <c r="DO41">
        <v>0</v>
      </c>
      <c r="DP41" s="42">
        <f t="shared" si="11"/>
        <v>2</v>
      </c>
      <c r="DQ41" s="20">
        <v>5.9089999999999998</v>
      </c>
      <c r="DR41">
        <v>4</v>
      </c>
      <c r="DS41">
        <v>0</v>
      </c>
      <c r="DT41">
        <v>0</v>
      </c>
      <c r="DU41">
        <v>0</v>
      </c>
      <c r="DV41">
        <v>0</v>
      </c>
      <c r="DW41">
        <v>1445</v>
      </c>
      <c r="DX41">
        <v>1469</v>
      </c>
      <c r="DY41">
        <v>1104</v>
      </c>
      <c r="DZ41">
        <v>1079</v>
      </c>
      <c r="EA41">
        <v>836</v>
      </c>
      <c r="EB41">
        <v>793</v>
      </c>
      <c r="EC41">
        <v>81.05</v>
      </c>
      <c r="ED41">
        <v>61.26</v>
      </c>
      <c r="EE41">
        <v>78</v>
      </c>
      <c r="EF41">
        <v>83</v>
      </c>
      <c r="EG41" s="41">
        <f t="shared" si="12"/>
        <v>9.3301435406698566E-2</v>
      </c>
      <c r="EH41" s="43">
        <f t="shared" si="13"/>
        <v>0.89533417402269866</v>
      </c>
      <c r="EI41" s="44">
        <f t="shared" si="14"/>
        <v>0.98863560942939721</v>
      </c>
      <c r="EJ41">
        <v>1440</v>
      </c>
      <c r="EK41">
        <v>1467</v>
      </c>
      <c r="EL41">
        <v>1100</v>
      </c>
      <c r="EM41">
        <v>1077</v>
      </c>
      <c r="EN41">
        <v>833</v>
      </c>
      <c r="EO41">
        <v>790</v>
      </c>
      <c r="EP41">
        <v>78</v>
      </c>
      <c r="EQ41">
        <v>83</v>
      </c>
      <c r="ER41">
        <v>718</v>
      </c>
      <c r="ES41">
        <v>634</v>
      </c>
      <c r="ET41">
        <v>349</v>
      </c>
      <c r="EU41">
        <v>213</v>
      </c>
      <c r="EV41">
        <v>49</v>
      </c>
      <c r="EW41">
        <v>36</v>
      </c>
      <c r="EX41">
        <v>79</v>
      </c>
      <c r="EY41">
        <v>72</v>
      </c>
      <c r="EZ41">
        <v>2.9</v>
      </c>
      <c r="FA41">
        <v>2.6</v>
      </c>
      <c r="FB41">
        <v>5.4</v>
      </c>
      <c r="FC41" s="20">
        <v>36.44</v>
      </c>
      <c r="FD41" s="26">
        <f t="shared" si="15"/>
        <v>0.59737704918032786</v>
      </c>
      <c r="FE41">
        <v>4.1192000000000002</v>
      </c>
      <c r="FF41">
        <v>1.02</v>
      </c>
      <c r="FG41">
        <v>0.73</v>
      </c>
      <c r="FH41">
        <v>1.75</v>
      </c>
      <c r="FI41">
        <v>1</v>
      </c>
      <c r="FJ41">
        <v>0</v>
      </c>
      <c r="FK41">
        <v>0</v>
      </c>
      <c r="FL41" s="42">
        <f t="shared" si="16"/>
        <v>199</v>
      </c>
      <c r="FM41" s="20">
        <f t="shared" si="17"/>
        <v>21.75</v>
      </c>
      <c r="FN41" s="41">
        <v>5.0200666599999999E-2</v>
      </c>
      <c r="FO41" s="20">
        <f t="shared" si="18"/>
        <v>36.200000000000003</v>
      </c>
      <c r="FP41" s="20">
        <f t="shared" si="19"/>
        <v>38.181800000000003</v>
      </c>
      <c r="FQ41" s="20">
        <f t="shared" si="20"/>
        <v>116.77174609959394</v>
      </c>
      <c r="FR41">
        <v>4</v>
      </c>
      <c r="FS41" t="s">
        <v>455</v>
      </c>
      <c r="FT41">
        <v>195</v>
      </c>
      <c r="FU41" t="s">
        <v>721</v>
      </c>
      <c r="FV41" t="s">
        <v>711</v>
      </c>
      <c r="FW41" s="45">
        <v>5500000</v>
      </c>
      <c r="FX41" s="45">
        <v>5187500</v>
      </c>
      <c r="FY41">
        <v>509</v>
      </c>
      <c r="FZ41">
        <v>56</v>
      </c>
      <c r="GA41">
        <v>149</v>
      </c>
      <c r="GB41">
        <v>205</v>
      </c>
      <c r="GC41">
        <v>51</v>
      </c>
      <c r="GD41">
        <v>76</v>
      </c>
      <c r="GE41">
        <v>792</v>
      </c>
      <c r="GF41">
        <v>11231</v>
      </c>
      <c r="GG41">
        <v>15</v>
      </c>
      <c r="GH41">
        <v>29.8</v>
      </c>
      <c r="GI41">
        <v>44.7</v>
      </c>
      <c r="GJ41" s="42">
        <f t="shared" si="21"/>
        <v>36.200000000000003</v>
      </c>
    </row>
    <row r="42" spans="1:192" x14ac:dyDescent="0.45">
      <c r="A42" s="40">
        <v>32955</v>
      </c>
      <c r="B42" t="s">
        <v>185</v>
      </c>
      <c r="C42" t="s">
        <v>126</v>
      </c>
      <c r="D42" t="s">
        <v>91</v>
      </c>
      <c r="E42" t="s">
        <v>91</v>
      </c>
      <c r="F42">
        <v>73</v>
      </c>
      <c r="G42">
        <v>207</v>
      </c>
      <c r="H42">
        <v>2008</v>
      </c>
      <c r="I42">
        <v>6</v>
      </c>
      <c r="J42">
        <v>152</v>
      </c>
      <c r="K42" t="s">
        <v>92</v>
      </c>
      <c r="L42">
        <v>2012</v>
      </c>
      <c r="M42">
        <v>27</v>
      </c>
      <c r="N42">
        <v>6</v>
      </c>
      <c r="O42">
        <v>8474717</v>
      </c>
      <c r="P42" t="s">
        <v>881</v>
      </c>
      <c r="Q42" t="s">
        <v>882</v>
      </c>
      <c r="R42" t="s">
        <v>883</v>
      </c>
      <c r="S42" t="s">
        <v>884</v>
      </c>
      <c r="T42" t="s">
        <v>720</v>
      </c>
      <c r="U42" t="s">
        <v>135</v>
      </c>
      <c r="V42">
        <v>46</v>
      </c>
      <c r="W42">
        <v>3</v>
      </c>
      <c r="X42">
        <v>10</v>
      </c>
      <c r="Y42">
        <v>5</v>
      </c>
      <c r="Z42">
        <v>13</v>
      </c>
      <c r="AA42">
        <v>18</v>
      </c>
      <c r="AB42">
        <v>84</v>
      </c>
      <c r="AC42" s="26">
        <f t="shared" si="0"/>
        <v>0.28260869565217389</v>
      </c>
      <c r="AD42" s="20">
        <f t="shared" si="1"/>
        <v>3.4663212435233159</v>
      </c>
      <c r="AE42" s="20">
        <v>4.5140000000000002</v>
      </c>
      <c r="AF42">
        <v>6</v>
      </c>
      <c r="AG42">
        <v>-1.5</v>
      </c>
      <c r="AH42">
        <v>31</v>
      </c>
      <c r="AI42">
        <v>1067</v>
      </c>
      <c r="AJ42">
        <v>47693</v>
      </c>
      <c r="AK42" s="20">
        <v>794.88333333333003</v>
      </c>
      <c r="AL42">
        <v>794.88</v>
      </c>
      <c r="AM42">
        <v>795</v>
      </c>
      <c r="AN42" s="26">
        <f t="shared" si="2"/>
        <v>17.280072463768114</v>
      </c>
      <c r="AO42">
        <v>28.99</v>
      </c>
      <c r="AP42" s="41">
        <f t="shared" si="3"/>
        <v>0.41935483870967744</v>
      </c>
      <c r="AQ42">
        <v>124</v>
      </c>
      <c r="AR42">
        <v>124</v>
      </c>
      <c r="AS42">
        <v>124</v>
      </c>
      <c r="AT42">
        <v>83</v>
      </c>
      <c r="AU42">
        <v>83</v>
      </c>
      <c r="AV42">
        <v>52</v>
      </c>
      <c r="AW42">
        <v>47</v>
      </c>
      <c r="AX42">
        <v>6</v>
      </c>
      <c r="AY42">
        <v>1</v>
      </c>
      <c r="AZ42">
        <v>10</v>
      </c>
      <c r="BA42" s="42">
        <f t="shared" si="4"/>
        <v>11</v>
      </c>
      <c r="BB42">
        <v>2.64</v>
      </c>
      <c r="BC42">
        <v>56.211500000000001</v>
      </c>
      <c r="BD42" s="20">
        <v>98</v>
      </c>
      <c r="BE42" s="20">
        <f t="shared" si="5"/>
        <v>222</v>
      </c>
      <c r="BF42" s="20">
        <f t="shared" si="6"/>
        <v>16.757246376811594</v>
      </c>
      <c r="BG42">
        <v>154</v>
      </c>
      <c r="BH42">
        <v>230</v>
      </c>
      <c r="BI42">
        <v>316</v>
      </c>
      <c r="BJ42" s="41">
        <f t="shared" si="7"/>
        <v>0.32765957446808508</v>
      </c>
      <c r="BK42">
        <v>26</v>
      </c>
      <c r="BL42">
        <v>26</v>
      </c>
      <c r="BM42">
        <v>40</v>
      </c>
      <c r="BN42" s="42">
        <f t="shared" si="8"/>
        <v>-14</v>
      </c>
      <c r="BO42">
        <v>31</v>
      </c>
      <c r="BP42">
        <v>16</v>
      </c>
      <c r="BQ42">
        <v>8</v>
      </c>
      <c r="BR42">
        <v>62</v>
      </c>
      <c r="BS42" s="41">
        <f t="shared" si="9"/>
        <v>9.2261904761904767E-2</v>
      </c>
      <c r="BT42">
        <v>0</v>
      </c>
      <c r="BU42">
        <v>0</v>
      </c>
      <c r="BV42" s="41">
        <f t="shared" si="10"/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29</v>
      </c>
      <c r="DA42">
        <v>1</v>
      </c>
      <c r="DB42">
        <v>0</v>
      </c>
      <c r="DC42">
        <v>18</v>
      </c>
      <c r="DD42">
        <v>7</v>
      </c>
      <c r="DE42">
        <v>0</v>
      </c>
      <c r="DF42">
        <v>0</v>
      </c>
      <c r="DG42">
        <v>26</v>
      </c>
      <c r="DH42">
        <v>14</v>
      </c>
      <c r="DI42">
        <v>2</v>
      </c>
      <c r="DJ42">
        <v>14</v>
      </c>
      <c r="DK42">
        <v>14</v>
      </c>
      <c r="DL42">
        <v>0</v>
      </c>
      <c r="DM42">
        <v>3</v>
      </c>
      <c r="DN42">
        <v>3</v>
      </c>
      <c r="DO42">
        <v>0</v>
      </c>
      <c r="DP42" s="42">
        <f t="shared" si="11"/>
        <v>-12</v>
      </c>
      <c r="DQ42" s="20">
        <v>-7.8920000000000003</v>
      </c>
      <c r="DR42">
        <v>13</v>
      </c>
      <c r="DS42">
        <v>1</v>
      </c>
      <c r="DT42">
        <v>0</v>
      </c>
      <c r="DU42">
        <v>0</v>
      </c>
      <c r="DV42">
        <v>0</v>
      </c>
      <c r="DW42">
        <v>671</v>
      </c>
      <c r="DX42">
        <v>844</v>
      </c>
      <c r="DY42">
        <v>480</v>
      </c>
      <c r="DZ42">
        <v>610</v>
      </c>
      <c r="EA42">
        <v>351</v>
      </c>
      <c r="EB42">
        <v>427</v>
      </c>
      <c r="EC42">
        <v>27.18</v>
      </c>
      <c r="ED42">
        <v>35.01</v>
      </c>
      <c r="EE42">
        <v>31</v>
      </c>
      <c r="EF42">
        <v>31</v>
      </c>
      <c r="EG42" s="41">
        <f t="shared" si="12"/>
        <v>8.8319088319088315E-2</v>
      </c>
      <c r="EH42" s="43">
        <f t="shared" si="13"/>
        <v>0.92740046838407497</v>
      </c>
      <c r="EI42" s="44">
        <f t="shared" si="14"/>
        <v>1.0157195567031634</v>
      </c>
      <c r="EJ42">
        <v>664</v>
      </c>
      <c r="EK42">
        <v>846</v>
      </c>
      <c r="EL42">
        <v>472</v>
      </c>
      <c r="EM42">
        <v>612</v>
      </c>
      <c r="EN42">
        <v>343</v>
      </c>
      <c r="EO42">
        <v>429</v>
      </c>
      <c r="EP42">
        <v>30</v>
      </c>
      <c r="EQ42">
        <v>31</v>
      </c>
      <c r="ER42">
        <v>301</v>
      </c>
      <c r="ES42">
        <v>405</v>
      </c>
      <c r="ET42">
        <v>102</v>
      </c>
      <c r="EU42">
        <v>138</v>
      </c>
      <c r="EV42">
        <v>17</v>
      </c>
      <c r="EW42">
        <v>15</v>
      </c>
      <c r="EX42">
        <v>60</v>
      </c>
      <c r="EY42">
        <v>70</v>
      </c>
      <c r="EZ42">
        <v>0.7</v>
      </c>
      <c r="FA42">
        <v>2.1</v>
      </c>
      <c r="FB42">
        <v>2.8</v>
      </c>
      <c r="FC42" s="20">
        <v>12.5</v>
      </c>
      <c r="FD42" s="26">
        <f t="shared" si="15"/>
        <v>0.27173913043478259</v>
      </c>
      <c r="FE42">
        <v>0.56640000000000001</v>
      </c>
      <c r="FF42">
        <v>-0.47</v>
      </c>
      <c r="FG42">
        <v>0.43</v>
      </c>
      <c r="FH42">
        <v>-0.04</v>
      </c>
      <c r="FL42" s="42">
        <f t="shared" si="16"/>
        <v>120</v>
      </c>
      <c r="FM42" s="20">
        <f t="shared" si="17"/>
        <v>2.6153846153846154</v>
      </c>
      <c r="FN42" s="41">
        <v>2.1221532099999999E-2</v>
      </c>
      <c r="FO42" s="20">
        <f t="shared" si="18"/>
        <v>9.9</v>
      </c>
      <c r="FP42" s="20">
        <f t="shared" si="19"/>
        <v>11.4216</v>
      </c>
      <c r="FQ42" s="20">
        <f t="shared" si="20"/>
        <v>114.35688405797102</v>
      </c>
      <c r="FR42">
        <v>33</v>
      </c>
      <c r="FS42" t="s">
        <v>111</v>
      </c>
      <c r="FT42">
        <v>302</v>
      </c>
      <c r="FU42" t="s">
        <v>721</v>
      </c>
      <c r="FV42" t="s">
        <v>711</v>
      </c>
      <c r="FW42" s="45">
        <v>700000</v>
      </c>
      <c r="FX42" s="45">
        <v>750000</v>
      </c>
      <c r="FY42">
        <v>239</v>
      </c>
      <c r="FZ42">
        <v>13</v>
      </c>
      <c r="GA42">
        <v>40</v>
      </c>
      <c r="GB42">
        <v>53</v>
      </c>
      <c r="GC42">
        <v>5</v>
      </c>
      <c r="GD42">
        <v>95</v>
      </c>
      <c r="GE42">
        <v>272</v>
      </c>
      <c r="GF42">
        <v>3958</v>
      </c>
      <c r="GG42">
        <v>2.2999999999999998</v>
      </c>
      <c r="GH42">
        <v>8.5</v>
      </c>
      <c r="GI42">
        <v>10.8</v>
      </c>
      <c r="GJ42" s="42">
        <f t="shared" si="21"/>
        <v>9.9</v>
      </c>
    </row>
    <row r="43" spans="1:192" x14ac:dyDescent="0.45">
      <c r="A43" s="40">
        <v>30803</v>
      </c>
      <c r="B43" t="s">
        <v>885</v>
      </c>
      <c r="C43" t="s">
        <v>475</v>
      </c>
      <c r="D43" t="s">
        <v>91</v>
      </c>
      <c r="E43" t="s">
        <v>107</v>
      </c>
      <c r="F43">
        <v>70</v>
      </c>
      <c r="G43">
        <v>202</v>
      </c>
      <c r="H43">
        <v>2003</v>
      </c>
      <c r="I43">
        <v>1</v>
      </c>
      <c r="J43">
        <v>29</v>
      </c>
      <c r="K43" t="s">
        <v>202</v>
      </c>
      <c r="L43">
        <v>2005</v>
      </c>
      <c r="M43">
        <v>33</v>
      </c>
      <c r="N43">
        <v>13</v>
      </c>
      <c r="O43">
        <v>8470622</v>
      </c>
      <c r="P43" t="s">
        <v>886</v>
      </c>
      <c r="Q43" t="s">
        <v>887</v>
      </c>
      <c r="R43" t="s">
        <v>888</v>
      </c>
      <c r="S43" t="s">
        <v>889</v>
      </c>
      <c r="T43" t="s">
        <v>710</v>
      </c>
      <c r="U43" t="s">
        <v>102</v>
      </c>
      <c r="V43">
        <v>2</v>
      </c>
      <c r="W43">
        <v>1</v>
      </c>
      <c r="X43">
        <v>0</v>
      </c>
      <c r="Y43">
        <v>0</v>
      </c>
      <c r="Z43">
        <v>1</v>
      </c>
      <c r="AA43">
        <v>29</v>
      </c>
      <c r="AB43">
        <v>68</v>
      </c>
      <c r="AC43" s="26">
        <f t="shared" si="0"/>
        <v>0.5</v>
      </c>
      <c r="AD43" s="20">
        <f t="shared" si="1"/>
        <v>0.22756410256410253</v>
      </c>
      <c r="AE43" s="20">
        <v>0.5</v>
      </c>
      <c r="AF43">
        <v>0</v>
      </c>
      <c r="AG43">
        <v>-0.2</v>
      </c>
      <c r="AH43">
        <v>0</v>
      </c>
      <c r="AI43">
        <v>48</v>
      </c>
      <c r="AJ43">
        <v>1975</v>
      </c>
      <c r="AK43" s="20">
        <v>32.916666666666998</v>
      </c>
      <c r="AL43">
        <v>32.92</v>
      </c>
      <c r="AM43">
        <v>33</v>
      </c>
      <c r="AN43" s="26">
        <f t="shared" si="2"/>
        <v>16.458333333333332</v>
      </c>
      <c r="AO43">
        <v>27.44</v>
      </c>
      <c r="AP43" s="41">
        <f t="shared" si="3"/>
        <v>1</v>
      </c>
      <c r="AQ43">
        <v>8</v>
      </c>
      <c r="AR43">
        <v>8</v>
      </c>
      <c r="AS43">
        <v>8</v>
      </c>
      <c r="AT43">
        <v>6</v>
      </c>
      <c r="AU43">
        <v>6</v>
      </c>
      <c r="AV43">
        <v>3</v>
      </c>
      <c r="AW43">
        <v>3</v>
      </c>
      <c r="AX43">
        <v>2</v>
      </c>
      <c r="AY43">
        <v>0</v>
      </c>
      <c r="AZ43">
        <v>0</v>
      </c>
      <c r="BA43" s="42">
        <f t="shared" si="4"/>
        <v>0</v>
      </c>
      <c r="BB43">
        <v>0.28999999999999998</v>
      </c>
      <c r="BC43">
        <v>35.333300000000001</v>
      </c>
      <c r="BD43" s="20">
        <v>0</v>
      </c>
      <c r="BE43" s="20">
        <f t="shared" si="5"/>
        <v>8</v>
      </c>
      <c r="BF43" s="20">
        <f t="shared" si="6"/>
        <v>14.580801944106925</v>
      </c>
      <c r="BG43">
        <v>18</v>
      </c>
      <c r="BH43">
        <v>18</v>
      </c>
      <c r="BI43">
        <v>8</v>
      </c>
      <c r="BJ43" s="41">
        <f t="shared" si="7"/>
        <v>0.69230769230769229</v>
      </c>
      <c r="BK43">
        <v>5</v>
      </c>
      <c r="BL43">
        <v>5</v>
      </c>
      <c r="BM43">
        <v>3</v>
      </c>
      <c r="BN43" s="42">
        <f t="shared" si="8"/>
        <v>2</v>
      </c>
      <c r="BO43">
        <v>3</v>
      </c>
      <c r="BP43">
        <v>0</v>
      </c>
      <c r="BQ43">
        <v>0</v>
      </c>
      <c r="BR43">
        <v>1</v>
      </c>
      <c r="BS43" s="41">
        <f t="shared" si="9"/>
        <v>4.7619047619047616E-2</v>
      </c>
      <c r="BT43">
        <v>0</v>
      </c>
      <c r="BU43">
        <v>1</v>
      </c>
      <c r="BV43" s="41">
        <f t="shared" si="10"/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3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 s="42">
        <f t="shared" si="11"/>
        <v>1</v>
      </c>
      <c r="DQ43" s="20">
        <v>0.999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32</v>
      </c>
      <c r="DX43">
        <v>36</v>
      </c>
      <c r="DY43">
        <v>25</v>
      </c>
      <c r="DZ43">
        <v>20</v>
      </c>
      <c r="EA43">
        <v>15</v>
      </c>
      <c r="EB43">
        <v>13</v>
      </c>
      <c r="EC43">
        <v>1.35</v>
      </c>
      <c r="ED43">
        <v>0.8</v>
      </c>
      <c r="EE43">
        <v>1</v>
      </c>
      <c r="EF43">
        <v>1</v>
      </c>
      <c r="EG43" s="41">
        <f t="shared" si="12"/>
        <v>6.6666666666666666E-2</v>
      </c>
      <c r="EH43" s="43">
        <f t="shared" si="13"/>
        <v>0.92307692307692313</v>
      </c>
      <c r="EI43" s="44">
        <f t="shared" si="14"/>
        <v>0.98974358974358978</v>
      </c>
      <c r="EJ43">
        <v>32</v>
      </c>
      <c r="EK43">
        <v>36</v>
      </c>
      <c r="EL43">
        <v>25</v>
      </c>
      <c r="EM43">
        <v>20</v>
      </c>
      <c r="EN43">
        <v>15</v>
      </c>
      <c r="EO43">
        <v>13</v>
      </c>
      <c r="EP43">
        <v>1</v>
      </c>
      <c r="EQ43">
        <v>1</v>
      </c>
      <c r="ER43">
        <v>14</v>
      </c>
      <c r="ES43">
        <v>16</v>
      </c>
      <c r="ET43">
        <v>5</v>
      </c>
      <c r="EU43">
        <v>4</v>
      </c>
      <c r="EV43">
        <v>0</v>
      </c>
      <c r="EW43">
        <v>0</v>
      </c>
      <c r="EX43">
        <v>2</v>
      </c>
      <c r="EY43">
        <v>2</v>
      </c>
      <c r="EZ43">
        <v>0.1</v>
      </c>
      <c r="FA43">
        <v>0</v>
      </c>
      <c r="FB43">
        <v>0.1</v>
      </c>
      <c r="FC43" s="20">
        <v>0.16</v>
      </c>
      <c r="FD43" s="26">
        <f t="shared" si="15"/>
        <v>0.08</v>
      </c>
      <c r="FE43">
        <v>0.21360000000000001</v>
      </c>
      <c r="FF43">
        <v>0</v>
      </c>
      <c r="FG43">
        <v>0</v>
      </c>
      <c r="FH43">
        <v>0</v>
      </c>
      <c r="FL43" s="42">
        <f t="shared" si="16"/>
        <v>6</v>
      </c>
      <c r="FM43" s="20">
        <f t="shared" si="17"/>
        <v>0</v>
      </c>
      <c r="FN43" s="41">
        <v>0.17826086960000001</v>
      </c>
      <c r="FO43" s="20">
        <f t="shared" si="18"/>
        <v>1</v>
      </c>
      <c r="FP43" s="20">
        <f t="shared" si="19"/>
        <v>1.1998</v>
      </c>
      <c r="FQ43" s="20">
        <f t="shared" si="20"/>
        <v>123.93681652490885</v>
      </c>
      <c r="FR43">
        <v>7</v>
      </c>
      <c r="FS43" t="s">
        <v>890</v>
      </c>
      <c r="FT43">
        <v>310</v>
      </c>
      <c r="FV43" t="s">
        <v>711</v>
      </c>
      <c r="FW43" s="45">
        <v>3300000</v>
      </c>
      <c r="FX43" s="45">
        <v>3150000</v>
      </c>
      <c r="FY43">
        <v>626</v>
      </c>
      <c r="FZ43">
        <v>132</v>
      </c>
      <c r="GA43">
        <v>110</v>
      </c>
      <c r="GB43">
        <v>242</v>
      </c>
      <c r="GC43">
        <v>8</v>
      </c>
      <c r="GD43">
        <v>206</v>
      </c>
      <c r="GE43">
        <v>1162</v>
      </c>
      <c r="GF43">
        <v>8076</v>
      </c>
      <c r="GG43">
        <v>17.399999999999999</v>
      </c>
      <c r="GH43">
        <v>8.4</v>
      </c>
      <c r="GI43">
        <v>25.8</v>
      </c>
      <c r="GJ43" s="42">
        <f t="shared" si="21"/>
        <v>1</v>
      </c>
    </row>
    <row r="44" spans="1:192" x14ac:dyDescent="0.45">
      <c r="A44" s="40">
        <v>29436</v>
      </c>
      <c r="B44" t="s">
        <v>891</v>
      </c>
      <c r="C44" t="s">
        <v>145</v>
      </c>
      <c r="D44" t="s">
        <v>91</v>
      </c>
      <c r="E44" t="s">
        <v>91</v>
      </c>
      <c r="F44">
        <v>72</v>
      </c>
      <c r="G44">
        <v>192</v>
      </c>
      <c r="H44">
        <v>2000</v>
      </c>
      <c r="I44">
        <v>3</v>
      </c>
      <c r="J44">
        <v>95</v>
      </c>
      <c r="K44" t="s">
        <v>92</v>
      </c>
      <c r="L44">
        <v>2003</v>
      </c>
      <c r="M44">
        <v>37</v>
      </c>
      <c r="N44">
        <v>13</v>
      </c>
      <c r="O44">
        <v>8468575</v>
      </c>
      <c r="P44" t="s">
        <v>892</v>
      </c>
      <c r="Q44" t="s">
        <v>893</v>
      </c>
      <c r="R44" t="s">
        <v>894</v>
      </c>
      <c r="S44" t="s">
        <v>895</v>
      </c>
      <c r="T44" t="s">
        <v>716</v>
      </c>
      <c r="U44" t="s">
        <v>129</v>
      </c>
      <c r="V44">
        <v>50</v>
      </c>
      <c r="W44">
        <v>6</v>
      </c>
      <c r="X44">
        <v>6</v>
      </c>
      <c r="Y44">
        <v>3</v>
      </c>
      <c r="Z44">
        <v>12</v>
      </c>
      <c r="AA44">
        <v>17</v>
      </c>
      <c r="AB44">
        <v>57</v>
      </c>
      <c r="AC44" s="26">
        <f t="shared" si="0"/>
        <v>0.24</v>
      </c>
      <c r="AD44" s="20">
        <f t="shared" si="1"/>
        <v>-3.9386068476977574</v>
      </c>
      <c r="AE44" s="20">
        <v>4.8280000000000003</v>
      </c>
      <c r="AF44">
        <v>3</v>
      </c>
      <c r="AG44">
        <v>1.5</v>
      </c>
      <c r="AH44">
        <v>16</v>
      </c>
      <c r="AI44">
        <v>785</v>
      </c>
      <c r="AJ44">
        <v>30892</v>
      </c>
      <c r="AK44" s="20">
        <v>514.86666666666997</v>
      </c>
      <c r="AL44">
        <v>514.87</v>
      </c>
      <c r="AM44">
        <v>515</v>
      </c>
      <c r="AN44" s="26">
        <f t="shared" si="2"/>
        <v>10.297333333333334</v>
      </c>
      <c r="AO44">
        <v>17.489999999999998</v>
      </c>
      <c r="AP44" s="41">
        <f t="shared" si="3"/>
        <v>0.63157894736842102</v>
      </c>
      <c r="AQ44">
        <v>83</v>
      </c>
      <c r="AR44">
        <v>83</v>
      </c>
      <c r="AS44">
        <v>83</v>
      </c>
      <c r="AT44">
        <v>64</v>
      </c>
      <c r="AU44">
        <v>64</v>
      </c>
      <c r="AV44">
        <v>46</v>
      </c>
      <c r="AW44">
        <v>57</v>
      </c>
      <c r="AX44">
        <v>22</v>
      </c>
      <c r="AY44">
        <v>3</v>
      </c>
      <c r="AZ44">
        <v>4</v>
      </c>
      <c r="BA44" s="42">
        <f t="shared" si="4"/>
        <v>7</v>
      </c>
      <c r="BB44">
        <v>4.75</v>
      </c>
      <c r="BC44">
        <v>22.087</v>
      </c>
      <c r="BD44" s="20">
        <v>32.200000000000003</v>
      </c>
      <c r="BE44" s="20">
        <f t="shared" si="5"/>
        <v>115.2</v>
      </c>
      <c r="BF44" s="20">
        <f t="shared" si="6"/>
        <v>13.424747994639425</v>
      </c>
      <c r="BG44">
        <v>73</v>
      </c>
      <c r="BH44">
        <v>206</v>
      </c>
      <c r="BI44">
        <v>153</v>
      </c>
      <c r="BJ44" s="41">
        <f t="shared" si="7"/>
        <v>0.32300884955752213</v>
      </c>
      <c r="BK44">
        <v>41</v>
      </c>
      <c r="BL44">
        <v>41</v>
      </c>
      <c r="BM44">
        <v>51</v>
      </c>
      <c r="BN44" s="42">
        <f t="shared" si="8"/>
        <v>-10</v>
      </c>
      <c r="BO44">
        <v>18</v>
      </c>
      <c r="BP44">
        <v>19</v>
      </c>
      <c r="BQ44">
        <v>19</v>
      </c>
      <c r="BR44">
        <v>19</v>
      </c>
      <c r="BS44" s="41">
        <f t="shared" si="9"/>
        <v>4.4392523364485979E-2</v>
      </c>
      <c r="BT44">
        <v>196</v>
      </c>
      <c r="BU44">
        <v>165</v>
      </c>
      <c r="BV44" s="41">
        <f t="shared" si="10"/>
        <v>0.54293628808864269</v>
      </c>
      <c r="BW44">
        <v>61</v>
      </c>
      <c r="BX44">
        <v>72</v>
      </c>
      <c r="BY44">
        <v>107</v>
      </c>
      <c r="BZ44">
        <v>63</v>
      </c>
      <c r="CA44">
        <v>28</v>
      </c>
      <c r="CB44">
        <v>30</v>
      </c>
      <c r="CC44">
        <v>51</v>
      </c>
      <c r="CD44">
        <v>42</v>
      </c>
      <c r="CE44">
        <v>82</v>
      </c>
      <c r="CF44">
        <v>62</v>
      </c>
      <c r="CG44">
        <v>117</v>
      </c>
      <c r="CH44">
        <v>106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2</v>
      </c>
      <c r="CU44">
        <v>0</v>
      </c>
      <c r="CV44">
        <v>2</v>
      </c>
      <c r="CW44">
        <v>0</v>
      </c>
      <c r="CX44">
        <v>0</v>
      </c>
      <c r="CY44">
        <v>0</v>
      </c>
      <c r="CZ44">
        <v>18</v>
      </c>
      <c r="DA44">
        <v>12</v>
      </c>
      <c r="DB44">
        <v>3</v>
      </c>
      <c r="DC44">
        <v>1</v>
      </c>
      <c r="DD44">
        <v>7</v>
      </c>
      <c r="DE44">
        <v>6</v>
      </c>
      <c r="DF44">
        <v>0</v>
      </c>
      <c r="DG44">
        <v>17</v>
      </c>
      <c r="DH44">
        <v>8</v>
      </c>
      <c r="DI44">
        <v>6</v>
      </c>
      <c r="DJ44">
        <v>8</v>
      </c>
      <c r="DK44">
        <v>8</v>
      </c>
      <c r="DL44">
        <v>0</v>
      </c>
      <c r="DM44">
        <v>6</v>
      </c>
      <c r="DN44">
        <v>6</v>
      </c>
      <c r="DO44">
        <v>0</v>
      </c>
      <c r="DP44" s="42">
        <f t="shared" si="11"/>
        <v>-2</v>
      </c>
      <c r="DQ44" s="20">
        <v>-1.8</v>
      </c>
      <c r="DR44">
        <v>8</v>
      </c>
      <c r="DS44">
        <v>0</v>
      </c>
      <c r="DT44">
        <v>0</v>
      </c>
      <c r="DU44">
        <v>0</v>
      </c>
      <c r="DV44">
        <v>0</v>
      </c>
      <c r="DW44">
        <v>411</v>
      </c>
      <c r="DX44">
        <v>513</v>
      </c>
      <c r="DY44">
        <v>315</v>
      </c>
      <c r="DZ44">
        <v>409</v>
      </c>
      <c r="EA44">
        <v>227</v>
      </c>
      <c r="EB44">
        <v>279</v>
      </c>
      <c r="EC44">
        <v>17.579999999999998</v>
      </c>
      <c r="ED44">
        <v>25.16</v>
      </c>
      <c r="EE44">
        <v>19</v>
      </c>
      <c r="EF44">
        <v>25</v>
      </c>
      <c r="EG44" s="41">
        <f t="shared" si="12"/>
        <v>8.3700440528634359E-2</v>
      </c>
      <c r="EH44" s="43">
        <f t="shared" si="13"/>
        <v>0.91039426523297495</v>
      </c>
      <c r="EI44" s="44">
        <f t="shared" si="14"/>
        <v>0.9940947057616093</v>
      </c>
      <c r="EJ44">
        <v>411</v>
      </c>
      <c r="EK44">
        <v>516</v>
      </c>
      <c r="EL44">
        <v>315</v>
      </c>
      <c r="EM44">
        <v>410</v>
      </c>
      <c r="EN44">
        <v>228</v>
      </c>
      <c r="EO44">
        <v>280</v>
      </c>
      <c r="EP44">
        <v>19</v>
      </c>
      <c r="EQ44">
        <v>25</v>
      </c>
      <c r="ER44">
        <v>196</v>
      </c>
      <c r="ES44">
        <v>258</v>
      </c>
      <c r="ET44">
        <v>67</v>
      </c>
      <c r="EU44">
        <v>89</v>
      </c>
      <c r="EV44">
        <v>9</v>
      </c>
      <c r="EW44">
        <v>10</v>
      </c>
      <c r="EX44">
        <v>33</v>
      </c>
      <c r="EY44">
        <v>27</v>
      </c>
      <c r="EZ44">
        <v>0.4</v>
      </c>
      <c r="FA44">
        <v>0.60000000000000009</v>
      </c>
      <c r="FB44">
        <v>1.1000000000000001</v>
      </c>
      <c r="FC44" s="20">
        <v>11.85</v>
      </c>
      <c r="FD44" s="26">
        <f t="shared" si="15"/>
        <v>0.23699999999999999</v>
      </c>
      <c r="FE44">
        <v>0.22370000000000001</v>
      </c>
      <c r="FF44">
        <v>0.12</v>
      </c>
      <c r="FG44">
        <v>-0.04</v>
      </c>
      <c r="FH44">
        <v>0.08</v>
      </c>
      <c r="FL44" s="42">
        <f t="shared" si="16"/>
        <v>76</v>
      </c>
      <c r="FM44" s="20">
        <f t="shared" si="17"/>
        <v>7.5</v>
      </c>
      <c r="FN44" s="41">
        <v>3.7272727300000003E-2</v>
      </c>
      <c r="FO44" s="20">
        <f t="shared" si="18"/>
        <v>10.4</v>
      </c>
      <c r="FP44" s="20">
        <f t="shared" si="19"/>
        <v>11.64</v>
      </c>
      <c r="FQ44" s="20">
        <f t="shared" si="20"/>
        <v>107.67766620700371</v>
      </c>
      <c r="FV44" t="s">
        <v>711</v>
      </c>
      <c r="FW44" s="45">
        <v>1000000</v>
      </c>
      <c r="FX44" s="45">
        <v>1000000</v>
      </c>
      <c r="FY44">
        <v>897</v>
      </c>
      <c r="FZ44">
        <v>106</v>
      </c>
      <c r="GA44">
        <v>176</v>
      </c>
      <c r="GB44">
        <v>282</v>
      </c>
      <c r="GC44">
        <v>-23</v>
      </c>
      <c r="GD44">
        <v>487</v>
      </c>
      <c r="GE44">
        <v>1363</v>
      </c>
      <c r="GF44">
        <v>12290</v>
      </c>
      <c r="GG44">
        <v>7.1</v>
      </c>
      <c r="GH44">
        <v>12</v>
      </c>
      <c r="GI44">
        <v>19.2</v>
      </c>
      <c r="GJ44" s="42">
        <f t="shared" si="21"/>
        <v>10.4</v>
      </c>
    </row>
    <row r="45" spans="1:192" x14ac:dyDescent="0.45">
      <c r="A45" s="40">
        <v>31245</v>
      </c>
      <c r="B45" t="s">
        <v>345</v>
      </c>
      <c r="D45" t="s">
        <v>223</v>
      </c>
      <c r="E45" t="s">
        <v>223</v>
      </c>
      <c r="F45">
        <v>74</v>
      </c>
      <c r="G45">
        <v>196</v>
      </c>
      <c r="H45">
        <v>2003</v>
      </c>
      <c r="I45">
        <v>2</v>
      </c>
      <c r="J45">
        <v>33</v>
      </c>
      <c r="K45" t="s">
        <v>92</v>
      </c>
      <c r="L45">
        <v>2006</v>
      </c>
      <c r="M45">
        <v>32</v>
      </c>
      <c r="N45">
        <v>12</v>
      </c>
      <c r="O45">
        <v>8470626</v>
      </c>
      <c r="P45" t="s">
        <v>896</v>
      </c>
      <c r="Q45" t="s">
        <v>897</v>
      </c>
      <c r="R45" t="s">
        <v>898</v>
      </c>
      <c r="S45" t="s">
        <v>899</v>
      </c>
      <c r="T45" t="s">
        <v>725</v>
      </c>
      <c r="U45" t="s">
        <v>117</v>
      </c>
      <c r="V45">
        <v>50</v>
      </c>
      <c r="W45">
        <v>10</v>
      </c>
      <c r="X45">
        <v>13</v>
      </c>
      <c r="Y45">
        <v>9</v>
      </c>
      <c r="Z45">
        <v>23</v>
      </c>
      <c r="AA45">
        <v>10</v>
      </c>
      <c r="AB45">
        <v>32</v>
      </c>
      <c r="AC45" s="26">
        <f t="shared" si="0"/>
        <v>0.46</v>
      </c>
      <c r="AD45" s="20">
        <f t="shared" si="1"/>
        <v>-10.417721518987342</v>
      </c>
      <c r="AE45" s="20">
        <v>8.9039999999999999</v>
      </c>
      <c r="AF45">
        <v>0</v>
      </c>
      <c r="AG45">
        <v>0.60000000000000009</v>
      </c>
      <c r="AH45">
        <v>4</v>
      </c>
      <c r="AI45">
        <v>1135</v>
      </c>
      <c r="AJ45">
        <v>48808</v>
      </c>
      <c r="AK45" s="20">
        <v>813.46666666666999</v>
      </c>
      <c r="AL45">
        <v>813.47</v>
      </c>
      <c r="AM45">
        <v>813</v>
      </c>
      <c r="AN45" s="26">
        <f t="shared" si="2"/>
        <v>16.269333333333336</v>
      </c>
      <c r="AO45">
        <v>27.21</v>
      </c>
      <c r="AP45" s="41">
        <f t="shared" si="3"/>
        <v>0.63888888888888884</v>
      </c>
      <c r="AQ45">
        <v>148</v>
      </c>
      <c r="AR45">
        <v>148</v>
      </c>
      <c r="AS45">
        <v>148</v>
      </c>
      <c r="AT45">
        <v>125</v>
      </c>
      <c r="AU45">
        <v>125</v>
      </c>
      <c r="AV45">
        <v>101</v>
      </c>
      <c r="AW45">
        <v>90</v>
      </c>
      <c r="AX45">
        <v>59</v>
      </c>
      <c r="AY45">
        <v>6</v>
      </c>
      <c r="AZ45">
        <v>6</v>
      </c>
      <c r="BA45" s="42">
        <f t="shared" si="4"/>
        <v>12</v>
      </c>
      <c r="BB45">
        <v>11.27</v>
      </c>
      <c r="BC45">
        <v>31.316800000000001</v>
      </c>
      <c r="BD45" s="20">
        <v>185.1</v>
      </c>
      <c r="BE45" s="20">
        <f t="shared" si="5"/>
        <v>333.1</v>
      </c>
      <c r="BF45" s="20">
        <f t="shared" si="6"/>
        <v>24.56882245196504</v>
      </c>
      <c r="BG45">
        <v>222</v>
      </c>
      <c r="BH45">
        <v>252</v>
      </c>
      <c r="BI45">
        <v>285</v>
      </c>
      <c r="BJ45" s="41">
        <f t="shared" si="7"/>
        <v>0.43786982248520712</v>
      </c>
      <c r="BK45">
        <v>7</v>
      </c>
      <c r="BL45">
        <v>7</v>
      </c>
      <c r="BM45">
        <v>38</v>
      </c>
      <c r="BN45" s="42">
        <f t="shared" si="8"/>
        <v>-31</v>
      </c>
      <c r="BO45">
        <v>24</v>
      </c>
      <c r="BP45">
        <v>9</v>
      </c>
      <c r="BQ45">
        <v>25</v>
      </c>
      <c r="BR45">
        <v>30</v>
      </c>
      <c r="BS45" s="41">
        <f t="shared" si="9"/>
        <v>4.7543581616481777E-2</v>
      </c>
      <c r="BT45">
        <v>6</v>
      </c>
      <c r="BU45">
        <v>8</v>
      </c>
      <c r="BV45" s="41">
        <f t="shared" si="10"/>
        <v>0.42857142857142855</v>
      </c>
      <c r="BW45">
        <v>2</v>
      </c>
      <c r="BX45">
        <v>4</v>
      </c>
      <c r="BY45">
        <v>0</v>
      </c>
      <c r="BZ45">
        <v>0</v>
      </c>
      <c r="CA45">
        <v>4</v>
      </c>
      <c r="CB45">
        <v>4</v>
      </c>
      <c r="CC45">
        <v>2</v>
      </c>
      <c r="CD45">
        <v>4</v>
      </c>
      <c r="CE45">
        <v>2</v>
      </c>
      <c r="CF45">
        <v>1</v>
      </c>
      <c r="CG45">
        <v>4</v>
      </c>
      <c r="CH45">
        <v>3</v>
      </c>
      <c r="CI45">
        <v>0</v>
      </c>
      <c r="CJ45">
        <v>0</v>
      </c>
      <c r="CK45">
        <v>3</v>
      </c>
      <c r="CL45">
        <v>0</v>
      </c>
      <c r="CM45">
        <v>2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9</v>
      </c>
      <c r="CW45">
        <v>0</v>
      </c>
      <c r="CX45">
        <v>1</v>
      </c>
      <c r="CY45">
        <v>2</v>
      </c>
      <c r="CZ45">
        <v>21</v>
      </c>
      <c r="DA45">
        <v>19</v>
      </c>
      <c r="DB45">
        <v>4</v>
      </c>
      <c r="DC45">
        <v>2</v>
      </c>
      <c r="DD45">
        <v>5</v>
      </c>
      <c r="DE45">
        <v>5</v>
      </c>
      <c r="DF45">
        <v>1</v>
      </c>
      <c r="DG45">
        <v>65</v>
      </c>
      <c r="DH45">
        <v>2</v>
      </c>
      <c r="DI45">
        <v>6</v>
      </c>
      <c r="DJ45">
        <v>2</v>
      </c>
      <c r="DK45">
        <v>2</v>
      </c>
      <c r="DL45">
        <v>0</v>
      </c>
      <c r="DM45">
        <v>6</v>
      </c>
      <c r="DN45">
        <v>6</v>
      </c>
      <c r="DO45">
        <v>0</v>
      </c>
      <c r="DP45" s="42">
        <f t="shared" si="11"/>
        <v>4</v>
      </c>
      <c r="DQ45" s="20">
        <v>3.988</v>
      </c>
      <c r="DR45">
        <v>2</v>
      </c>
      <c r="DS45">
        <v>0</v>
      </c>
      <c r="DT45">
        <v>0</v>
      </c>
      <c r="DU45">
        <v>0</v>
      </c>
      <c r="DV45">
        <v>0</v>
      </c>
      <c r="DW45">
        <v>730</v>
      </c>
      <c r="DX45">
        <v>782</v>
      </c>
      <c r="DY45">
        <v>554</v>
      </c>
      <c r="DZ45">
        <v>601</v>
      </c>
      <c r="EA45">
        <v>417</v>
      </c>
      <c r="EB45">
        <v>451</v>
      </c>
      <c r="EC45">
        <v>38.590000000000003</v>
      </c>
      <c r="ED45">
        <v>38.04</v>
      </c>
      <c r="EE45">
        <v>36</v>
      </c>
      <c r="EF45">
        <v>42</v>
      </c>
      <c r="EG45" s="41">
        <f t="shared" si="12"/>
        <v>8.6330935251798566E-2</v>
      </c>
      <c r="EH45" s="43">
        <f t="shared" si="13"/>
        <v>0.90687361419068735</v>
      </c>
      <c r="EI45" s="44">
        <f t="shared" si="14"/>
        <v>0.99320454944248593</v>
      </c>
      <c r="EJ45">
        <v>727</v>
      </c>
      <c r="EK45">
        <v>779</v>
      </c>
      <c r="EL45">
        <v>552</v>
      </c>
      <c r="EM45">
        <v>598</v>
      </c>
      <c r="EN45">
        <v>416</v>
      </c>
      <c r="EO45">
        <v>450</v>
      </c>
      <c r="EP45">
        <v>36</v>
      </c>
      <c r="EQ45">
        <v>41</v>
      </c>
      <c r="ER45">
        <v>355</v>
      </c>
      <c r="ES45">
        <v>418</v>
      </c>
      <c r="ET45">
        <v>166</v>
      </c>
      <c r="EU45">
        <v>144</v>
      </c>
      <c r="EV45">
        <v>23</v>
      </c>
      <c r="EW45">
        <v>22</v>
      </c>
      <c r="EX45">
        <v>34</v>
      </c>
      <c r="EY45">
        <v>45</v>
      </c>
      <c r="EZ45">
        <v>1.1000000000000001</v>
      </c>
      <c r="FA45">
        <v>1</v>
      </c>
      <c r="FB45">
        <v>2.2000000000000002</v>
      </c>
      <c r="FC45" s="20">
        <v>23.61</v>
      </c>
      <c r="FD45" s="26">
        <f t="shared" si="15"/>
        <v>0.47220000000000001</v>
      </c>
      <c r="FE45">
        <v>2.2696000000000001</v>
      </c>
      <c r="FF45">
        <v>0.1</v>
      </c>
      <c r="FG45">
        <v>0.08</v>
      </c>
      <c r="FH45">
        <v>0.18</v>
      </c>
      <c r="FL45" s="42">
        <f t="shared" si="16"/>
        <v>41</v>
      </c>
      <c r="FM45" s="20">
        <f t="shared" si="17"/>
        <v>16</v>
      </c>
      <c r="FN45" s="41">
        <v>7.8846153799999999E-2</v>
      </c>
      <c r="FO45" s="20">
        <f t="shared" si="18"/>
        <v>22.6</v>
      </c>
      <c r="FP45" s="20">
        <f t="shared" si="19"/>
        <v>23.797599999999999</v>
      </c>
      <c r="FQ45" s="20">
        <f t="shared" si="20"/>
        <v>111.52224421306256</v>
      </c>
      <c r="FR45">
        <v>4</v>
      </c>
      <c r="FS45" t="s">
        <v>900</v>
      </c>
      <c r="FT45">
        <v>195</v>
      </c>
      <c r="FU45" t="s">
        <v>731</v>
      </c>
      <c r="FV45" t="s">
        <v>711</v>
      </c>
      <c r="FW45" s="45">
        <v>8000000</v>
      </c>
      <c r="FX45" s="45">
        <v>6000000</v>
      </c>
      <c r="FY45">
        <v>840</v>
      </c>
      <c r="FZ45">
        <v>233</v>
      </c>
      <c r="GA45">
        <v>318</v>
      </c>
      <c r="GB45">
        <v>551</v>
      </c>
      <c r="GC45">
        <v>50</v>
      </c>
      <c r="GD45">
        <v>158</v>
      </c>
      <c r="GE45">
        <v>1761</v>
      </c>
      <c r="GF45">
        <v>15333</v>
      </c>
      <c r="GG45">
        <v>42.4</v>
      </c>
      <c r="GH45">
        <v>19.100000000000001</v>
      </c>
      <c r="GI45">
        <v>61.5</v>
      </c>
      <c r="GJ45" s="42">
        <f t="shared" si="21"/>
        <v>22.6</v>
      </c>
    </row>
    <row r="46" spans="1:192" x14ac:dyDescent="0.45">
      <c r="A46" s="40">
        <v>33020</v>
      </c>
      <c r="B46" t="s">
        <v>222</v>
      </c>
      <c r="D46" t="s">
        <v>223</v>
      </c>
      <c r="E46" t="s">
        <v>223</v>
      </c>
      <c r="F46">
        <v>72</v>
      </c>
      <c r="G46">
        <v>186</v>
      </c>
      <c r="H46">
        <v>2009</v>
      </c>
      <c r="I46">
        <v>5</v>
      </c>
      <c r="J46">
        <v>149</v>
      </c>
      <c r="K46" t="s">
        <v>92</v>
      </c>
      <c r="L46">
        <v>2010</v>
      </c>
      <c r="M46">
        <v>27</v>
      </c>
      <c r="N46">
        <v>8</v>
      </c>
      <c r="O46">
        <v>8475323</v>
      </c>
      <c r="P46" t="s">
        <v>901</v>
      </c>
      <c r="Q46" t="s">
        <v>902</v>
      </c>
      <c r="R46" t="s">
        <v>903</v>
      </c>
      <c r="S46" t="s">
        <v>904</v>
      </c>
      <c r="T46" t="s">
        <v>716</v>
      </c>
      <c r="U46" t="s">
        <v>343</v>
      </c>
      <c r="V46">
        <v>48</v>
      </c>
      <c r="W46">
        <v>1</v>
      </c>
      <c r="X46">
        <v>5</v>
      </c>
      <c r="Y46">
        <v>4</v>
      </c>
      <c r="Z46">
        <v>6</v>
      </c>
      <c r="AA46">
        <v>21</v>
      </c>
      <c r="AB46">
        <v>59</v>
      </c>
      <c r="AC46" s="26">
        <f t="shared" si="0"/>
        <v>0.125</v>
      </c>
      <c r="AD46" s="20">
        <f t="shared" si="1"/>
        <v>-6.6633165829145735</v>
      </c>
      <c r="AE46" s="20">
        <v>1.9460000000000002</v>
      </c>
      <c r="AF46">
        <v>-6</v>
      </c>
      <c r="AG46">
        <v>1.5</v>
      </c>
      <c r="AH46">
        <v>28</v>
      </c>
      <c r="AI46">
        <v>839</v>
      </c>
      <c r="AJ46">
        <v>31211</v>
      </c>
      <c r="AK46" s="20">
        <v>520.18333333332998</v>
      </c>
      <c r="AL46">
        <v>520.17999999999995</v>
      </c>
      <c r="AM46">
        <v>520</v>
      </c>
      <c r="AN46" s="26">
        <f t="shared" si="2"/>
        <v>10.837152777777776</v>
      </c>
      <c r="AO46">
        <v>18.21</v>
      </c>
      <c r="AP46" s="41">
        <f t="shared" si="3"/>
        <v>0.54545454545454541</v>
      </c>
      <c r="AQ46">
        <v>58</v>
      </c>
      <c r="AR46">
        <v>58</v>
      </c>
      <c r="AS46">
        <v>58</v>
      </c>
      <c r="AT46">
        <v>46</v>
      </c>
      <c r="AU46">
        <v>46</v>
      </c>
      <c r="AV46">
        <v>30</v>
      </c>
      <c r="AW46">
        <v>33</v>
      </c>
      <c r="AX46">
        <v>17</v>
      </c>
      <c r="AY46">
        <v>2</v>
      </c>
      <c r="AZ46">
        <v>4</v>
      </c>
      <c r="BA46" s="42">
        <f t="shared" si="4"/>
        <v>6</v>
      </c>
      <c r="BB46">
        <v>2.67</v>
      </c>
      <c r="BC46">
        <v>33.5</v>
      </c>
      <c r="BD46" s="20">
        <v>110</v>
      </c>
      <c r="BE46" s="20">
        <f t="shared" si="5"/>
        <v>168</v>
      </c>
      <c r="BF46" s="20">
        <f t="shared" si="6"/>
        <v>19.377907647352842</v>
      </c>
      <c r="BG46">
        <v>113</v>
      </c>
      <c r="BH46">
        <v>170</v>
      </c>
      <c r="BI46">
        <v>164</v>
      </c>
      <c r="BJ46" s="41">
        <f t="shared" si="7"/>
        <v>0.40794223826714804</v>
      </c>
      <c r="BK46">
        <v>56</v>
      </c>
      <c r="BL46">
        <v>56</v>
      </c>
      <c r="BM46">
        <v>75</v>
      </c>
      <c r="BN46" s="42">
        <f t="shared" si="8"/>
        <v>-19</v>
      </c>
      <c r="BO46">
        <v>16</v>
      </c>
      <c r="BP46">
        <v>11</v>
      </c>
      <c r="BQ46">
        <v>10</v>
      </c>
      <c r="BR46">
        <v>16</v>
      </c>
      <c r="BS46" s="41">
        <f t="shared" si="9"/>
        <v>4.1343669250645997E-2</v>
      </c>
      <c r="BT46">
        <v>159</v>
      </c>
      <c r="BU46">
        <v>128</v>
      </c>
      <c r="BV46" s="41">
        <f t="shared" si="10"/>
        <v>0.55400696864111498</v>
      </c>
      <c r="BW46">
        <v>63</v>
      </c>
      <c r="BX46">
        <v>50</v>
      </c>
      <c r="BY46">
        <v>55</v>
      </c>
      <c r="BZ46">
        <v>47</v>
      </c>
      <c r="CA46">
        <v>41</v>
      </c>
      <c r="CB46">
        <v>31</v>
      </c>
      <c r="CC46">
        <v>61</v>
      </c>
      <c r="CD46">
        <v>36</v>
      </c>
      <c r="CE46">
        <v>44</v>
      </c>
      <c r="CF46">
        <v>42</v>
      </c>
      <c r="CG46">
        <v>87</v>
      </c>
      <c r="CH46">
        <v>77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15</v>
      </c>
      <c r="DA46">
        <v>2</v>
      </c>
      <c r="DB46">
        <v>3</v>
      </c>
      <c r="DC46">
        <v>1</v>
      </c>
      <c r="DD46">
        <v>6</v>
      </c>
      <c r="DE46">
        <v>0</v>
      </c>
      <c r="DF46">
        <v>0</v>
      </c>
      <c r="DG46">
        <v>18</v>
      </c>
      <c r="DH46">
        <v>10</v>
      </c>
      <c r="DI46">
        <v>13</v>
      </c>
      <c r="DJ46">
        <v>10</v>
      </c>
      <c r="DK46">
        <v>10</v>
      </c>
      <c r="DL46">
        <v>0</v>
      </c>
      <c r="DM46">
        <v>11</v>
      </c>
      <c r="DN46">
        <v>11</v>
      </c>
      <c r="DO46">
        <v>0</v>
      </c>
      <c r="DP46" s="42">
        <f t="shared" si="11"/>
        <v>3</v>
      </c>
      <c r="DQ46" s="20">
        <v>-2.7640000000000002</v>
      </c>
      <c r="DR46">
        <v>9</v>
      </c>
      <c r="DS46">
        <v>0</v>
      </c>
      <c r="DT46">
        <v>0</v>
      </c>
      <c r="DU46">
        <v>1</v>
      </c>
      <c r="DV46">
        <v>0</v>
      </c>
      <c r="DW46">
        <v>467</v>
      </c>
      <c r="DX46">
        <v>489</v>
      </c>
      <c r="DY46">
        <v>334</v>
      </c>
      <c r="DZ46">
        <v>371</v>
      </c>
      <c r="EA46">
        <v>243</v>
      </c>
      <c r="EB46">
        <v>254</v>
      </c>
      <c r="EC46">
        <v>18.37</v>
      </c>
      <c r="ED46">
        <v>27.62</v>
      </c>
      <c r="EE46">
        <v>11</v>
      </c>
      <c r="EF46">
        <v>29</v>
      </c>
      <c r="EG46" s="41">
        <f t="shared" si="12"/>
        <v>4.5267489711934158E-2</v>
      </c>
      <c r="EH46" s="43">
        <f t="shared" si="13"/>
        <v>0.88582677165354329</v>
      </c>
      <c r="EI46" s="44">
        <f t="shared" si="14"/>
        <v>0.93109426136547746</v>
      </c>
      <c r="EJ46">
        <v>467</v>
      </c>
      <c r="EK46">
        <v>488</v>
      </c>
      <c r="EL46">
        <v>334</v>
      </c>
      <c r="EM46">
        <v>370</v>
      </c>
      <c r="EN46">
        <v>243</v>
      </c>
      <c r="EO46">
        <v>254</v>
      </c>
      <c r="EP46">
        <v>11</v>
      </c>
      <c r="EQ46">
        <v>30</v>
      </c>
      <c r="ER46">
        <v>202</v>
      </c>
      <c r="ES46">
        <v>241</v>
      </c>
      <c r="ET46">
        <v>77</v>
      </c>
      <c r="EU46">
        <v>109</v>
      </c>
      <c r="EV46">
        <v>4</v>
      </c>
      <c r="EW46">
        <v>20</v>
      </c>
      <c r="EX46">
        <v>24</v>
      </c>
      <c r="EY46">
        <v>41</v>
      </c>
      <c r="EZ46">
        <v>-0.7</v>
      </c>
      <c r="FA46">
        <v>0.4</v>
      </c>
      <c r="FB46">
        <v>-0.30000000000000004</v>
      </c>
      <c r="FC46" s="20">
        <v>9.51</v>
      </c>
      <c r="FD46" s="26">
        <f t="shared" si="15"/>
        <v>0.198125</v>
      </c>
      <c r="FE46">
        <v>0.19190000000000002</v>
      </c>
      <c r="FF46">
        <v>0.33</v>
      </c>
      <c r="FG46">
        <v>-0.06</v>
      </c>
      <c r="FH46">
        <v>0.27</v>
      </c>
      <c r="FL46" s="42">
        <f t="shared" si="16"/>
        <v>100</v>
      </c>
      <c r="FM46" s="20">
        <f t="shared" si="17"/>
        <v>7.333333333333333</v>
      </c>
      <c r="FN46" s="41">
        <v>7.6264881000000003E-3</v>
      </c>
      <c r="FO46" s="20">
        <f t="shared" si="18"/>
        <v>3.2</v>
      </c>
      <c r="FP46" s="20">
        <f t="shared" si="19"/>
        <v>5.4471999999999996</v>
      </c>
      <c r="FQ46" s="20">
        <f t="shared" si="20"/>
        <v>110.26952208850784</v>
      </c>
      <c r="FR46">
        <v>8</v>
      </c>
      <c r="FS46" t="s">
        <v>905</v>
      </c>
      <c r="FT46">
        <v>345</v>
      </c>
      <c r="FU46" t="s">
        <v>731</v>
      </c>
      <c r="FV46" t="s">
        <v>711</v>
      </c>
      <c r="FW46" s="45">
        <v>3475000</v>
      </c>
      <c r="FX46" s="45">
        <v>3083333</v>
      </c>
      <c r="FY46">
        <v>446</v>
      </c>
      <c r="FZ46">
        <v>34</v>
      </c>
      <c r="GA46">
        <v>77</v>
      </c>
      <c r="GB46">
        <v>111</v>
      </c>
      <c r="GC46">
        <v>7</v>
      </c>
      <c r="GD46">
        <v>204</v>
      </c>
      <c r="GE46">
        <v>531</v>
      </c>
      <c r="GF46">
        <v>6083</v>
      </c>
      <c r="GG46">
        <v>-0.9</v>
      </c>
      <c r="GH46">
        <v>6.2</v>
      </c>
      <c r="GI46">
        <v>5.3</v>
      </c>
      <c r="GJ46" s="42">
        <f t="shared" si="21"/>
        <v>3.2</v>
      </c>
    </row>
    <row r="47" spans="1:192" x14ac:dyDescent="0.45">
      <c r="A47" s="40">
        <v>35733</v>
      </c>
      <c r="B47" t="s">
        <v>906</v>
      </c>
      <c r="C47" t="s">
        <v>907</v>
      </c>
      <c r="D47" t="s">
        <v>107</v>
      </c>
      <c r="E47" t="s">
        <v>107</v>
      </c>
      <c r="F47">
        <v>77</v>
      </c>
      <c r="G47">
        <v>205</v>
      </c>
      <c r="H47">
        <v>2016</v>
      </c>
      <c r="I47">
        <v>1</v>
      </c>
      <c r="J47">
        <v>26</v>
      </c>
      <c r="K47" t="s">
        <v>202</v>
      </c>
      <c r="L47">
        <v>2017</v>
      </c>
      <c r="M47">
        <v>20</v>
      </c>
      <c r="N47">
        <v>1</v>
      </c>
      <c r="O47">
        <v>8479420</v>
      </c>
      <c r="P47" t="s">
        <v>908</v>
      </c>
      <c r="Q47" t="s">
        <v>909</v>
      </c>
      <c r="R47" t="s">
        <v>910</v>
      </c>
      <c r="S47" t="s">
        <v>911</v>
      </c>
      <c r="T47" t="s">
        <v>716</v>
      </c>
      <c r="U47" t="s">
        <v>95</v>
      </c>
      <c r="V47">
        <v>41</v>
      </c>
      <c r="W47">
        <v>3</v>
      </c>
      <c r="X47">
        <v>6</v>
      </c>
      <c r="Y47">
        <v>3</v>
      </c>
      <c r="Z47">
        <v>9</v>
      </c>
      <c r="AA47">
        <v>17</v>
      </c>
      <c r="AB47">
        <v>61</v>
      </c>
      <c r="AC47" s="26">
        <f t="shared" si="0"/>
        <v>0.21951219512195122</v>
      </c>
      <c r="AD47" s="20">
        <f t="shared" si="1"/>
        <v>0</v>
      </c>
      <c r="AE47" s="20">
        <v>3.2290000000000001</v>
      </c>
      <c r="AF47">
        <v>-12</v>
      </c>
      <c r="AG47">
        <v>-5</v>
      </c>
      <c r="AH47">
        <v>12</v>
      </c>
      <c r="AI47">
        <v>640</v>
      </c>
      <c r="AJ47">
        <v>29334</v>
      </c>
      <c r="AK47" s="20">
        <v>488.9</v>
      </c>
      <c r="AL47">
        <v>488.9</v>
      </c>
      <c r="AM47">
        <v>489</v>
      </c>
      <c r="AN47" s="26">
        <f t="shared" si="2"/>
        <v>11.924390243902439</v>
      </c>
      <c r="AO47">
        <v>20.29</v>
      </c>
      <c r="AP47" s="41">
        <f t="shared" si="3"/>
        <v>0.69230769230769229</v>
      </c>
      <c r="AQ47">
        <v>113</v>
      </c>
      <c r="AR47">
        <v>113</v>
      </c>
      <c r="AS47">
        <v>113</v>
      </c>
      <c r="AT47">
        <v>89</v>
      </c>
      <c r="AU47">
        <v>89</v>
      </c>
      <c r="AV47">
        <v>55</v>
      </c>
      <c r="AW47">
        <v>56</v>
      </c>
      <c r="AX47">
        <v>16</v>
      </c>
      <c r="AY47">
        <v>3</v>
      </c>
      <c r="AZ47">
        <v>7</v>
      </c>
      <c r="BA47" s="42">
        <f t="shared" si="4"/>
        <v>10</v>
      </c>
      <c r="BB47">
        <v>4.1500000000000004</v>
      </c>
      <c r="BC47">
        <v>34.654499999999999</v>
      </c>
      <c r="BD47" s="20">
        <v>102.2</v>
      </c>
      <c r="BE47" s="20">
        <f t="shared" si="5"/>
        <v>215.2</v>
      </c>
      <c r="BF47" s="20">
        <f t="shared" si="6"/>
        <v>26.410308856616894</v>
      </c>
      <c r="BG47">
        <v>132</v>
      </c>
      <c r="BH47">
        <v>131</v>
      </c>
      <c r="BI47">
        <v>123</v>
      </c>
      <c r="BJ47" s="41">
        <f t="shared" si="7"/>
        <v>0.51764705882352946</v>
      </c>
      <c r="BK47">
        <v>39</v>
      </c>
      <c r="BL47">
        <v>39</v>
      </c>
      <c r="BM47">
        <v>38</v>
      </c>
      <c r="BN47" s="42">
        <f t="shared" si="8"/>
        <v>1</v>
      </c>
      <c r="BO47">
        <v>34</v>
      </c>
      <c r="BP47">
        <v>11</v>
      </c>
      <c r="BQ47">
        <v>20</v>
      </c>
      <c r="BR47">
        <v>9</v>
      </c>
      <c r="BS47" s="41">
        <f t="shared" si="9"/>
        <v>2.6548672566371681E-2</v>
      </c>
      <c r="BT47">
        <v>1</v>
      </c>
      <c r="BU47">
        <v>9</v>
      </c>
      <c r="BV47" s="41">
        <f t="shared" si="10"/>
        <v>0.1</v>
      </c>
      <c r="BW47">
        <v>1</v>
      </c>
      <c r="BX47">
        <v>2</v>
      </c>
      <c r="BY47">
        <v>0</v>
      </c>
      <c r="BZ47">
        <v>1</v>
      </c>
      <c r="CA47">
        <v>0</v>
      </c>
      <c r="CB47">
        <v>6</v>
      </c>
      <c r="CC47">
        <v>0</v>
      </c>
      <c r="CD47">
        <v>3</v>
      </c>
      <c r="CE47">
        <v>0</v>
      </c>
      <c r="CF47">
        <v>2</v>
      </c>
      <c r="CG47">
        <v>1</v>
      </c>
      <c r="CH47">
        <v>6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1</v>
      </c>
      <c r="CY47">
        <v>4</v>
      </c>
      <c r="CZ47">
        <v>29</v>
      </c>
      <c r="DA47">
        <v>1</v>
      </c>
      <c r="DB47">
        <v>1</v>
      </c>
      <c r="DC47">
        <v>7</v>
      </c>
      <c r="DD47">
        <v>5</v>
      </c>
      <c r="DE47">
        <v>1</v>
      </c>
      <c r="DF47">
        <v>1</v>
      </c>
      <c r="DG47">
        <v>39</v>
      </c>
      <c r="DH47">
        <v>6</v>
      </c>
      <c r="DI47">
        <v>8</v>
      </c>
      <c r="DJ47">
        <v>6</v>
      </c>
      <c r="DK47">
        <v>6</v>
      </c>
      <c r="DL47">
        <v>0</v>
      </c>
      <c r="DM47">
        <v>8</v>
      </c>
      <c r="DN47">
        <v>8</v>
      </c>
      <c r="DO47">
        <v>0</v>
      </c>
      <c r="DP47" s="42">
        <f t="shared" si="11"/>
        <v>2</v>
      </c>
      <c r="DQ47" s="20">
        <v>0.70599999999999996</v>
      </c>
      <c r="DR47">
        <v>6</v>
      </c>
      <c r="DS47">
        <v>0</v>
      </c>
      <c r="DT47">
        <v>0</v>
      </c>
      <c r="DU47">
        <v>0</v>
      </c>
      <c r="DV47">
        <v>0</v>
      </c>
      <c r="DW47">
        <v>479</v>
      </c>
      <c r="DX47">
        <v>447</v>
      </c>
      <c r="DY47">
        <v>340</v>
      </c>
      <c r="DZ47">
        <v>330</v>
      </c>
      <c r="EA47">
        <v>251</v>
      </c>
      <c r="EB47">
        <v>252</v>
      </c>
      <c r="EC47">
        <v>17.309999999999999</v>
      </c>
      <c r="ED47">
        <v>21.54</v>
      </c>
      <c r="EE47">
        <v>13</v>
      </c>
      <c r="EF47">
        <v>22</v>
      </c>
      <c r="EG47" s="41">
        <f t="shared" si="12"/>
        <v>5.1792828685258967E-2</v>
      </c>
      <c r="EH47" s="43">
        <f t="shared" si="13"/>
        <v>0.91269841269841268</v>
      </c>
      <c r="EI47" s="44">
        <f t="shared" si="14"/>
        <v>0.96449124138367159</v>
      </c>
      <c r="EJ47">
        <v>480</v>
      </c>
      <c r="EK47">
        <v>446</v>
      </c>
      <c r="EL47">
        <v>340</v>
      </c>
      <c r="EM47">
        <v>329</v>
      </c>
      <c r="EN47">
        <v>250</v>
      </c>
      <c r="EO47">
        <v>251</v>
      </c>
      <c r="EP47">
        <v>13</v>
      </c>
      <c r="EQ47">
        <v>22</v>
      </c>
      <c r="ER47">
        <v>226</v>
      </c>
      <c r="ES47">
        <v>217</v>
      </c>
      <c r="ET47">
        <v>69</v>
      </c>
      <c r="EU47">
        <v>79</v>
      </c>
      <c r="EV47">
        <v>6</v>
      </c>
      <c r="EW47">
        <v>15</v>
      </c>
      <c r="EX47">
        <v>32</v>
      </c>
      <c r="EY47">
        <v>26</v>
      </c>
      <c r="EZ47">
        <v>-0.1</v>
      </c>
      <c r="FA47">
        <v>0.2</v>
      </c>
      <c r="FB47">
        <v>0</v>
      </c>
      <c r="FC47" s="20">
        <v>8.9499999999999993</v>
      </c>
      <c r="FD47" s="26">
        <f t="shared" si="15"/>
        <v>0.21829268292682924</v>
      </c>
      <c r="FE47">
        <v>0.31159999999999999</v>
      </c>
      <c r="FF47">
        <v>0.11</v>
      </c>
      <c r="FG47">
        <v>0</v>
      </c>
      <c r="FH47">
        <v>0.11</v>
      </c>
      <c r="FL47" s="42">
        <f t="shared" si="16"/>
        <v>60</v>
      </c>
      <c r="FM47" s="20">
        <f t="shared" si="17"/>
        <v>9.8333333333333339</v>
      </c>
      <c r="FN47" s="41">
        <v>2.7272727300000001E-2</v>
      </c>
      <c r="FO47" s="20">
        <f t="shared" si="18"/>
        <v>7.8</v>
      </c>
      <c r="FP47" s="20">
        <f t="shared" si="19"/>
        <v>9.1411999999999995</v>
      </c>
      <c r="FQ47" s="20">
        <f t="shared" si="20"/>
        <v>113.64287175291471</v>
      </c>
      <c r="FR47">
        <v>2</v>
      </c>
      <c r="FS47" t="s">
        <v>314</v>
      </c>
      <c r="FT47">
        <v>28</v>
      </c>
      <c r="FV47" t="s">
        <v>751</v>
      </c>
      <c r="FW47" s="45">
        <v>925000</v>
      </c>
      <c r="FX47" s="45">
        <v>925000</v>
      </c>
      <c r="FY47">
        <v>41</v>
      </c>
      <c r="FZ47">
        <v>3</v>
      </c>
      <c r="GA47">
        <v>6</v>
      </c>
      <c r="GB47">
        <v>9</v>
      </c>
      <c r="GC47">
        <v>-12</v>
      </c>
      <c r="GD47">
        <v>12</v>
      </c>
      <c r="GE47">
        <v>55</v>
      </c>
      <c r="GF47">
        <v>489</v>
      </c>
      <c r="GG47">
        <v>-0.1</v>
      </c>
      <c r="GH47">
        <v>0.2</v>
      </c>
      <c r="GI47">
        <v>0</v>
      </c>
      <c r="GJ47" s="42">
        <f t="shared" si="21"/>
        <v>7.8</v>
      </c>
    </row>
    <row r="48" spans="1:192" x14ac:dyDescent="0.45">
      <c r="A48" s="40">
        <v>32379</v>
      </c>
      <c r="B48" t="s">
        <v>912</v>
      </c>
      <c r="C48" t="s">
        <v>163</v>
      </c>
      <c r="D48" t="s">
        <v>91</v>
      </c>
      <c r="E48" t="s">
        <v>91</v>
      </c>
      <c r="F48">
        <v>69</v>
      </c>
      <c r="G48">
        <v>187</v>
      </c>
      <c r="K48" t="s">
        <v>92</v>
      </c>
      <c r="L48">
        <v>2013</v>
      </c>
      <c r="M48">
        <v>29</v>
      </c>
      <c r="N48">
        <v>5</v>
      </c>
      <c r="O48">
        <v>8476779</v>
      </c>
      <c r="P48" t="s">
        <v>913</v>
      </c>
      <c r="Q48" t="s">
        <v>914</v>
      </c>
      <c r="R48" t="s">
        <v>915</v>
      </c>
      <c r="S48" t="s">
        <v>916</v>
      </c>
      <c r="T48" t="s">
        <v>720</v>
      </c>
      <c r="U48" t="s">
        <v>917</v>
      </c>
      <c r="V48">
        <v>45</v>
      </c>
      <c r="W48">
        <v>3</v>
      </c>
      <c r="X48">
        <v>15</v>
      </c>
      <c r="Y48">
        <v>7</v>
      </c>
      <c r="Z48">
        <v>18</v>
      </c>
      <c r="AA48">
        <v>13</v>
      </c>
      <c r="AB48">
        <v>60</v>
      </c>
      <c r="AC48" s="26">
        <f t="shared" si="0"/>
        <v>0.4</v>
      </c>
      <c r="AD48" s="20">
        <f t="shared" si="1"/>
        <v>5.7272727272727266</v>
      </c>
      <c r="AE48" s="20">
        <v>6.048</v>
      </c>
      <c r="AF48">
        <v>-5</v>
      </c>
      <c r="AG48">
        <v>0.2</v>
      </c>
      <c r="AH48">
        <v>6</v>
      </c>
      <c r="AI48">
        <v>944</v>
      </c>
      <c r="AJ48">
        <v>44947</v>
      </c>
      <c r="AK48" s="20">
        <v>749.11666666666997</v>
      </c>
      <c r="AL48">
        <v>748.7</v>
      </c>
      <c r="AM48">
        <v>749</v>
      </c>
      <c r="AN48" s="26">
        <f t="shared" si="2"/>
        <v>16.647037037037038</v>
      </c>
      <c r="AO48">
        <v>27.86</v>
      </c>
      <c r="AP48" s="41">
        <f t="shared" si="3"/>
        <v>0.45</v>
      </c>
      <c r="AQ48">
        <v>154</v>
      </c>
      <c r="AR48">
        <v>156</v>
      </c>
      <c r="AS48">
        <v>156</v>
      </c>
      <c r="AT48">
        <v>108</v>
      </c>
      <c r="AU48">
        <v>110</v>
      </c>
      <c r="AV48">
        <v>80</v>
      </c>
      <c r="AW48">
        <v>45</v>
      </c>
      <c r="AX48">
        <v>6</v>
      </c>
      <c r="AY48">
        <v>0</v>
      </c>
      <c r="AZ48">
        <v>3</v>
      </c>
      <c r="BA48" s="42">
        <f t="shared" si="4"/>
        <v>3</v>
      </c>
      <c r="BB48">
        <v>4.33</v>
      </c>
      <c r="BC48">
        <v>46.487499999999997</v>
      </c>
      <c r="BD48" s="20">
        <v>110.3</v>
      </c>
      <c r="BE48" s="20">
        <f t="shared" si="5"/>
        <v>264.3</v>
      </c>
      <c r="BF48" s="20">
        <f t="shared" si="6"/>
        <v>21.180713236276212</v>
      </c>
      <c r="BG48">
        <v>330</v>
      </c>
      <c r="BH48">
        <v>219</v>
      </c>
      <c r="BI48">
        <v>184</v>
      </c>
      <c r="BJ48" s="41">
        <f t="shared" si="7"/>
        <v>0.642023346303502</v>
      </c>
      <c r="BK48">
        <v>19</v>
      </c>
      <c r="BL48">
        <v>19</v>
      </c>
      <c r="BM48">
        <v>58</v>
      </c>
      <c r="BN48" s="42">
        <f t="shared" si="8"/>
        <v>-39</v>
      </c>
      <c r="BO48">
        <v>30</v>
      </c>
      <c r="BP48">
        <v>11</v>
      </c>
      <c r="BQ48">
        <v>22</v>
      </c>
      <c r="BR48">
        <v>36</v>
      </c>
      <c r="BS48" s="41">
        <f t="shared" si="9"/>
        <v>7.5156576200417533E-2</v>
      </c>
      <c r="BT48">
        <v>0</v>
      </c>
      <c r="BU48">
        <v>1</v>
      </c>
      <c r="BV48" s="41">
        <f t="shared" si="10"/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4</v>
      </c>
      <c r="CZ48">
        <v>25</v>
      </c>
      <c r="DA48">
        <v>1</v>
      </c>
      <c r="DB48">
        <v>0</v>
      </c>
      <c r="DC48">
        <v>32</v>
      </c>
      <c r="DD48">
        <v>8</v>
      </c>
      <c r="DE48">
        <v>1</v>
      </c>
      <c r="DF48">
        <v>0</v>
      </c>
      <c r="DG48">
        <v>38</v>
      </c>
      <c r="DH48">
        <v>3</v>
      </c>
      <c r="DI48">
        <v>0</v>
      </c>
      <c r="DJ48">
        <v>3</v>
      </c>
      <c r="DK48">
        <v>3</v>
      </c>
      <c r="DL48">
        <v>0</v>
      </c>
      <c r="DM48">
        <v>0</v>
      </c>
      <c r="DN48">
        <v>0</v>
      </c>
      <c r="DO48">
        <v>0</v>
      </c>
      <c r="DP48" s="42">
        <f t="shared" si="11"/>
        <v>-3</v>
      </c>
      <c r="DQ48" s="20">
        <v>0.42</v>
      </c>
      <c r="DR48">
        <v>3</v>
      </c>
      <c r="DS48">
        <v>0</v>
      </c>
      <c r="DT48">
        <v>0</v>
      </c>
      <c r="DU48">
        <v>0</v>
      </c>
      <c r="DV48">
        <v>0</v>
      </c>
      <c r="DW48">
        <v>786</v>
      </c>
      <c r="DX48">
        <v>569</v>
      </c>
      <c r="DY48">
        <v>589</v>
      </c>
      <c r="DZ48">
        <v>443</v>
      </c>
      <c r="EA48">
        <v>424</v>
      </c>
      <c r="EB48">
        <v>323</v>
      </c>
      <c r="EC48">
        <v>35.4</v>
      </c>
      <c r="ED48">
        <v>24.83</v>
      </c>
      <c r="EE48">
        <v>40</v>
      </c>
      <c r="EF48">
        <v>27</v>
      </c>
      <c r="EG48" s="41">
        <f t="shared" si="12"/>
        <v>9.4339622641509441E-2</v>
      </c>
      <c r="EH48" s="43">
        <f t="shared" si="13"/>
        <v>0.91640866873065019</v>
      </c>
      <c r="EI48" s="44">
        <f t="shared" si="14"/>
        <v>1.0107482913721597</v>
      </c>
      <c r="EJ48">
        <v>784</v>
      </c>
      <c r="EK48">
        <v>572</v>
      </c>
      <c r="EL48">
        <v>588</v>
      </c>
      <c r="EM48">
        <v>446</v>
      </c>
      <c r="EN48">
        <v>423</v>
      </c>
      <c r="EO48">
        <v>325</v>
      </c>
      <c r="EP48">
        <v>41</v>
      </c>
      <c r="EQ48">
        <v>29</v>
      </c>
      <c r="ER48">
        <v>372</v>
      </c>
      <c r="ES48">
        <v>267</v>
      </c>
      <c r="ET48">
        <v>127</v>
      </c>
      <c r="EU48">
        <v>107</v>
      </c>
      <c r="EV48">
        <v>20</v>
      </c>
      <c r="EW48">
        <v>18</v>
      </c>
      <c r="EX48">
        <v>45</v>
      </c>
      <c r="EY48">
        <v>41</v>
      </c>
      <c r="EZ48">
        <v>1.3</v>
      </c>
      <c r="FA48">
        <v>1.1000000000000001</v>
      </c>
      <c r="FB48">
        <v>2.2999999999999998</v>
      </c>
      <c r="FC48" s="20">
        <v>20.239999999999998</v>
      </c>
      <c r="FD48" s="26">
        <f t="shared" si="15"/>
        <v>0.44977777777777772</v>
      </c>
      <c r="FE48">
        <v>0.90860000000000007</v>
      </c>
      <c r="FF48">
        <v>-7.0000000000000007E-2</v>
      </c>
      <c r="FG48">
        <v>0</v>
      </c>
      <c r="FH48">
        <v>-7.0000000000000007E-2</v>
      </c>
      <c r="FL48" s="42">
        <f t="shared" si="16"/>
        <v>61</v>
      </c>
      <c r="FM48" s="20">
        <f t="shared" si="17"/>
        <v>13.666666666666666</v>
      </c>
      <c r="FN48" s="41">
        <v>2.06289308E-2</v>
      </c>
      <c r="FO48" s="20">
        <f t="shared" si="18"/>
        <v>17.399999999999999</v>
      </c>
      <c r="FP48" s="20">
        <f t="shared" si="19"/>
        <v>18.084</v>
      </c>
      <c r="FQ48" s="20">
        <f t="shared" si="20"/>
        <v>108.58821958060638</v>
      </c>
      <c r="FV48" t="s">
        <v>711</v>
      </c>
      <c r="FW48" s="45">
        <v>650000</v>
      </c>
      <c r="FX48" s="45">
        <v>650000</v>
      </c>
      <c r="FY48">
        <v>78</v>
      </c>
      <c r="FZ48">
        <v>5</v>
      </c>
      <c r="GA48">
        <v>22</v>
      </c>
      <c r="GB48">
        <v>27</v>
      </c>
      <c r="GC48">
        <v>-16</v>
      </c>
      <c r="GD48">
        <v>10</v>
      </c>
      <c r="GE48">
        <v>127</v>
      </c>
      <c r="GF48">
        <v>1275</v>
      </c>
      <c r="GG48">
        <v>1.8</v>
      </c>
      <c r="GH48">
        <v>1.3</v>
      </c>
      <c r="GI48">
        <v>3.2</v>
      </c>
      <c r="GJ48" s="42">
        <f t="shared" si="21"/>
        <v>17.399999999999999</v>
      </c>
    </row>
    <row r="49" spans="1:192" x14ac:dyDescent="0.45">
      <c r="A49" s="40">
        <v>32957</v>
      </c>
      <c r="B49" t="s">
        <v>918</v>
      </c>
      <c r="C49" t="s">
        <v>475</v>
      </c>
      <c r="D49" t="s">
        <v>91</v>
      </c>
      <c r="E49" t="s">
        <v>91</v>
      </c>
      <c r="F49">
        <v>74</v>
      </c>
      <c r="G49">
        <v>208</v>
      </c>
      <c r="H49">
        <v>2008</v>
      </c>
      <c r="I49">
        <v>3</v>
      </c>
      <c r="J49">
        <v>78</v>
      </c>
      <c r="K49" t="s">
        <v>92</v>
      </c>
      <c r="L49">
        <v>2010</v>
      </c>
      <c r="M49">
        <v>27</v>
      </c>
      <c r="N49">
        <v>7</v>
      </c>
      <c r="O49">
        <v>8474642</v>
      </c>
      <c r="P49" t="s">
        <v>919</v>
      </c>
      <c r="Q49" t="s">
        <v>920</v>
      </c>
      <c r="R49" t="s">
        <v>921</v>
      </c>
      <c r="S49" t="s">
        <v>922</v>
      </c>
      <c r="T49" t="s">
        <v>725</v>
      </c>
      <c r="U49" t="s">
        <v>188</v>
      </c>
      <c r="V49">
        <v>53</v>
      </c>
      <c r="W49">
        <v>3</v>
      </c>
      <c r="X49">
        <v>6</v>
      </c>
      <c r="Y49">
        <v>4</v>
      </c>
      <c r="Z49">
        <v>9</v>
      </c>
      <c r="AA49">
        <v>22</v>
      </c>
      <c r="AB49">
        <v>67</v>
      </c>
      <c r="AC49" s="26">
        <f t="shared" si="0"/>
        <v>0.16981132075471697</v>
      </c>
      <c r="AD49" s="20">
        <f t="shared" si="1"/>
        <v>-2.6809210526315788</v>
      </c>
      <c r="AE49" s="20">
        <v>3.2810000000000001</v>
      </c>
      <c r="AF49">
        <v>1</v>
      </c>
      <c r="AG49">
        <v>4.7</v>
      </c>
      <c r="AH49">
        <v>36</v>
      </c>
      <c r="AI49">
        <v>839</v>
      </c>
      <c r="AJ49">
        <v>33868</v>
      </c>
      <c r="AK49" s="20">
        <v>564.46666666666999</v>
      </c>
      <c r="AL49">
        <v>564.47</v>
      </c>
      <c r="AM49">
        <v>564</v>
      </c>
      <c r="AN49" s="26">
        <f t="shared" si="2"/>
        <v>10.650314465408806</v>
      </c>
      <c r="AO49">
        <v>18.03</v>
      </c>
      <c r="AP49" s="41">
        <f t="shared" si="3"/>
        <v>0.45</v>
      </c>
      <c r="AQ49">
        <v>84</v>
      </c>
      <c r="AR49">
        <v>84</v>
      </c>
      <c r="AS49">
        <v>84</v>
      </c>
      <c r="AT49">
        <v>72</v>
      </c>
      <c r="AU49">
        <v>72</v>
      </c>
      <c r="AV49">
        <v>56</v>
      </c>
      <c r="AW49">
        <v>67</v>
      </c>
      <c r="AX49">
        <v>43</v>
      </c>
      <c r="AY49">
        <v>3</v>
      </c>
      <c r="AZ49">
        <v>8</v>
      </c>
      <c r="BA49" s="42">
        <f t="shared" si="4"/>
        <v>11</v>
      </c>
      <c r="BB49">
        <v>6.97</v>
      </c>
      <c r="BC49">
        <v>19.053599999999999</v>
      </c>
      <c r="BD49" s="20">
        <v>92</v>
      </c>
      <c r="BE49" s="20">
        <f t="shared" si="5"/>
        <v>176</v>
      </c>
      <c r="BF49" s="20">
        <f t="shared" si="6"/>
        <v>18.707814409977502</v>
      </c>
      <c r="BG49">
        <v>157</v>
      </c>
      <c r="BH49">
        <v>166</v>
      </c>
      <c r="BI49">
        <v>200</v>
      </c>
      <c r="BJ49" s="41">
        <f t="shared" si="7"/>
        <v>0.43977591036414565</v>
      </c>
      <c r="BK49">
        <v>132</v>
      </c>
      <c r="BL49">
        <v>132</v>
      </c>
      <c r="BM49">
        <v>82</v>
      </c>
      <c r="BN49" s="42">
        <f t="shared" si="8"/>
        <v>50</v>
      </c>
      <c r="BO49">
        <v>16</v>
      </c>
      <c r="BP49">
        <v>8</v>
      </c>
      <c r="BQ49">
        <v>5</v>
      </c>
      <c r="BR49">
        <v>27</v>
      </c>
      <c r="BS49" s="41">
        <f t="shared" si="9"/>
        <v>6.413301662707839E-2</v>
      </c>
      <c r="BT49">
        <v>14</v>
      </c>
      <c r="BU49">
        <v>19</v>
      </c>
      <c r="BV49" s="41">
        <f t="shared" si="10"/>
        <v>0.42424242424242425</v>
      </c>
      <c r="BW49">
        <v>4</v>
      </c>
      <c r="BX49">
        <v>3</v>
      </c>
      <c r="BY49">
        <v>1</v>
      </c>
      <c r="BZ49">
        <v>4</v>
      </c>
      <c r="CA49">
        <v>9</v>
      </c>
      <c r="CB49">
        <v>12</v>
      </c>
      <c r="CC49">
        <v>0</v>
      </c>
      <c r="CD49">
        <v>2</v>
      </c>
      <c r="CE49">
        <v>8</v>
      </c>
      <c r="CF49">
        <v>9</v>
      </c>
      <c r="CG49">
        <v>9</v>
      </c>
      <c r="CH49">
        <v>10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</v>
      </c>
      <c r="CW49">
        <v>0</v>
      </c>
      <c r="CX49">
        <v>1</v>
      </c>
      <c r="CY49">
        <v>0</v>
      </c>
      <c r="CZ49">
        <v>15</v>
      </c>
      <c r="DA49">
        <v>9</v>
      </c>
      <c r="DB49">
        <v>0</v>
      </c>
      <c r="DC49">
        <v>2</v>
      </c>
      <c r="DD49">
        <v>7</v>
      </c>
      <c r="DE49">
        <v>5</v>
      </c>
      <c r="DF49">
        <v>2</v>
      </c>
      <c r="DG49">
        <v>31</v>
      </c>
      <c r="DH49">
        <v>15</v>
      </c>
      <c r="DI49">
        <v>16</v>
      </c>
      <c r="DJ49">
        <v>13</v>
      </c>
      <c r="DK49">
        <v>11</v>
      </c>
      <c r="DL49">
        <v>2</v>
      </c>
      <c r="DM49">
        <v>15</v>
      </c>
      <c r="DN49">
        <v>13</v>
      </c>
      <c r="DO49">
        <v>2</v>
      </c>
      <c r="DP49" s="42">
        <f t="shared" si="11"/>
        <v>1</v>
      </c>
      <c r="DQ49" s="20">
        <v>1.266</v>
      </c>
      <c r="DR49">
        <v>13</v>
      </c>
      <c r="DS49">
        <v>2</v>
      </c>
      <c r="DT49">
        <v>0</v>
      </c>
      <c r="DU49">
        <v>0</v>
      </c>
      <c r="DV49">
        <v>0</v>
      </c>
      <c r="DW49">
        <v>499</v>
      </c>
      <c r="DX49">
        <v>554</v>
      </c>
      <c r="DY49">
        <v>364</v>
      </c>
      <c r="DZ49">
        <v>394</v>
      </c>
      <c r="EA49">
        <v>266</v>
      </c>
      <c r="EB49">
        <v>291</v>
      </c>
      <c r="EC49">
        <v>23.3</v>
      </c>
      <c r="ED49">
        <v>21.73</v>
      </c>
      <c r="EE49">
        <v>20</v>
      </c>
      <c r="EF49">
        <v>21</v>
      </c>
      <c r="EG49" s="41">
        <f t="shared" si="12"/>
        <v>7.5187969924812026E-2</v>
      </c>
      <c r="EH49" s="43">
        <f t="shared" si="13"/>
        <v>0.92783505154639179</v>
      </c>
      <c r="EI49" s="44">
        <f t="shared" si="14"/>
        <v>1.0030230214712037</v>
      </c>
      <c r="EJ49">
        <v>498</v>
      </c>
      <c r="EK49">
        <v>550</v>
      </c>
      <c r="EL49">
        <v>363</v>
      </c>
      <c r="EM49">
        <v>391</v>
      </c>
      <c r="EN49">
        <v>266</v>
      </c>
      <c r="EO49">
        <v>288</v>
      </c>
      <c r="EP49">
        <v>20</v>
      </c>
      <c r="EQ49">
        <v>21</v>
      </c>
      <c r="ER49">
        <v>249</v>
      </c>
      <c r="ES49">
        <v>257</v>
      </c>
      <c r="ET49">
        <v>97</v>
      </c>
      <c r="EU49">
        <v>98</v>
      </c>
      <c r="EV49">
        <v>11</v>
      </c>
      <c r="EW49">
        <v>10</v>
      </c>
      <c r="EX49">
        <v>55</v>
      </c>
      <c r="EY49">
        <v>58</v>
      </c>
      <c r="EZ49">
        <v>-0.30000000000000004</v>
      </c>
      <c r="FA49">
        <v>0.7</v>
      </c>
      <c r="FB49">
        <v>0.30000000000000004</v>
      </c>
      <c r="FC49" s="20">
        <v>12.1</v>
      </c>
      <c r="FD49" s="26">
        <f t="shared" si="15"/>
        <v>0.22830188679245284</v>
      </c>
      <c r="FE49">
        <v>0.62280000000000002</v>
      </c>
      <c r="FF49">
        <v>0.13</v>
      </c>
      <c r="FG49">
        <v>0.22</v>
      </c>
      <c r="FH49">
        <v>0.35</v>
      </c>
      <c r="FL49" s="42">
        <f t="shared" si="16"/>
        <v>197</v>
      </c>
      <c r="FM49" s="20">
        <f t="shared" si="17"/>
        <v>10.538461538461538</v>
      </c>
      <c r="FN49" s="41">
        <v>2.06289308E-2</v>
      </c>
      <c r="FO49" s="20">
        <f t="shared" si="18"/>
        <v>5.4</v>
      </c>
      <c r="FP49" s="20">
        <f t="shared" si="19"/>
        <v>9.2531999999999996</v>
      </c>
      <c r="FQ49" s="20">
        <f t="shared" si="20"/>
        <v>111.92800325969492</v>
      </c>
      <c r="FU49" t="s">
        <v>731</v>
      </c>
      <c r="FV49" t="s">
        <v>711</v>
      </c>
      <c r="FW49" s="45">
        <v>1000000</v>
      </c>
      <c r="FX49" s="45">
        <v>1000000</v>
      </c>
      <c r="FY49">
        <v>357</v>
      </c>
      <c r="FZ49">
        <v>30</v>
      </c>
      <c r="GA49">
        <v>46</v>
      </c>
      <c r="GB49">
        <v>76</v>
      </c>
      <c r="GC49">
        <v>-7</v>
      </c>
      <c r="GD49">
        <v>210</v>
      </c>
      <c r="GE49">
        <v>379</v>
      </c>
      <c r="GF49">
        <v>4231</v>
      </c>
      <c r="GG49">
        <v>-0.30000000000000004</v>
      </c>
      <c r="GH49">
        <v>4.5999999999999996</v>
      </c>
      <c r="GI49">
        <v>4.3</v>
      </c>
      <c r="GJ49" s="42">
        <f t="shared" si="21"/>
        <v>5.4</v>
      </c>
    </row>
    <row r="50" spans="1:192" x14ac:dyDescent="0.45">
      <c r="A50" s="40">
        <v>31252</v>
      </c>
      <c r="B50" t="s">
        <v>923</v>
      </c>
      <c r="C50" t="s">
        <v>126</v>
      </c>
      <c r="D50" t="s">
        <v>91</v>
      </c>
      <c r="E50" t="s">
        <v>91</v>
      </c>
      <c r="F50">
        <v>73</v>
      </c>
      <c r="G50">
        <v>195</v>
      </c>
      <c r="H50">
        <v>2003</v>
      </c>
      <c r="I50">
        <v>2</v>
      </c>
      <c r="J50">
        <v>45</v>
      </c>
      <c r="K50" t="s">
        <v>202</v>
      </c>
      <c r="L50">
        <v>2003</v>
      </c>
      <c r="M50">
        <v>32</v>
      </c>
      <c r="N50">
        <v>14</v>
      </c>
      <c r="O50">
        <v>8470638</v>
      </c>
      <c r="P50" t="s">
        <v>924</v>
      </c>
      <c r="Q50" t="s">
        <v>925</v>
      </c>
      <c r="R50" t="s">
        <v>926</v>
      </c>
      <c r="S50" t="s">
        <v>927</v>
      </c>
      <c r="T50" t="s">
        <v>716</v>
      </c>
      <c r="U50" t="s">
        <v>263</v>
      </c>
      <c r="V50">
        <v>64</v>
      </c>
      <c r="W50">
        <v>30</v>
      </c>
      <c r="X50">
        <v>33</v>
      </c>
      <c r="Y50">
        <v>21</v>
      </c>
      <c r="Z50">
        <v>63</v>
      </c>
      <c r="AA50">
        <v>3</v>
      </c>
      <c r="AB50">
        <v>22</v>
      </c>
      <c r="AC50" s="26">
        <f t="shared" si="0"/>
        <v>0.984375</v>
      </c>
      <c r="AD50" s="20">
        <f t="shared" si="1"/>
        <v>15.231368186874306</v>
      </c>
      <c r="AE50" s="20">
        <v>24.704000000000001</v>
      </c>
      <c r="AF50">
        <v>21</v>
      </c>
      <c r="AG50">
        <v>4.4000000000000004</v>
      </c>
      <c r="AH50">
        <v>26</v>
      </c>
      <c r="AI50">
        <v>1574</v>
      </c>
      <c r="AJ50">
        <v>74640</v>
      </c>
      <c r="AK50" s="20">
        <v>1244</v>
      </c>
      <c r="AL50">
        <v>1244</v>
      </c>
      <c r="AM50">
        <v>1244</v>
      </c>
      <c r="AN50" s="26">
        <f t="shared" si="2"/>
        <v>19.4375</v>
      </c>
      <c r="AO50">
        <v>31.97</v>
      </c>
      <c r="AP50" s="41">
        <f t="shared" si="3"/>
        <v>0.69230769230769229</v>
      </c>
      <c r="AQ50">
        <v>398</v>
      </c>
      <c r="AR50">
        <v>398</v>
      </c>
      <c r="AS50">
        <v>398</v>
      </c>
      <c r="AT50">
        <v>315</v>
      </c>
      <c r="AU50">
        <v>315</v>
      </c>
      <c r="AV50">
        <v>224</v>
      </c>
      <c r="AW50">
        <v>251</v>
      </c>
      <c r="AX50">
        <v>87</v>
      </c>
      <c r="AY50">
        <v>11</v>
      </c>
      <c r="AZ50">
        <v>16</v>
      </c>
      <c r="BA50" s="42">
        <f t="shared" si="4"/>
        <v>27</v>
      </c>
      <c r="BB50">
        <v>24.28</v>
      </c>
      <c r="BC50">
        <v>32.227699999999999</v>
      </c>
      <c r="BD50" s="20">
        <v>295.7</v>
      </c>
      <c r="BE50" s="20">
        <f t="shared" si="5"/>
        <v>693.7</v>
      </c>
      <c r="BF50" s="20">
        <f t="shared" si="6"/>
        <v>33.458199356913184</v>
      </c>
      <c r="BG50">
        <v>639</v>
      </c>
      <c r="BH50">
        <v>415</v>
      </c>
      <c r="BI50">
        <v>456</v>
      </c>
      <c r="BJ50" s="41">
        <f t="shared" si="7"/>
        <v>0.58356164383561648</v>
      </c>
      <c r="BK50">
        <v>48</v>
      </c>
      <c r="BL50">
        <v>48</v>
      </c>
      <c r="BM50">
        <v>67</v>
      </c>
      <c r="BN50" s="42">
        <f t="shared" si="8"/>
        <v>-19</v>
      </c>
      <c r="BO50">
        <v>91</v>
      </c>
      <c r="BP50">
        <v>42</v>
      </c>
      <c r="BQ50">
        <v>55</v>
      </c>
      <c r="BR50">
        <v>42</v>
      </c>
      <c r="BS50" s="41">
        <f t="shared" si="9"/>
        <v>5.0480769230769232E-2</v>
      </c>
      <c r="BT50">
        <v>784</v>
      </c>
      <c r="BU50">
        <v>584</v>
      </c>
      <c r="BV50" s="41">
        <f t="shared" si="10"/>
        <v>0.57309941520467833</v>
      </c>
      <c r="BW50">
        <v>248</v>
      </c>
      <c r="BX50">
        <v>179</v>
      </c>
      <c r="BY50">
        <v>229</v>
      </c>
      <c r="BZ50">
        <v>158</v>
      </c>
      <c r="CA50">
        <v>307</v>
      </c>
      <c r="CB50">
        <v>247</v>
      </c>
      <c r="CC50">
        <v>184</v>
      </c>
      <c r="CD50">
        <v>149</v>
      </c>
      <c r="CE50">
        <v>273</v>
      </c>
      <c r="CF50">
        <v>218</v>
      </c>
      <c r="CG50">
        <v>495</v>
      </c>
      <c r="CH50">
        <v>338</v>
      </c>
      <c r="CI50">
        <v>2</v>
      </c>
      <c r="CJ50">
        <v>0</v>
      </c>
      <c r="CK50">
        <v>3</v>
      </c>
      <c r="CL50">
        <v>6</v>
      </c>
      <c r="CM50">
        <v>2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9</v>
      </c>
      <c r="CT50">
        <v>3</v>
      </c>
      <c r="CU50">
        <v>0</v>
      </c>
      <c r="CV50">
        <v>16</v>
      </c>
      <c r="CW50">
        <v>0</v>
      </c>
      <c r="CX50">
        <v>7</v>
      </c>
      <c r="CY50">
        <v>10</v>
      </c>
      <c r="CZ50">
        <v>74</v>
      </c>
      <c r="DA50">
        <v>16</v>
      </c>
      <c r="DB50">
        <v>1</v>
      </c>
      <c r="DC50">
        <v>21</v>
      </c>
      <c r="DD50">
        <v>56</v>
      </c>
      <c r="DE50">
        <v>17</v>
      </c>
      <c r="DF50">
        <v>0</v>
      </c>
      <c r="DG50">
        <v>113</v>
      </c>
      <c r="DH50">
        <v>13</v>
      </c>
      <c r="DI50">
        <v>6</v>
      </c>
      <c r="DJ50">
        <v>13</v>
      </c>
      <c r="DK50">
        <v>13</v>
      </c>
      <c r="DL50">
        <v>0</v>
      </c>
      <c r="DM50">
        <v>7</v>
      </c>
      <c r="DN50">
        <v>7</v>
      </c>
      <c r="DO50">
        <v>0</v>
      </c>
      <c r="DP50" s="42">
        <f t="shared" si="11"/>
        <v>-7</v>
      </c>
      <c r="DQ50" s="20">
        <v>-3.8519999999999999</v>
      </c>
      <c r="DR50">
        <v>13</v>
      </c>
      <c r="DS50">
        <v>0</v>
      </c>
      <c r="DT50">
        <v>0</v>
      </c>
      <c r="DU50">
        <v>0</v>
      </c>
      <c r="DV50">
        <v>0</v>
      </c>
      <c r="DW50">
        <v>1431</v>
      </c>
      <c r="DX50">
        <v>1014</v>
      </c>
      <c r="DY50">
        <v>1065</v>
      </c>
      <c r="DZ50">
        <v>790</v>
      </c>
      <c r="EA50">
        <v>754</v>
      </c>
      <c r="EB50">
        <v>584</v>
      </c>
      <c r="EC50">
        <v>71.95</v>
      </c>
      <c r="ED50">
        <v>57.13</v>
      </c>
      <c r="EE50">
        <v>91</v>
      </c>
      <c r="EF50">
        <v>47</v>
      </c>
      <c r="EG50" s="41">
        <f t="shared" si="12"/>
        <v>0.1206896551724138</v>
      </c>
      <c r="EH50" s="43">
        <f t="shared" si="13"/>
        <v>0.91952054794520544</v>
      </c>
      <c r="EI50" s="44">
        <f t="shared" si="14"/>
        <v>1.0402102031176192</v>
      </c>
      <c r="EJ50">
        <v>1427</v>
      </c>
      <c r="EK50">
        <v>1012</v>
      </c>
      <c r="EL50">
        <v>1062</v>
      </c>
      <c r="EM50">
        <v>788</v>
      </c>
      <c r="EN50">
        <v>751</v>
      </c>
      <c r="EO50">
        <v>581</v>
      </c>
      <c r="EP50">
        <v>91</v>
      </c>
      <c r="EQ50">
        <v>46</v>
      </c>
      <c r="ER50">
        <v>770</v>
      </c>
      <c r="ES50">
        <v>530</v>
      </c>
      <c r="ET50">
        <v>246</v>
      </c>
      <c r="EU50">
        <v>236</v>
      </c>
      <c r="EV50">
        <v>38</v>
      </c>
      <c r="EW50">
        <v>31</v>
      </c>
      <c r="EX50">
        <v>72</v>
      </c>
      <c r="EY50">
        <v>89</v>
      </c>
      <c r="EZ50">
        <v>6</v>
      </c>
      <c r="FA50">
        <v>2.2999999999999998</v>
      </c>
      <c r="FB50">
        <v>8.3000000000000007</v>
      </c>
      <c r="FC50" s="20">
        <v>78.75</v>
      </c>
      <c r="FD50" s="26">
        <f t="shared" si="15"/>
        <v>1.23046875</v>
      </c>
      <c r="FE50">
        <v>10.4437</v>
      </c>
      <c r="FF50">
        <v>2.39</v>
      </c>
      <c r="FG50">
        <v>-0.05</v>
      </c>
      <c r="FH50">
        <v>2.34</v>
      </c>
      <c r="FI50">
        <v>2</v>
      </c>
      <c r="FJ50">
        <v>0</v>
      </c>
      <c r="FK50">
        <v>0</v>
      </c>
      <c r="FL50" s="42">
        <f t="shared" si="16"/>
        <v>116</v>
      </c>
      <c r="FM50" s="20">
        <f t="shared" si="17"/>
        <v>7.9230769230769234</v>
      </c>
      <c r="FN50" s="41">
        <v>0.16218354430000001</v>
      </c>
      <c r="FO50" s="20">
        <f t="shared" si="18"/>
        <v>60.4</v>
      </c>
      <c r="FP50" s="20">
        <f t="shared" si="19"/>
        <v>62.229599999999998</v>
      </c>
      <c r="FQ50" s="20">
        <f t="shared" si="20"/>
        <v>117.92604501607717</v>
      </c>
      <c r="FR50">
        <v>4</v>
      </c>
      <c r="FS50" t="s">
        <v>111</v>
      </c>
      <c r="FT50">
        <v>195</v>
      </c>
      <c r="FU50" t="s">
        <v>702</v>
      </c>
      <c r="FV50" t="s">
        <v>711</v>
      </c>
      <c r="FW50" s="45">
        <v>8750000</v>
      </c>
      <c r="FX50" s="45">
        <v>6875000</v>
      </c>
      <c r="FY50">
        <v>963</v>
      </c>
      <c r="FZ50">
        <v>289</v>
      </c>
      <c r="GA50">
        <v>445</v>
      </c>
      <c r="GB50">
        <v>734</v>
      </c>
      <c r="GC50">
        <v>155</v>
      </c>
      <c r="GD50">
        <v>366</v>
      </c>
      <c r="GE50">
        <v>2842</v>
      </c>
      <c r="GF50">
        <v>18164</v>
      </c>
      <c r="GG50">
        <v>60.2</v>
      </c>
      <c r="GH50">
        <v>25.9</v>
      </c>
      <c r="GI50">
        <v>86.1</v>
      </c>
      <c r="GJ50" s="42">
        <f t="shared" si="21"/>
        <v>60.4</v>
      </c>
    </row>
    <row r="51" spans="1:192" x14ac:dyDescent="0.45">
      <c r="A51" s="40">
        <v>35365</v>
      </c>
      <c r="B51" t="s">
        <v>928</v>
      </c>
      <c r="D51" t="s">
        <v>223</v>
      </c>
      <c r="E51" t="s">
        <v>223</v>
      </c>
      <c r="F51">
        <v>73</v>
      </c>
      <c r="G51">
        <v>214</v>
      </c>
      <c r="H51">
        <v>2015</v>
      </c>
      <c r="I51">
        <v>2</v>
      </c>
      <c r="J51">
        <v>53</v>
      </c>
      <c r="K51" t="s">
        <v>202</v>
      </c>
      <c r="L51">
        <v>2016</v>
      </c>
      <c r="M51">
        <v>21</v>
      </c>
      <c r="N51">
        <v>2</v>
      </c>
      <c r="O51">
        <v>8478397</v>
      </c>
      <c r="P51" t="s">
        <v>929</v>
      </c>
      <c r="Q51" t="s">
        <v>930</v>
      </c>
      <c r="R51" t="s">
        <v>931</v>
      </c>
      <c r="S51" t="s">
        <v>932</v>
      </c>
      <c r="T51" t="s">
        <v>720</v>
      </c>
      <c r="U51" t="s">
        <v>123</v>
      </c>
      <c r="V51">
        <v>10</v>
      </c>
      <c r="W51">
        <v>0</v>
      </c>
      <c r="X51">
        <v>0</v>
      </c>
      <c r="Y51">
        <v>0</v>
      </c>
      <c r="Z51">
        <v>0</v>
      </c>
      <c r="AA51">
        <v>30</v>
      </c>
      <c r="AB51">
        <v>84</v>
      </c>
      <c r="AC51" s="26">
        <f t="shared" si="0"/>
        <v>0</v>
      </c>
      <c r="AD51" s="20">
        <f t="shared" si="1"/>
        <v>0</v>
      </c>
      <c r="AE51" s="20">
        <v>0</v>
      </c>
      <c r="AF51">
        <v>-1</v>
      </c>
      <c r="AG51">
        <v>1.6</v>
      </c>
      <c r="AH51">
        <v>4</v>
      </c>
      <c r="AI51">
        <v>207</v>
      </c>
      <c r="AJ51">
        <v>9263</v>
      </c>
      <c r="AK51" s="20">
        <v>154.38333333333</v>
      </c>
      <c r="AL51">
        <v>154.38</v>
      </c>
      <c r="AM51">
        <v>154</v>
      </c>
      <c r="AN51" s="26">
        <f t="shared" si="2"/>
        <v>15.438333333333333</v>
      </c>
      <c r="AO51">
        <v>26.1</v>
      </c>
      <c r="AP51" s="41">
        <f t="shared" si="3"/>
        <v>0</v>
      </c>
      <c r="AQ51">
        <v>23</v>
      </c>
      <c r="AR51">
        <v>23</v>
      </c>
      <c r="AS51">
        <v>23</v>
      </c>
      <c r="AT51">
        <v>13</v>
      </c>
      <c r="AU51">
        <v>13</v>
      </c>
      <c r="AV51">
        <v>8</v>
      </c>
      <c r="AW51">
        <v>7</v>
      </c>
      <c r="AX51">
        <v>0</v>
      </c>
      <c r="AY51">
        <v>0</v>
      </c>
      <c r="AZ51">
        <v>1</v>
      </c>
      <c r="BA51" s="42">
        <f t="shared" si="4"/>
        <v>1</v>
      </c>
      <c r="BB51">
        <v>0.45</v>
      </c>
      <c r="BC51">
        <v>50.125</v>
      </c>
      <c r="BD51" s="20">
        <v>0</v>
      </c>
      <c r="BE51" s="20">
        <f t="shared" si="5"/>
        <v>23</v>
      </c>
      <c r="BF51" s="20">
        <f t="shared" si="6"/>
        <v>8.9389817333851536</v>
      </c>
      <c r="BG51">
        <v>49</v>
      </c>
      <c r="BH51">
        <v>50</v>
      </c>
      <c r="BI51">
        <v>33</v>
      </c>
      <c r="BJ51" s="41">
        <f t="shared" si="7"/>
        <v>0.59756097560975607</v>
      </c>
      <c r="BK51">
        <v>2</v>
      </c>
      <c r="BL51">
        <v>2</v>
      </c>
      <c r="BM51">
        <v>13</v>
      </c>
      <c r="BN51" s="42">
        <f t="shared" si="8"/>
        <v>-11</v>
      </c>
      <c r="BO51">
        <v>5</v>
      </c>
      <c r="BP51">
        <v>4</v>
      </c>
      <c r="BQ51">
        <v>0</v>
      </c>
      <c r="BR51">
        <v>10</v>
      </c>
      <c r="BS51" s="41">
        <f t="shared" si="9"/>
        <v>9.2592592592592587E-2</v>
      </c>
      <c r="BT51">
        <v>0</v>
      </c>
      <c r="BU51">
        <v>0</v>
      </c>
      <c r="BV51" s="41">
        <f t="shared" si="10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</v>
      </c>
      <c r="CZ51">
        <v>3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7</v>
      </c>
      <c r="DH51">
        <v>2</v>
      </c>
      <c r="DI51">
        <v>3</v>
      </c>
      <c r="DJ51">
        <v>2</v>
      </c>
      <c r="DK51">
        <v>2</v>
      </c>
      <c r="DL51">
        <v>0</v>
      </c>
      <c r="DM51">
        <v>3</v>
      </c>
      <c r="DN51">
        <v>3</v>
      </c>
      <c r="DO51">
        <v>0</v>
      </c>
      <c r="DP51" s="42">
        <f t="shared" si="11"/>
        <v>1</v>
      </c>
      <c r="DQ51" s="20">
        <v>0.66600000000000004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168</v>
      </c>
      <c r="DX51">
        <v>122</v>
      </c>
      <c r="DY51">
        <v>133</v>
      </c>
      <c r="DZ51">
        <v>98</v>
      </c>
      <c r="EA51">
        <v>93</v>
      </c>
      <c r="EB51">
        <v>67</v>
      </c>
      <c r="EC51">
        <v>8.35</v>
      </c>
      <c r="ED51">
        <v>5.78</v>
      </c>
      <c r="EE51">
        <v>6</v>
      </c>
      <c r="EF51">
        <v>7</v>
      </c>
      <c r="EG51" s="41">
        <f t="shared" si="12"/>
        <v>6.4516129032258063E-2</v>
      </c>
      <c r="EH51" s="43">
        <f t="shared" si="13"/>
        <v>0.89552238805970152</v>
      </c>
      <c r="EI51" s="44">
        <f t="shared" si="14"/>
        <v>0.96003851709195964</v>
      </c>
      <c r="EJ51">
        <v>170</v>
      </c>
      <c r="EK51">
        <v>122</v>
      </c>
      <c r="EL51">
        <v>135</v>
      </c>
      <c r="EM51">
        <v>98</v>
      </c>
      <c r="EN51">
        <v>95</v>
      </c>
      <c r="EO51">
        <v>67</v>
      </c>
      <c r="EP51">
        <v>6</v>
      </c>
      <c r="EQ51">
        <v>7</v>
      </c>
      <c r="ER51">
        <v>86</v>
      </c>
      <c r="ES51">
        <v>61</v>
      </c>
      <c r="ET51">
        <v>29</v>
      </c>
      <c r="EU51">
        <v>22</v>
      </c>
      <c r="EV51">
        <v>5</v>
      </c>
      <c r="EW51">
        <v>6</v>
      </c>
      <c r="EX51">
        <v>11</v>
      </c>
      <c r="EY51">
        <v>13</v>
      </c>
      <c r="EZ51">
        <v>-0.2</v>
      </c>
      <c r="FA51">
        <v>0.30000000000000004</v>
      </c>
      <c r="FB51">
        <v>0.1</v>
      </c>
      <c r="FC51" s="20">
        <v>1.85</v>
      </c>
      <c r="FD51" s="26">
        <f t="shared" si="15"/>
        <v>0.185</v>
      </c>
      <c r="FE51">
        <v>7.5000000000000006E-3</v>
      </c>
      <c r="FF51">
        <v>0.15</v>
      </c>
      <c r="FG51">
        <v>0.03</v>
      </c>
      <c r="FH51">
        <v>0.18</v>
      </c>
      <c r="FL51" s="42">
        <f t="shared" si="16"/>
        <v>16</v>
      </c>
      <c r="FM51" s="20">
        <f t="shared" si="17"/>
        <v>1</v>
      </c>
      <c r="FN51" s="41">
        <v>0</v>
      </c>
      <c r="FO51" s="20">
        <f t="shared" si="18"/>
        <v>-0.4</v>
      </c>
      <c r="FP51" s="20">
        <f t="shared" si="19"/>
        <v>0.13320000000000001</v>
      </c>
      <c r="FQ51" s="20">
        <f t="shared" si="20"/>
        <v>112.70890011659543</v>
      </c>
      <c r="FV51" t="s">
        <v>751</v>
      </c>
      <c r="FW51" s="45">
        <v>742500</v>
      </c>
      <c r="FX51" s="45">
        <v>755833</v>
      </c>
      <c r="FY51">
        <v>11</v>
      </c>
      <c r="FZ51">
        <v>0</v>
      </c>
      <c r="GA51">
        <v>0</v>
      </c>
      <c r="GB51">
        <v>0</v>
      </c>
      <c r="GC51">
        <v>-2</v>
      </c>
      <c r="GD51">
        <v>4</v>
      </c>
      <c r="GE51">
        <v>8</v>
      </c>
      <c r="GF51">
        <v>173</v>
      </c>
      <c r="GG51">
        <v>-0.2</v>
      </c>
      <c r="GH51">
        <v>0.30000000000000004</v>
      </c>
      <c r="GI51">
        <v>0</v>
      </c>
      <c r="GJ51" s="42">
        <f t="shared" si="21"/>
        <v>-0.4</v>
      </c>
    </row>
    <row r="52" spans="1:192" x14ac:dyDescent="0.45">
      <c r="A52" s="40">
        <v>33039</v>
      </c>
      <c r="B52" t="s">
        <v>933</v>
      </c>
      <c r="C52" t="s">
        <v>145</v>
      </c>
      <c r="D52" t="s">
        <v>91</v>
      </c>
      <c r="E52" t="s">
        <v>91</v>
      </c>
      <c r="F52">
        <v>70</v>
      </c>
      <c r="G52">
        <v>192</v>
      </c>
      <c r="H52">
        <v>2008</v>
      </c>
      <c r="I52">
        <v>6</v>
      </c>
      <c r="J52">
        <v>178</v>
      </c>
      <c r="K52" t="s">
        <v>92</v>
      </c>
      <c r="L52">
        <v>2011</v>
      </c>
      <c r="M52">
        <v>27</v>
      </c>
      <c r="N52">
        <v>6</v>
      </c>
      <c r="O52">
        <v>8474736</v>
      </c>
      <c r="P52" t="s">
        <v>934</v>
      </c>
      <c r="Q52" t="s">
        <v>935</v>
      </c>
      <c r="R52" t="s">
        <v>936</v>
      </c>
      <c r="S52" t="s">
        <v>937</v>
      </c>
      <c r="T52" t="s">
        <v>938</v>
      </c>
      <c r="U52" t="s">
        <v>205</v>
      </c>
      <c r="V52">
        <v>53</v>
      </c>
      <c r="W52">
        <v>5</v>
      </c>
      <c r="X52">
        <v>2</v>
      </c>
      <c r="Y52">
        <v>1</v>
      </c>
      <c r="Z52">
        <v>7</v>
      </c>
      <c r="AA52">
        <v>21</v>
      </c>
      <c r="AB52">
        <v>58</v>
      </c>
      <c r="AC52" s="26">
        <f t="shared" si="0"/>
        <v>0.13207547169811321</v>
      </c>
      <c r="AD52" s="20">
        <f t="shared" si="1"/>
        <v>1.7963636363636359</v>
      </c>
      <c r="AE52" s="20">
        <v>3.0939999999999999</v>
      </c>
      <c r="AF52">
        <v>-7</v>
      </c>
      <c r="AG52">
        <v>-6.6</v>
      </c>
      <c r="AH52">
        <v>44</v>
      </c>
      <c r="AI52">
        <v>907</v>
      </c>
      <c r="AJ52">
        <v>35883</v>
      </c>
      <c r="AK52" s="20">
        <v>598.04999999999995</v>
      </c>
      <c r="AL52">
        <v>598.04999999999995</v>
      </c>
      <c r="AM52">
        <v>598</v>
      </c>
      <c r="AN52" s="26">
        <f t="shared" si="2"/>
        <v>11.283962264150942</v>
      </c>
      <c r="AO52">
        <v>19.2</v>
      </c>
      <c r="AP52" s="41">
        <f t="shared" si="3"/>
        <v>0.3888888888888889</v>
      </c>
      <c r="AQ52">
        <v>98</v>
      </c>
      <c r="AR52">
        <v>98</v>
      </c>
      <c r="AS52">
        <v>98</v>
      </c>
      <c r="AT52">
        <v>74</v>
      </c>
      <c r="AU52">
        <v>74</v>
      </c>
      <c r="AV52">
        <v>56</v>
      </c>
      <c r="AW52">
        <v>46</v>
      </c>
      <c r="AX52">
        <v>23</v>
      </c>
      <c r="AY52">
        <v>3</v>
      </c>
      <c r="AZ52">
        <v>4</v>
      </c>
      <c r="BA52" s="42">
        <f t="shared" si="4"/>
        <v>7</v>
      </c>
      <c r="BB52">
        <v>3.96</v>
      </c>
      <c r="BC52">
        <v>35</v>
      </c>
      <c r="BD52" s="20">
        <v>24.1</v>
      </c>
      <c r="BE52" s="20">
        <f t="shared" si="5"/>
        <v>122.1</v>
      </c>
      <c r="BF52" s="20">
        <f t="shared" si="6"/>
        <v>12.249811888638074</v>
      </c>
      <c r="BG52">
        <v>143</v>
      </c>
      <c r="BH52">
        <v>202</v>
      </c>
      <c r="BI52">
        <v>191</v>
      </c>
      <c r="BJ52" s="41">
        <f t="shared" si="7"/>
        <v>0.42814371257485029</v>
      </c>
      <c r="BK52">
        <v>188</v>
      </c>
      <c r="BL52">
        <v>187</v>
      </c>
      <c r="BM52">
        <v>51</v>
      </c>
      <c r="BN52" s="42">
        <f t="shared" si="8"/>
        <v>136</v>
      </c>
      <c r="BO52">
        <v>18</v>
      </c>
      <c r="BP52">
        <v>7</v>
      </c>
      <c r="BQ52">
        <v>6</v>
      </c>
      <c r="BR52">
        <v>23</v>
      </c>
      <c r="BS52" s="41">
        <f t="shared" si="9"/>
        <v>4.4145873320537425E-2</v>
      </c>
      <c r="BT52">
        <v>4</v>
      </c>
      <c r="BU52">
        <v>11</v>
      </c>
      <c r="BV52" s="41">
        <f t="shared" si="10"/>
        <v>0.26666666666666666</v>
      </c>
      <c r="BW52">
        <v>1</v>
      </c>
      <c r="BX52">
        <v>1</v>
      </c>
      <c r="BY52">
        <v>1</v>
      </c>
      <c r="BZ52">
        <v>3</v>
      </c>
      <c r="CA52">
        <v>2</v>
      </c>
      <c r="CB52">
        <v>7</v>
      </c>
      <c r="CC52">
        <v>1</v>
      </c>
      <c r="CD52">
        <v>5</v>
      </c>
      <c r="CE52">
        <v>3</v>
      </c>
      <c r="CF52">
        <v>2</v>
      </c>
      <c r="CG52">
        <v>3</v>
      </c>
      <c r="CH52">
        <v>8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4</v>
      </c>
      <c r="CW52">
        <v>0</v>
      </c>
      <c r="CX52">
        <v>1</v>
      </c>
      <c r="CY52">
        <v>0</v>
      </c>
      <c r="CZ52">
        <v>17</v>
      </c>
      <c r="DA52">
        <v>8</v>
      </c>
      <c r="DB52">
        <v>2</v>
      </c>
      <c r="DC52">
        <v>4</v>
      </c>
      <c r="DD52">
        <v>8</v>
      </c>
      <c r="DE52">
        <v>3</v>
      </c>
      <c r="DF52">
        <v>1</v>
      </c>
      <c r="DG52">
        <v>30</v>
      </c>
      <c r="DH52">
        <v>12</v>
      </c>
      <c r="DI52">
        <v>10</v>
      </c>
      <c r="DJ52">
        <v>11</v>
      </c>
      <c r="DK52">
        <v>7</v>
      </c>
      <c r="DL52">
        <v>4</v>
      </c>
      <c r="DM52">
        <v>11</v>
      </c>
      <c r="DN52">
        <v>7</v>
      </c>
      <c r="DO52">
        <v>4</v>
      </c>
      <c r="DP52" s="42">
        <f t="shared" si="11"/>
        <v>-2</v>
      </c>
      <c r="DQ52" s="20">
        <v>-2.7869999999999999</v>
      </c>
      <c r="DR52">
        <v>7</v>
      </c>
      <c r="DS52">
        <v>4</v>
      </c>
      <c r="DT52">
        <v>1</v>
      </c>
      <c r="DU52">
        <v>0</v>
      </c>
      <c r="DV52">
        <v>0</v>
      </c>
      <c r="DW52">
        <v>449</v>
      </c>
      <c r="DX52">
        <v>656</v>
      </c>
      <c r="DY52">
        <v>326</v>
      </c>
      <c r="DZ52">
        <v>498</v>
      </c>
      <c r="EA52">
        <v>230</v>
      </c>
      <c r="EB52">
        <v>334</v>
      </c>
      <c r="EC52">
        <v>15.21</v>
      </c>
      <c r="ED52">
        <v>28.61</v>
      </c>
      <c r="EE52">
        <v>18</v>
      </c>
      <c r="EF52">
        <v>30</v>
      </c>
      <c r="EG52" s="41">
        <f t="shared" si="12"/>
        <v>7.8260869565217397E-2</v>
      </c>
      <c r="EH52" s="43">
        <f t="shared" si="13"/>
        <v>0.91017964071856283</v>
      </c>
      <c r="EI52" s="44">
        <f t="shared" si="14"/>
        <v>0.98844051028378022</v>
      </c>
      <c r="EJ52">
        <v>452</v>
      </c>
      <c r="EK52">
        <v>653</v>
      </c>
      <c r="EL52">
        <v>328</v>
      </c>
      <c r="EM52">
        <v>496</v>
      </c>
      <c r="EN52">
        <v>230</v>
      </c>
      <c r="EO52">
        <v>333</v>
      </c>
      <c r="EP52">
        <v>18</v>
      </c>
      <c r="EQ52">
        <v>30</v>
      </c>
      <c r="ER52">
        <v>187</v>
      </c>
      <c r="ES52">
        <v>300</v>
      </c>
      <c r="ET52">
        <v>77</v>
      </c>
      <c r="EU52">
        <v>123</v>
      </c>
      <c r="EV52">
        <v>9</v>
      </c>
      <c r="EW52">
        <v>17</v>
      </c>
      <c r="EX52">
        <v>42</v>
      </c>
      <c r="EY52">
        <v>48</v>
      </c>
      <c r="EZ52">
        <v>-0.4</v>
      </c>
      <c r="FA52">
        <v>0.5</v>
      </c>
      <c r="FB52">
        <v>0.1</v>
      </c>
      <c r="FC52" s="20">
        <v>2.2800000000000002</v>
      </c>
      <c r="FD52" s="26">
        <f t="shared" si="15"/>
        <v>4.3018867924528303E-2</v>
      </c>
      <c r="FE52">
        <v>0.47390000000000004</v>
      </c>
      <c r="FF52">
        <v>-0.57999999999999996</v>
      </c>
      <c r="FG52">
        <v>0</v>
      </c>
      <c r="FH52">
        <v>-0.57999999999999996</v>
      </c>
      <c r="FL52" s="42">
        <f t="shared" si="16"/>
        <v>259</v>
      </c>
      <c r="FM52" s="20">
        <f t="shared" si="17"/>
        <v>27.714285714285715</v>
      </c>
      <c r="FN52" s="41">
        <v>3.8486811199999998E-2</v>
      </c>
      <c r="FO52" s="20">
        <f t="shared" si="18"/>
        <v>2.5999999999999996</v>
      </c>
      <c r="FP52" s="20">
        <f t="shared" si="19"/>
        <v>6.4425999999999997</v>
      </c>
      <c r="FQ52" s="20">
        <f t="shared" si="20"/>
        <v>110.8602959618761</v>
      </c>
      <c r="FR52">
        <v>4</v>
      </c>
      <c r="FS52" t="s">
        <v>189</v>
      </c>
      <c r="FT52">
        <v>195</v>
      </c>
      <c r="FV52" t="s">
        <v>711</v>
      </c>
      <c r="FW52" s="45">
        <v>700000</v>
      </c>
      <c r="FX52" s="45">
        <v>700000</v>
      </c>
      <c r="FY52">
        <v>328</v>
      </c>
      <c r="FZ52">
        <v>14</v>
      </c>
      <c r="GA52">
        <v>20</v>
      </c>
      <c r="GB52">
        <v>34</v>
      </c>
      <c r="GC52">
        <v>-42</v>
      </c>
      <c r="GD52">
        <v>699</v>
      </c>
      <c r="GE52">
        <v>262</v>
      </c>
      <c r="GF52">
        <v>2824</v>
      </c>
      <c r="GG52">
        <v>-2.7</v>
      </c>
      <c r="GH52">
        <v>1.3</v>
      </c>
      <c r="GI52">
        <v>-1.3</v>
      </c>
      <c r="GJ52" s="42">
        <f t="shared" si="21"/>
        <v>2.5999999999999996</v>
      </c>
    </row>
    <row r="53" spans="1:192" x14ac:dyDescent="0.45">
      <c r="A53" s="40">
        <v>31273</v>
      </c>
      <c r="B53" t="s">
        <v>939</v>
      </c>
      <c r="C53" t="s">
        <v>163</v>
      </c>
      <c r="D53" t="s">
        <v>91</v>
      </c>
      <c r="E53" t="s">
        <v>91</v>
      </c>
      <c r="F53">
        <v>76</v>
      </c>
      <c r="G53">
        <v>230</v>
      </c>
      <c r="H53">
        <v>2003</v>
      </c>
      <c r="I53">
        <v>2</v>
      </c>
      <c r="J53">
        <v>49</v>
      </c>
      <c r="K53" t="s">
        <v>202</v>
      </c>
      <c r="L53">
        <v>2005</v>
      </c>
      <c r="M53">
        <v>32</v>
      </c>
      <c r="N53">
        <v>13</v>
      </c>
      <c r="O53">
        <v>8470642</v>
      </c>
      <c r="P53" t="s">
        <v>940</v>
      </c>
      <c r="Q53" t="s">
        <v>941</v>
      </c>
      <c r="R53" t="s">
        <v>942</v>
      </c>
      <c r="S53" t="s">
        <v>943</v>
      </c>
      <c r="T53" t="s">
        <v>720</v>
      </c>
      <c r="U53" t="s">
        <v>178</v>
      </c>
      <c r="V53">
        <v>26</v>
      </c>
      <c r="W53">
        <v>6</v>
      </c>
      <c r="X53">
        <v>10</v>
      </c>
      <c r="Y53">
        <v>5</v>
      </c>
      <c r="Z53">
        <v>16</v>
      </c>
      <c r="AA53">
        <v>12</v>
      </c>
      <c r="AB53">
        <v>38</v>
      </c>
      <c r="AC53" s="26">
        <f t="shared" si="0"/>
        <v>0.61538461538461542</v>
      </c>
      <c r="AD53" s="20">
        <f t="shared" si="1"/>
        <v>1.0059453032104635</v>
      </c>
      <c r="AE53" s="20">
        <v>6.1459999999999999</v>
      </c>
      <c r="AF53">
        <v>-8</v>
      </c>
      <c r="AG53">
        <v>3.6</v>
      </c>
      <c r="AH53">
        <v>14</v>
      </c>
      <c r="AI53">
        <v>796</v>
      </c>
      <c r="AJ53">
        <v>39543</v>
      </c>
      <c r="AK53" s="20">
        <v>659.05</v>
      </c>
      <c r="AL53">
        <v>658.97</v>
      </c>
      <c r="AM53">
        <v>659</v>
      </c>
      <c r="AN53" s="26">
        <f t="shared" si="2"/>
        <v>25.348076923076921</v>
      </c>
      <c r="AO53">
        <v>41.83</v>
      </c>
      <c r="AP53" s="41">
        <f t="shared" si="3"/>
        <v>0.5714285714285714</v>
      </c>
      <c r="AQ53">
        <v>163</v>
      </c>
      <c r="AR53">
        <v>163</v>
      </c>
      <c r="AS53">
        <v>163</v>
      </c>
      <c r="AT53">
        <v>114</v>
      </c>
      <c r="AU53">
        <v>114</v>
      </c>
      <c r="AV53">
        <v>75</v>
      </c>
      <c r="AW53">
        <v>45</v>
      </c>
      <c r="AX53">
        <v>5</v>
      </c>
      <c r="AY53">
        <v>0</v>
      </c>
      <c r="AZ53">
        <v>13</v>
      </c>
      <c r="BA53" s="42">
        <f t="shared" si="4"/>
        <v>13</v>
      </c>
      <c r="BB53">
        <v>3.98</v>
      </c>
      <c r="BC53">
        <v>54.853299999999997</v>
      </c>
      <c r="BD53" s="20">
        <v>122.1</v>
      </c>
      <c r="BE53" s="20">
        <f t="shared" si="5"/>
        <v>285.10000000000002</v>
      </c>
      <c r="BF53" s="20">
        <f t="shared" si="6"/>
        <v>25.958693111977784</v>
      </c>
      <c r="BG53">
        <v>270</v>
      </c>
      <c r="BH53">
        <v>230</v>
      </c>
      <c r="BI53">
        <v>239</v>
      </c>
      <c r="BJ53" s="41">
        <f t="shared" si="7"/>
        <v>0.53045186640471509</v>
      </c>
      <c r="BK53">
        <v>66</v>
      </c>
      <c r="BL53">
        <v>66</v>
      </c>
      <c r="BM53">
        <v>30</v>
      </c>
      <c r="BN53" s="42">
        <f t="shared" si="8"/>
        <v>36</v>
      </c>
      <c r="BO53">
        <v>39</v>
      </c>
      <c r="BP53">
        <v>31</v>
      </c>
      <c r="BQ53">
        <v>7</v>
      </c>
      <c r="BR53">
        <v>59</v>
      </c>
      <c r="BS53" s="41">
        <f t="shared" si="9"/>
        <v>0.10885608856088561</v>
      </c>
      <c r="BT53">
        <v>0</v>
      </c>
      <c r="BU53">
        <v>0</v>
      </c>
      <c r="BV53" s="41">
        <f t="shared" si="10"/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6</v>
      </c>
      <c r="CZ53">
        <v>32</v>
      </c>
      <c r="DA53">
        <v>0</v>
      </c>
      <c r="DB53">
        <v>0</v>
      </c>
      <c r="DC53">
        <v>46</v>
      </c>
      <c r="DD53">
        <v>2</v>
      </c>
      <c r="DE53">
        <v>0</v>
      </c>
      <c r="DF53">
        <v>0</v>
      </c>
      <c r="DG53">
        <v>27</v>
      </c>
      <c r="DH53">
        <v>7</v>
      </c>
      <c r="DI53">
        <v>5</v>
      </c>
      <c r="DJ53">
        <v>7</v>
      </c>
      <c r="DK53">
        <v>7</v>
      </c>
      <c r="DL53">
        <v>0</v>
      </c>
      <c r="DM53">
        <v>5</v>
      </c>
      <c r="DN53">
        <v>5</v>
      </c>
      <c r="DO53">
        <v>0</v>
      </c>
      <c r="DP53" s="42">
        <f t="shared" si="11"/>
        <v>-2</v>
      </c>
      <c r="DQ53" s="20">
        <v>1.556</v>
      </c>
      <c r="DR53">
        <v>7</v>
      </c>
      <c r="DS53">
        <v>0</v>
      </c>
      <c r="DT53">
        <v>0</v>
      </c>
      <c r="DU53">
        <v>0</v>
      </c>
      <c r="DV53">
        <v>0</v>
      </c>
      <c r="DW53">
        <v>744</v>
      </c>
      <c r="DX53">
        <v>657</v>
      </c>
      <c r="DY53">
        <v>559</v>
      </c>
      <c r="DZ53">
        <v>483</v>
      </c>
      <c r="EA53">
        <v>415</v>
      </c>
      <c r="EB53">
        <v>345</v>
      </c>
      <c r="EC53">
        <v>36.74</v>
      </c>
      <c r="ED53">
        <v>35.46</v>
      </c>
      <c r="EE53">
        <v>28</v>
      </c>
      <c r="EF53">
        <v>37</v>
      </c>
      <c r="EG53" s="41">
        <f t="shared" si="12"/>
        <v>6.746987951807229E-2</v>
      </c>
      <c r="EH53" s="43">
        <f t="shared" si="13"/>
        <v>0.89275362318840579</v>
      </c>
      <c r="EI53" s="44">
        <f t="shared" si="14"/>
        <v>0.96022350270647805</v>
      </c>
      <c r="EJ53">
        <v>751</v>
      </c>
      <c r="EK53">
        <v>660</v>
      </c>
      <c r="EL53">
        <v>563</v>
      </c>
      <c r="EM53">
        <v>484</v>
      </c>
      <c r="EN53">
        <v>418</v>
      </c>
      <c r="EO53">
        <v>346</v>
      </c>
      <c r="EP53">
        <v>28</v>
      </c>
      <c r="EQ53">
        <v>38</v>
      </c>
      <c r="ER53">
        <v>358</v>
      </c>
      <c r="ES53">
        <v>328</v>
      </c>
      <c r="ET53">
        <v>158</v>
      </c>
      <c r="EU53">
        <v>129</v>
      </c>
      <c r="EV53">
        <v>17</v>
      </c>
      <c r="EW53">
        <v>20</v>
      </c>
      <c r="EX53">
        <v>43</v>
      </c>
      <c r="EY53">
        <v>42</v>
      </c>
      <c r="EZ53">
        <v>1.5</v>
      </c>
      <c r="FA53">
        <v>0.9</v>
      </c>
      <c r="FB53">
        <v>2.4</v>
      </c>
      <c r="FC53" s="20">
        <v>22.27</v>
      </c>
      <c r="FD53" s="26">
        <f t="shared" si="15"/>
        <v>0.85653846153846147</v>
      </c>
      <c r="FE53">
        <v>2.4298999999999999</v>
      </c>
      <c r="FF53">
        <v>0.32</v>
      </c>
      <c r="FG53">
        <v>-0.01</v>
      </c>
      <c r="FH53">
        <v>0.31</v>
      </c>
      <c r="FL53" s="42">
        <f t="shared" si="16"/>
        <v>139</v>
      </c>
      <c r="FM53" s="20">
        <f t="shared" si="17"/>
        <v>10.428571428571429</v>
      </c>
      <c r="FN53" s="41">
        <v>9.4144661300000002E-2</v>
      </c>
      <c r="FO53" s="20">
        <f t="shared" si="18"/>
        <v>14.6</v>
      </c>
      <c r="FP53" s="20">
        <f t="shared" si="19"/>
        <v>16.311199999999999</v>
      </c>
      <c r="FQ53" s="20">
        <f t="shared" si="20"/>
        <v>127.56271150431733</v>
      </c>
      <c r="FR53">
        <v>4</v>
      </c>
      <c r="FS53" t="s">
        <v>111</v>
      </c>
      <c r="FT53">
        <v>195</v>
      </c>
      <c r="FV53" t="s">
        <v>711</v>
      </c>
      <c r="FW53" s="45">
        <v>12000000</v>
      </c>
      <c r="FX53" s="45">
        <v>7857143</v>
      </c>
      <c r="FY53">
        <v>867</v>
      </c>
      <c r="FZ53">
        <v>189</v>
      </c>
      <c r="GA53">
        <v>312</v>
      </c>
      <c r="GB53">
        <v>501</v>
      </c>
      <c r="GC53">
        <v>60</v>
      </c>
      <c r="GD53">
        <v>620</v>
      </c>
      <c r="GE53">
        <v>2310</v>
      </c>
      <c r="GF53">
        <v>20946</v>
      </c>
      <c r="GG53">
        <v>50.3</v>
      </c>
      <c r="GH53">
        <v>51.4</v>
      </c>
      <c r="GI53">
        <v>101.7</v>
      </c>
      <c r="GJ53" s="42">
        <f t="shared" si="21"/>
        <v>14.6</v>
      </c>
    </row>
    <row r="54" spans="1:192" x14ac:dyDescent="0.45">
      <c r="A54" s="40">
        <v>32245</v>
      </c>
      <c r="B54" t="s">
        <v>944</v>
      </c>
      <c r="C54" t="s">
        <v>106</v>
      </c>
      <c r="D54" t="s">
        <v>107</v>
      </c>
      <c r="E54" t="s">
        <v>107</v>
      </c>
      <c r="F54">
        <v>72</v>
      </c>
      <c r="G54">
        <v>200</v>
      </c>
      <c r="H54">
        <v>2008</v>
      </c>
      <c r="I54">
        <v>6</v>
      </c>
      <c r="J54">
        <v>177</v>
      </c>
      <c r="K54" t="s">
        <v>202</v>
      </c>
      <c r="L54">
        <v>2010</v>
      </c>
      <c r="M54">
        <v>29</v>
      </c>
      <c r="N54">
        <v>8</v>
      </c>
      <c r="O54">
        <v>8474739</v>
      </c>
      <c r="P54" t="s">
        <v>945</v>
      </c>
      <c r="Q54" t="s">
        <v>946</v>
      </c>
      <c r="R54" t="s">
        <v>947</v>
      </c>
      <c r="S54" t="s">
        <v>948</v>
      </c>
      <c r="T54" t="s">
        <v>949</v>
      </c>
      <c r="U54" t="s">
        <v>950</v>
      </c>
      <c r="V54">
        <v>75</v>
      </c>
      <c r="W54">
        <v>9</v>
      </c>
      <c r="X54">
        <v>8</v>
      </c>
      <c r="Y54">
        <v>5</v>
      </c>
      <c r="Z54">
        <v>17</v>
      </c>
      <c r="AA54">
        <v>0</v>
      </c>
      <c r="AB54">
        <v>0</v>
      </c>
      <c r="AC54" s="26">
        <f t="shared" si="0"/>
        <v>0.22666666666666666</v>
      </c>
      <c r="AD54" s="20">
        <f t="shared" si="1"/>
        <v>-8.3351206434316367</v>
      </c>
      <c r="AE54" s="20">
        <v>6.8659999999999997</v>
      </c>
      <c r="AF54">
        <v>-11</v>
      </c>
      <c r="AG54">
        <v>1.5</v>
      </c>
      <c r="AH54">
        <v>45</v>
      </c>
      <c r="AI54">
        <v>1312</v>
      </c>
      <c r="AJ54">
        <v>51687</v>
      </c>
      <c r="AK54" s="20">
        <v>861.45</v>
      </c>
      <c r="AL54">
        <v>861.45</v>
      </c>
      <c r="AM54">
        <v>862</v>
      </c>
      <c r="AN54" s="26">
        <f t="shared" si="2"/>
        <v>11.486000000000001</v>
      </c>
      <c r="AO54">
        <v>19.37</v>
      </c>
      <c r="AP54" s="41">
        <f t="shared" si="3"/>
        <v>0.58620689655172409</v>
      </c>
      <c r="AQ54">
        <v>149</v>
      </c>
      <c r="AR54">
        <v>149</v>
      </c>
      <c r="AS54">
        <v>149</v>
      </c>
      <c r="AT54">
        <v>127</v>
      </c>
      <c r="AU54">
        <v>127</v>
      </c>
      <c r="AV54">
        <v>86</v>
      </c>
      <c r="AW54">
        <v>92</v>
      </c>
      <c r="AX54">
        <v>37</v>
      </c>
      <c r="AY54">
        <v>5</v>
      </c>
      <c r="AZ54">
        <v>8</v>
      </c>
      <c r="BA54" s="42">
        <f t="shared" si="4"/>
        <v>13</v>
      </c>
      <c r="BB54">
        <v>9.68</v>
      </c>
      <c r="BC54">
        <v>28.814</v>
      </c>
      <c r="BD54" s="20">
        <v>157.6</v>
      </c>
      <c r="BE54" s="20">
        <f t="shared" si="5"/>
        <v>306.60000000000002</v>
      </c>
      <c r="BF54" s="20">
        <f t="shared" si="6"/>
        <v>21.354692669336586</v>
      </c>
      <c r="BG54">
        <v>235</v>
      </c>
      <c r="BH54">
        <v>277</v>
      </c>
      <c r="BI54">
        <v>310</v>
      </c>
      <c r="BJ54" s="41">
        <f t="shared" si="7"/>
        <v>0.43119266055045874</v>
      </c>
      <c r="BK54">
        <v>179</v>
      </c>
      <c r="BL54">
        <v>179</v>
      </c>
      <c r="BM54">
        <v>93</v>
      </c>
      <c r="BN54" s="42">
        <f t="shared" si="8"/>
        <v>86</v>
      </c>
      <c r="BO54">
        <v>41</v>
      </c>
      <c r="BP54">
        <v>19</v>
      </c>
      <c r="BQ54">
        <v>21</v>
      </c>
      <c r="BR54">
        <v>41</v>
      </c>
      <c r="BS54" s="41">
        <f t="shared" si="9"/>
        <v>6.0382916053019146E-2</v>
      </c>
      <c r="BT54">
        <v>211</v>
      </c>
      <c r="BU54">
        <v>244</v>
      </c>
      <c r="BV54" s="41">
        <f t="shared" si="10"/>
        <v>0.46373626373626375</v>
      </c>
      <c r="BW54">
        <v>80</v>
      </c>
      <c r="BX54">
        <v>108</v>
      </c>
      <c r="BY54">
        <v>77</v>
      </c>
      <c r="BZ54">
        <v>70</v>
      </c>
      <c r="CA54">
        <v>54</v>
      </c>
      <c r="CB54">
        <v>66</v>
      </c>
      <c r="CC54">
        <v>56</v>
      </c>
      <c r="CD54">
        <v>73</v>
      </c>
      <c r="CE54">
        <v>91</v>
      </c>
      <c r="CF54">
        <v>95</v>
      </c>
      <c r="CG54">
        <v>114</v>
      </c>
      <c r="CH54">
        <v>130</v>
      </c>
      <c r="CI54">
        <v>0</v>
      </c>
      <c r="CJ54">
        <v>0</v>
      </c>
      <c r="CK54">
        <v>2</v>
      </c>
      <c r="CL54">
        <v>1</v>
      </c>
      <c r="CM54">
        <v>2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2</v>
      </c>
      <c r="CU54">
        <v>0</v>
      </c>
      <c r="CV54">
        <v>5</v>
      </c>
      <c r="CW54">
        <v>0</v>
      </c>
      <c r="CX54">
        <v>4</v>
      </c>
      <c r="CY54">
        <v>5</v>
      </c>
      <c r="CZ54">
        <v>32</v>
      </c>
      <c r="DA54">
        <v>12</v>
      </c>
      <c r="DB54">
        <v>4</v>
      </c>
      <c r="DC54">
        <v>6</v>
      </c>
      <c r="DD54">
        <v>13</v>
      </c>
      <c r="DE54">
        <v>6</v>
      </c>
      <c r="DF54">
        <v>1</v>
      </c>
      <c r="DG54">
        <v>44</v>
      </c>
      <c r="DH54">
        <v>21</v>
      </c>
      <c r="DI54">
        <v>22</v>
      </c>
      <c r="DJ54">
        <v>20</v>
      </c>
      <c r="DK54">
        <v>19</v>
      </c>
      <c r="DL54">
        <v>1</v>
      </c>
      <c r="DM54">
        <v>21</v>
      </c>
      <c r="DN54">
        <v>20</v>
      </c>
      <c r="DO54">
        <v>1</v>
      </c>
      <c r="DP54" s="42">
        <f t="shared" si="11"/>
        <v>1</v>
      </c>
      <c r="DQ54" s="20">
        <v>1.7869999999999999</v>
      </c>
      <c r="DR54">
        <v>20</v>
      </c>
      <c r="DS54">
        <v>1</v>
      </c>
      <c r="DT54">
        <v>0</v>
      </c>
      <c r="DU54">
        <v>0</v>
      </c>
      <c r="DV54">
        <v>0</v>
      </c>
      <c r="DW54">
        <v>745</v>
      </c>
      <c r="DX54">
        <v>877</v>
      </c>
      <c r="DY54">
        <v>550</v>
      </c>
      <c r="DZ54">
        <v>638</v>
      </c>
      <c r="EA54">
        <v>398</v>
      </c>
      <c r="EB54">
        <v>456</v>
      </c>
      <c r="EC54">
        <v>33.64</v>
      </c>
      <c r="ED54">
        <v>36.590000000000003</v>
      </c>
      <c r="EE54">
        <v>29</v>
      </c>
      <c r="EF54">
        <v>45</v>
      </c>
      <c r="EG54" s="41">
        <f t="shared" si="12"/>
        <v>7.2864321608040197E-2</v>
      </c>
      <c r="EH54" s="43">
        <f t="shared" si="13"/>
        <v>0.90131578947368418</v>
      </c>
      <c r="EI54" s="44">
        <f t="shared" si="14"/>
        <v>0.97418011108172442</v>
      </c>
      <c r="EJ54">
        <v>747</v>
      </c>
      <c r="EK54">
        <v>877</v>
      </c>
      <c r="EL54">
        <v>552</v>
      </c>
      <c r="EM54">
        <v>638</v>
      </c>
      <c r="EN54">
        <v>400</v>
      </c>
      <c r="EO54">
        <v>456</v>
      </c>
      <c r="EP54">
        <v>29</v>
      </c>
      <c r="EQ54">
        <v>45</v>
      </c>
      <c r="ER54">
        <v>364</v>
      </c>
      <c r="ES54">
        <v>396</v>
      </c>
      <c r="ET54">
        <v>126</v>
      </c>
      <c r="EU54">
        <v>149</v>
      </c>
      <c r="EV54">
        <v>16</v>
      </c>
      <c r="EW54">
        <v>22</v>
      </c>
      <c r="EX54">
        <v>64</v>
      </c>
      <c r="EY54">
        <v>72</v>
      </c>
      <c r="EZ54">
        <v>0.2</v>
      </c>
      <c r="FA54">
        <v>0.60000000000000009</v>
      </c>
      <c r="FB54">
        <v>0.8</v>
      </c>
      <c r="FC54" s="20">
        <v>15.92</v>
      </c>
      <c r="FD54" s="26">
        <f t="shared" si="15"/>
        <v>0.21226666666666666</v>
      </c>
      <c r="FE54">
        <v>1.7450999999999999</v>
      </c>
      <c r="FF54">
        <v>0.33</v>
      </c>
      <c r="FG54">
        <v>0.08</v>
      </c>
      <c r="FH54">
        <v>0.41</v>
      </c>
      <c r="FL54" s="42">
        <f t="shared" si="16"/>
        <v>266</v>
      </c>
      <c r="FM54" s="20">
        <f t="shared" si="17"/>
        <v>10</v>
      </c>
      <c r="FN54" s="41">
        <v>7.9947956100000009E-2</v>
      </c>
      <c r="FO54" s="20">
        <f t="shared" si="18"/>
        <v>12.5</v>
      </c>
      <c r="FP54" s="20">
        <f t="shared" si="19"/>
        <v>17.357399999999998</v>
      </c>
      <c r="FQ54" s="20">
        <f t="shared" si="20"/>
        <v>112.97231412153926</v>
      </c>
      <c r="FR54">
        <v>4</v>
      </c>
      <c r="FS54" t="s">
        <v>558</v>
      </c>
      <c r="FT54">
        <v>195</v>
      </c>
      <c r="FV54" t="s">
        <v>711</v>
      </c>
      <c r="FW54" s="45">
        <v>750000</v>
      </c>
      <c r="FX54" s="45">
        <v>750000</v>
      </c>
      <c r="FY54">
        <v>448</v>
      </c>
      <c r="FZ54">
        <v>62</v>
      </c>
      <c r="GA54">
        <v>81</v>
      </c>
      <c r="GB54">
        <v>143</v>
      </c>
      <c r="GC54">
        <v>-39</v>
      </c>
      <c r="GD54">
        <v>254</v>
      </c>
      <c r="GE54">
        <v>740</v>
      </c>
      <c r="GF54">
        <v>6108</v>
      </c>
      <c r="GG54">
        <v>5.4</v>
      </c>
      <c r="GH54">
        <v>5.6</v>
      </c>
      <c r="GI54">
        <v>11</v>
      </c>
      <c r="GJ54" s="42">
        <f t="shared" si="21"/>
        <v>12.5</v>
      </c>
    </row>
    <row r="55" spans="1:192" x14ac:dyDescent="0.45">
      <c r="A55" s="40">
        <v>35153</v>
      </c>
      <c r="B55" t="s">
        <v>951</v>
      </c>
      <c r="C55" t="s">
        <v>208</v>
      </c>
      <c r="D55" t="s">
        <v>91</v>
      </c>
      <c r="E55" t="s">
        <v>91</v>
      </c>
      <c r="F55">
        <v>75</v>
      </c>
      <c r="G55">
        <v>181</v>
      </c>
      <c r="H55">
        <v>2014</v>
      </c>
      <c r="I55">
        <v>1</v>
      </c>
      <c r="J55">
        <v>17</v>
      </c>
      <c r="K55" t="s">
        <v>92</v>
      </c>
      <c r="L55">
        <v>2017</v>
      </c>
      <c r="M55">
        <v>21</v>
      </c>
      <c r="N55">
        <v>1</v>
      </c>
      <c r="O55">
        <v>8477948</v>
      </c>
      <c r="P55" t="s">
        <v>952</v>
      </c>
      <c r="Q55" t="s">
        <v>953</v>
      </c>
      <c r="R55" t="s">
        <v>954</v>
      </c>
      <c r="S55" t="s">
        <v>955</v>
      </c>
      <c r="T55" t="s">
        <v>720</v>
      </c>
      <c r="U55" t="s">
        <v>382</v>
      </c>
      <c r="V55">
        <v>49</v>
      </c>
      <c r="W55">
        <v>2</v>
      </c>
      <c r="X55">
        <v>8</v>
      </c>
      <c r="Y55">
        <v>5</v>
      </c>
      <c r="Z55">
        <v>10</v>
      </c>
      <c r="AA55">
        <v>16</v>
      </c>
      <c r="AB55">
        <v>92</v>
      </c>
      <c r="AC55" s="26">
        <f t="shared" si="0"/>
        <v>0.20408163265306123</v>
      </c>
      <c r="AD55" s="20">
        <f t="shared" si="1"/>
        <v>0</v>
      </c>
      <c r="AE55" s="20">
        <v>3.2530000000000001</v>
      </c>
      <c r="AF55">
        <v>-6</v>
      </c>
      <c r="AG55">
        <v>5.4</v>
      </c>
      <c r="AH55">
        <v>20</v>
      </c>
      <c r="AI55">
        <v>1002</v>
      </c>
      <c r="AJ55">
        <v>45815</v>
      </c>
      <c r="AK55" s="20">
        <v>763.58333333332996</v>
      </c>
      <c r="AL55">
        <v>764.25</v>
      </c>
      <c r="AM55">
        <v>764</v>
      </c>
      <c r="AN55" s="26">
        <f t="shared" si="2"/>
        <v>15.583333333333334</v>
      </c>
      <c r="AO55">
        <v>26.36</v>
      </c>
      <c r="AP55" s="41">
        <f t="shared" si="3"/>
        <v>0.38461538461538464</v>
      </c>
      <c r="AQ55">
        <v>151</v>
      </c>
      <c r="AR55">
        <v>151</v>
      </c>
      <c r="AS55">
        <v>151</v>
      </c>
      <c r="AT55">
        <v>100</v>
      </c>
      <c r="AU55">
        <v>100</v>
      </c>
      <c r="AV55">
        <v>72</v>
      </c>
      <c r="AW55">
        <v>46</v>
      </c>
      <c r="AX55">
        <v>6</v>
      </c>
      <c r="AY55">
        <v>3</v>
      </c>
      <c r="AZ55">
        <v>11</v>
      </c>
      <c r="BA55" s="42">
        <f t="shared" si="4"/>
        <v>14</v>
      </c>
      <c r="BB55">
        <v>3.15</v>
      </c>
      <c r="BC55">
        <v>51.208300000000001</v>
      </c>
      <c r="BD55" s="20">
        <v>139.80000000000001</v>
      </c>
      <c r="BE55" s="20">
        <f t="shared" si="5"/>
        <v>290.8</v>
      </c>
      <c r="BF55" s="20">
        <f t="shared" si="6"/>
        <v>22.830225711481845</v>
      </c>
      <c r="BG55">
        <v>254</v>
      </c>
      <c r="BH55">
        <v>229</v>
      </c>
      <c r="BI55">
        <v>198</v>
      </c>
      <c r="BJ55" s="41">
        <f t="shared" si="7"/>
        <v>0.56194690265486724</v>
      </c>
      <c r="BK55">
        <v>27</v>
      </c>
      <c r="BL55">
        <v>27</v>
      </c>
      <c r="BM55">
        <v>60</v>
      </c>
      <c r="BN55" s="42">
        <f t="shared" si="8"/>
        <v>-33</v>
      </c>
      <c r="BO55">
        <v>28</v>
      </c>
      <c r="BP55">
        <v>36</v>
      </c>
      <c r="BQ55">
        <v>8</v>
      </c>
      <c r="BR55">
        <v>35</v>
      </c>
      <c r="BS55" s="41">
        <f t="shared" si="9"/>
        <v>6.6162570888468802E-2</v>
      </c>
      <c r="BT55">
        <v>0</v>
      </c>
      <c r="BU55">
        <v>0</v>
      </c>
      <c r="BV55" s="41">
        <f t="shared" si="10"/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2</v>
      </c>
      <c r="CZ55">
        <v>26</v>
      </c>
      <c r="DA55">
        <v>4</v>
      </c>
      <c r="DB55">
        <v>0</v>
      </c>
      <c r="DC55">
        <v>15</v>
      </c>
      <c r="DD55">
        <v>17</v>
      </c>
      <c r="DE55">
        <v>0</v>
      </c>
      <c r="DF55">
        <v>0</v>
      </c>
      <c r="DG55">
        <v>36</v>
      </c>
      <c r="DH55">
        <v>9</v>
      </c>
      <c r="DI55">
        <v>2</v>
      </c>
      <c r="DJ55">
        <v>10</v>
      </c>
      <c r="DK55">
        <v>10</v>
      </c>
      <c r="DL55">
        <v>0</v>
      </c>
      <c r="DM55">
        <v>2</v>
      </c>
      <c r="DN55">
        <v>2</v>
      </c>
      <c r="DO55">
        <v>0</v>
      </c>
      <c r="DP55" s="42">
        <f t="shared" si="11"/>
        <v>-7</v>
      </c>
      <c r="DQ55" s="20">
        <v>-4.5979999999999999</v>
      </c>
      <c r="DR55">
        <v>9</v>
      </c>
      <c r="DS55">
        <v>0</v>
      </c>
      <c r="DT55">
        <v>0</v>
      </c>
      <c r="DU55">
        <v>0</v>
      </c>
      <c r="DV55">
        <v>0</v>
      </c>
      <c r="DW55">
        <v>737</v>
      </c>
      <c r="DX55">
        <v>651</v>
      </c>
      <c r="DY55">
        <v>554</v>
      </c>
      <c r="DZ55">
        <v>494</v>
      </c>
      <c r="EA55">
        <v>413</v>
      </c>
      <c r="EB55">
        <v>357</v>
      </c>
      <c r="EC55">
        <v>31.49</v>
      </c>
      <c r="ED55">
        <v>27.97</v>
      </c>
      <c r="EE55">
        <v>26</v>
      </c>
      <c r="EF55">
        <v>34</v>
      </c>
      <c r="EG55" s="41">
        <f t="shared" si="12"/>
        <v>6.2953995157384993E-2</v>
      </c>
      <c r="EH55" s="43">
        <f t="shared" si="13"/>
        <v>0.90476190476190477</v>
      </c>
      <c r="EI55" s="44">
        <f t="shared" si="14"/>
        <v>0.96771589991928975</v>
      </c>
      <c r="EJ55">
        <v>743</v>
      </c>
      <c r="EK55">
        <v>649</v>
      </c>
      <c r="EL55">
        <v>561</v>
      </c>
      <c r="EM55">
        <v>491</v>
      </c>
      <c r="EN55">
        <v>418</v>
      </c>
      <c r="EO55">
        <v>354</v>
      </c>
      <c r="EP55">
        <v>26</v>
      </c>
      <c r="EQ55">
        <v>33</v>
      </c>
      <c r="ER55">
        <v>344</v>
      </c>
      <c r="ES55">
        <v>298</v>
      </c>
      <c r="ET55">
        <v>125</v>
      </c>
      <c r="EU55">
        <v>118</v>
      </c>
      <c r="EV55">
        <v>14</v>
      </c>
      <c r="EW55">
        <v>17</v>
      </c>
      <c r="EX55">
        <v>49</v>
      </c>
      <c r="EY55">
        <v>60</v>
      </c>
      <c r="EZ55">
        <v>0.30000000000000004</v>
      </c>
      <c r="FA55">
        <v>1</v>
      </c>
      <c r="FB55">
        <v>1.3</v>
      </c>
      <c r="FC55" s="20">
        <v>16.75</v>
      </c>
      <c r="FD55" s="26">
        <f t="shared" si="15"/>
        <v>0.34183673469387754</v>
      </c>
      <c r="FE55">
        <v>0.62170000000000003</v>
      </c>
      <c r="FF55">
        <v>0.01</v>
      </c>
      <c r="FG55">
        <v>0.15</v>
      </c>
      <c r="FH55">
        <v>0.15</v>
      </c>
      <c r="FL55" s="42">
        <f t="shared" si="16"/>
        <v>82</v>
      </c>
      <c r="FM55" s="20">
        <f t="shared" si="17"/>
        <v>3.8888888888888888</v>
      </c>
      <c r="FN55" s="41">
        <v>1.35503594E-2</v>
      </c>
      <c r="FO55" s="20">
        <f t="shared" si="18"/>
        <v>8</v>
      </c>
      <c r="FP55" s="20">
        <f t="shared" si="19"/>
        <v>9.0804000000000009</v>
      </c>
      <c r="FQ55" s="20">
        <f t="shared" si="20"/>
        <v>108.96957801766438</v>
      </c>
      <c r="FU55" t="s">
        <v>721</v>
      </c>
      <c r="FV55" t="s">
        <v>751</v>
      </c>
      <c r="FW55" s="45">
        <v>832500</v>
      </c>
      <c r="FX55" s="45">
        <v>863333</v>
      </c>
      <c r="FY55">
        <v>49</v>
      </c>
      <c r="FZ55">
        <v>2</v>
      </c>
      <c r="GA55">
        <v>8</v>
      </c>
      <c r="GB55">
        <v>10</v>
      </c>
      <c r="GC55">
        <v>-6</v>
      </c>
      <c r="GD55">
        <v>20</v>
      </c>
      <c r="GE55">
        <v>72</v>
      </c>
      <c r="GF55">
        <v>764</v>
      </c>
      <c r="GG55">
        <v>0.30000000000000004</v>
      </c>
      <c r="GH55">
        <v>1</v>
      </c>
      <c r="GI55">
        <v>1.3</v>
      </c>
      <c r="GJ55" s="42">
        <f t="shared" si="21"/>
        <v>8</v>
      </c>
    </row>
    <row r="56" spans="1:192" x14ac:dyDescent="0.45">
      <c r="A56" s="40">
        <v>32350</v>
      </c>
      <c r="B56" t="s">
        <v>956</v>
      </c>
      <c r="C56" t="s">
        <v>282</v>
      </c>
      <c r="D56" t="s">
        <v>107</v>
      </c>
      <c r="E56" t="s">
        <v>107</v>
      </c>
      <c r="F56">
        <v>74</v>
      </c>
      <c r="G56">
        <v>212</v>
      </c>
      <c r="H56">
        <v>2008</v>
      </c>
      <c r="I56">
        <v>7</v>
      </c>
      <c r="J56">
        <v>184</v>
      </c>
      <c r="K56" t="s">
        <v>202</v>
      </c>
      <c r="L56">
        <v>2012</v>
      </c>
      <c r="M56">
        <v>29</v>
      </c>
      <c r="N56">
        <v>6</v>
      </c>
      <c r="O56">
        <v>8474743</v>
      </c>
      <c r="P56" t="s">
        <v>957</v>
      </c>
      <c r="Q56" t="s">
        <v>958</v>
      </c>
      <c r="R56" t="s">
        <v>959</v>
      </c>
      <c r="S56" t="s">
        <v>855</v>
      </c>
      <c r="T56" t="s">
        <v>720</v>
      </c>
      <c r="U56" t="s">
        <v>313</v>
      </c>
      <c r="V56">
        <v>3</v>
      </c>
      <c r="W56">
        <v>0</v>
      </c>
      <c r="X56">
        <v>0</v>
      </c>
      <c r="Y56">
        <v>0</v>
      </c>
      <c r="Z56">
        <v>0</v>
      </c>
      <c r="AA56">
        <v>31</v>
      </c>
      <c r="AB56">
        <v>64</v>
      </c>
      <c r="AC56" s="26">
        <f t="shared" si="0"/>
        <v>0</v>
      </c>
      <c r="AD56" s="20">
        <f t="shared" si="1"/>
        <v>-0.87692307692307692</v>
      </c>
      <c r="AE56" s="20">
        <v>0</v>
      </c>
      <c r="AF56">
        <v>1</v>
      </c>
      <c r="AG56">
        <v>0.5</v>
      </c>
      <c r="AH56">
        <v>2</v>
      </c>
      <c r="AI56">
        <v>59</v>
      </c>
      <c r="AJ56">
        <v>2606</v>
      </c>
      <c r="AK56" s="20">
        <v>43.433333333333003</v>
      </c>
      <c r="AL56">
        <v>43.43</v>
      </c>
      <c r="AM56">
        <v>43</v>
      </c>
      <c r="AN56" s="26">
        <f t="shared" si="2"/>
        <v>14.477777777777776</v>
      </c>
      <c r="AO56">
        <v>24.24</v>
      </c>
      <c r="AP56" s="41">
        <f t="shared" si="3"/>
        <v>0</v>
      </c>
      <c r="AQ56">
        <v>10</v>
      </c>
      <c r="AR56">
        <v>10</v>
      </c>
      <c r="AS56">
        <v>10</v>
      </c>
      <c r="AT56">
        <v>7</v>
      </c>
      <c r="AU56">
        <v>7</v>
      </c>
      <c r="AV56">
        <v>7</v>
      </c>
      <c r="AW56">
        <v>4</v>
      </c>
      <c r="AX56">
        <v>1</v>
      </c>
      <c r="AY56">
        <v>0</v>
      </c>
      <c r="AZ56">
        <v>0</v>
      </c>
      <c r="BA56" s="42">
        <f t="shared" si="4"/>
        <v>0</v>
      </c>
      <c r="BB56">
        <v>0.18</v>
      </c>
      <c r="BC56">
        <v>48</v>
      </c>
      <c r="BD56" s="20">
        <v>0</v>
      </c>
      <c r="BE56" s="20">
        <f t="shared" si="5"/>
        <v>10</v>
      </c>
      <c r="BF56" s="20">
        <f t="shared" si="6"/>
        <v>13.815335021874279</v>
      </c>
      <c r="BG56">
        <v>17</v>
      </c>
      <c r="BH56">
        <v>11</v>
      </c>
      <c r="BI56">
        <v>12</v>
      </c>
      <c r="BJ56" s="41">
        <f t="shared" si="7"/>
        <v>0.58620689655172409</v>
      </c>
      <c r="BK56">
        <v>4</v>
      </c>
      <c r="BL56">
        <v>4</v>
      </c>
      <c r="BM56">
        <v>3</v>
      </c>
      <c r="BN56" s="42">
        <f t="shared" si="8"/>
        <v>1</v>
      </c>
      <c r="BO56">
        <v>0</v>
      </c>
      <c r="BP56">
        <v>0</v>
      </c>
      <c r="BQ56">
        <v>1</v>
      </c>
      <c r="BR56">
        <v>2</v>
      </c>
      <c r="BS56" s="41">
        <f t="shared" si="9"/>
        <v>6.25E-2</v>
      </c>
      <c r="BT56">
        <v>0</v>
      </c>
      <c r="BU56">
        <v>0</v>
      </c>
      <c r="BV56" s="41">
        <f t="shared" si="10"/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5</v>
      </c>
      <c r="DH56">
        <v>1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 s="42">
        <f t="shared" si="11"/>
        <v>-1</v>
      </c>
      <c r="DQ56" s="20">
        <v>-0.80500000000000005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35</v>
      </c>
      <c r="DX56">
        <v>37</v>
      </c>
      <c r="DY56">
        <v>29</v>
      </c>
      <c r="DZ56">
        <v>30</v>
      </c>
      <c r="EA56">
        <v>25</v>
      </c>
      <c r="EB56">
        <v>23</v>
      </c>
      <c r="EC56">
        <v>1.02</v>
      </c>
      <c r="ED56">
        <v>1.72</v>
      </c>
      <c r="EE56">
        <v>3</v>
      </c>
      <c r="EF56">
        <v>2</v>
      </c>
      <c r="EG56" s="41">
        <f t="shared" si="12"/>
        <v>0.12</v>
      </c>
      <c r="EH56" s="43">
        <f t="shared" si="13"/>
        <v>0.91304347826086962</v>
      </c>
      <c r="EI56" s="44">
        <f t="shared" si="14"/>
        <v>1.0330434782608697</v>
      </c>
      <c r="EJ56">
        <v>34</v>
      </c>
      <c r="EK56">
        <v>37</v>
      </c>
      <c r="EL56">
        <v>29</v>
      </c>
      <c r="EM56">
        <v>30</v>
      </c>
      <c r="EN56">
        <v>25</v>
      </c>
      <c r="EO56">
        <v>23</v>
      </c>
      <c r="EP56">
        <v>3</v>
      </c>
      <c r="EQ56">
        <v>2</v>
      </c>
      <c r="ER56">
        <v>17</v>
      </c>
      <c r="ES56">
        <v>11</v>
      </c>
      <c r="ET56">
        <v>6</v>
      </c>
      <c r="EU56">
        <v>7</v>
      </c>
      <c r="EV56">
        <v>1</v>
      </c>
      <c r="EW56">
        <v>1</v>
      </c>
      <c r="EX56">
        <v>3</v>
      </c>
      <c r="EY56">
        <v>3</v>
      </c>
      <c r="EZ56">
        <v>-0.1</v>
      </c>
      <c r="FA56">
        <v>0.2</v>
      </c>
      <c r="FB56">
        <v>0.1</v>
      </c>
      <c r="FC56" s="20">
        <v>0.48</v>
      </c>
      <c r="FD56" s="26">
        <f t="shared" si="15"/>
        <v>0.16</v>
      </c>
      <c r="FE56">
        <v>4.1000000000000003E-3</v>
      </c>
      <c r="FF56">
        <v>0</v>
      </c>
      <c r="FG56">
        <v>0</v>
      </c>
      <c r="FH56">
        <v>0</v>
      </c>
      <c r="FL56" s="42">
        <f t="shared" si="16"/>
        <v>8</v>
      </c>
      <c r="FM56" s="20">
        <f t="shared" si="17"/>
        <v>5</v>
      </c>
      <c r="FN56" s="41">
        <v>0</v>
      </c>
      <c r="FO56" s="20">
        <f t="shared" si="18"/>
        <v>-0.2</v>
      </c>
      <c r="FP56" s="20">
        <f t="shared" si="19"/>
        <v>-0.161</v>
      </c>
      <c r="FQ56" s="20">
        <f t="shared" si="20"/>
        <v>99.47041215749482</v>
      </c>
      <c r="FV56" t="s">
        <v>711</v>
      </c>
      <c r="FW56" s="45">
        <v>650000</v>
      </c>
      <c r="FX56" s="45">
        <v>612500</v>
      </c>
      <c r="FY56">
        <v>133</v>
      </c>
      <c r="FZ56">
        <v>9</v>
      </c>
      <c r="GA56">
        <v>29</v>
      </c>
      <c r="GB56">
        <v>38</v>
      </c>
      <c r="GC56">
        <v>12</v>
      </c>
      <c r="GD56">
        <v>50</v>
      </c>
      <c r="GE56">
        <v>157</v>
      </c>
      <c r="GF56">
        <v>1998</v>
      </c>
      <c r="GG56">
        <v>2.8</v>
      </c>
      <c r="GH56">
        <v>5.4</v>
      </c>
      <c r="GI56">
        <v>8.1</v>
      </c>
      <c r="GJ56" s="42">
        <f t="shared" si="21"/>
        <v>-0.2</v>
      </c>
    </row>
    <row r="57" spans="1:192" x14ac:dyDescent="0.45">
      <c r="A57" s="40">
        <v>33340</v>
      </c>
      <c r="B57" t="s">
        <v>867</v>
      </c>
      <c r="C57" t="s">
        <v>282</v>
      </c>
      <c r="D57" t="s">
        <v>107</v>
      </c>
      <c r="E57" t="s">
        <v>107</v>
      </c>
      <c r="F57">
        <v>69</v>
      </c>
      <c r="G57">
        <v>186</v>
      </c>
      <c r="K57" t="s">
        <v>92</v>
      </c>
      <c r="L57">
        <v>2011</v>
      </c>
      <c r="M57">
        <v>26</v>
      </c>
      <c r="N57">
        <v>7</v>
      </c>
      <c r="O57">
        <v>8476792</v>
      </c>
      <c r="P57" t="s">
        <v>960</v>
      </c>
      <c r="Q57" t="s">
        <v>961</v>
      </c>
      <c r="R57" t="s">
        <v>962</v>
      </c>
      <c r="S57" t="s">
        <v>963</v>
      </c>
      <c r="T57" t="s">
        <v>720</v>
      </c>
      <c r="U57" t="s">
        <v>263</v>
      </c>
      <c r="V57">
        <v>76</v>
      </c>
      <c r="W57">
        <v>14</v>
      </c>
      <c r="X57">
        <v>45</v>
      </c>
      <c r="Y57">
        <v>26</v>
      </c>
      <c r="Z57">
        <v>59</v>
      </c>
      <c r="AA57">
        <v>4</v>
      </c>
      <c r="AB57">
        <v>26</v>
      </c>
      <c r="AC57" s="26">
        <f t="shared" si="0"/>
        <v>0.77631578947368418</v>
      </c>
      <c r="AD57" s="20">
        <f t="shared" si="1"/>
        <v>17.45962732919255</v>
      </c>
      <c r="AE57" s="20">
        <v>20.231999999999999</v>
      </c>
      <c r="AF57">
        <v>0</v>
      </c>
      <c r="AG57">
        <v>9.9</v>
      </c>
      <c r="AH57">
        <v>36</v>
      </c>
      <c r="AI57">
        <v>1898</v>
      </c>
      <c r="AJ57">
        <v>93030</v>
      </c>
      <c r="AK57" s="20">
        <v>1550.5</v>
      </c>
      <c r="AL57">
        <v>1550.5</v>
      </c>
      <c r="AM57">
        <v>1551</v>
      </c>
      <c r="AN57" s="26">
        <f t="shared" si="2"/>
        <v>20.401315789473685</v>
      </c>
      <c r="AO57">
        <v>33.770000000000003</v>
      </c>
      <c r="AP57" s="41">
        <f t="shared" si="3"/>
        <v>0.54629629629629628</v>
      </c>
      <c r="AQ57">
        <v>416</v>
      </c>
      <c r="AR57">
        <v>401</v>
      </c>
      <c r="AS57">
        <v>416</v>
      </c>
      <c r="AT57">
        <v>274</v>
      </c>
      <c r="AU57">
        <v>274</v>
      </c>
      <c r="AV57">
        <v>197</v>
      </c>
      <c r="AW57">
        <v>152</v>
      </c>
      <c r="AX57">
        <v>18</v>
      </c>
      <c r="AY57">
        <v>5</v>
      </c>
      <c r="AZ57">
        <v>25</v>
      </c>
      <c r="BA57" s="42">
        <f t="shared" si="4"/>
        <v>30</v>
      </c>
      <c r="BB57">
        <v>11.55</v>
      </c>
      <c r="BC57">
        <v>48.8782</v>
      </c>
      <c r="BD57" s="20">
        <v>379.2</v>
      </c>
      <c r="BE57" s="20">
        <f t="shared" si="5"/>
        <v>795.2</v>
      </c>
      <c r="BF57" s="20">
        <f t="shared" si="6"/>
        <v>30.772009029345373</v>
      </c>
      <c r="BG57">
        <v>850</v>
      </c>
      <c r="BH57">
        <v>504</v>
      </c>
      <c r="BI57">
        <v>352</v>
      </c>
      <c r="BJ57" s="41">
        <f t="shared" si="7"/>
        <v>0.70715474209650586</v>
      </c>
      <c r="BK57">
        <v>79</v>
      </c>
      <c r="BL57">
        <v>79</v>
      </c>
      <c r="BM57">
        <v>111</v>
      </c>
      <c r="BN57" s="42">
        <f t="shared" si="8"/>
        <v>-32</v>
      </c>
      <c r="BO57">
        <v>77</v>
      </c>
      <c r="BP57">
        <v>71</v>
      </c>
      <c r="BQ57">
        <v>35</v>
      </c>
      <c r="BR57">
        <v>73</v>
      </c>
      <c r="BS57" s="41">
        <f t="shared" si="9"/>
        <v>7.1850393700787399E-2</v>
      </c>
      <c r="BT57">
        <v>0</v>
      </c>
      <c r="BU57">
        <v>0</v>
      </c>
      <c r="BV57" s="41">
        <f t="shared" si="10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4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8</v>
      </c>
      <c r="CS57">
        <v>1</v>
      </c>
      <c r="CT57">
        <v>0</v>
      </c>
      <c r="CU57">
        <v>0</v>
      </c>
      <c r="CV57">
        <v>4</v>
      </c>
      <c r="CW57">
        <v>0</v>
      </c>
      <c r="CX57">
        <v>5</v>
      </c>
      <c r="CY57">
        <v>7</v>
      </c>
      <c r="CZ57">
        <v>65</v>
      </c>
      <c r="DA57">
        <v>1</v>
      </c>
      <c r="DB57">
        <v>1</v>
      </c>
      <c r="DC57">
        <v>85</v>
      </c>
      <c r="DD57">
        <v>28</v>
      </c>
      <c r="DE57">
        <v>1</v>
      </c>
      <c r="DF57">
        <v>1</v>
      </c>
      <c r="DG57">
        <v>80</v>
      </c>
      <c r="DH57">
        <v>18</v>
      </c>
      <c r="DI57">
        <v>13</v>
      </c>
      <c r="DJ57">
        <v>19</v>
      </c>
      <c r="DK57">
        <v>19</v>
      </c>
      <c r="DL57">
        <v>0</v>
      </c>
      <c r="DM57">
        <v>14</v>
      </c>
      <c r="DN57">
        <v>14</v>
      </c>
      <c r="DO57">
        <v>0</v>
      </c>
      <c r="DP57" s="42">
        <f t="shared" si="11"/>
        <v>-5</v>
      </c>
      <c r="DQ57" s="20">
        <v>1.962</v>
      </c>
      <c r="DR57">
        <v>18</v>
      </c>
      <c r="DS57">
        <v>0</v>
      </c>
      <c r="DT57">
        <v>0</v>
      </c>
      <c r="DU57">
        <v>0</v>
      </c>
      <c r="DV57">
        <v>0</v>
      </c>
      <c r="DW57">
        <v>1839</v>
      </c>
      <c r="DX57">
        <v>1217</v>
      </c>
      <c r="DY57">
        <v>1383</v>
      </c>
      <c r="DZ57">
        <v>943</v>
      </c>
      <c r="EA57">
        <v>993</v>
      </c>
      <c r="EB57">
        <v>697</v>
      </c>
      <c r="EC57">
        <v>94.88</v>
      </c>
      <c r="ED57">
        <v>60.49</v>
      </c>
      <c r="EE57">
        <v>108</v>
      </c>
      <c r="EF57">
        <v>65</v>
      </c>
      <c r="EG57" s="41">
        <f t="shared" si="12"/>
        <v>0.10876132930513595</v>
      </c>
      <c r="EH57" s="43">
        <f t="shared" si="13"/>
        <v>0.90674318507890961</v>
      </c>
      <c r="EI57" s="44">
        <f t="shared" si="14"/>
        <v>1.0155045143840455</v>
      </c>
      <c r="EJ57">
        <v>1830</v>
      </c>
      <c r="EK57">
        <v>1214</v>
      </c>
      <c r="EL57">
        <v>1374</v>
      </c>
      <c r="EM57">
        <v>939</v>
      </c>
      <c r="EN57">
        <v>985</v>
      </c>
      <c r="EO57">
        <v>694</v>
      </c>
      <c r="EP57">
        <v>108</v>
      </c>
      <c r="EQ57">
        <v>65</v>
      </c>
      <c r="ER57">
        <v>976</v>
      </c>
      <c r="ES57">
        <v>595</v>
      </c>
      <c r="ET57">
        <v>334</v>
      </c>
      <c r="EU57">
        <v>215</v>
      </c>
      <c r="EV57">
        <v>52</v>
      </c>
      <c r="EW57">
        <v>35</v>
      </c>
      <c r="EX57">
        <v>103</v>
      </c>
      <c r="EY57">
        <v>96</v>
      </c>
      <c r="EZ57">
        <v>5.6</v>
      </c>
      <c r="FA57">
        <v>3.3</v>
      </c>
      <c r="FB57">
        <v>8.8000000000000007</v>
      </c>
      <c r="FC57" s="20">
        <v>64.78</v>
      </c>
      <c r="FD57" s="26">
        <f t="shared" si="15"/>
        <v>0.85236842105263155</v>
      </c>
      <c r="FE57">
        <v>7.1237000000000004</v>
      </c>
      <c r="FF57">
        <v>0.72</v>
      </c>
      <c r="FG57">
        <v>-0.04</v>
      </c>
      <c r="FH57">
        <v>0.68</v>
      </c>
      <c r="FL57" s="42">
        <f t="shared" si="16"/>
        <v>188</v>
      </c>
      <c r="FM57" s="20">
        <f t="shared" si="17"/>
        <v>6.333333333333333</v>
      </c>
      <c r="FN57" s="41">
        <v>5.9704597500000005E-2</v>
      </c>
      <c r="FO57" s="20">
        <f t="shared" si="18"/>
        <v>55.4</v>
      </c>
      <c r="FP57" s="20">
        <f t="shared" si="19"/>
        <v>59.392400000000002</v>
      </c>
      <c r="FQ57" s="20">
        <f t="shared" si="20"/>
        <v>118.2586262495969</v>
      </c>
      <c r="FR57">
        <v>4</v>
      </c>
      <c r="FS57" t="s">
        <v>189</v>
      </c>
      <c r="FT57">
        <v>195</v>
      </c>
      <c r="FV57" t="s">
        <v>711</v>
      </c>
      <c r="FW57" s="45">
        <v>5500000</v>
      </c>
      <c r="FX57" s="45">
        <v>5250000</v>
      </c>
      <c r="FY57">
        <v>398</v>
      </c>
      <c r="FZ57">
        <v>52</v>
      </c>
      <c r="GA57">
        <v>183</v>
      </c>
      <c r="GB57">
        <v>235</v>
      </c>
      <c r="GC57">
        <v>28</v>
      </c>
      <c r="GD57">
        <v>154</v>
      </c>
      <c r="GE57">
        <v>1040</v>
      </c>
      <c r="GF57">
        <v>8013</v>
      </c>
      <c r="GG57">
        <v>21.8</v>
      </c>
      <c r="GH57">
        <v>18.600000000000001</v>
      </c>
      <c r="GI57">
        <v>40.4</v>
      </c>
      <c r="GJ57" s="42">
        <f t="shared" si="21"/>
        <v>55.4</v>
      </c>
    </row>
    <row r="58" spans="1:192" x14ac:dyDescent="0.45">
      <c r="A58" s="40">
        <v>34544</v>
      </c>
      <c r="B58" t="s">
        <v>964</v>
      </c>
      <c r="D58" t="s">
        <v>156</v>
      </c>
      <c r="E58" t="s">
        <v>156</v>
      </c>
      <c r="F58">
        <v>75</v>
      </c>
      <c r="G58">
        <v>194</v>
      </c>
      <c r="H58">
        <v>2015</v>
      </c>
      <c r="I58">
        <v>4</v>
      </c>
      <c r="J58">
        <v>101</v>
      </c>
      <c r="K58" t="s">
        <v>92</v>
      </c>
      <c r="L58">
        <v>2017</v>
      </c>
      <c r="M58">
        <v>23</v>
      </c>
      <c r="N58">
        <v>1</v>
      </c>
      <c r="O58">
        <v>8478842</v>
      </c>
      <c r="P58" t="s">
        <v>965</v>
      </c>
      <c r="Q58" t="s">
        <v>966</v>
      </c>
      <c r="R58" t="s">
        <v>967</v>
      </c>
      <c r="S58" t="s">
        <v>508</v>
      </c>
      <c r="T58" t="s">
        <v>720</v>
      </c>
      <c r="U58" t="s">
        <v>135</v>
      </c>
      <c r="V58">
        <v>10</v>
      </c>
      <c r="W58">
        <v>1</v>
      </c>
      <c r="X58">
        <v>2</v>
      </c>
      <c r="Y58">
        <v>0</v>
      </c>
      <c r="Z58">
        <v>3</v>
      </c>
      <c r="AA58">
        <v>24</v>
      </c>
      <c r="AB58">
        <v>94</v>
      </c>
      <c r="AC58" s="26">
        <f t="shared" si="0"/>
        <v>0.3</v>
      </c>
      <c r="AD58" s="20">
        <f t="shared" si="1"/>
        <v>0</v>
      </c>
      <c r="AE58" s="20">
        <v>1.103</v>
      </c>
      <c r="AF58">
        <v>2</v>
      </c>
      <c r="AG58">
        <v>-1.7000000000000002</v>
      </c>
      <c r="AH58">
        <v>12</v>
      </c>
      <c r="AI58">
        <v>159</v>
      </c>
      <c r="AJ58">
        <v>6628</v>
      </c>
      <c r="AK58" s="20">
        <v>110.46666666666999</v>
      </c>
      <c r="AL58">
        <v>110.47</v>
      </c>
      <c r="AM58">
        <v>110</v>
      </c>
      <c r="AN58" s="26">
        <f t="shared" si="2"/>
        <v>11.046666666666667</v>
      </c>
      <c r="AO58">
        <v>18.75</v>
      </c>
      <c r="AP58" s="41">
        <f t="shared" si="3"/>
        <v>0.75</v>
      </c>
      <c r="AQ58">
        <v>9</v>
      </c>
      <c r="AR58">
        <v>9</v>
      </c>
      <c r="AS58">
        <v>9</v>
      </c>
      <c r="AT58">
        <v>4</v>
      </c>
      <c r="AU58">
        <v>4</v>
      </c>
      <c r="AV58">
        <v>3</v>
      </c>
      <c r="AW58">
        <v>2</v>
      </c>
      <c r="AX58">
        <v>1</v>
      </c>
      <c r="AY58">
        <v>2</v>
      </c>
      <c r="AZ58">
        <v>0</v>
      </c>
      <c r="BA58" s="42">
        <f t="shared" si="4"/>
        <v>2</v>
      </c>
      <c r="BB58">
        <v>0.11</v>
      </c>
      <c r="BC58">
        <v>46</v>
      </c>
      <c r="BD58" s="20">
        <v>0</v>
      </c>
      <c r="BE58" s="20">
        <f t="shared" si="5"/>
        <v>9</v>
      </c>
      <c r="BF58" s="20">
        <f t="shared" si="6"/>
        <v>4.88820494251833</v>
      </c>
      <c r="BG58">
        <v>36</v>
      </c>
      <c r="BH58">
        <v>31</v>
      </c>
      <c r="BI58">
        <v>25</v>
      </c>
      <c r="BJ58" s="41">
        <f t="shared" si="7"/>
        <v>0.5901639344262295</v>
      </c>
      <c r="BK58">
        <v>19</v>
      </c>
      <c r="BL58">
        <v>19</v>
      </c>
      <c r="BM58">
        <v>8</v>
      </c>
      <c r="BN58" s="42">
        <f t="shared" si="8"/>
        <v>11</v>
      </c>
      <c r="BO58">
        <v>1</v>
      </c>
      <c r="BP58">
        <v>3</v>
      </c>
      <c r="BQ58">
        <v>1</v>
      </c>
      <c r="BR58">
        <v>16</v>
      </c>
      <c r="BS58" s="41">
        <f t="shared" si="9"/>
        <v>0.1553398058252427</v>
      </c>
      <c r="BT58">
        <v>0</v>
      </c>
      <c r="BU58">
        <v>0</v>
      </c>
      <c r="BV58" s="41">
        <f t="shared" si="10"/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2</v>
      </c>
      <c r="DD58">
        <v>0</v>
      </c>
      <c r="DE58">
        <v>0</v>
      </c>
      <c r="DF58">
        <v>0</v>
      </c>
      <c r="DG58">
        <v>1</v>
      </c>
      <c r="DH58">
        <v>6</v>
      </c>
      <c r="DI58">
        <v>0</v>
      </c>
      <c r="DJ58">
        <v>6</v>
      </c>
      <c r="DK58">
        <v>6</v>
      </c>
      <c r="DL58">
        <v>0</v>
      </c>
      <c r="DM58">
        <v>0</v>
      </c>
      <c r="DN58">
        <v>0</v>
      </c>
      <c r="DO58">
        <v>0</v>
      </c>
      <c r="DP58" s="42">
        <f t="shared" si="11"/>
        <v>-6</v>
      </c>
      <c r="DQ58" s="20">
        <v>-4.5670000000000002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74</v>
      </c>
      <c r="DX58">
        <v>135</v>
      </c>
      <c r="DY58">
        <v>46</v>
      </c>
      <c r="DZ58">
        <v>87</v>
      </c>
      <c r="EA58">
        <v>35</v>
      </c>
      <c r="EB58">
        <v>64</v>
      </c>
      <c r="EC58">
        <v>1.72</v>
      </c>
      <c r="ED58">
        <v>4.96</v>
      </c>
      <c r="EE58">
        <v>4</v>
      </c>
      <c r="EF58">
        <v>4</v>
      </c>
      <c r="EG58" s="41">
        <f t="shared" si="12"/>
        <v>0.11428571428571428</v>
      </c>
      <c r="EH58" s="43">
        <f t="shared" si="13"/>
        <v>0.9375</v>
      </c>
      <c r="EI58" s="44">
        <f t="shared" si="14"/>
        <v>1.0517857142857143</v>
      </c>
      <c r="EJ58">
        <v>74</v>
      </c>
      <c r="EK58">
        <v>135</v>
      </c>
      <c r="EL58">
        <v>46</v>
      </c>
      <c r="EM58">
        <v>87</v>
      </c>
      <c r="EN58">
        <v>35</v>
      </c>
      <c r="EO58">
        <v>64</v>
      </c>
      <c r="EP58">
        <v>4</v>
      </c>
      <c r="EQ58">
        <v>4</v>
      </c>
      <c r="ER58">
        <v>30</v>
      </c>
      <c r="ES58">
        <v>63</v>
      </c>
      <c r="ET58">
        <v>11</v>
      </c>
      <c r="EU58">
        <v>24</v>
      </c>
      <c r="EV58">
        <v>2</v>
      </c>
      <c r="EW58">
        <v>2</v>
      </c>
      <c r="EX58">
        <v>13</v>
      </c>
      <c r="EY58">
        <v>10</v>
      </c>
      <c r="EZ58">
        <v>0.30000000000000004</v>
      </c>
      <c r="FA58">
        <v>0.4</v>
      </c>
      <c r="FB58">
        <v>0.7</v>
      </c>
      <c r="FC58" s="20">
        <v>0.28000000000000003</v>
      </c>
      <c r="FD58" s="26">
        <f t="shared" si="15"/>
        <v>2.8000000000000004E-2</v>
      </c>
      <c r="FE58">
        <v>8.6E-3</v>
      </c>
      <c r="FF58">
        <v>-0.01</v>
      </c>
      <c r="FG58">
        <v>-0.12</v>
      </c>
      <c r="FH58">
        <v>-0.13</v>
      </c>
      <c r="FL58" s="42">
        <f t="shared" si="16"/>
        <v>47</v>
      </c>
      <c r="FM58" s="20">
        <f t="shared" si="17"/>
        <v>3.3333333333333335</v>
      </c>
      <c r="FN58" s="41">
        <v>3.2283464599999999E-2</v>
      </c>
      <c r="FO58" s="20">
        <f t="shared" si="18"/>
        <v>1.8</v>
      </c>
      <c r="FP58" s="20">
        <f t="shared" si="19"/>
        <v>2.0865999999999998</v>
      </c>
      <c r="FQ58" s="20">
        <f t="shared" si="20"/>
        <v>113.51498144292569</v>
      </c>
      <c r="FV58" t="s">
        <v>751</v>
      </c>
      <c r="FW58" s="45">
        <v>925000</v>
      </c>
      <c r="FX58" s="45">
        <v>925000</v>
      </c>
      <c r="FY58">
        <v>10</v>
      </c>
      <c r="FZ58">
        <v>1</v>
      </c>
      <c r="GA58">
        <v>2</v>
      </c>
      <c r="GB58">
        <v>3</v>
      </c>
      <c r="GC58">
        <v>2</v>
      </c>
      <c r="GD58">
        <v>12</v>
      </c>
      <c r="GE58">
        <v>3</v>
      </c>
      <c r="GF58">
        <v>110</v>
      </c>
      <c r="GG58">
        <v>0.30000000000000004</v>
      </c>
      <c r="GH58">
        <v>0.4</v>
      </c>
      <c r="GI58">
        <v>0.7</v>
      </c>
      <c r="GJ58" s="42">
        <f t="shared" si="21"/>
        <v>1.8</v>
      </c>
    </row>
    <row r="59" spans="1:192" x14ac:dyDescent="0.45">
      <c r="A59" s="40">
        <v>35448</v>
      </c>
      <c r="B59" t="s">
        <v>968</v>
      </c>
      <c r="D59" t="s">
        <v>132</v>
      </c>
      <c r="E59" t="s">
        <v>132</v>
      </c>
      <c r="F59">
        <v>69</v>
      </c>
      <c r="G59">
        <v>177</v>
      </c>
      <c r="H59">
        <v>2015</v>
      </c>
      <c r="I59">
        <v>4</v>
      </c>
      <c r="J59">
        <v>102</v>
      </c>
      <c r="K59" t="s">
        <v>202</v>
      </c>
      <c r="L59">
        <v>2016</v>
      </c>
      <c r="M59">
        <v>21</v>
      </c>
      <c r="N59">
        <v>2</v>
      </c>
      <c r="O59">
        <v>8478843</v>
      </c>
      <c r="P59" t="s">
        <v>969</v>
      </c>
      <c r="Q59" t="s">
        <v>970</v>
      </c>
      <c r="R59" t="s">
        <v>971</v>
      </c>
      <c r="S59" t="s">
        <v>972</v>
      </c>
      <c r="T59" t="s">
        <v>716</v>
      </c>
      <c r="U59" t="s">
        <v>373</v>
      </c>
      <c r="V59">
        <v>51</v>
      </c>
      <c r="W59">
        <v>11</v>
      </c>
      <c r="X59">
        <v>11</v>
      </c>
      <c r="Y59">
        <v>6</v>
      </c>
      <c r="Z59">
        <v>22</v>
      </c>
      <c r="AA59">
        <v>12</v>
      </c>
      <c r="AB59">
        <v>56</v>
      </c>
      <c r="AC59" s="26">
        <f t="shared" si="0"/>
        <v>0.43137254901960786</v>
      </c>
      <c r="AD59" s="20">
        <f t="shared" si="1"/>
        <v>11.148936170212766</v>
      </c>
      <c r="AE59" s="20">
        <v>8.7010000000000005</v>
      </c>
      <c r="AF59">
        <v>4</v>
      </c>
      <c r="AG59">
        <v>-1.3</v>
      </c>
      <c r="AH59">
        <v>6</v>
      </c>
      <c r="AI59">
        <v>985</v>
      </c>
      <c r="AJ59">
        <v>42390</v>
      </c>
      <c r="AK59" s="20">
        <v>706.5</v>
      </c>
      <c r="AL59">
        <v>706.5</v>
      </c>
      <c r="AM59">
        <v>707</v>
      </c>
      <c r="AN59" s="26">
        <f t="shared" si="2"/>
        <v>13.852941176470589</v>
      </c>
      <c r="AO59">
        <v>23.24</v>
      </c>
      <c r="AP59" s="41">
        <f t="shared" si="3"/>
        <v>0.55000000000000004</v>
      </c>
      <c r="AQ59">
        <v>141</v>
      </c>
      <c r="AR59">
        <v>141</v>
      </c>
      <c r="AS59">
        <v>141</v>
      </c>
      <c r="AT59">
        <v>108</v>
      </c>
      <c r="AU59">
        <v>108</v>
      </c>
      <c r="AV59">
        <v>79</v>
      </c>
      <c r="AW59">
        <v>76</v>
      </c>
      <c r="AX59">
        <v>29</v>
      </c>
      <c r="AY59">
        <v>1</v>
      </c>
      <c r="AZ59">
        <v>10</v>
      </c>
      <c r="BA59" s="42">
        <f t="shared" si="4"/>
        <v>11</v>
      </c>
      <c r="BB59">
        <v>7.07</v>
      </c>
      <c r="BC59">
        <v>32.316499999999998</v>
      </c>
      <c r="BD59" s="20">
        <v>104.4</v>
      </c>
      <c r="BE59" s="20">
        <f t="shared" si="5"/>
        <v>245.4</v>
      </c>
      <c r="BF59" s="20">
        <f t="shared" si="6"/>
        <v>20.840764331210192</v>
      </c>
      <c r="BG59">
        <v>244</v>
      </c>
      <c r="BH59">
        <v>274</v>
      </c>
      <c r="BI59">
        <v>211</v>
      </c>
      <c r="BJ59" s="41">
        <f t="shared" si="7"/>
        <v>0.53626373626373625</v>
      </c>
      <c r="BK59">
        <v>48</v>
      </c>
      <c r="BL59">
        <v>48</v>
      </c>
      <c r="BM59">
        <v>50</v>
      </c>
      <c r="BN59" s="42">
        <f t="shared" si="8"/>
        <v>-2</v>
      </c>
      <c r="BO59">
        <v>29</v>
      </c>
      <c r="BP59">
        <v>21</v>
      </c>
      <c r="BQ59">
        <v>31</v>
      </c>
      <c r="BR59">
        <v>24</v>
      </c>
      <c r="BS59" s="41">
        <f t="shared" si="9"/>
        <v>4.5540796963946868E-2</v>
      </c>
      <c r="BT59">
        <v>52</v>
      </c>
      <c r="BU59">
        <v>70</v>
      </c>
      <c r="BV59" s="41">
        <f t="shared" si="10"/>
        <v>0.42622950819672129</v>
      </c>
      <c r="BW59">
        <v>10</v>
      </c>
      <c r="BX59">
        <v>18</v>
      </c>
      <c r="BY59">
        <v>21</v>
      </c>
      <c r="BZ59">
        <v>23</v>
      </c>
      <c r="CA59">
        <v>21</v>
      </c>
      <c r="CB59">
        <v>29</v>
      </c>
      <c r="CC59">
        <v>27</v>
      </c>
      <c r="CD59">
        <v>28</v>
      </c>
      <c r="CE59">
        <v>19</v>
      </c>
      <c r="CF59">
        <v>23</v>
      </c>
      <c r="CG59">
        <v>20</v>
      </c>
      <c r="CH59">
        <v>38</v>
      </c>
      <c r="CI59">
        <v>0</v>
      </c>
      <c r="CJ59">
        <v>0</v>
      </c>
      <c r="CK59">
        <v>2</v>
      </c>
      <c r="CL59">
        <v>3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5</v>
      </c>
      <c r="CT59">
        <v>0</v>
      </c>
      <c r="CU59">
        <v>0</v>
      </c>
      <c r="CV59">
        <v>4</v>
      </c>
      <c r="CW59">
        <v>1</v>
      </c>
      <c r="CX59">
        <v>3</v>
      </c>
      <c r="CY59">
        <v>3</v>
      </c>
      <c r="CZ59">
        <v>22</v>
      </c>
      <c r="DA59">
        <v>6</v>
      </c>
      <c r="DB59">
        <v>2</v>
      </c>
      <c r="DC59">
        <v>17</v>
      </c>
      <c r="DD59">
        <v>21</v>
      </c>
      <c r="DE59">
        <v>2</v>
      </c>
      <c r="DF59">
        <v>0</v>
      </c>
      <c r="DG59">
        <v>31</v>
      </c>
      <c r="DH59">
        <v>3</v>
      </c>
      <c r="DI59">
        <v>10</v>
      </c>
      <c r="DJ59">
        <v>3</v>
      </c>
      <c r="DK59">
        <v>3</v>
      </c>
      <c r="DL59">
        <v>0</v>
      </c>
      <c r="DM59">
        <v>11</v>
      </c>
      <c r="DN59">
        <v>11</v>
      </c>
      <c r="DO59">
        <v>0</v>
      </c>
      <c r="DP59" s="42">
        <f t="shared" si="11"/>
        <v>7</v>
      </c>
      <c r="DQ59" s="20">
        <v>7.57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784</v>
      </c>
      <c r="DX59">
        <v>656</v>
      </c>
      <c r="DY59">
        <v>596</v>
      </c>
      <c r="DZ59">
        <v>503</v>
      </c>
      <c r="EA59">
        <v>443</v>
      </c>
      <c r="EB59">
        <v>354</v>
      </c>
      <c r="EC59">
        <v>34.380000000000003</v>
      </c>
      <c r="ED59">
        <v>29.18</v>
      </c>
      <c r="EE59">
        <v>40</v>
      </c>
      <c r="EF59">
        <v>26</v>
      </c>
      <c r="EG59" s="41">
        <f t="shared" si="12"/>
        <v>9.0293453724604969E-2</v>
      </c>
      <c r="EH59" s="43">
        <f t="shared" si="13"/>
        <v>0.92655367231638419</v>
      </c>
      <c r="EI59" s="44">
        <f t="shared" si="14"/>
        <v>1.0168471260409893</v>
      </c>
      <c r="EJ59">
        <v>783</v>
      </c>
      <c r="EK59">
        <v>656</v>
      </c>
      <c r="EL59">
        <v>594</v>
      </c>
      <c r="EM59">
        <v>503</v>
      </c>
      <c r="EN59">
        <v>442</v>
      </c>
      <c r="EO59">
        <v>354</v>
      </c>
      <c r="EP59">
        <v>40</v>
      </c>
      <c r="EQ59">
        <v>25</v>
      </c>
      <c r="ER59">
        <v>379</v>
      </c>
      <c r="ES59">
        <v>320</v>
      </c>
      <c r="ET59">
        <v>112</v>
      </c>
      <c r="EU59">
        <v>107</v>
      </c>
      <c r="EV59">
        <v>21</v>
      </c>
      <c r="EW59">
        <v>13</v>
      </c>
      <c r="EX59">
        <v>51</v>
      </c>
      <c r="EY59">
        <v>54</v>
      </c>
      <c r="EZ59">
        <v>1.4</v>
      </c>
      <c r="FA59">
        <v>0.9</v>
      </c>
      <c r="FB59">
        <v>2.2999999999999998</v>
      </c>
      <c r="FC59" s="20">
        <v>25.05</v>
      </c>
      <c r="FD59" s="26">
        <f t="shared" si="15"/>
        <v>0.49117647058823533</v>
      </c>
      <c r="FE59">
        <v>1.7455000000000001</v>
      </c>
      <c r="FF59">
        <v>1.1200000000000001</v>
      </c>
      <c r="FG59">
        <v>-0.04</v>
      </c>
      <c r="FH59">
        <v>1.07</v>
      </c>
      <c r="FI59">
        <v>1</v>
      </c>
      <c r="FJ59">
        <v>0</v>
      </c>
      <c r="FK59">
        <v>0</v>
      </c>
      <c r="FL59" s="42">
        <f t="shared" si="16"/>
        <v>78</v>
      </c>
      <c r="FM59" s="20">
        <f t="shared" si="17"/>
        <v>26.333333333333332</v>
      </c>
      <c r="FN59" s="41">
        <v>7.5582369699999999E-2</v>
      </c>
      <c r="FO59" s="20">
        <f t="shared" si="18"/>
        <v>21.4</v>
      </c>
      <c r="FP59" s="20">
        <f t="shared" si="19"/>
        <v>23.513999999999999</v>
      </c>
      <c r="FQ59" s="20">
        <f t="shared" si="20"/>
        <v>122.29299363057325</v>
      </c>
      <c r="FR59">
        <v>4</v>
      </c>
      <c r="FS59" t="s">
        <v>189</v>
      </c>
      <c r="FT59">
        <v>195</v>
      </c>
      <c r="FV59" t="s">
        <v>751</v>
      </c>
      <c r="FW59" s="45">
        <v>715000</v>
      </c>
      <c r="FX59" s="45">
        <v>690000</v>
      </c>
      <c r="FY59">
        <v>98</v>
      </c>
      <c r="FZ59">
        <v>17</v>
      </c>
      <c r="GA59">
        <v>15</v>
      </c>
      <c r="GB59">
        <v>32</v>
      </c>
      <c r="GC59">
        <v>-1</v>
      </c>
      <c r="GD59">
        <v>14</v>
      </c>
      <c r="GE59">
        <v>146</v>
      </c>
      <c r="GF59">
        <v>1235</v>
      </c>
      <c r="GG59">
        <v>1.7000000000000002</v>
      </c>
      <c r="GH59">
        <v>1.4</v>
      </c>
      <c r="GI59">
        <v>3.1</v>
      </c>
      <c r="GJ59" s="42">
        <f t="shared" si="21"/>
        <v>21.4</v>
      </c>
    </row>
    <row r="60" spans="1:192" x14ac:dyDescent="0.45">
      <c r="A60" s="40">
        <v>32298</v>
      </c>
      <c r="B60" t="s">
        <v>241</v>
      </c>
      <c r="C60" t="s">
        <v>242</v>
      </c>
      <c r="D60" t="s">
        <v>107</v>
      </c>
      <c r="E60" t="s">
        <v>107</v>
      </c>
      <c r="F60">
        <v>73</v>
      </c>
      <c r="G60">
        <v>196</v>
      </c>
      <c r="H60">
        <v>2008</v>
      </c>
      <c r="I60">
        <v>7</v>
      </c>
      <c r="J60">
        <v>190</v>
      </c>
      <c r="K60" t="s">
        <v>92</v>
      </c>
      <c r="L60">
        <v>2010</v>
      </c>
      <c r="M60">
        <v>29</v>
      </c>
      <c r="N60">
        <v>8</v>
      </c>
      <c r="O60">
        <v>8474749</v>
      </c>
      <c r="P60" t="s">
        <v>973</v>
      </c>
      <c r="Q60" t="s">
        <v>974</v>
      </c>
      <c r="R60" t="s">
        <v>975</v>
      </c>
      <c r="S60" t="s">
        <v>404</v>
      </c>
      <c r="T60" t="s">
        <v>720</v>
      </c>
      <c r="U60" t="s">
        <v>123</v>
      </c>
      <c r="V60">
        <v>18</v>
      </c>
      <c r="W60">
        <v>0</v>
      </c>
      <c r="X60">
        <v>3</v>
      </c>
      <c r="Y60">
        <v>1</v>
      </c>
      <c r="Z60">
        <v>3</v>
      </c>
      <c r="AA60">
        <v>23</v>
      </c>
      <c r="AB60">
        <v>81</v>
      </c>
      <c r="AC60" s="26">
        <f t="shared" si="0"/>
        <v>0.16666666666666666</v>
      </c>
      <c r="AD60" s="20">
        <f t="shared" si="1"/>
        <v>-0.37021276595744679</v>
      </c>
      <c r="AE60" s="20">
        <v>0.86899999999999999</v>
      </c>
      <c r="AF60">
        <v>-3</v>
      </c>
      <c r="AG60">
        <v>-2.1</v>
      </c>
      <c r="AH60">
        <v>4</v>
      </c>
      <c r="AI60">
        <v>303</v>
      </c>
      <c r="AJ60">
        <v>14413</v>
      </c>
      <c r="AK60" s="20">
        <v>240.21666666666999</v>
      </c>
      <c r="AL60">
        <v>240.22</v>
      </c>
      <c r="AM60">
        <v>240</v>
      </c>
      <c r="AN60" s="26">
        <f t="shared" si="2"/>
        <v>13.34537037037037</v>
      </c>
      <c r="AO60">
        <v>22.68</v>
      </c>
      <c r="AP60" s="41">
        <f t="shared" si="3"/>
        <v>0.42857142857142855</v>
      </c>
      <c r="AQ60">
        <v>37</v>
      </c>
      <c r="AR60">
        <v>37</v>
      </c>
      <c r="AS60">
        <v>37</v>
      </c>
      <c r="AT60">
        <v>26</v>
      </c>
      <c r="AU60">
        <v>26</v>
      </c>
      <c r="AV60">
        <v>21</v>
      </c>
      <c r="AW60">
        <v>3</v>
      </c>
      <c r="AX60">
        <v>0</v>
      </c>
      <c r="AY60">
        <v>0</v>
      </c>
      <c r="AZ60">
        <v>1</v>
      </c>
      <c r="BA60" s="42">
        <f t="shared" si="4"/>
        <v>1</v>
      </c>
      <c r="BB60">
        <v>0.57000000000000006</v>
      </c>
      <c r="BC60">
        <v>53.523800000000001</v>
      </c>
      <c r="BD60" s="20">
        <v>32.799999999999997</v>
      </c>
      <c r="BE60" s="20">
        <f t="shared" si="5"/>
        <v>69.8</v>
      </c>
      <c r="BF60" s="20">
        <f t="shared" si="6"/>
        <v>17.434018816085256</v>
      </c>
      <c r="BG60">
        <v>66</v>
      </c>
      <c r="BH60">
        <v>87</v>
      </c>
      <c r="BI60">
        <v>68</v>
      </c>
      <c r="BJ60" s="41">
        <f t="shared" si="7"/>
        <v>0.4925373134328358</v>
      </c>
      <c r="BK60">
        <v>31</v>
      </c>
      <c r="BL60">
        <v>31</v>
      </c>
      <c r="BM60">
        <v>12</v>
      </c>
      <c r="BN60" s="42">
        <f t="shared" si="8"/>
        <v>19</v>
      </c>
      <c r="BO60">
        <v>5</v>
      </c>
      <c r="BP60">
        <v>18</v>
      </c>
      <c r="BQ60">
        <v>3</v>
      </c>
      <c r="BR60">
        <v>13</v>
      </c>
      <c r="BS60" s="41">
        <f t="shared" si="9"/>
        <v>6.0465116279069767E-2</v>
      </c>
      <c r="BT60">
        <v>0</v>
      </c>
      <c r="BU60">
        <v>0</v>
      </c>
      <c r="BV60" s="41">
        <f t="shared" si="10"/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5</v>
      </c>
      <c r="DA60">
        <v>1</v>
      </c>
      <c r="DB60">
        <v>0</v>
      </c>
      <c r="DC60">
        <v>5</v>
      </c>
      <c r="DD60">
        <v>2</v>
      </c>
      <c r="DE60">
        <v>0</v>
      </c>
      <c r="DF60">
        <v>0</v>
      </c>
      <c r="DG60">
        <v>13</v>
      </c>
      <c r="DH60">
        <v>2</v>
      </c>
      <c r="DI60">
        <v>0</v>
      </c>
      <c r="DJ60">
        <v>3</v>
      </c>
      <c r="DK60">
        <v>3</v>
      </c>
      <c r="DL60">
        <v>0</v>
      </c>
      <c r="DM60">
        <v>0</v>
      </c>
      <c r="DN60">
        <v>0</v>
      </c>
      <c r="DO60">
        <v>0</v>
      </c>
      <c r="DP60" s="42">
        <f t="shared" si="11"/>
        <v>-2</v>
      </c>
      <c r="DQ60" s="20">
        <v>-1.982</v>
      </c>
      <c r="DR60">
        <v>2</v>
      </c>
      <c r="DS60">
        <v>0</v>
      </c>
      <c r="DT60">
        <v>0</v>
      </c>
      <c r="DU60">
        <v>0</v>
      </c>
      <c r="DV60">
        <v>0</v>
      </c>
      <c r="DW60">
        <v>203</v>
      </c>
      <c r="DX60">
        <v>256</v>
      </c>
      <c r="DY60">
        <v>147</v>
      </c>
      <c r="DZ60">
        <v>202</v>
      </c>
      <c r="EA60">
        <v>104</v>
      </c>
      <c r="EB60">
        <v>142</v>
      </c>
      <c r="EC60">
        <v>7.03</v>
      </c>
      <c r="ED60">
        <v>11.64</v>
      </c>
      <c r="EE60">
        <v>7</v>
      </c>
      <c r="EF60">
        <v>10</v>
      </c>
      <c r="EG60" s="41">
        <f t="shared" si="12"/>
        <v>6.7307692307692304E-2</v>
      </c>
      <c r="EH60" s="43">
        <f t="shared" si="13"/>
        <v>0.92957746478873238</v>
      </c>
      <c r="EI60" s="44">
        <f t="shared" si="14"/>
        <v>0.99688515709642467</v>
      </c>
      <c r="EJ60">
        <v>207</v>
      </c>
      <c r="EK60">
        <v>255</v>
      </c>
      <c r="EL60">
        <v>149</v>
      </c>
      <c r="EM60">
        <v>201</v>
      </c>
      <c r="EN60">
        <v>106</v>
      </c>
      <c r="EO60">
        <v>142</v>
      </c>
      <c r="EP60">
        <v>7</v>
      </c>
      <c r="EQ60">
        <v>10</v>
      </c>
      <c r="ER60">
        <v>99</v>
      </c>
      <c r="ES60">
        <v>129</v>
      </c>
      <c r="ET60">
        <v>26</v>
      </c>
      <c r="EU60">
        <v>52</v>
      </c>
      <c r="EV60">
        <v>6</v>
      </c>
      <c r="EW60">
        <v>6</v>
      </c>
      <c r="EX60">
        <v>19</v>
      </c>
      <c r="EY60">
        <v>17</v>
      </c>
      <c r="EZ60">
        <v>0</v>
      </c>
      <c r="FA60">
        <v>0.4</v>
      </c>
      <c r="FB60">
        <v>0.4</v>
      </c>
      <c r="FC60" s="20">
        <v>1.27</v>
      </c>
      <c r="FD60" s="26">
        <f t="shared" si="15"/>
        <v>7.0555555555555552E-2</v>
      </c>
      <c r="FE60">
        <v>7.690000000000001E-2</v>
      </c>
      <c r="FF60">
        <v>-0.25</v>
      </c>
      <c r="FG60">
        <v>-0.12</v>
      </c>
      <c r="FH60">
        <v>-0.37</v>
      </c>
      <c r="FL60" s="42">
        <f t="shared" si="16"/>
        <v>48</v>
      </c>
      <c r="FM60" s="20">
        <f t="shared" si="17"/>
        <v>17</v>
      </c>
      <c r="FN60" s="41">
        <v>0</v>
      </c>
      <c r="FO60" s="20">
        <f t="shared" si="18"/>
        <v>2.6</v>
      </c>
      <c r="FP60" s="20">
        <f t="shared" si="19"/>
        <v>2.6036000000000001</v>
      </c>
      <c r="FQ60" s="20">
        <f t="shared" si="20"/>
        <v>114.64490883356923</v>
      </c>
      <c r="FV60" t="s">
        <v>711</v>
      </c>
      <c r="FW60" s="45">
        <v>650000</v>
      </c>
      <c r="FX60" s="45">
        <v>612500</v>
      </c>
      <c r="FY60">
        <v>253</v>
      </c>
      <c r="FZ60">
        <v>7</v>
      </c>
      <c r="GA60">
        <v>40</v>
      </c>
      <c r="GB60">
        <v>47</v>
      </c>
      <c r="GC60">
        <v>-13</v>
      </c>
      <c r="GD60">
        <v>157</v>
      </c>
      <c r="GE60">
        <v>291</v>
      </c>
      <c r="GF60">
        <v>4367</v>
      </c>
      <c r="GG60">
        <v>0.60000000000000009</v>
      </c>
      <c r="GH60">
        <v>8.1999999999999993</v>
      </c>
      <c r="GI60">
        <v>8.8000000000000007</v>
      </c>
      <c r="GJ60" s="42">
        <f t="shared" si="21"/>
        <v>2.6</v>
      </c>
    </row>
    <row r="61" spans="1:192" x14ac:dyDescent="0.45">
      <c r="A61" s="40">
        <v>34775</v>
      </c>
      <c r="B61" t="s">
        <v>849</v>
      </c>
      <c r="C61" t="s">
        <v>126</v>
      </c>
      <c r="D61" t="s">
        <v>91</v>
      </c>
      <c r="E61" t="s">
        <v>91</v>
      </c>
      <c r="F61">
        <v>74</v>
      </c>
      <c r="G61">
        <v>185</v>
      </c>
      <c r="H61">
        <v>2015</v>
      </c>
      <c r="I61">
        <v>4</v>
      </c>
      <c r="J61">
        <v>107</v>
      </c>
      <c r="K61" t="s">
        <v>92</v>
      </c>
      <c r="L61">
        <v>2017</v>
      </c>
      <c r="M61">
        <v>22</v>
      </c>
      <c r="N61">
        <v>1</v>
      </c>
      <c r="O61">
        <v>8478846</v>
      </c>
      <c r="P61" t="s">
        <v>976</v>
      </c>
      <c r="Q61" t="s">
        <v>977</v>
      </c>
      <c r="R61" t="s">
        <v>978</v>
      </c>
      <c r="S61" t="s">
        <v>979</v>
      </c>
      <c r="T61" t="s">
        <v>720</v>
      </c>
      <c r="U61" t="s">
        <v>110</v>
      </c>
      <c r="V61">
        <v>10</v>
      </c>
      <c r="W61">
        <v>1</v>
      </c>
      <c r="X61">
        <v>2</v>
      </c>
      <c r="Y61">
        <v>0</v>
      </c>
      <c r="Z61">
        <v>3</v>
      </c>
      <c r="AA61">
        <v>27</v>
      </c>
      <c r="AB61">
        <v>59</v>
      </c>
      <c r="AC61" s="26">
        <f t="shared" si="0"/>
        <v>0.3</v>
      </c>
      <c r="AD61" s="20">
        <f t="shared" si="1"/>
        <v>0</v>
      </c>
      <c r="AE61" s="20">
        <v>1.089</v>
      </c>
      <c r="AF61">
        <v>-4</v>
      </c>
      <c r="AG61">
        <v>0.7</v>
      </c>
      <c r="AH61">
        <v>0</v>
      </c>
      <c r="AI61">
        <v>186</v>
      </c>
      <c r="AJ61">
        <v>8788</v>
      </c>
      <c r="AK61" s="20">
        <v>146.46666666666999</v>
      </c>
      <c r="AL61">
        <v>146.47</v>
      </c>
      <c r="AM61">
        <v>146</v>
      </c>
      <c r="AN61" s="26">
        <f t="shared" si="2"/>
        <v>14.646666666666667</v>
      </c>
      <c r="AO61">
        <v>24.63</v>
      </c>
      <c r="AP61" s="41">
        <f t="shared" si="3"/>
        <v>0.5</v>
      </c>
      <c r="AQ61">
        <v>20</v>
      </c>
      <c r="AR61">
        <v>20</v>
      </c>
      <c r="AS61">
        <v>20</v>
      </c>
      <c r="AT61">
        <v>16</v>
      </c>
      <c r="AU61">
        <v>16</v>
      </c>
      <c r="AV61">
        <v>14</v>
      </c>
      <c r="AW61">
        <v>11</v>
      </c>
      <c r="AX61">
        <v>1</v>
      </c>
      <c r="AY61">
        <v>0</v>
      </c>
      <c r="AZ61">
        <v>1</v>
      </c>
      <c r="BA61" s="42">
        <f t="shared" si="4"/>
        <v>1</v>
      </c>
      <c r="BB61">
        <v>0.62</v>
      </c>
      <c r="BC61">
        <v>43.857100000000003</v>
      </c>
      <c r="BD61" s="20">
        <v>0</v>
      </c>
      <c r="BE61" s="20">
        <f t="shared" si="5"/>
        <v>20</v>
      </c>
      <c r="BF61" s="20">
        <f t="shared" si="6"/>
        <v>8.1928039871646074</v>
      </c>
      <c r="BG61">
        <v>47</v>
      </c>
      <c r="BH61">
        <v>40</v>
      </c>
      <c r="BI61">
        <v>23</v>
      </c>
      <c r="BJ61" s="41">
        <f t="shared" si="7"/>
        <v>0.67142857142857137</v>
      </c>
      <c r="BK61">
        <v>5</v>
      </c>
      <c r="BL61">
        <v>5</v>
      </c>
      <c r="BM61">
        <v>9</v>
      </c>
      <c r="BN61" s="42">
        <f t="shared" si="8"/>
        <v>-4</v>
      </c>
      <c r="BO61">
        <v>2</v>
      </c>
      <c r="BP61">
        <v>5</v>
      </c>
      <c r="BQ61">
        <v>3</v>
      </c>
      <c r="BR61">
        <v>5</v>
      </c>
      <c r="BS61" s="41">
        <f t="shared" si="9"/>
        <v>5.2083333333333336E-2</v>
      </c>
      <c r="BT61">
        <v>0</v>
      </c>
      <c r="BU61">
        <v>0</v>
      </c>
      <c r="BV61" s="41">
        <f t="shared" si="10"/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2</v>
      </c>
      <c r="DA61">
        <v>1</v>
      </c>
      <c r="DB61">
        <v>0</v>
      </c>
      <c r="DC61">
        <v>5</v>
      </c>
      <c r="DD61">
        <v>4</v>
      </c>
      <c r="DE61">
        <v>0</v>
      </c>
      <c r="DF61">
        <v>0</v>
      </c>
      <c r="DG61">
        <v>4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s="42">
        <f t="shared" si="11"/>
        <v>0</v>
      </c>
      <c r="DQ61" s="20">
        <v>0.67300000000000004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149</v>
      </c>
      <c r="DX61">
        <v>119</v>
      </c>
      <c r="DY61">
        <v>113</v>
      </c>
      <c r="DZ61">
        <v>91</v>
      </c>
      <c r="EA61">
        <v>84</v>
      </c>
      <c r="EB61">
        <v>66</v>
      </c>
      <c r="EC61">
        <v>6.32</v>
      </c>
      <c r="ED61">
        <v>5.36</v>
      </c>
      <c r="EE61">
        <v>6</v>
      </c>
      <c r="EF61">
        <v>9</v>
      </c>
      <c r="EG61" s="41">
        <f t="shared" si="12"/>
        <v>7.1428571428571425E-2</v>
      </c>
      <c r="EH61" s="43">
        <f t="shared" si="13"/>
        <v>0.86363636363636365</v>
      </c>
      <c r="EI61" s="44">
        <f t="shared" si="14"/>
        <v>0.93506493506493504</v>
      </c>
      <c r="EJ61">
        <v>148</v>
      </c>
      <c r="EK61">
        <v>119</v>
      </c>
      <c r="EL61">
        <v>112</v>
      </c>
      <c r="EM61">
        <v>91</v>
      </c>
      <c r="EN61">
        <v>84</v>
      </c>
      <c r="EO61">
        <v>66</v>
      </c>
      <c r="EP61">
        <v>6</v>
      </c>
      <c r="EQ61">
        <v>9</v>
      </c>
      <c r="ER61">
        <v>70</v>
      </c>
      <c r="ES61">
        <v>58</v>
      </c>
      <c r="ET61">
        <v>35</v>
      </c>
      <c r="EU61">
        <v>24</v>
      </c>
      <c r="EV61">
        <v>6</v>
      </c>
      <c r="EW61">
        <v>4</v>
      </c>
      <c r="EX61">
        <v>9</v>
      </c>
      <c r="EY61">
        <v>6</v>
      </c>
      <c r="EZ61">
        <v>0.2</v>
      </c>
      <c r="FA61">
        <v>0</v>
      </c>
      <c r="FB61">
        <v>0.2</v>
      </c>
      <c r="FC61" s="20">
        <v>3.6</v>
      </c>
      <c r="FD61" s="26">
        <f t="shared" si="15"/>
        <v>0.36</v>
      </c>
      <c r="FE61">
        <v>8.8999999999999999E-3</v>
      </c>
      <c r="FF61">
        <v>0</v>
      </c>
      <c r="FG61">
        <v>0.04</v>
      </c>
      <c r="FH61">
        <v>0.04</v>
      </c>
      <c r="FL61" s="42">
        <f t="shared" si="16"/>
        <v>10</v>
      </c>
      <c r="FM61" s="20">
        <f t="shared" si="17"/>
        <v>0</v>
      </c>
      <c r="FN61" s="41">
        <v>3.7614678900000004E-2</v>
      </c>
      <c r="FO61" s="20">
        <f t="shared" si="18"/>
        <v>3</v>
      </c>
      <c r="FP61" s="20">
        <f t="shared" si="19"/>
        <v>3.1345999999999998</v>
      </c>
      <c r="FQ61" s="20">
        <f t="shared" si="20"/>
        <v>109.78357342800574</v>
      </c>
      <c r="FV61" t="s">
        <v>751</v>
      </c>
      <c r="FW61" s="45">
        <v>925000</v>
      </c>
      <c r="FX61" s="45">
        <v>925000</v>
      </c>
      <c r="FY61">
        <v>10</v>
      </c>
      <c r="FZ61">
        <v>1</v>
      </c>
      <c r="GA61">
        <v>2</v>
      </c>
      <c r="GB61">
        <v>3</v>
      </c>
      <c r="GC61">
        <v>-4</v>
      </c>
      <c r="GD61">
        <v>0</v>
      </c>
      <c r="GE61">
        <v>14</v>
      </c>
      <c r="GF61">
        <v>146</v>
      </c>
      <c r="GG61">
        <v>0.2</v>
      </c>
      <c r="GH61">
        <v>0</v>
      </c>
      <c r="GI61">
        <v>0.2</v>
      </c>
      <c r="GJ61" s="42">
        <f t="shared" si="21"/>
        <v>3</v>
      </c>
    </row>
    <row r="62" spans="1:192" x14ac:dyDescent="0.45">
      <c r="A62" s="40">
        <v>30803</v>
      </c>
      <c r="B62" t="s">
        <v>803</v>
      </c>
      <c r="C62" t="s">
        <v>362</v>
      </c>
      <c r="D62" t="s">
        <v>107</v>
      </c>
      <c r="E62" t="s">
        <v>107</v>
      </c>
      <c r="F62">
        <v>75</v>
      </c>
      <c r="G62">
        <v>221</v>
      </c>
      <c r="H62">
        <v>2003</v>
      </c>
      <c r="I62">
        <v>2</v>
      </c>
      <c r="J62">
        <v>62</v>
      </c>
      <c r="K62" t="s">
        <v>202</v>
      </c>
      <c r="L62">
        <v>2006</v>
      </c>
      <c r="M62">
        <v>33</v>
      </c>
      <c r="N62">
        <v>12</v>
      </c>
      <c r="O62">
        <v>8470655</v>
      </c>
      <c r="P62" t="s">
        <v>980</v>
      </c>
      <c r="Q62" t="s">
        <v>981</v>
      </c>
      <c r="R62" t="s">
        <v>982</v>
      </c>
      <c r="S62" t="s">
        <v>774</v>
      </c>
      <c r="T62" t="s">
        <v>710</v>
      </c>
      <c r="U62" t="s">
        <v>263</v>
      </c>
      <c r="V62">
        <v>57</v>
      </c>
      <c r="W62">
        <v>14</v>
      </c>
      <c r="X62">
        <v>19</v>
      </c>
      <c r="Y62">
        <v>14</v>
      </c>
      <c r="Z62">
        <v>33</v>
      </c>
      <c r="AA62">
        <v>9</v>
      </c>
      <c r="AB62">
        <v>52</v>
      </c>
      <c r="AC62" s="26">
        <f t="shared" si="0"/>
        <v>0.57894736842105265</v>
      </c>
      <c r="AD62" s="20">
        <f t="shared" si="1"/>
        <v>-2.4382022471910147</v>
      </c>
      <c r="AE62" s="20">
        <v>12.587</v>
      </c>
      <c r="AF62">
        <v>2</v>
      </c>
      <c r="AG62">
        <v>7.4</v>
      </c>
      <c r="AH62">
        <v>53</v>
      </c>
      <c r="AI62">
        <v>1114</v>
      </c>
      <c r="AJ62">
        <v>52652</v>
      </c>
      <c r="AK62" s="20">
        <v>877.53333333333001</v>
      </c>
      <c r="AL62">
        <v>877.53</v>
      </c>
      <c r="AM62">
        <v>878</v>
      </c>
      <c r="AN62" s="26">
        <f t="shared" si="2"/>
        <v>15.3953216374269</v>
      </c>
      <c r="AO62">
        <v>25.91</v>
      </c>
      <c r="AP62" s="41">
        <f t="shared" si="3"/>
        <v>0.6875</v>
      </c>
      <c r="AQ62">
        <v>240</v>
      </c>
      <c r="AR62">
        <v>240</v>
      </c>
      <c r="AS62">
        <v>240</v>
      </c>
      <c r="AT62">
        <v>214</v>
      </c>
      <c r="AU62">
        <v>214</v>
      </c>
      <c r="AV62">
        <v>160</v>
      </c>
      <c r="AW62">
        <v>131</v>
      </c>
      <c r="AX62">
        <v>61</v>
      </c>
      <c r="AY62">
        <v>10</v>
      </c>
      <c r="AZ62">
        <v>15</v>
      </c>
      <c r="BA62" s="42">
        <f t="shared" si="4"/>
        <v>25</v>
      </c>
      <c r="BB62">
        <v>16.07</v>
      </c>
      <c r="BC62">
        <v>37.668799999999997</v>
      </c>
      <c r="BD62" s="20">
        <v>268.60000000000002</v>
      </c>
      <c r="BE62" s="20">
        <f t="shared" si="5"/>
        <v>508.6</v>
      </c>
      <c r="BF62" s="20">
        <f t="shared" si="6"/>
        <v>34.774879491299451</v>
      </c>
      <c r="BG62">
        <v>315</v>
      </c>
      <c r="BH62">
        <v>282</v>
      </c>
      <c r="BI62">
        <v>264</v>
      </c>
      <c r="BJ62" s="41">
        <f t="shared" si="7"/>
        <v>0.54404145077720212</v>
      </c>
      <c r="BK62">
        <v>137</v>
      </c>
      <c r="BL62">
        <v>137</v>
      </c>
      <c r="BM62">
        <v>85</v>
      </c>
      <c r="BN62" s="42">
        <f t="shared" si="8"/>
        <v>52</v>
      </c>
      <c r="BO62">
        <v>54</v>
      </c>
      <c r="BP62">
        <v>21</v>
      </c>
      <c r="BQ62">
        <v>31</v>
      </c>
      <c r="BR62">
        <v>25</v>
      </c>
      <c r="BS62" s="41">
        <f t="shared" si="9"/>
        <v>4.7984644913627639E-2</v>
      </c>
      <c r="BT62">
        <v>125</v>
      </c>
      <c r="BU62">
        <v>117</v>
      </c>
      <c r="BV62" s="41">
        <f t="shared" si="10"/>
        <v>0.51652892561983466</v>
      </c>
      <c r="BW62">
        <v>40</v>
      </c>
      <c r="BX62">
        <v>37</v>
      </c>
      <c r="BY62">
        <v>32</v>
      </c>
      <c r="BZ62">
        <v>39</v>
      </c>
      <c r="CA62">
        <v>53</v>
      </c>
      <c r="CB62">
        <v>41</v>
      </c>
      <c r="CC62">
        <v>20</v>
      </c>
      <c r="CD62">
        <v>23</v>
      </c>
      <c r="CE62">
        <v>69</v>
      </c>
      <c r="CF62">
        <v>51</v>
      </c>
      <c r="CG62">
        <v>69</v>
      </c>
      <c r="CH62">
        <v>68</v>
      </c>
      <c r="CI62">
        <v>0</v>
      </c>
      <c r="CJ62">
        <v>0</v>
      </c>
      <c r="CK62">
        <v>1</v>
      </c>
      <c r="CL62">
        <v>1</v>
      </c>
      <c r="CM62">
        <v>3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3</v>
      </c>
      <c r="CT62">
        <v>2</v>
      </c>
      <c r="CU62">
        <v>0</v>
      </c>
      <c r="CV62">
        <v>8</v>
      </c>
      <c r="CW62">
        <v>0</v>
      </c>
      <c r="CX62">
        <v>4</v>
      </c>
      <c r="CY62">
        <v>6</v>
      </c>
      <c r="CZ62">
        <v>44</v>
      </c>
      <c r="DA62">
        <v>10</v>
      </c>
      <c r="DB62">
        <v>1</v>
      </c>
      <c r="DC62">
        <v>7</v>
      </c>
      <c r="DD62">
        <v>34</v>
      </c>
      <c r="DE62">
        <v>11</v>
      </c>
      <c r="DF62">
        <v>0</v>
      </c>
      <c r="DG62">
        <v>97</v>
      </c>
      <c r="DH62">
        <v>14</v>
      </c>
      <c r="DI62">
        <v>5</v>
      </c>
      <c r="DJ62">
        <v>12</v>
      </c>
      <c r="DK62">
        <v>11</v>
      </c>
      <c r="DL62">
        <v>1</v>
      </c>
      <c r="DM62">
        <v>6</v>
      </c>
      <c r="DN62">
        <v>4</v>
      </c>
      <c r="DO62">
        <v>2</v>
      </c>
      <c r="DP62" s="42">
        <f t="shared" si="11"/>
        <v>-9</v>
      </c>
      <c r="DQ62" s="20">
        <v>-6.41</v>
      </c>
      <c r="DR62">
        <v>9</v>
      </c>
      <c r="DS62">
        <v>3</v>
      </c>
      <c r="DT62">
        <v>1</v>
      </c>
      <c r="DU62">
        <v>0</v>
      </c>
      <c r="DV62">
        <v>1</v>
      </c>
      <c r="DW62">
        <v>989</v>
      </c>
      <c r="DX62">
        <v>675</v>
      </c>
      <c r="DY62">
        <v>750</v>
      </c>
      <c r="DZ62">
        <v>496</v>
      </c>
      <c r="EA62">
        <v>542</v>
      </c>
      <c r="EB62">
        <v>349</v>
      </c>
      <c r="EC62">
        <v>49.57</v>
      </c>
      <c r="ED62">
        <v>27.78</v>
      </c>
      <c r="EE62">
        <v>48</v>
      </c>
      <c r="EF62">
        <v>33</v>
      </c>
      <c r="EG62" s="41">
        <f t="shared" si="12"/>
        <v>8.8560885608856083E-2</v>
      </c>
      <c r="EH62" s="43">
        <f t="shared" si="13"/>
        <v>0.90544412607449853</v>
      </c>
      <c r="EI62" s="44">
        <f t="shared" si="14"/>
        <v>0.99400501168335464</v>
      </c>
      <c r="EJ62">
        <v>990</v>
      </c>
      <c r="EK62">
        <v>675</v>
      </c>
      <c r="EL62">
        <v>751</v>
      </c>
      <c r="EM62">
        <v>496</v>
      </c>
      <c r="EN62">
        <v>544</v>
      </c>
      <c r="EO62">
        <v>349</v>
      </c>
      <c r="EP62">
        <v>48</v>
      </c>
      <c r="EQ62">
        <v>33</v>
      </c>
      <c r="ER62">
        <v>482</v>
      </c>
      <c r="ES62">
        <v>314</v>
      </c>
      <c r="ET62">
        <v>168</v>
      </c>
      <c r="EU62">
        <v>106</v>
      </c>
      <c r="EV62">
        <v>22</v>
      </c>
      <c r="EW62">
        <v>22</v>
      </c>
      <c r="EX62">
        <v>66</v>
      </c>
      <c r="EY62">
        <v>52</v>
      </c>
      <c r="EZ62">
        <v>2.4</v>
      </c>
      <c r="FA62">
        <v>1.1000000000000001</v>
      </c>
      <c r="FB62">
        <v>3.4</v>
      </c>
      <c r="FC62" s="20">
        <v>41.93</v>
      </c>
      <c r="FD62" s="26">
        <f t="shared" si="15"/>
        <v>0.73561403508771928</v>
      </c>
      <c r="FE62">
        <v>3.0213000000000001</v>
      </c>
      <c r="FF62">
        <v>-0.09</v>
      </c>
      <c r="FG62">
        <v>0.09</v>
      </c>
      <c r="FH62">
        <v>-0.01</v>
      </c>
      <c r="FL62" s="42">
        <f t="shared" si="16"/>
        <v>218</v>
      </c>
      <c r="FM62" s="20">
        <f t="shared" si="17"/>
        <v>18.666666666666668</v>
      </c>
      <c r="FN62" s="41">
        <v>7.9606129900000003E-2</v>
      </c>
      <c r="FO62" s="20">
        <f t="shared" si="18"/>
        <v>27.7</v>
      </c>
      <c r="FP62" s="20">
        <f t="shared" si="19"/>
        <v>31.718</v>
      </c>
      <c r="FQ62" s="20">
        <f t="shared" si="20"/>
        <v>113.77388807220267</v>
      </c>
      <c r="FR62">
        <v>4</v>
      </c>
      <c r="FS62" t="s">
        <v>430</v>
      </c>
      <c r="FT62">
        <v>195</v>
      </c>
      <c r="FV62" t="s">
        <v>711</v>
      </c>
      <c r="FW62" s="45">
        <v>8000000</v>
      </c>
      <c r="FX62" s="45">
        <v>6000000</v>
      </c>
      <c r="FY62">
        <v>858</v>
      </c>
      <c r="FZ62">
        <v>237</v>
      </c>
      <c r="GA62">
        <v>294</v>
      </c>
      <c r="GB62">
        <v>531</v>
      </c>
      <c r="GC62">
        <v>69</v>
      </c>
      <c r="GD62">
        <v>1091</v>
      </c>
      <c r="GE62">
        <v>1985</v>
      </c>
      <c r="GF62">
        <v>15409</v>
      </c>
      <c r="GG62">
        <v>40.799999999999997</v>
      </c>
      <c r="GH62">
        <v>21.7</v>
      </c>
      <c r="GI62">
        <v>62.5</v>
      </c>
      <c r="GJ62" s="42">
        <f t="shared" si="21"/>
        <v>27.7</v>
      </c>
    </row>
    <row r="63" spans="1:192" x14ac:dyDescent="0.45">
      <c r="A63" s="40">
        <v>29754</v>
      </c>
      <c r="B63" t="s">
        <v>983</v>
      </c>
      <c r="C63" t="s">
        <v>362</v>
      </c>
      <c r="D63" t="s">
        <v>107</v>
      </c>
      <c r="E63" t="s">
        <v>107</v>
      </c>
      <c r="F63">
        <v>72</v>
      </c>
      <c r="G63">
        <v>209</v>
      </c>
      <c r="H63">
        <v>2000</v>
      </c>
      <c r="I63">
        <v>5</v>
      </c>
      <c r="J63">
        <v>131</v>
      </c>
      <c r="K63" t="s">
        <v>92</v>
      </c>
      <c r="L63">
        <v>2008</v>
      </c>
      <c r="M63">
        <v>36</v>
      </c>
      <c r="N63">
        <v>10</v>
      </c>
      <c r="O63">
        <v>8468611</v>
      </c>
      <c r="P63" t="s">
        <v>984</v>
      </c>
      <c r="Q63" t="s">
        <v>985</v>
      </c>
      <c r="R63" t="s">
        <v>986</v>
      </c>
      <c r="S63" t="s">
        <v>404</v>
      </c>
      <c r="T63" t="s">
        <v>938</v>
      </c>
      <c r="U63" t="s">
        <v>285</v>
      </c>
      <c r="V63">
        <v>60</v>
      </c>
      <c r="W63">
        <v>5</v>
      </c>
      <c r="X63">
        <v>8</v>
      </c>
      <c r="Y63">
        <v>7</v>
      </c>
      <c r="Z63">
        <v>13</v>
      </c>
      <c r="AA63">
        <v>19</v>
      </c>
      <c r="AB63">
        <v>78</v>
      </c>
      <c r="AC63" s="26">
        <f t="shared" si="0"/>
        <v>0.21666666666666667</v>
      </c>
      <c r="AD63" s="20">
        <f t="shared" si="1"/>
        <v>1.4836852207293667</v>
      </c>
      <c r="AE63" s="20">
        <v>4.8639999999999999</v>
      </c>
      <c r="AF63">
        <v>-1</v>
      </c>
      <c r="AG63">
        <v>0</v>
      </c>
      <c r="AH63">
        <v>39</v>
      </c>
      <c r="AI63">
        <v>868</v>
      </c>
      <c r="AJ63">
        <v>33927</v>
      </c>
      <c r="AK63" s="20">
        <v>565.45000000000005</v>
      </c>
      <c r="AL63">
        <v>565.45000000000005</v>
      </c>
      <c r="AM63">
        <v>565</v>
      </c>
      <c r="AN63" s="26">
        <f t="shared" si="2"/>
        <v>9.4241666666666681</v>
      </c>
      <c r="AO63">
        <v>15.99</v>
      </c>
      <c r="AP63" s="41">
        <f t="shared" si="3"/>
        <v>0.68421052631578949</v>
      </c>
      <c r="AQ63">
        <v>87</v>
      </c>
      <c r="AR63">
        <v>87</v>
      </c>
      <c r="AS63">
        <v>87</v>
      </c>
      <c r="AT63">
        <v>73</v>
      </c>
      <c r="AU63">
        <v>73</v>
      </c>
      <c r="AV63">
        <v>56</v>
      </c>
      <c r="AW63">
        <v>43</v>
      </c>
      <c r="AX63">
        <v>19</v>
      </c>
      <c r="AY63">
        <v>4</v>
      </c>
      <c r="AZ63">
        <v>5</v>
      </c>
      <c r="BA63" s="42">
        <f t="shared" si="4"/>
        <v>9</v>
      </c>
      <c r="BB63">
        <v>4.28</v>
      </c>
      <c r="BC63">
        <v>39.642899999999997</v>
      </c>
      <c r="BD63" s="20">
        <v>158.30000000000001</v>
      </c>
      <c r="BE63" s="20">
        <f t="shared" si="5"/>
        <v>245.3</v>
      </c>
      <c r="BF63" s="20">
        <f t="shared" si="6"/>
        <v>26.028826598284553</v>
      </c>
      <c r="BG63">
        <v>111</v>
      </c>
      <c r="BH63">
        <v>142</v>
      </c>
      <c r="BI63">
        <v>274</v>
      </c>
      <c r="BJ63" s="41">
        <f t="shared" si="7"/>
        <v>0.2883116883116883</v>
      </c>
      <c r="BK63">
        <v>123</v>
      </c>
      <c r="BL63">
        <v>123</v>
      </c>
      <c r="BM63">
        <v>46</v>
      </c>
      <c r="BN63" s="42">
        <f t="shared" si="8"/>
        <v>77</v>
      </c>
      <c r="BO63">
        <v>17</v>
      </c>
      <c r="BP63">
        <v>12</v>
      </c>
      <c r="BQ63">
        <v>16</v>
      </c>
      <c r="BR63">
        <v>42</v>
      </c>
      <c r="BS63" s="41">
        <f t="shared" si="9"/>
        <v>7.8066914498141265E-2</v>
      </c>
      <c r="BT63">
        <v>226</v>
      </c>
      <c r="BU63">
        <v>232</v>
      </c>
      <c r="BV63" s="41">
        <f t="shared" si="10"/>
        <v>0.49344978165938863</v>
      </c>
      <c r="BW63">
        <v>118</v>
      </c>
      <c r="BX63">
        <v>127</v>
      </c>
      <c r="BY63">
        <v>64</v>
      </c>
      <c r="BZ63">
        <v>58</v>
      </c>
      <c r="CA63">
        <v>44</v>
      </c>
      <c r="CB63">
        <v>47</v>
      </c>
      <c r="CC63">
        <v>48</v>
      </c>
      <c r="CD63">
        <v>62</v>
      </c>
      <c r="CE63">
        <v>102</v>
      </c>
      <c r="CF63">
        <v>102</v>
      </c>
      <c r="CG63">
        <v>134</v>
      </c>
      <c r="CH63">
        <v>123</v>
      </c>
      <c r="CI63">
        <v>0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3</v>
      </c>
      <c r="CW63">
        <v>0</v>
      </c>
      <c r="CX63">
        <v>0</v>
      </c>
      <c r="CY63">
        <v>1</v>
      </c>
      <c r="CZ63">
        <v>16</v>
      </c>
      <c r="DA63">
        <v>7</v>
      </c>
      <c r="DB63">
        <v>1</v>
      </c>
      <c r="DC63">
        <v>5</v>
      </c>
      <c r="DD63">
        <v>3</v>
      </c>
      <c r="DE63">
        <v>1</v>
      </c>
      <c r="DF63">
        <v>2</v>
      </c>
      <c r="DG63">
        <v>37</v>
      </c>
      <c r="DH63">
        <v>12</v>
      </c>
      <c r="DI63">
        <v>2</v>
      </c>
      <c r="DJ63">
        <v>12</v>
      </c>
      <c r="DK63">
        <v>8</v>
      </c>
      <c r="DL63">
        <v>4</v>
      </c>
      <c r="DM63">
        <v>7</v>
      </c>
      <c r="DN63">
        <v>3</v>
      </c>
      <c r="DO63">
        <v>4</v>
      </c>
      <c r="DP63" s="42">
        <f t="shared" si="11"/>
        <v>-10</v>
      </c>
      <c r="DQ63" s="20">
        <v>-5.1020000000000003</v>
      </c>
      <c r="DR63">
        <v>7</v>
      </c>
      <c r="DS63">
        <v>5</v>
      </c>
      <c r="DT63">
        <v>0</v>
      </c>
      <c r="DU63">
        <v>0</v>
      </c>
      <c r="DV63">
        <v>0</v>
      </c>
      <c r="DW63">
        <v>435</v>
      </c>
      <c r="DX63">
        <v>697</v>
      </c>
      <c r="DY63">
        <v>332</v>
      </c>
      <c r="DZ63">
        <v>496</v>
      </c>
      <c r="EA63">
        <v>243</v>
      </c>
      <c r="EB63">
        <v>365</v>
      </c>
      <c r="EC63">
        <v>18.690000000000001</v>
      </c>
      <c r="ED63">
        <v>32.04</v>
      </c>
      <c r="EE63">
        <v>19</v>
      </c>
      <c r="EF63">
        <v>32</v>
      </c>
      <c r="EG63" s="41">
        <f t="shared" si="12"/>
        <v>7.8189300411522639E-2</v>
      </c>
      <c r="EH63" s="43">
        <f t="shared" si="13"/>
        <v>0.9123287671232877</v>
      </c>
      <c r="EI63" s="44">
        <f t="shared" si="14"/>
        <v>0.99051806753481031</v>
      </c>
      <c r="EJ63">
        <v>435</v>
      </c>
      <c r="EK63">
        <v>696</v>
      </c>
      <c r="EL63">
        <v>331</v>
      </c>
      <c r="EM63">
        <v>496</v>
      </c>
      <c r="EN63">
        <v>242</v>
      </c>
      <c r="EO63">
        <v>366</v>
      </c>
      <c r="EP63">
        <v>19</v>
      </c>
      <c r="EQ63">
        <v>33</v>
      </c>
      <c r="ER63">
        <v>188</v>
      </c>
      <c r="ES63">
        <v>308</v>
      </c>
      <c r="ET63">
        <v>76</v>
      </c>
      <c r="EU63">
        <v>118</v>
      </c>
      <c r="EV63">
        <v>7</v>
      </c>
      <c r="EW63">
        <v>18</v>
      </c>
      <c r="EX63">
        <v>34</v>
      </c>
      <c r="EY63">
        <v>39</v>
      </c>
      <c r="EZ63">
        <v>0.30000000000000004</v>
      </c>
      <c r="FA63">
        <v>0.5</v>
      </c>
      <c r="FB63">
        <v>0.8</v>
      </c>
      <c r="FC63" s="20">
        <v>14.84</v>
      </c>
      <c r="FD63" s="26">
        <f t="shared" si="15"/>
        <v>0.24733333333333332</v>
      </c>
      <c r="FE63">
        <v>0.72950000000000004</v>
      </c>
      <c r="FF63">
        <v>-0.02</v>
      </c>
      <c r="FG63">
        <v>0.26</v>
      </c>
      <c r="FH63">
        <v>0.24</v>
      </c>
      <c r="FI63">
        <v>1</v>
      </c>
      <c r="FJ63">
        <v>0</v>
      </c>
      <c r="FK63">
        <v>0</v>
      </c>
      <c r="FL63" s="42">
        <f t="shared" si="16"/>
        <v>209</v>
      </c>
      <c r="FM63" s="20">
        <f t="shared" si="17"/>
        <v>19.857142857142858</v>
      </c>
      <c r="FN63" s="41">
        <v>2.5497512400000002E-2</v>
      </c>
      <c r="FO63" s="20">
        <f t="shared" si="18"/>
        <v>9.1</v>
      </c>
      <c r="FP63" s="20">
        <f t="shared" si="19"/>
        <v>11.9796</v>
      </c>
      <c r="FQ63" s="20">
        <f t="shared" si="20"/>
        <v>120.11672119550799</v>
      </c>
      <c r="FR63">
        <v>6</v>
      </c>
      <c r="FS63" t="s">
        <v>308</v>
      </c>
      <c r="FT63">
        <v>212</v>
      </c>
      <c r="FV63" t="s">
        <v>711</v>
      </c>
      <c r="FW63" s="45">
        <v>700000</v>
      </c>
      <c r="FX63" s="45">
        <v>700000</v>
      </c>
      <c r="FY63">
        <v>581</v>
      </c>
      <c r="FZ63">
        <v>54</v>
      </c>
      <c r="GA63">
        <v>59</v>
      </c>
      <c r="GB63">
        <v>113</v>
      </c>
      <c r="GC63">
        <v>-39</v>
      </c>
      <c r="GD63">
        <v>703</v>
      </c>
      <c r="GE63">
        <v>697</v>
      </c>
      <c r="GF63">
        <v>6775</v>
      </c>
      <c r="GG63">
        <v>-0.7</v>
      </c>
      <c r="GH63">
        <v>6</v>
      </c>
      <c r="GI63">
        <v>5.3</v>
      </c>
      <c r="GJ63" s="42">
        <f t="shared" si="21"/>
        <v>9.1</v>
      </c>
    </row>
    <row r="64" spans="1:192" x14ac:dyDescent="0.45">
      <c r="A64" s="40">
        <v>33056</v>
      </c>
      <c r="B64" t="s">
        <v>987</v>
      </c>
      <c r="C64" t="s">
        <v>362</v>
      </c>
      <c r="D64" t="s">
        <v>107</v>
      </c>
      <c r="E64" t="s">
        <v>107</v>
      </c>
      <c r="F64">
        <v>70</v>
      </c>
      <c r="G64">
        <v>169</v>
      </c>
      <c r="K64" t="s">
        <v>202</v>
      </c>
      <c r="L64">
        <v>2011</v>
      </c>
      <c r="M64">
        <v>27</v>
      </c>
      <c r="N64">
        <v>6</v>
      </c>
      <c r="O64">
        <v>8476806</v>
      </c>
      <c r="P64" t="s">
        <v>988</v>
      </c>
      <c r="Q64" t="s">
        <v>989</v>
      </c>
      <c r="R64" t="s">
        <v>843</v>
      </c>
      <c r="S64" t="s">
        <v>990</v>
      </c>
      <c r="T64" t="s">
        <v>710</v>
      </c>
      <c r="U64" t="s">
        <v>991</v>
      </c>
      <c r="V64">
        <v>47</v>
      </c>
      <c r="W64">
        <v>2</v>
      </c>
      <c r="X64">
        <v>5</v>
      </c>
      <c r="Y64">
        <v>2</v>
      </c>
      <c r="Z64">
        <v>7</v>
      </c>
      <c r="AA64">
        <v>0</v>
      </c>
      <c r="AB64">
        <v>0</v>
      </c>
      <c r="AC64" s="26">
        <f t="shared" si="0"/>
        <v>0.14893617021276595</v>
      </c>
      <c r="AD64" s="20">
        <f t="shared" si="1"/>
        <v>-3.2251908396946565</v>
      </c>
      <c r="AE64" s="20">
        <v>2.468</v>
      </c>
      <c r="AF64">
        <v>-5</v>
      </c>
      <c r="AG64">
        <v>0.60000000000000009</v>
      </c>
      <c r="AH64">
        <v>24</v>
      </c>
      <c r="AI64">
        <v>616</v>
      </c>
      <c r="AJ64">
        <v>25580</v>
      </c>
      <c r="AK64" s="20">
        <v>426.33333333333002</v>
      </c>
      <c r="AL64">
        <v>426.33</v>
      </c>
      <c r="AM64">
        <v>426</v>
      </c>
      <c r="AN64" s="26">
        <f t="shared" si="2"/>
        <v>9.0709219858156018</v>
      </c>
      <c r="AO64">
        <v>15.76</v>
      </c>
      <c r="AP64" s="41">
        <f t="shared" si="3"/>
        <v>0.77777777777777779</v>
      </c>
      <c r="AQ64">
        <v>78</v>
      </c>
      <c r="AR64">
        <v>78</v>
      </c>
      <c r="AS64">
        <v>78</v>
      </c>
      <c r="AT64">
        <v>60</v>
      </c>
      <c r="AU64">
        <v>60</v>
      </c>
      <c r="AV64">
        <v>40</v>
      </c>
      <c r="AW64">
        <v>41</v>
      </c>
      <c r="AX64">
        <v>17</v>
      </c>
      <c r="AY64">
        <v>6</v>
      </c>
      <c r="AZ64">
        <v>2</v>
      </c>
      <c r="BA64" s="42">
        <f t="shared" si="4"/>
        <v>8</v>
      </c>
      <c r="BB64">
        <v>3.36</v>
      </c>
      <c r="BC64">
        <v>30.975000000000001</v>
      </c>
      <c r="BD64" s="20">
        <v>93.3</v>
      </c>
      <c r="BE64" s="20">
        <f t="shared" si="5"/>
        <v>171.3</v>
      </c>
      <c r="BF64" s="20">
        <f t="shared" si="6"/>
        <v>24.10808528604602</v>
      </c>
      <c r="BG64">
        <v>104</v>
      </c>
      <c r="BH64">
        <v>158</v>
      </c>
      <c r="BI64">
        <v>116</v>
      </c>
      <c r="BJ64" s="41">
        <f t="shared" si="7"/>
        <v>0.47272727272727272</v>
      </c>
      <c r="BK64">
        <v>71</v>
      </c>
      <c r="BL64">
        <v>71</v>
      </c>
      <c r="BM64">
        <v>40</v>
      </c>
      <c r="BN64" s="42">
        <f t="shared" si="8"/>
        <v>31</v>
      </c>
      <c r="BO64">
        <v>20</v>
      </c>
      <c r="BP64">
        <v>11</v>
      </c>
      <c r="BQ64">
        <v>11</v>
      </c>
      <c r="BR64">
        <v>23</v>
      </c>
      <c r="BS64" s="41">
        <f t="shared" si="9"/>
        <v>7.5163398692810454E-2</v>
      </c>
      <c r="BT64">
        <v>51</v>
      </c>
      <c r="BU64">
        <v>66</v>
      </c>
      <c r="BV64" s="41">
        <f t="shared" si="10"/>
        <v>0.4358974358974359</v>
      </c>
      <c r="BW64">
        <v>15</v>
      </c>
      <c r="BX64">
        <v>16</v>
      </c>
      <c r="BY64">
        <v>22</v>
      </c>
      <c r="BZ64">
        <v>32</v>
      </c>
      <c r="CA64">
        <v>14</v>
      </c>
      <c r="CB64">
        <v>18</v>
      </c>
      <c r="CC64">
        <v>25</v>
      </c>
      <c r="CD64">
        <v>28</v>
      </c>
      <c r="CE64">
        <v>7</v>
      </c>
      <c r="CF64">
        <v>12</v>
      </c>
      <c r="CG64">
        <v>25</v>
      </c>
      <c r="CH64">
        <v>38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18</v>
      </c>
      <c r="DA64">
        <v>5</v>
      </c>
      <c r="DB64">
        <v>0</v>
      </c>
      <c r="DC64">
        <v>3</v>
      </c>
      <c r="DD64">
        <v>4</v>
      </c>
      <c r="DE64">
        <v>2</v>
      </c>
      <c r="DF64">
        <v>0</v>
      </c>
      <c r="DG64">
        <v>26</v>
      </c>
      <c r="DH64">
        <v>6</v>
      </c>
      <c r="DI64">
        <v>6</v>
      </c>
      <c r="DJ64">
        <v>5</v>
      </c>
      <c r="DK64">
        <v>2</v>
      </c>
      <c r="DL64">
        <v>3</v>
      </c>
      <c r="DM64">
        <v>9</v>
      </c>
      <c r="DN64">
        <v>5</v>
      </c>
      <c r="DO64">
        <v>4</v>
      </c>
      <c r="DP64" s="42">
        <f t="shared" si="11"/>
        <v>0</v>
      </c>
      <c r="DQ64" s="20">
        <v>3.5169999999999999</v>
      </c>
      <c r="DR64">
        <v>2</v>
      </c>
      <c r="DS64">
        <v>4</v>
      </c>
      <c r="DT64">
        <v>0</v>
      </c>
      <c r="DU64">
        <v>0</v>
      </c>
      <c r="DV64">
        <v>0</v>
      </c>
      <c r="DW64">
        <v>385</v>
      </c>
      <c r="DX64">
        <v>379</v>
      </c>
      <c r="DY64">
        <v>306</v>
      </c>
      <c r="DZ64">
        <v>283</v>
      </c>
      <c r="EA64">
        <v>220</v>
      </c>
      <c r="EB64">
        <v>185</v>
      </c>
      <c r="EC64">
        <v>15.8</v>
      </c>
      <c r="ED64">
        <v>13.67</v>
      </c>
      <c r="EE64">
        <v>9</v>
      </c>
      <c r="EF64">
        <v>14</v>
      </c>
      <c r="EG64" s="41">
        <f t="shared" si="12"/>
        <v>4.0909090909090909E-2</v>
      </c>
      <c r="EH64" s="43">
        <f t="shared" si="13"/>
        <v>0.92432432432432432</v>
      </c>
      <c r="EI64" s="44">
        <f t="shared" si="14"/>
        <v>0.96523341523341522</v>
      </c>
      <c r="EJ64">
        <v>382</v>
      </c>
      <c r="EK64">
        <v>378</v>
      </c>
      <c r="EL64">
        <v>303</v>
      </c>
      <c r="EM64">
        <v>282</v>
      </c>
      <c r="EN64">
        <v>216</v>
      </c>
      <c r="EO64">
        <v>185</v>
      </c>
      <c r="EP64">
        <v>9</v>
      </c>
      <c r="EQ64">
        <v>14</v>
      </c>
      <c r="ER64">
        <v>185</v>
      </c>
      <c r="ES64">
        <v>167</v>
      </c>
      <c r="ET64">
        <v>70</v>
      </c>
      <c r="EU64">
        <v>62</v>
      </c>
      <c r="EV64">
        <v>5</v>
      </c>
      <c r="EW64">
        <v>8</v>
      </c>
      <c r="EX64">
        <v>36</v>
      </c>
      <c r="EY64">
        <v>31</v>
      </c>
      <c r="EZ64">
        <v>-0.30000000000000004</v>
      </c>
      <c r="FA64">
        <v>0.2</v>
      </c>
      <c r="FB64">
        <v>-0.1</v>
      </c>
      <c r="FC64" s="20">
        <v>8.59</v>
      </c>
      <c r="FD64" s="26">
        <f t="shared" si="15"/>
        <v>0.18276595744680851</v>
      </c>
      <c r="FE64">
        <v>0.58610000000000007</v>
      </c>
      <c r="FF64">
        <v>0.22</v>
      </c>
      <c r="FG64">
        <v>0.32</v>
      </c>
      <c r="FH64">
        <v>0.54</v>
      </c>
      <c r="FL64" s="42">
        <f t="shared" si="16"/>
        <v>122</v>
      </c>
      <c r="FM64" s="20">
        <f t="shared" si="17"/>
        <v>41</v>
      </c>
      <c r="FN64" s="41">
        <v>2.73233212E-2</v>
      </c>
      <c r="FO64" s="20">
        <f t="shared" si="18"/>
        <v>4.5999999999999996</v>
      </c>
      <c r="FP64" s="20">
        <f t="shared" si="19"/>
        <v>7.7034000000000002</v>
      </c>
      <c r="FQ64" s="20">
        <f t="shared" si="20"/>
        <v>107.52234184786434</v>
      </c>
      <c r="FV64" t="s">
        <v>711</v>
      </c>
      <c r="FW64" s="45">
        <v>1250000</v>
      </c>
      <c r="FX64" s="45">
        <v>1250000</v>
      </c>
      <c r="FY64">
        <v>309</v>
      </c>
      <c r="FZ64">
        <v>20</v>
      </c>
      <c r="GA64">
        <v>44</v>
      </c>
      <c r="GB64">
        <v>64</v>
      </c>
      <c r="GC64">
        <v>-5</v>
      </c>
      <c r="GD64">
        <v>192</v>
      </c>
      <c r="GE64">
        <v>447</v>
      </c>
      <c r="GF64">
        <v>3574</v>
      </c>
      <c r="GG64">
        <v>-0.60000000000000009</v>
      </c>
      <c r="GH64">
        <v>3.5</v>
      </c>
      <c r="GI64">
        <v>2.9</v>
      </c>
      <c r="GJ64" s="42">
        <f t="shared" si="21"/>
        <v>4.5999999999999996</v>
      </c>
    </row>
    <row r="65" spans="1:192" x14ac:dyDescent="0.45">
      <c r="A65" s="40">
        <v>32986</v>
      </c>
      <c r="B65" t="s">
        <v>803</v>
      </c>
      <c r="C65" t="s">
        <v>362</v>
      </c>
      <c r="D65" t="s">
        <v>107</v>
      </c>
      <c r="E65" t="s">
        <v>107</v>
      </c>
      <c r="F65">
        <v>74</v>
      </c>
      <c r="G65">
        <v>205</v>
      </c>
      <c r="K65" t="s">
        <v>202</v>
      </c>
      <c r="L65">
        <v>2012</v>
      </c>
      <c r="M65">
        <v>27</v>
      </c>
      <c r="N65">
        <v>5</v>
      </c>
      <c r="O65">
        <v>8476807</v>
      </c>
      <c r="P65" t="s">
        <v>992</v>
      </c>
      <c r="Q65" t="s">
        <v>993</v>
      </c>
      <c r="R65" t="s">
        <v>994</v>
      </c>
      <c r="S65" t="s">
        <v>404</v>
      </c>
      <c r="T65" t="s">
        <v>720</v>
      </c>
      <c r="U65" t="s">
        <v>313</v>
      </c>
      <c r="V65">
        <v>15</v>
      </c>
      <c r="W65">
        <v>0</v>
      </c>
      <c r="X65">
        <v>0</v>
      </c>
      <c r="Y65">
        <v>0</v>
      </c>
      <c r="Z65">
        <v>0</v>
      </c>
      <c r="AA65">
        <v>35</v>
      </c>
      <c r="AB65">
        <v>64</v>
      </c>
      <c r="AC65" s="26">
        <f t="shared" si="0"/>
        <v>0</v>
      </c>
      <c r="AD65" s="20">
        <f t="shared" si="1"/>
        <v>-2.8571428571428572</v>
      </c>
      <c r="AE65" s="20">
        <v>0</v>
      </c>
      <c r="AF65">
        <v>-8</v>
      </c>
      <c r="AG65">
        <v>-4.0999999999999996</v>
      </c>
      <c r="AH65">
        <v>8</v>
      </c>
      <c r="AI65">
        <v>376</v>
      </c>
      <c r="AJ65">
        <v>16175</v>
      </c>
      <c r="AK65" s="20">
        <v>269.58333333333002</v>
      </c>
      <c r="AL65">
        <v>269.58</v>
      </c>
      <c r="AM65">
        <v>270</v>
      </c>
      <c r="AN65" s="26">
        <f t="shared" si="2"/>
        <v>17.972222222222221</v>
      </c>
      <c r="AO65">
        <v>30.1</v>
      </c>
      <c r="AP65" s="41">
        <f t="shared" si="3"/>
        <v>0</v>
      </c>
      <c r="AQ65">
        <v>47</v>
      </c>
      <c r="AR65">
        <v>47</v>
      </c>
      <c r="AS65">
        <v>47</v>
      </c>
      <c r="AT65">
        <v>31</v>
      </c>
      <c r="AU65">
        <v>31</v>
      </c>
      <c r="AV65">
        <v>25</v>
      </c>
      <c r="AW65">
        <v>13</v>
      </c>
      <c r="AX65">
        <v>0</v>
      </c>
      <c r="AY65">
        <v>0</v>
      </c>
      <c r="AZ65">
        <v>3</v>
      </c>
      <c r="BA65" s="42">
        <f t="shared" si="4"/>
        <v>3</v>
      </c>
      <c r="BB65">
        <v>0.89</v>
      </c>
      <c r="BC65">
        <v>52.12</v>
      </c>
      <c r="BD65" s="20">
        <v>0</v>
      </c>
      <c r="BE65" s="20">
        <f t="shared" si="5"/>
        <v>47</v>
      </c>
      <c r="BF65" s="20">
        <f t="shared" si="6"/>
        <v>10.460716670376142</v>
      </c>
      <c r="BG65">
        <v>99</v>
      </c>
      <c r="BH65">
        <v>91</v>
      </c>
      <c r="BI65">
        <v>85</v>
      </c>
      <c r="BJ65" s="41">
        <f t="shared" si="7"/>
        <v>0.53804347826086951</v>
      </c>
      <c r="BK65">
        <v>13</v>
      </c>
      <c r="BL65">
        <v>13</v>
      </c>
      <c r="BM65">
        <v>25</v>
      </c>
      <c r="BN65" s="42">
        <f t="shared" si="8"/>
        <v>-12</v>
      </c>
      <c r="BO65">
        <v>6</v>
      </c>
      <c r="BP65">
        <v>6</v>
      </c>
      <c r="BQ65">
        <v>1</v>
      </c>
      <c r="BR65">
        <v>11</v>
      </c>
      <c r="BS65" s="41">
        <f t="shared" si="9"/>
        <v>5.3398058252427182E-2</v>
      </c>
      <c r="BT65">
        <v>0</v>
      </c>
      <c r="BU65">
        <v>0</v>
      </c>
      <c r="BV65" s="41">
        <f t="shared" si="10"/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5</v>
      </c>
      <c r="DA65">
        <v>0</v>
      </c>
      <c r="DB65">
        <v>0</v>
      </c>
      <c r="DC65">
        <v>7</v>
      </c>
      <c r="DD65">
        <v>5</v>
      </c>
      <c r="DE65">
        <v>0</v>
      </c>
      <c r="DF65">
        <v>0</v>
      </c>
      <c r="DG65">
        <v>13</v>
      </c>
      <c r="DH65">
        <v>4</v>
      </c>
      <c r="DI65">
        <v>1</v>
      </c>
      <c r="DJ65">
        <v>4</v>
      </c>
      <c r="DK65">
        <v>4</v>
      </c>
      <c r="DL65">
        <v>0</v>
      </c>
      <c r="DM65">
        <v>1</v>
      </c>
      <c r="DN65">
        <v>1</v>
      </c>
      <c r="DO65">
        <v>0</v>
      </c>
      <c r="DP65" s="42">
        <f t="shared" si="11"/>
        <v>-3</v>
      </c>
      <c r="DQ65" s="20">
        <v>-1.8160000000000001</v>
      </c>
      <c r="DR65">
        <v>4</v>
      </c>
      <c r="DS65">
        <v>0</v>
      </c>
      <c r="DT65">
        <v>0</v>
      </c>
      <c r="DU65">
        <v>0</v>
      </c>
      <c r="DV65">
        <v>0</v>
      </c>
      <c r="DW65">
        <v>242</v>
      </c>
      <c r="DX65">
        <v>244</v>
      </c>
      <c r="DY65">
        <v>174</v>
      </c>
      <c r="DZ65">
        <v>195</v>
      </c>
      <c r="EA65">
        <v>135</v>
      </c>
      <c r="EB65">
        <v>141</v>
      </c>
      <c r="EC65">
        <v>10.38</v>
      </c>
      <c r="ED65">
        <v>12.57</v>
      </c>
      <c r="EE65">
        <v>11</v>
      </c>
      <c r="EF65">
        <v>19</v>
      </c>
      <c r="EG65" s="41">
        <f t="shared" si="12"/>
        <v>8.1481481481481488E-2</v>
      </c>
      <c r="EH65" s="43">
        <f t="shared" si="13"/>
        <v>0.86524822695035464</v>
      </c>
      <c r="EI65" s="44">
        <f t="shared" si="14"/>
        <v>0.94672970843183613</v>
      </c>
      <c r="EJ65">
        <v>244</v>
      </c>
      <c r="EK65">
        <v>243</v>
      </c>
      <c r="EL65">
        <v>175</v>
      </c>
      <c r="EM65">
        <v>194</v>
      </c>
      <c r="EN65">
        <v>135</v>
      </c>
      <c r="EO65">
        <v>140</v>
      </c>
      <c r="EP65">
        <v>11</v>
      </c>
      <c r="EQ65">
        <v>19</v>
      </c>
      <c r="ER65">
        <v>106</v>
      </c>
      <c r="ES65">
        <v>112</v>
      </c>
      <c r="ET65">
        <v>39</v>
      </c>
      <c r="EU65">
        <v>47</v>
      </c>
      <c r="EV65">
        <v>7</v>
      </c>
      <c r="EW65">
        <v>11</v>
      </c>
      <c r="EX65">
        <v>10</v>
      </c>
      <c r="EY65">
        <v>17</v>
      </c>
      <c r="EZ65">
        <v>-0.30000000000000004</v>
      </c>
      <c r="FA65">
        <v>0.1</v>
      </c>
      <c r="FB65">
        <v>-0.2</v>
      </c>
      <c r="FC65" s="20">
        <v>-0.62</v>
      </c>
      <c r="FD65" s="26">
        <f t="shared" si="15"/>
        <v>-4.1333333333333333E-2</v>
      </c>
      <c r="FE65">
        <v>1.2500000000000001E-2</v>
      </c>
      <c r="FF65">
        <v>-0.16</v>
      </c>
      <c r="FG65">
        <v>-0.08</v>
      </c>
      <c r="FH65">
        <v>-0.24</v>
      </c>
      <c r="FL65" s="42">
        <f t="shared" si="16"/>
        <v>32</v>
      </c>
      <c r="FM65" s="20">
        <f t="shared" si="17"/>
        <v>3.5</v>
      </c>
      <c r="FN65" s="41">
        <v>0</v>
      </c>
      <c r="FO65" s="20">
        <f t="shared" si="18"/>
        <v>-0.8</v>
      </c>
      <c r="FP65" s="20">
        <f t="shared" si="19"/>
        <v>-0.36320000000000002</v>
      </c>
      <c r="FQ65" s="20">
        <f t="shared" si="20"/>
        <v>108.16826174048521</v>
      </c>
      <c r="FR65">
        <v>11</v>
      </c>
      <c r="FS65" t="s">
        <v>995</v>
      </c>
      <c r="FT65">
        <v>87</v>
      </c>
      <c r="FV65" t="s">
        <v>711</v>
      </c>
      <c r="FW65" s="45">
        <v>650000</v>
      </c>
      <c r="FX65" s="45">
        <v>650000</v>
      </c>
      <c r="FY65">
        <v>120</v>
      </c>
      <c r="FZ65">
        <v>3</v>
      </c>
      <c r="GA65">
        <v>17</v>
      </c>
      <c r="GB65">
        <v>20</v>
      </c>
      <c r="GC65">
        <v>-18</v>
      </c>
      <c r="GD65">
        <v>32</v>
      </c>
      <c r="GE65">
        <v>129</v>
      </c>
      <c r="GF65">
        <v>1709</v>
      </c>
      <c r="GG65">
        <v>0.4</v>
      </c>
      <c r="GH65">
        <v>2.6</v>
      </c>
      <c r="GI65">
        <v>3</v>
      </c>
      <c r="GJ65" s="42">
        <f t="shared" si="21"/>
        <v>-0.8</v>
      </c>
    </row>
    <row r="66" spans="1:192" x14ac:dyDescent="0.45">
      <c r="A66" s="40">
        <v>34554</v>
      </c>
      <c r="B66" t="s">
        <v>996</v>
      </c>
      <c r="D66" t="s">
        <v>399</v>
      </c>
      <c r="E66" t="s">
        <v>399</v>
      </c>
      <c r="F66">
        <v>71</v>
      </c>
      <c r="G66">
        <v>176</v>
      </c>
      <c r="H66">
        <v>2015</v>
      </c>
      <c r="I66">
        <v>5</v>
      </c>
      <c r="J66">
        <v>137</v>
      </c>
      <c r="K66" t="s">
        <v>92</v>
      </c>
      <c r="L66">
        <v>2015</v>
      </c>
      <c r="M66">
        <v>23</v>
      </c>
      <c r="N66">
        <v>3</v>
      </c>
      <c r="O66">
        <v>8478866</v>
      </c>
      <c r="P66" t="s">
        <v>997</v>
      </c>
      <c r="Q66" t="s">
        <v>998</v>
      </c>
      <c r="R66" t="s">
        <v>999</v>
      </c>
      <c r="S66" t="s">
        <v>1000</v>
      </c>
      <c r="T66" t="s">
        <v>716</v>
      </c>
      <c r="U66" t="s">
        <v>230</v>
      </c>
      <c r="V66">
        <v>33</v>
      </c>
      <c r="W66">
        <v>4</v>
      </c>
      <c r="X66">
        <v>8</v>
      </c>
      <c r="Y66">
        <v>4</v>
      </c>
      <c r="Z66">
        <v>12</v>
      </c>
      <c r="AA66">
        <v>16</v>
      </c>
      <c r="AB66">
        <v>86</v>
      </c>
      <c r="AC66" s="26">
        <f t="shared" si="0"/>
        <v>0.36363636363636365</v>
      </c>
      <c r="AD66" s="20">
        <f t="shared" si="1"/>
        <v>-1.1999999999999993</v>
      </c>
      <c r="AE66" s="20">
        <v>4.3529999999999998</v>
      </c>
      <c r="AF66">
        <v>2</v>
      </c>
      <c r="AG66">
        <v>0.4</v>
      </c>
      <c r="AH66">
        <v>16</v>
      </c>
      <c r="AI66">
        <v>523</v>
      </c>
      <c r="AJ66">
        <v>22616</v>
      </c>
      <c r="AK66" s="20">
        <v>376.93333333332998</v>
      </c>
      <c r="AL66">
        <v>376.93</v>
      </c>
      <c r="AM66">
        <v>377</v>
      </c>
      <c r="AN66" s="26">
        <f t="shared" si="2"/>
        <v>11.422222222222222</v>
      </c>
      <c r="AO66">
        <v>19.43</v>
      </c>
      <c r="AP66" s="41">
        <f t="shared" si="3"/>
        <v>0.5714285714285714</v>
      </c>
      <c r="AQ66">
        <v>67</v>
      </c>
      <c r="AR66">
        <v>68</v>
      </c>
      <c r="AS66">
        <v>68</v>
      </c>
      <c r="AT66">
        <v>50</v>
      </c>
      <c r="AU66">
        <v>51</v>
      </c>
      <c r="AV66">
        <v>36</v>
      </c>
      <c r="AW66">
        <v>47</v>
      </c>
      <c r="AX66">
        <v>19</v>
      </c>
      <c r="AY66">
        <v>2</v>
      </c>
      <c r="AZ66">
        <v>3</v>
      </c>
      <c r="BA66" s="42">
        <f t="shared" si="4"/>
        <v>5</v>
      </c>
      <c r="BB66">
        <v>3.97</v>
      </c>
      <c r="BC66">
        <v>25.944400000000002</v>
      </c>
      <c r="BD66" s="20">
        <v>65.5</v>
      </c>
      <c r="BE66" s="20">
        <f t="shared" si="5"/>
        <v>132.5</v>
      </c>
      <c r="BF66" s="20">
        <f t="shared" si="6"/>
        <v>21.091449340726395</v>
      </c>
      <c r="BG66">
        <v>112</v>
      </c>
      <c r="BH66">
        <v>128</v>
      </c>
      <c r="BI66">
        <v>110</v>
      </c>
      <c r="BJ66" s="41">
        <f t="shared" si="7"/>
        <v>0.50450450450450446</v>
      </c>
      <c r="BK66">
        <v>37</v>
      </c>
      <c r="BL66">
        <v>37</v>
      </c>
      <c r="BM66">
        <v>31</v>
      </c>
      <c r="BN66" s="42">
        <f t="shared" si="8"/>
        <v>6</v>
      </c>
      <c r="BO66">
        <v>15</v>
      </c>
      <c r="BP66">
        <v>13</v>
      </c>
      <c r="BQ66">
        <v>10</v>
      </c>
      <c r="BR66">
        <v>18</v>
      </c>
      <c r="BS66" s="41">
        <f t="shared" si="9"/>
        <v>6.9767441860465115E-2</v>
      </c>
      <c r="BT66">
        <v>6</v>
      </c>
      <c r="BU66">
        <v>8</v>
      </c>
      <c r="BV66" s="41">
        <f t="shared" si="10"/>
        <v>0.42857142857142855</v>
      </c>
      <c r="BW66">
        <v>1</v>
      </c>
      <c r="BX66">
        <v>0</v>
      </c>
      <c r="BY66">
        <v>1</v>
      </c>
      <c r="BZ66">
        <v>3</v>
      </c>
      <c r="CA66">
        <v>4</v>
      </c>
      <c r="CB66">
        <v>5</v>
      </c>
      <c r="CC66">
        <v>2</v>
      </c>
      <c r="CD66">
        <v>1</v>
      </c>
      <c r="CE66">
        <v>2</v>
      </c>
      <c r="CF66">
        <v>2</v>
      </c>
      <c r="CG66">
        <v>4</v>
      </c>
      <c r="CH66">
        <v>5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1</v>
      </c>
      <c r="CZ66">
        <v>14</v>
      </c>
      <c r="DA66">
        <v>2</v>
      </c>
      <c r="DB66">
        <v>0</v>
      </c>
      <c r="DC66">
        <v>1</v>
      </c>
      <c r="DD66">
        <v>8</v>
      </c>
      <c r="DE66">
        <v>4</v>
      </c>
      <c r="DF66">
        <v>0</v>
      </c>
      <c r="DG66">
        <v>21</v>
      </c>
      <c r="DH66">
        <v>8</v>
      </c>
      <c r="DI66">
        <v>4</v>
      </c>
      <c r="DJ66">
        <v>8</v>
      </c>
      <c r="DK66">
        <v>8</v>
      </c>
      <c r="DL66">
        <v>0</v>
      </c>
      <c r="DM66">
        <v>4</v>
      </c>
      <c r="DN66">
        <v>4</v>
      </c>
      <c r="DO66">
        <v>0</v>
      </c>
      <c r="DP66" s="42">
        <f t="shared" si="11"/>
        <v>-4</v>
      </c>
      <c r="DQ66" s="20">
        <v>-3.3090000000000002</v>
      </c>
      <c r="DR66">
        <v>8</v>
      </c>
      <c r="DS66">
        <v>0</v>
      </c>
      <c r="DT66">
        <v>0</v>
      </c>
      <c r="DU66">
        <v>0</v>
      </c>
      <c r="DV66">
        <v>0</v>
      </c>
      <c r="DW66">
        <v>416</v>
      </c>
      <c r="DX66">
        <v>341</v>
      </c>
      <c r="DY66">
        <v>307</v>
      </c>
      <c r="DZ66">
        <v>240</v>
      </c>
      <c r="EA66">
        <v>225</v>
      </c>
      <c r="EB66">
        <v>187</v>
      </c>
      <c r="EC66">
        <v>19.350000000000001</v>
      </c>
      <c r="ED66">
        <v>15.7</v>
      </c>
      <c r="EE66">
        <v>21</v>
      </c>
      <c r="EF66">
        <v>18</v>
      </c>
      <c r="EG66" s="41">
        <f t="shared" si="12"/>
        <v>9.3333333333333338E-2</v>
      </c>
      <c r="EH66" s="43">
        <f t="shared" si="13"/>
        <v>0.90374331550802145</v>
      </c>
      <c r="EI66" s="44">
        <f t="shared" si="14"/>
        <v>0.99707664884135483</v>
      </c>
      <c r="EJ66">
        <v>418</v>
      </c>
      <c r="EK66">
        <v>340</v>
      </c>
      <c r="EL66">
        <v>309</v>
      </c>
      <c r="EM66">
        <v>238</v>
      </c>
      <c r="EN66">
        <v>227</v>
      </c>
      <c r="EO66">
        <v>186</v>
      </c>
      <c r="EP66">
        <v>21</v>
      </c>
      <c r="EQ66">
        <v>18</v>
      </c>
      <c r="ER66">
        <v>219</v>
      </c>
      <c r="ES66">
        <v>184</v>
      </c>
      <c r="ET66">
        <v>78</v>
      </c>
      <c r="EU66">
        <v>80</v>
      </c>
      <c r="EV66">
        <v>10</v>
      </c>
      <c r="EW66">
        <v>11</v>
      </c>
      <c r="EX66">
        <v>23</v>
      </c>
      <c r="EY66">
        <v>19</v>
      </c>
      <c r="EZ66">
        <v>0.60000000000000009</v>
      </c>
      <c r="FA66">
        <v>0.5</v>
      </c>
      <c r="FB66">
        <v>1.1000000000000001</v>
      </c>
      <c r="FC66" s="20">
        <v>13.9</v>
      </c>
      <c r="FD66" s="26">
        <f t="shared" si="15"/>
        <v>0.4212121212121212</v>
      </c>
      <c r="FE66">
        <v>0.88160000000000005</v>
      </c>
      <c r="FF66">
        <v>0.06</v>
      </c>
      <c r="FG66">
        <v>-0.23</v>
      </c>
      <c r="FH66">
        <v>-0.18</v>
      </c>
      <c r="FL66" s="42">
        <f t="shared" si="16"/>
        <v>71</v>
      </c>
      <c r="FM66" s="20">
        <f t="shared" si="17"/>
        <v>5.875</v>
      </c>
      <c r="FN66" s="41">
        <v>3.7366142599999999E-2</v>
      </c>
      <c r="FO66" s="20">
        <f t="shared" si="18"/>
        <v>10.4</v>
      </c>
      <c r="FP66" s="20">
        <f t="shared" si="19"/>
        <v>11.338200000000001</v>
      </c>
      <c r="FQ66" s="20">
        <f t="shared" si="20"/>
        <v>120.49982755418779</v>
      </c>
      <c r="FR66">
        <v>4</v>
      </c>
      <c r="FS66" t="s">
        <v>111</v>
      </c>
      <c r="FT66">
        <v>195</v>
      </c>
      <c r="FV66" t="s">
        <v>751</v>
      </c>
      <c r="FW66" s="45">
        <v>742500</v>
      </c>
      <c r="FX66" s="45">
        <v>692500</v>
      </c>
      <c r="FY66">
        <v>38</v>
      </c>
      <c r="FZ66">
        <v>4</v>
      </c>
      <c r="GA66">
        <v>10</v>
      </c>
      <c r="GB66">
        <v>14</v>
      </c>
      <c r="GC66">
        <v>1</v>
      </c>
      <c r="GD66">
        <v>16</v>
      </c>
      <c r="GE66">
        <v>40</v>
      </c>
      <c r="GF66">
        <v>421</v>
      </c>
      <c r="GG66">
        <v>0.7</v>
      </c>
      <c r="GH66">
        <v>0.5</v>
      </c>
      <c r="GI66">
        <v>1.1000000000000001</v>
      </c>
      <c r="GJ66" s="42">
        <f t="shared" si="21"/>
        <v>10.4</v>
      </c>
    </row>
    <row r="67" spans="1:192" x14ac:dyDescent="0.45">
      <c r="A67" s="40">
        <v>35157</v>
      </c>
      <c r="B67" t="s">
        <v>1001</v>
      </c>
      <c r="D67" t="s">
        <v>169</v>
      </c>
      <c r="E67" t="s">
        <v>169</v>
      </c>
      <c r="F67">
        <v>75</v>
      </c>
      <c r="G67">
        <v>201</v>
      </c>
      <c r="H67">
        <v>2015</v>
      </c>
      <c r="I67">
        <v>5</v>
      </c>
      <c r="J67">
        <v>139</v>
      </c>
      <c r="K67" t="s">
        <v>202</v>
      </c>
      <c r="L67">
        <v>2017</v>
      </c>
      <c r="M67">
        <v>21</v>
      </c>
      <c r="N67">
        <v>1</v>
      </c>
      <c r="O67">
        <v>8478868</v>
      </c>
      <c r="P67" t="s">
        <v>1002</v>
      </c>
      <c r="Q67" t="s">
        <v>1003</v>
      </c>
      <c r="R67" t="s">
        <v>1004</v>
      </c>
      <c r="S67" t="s">
        <v>979</v>
      </c>
      <c r="T67" t="s">
        <v>720</v>
      </c>
      <c r="U67" t="s">
        <v>110</v>
      </c>
      <c r="V67">
        <v>2</v>
      </c>
      <c r="W67">
        <v>0</v>
      </c>
      <c r="X67">
        <v>0</v>
      </c>
      <c r="Y67">
        <v>0</v>
      </c>
      <c r="Z67">
        <v>0</v>
      </c>
      <c r="AA67">
        <v>40</v>
      </c>
      <c r="AB67">
        <v>62</v>
      </c>
      <c r="AC67" s="26">
        <f t="shared" si="0"/>
        <v>0</v>
      </c>
      <c r="AD67" s="20">
        <f t="shared" si="1"/>
        <v>0</v>
      </c>
      <c r="AE67" s="20">
        <v>0</v>
      </c>
      <c r="AF67">
        <v>0</v>
      </c>
      <c r="AG67">
        <v>0.4</v>
      </c>
      <c r="AH67">
        <v>0</v>
      </c>
      <c r="AI67">
        <v>28</v>
      </c>
      <c r="AJ67">
        <v>956</v>
      </c>
      <c r="AK67" s="20">
        <v>15.933333333333</v>
      </c>
      <c r="AL67">
        <v>15.93</v>
      </c>
      <c r="AM67">
        <v>16</v>
      </c>
      <c r="AN67" s="26">
        <f t="shared" si="2"/>
        <v>7.9666666666666668</v>
      </c>
      <c r="AO67">
        <v>12.87</v>
      </c>
      <c r="AP67" s="41">
        <f t="shared" si="3"/>
        <v>0</v>
      </c>
      <c r="AQ67">
        <v>2</v>
      </c>
      <c r="AR67">
        <v>2</v>
      </c>
      <c r="AS67">
        <v>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42">
        <f t="shared" si="4"/>
        <v>0</v>
      </c>
      <c r="BB67">
        <v>0</v>
      </c>
      <c r="BC67">
        <v>0</v>
      </c>
      <c r="BD67" s="20">
        <v>0</v>
      </c>
      <c r="BE67" s="20">
        <f t="shared" si="5"/>
        <v>2</v>
      </c>
      <c r="BF67" s="20">
        <f t="shared" si="6"/>
        <v>7.5329566854990588</v>
      </c>
      <c r="BG67">
        <v>6</v>
      </c>
      <c r="BH67">
        <v>7</v>
      </c>
      <c r="BI67">
        <v>3</v>
      </c>
      <c r="BJ67" s="41">
        <f t="shared" si="7"/>
        <v>0.66666666666666663</v>
      </c>
      <c r="BK67">
        <v>4</v>
      </c>
      <c r="BL67">
        <v>4</v>
      </c>
      <c r="BM67">
        <v>0</v>
      </c>
      <c r="BN67" s="42">
        <f t="shared" si="8"/>
        <v>4</v>
      </c>
      <c r="BO67">
        <v>0</v>
      </c>
      <c r="BP67">
        <v>0</v>
      </c>
      <c r="BQ67">
        <v>0</v>
      </c>
      <c r="BR67">
        <v>0</v>
      </c>
      <c r="BS67" s="41">
        <f t="shared" si="9"/>
        <v>0</v>
      </c>
      <c r="BT67">
        <v>0</v>
      </c>
      <c r="BU67">
        <v>0</v>
      </c>
      <c r="BV67" s="41">
        <f t="shared" si="10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</v>
      </c>
      <c r="DN67">
        <v>1</v>
      </c>
      <c r="DO67">
        <v>0</v>
      </c>
      <c r="DP67" s="42">
        <f t="shared" si="11"/>
        <v>1</v>
      </c>
      <c r="DQ67" s="20">
        <v>1.071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10</v>
      </c>
      <c r="DX67">
        <v>12</v>
      </c>
      <c r="DY67">
        <v>8</v>
      </c>
      <c r="DZ67">
        <v>8</v>
      </c>
      <c r="EA67">
        <v>5</v>
      </c>
      <c r="EB67">
        <v>6</v>
      </c>
      <c r="EC67">
        <v>0.39</v>
      </c>
      <c r="ED67">
        <v>0.33</v>
      </c>
      <c r="EE67">
        <v>0</v>
      </c>
      <c r="EF67">
        <v>0</v>
      </c>
      <c r="EG67" s="41">
        <f t="shared" si="12"/>
        <v>0</v>
      </c>
      <c r="EH67" s="43">
        <f t="shared" si="13"/>
        <v>1</v>
      </c>
      <c r="EI67" s="44">
        <f t="shared" si="14"/>
        <v>1</v>
      </c>
      <c r="EJ67">
        <v>10</v>
      </c>
      <c r="EK67">
        <v>11</v>
      </c>
      <c r="EL67">
        <v>8</v>
      </c>
      <c r="EM67">
        <v>8</v>
      </c>
      <c r="EN67">
        <v>5</v>
      </c>
      <c r="EO67">
        <v>6</v>
      </c>
      <c r="EP67">
        <v>0</v>
      </c>
      <c r="EQ67">
        <v>0</v>
      </c>
      <c r="ER67">
        <v>4</v>
      </c>
      <c r="ES67">
        <v>5</v>
      </c>
      <c r="ET67">
        <v>2</v>
      </c>
      <c r="EU67">
        <v>1</v>
      </c>
      <c r="EV67">
        <v>0</v>
      </c>
      <c r="EW67">
        <v>0</v>
      </c>
      <c r="EX67">
        <v>1</v>
      </c>
      <c r="EY67">
        <v>2</v>
      </c>
      <c r="EZ67">
        <v>0</v>
      </c>
      <c r="FA67">
        <v>0</v>
      </c>
      <c r="FB67">
        <v>0</v>
      </c>
      <c r="FC67" s="20">
        <v>0.1</v>
      </c>
      <c r="FD67" s="26">
        <f t="shared" si="15"/>
        <v>0.05</v>
      </c>
      <c r="FE67">
        <v>2.0000000000000001E-4</v>
      </c>
      <c r="FF67">
        <v>0</v>
      </c>
      <c r="FG67">
        <v>0</v>
      </c>
      <c r="FH67">
        <v>0</v>
      </c>
      <c r="FL67" s="42">
        <f t="shared" si="16"/>
        <v>4</v>
      </c>
      <c r="FM67" s="20">
        <f t="shared" si="17"/>
        <v>0</v>
      </c>
      <c r="FN67" s="41">
        <v>0</v>
      </c>
      <c r="FO67" s="20">
        <f t="shared" si="18"/>
        <v>0</v>
      </c>
      <c r="FP67" s="20">
        <f t="shared" si="19"/>
        <v>0.2142</v>
      </c>
      <c r="FQ67" s="20">
        <f t="shared" si="20"/>
        <v>82.862523540489647</v>
      </c>
      <c r="FU67" t="s">
        <v>731</v>
      </c>
      <c r="FV67" t="s">
        <v>751</v>
      </c>
      <c r="FW67" s="45">
        <v>730000</v>
      </c>
      <c r="FX67" s="45">
        <v>755000</v>
      </c>
      <c r="FY67">
        <v>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16</v>
      </c>
      <c r="GG67">
        <v>0</v>
      </c>
      <c r="GH67">
        <v>0</v>
      </c>
      <c r="GI67">
        <v>0</v>
      </c>
      <c r="GJ67" s="42">
        <f t="shared" si="21"/>
        <v>0</v>
      </c>
    </row>
    <row r="68" spans="1:192" x14ac:dyDescent="0.45">
      <c r="A68" s="40">
        <v>32626</v>
      </c>
      <c r="B68" t="s">
        <v>1005</v>
      </c>
      <c r="C68" t="s">
        <v>282</v>
      </c>
      <c r="D68" t="s">
        <v>107</v>
      </c>
      <c r="E68" t="s">
        <v>107</v>
      </c>
      <c r="F68">
        <v>71</v>
      </c>
      <c r="G68">
        <v>192</v>
      </c>
      <c r="K68" t="s">
        <v>202</v>
      </c>
      <c r="L68">
        <v>2013</v>
      </c>
      <c r="M68">
        <v>28</v>
      </c>
      <c r="N68">
        <v>5</v>
      </c>
      <c r="O68">
        <v>8476822</v>
      </c>
      <c r="P68" t="s">
        <v>1006</v>
      </c>
      <c r="Q68" t="s">
        <v>1007</v>
      </c>
      <c r="R68" t="s">
        <v>1008</v>
      </c>
      <c r="S68" t="s">
        <v>1009</v>
      </c>
      <c r="T68" t="s">
        <v>710</v>
      </c>
      <c r="U68" t="s">
        <v>298</v>
      </c>
      <c r="V68">
        <v>69</v>
      </c>
      <c r="W68">
        <v>11</v>
      </c>
      <c r="X68">
        <v>8</v>
      </c>
      <c r="Y68">
        <v>5</v>
      </c>
      <c r="Z68">
        <v>19</v>
      </c>
      <c r="AA68">
        <v>14</v>
      </c>
      <c r="AB68">
        <v>44</v>
      </c>
      <c r="AC68" s="26">
        <f t="shared" ref="AC68:AC131" si="22">Z68/V68</f>
        <v>0.27536231884057971</v>
      </c>
      <c r="AD68" s="20">
        <f t="shared" ref="AD68:AD131" si="23">IF(FY68&gt;V68,Z68-V68*(GB68-Z68)/(FY68-V68),0)</f>
        <v>4.8703071672354952</v>
      </c>
      <c r="AE68" s="20">
        <v>7.843</v>
      </c>
      <c r="AF68">
        <v>-14</v>
      </c>
      <c r="AG68">
        <v>-6.9</v>
      </c>
      <c r="AH68">
        <v>17</v>
      </c>
      <c r="AI68">
        <v>1385</v>
      </c>
      <c r="AJ68">
        <v>54644</v>
      </c>
      <c r="AK68" s="20">
        <v>910.73333333333005</v>
      </c>
      <c r="AL68">
        <v>895.55</v>
      </c>
      <c r="AM68">
        <v>911</v>
      </c>
      <c r="AN68" s="26">
        <f t="shared" ref="AN68:AN131" si="24">AJ68/60/V68</f>
        <v>13.199033816425121</v>
      </c>
      <c r="AO68">
        <v>22.18</v>
      </c>
      <c r="AP68" s="41">
        <f t="shared" ref="AP68:AP131" si="25">IF(EE68&gt;0,Z68/EE68,0)</f>
        <v>0.82608695652173914</v>
      </c>
      <c r="AQ68">
        <v>121</v>
      </c>
      <c r="AR68">
        <v>122</v>
      </c>
      <c r="AS68">
        <v>122</v>
      </c>
      <c r="AT68">
        <v>114</v>
      </c>
      <c r="AU68">
        <v>115</v>
      </c>
      <c r="AV68">
        <v>88</v>
      </c>
      <c r="AW68">
        <v>86</v>
      </c>
      <c r="AX68">
        <v>48</v>
      </c>
      <c r="AY68">
        <v>8</v>
      </c>
      <c r="AZ68">
        <v>9</v>
      </c>
      <c r="BA68" s="42">
        <f t="shared" ref="BA68:BA131" si="26">AY68+AZ68</f>
        <v>17</v>
      </c>
      <c r="BB68">
        <v>11.23</v>
      </c>
      <c r="BC68">
        <v>31.238600000000002</v>
      </c>
      <c r="BD68" s="20">
        <v>133.80000000000001</v>
      </c>
      <c r="BE68" s="20">
        <f t="shared" ref="BE68:BE131" si="27">AQ68+BD68</f>
        <v>254.8</v>
      </c>
      <c r="BF68" s="20">
        <f t="shared" ref="BF68:BF131" si="28">IF(AL68&gt;0,BE68/AL68*60,0)</f>
        <v>17.071073641896042</v>
      </c>
      <c r="BG68">
        <v>221</v>
      </c>
      <c r="BH68">
        <v>252</v>
      </c>
      <c r="BI68">
        <v>621</v>
      </c>
      <c r="BJ68" s="41">
        <f t="shared" ref="BJ68:BJ131" si="29">BG68/(BG68+BI68)</f>
        <v>0.26247030878859856</v>
      </c>
      <c r="BK68">
        <v>137</v>
      </c>
      <c r="BL68">
        <v>136</v>
      </c>
      <c r="BM68">
        <v>92</v>
      </c>
      <c r="BN68" s="42">
        <f t="shared" ref="BN68:BN131" si="30">BL68-BM68</f>
        <v>44</v>
      </c>
      <c r="BO68">
        <v>27</v>
      </c>
      <c r="BP68">
        <v>10</v>
      </c>
      <c r="BQ68">
        <v>16</v>
      </c>
      <c r="BR68">
        <v>83</v>
      </c>
      <c r="BS68" s="41">
        <f t="shared" ref="BS68:BS131" si="31">BR68/(DZ68+BR68)</f>
        <v>9.8809523809523805E-2</v>
      </c>
      <c r="BT68">
        <v>394</v>
      </c>
      <c r="BU68">
        <v>285</v>
      </c>
      <c r="BV68" s="41">
        <f t="shared" ref="BV68:BV131" si="32">IF(BT68+BU68&gt;0,BT68/(BT68+BU68),0)</f>
        <v>0.5802650957290133</v>
      </c>
      <c r="BW68">
        <v>231</v>
      </c>
      <c r="BX68">
        <v>167</v>
      </c>
      <c r="BY68">
        <v>85</v>
      </c>
      <c r="BZ68">
        <v>51</v>
      </c>
      <c r="CA68">
        <v>78</v>
      </c>
      <c r="CB68">
        <v>67</v>
      </c>
      <c r="CC68">
        <v>106</v>
      </c>
      <c r="CD68">
        <v>72</v>
      </c>
      <c r="CE68">
        <v>154</v>
      </c>
      <c r="CF68">
        <v>114</v>
      </c>
      <c r="CG68">
        <v>239</v>
      </c>
      <c r="CH68">
        <v>180</v>
      </c>
      <c r="CI68">
        <v>0</v>
      </c>
      <c r="CJ68">
        <v>0</v>
      </c>
      <c r="CK68">
        <v>1</v>
      </c>
      <c r="CL68">
        <v>2</v>
      </c>
      <c r="CM68">
        <v>2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8</v>
      </c>
      <c r="CW68">
        <v>0</v>
      </c>
      <c r="CX68">
        <v>0</v>
      </c>
      <c r="CY68">
        <v>2</v>
      </c>
      <c r="CZ68">
        <v>25</v>
      </c>
      <c r="DA68">
        <v>16</v>
      </c>
      <c r="DB68">
        <v>2</v>
      </c>
      <c r="DC68">
        <v>3</v>
      </c>
      <c r="DD68">
        <v>5</v>
      </c>
      <c r="DE68">
        <v>13</v>
      </c>
      <c r="DF68">
        <v>0</v>
      </c>
      <c r="DG68">
        <v>49</v>
      </c>
      <c r="DH68">
        <v>7</v>
      </c>
      <c r="DI68">
        <v>17</v>
      </c>
      <c r="DJ68">
        <v>6</v>
      </c>
      <c r="DK68">
        <v>5</v>
      </c>
      <c r="DL68">
        <v>1</v>
      </c>
      <c r="DM68">
        <v>15</v>
      </c>
      <c r="DN68">
        <v>14</v>
      </c>
      <c r="DO68">
        <v>1</v>
      </c>
      <c r="DP68" s="42">
        <f t="shared" ref="DP68:DP131" si="33">DI68-DH68</f>
        <v>10</v>
      </c>
      <c r="DQ68" s="20">
        <v>6.2910000000000004</v>
      </c>
      <c r="DR68">
        <v>6</v>
      </c>
      <c r="DS68">
        <v>1</v>
      </c>
      <c r="DT68">
        <v>0</v>
      </c>
      <c r="DU68">
        <v>0</v>
      </c>
      <c r="DV68">
        <v>0</v>
      </c>
      <c r="DW68">
        <v>608</v>
      </c>
      <c r="DX68">
        <v>1065</v>
      </c>
      <c r="DY68">
        <v>495</v>
      </c>
      <c r="DZ68">
        <v>757</v>
      </c>
      <c r="EA68">
        <v>345</v>
      </c>
      <c r="EB68">
        <v>532</v>
      </c>
      <c r="EC68">
        <v>31.59</v>
      </c>
      <c r="ED68">
        <v>53.74</v>
      </c>
      <c r="EE68">
        <v>23</v>
      </c>
      <c r="EF68">
        <v>60</v>
      </c>
      <c r="EG68" s="41">
        <f t="shared" ref="EG68:EG131" si="34">EE68/EA68</f>
        <v>6.6666666666666666E-2</v>
      </c>
      <c r="EH68" s="43">
        <f t="shared" ref="EH68:EH131" si="35">1-EF68/EB68</f>
        <v>0.88721804511278202</v>
      </c>
      <c r="EI68" s="44">
        <f t="shared" ref="EI68:EI131" si="36">EG68+EH68</f>
        <v>0.95388471177944867</v>
      </c>
      <c r="EJ68">
        <v>613</v>
      </c>
      <c r="EK68">
        <v>1088</v>
      </c>
      <c r="EL68">
        <v>499</v>
      </c>
      <c r="EM68">
        <v>772</v>
      </c>
      <c r="EN68">
        <v>348</v>
      </c>
      <c r="EO68">
        <v>544</v>
      </c>
      <c r="EP68">
        <v>23</v>
      </c>
      <c r="EQ68">
        <v>60</v>
      </c>
      <c r="ER68">
        <v>293</v>
      </c>
      <c r="ES68">
        <v>530</v>
      </c>
      <c r="ET68">
        <v>122</v>
      </c>
      <c r="EU68">
        <v>192</v>
      </c>
      <c r="EV68">
        <v>15</v>
      </c>
      <c r="EW68">
        <v>32</v>
      </c>
      <c r="EX68">
        <v>53</v>
      </c>
      <c r="EY68">
        <v>49</v>
      </c>
      <c r="EZ68">
        <v>0.5</v>
      </c>
      <c r="FA68">
        <v>0.60000000000000009</v>
      </c>
      <c r="FB68">
        <v>1.1000000000000001</v>
      </c>
      <c r="FC68" s="20">
        <v>15.62</v>
      </c>
      <c r="FD68" s="26">
        <f t="shared" ref="FD68:FD131" si="37">FC68/V68</f>
        <v>0.22637681159420289</v>
      </c>
      <c r="FE68">
        <v>2.2353999999999998</v>
      </c>
      <c r="FF68">
        <v>0.24</v>
      </c>
      <c r="FG68">
        <v>-0.09</v>
      </c>
      <c r="FH68">
        <v>0.15</v>
      </c>
      <c r="FL68" s="42">
        <f t="shared" ref="FL68:FL131" si="38">BK68+BR68+AH68+DS68</f>
        <v>238</v>
      </c>
      <c r="FM68" s="20">
        <f t="shared" ref="FM68:FM131" si="39">IF(DR68&gt;0,(BK68+BQ68)/DR68,0)</f>
        <v>25.5</v>
      </c>
      <c r="FN68" s="41">
        <v>6.50371332E-2</v>
      </c>
      <c r="FO68" s="20">
        <f t="shared" ref="FO68:FO131" si="40">Z68-AH68/10</f>
        <v>17.3</v>
      </c>
      <c r="FP68" s="20">
        <f t="shared" ref="FP68:FP131" si="41">Z68+DQ68/5</f>
        <v>20.258199999999999</v>
      </c>
      <c r="FQ68" s="20">
        <f t="shared" ref="FQ68:FQ131" si="42">(DW68+DX68)/AL68*60</f>
        <v>112.08754396739434</v>
      </c>
      <c r="FR68">
        <v>5</v>
      </c>
      <c r="FS68" t="s">
        <v>1010</v>
      </c>
      <c r="FT68">
        <v>217</v>
      </c>
      <c r="FV68" t="s">
        <v>711</v>
      </c>
      <c r="FW68" s="45">
        <v>2000000</v>
      </c>
      <c r="FX68" s="45">
        <v>1800000</v>
      </c>
      <c r="FY68">
        <v>362</v>
      </c>
      <c r="FZ68">
        <v>35</v>
      </c>
      <c r="GA68">
        <v>44</v>
      </c>
      <c r="GB68">
        <v>79</v>
      </c>
      <c r="GC68">
        <v>-23</v>
      </c>
      <c r="GD68">
        <v>145</v>
      </c>
      <c r="GE68">
        <v>410</v>
      </c>
      <c r="GF68">
        <v>5034</v>
      </c>
      <c r="GG68">
        <v>-1.6</v>
      </c>
      <c r="GH68">
        <v>5</v>
      </c>
      <c r="GI68">
        <v>3.4</v>
      </c>
      <c r="GJ68" s="42">
        <f t="shared" ref="GJ68:GJ131" si="43">Z68-AH68/10</f>
        <v>17.3</v>
      </c>
    </row>
    <row r="69" spans="1:192" x14ac:dyDescent="0.45">
      <c r="A69" s="40">
        <v>35683</v>
      </c>
      <c r="B69" t="s">
        <v>149</v>
      </c>
      <c r="C69" t="s">
        <v>150</v>
      </c>
      <c r="D69" t="s">
        <v>107</v>
      </c>
      <c r="E69" t="s">
        <v>107</v>
      </c>
      <c r="F69">
        <v>73</v>
      </c>
      <c r="G69">
        <v>175</v>
      </c>
      <c r="H69">
        <v>2015</v>
      </c>
      <c r="I69">
        <v>5</v>
      </c>
      <c r="J69">
        <v>148</v>
      </c>
      <c r="K69" t="s">
        <v>202</v>
      </c>
      <c r="L69">
        <v>2017</v>
      </c>
      <c r="M69">
        <v>20</v>
      </c>
      <c r="N69">
        <v>1</v>
      </c>
      <c r="O69">
        <v>8478873</v>
      </c>
      <c r="P69" t="s">
        <v>1011</v>
      </c>
      <c r="Q69" t="s">
        <v>1012</v>
      </c>
      <c r="R69" t="s">
        <v>1013</v>
      </c>
      <c r="S69" t="s">
        <v>1014</v>
      </c>
      <c r="T69" t="s">
        <v>710</v>
      </c>
      <c r="U69" t="s">
        <v>102</v>
      </c>
      <c r="V69">
        <v>2</v>
      </c>
      <c r="W69">
        <v>0</v>
      </c>
      <c r="X69">
        <v>0</v>
      </c>
      <c r="Y69">
        <v>0</v>
      </c>
      <c r="Z69">
        <v>0</v>
      </c>
      <c r="AA69">
        <v>35</v>
      </c>
      <c r="AB69">
        <v>69</v>
      </c>
      <c r="AC69" s="26">
        <f t="shared" si="22"/>
        <v>0</v>
      </c>
      <c r="AD69" s="20">
        <f t="shared" si="23"/>
        <v>0</v>
      </c>
      <c r="AE69" s="20">
        <v>0</v>
      </c>
      <c r="AF69">
        <v>0</v>
      </c>
      <c r="AG69">
        <v>-0.1</v>
      </c>
      <c r="AH69">
        <v>0</v>
      </c>
      <c r="AI69">
        <v>29</v>
      </c>
      <c r="AJ69">
        <v>1225</v>
      </c>
      <c r="AK69" s="20">
        <v>20.416666666666998</v>
      </c>
      <c r="AL69">
        <v>20.420000000000002</v>
      </c>
      <c r="AM69">
        <v>20</v>
      </c>
      <c r="AN69" s="26">
        <f t="shared" si="24"/>
        <v>10.208333333333334</v>
      </c>
      <c r="AO69">
        <v>18.11</v>
      </c>
      <c r="AP69" s="41">
        <f t="shared" si="25"/>
        <v>0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2</v>
      </c>
      <c r="AX69">
        <v>0</v>
      </c>
      <c r="AY69">
        <v>0</v>
      </c>
      <c r="AZ69">
        <v>0</v>
      </c>
      <c r="BA69" s="42">
        <f t="shared" si="26"/>
        <v>0</v>
      </c>
      <c r="BB69">
        <v>0.21</v>
      </c>
      <c r="BC69">
        <v>26.333300000000001</v>
      </c>
      <c r="BD69" s="20">
        <v>0</v>
      </c>
      <c r="BE69" s="20">
        <f t="shared" si="27"/>
        <v>3</v>
      </c>
      <c r="BF69" s="20">
        <f t="shared" si="28"/>
        <v>8.8148873653281097</v>
      </c>
      <c r="BG69">
        <v>10</v>
      </c>
      <c r="BH69">
        <v>8</v>
      </c>
      <c r="BI69">
        <v>4</v>
      </c>
      <c r="BJ69" s="41">
        <f t="shared" si="29"/>
        <v>0.7142857142857143</v>
      </c>
      <c r="BK69">
        <v>0</v>
      </c>
      <c r="BL69">
        <v>0</v>
      </c>
      <c r="BM69">
        <v>4</v>
      </c>
      <c r="BN69" s="42">
        <f t="shared" si="30"/>
        <v>-4</v>
      </c>
      <c r="BO69">
        <v>0</v>
      </c>
      <c r="BP69">
        <v>0</v>
      </c>
      <c r="BQ69">
        <v>0</v>
      </c>
      <c r="BR69">
        <v>2</v>
      </c>
      <c r="BS69" s="41">
        <f t="shared" si="31"/>
        <v>0.14285714285714285</v>
      </c>
      <c r="BT69">
        <v>0</v>
      </c>
      <c r="BU69">
        <v>0</v>
      </c>
      <c r="BV69" s="41">
        <f t="shared" si="32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f t="shared" si="33"/>
        <v>0</v>
      </c>
      <c r="DQ69" s="20">
        <v>-0.02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11</v>
      </c>
      <c r="DX69">
        <v>16</v>
      </c>
      <c r="DY69">
        <v>7</v>
      </c>
      <c r="DZ69">
        <v>12</v>
      </c>
      <c r="EA69">
        <v>6</v>
      </c>
      <c r="EB69">
        <v>8</v>
      </c>
      <c r="EC69">
        <v>0.33</v>
      </c>
      <c r="ED69">
        <v>0.68</v>
      </c>
      <c r="EE69">
        <v>0</v>
      </c>
      <c r="EF69">
        <v>0</v>
      </c>
      <c r="EG69" s="41">
        <f t="shared" si="34"/>
        <v>0</v>
      </c>
      <c r="EH69" s="43">
        <f t="shared" si="35"/>
        <v>1</v>
      </c>
      <c r="EI69" s="44">
        <f t="shared" si="36"/>
        <v>1</v>
      </c>
      <c r="EJ69">
        <v>11</v>
      </c>
      <c r="EK69">
        <v>16</v>
      </c>
      <c r="EL69">
        <v>7</v>
      </c>
      <c r="EM69">
        <v>12</v>
      </c>
      <c r="EN69">
        <v>6</v>
      </c>
      <c r="EO69">
        <v>8</v>
      </c>
      <c r="EP69">
        <v>0</v>
      </c>
      <c r="EQ69">
        <v>0</v>
      </c>
      <c r="ER69">
        <v>6</v>
      </c>
      <c r="ES69">
        <v>6</v>
      </c>
      <c r="ET69">
        <v>1</v>
      </c>
      <c r="EU69">
        <v>2</v>
      </c>
      <c r="EV69">
        <v>0</v>
      </c>
      <c r="EW69">
        <v>0</v>
      </c>
      <c r="EX69">
        <v>0</v>
      </c>
      <c r="EY69">
        <v>2</v>
      </c>
      <c r="EZ69">
        <v>-0.1</v>
      </c>
      <c r="FA69">
        <v>0</v>
      </c>
      <c r="FB69">
        <v>0</v>
      </c>
      <c r="FC69" s="20">
        <v>0.08</v>
      </c>
      <c r="FD69" s="26">
        <f t="shared" si="37"/>
        <v>0.04</v>
      </c>
      <c r="FE69">
        <v>2.0000000000000001E-4</v>
      </c>
      <c r="FF69">
        <v>0</v>
      </c>
      <c r="FG69">
        <v>0</v>
      </c>
      <c r="FH69">
        <v>0</v>
      </c>
      <c r="FL69" s="42">
        <f t="shared" si="38"/>
        <v>2</v>
      </c>
      <c r="FM69" s="20">
        <f t="shared" si="39"/>
        <v>0</v>
      </c>
      <c r="FN69" s="41">
        <v>0</v>
      </c>
      <c r="FO69" s="20">
        <f t="shared" si="40"/>
        <v>0</v>
      </c>
      <c r="FP69" s="20">
        <f t="shared" si="41"/>
        <v>-4.0000000000000001E-3</v>
      </c>
      <c r="FQ69" s="20">
        <f t="shared" si="42"/>
        <v>79.333986287952982</v>
      </c>
      <c r="FR69">
        <v>4</v>
      </c>
      <c r="FS69" t="s">
        <v>314</v>
      </c>
      <c r="FT69">
        <v>73</v>
      </c>
      <c r="FU69" t="s">
        <v>731</v>
      </c>
      <c r="FV69" t="s">
        <v>751</v>
      </c>
      <c r="FW69" s="45">
        <v>925000</v>
      </c>
      <c r="FX69" s="45">
        <v>925000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3</v>
      </c>
      <c r="GF69">
        <v>20</v>
      </c>
      <c r="GG69">
        <v>-0.1</v>
      </c>
      <c r="GH69">
        <v>0</v>
      </c>
      <c r="GI69">
        <v>0</v>
      </c>
      <c r="GJ69" s="42">
        <f t="shared" si="43"/>
        <v>0</v>
      </c>
    </row>
    <row r="70" spans="1:192" x14ac:dyDescent="0.45">
      <c r="A70" s="40">
        <v>33587</v>
      </c>
      <c r="B70" t="s">
        <v>1015</v>
      </c>
      <c r="C70" t="s">
        <v>126</v>
      </c>
      <c r="D70" t="s">
        <v>91</v>
      </c>
      <c r="E70" t="s">
        <v>91</v>
      </c>
      <c r="F70">
        <v>69</v>
      </c>
      <c r="G70">
        <v>172</v>
      </c>
      <c r="K70" t="s">
        <v>92</v>
      </c>
      <c r="L70">
        <v>2015</v>
      </c>
      <c r="M70">
        <v>26</v>
      </c>
      <c r="N70">
        <v>3</v>
      </c>
      <c r="O70">
        <v>8476826</v>
      </c>
      <c r="P70" t="s">
        <v>1016</v>
      </c>
      <c r="Q70" t="s">
        <v>1017</v>
      </c>
      <c r="R70" t="s">
        <v>1018</v>
      </c>
      <c r="S70" t="s">
        <v>1019</v>
      </c>
      <c r="T70" t="s">
        <v>716</v>
      </c>
      <c r="U70" t="s">
        <v>153</v>
      </c>
      <c r="V70">
        <v>82</v>
      </c>
      <c r="W70">
        <v>25</v>
      </c>
      <c r="X70">
        <v>39</v>
      </c>
      <c r="Y70">
        <v>23</v>
      </c>
      <c r="Z70">
        <v>64</v>
      </c>
      <c r="AA70">
        <v>4</v>
      </c>
      <c r="AB70">
        <v>36</v>
      </c>
      <c r="AC70" s="26">
        <f t="shared" si="22"/>
        <v>0.78048780487804881</v>
      </c>
      <c r="AD70" s="20">
        <f t="shared" si="23"/>
        <v>30.454545454545453</v>
      </c>
      <c r="AE70" s="20">
        <v>23.923999999999999</v>
      </c>
      <c r="AF70">
        <v>34</v>
      </c>
      <c r="AG70">
        <v>4</v>
      </c>
      <c r="AH70">
        <v>50</v>
      </c>
      <c r="AI70">
        <v>1688</v>
      </c>
      <c r="AJ70">
        <v>79497</v>
      </c>
      <c r="AK70" s="20">
        <v>1324.95</v>
      </c>
      <c r="AL70">
        <v>1324.95</v>
      </c>
      <c r="AM70">
        <v>1325</v>
      </c>
      <c r="AN70" s="26">
        <f t="shared" si="24"/>
        <v>16.157926829268295</v>
      </c>
      <c r="AO70">
        <v>26.97</v>
      </c>
      <c r="AP70" s="41">
        <f t="shared" si="25"/>
        <v>0.71111111111111114</v>
      </c>
      <c r="AQ70">
        <v>240</v>
      </c>
      <c r="AR70">
        <v>240</v>
      </c>
      <c r="AS70">
        <v>240</v>
      </c>
      <c r="AT70">
        <v>190</v>
      </c>
      <c r="AU70">
        <v>190</v>
      </c>
      <c r="AV70">
        <v>136</v>
      </c>
      <c r="AW70">
        <v>159</v>
      </c>
      <c r="AX70">
        <v>85</v>
      </c>
      <c r="AY70">
        <v>12</v>
      </c>
      <c r="AZ70">
        <v>17</v>
      </c>
      <c r="BA70" s="42">
        <f t="shared" si="26"/>
        <v>29</v>
      </c>
      <c r="BB70">
        <v>17.28</v>
      </c>
      <c r="BC70">
        <v>26.220600000000001</v>
      </c>
      <c r="BD70" s="20">
        <v>331.4</v>
      </c>
      <c r="BE70" s="20">
        <f t="shared" si="27"/>
        <v>571.4</v>
      </c>
      <c r="BF70" s="20">
        <f t="shared" si="28"/>
        <v>25.875693422393297</v>
      </c>
      <c r="BG70">
        <v>378</v>
      </c>
      <c r="BH70">
        <v>439</v>
      </c>
      <c r="BI70">
        <v>429</v>
      </c>
      <c r="BJ70" s="41">
        <f t="shared" si="29"/>
        <v>0.46840148698884759</v>
      </c>
      <c r="BK70">
        <v>57</v>
      </c>
      <c r="BL70">
        <v>57</v>
      </c>
      <c r="BM70">
        <v>127</v>
      </c>
      <c r="BN70" s="42">
        <f t="shared" si="30"/>
        <v>-70</v>
      </c>
      <c r="BO70">
        <v>54</v>
      </c>
      <c r="BP70">
        <v>35</v>
      </c>
      <c r="BQ70">
        <v>52</v>
      </c>
      <c r="BR70">
        <v>42</v>
      </c>
      <c r="BS70" s="41">
        <f t="shared" si="31"/>
        <v>4.4257112750263436E-2</v>
      </c>
      <c r="BT70">
        <v>158</v>
      </c>
      <c r="BU70">
        <v>206</v>
      </c>
      <c r="BV70" s="41">
        <f t="shared" si="32"/>
        <v>0.43406593406593408</v>
      </c>
      <c r="BW70">
        <v>52</v>
      </c>
      <c r="BX70">
        <v>65</v>
      </c>
      <c r="BY70">
        <v>43</v>
      </c>
      <c r="BZ70">
        <v>61</v>
      </c>
      <c r="CA70">
        <v>63</v>
      </c>
      <c r="CB70">
        <v>80</v>
      </c>
      <c r="CC70">
        <v>58</v>
      </c>
      <c r="CD70">
        <v>71</v>
      </c>
      <c r="CE70">
        <v>42</v>
      </c>
      <c r="CF70">
        <v>69</v>
      </c>
      <c r="CG70">
        <v>88</v>
      </c>
      <c r="CH70">
        <v>109</v>
      </c>
      <c r="CI70">
        <v>0</v>
      </c>
      <c r="CJ70">
        <v>1</v>
      </c>
      <c r="CK70">
        <v>1</v>
      </c>
      <c r="CL70">
        <v>5</v>
      </c>
      <c r="CM70">
        <v>0</v>
      </c>
      <c r="CN70">
        <v>0</v>
      </c>
      <c r="CO70">
        <v>0</v>
      </c>
      <c r="CP70">
        <v>3</v>
      </c>
      <c r="CQ70">
        <v>2</v>
      </c>
      <c r="CR70">
        <v>2</v>
      </c>
      <c r="CS70">
        <v>1</v>
      </c>
      <c r="CT70">
        <v>3</v>
      </c>
      <c r="CU70">
        <v>0</v>
      </c>
      <c r="CV70">
        <v>14</v>
      </c>
      <c r="CW70">
        <v>0</v>
      </c>
      <c r="CX70">
        <v>6</v>
      </c>
      <c r="CY70">
        <v>11</v>
      </c>
      <c r="CZ70">
        <v>37</v>
      </c>
      <c r="DA70">
        <v>11</v>
      </c>
      <c r="DB70">
        <v>2</v>
      </c>
      <c r="DC70">
        <v>16</v>
      </c>
      <c r="DD70">
        <v>16</v>
      </c>
      <c r="DE70">
        <v>14</v>
      </c>
      <c r="DF70">
        <v>0</v>
      </c>
      <c r="DG70">
        <v>77</v>
      </c>
      <c r="DH70">
        <v>22</v>
      </c>
      <c r="DI70">
        <v>26</v>
      </c>
      <c r="DJ70">
        <v>21</v>
      </c>
      <c r="DK70">
        <v>20</v>
      </c>
      <c r="DL70">
        <v>1</v>
      </c>
      <c r="DM70">
        <v>25</v>
      </c>
      <c r="DN70">
        <v>23</v>
      </c>
      <c r="DO70">
        <v>2</v>
      </c>
      <c r="DP70" s="42">
        <f t="shared" si="33"/>
        <v>4</v>
      </c>
      <c r="DQ70" s="20">
        <v>-3.2000000000000001E-2</v>
      </c>
      <c r="DR70">
        <v>20</v>
      </c>
      <c r="DS70">
        <v>2</v>
      </c>
      <c r="DT70">
        <v>0</v>
      </c>
      <c r="DU70">
        <v>0</v>
      </c>
      <c r="DV70">
        <v>0</v>
      </c>
      <c r="DW70">
        <v>1348</v>
      </c>
      <c r="DX70">
        <v>1179</v>
      </c>
      <c r="DY70">
        <v>994</v>
      </c>
      <c r="DZ70">
        <v>907</v>
      </c>
      <c r="EA70">
        <v>698</v>
      </c>
      <c r="EB70">
        <v>663</v>
      </c>
      <c r="EC70">
        <v>68.739999999999995</v>
      </c>
      <c r="ED70">
        <v>50.02</v>
      </c>
      <c r="EE70">
        <v>90</v>
      </c>
      <c r="EF70">
        <v>45</v>
      </c>
      <c r="EG70" s="41">
        <f t="shared" si="34"/>
        <v>0.12893982808022922</v>
      </c>
      <c r="EH70" s="43">
        <f t="shared" si="35"/>
        <v>0.9321266968325792</v>
      </c>
      <c r="EI70" s="44">
        <f t="shared" si="36"/>
        <v>1.0610665249128084</v>
      </c>
      <c r="EJ70">
        <v>1350</v>
      </c>
      <c r="EK70">
        <v>1178</v>
      </c>
      <c r="EL70">
        <v>995</v>
      </c>
      <c r="EM70">
        <v>906</v>
      </c>
      <c r="EN70">
        <v>701</v>
      </c>
      <c r="EO70">
        <v>662</v>
      </c>
      <c r="EP70">
        <v>90</v>
      </c>
      <c r="EQ70">
        <v>45</v>
      </c>
      <c r="ER70">
        <v>728</v>
      </c>
      <c r="ES70">
        <v>582</v>
      </c>
      <c r="ET70">
        <v>279</v>
      </c>
      <c r="EU70">
        <v>204</v>
      </c>
      <c r="EV70">
        <v>56</v>
      </c>
      <c r="EW70">
        <v>21</v>
      </c>
      <c r="EX70">
        <v>87</v>
      </c>
      <c r="EY70">
        <v>95</v>
      </c>
      <c r="EZ70">
        <v>5.4</v>
      </c>
      <c r="FA70">
        <v>2.2999999999999998</v>
      </c>
      <c r="FB70">
        <v>7.7</v>
      </c>
      <c r="FC70" s="20">
        <v>63.87</v>
      </c>
      <c r="FD70" s="26">
        <f t="shared" si="37"/>
        <v>0.77890243902439016</v>
      </c>
      <c r="FE70">
        <v>6.5948000000000002</v>
      </c>
      <c r="FF70">
        <v>1.77</v>
      </c>
      <c r="FG70">
        <v>0.33</v>
      </c>
      <c r="FH70">
        <v>2.1</v>
      </c>
      <c r="FI70">
        <v>1</v>
      </c>
      <c r="FJ70">
        <v>0</v>
      </c>
      <c r="FK70">
        <v>0</v>
      </c>
      <c r="FL70" s="42">
        <f t="shared" si="38"/>
        <v>151</v>
      </c>
      <c r="FM70" s="20">
        <f t="shared" si="39"/>
        <v>5.45</v>
      </c>
      <c r="FN70" s="41">
        <v>9.4339622600000006E-2</v>
      </c>
      <c r="FO70" s="20">
        <f t="shared" si="40"/>
        <v>59</v>
      </c>
      <c r="FP70" s="20">
        <f t="shared" si="41"/>
        <v>63.993600000000001</v>
      </c>
      <c r="FQ70" s="20">
        <f t="shared" si="42"/>
        <v>114.43450696252688</v>
      </c>
      <c r="FV70" t="s">
        <v>711</v>
      </c>
      <c r="FW70" s="45">
        <v>1000000</v>
      </c>
      <c r="FX70" s="45">
        <v>1000000</v>
      </c>
      <c r="FY70">
        <v>104</v>
      </c>
      <c r="FZ70">
        <v>31</v>
      </c>
      <c r="GA70">
        <v>42</v>
      </c>
      <c r="GB70">
        <v>73</v>
      </c>
      <c r="GC70">
        <v>34</v>
      </c>
      <c r="GD70">
        <v>60</v>
      </c>
      <c r="GE70">
        <v>166</v>
      </c>
      <c r="GF70">
        <v>1647</v>
      </c>
      <c r="GG70">
        <v>6.2</v>
      </c>
      <c r="GH70">
        <v>2.7</v>
      </c>
      <c r="GI70">
        <v>8.9</v>
      </c>
      <c r="GJ70" s="42">
        <f t="shared" si="43"/>
        <v>59</v>
      </c>
    </row>
    <row r="71" spans="1:192" x14ac:dyDescent="0.45">
      <c r="A71" s="40">
        <v>35256</v>
      </c>
      <c r="B71" t="s">
        <v>1020</v>
      </c>
      <c r="C71" t="s">
        <v>362</v>
      </c>
      <c r="D71" t="s">
        <v>107</v>
      </c>
      <c r="E71" t="s">
        <v>107</v>
      </c>
      <c r="F71">
        <v>71</v>
      </c>
      <c r="G71">
        <v>175</v>
      </c>
      <c r="H71">
        <v>2014</v>
      </c>
      <c r="I71">
        <v>5</v>
      </c>
      <c r="J71">
        <v>134</v>
      </c>
      <c r="K71" t="s">
        <v>92</v>
      </c>
      <c r="L71">
        <v>2017</v>
      </c>
      <c r="M71">
        <v>21</v>
      </c>
      <c r="N71">
        <v>1</v>
      </c>
      <c r="O71">
        <v>8478063</v>
      </c>
      <c r="P71" t="s">
        <v>1021</v>
      </c>
      <c r="Q71" t="s">
        <v>1022</v>
      </c>
      <c r="R71" t="s">
        <v>1023</v>
      </c>
      <c r="S71" t="s">
        <v>1024</v>
      </c>
      <c r="T71" t="s">
        <v>725</v>
      </c>
      <c r="U71" t="s">
        <v>253</v>
      </c>
      <c r="V71">
        <v>3</v>
      </c>
      <c r="W71">
        <v>0</v>
      </c>
      <c r="X71">
        <v>1</v>
      </c>
      <c r="Y71">
        <v>1</v>
      </c>
      <c r="Z71">
        <v>1</v>
      </c>
      <c r="AA71">
        <v>23</v>
      </c>
      <c r="AB71">
        <v>86</v>
      </c>
      <c r="AC71" s="26">
        <f t="shared" si="22"/>
        <v>0.33333333333333331</v>
      </c>
      <c r="AD71" s="20">
        <f t="shared" si="23"/>
        <v>0</v>
      </c>
      <c r="AE71" s="20">
        <v>0.29299999999999998</v>
      </c>
      <c r="AF71">
        <v>-1</v>
      </c>
      <c r="AG71">
        <v>1</v>
      </c>
      <c r="AH71">
        <v>0</v>
      </c>
      <c r="AI71">
        <v>37</v>
      </c>
      <c r="AJ71">
        <v>1623</v>
      </c>
      <c r="AK71" s="20">
        <v>27.05</v>
      </c>
      <c r="AL71">
        <v>27.05</v>
      </c>
      <c r="AM71">
        <v>27</v>
      </c>
      <c r="AN71" s="26">
        <f t="shared" si="24"/>
        <v>9.0166666666666675</v>
      </c>
      <c r="AO71">
        <v>15.62</v>
      </c>
      <c r="AP71" s="41">
        <f t="shared" si="25"/>
        <v>1</v>
      </c>
      <c r="AQ71">
        <v>6</v>
      </c>
      <c r="AR71">
        <v>6</v>
      </c>
      <c r="AS71">
        <v>6</v>
      </c>
      <c r="AT71">
        <v>4</v>
      </c>
      <c r="AU71">
        <v>4</v>
      </c>
      <c r="AV71">
        <v>4</v>
      </c>
      <c r="AW71">
        <v>3</v>
      </c>
      <c r="AX71">
        <v>2</v>
      </c>
      <c r="AY71">
        <v>0</v>
      </c>
      <c r="AZ71">
        <v>0</v>
      </c>
      <c r="BA71" s="42">
        <f t="shared" si="26"/>
        <v>0</v>
      </c>
      <c r="BB71">
        <v>0.28000000000000003</v>
      </c>
      <c r="BC71">
        <v>27.25</v>
      </c>
      <c r="BD71" s="20">
        <v>30</v>
      </c>
      <c r="BE71" s="20">
        <f t="shared" si="27"/>
        <v>36</v>
      </c>
      <c r="BF71" s="20">
        <f t="shared" si="28"/>
        <v>79.852125693160815</v>
      </c>
      <c r="BG71">
        <v>6</v>
      </c>
      <c r="BH71">
        <v>7</v>
      </c>
      <c r="BI71">
        <v>13</v>
      </c>
      <c r="BJ71" s="41">
        <f t="shared" si="29"/>
        <v>0.31578947368421051</v>
      </c>
      <c r="BK71">
        <v>0</v>
      </c>
      <c r="BL71">
        <v>0</v>
      </c>
      <c r="BM71">
        <v>4</v>
      </c>
      <c r="BN71" s="42">
        <f t="shared" si="30"/>
        <v>-4</v>
      </c>
      <c r="BO71">
        <v>0</v>
      </c>
      <c r="BP71">
        <v>0</v>
      </c>
      <c r="BQ71">
        <v>3</v>
      </c>
      <c r="BR71">
        <v>2</v>
      </c>
      <c r="BS71" s="41">
        <f t="shared" si="31"/>
        <v>0.11764705882352941</v>
      </c>
      <c r="BT71">
        <v>0</v>
      </c>
      <c r="BU71">
        <v>0</v>
      </c>
      <c r="BV71" s="41">
        <f t="shared" si="32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s="42">
        <f t="shared" si="33"/>
        <v>0</v>
      </c>
      <c r="DQ71" s="20">
        <v>-2.9000000000000001E-2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30</v>
      </c>
      <c r="DX71">
        <v>26</v>
      </c>
      <c r="DY71">
        <v>23</v>
      </c>
      <c r="DZ71">
        <v>15</v>
      </c>
      <c r="EA71">
        <v>17</v>
      </c>
      <c r="EB71">
        <v>11</v>
      </c>
      <c r="EC71">
        <v>1.28</v>
      </c>
      <c r="ED71">
        <v>0.61</v>
      </c>
      <c r="EE71">
        <v>1</v>
      </c>
      <c r="EF71">
        <v>2</v>
      </c>
      <c r="EG71" s="41">
        <f t="shared" si="34"/>
        <v>5.8823529411764705E-2</v>
      </c>
      <c r="EH71" s="43">
        <f t="shared" si="35"/>
        <v>0.81818181818181812</v>
      </c>
      <c r="EI71" s="44">
        <f t="shared" si="36"/>
        <v>0.87700534759358284</v>
      </c>
      <c r="EJ71">
        <v>30</v>
      </c>
      <c r="EK71">
        <v>26</v>
      </c>
      <c r="EL71">
        <v>23</v>
      </c>
      <c r="EM71">
        <v>15</v>
      </c>
      <c r="EN71">
        <v>17</v>
      </c>
      <c r="EO71">
        <v>11</v>
      </c>
      <c r="EP71">
        <v>1</v>
      </c>
      <c r="EQ71">
        <v>2</v>
      </c>
      <c r="ER71">
        <v>13</v>
      </c>
      <c r="ES71">
        <v>13</v>
      </c>
      <c r="ET71">
        <v>7</v>
      </c>
      <c r="EU71">
        <v>2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 s="20">
        <v>1.1499999999999999</v>
      </c>
      <c r="FD71" s="26">
        <f t="shared" si="37"/>
        <v>0.3833333333333333</v>
      </c>
      <c r="FE71">
        <v>1.6000000000000001E-3</v>
      </c>
      <c r="FF71">
        <v>0</v>
      </c>
      <c r="FG71">
        <v>0</v>
      </c>
      <c r="FH71">
        <v>0</v>
      </c>
      <c r="FL71" s="42">
        <f t="shared" si="38"/>
        <v>2</v>
      </c>
      <c r="FM71" s="20">
        <f t="shared" si="39"/>
        <v>0</v>
      </c>
      <c r="FN71" s="41">
        <v>0</v>
      </c>
      <c r="FO71" s="20">
        <f t="shared" si="40"/>
        <v>1</v>
      </c>
      <c r="FP71" s="20">
        <f t="shared" si="41"/>
        <v>0.99419999999999997</v>
      </c>
      <c r="FQ71" s="20">
        <f t="shared" si="42"/>
        <v>124.21441774491682</v>
      </c>
      <c r="FV71" t="s">
        <v>751</v>
      </c>
      <c r="FW71" s="45">
        <v>925000</v>
      </c>
      <c r="FX71" s="45">
        <v>925000</v>
      </c>
      <c r="FY71">
        <v>3</v>
      </c>
      <c r="FZ71">
        <v>0</v>
      </c>
      <c r="GA71">
        <v>1</v>
      </c>
      <c r="GB71">
        <v>1</v>
      </c>
      <c r="GC71">
        <v>-1</v>
      </c>
      <c r="GD71">
        <v>0</v>
      </c>
      <c r="GE71">
        <v>4</v>
      </c>
      <c r="GF71">
        <v>27</v>
      </c>
      <c r="GG71">
        <v>0</v>
      </c>
      <c r="GH71">
        <v>0</v>
      </c>
      <c r="GI71">
        <v>0</v>
      </c>
      <c r="GJ71" s="42">
        <f t="shared" si="43"/>
        <v>1</v>
      </c>
    </row>
    <row r="72" spans="1:192" x14ac:dyDescent="0.45">
      <c r="A72" s="40">
        <v>35397</v>
      </c>
      <c r="B72" t="s">
        <v>798</v>
      </c>
      <c r="C72" t="s">
        <v>208</v>
      </c>
      <c r="D72" t="s">
        <v>91</v>
      </c>
      <c r="E72" t="s">
        <v>91</v>
      </c>
      <c r="F72">
        <v>74</v>
      </c>
      <c r="G72">
        <v>209</v>
      </c>
      <c r="K72" t="s">
        <v>202</v>
      </c>
      <c r="L72">
        <v>2017</v>
      </c>
      <c r="M72">
        <v>21</v>
      </c>
      <c r="N72">
        <v>1</v>
      </c>
      <c r="O72">
        <v>8480727</v>
      </c>
      <c r="P72" t="s">
        <v>1025</v>
      </c>
      <c r="Q72" t="s">
        <v>1026</v>
      </c>
      <c r="R72" t="s">
        <v>1027</v>
      </c>
      <c r="S72" t="s">
        <v>855</v>
      </c>
      <c r="T72" t="s">
        <v>720</v>
      </c>
      <c r="U72" t="s">
        <v>917</v>
      </c>
      <c r="V72">
        <v>1</v>
      </c>
      <c r="W72">
        <v>0</v>
      </c>
      <c r="X72">
        <v>0</v>
      </c>
      <c r="Y72">
        <v>0</v>
      </c>
      <c r="Z72">
        <v>0</v>
      </c>
      <c r="AA72">
        <v>30</v>
      </c>
      <c r="AB72">
        <v>78</v>
      </c>
      <c r="AC72" s="26">
        <f t="shared" si="22"/>
        <v>0</v>
      </c>
      <c r="AD72" s="20">
        <f t="shared" si="23"/>
        <v>0</v>
      </c>
      <c r="AE72" s="20">
        <v>0</v>
      </c>
      <c r="AF72">
        <v>3</v>
      </c>
      <c r="AG72">
        <v>0.30000000000000004</v>
      </c>
      <c r="AH72">
        <v>0</v>
      </c>
      <c r="AI72">
        <v>20</v>
      </c>
      <c r="AJ72">
        <v>1002</v>
      </c>
      <c r="AK72" s="20">
        <v>16.7</v>
      </c>
      <c r="AL72">
        <v>16.7</v>
      </c>
      <c r="AM72">
        <v>17</v>
      </c>
      <c r="AN72" s="26">
        <f t="shared" si="24"/>
        <v>16.7</v>
      </c>
      <c r="AO72">
        <v>28.69</v>
      </c>
      <c r="AP72" s="41">
        <f t="shared" si="25"/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42">
        <f t="shared" si="26"/>
        <v>0</v>
      </c>
      <c r="BB72">
        <v>0</v>
      </c>
      <c r="BC72">
        <v>0</v>
      </c>
      <c r="BD72" s="20">
        <v>0</v>
      </c>
      <c r="BE72" s="20">
        <f t="shared" si="27"/>
        <v>1</v>
      </c>
      <c r="BF72" s="20">
        <f t="shared" si="28"/>
        <v>3.5928143712574849</v>
      </c>
      <c r="BG72">
        <v>7</v>
      </c>
      <c r="BH72">
        <v>13</v>
      </c>
      <c r="BI72">
        <v>0</v>
      </c>
      <c r="BJ72" s="41">
        <f t="shared" si="29"/>
        <v>1</v>
      </c>
      <c r="BK72">
        <v>0</v>
      </c>
      <c r="BL72">
        <v>0</v>
      </c>
      <c r="BM72">
        <v>4</v>
      </c>
      <c r="BN72" s="42">
        <f t="shared" si="30"/>
        <v>-4</v>
      </c>
      <c r="BO72">
        <v>0</v>
      </c>
      <c r="BP72">
        <v>0</v>
      </c>
      <c r="BQ72">
        <v>0</v>
      </c>
      <c r="BR72">
        <v>1</v>
      </c>
      <c r="BS72" s="41">
        <f t="shared" si="31"/>
        <v>7.6923076923076927E-2</v>
      </c>
      <c r="BT72">
        <v>0</v>
      </c>
      <c r="BU72">
        <v>0</v>
      </c>
      <c r="BV72" s="41">
        <f t="shared" si="32"/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s="42">
        <f t="shared" si="33"/>
        <v>0</v>
      </c>
      <c r="DQ72" s="20">
        <v>7.6999999999999999E-2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15</v>
      </c>
      <c r="DX72">
        <v>14</v>
      </c>
      <c r="DY72">
        <v>14</v>
      </c>
      <c r="DZ72">
        <v>12</v>
      </c>
      <c r="EA72">
        <v>11</v>
      </c>
      <c r="EB72">
        <v>9</v>
      </c>
      <c r="EC72">
        <v>0.75</v>
      </c>
      <c r="ED72">
        <v>0.94</v>
      </c>
      <c r="EE72">
        <v>3</v>
      </c>
      <c r="EF72">
        <v>0</v>
      </c>
      <c r="EG72" s="41">
        <f t="shared" si="34"/>
        <v>0.27272727272727271</v>
      </c>
      <c r="EH72" s="43">
        <f t="shared" si="35"/>
        <v>1</v>
      </c>
      <c r="EI72" s="44">
        <f t="shared" si="36"/>
        <v>1.2727272727272727</v>
      </c>
      <c r="EJ72">
        <v>15</v>
      </c>
      <c r="EK72">
        <v>14</v>
      </c>
      <c r="EL72">
        <v>14</v>
      </c>
      <c r="EM72">
        <v>12</v>
      </c>
      <c r="EN72">
        <v>11</v>
      </c>
      <c r="EO72">
        <v>9</v>
      </c>
      <c r="EP72">
        <v>3</v>
      </c>
      <c r="EQ72">
        <v>0</v>
      </c>
      <c r="ER72">
        <v>11</v>
      </c>
      <c r="ES72">
        <v>9</v>
      </c>
      <c r="ET72">
        <v>5</v>
      </c>
      <c r="EU72">
        <v>4</v>
      </c>
      <c r="EV72">
        <v>2</v>
      </c>
      <c r="EW72">
        <v>0</v>
      </c>
      <c r="EX72">
        <v>1</v>
      </c>
      <c r="EY72">
        <v>2</v>
      </c>
      <c r="EZ72">
        <v>0</v>
      </c>
      <c r="FA72">
        <v>0.30000000000000004</v>
      </c>
      <c r="FB72">
        <v>0.2</v>
      </c>
      <c r="FC72" s="20">
        <v>0.55000000000000004</v>
      </c>
      <c r="FD72" s="26">
        <f t="shared" si="37"/>
        <v>0.55000000000000004</v>
      </c>
      <c r="FE72">
        <v>2.0000000000000001E-4</v>
      </c>
      <c r="FF72">
        <v>0</v>
      </c>
      <c r="FG72">
        <v>0</v>
      </c>
      <c r="FH72">
        <v>0</v>
      </c>
      <c r="FL72" s="42">
        <f t="shared" si="38"/>
        <v>1</v>
      </c>
      <c r="FM72" s="20">
        <f t="shared" si="39"/>
        <v>0</v>
      </c>
      <c r="FN72" s="41">
        <v>0</v>
      </c>
      <c r="FO72" s="20">
        <f t="shared" si="40"/>
        <v>0</v>
      </c>
      <c r="FP72" s="20">
        <f t="shared" si="41"/>
        <v>1.54E-2</v>
      </c>
      <c r="FQ72" s="20">
        <f t="shared" si="42"/>
        <v>104.19161676646708</v>
      </c>
      <c r="FU72" t="s">
        <v>702</v>
      </c>
      <c r="FV72" t="s">
        <v>751</v>
      </c>
      <c r="FW72" s="45">
        <v>925000</v>
      </c>
      <c r="FX72" s="45">
        <v>925000</v>
      </c>
      <c r="FY72">
        <v>1</v>
      </c>
      <c r="FZ72">
        <v>0</v>
      </c>
      <c r="GA72">
        <v>0</v>
      </c>
      <c r="GB72">
        <v>0</v>
      </c>
      <c r="GC72">
        <v>3</v>
      </c>
      <c r="GD72">
        <v>0</v>
      </c>
      <c r="GE72">
        <v>0</v>
      </c>
      <c r="GF72">
        <v>17</v>
      </c>
      <c r="GG72">
        <v>0</v>
      </c>
      <c r="GH72">
        <v>0.30000000000000004</v>
      </c>
      <c r="GI72">
        <v>0.2</v>
      </c>
      <c r="GJ72" s="42">
        <f t="shared" si="43"/>
        <v>0</v>
      </c>
    </row>
    <row r="73" spans="1:192" x14ac:dyDescent="0.45">
      <c r="A73" s="40">
        <v>31853</v>
      </c>
      <c r="B73" t="s">
        <v>1028</v>
      </c>
      <c r="C73" t="s">
        <v>1029</v>
      </c>
      <c r="D73" t="s">
        <v>107</v>
      </c>
      <c r="E73" t="s">
        <v>107</v>
      </c>
      <c r="F73">
        <v>74</v>
      </c>
      <c r="G73">
        <v>209</v>
      </c>
      <c r="H73">
        <v>2005</v>
      </c>
      <c r="I73">
        <v>1</v>
      </c>
      <c r="J73">
        <v>2</v>
      </c>
      <c r="K73" t="s">
        <v>202</v>
      </c>
      <c r="L73">
        <v>2007</v>
      </c>
      <c r="M73">
        <v>30</v>
      </c>
      <c r="N73">
        <v>11</v>
      </c>
      <c r="O73">
        <v>8471676</v>
      </c>
      <c r="P73" t="s">
        <v>1030</v>
      </c>
      <c r="Q73" t="s">
        <v>1031</v>
      </c>
      <c r="R73" t="s">
        <v>390</v>
      </c>
      <c r="S73" t="s">
        <v>1032</v>
      </c>
      <c r="T73" t="s">
        <v>710</v>
      </c>
      <c r="U73" t="s">
        <v>110</v>
      </c>
      <c r="V73">
        <v>62</v>
      </c>
      <c r="W73">
        <v>11</v>
      </c>
      <c r="X73">
        <v>22</v>
      </c>
      <c r="Y73">
        <v>12</v>
      </c>
      <c r="Z73">
        <v>33</v>
      </c>
      <c r="AA73">
        <v>7</v>
      </c>
      <c r="AB73">
        <v>29</v>
      </c>
      <c r="AC73" s="26">
        <f t="shared" si="22"/>
        <v>0.532258064516129</v>
      </c>
      <c r="AD73" s="20">
        <f t="shared" si="23"/>
        <v>-10.742899850523166</v>
      </c>
      <c r="AE73" s="20">
        <v>11.975999999999999</v>
      </c>
      <c r="AF73">
        <v>-12</v>
      </c>
      <c r="AG73">
        <v>3.2</v>
      </c>
      <c r="AH73">
        <v>14</v>
      </c>
      <c r="AI73">
        <v>1301</v>
      </c>
      <c r="AJ73">
        <v>61163</v>
      </c>
      <c r="AK73" s="20">
        <v>1019.3833333333</v>
      </c>
      <c r="AL73">
        <v>1019.38</v>
      </c>
      <c r="AM73">
        <v>1019</v>
      </c>
      <c r="AN73" s="26">
        <f t="shared" si="24"/>
        <v>16.441666666666666</v>
      </c>
      <c r="AO73">
        <v>27.35</v>
      </c>
      <c r="AP73" s="41">
        <f t="shared" si="25"/>
        <v>0.6470588235294118</v>
      </c>
      <c r="AQ73">
        <v>236</v>
      </c>
      <c r="AR73">
        <v>236</v>
      </c>
      <c r="AS73">
        <v>236</v>
      </c>
      <c r="AT73">
        <v>166</v>
      </c>
      <c r="AU73">
        <v>166</v>
      </c>
      <c r="AV73">
        <v>112</v>
      </c>
      <c r="AW73">
        <v>120</v>
      </c>
      <c r="AX73">
        <v>51</v>
      </c>
      <c r="AY73">
        <v>7</v>
      </c>
      <c r="AZ73">
        <v>10</v>
      </c>
      <c r="BA73" s="42">
        <f t="shared" si="26"/>
        <v>17</v>
      </c>
      <c r="BB73">
        <v>10.46</v>
      </c>
      <c r="BC73">
        <v>34.839300000000001</v>
      </c>
      <c r="BD73" s="20">
        <v>253.5</v>
      </c>
      <c r="BE73" s="20">
        <f t="shared" si="27"/>
        <v>489.5</v>
      </c>
      <c r="BF73" s="20">
        <f t="shared" si="28"/>
        <v>28.811630598991545</v>
      </c>
      <c r="BG73">
        <v>429</v>
      </c>
      <c r="BH73">
        <v>336</v>
      </c>
      <c r="BI73">
        <v>290</v>
      </c>
      <c r="BJ73" s="41">
        <f t="shared" si="29"/>
        <v>0.59666203059805289</v>
      </c>
      <c r="BK73">
        <v>97</v>
      </c>
      <c r="BL73">
        <v>97</v>
      </c>
      <c r="BM73">
        <v>84</v>
      </c>
      <c r="BN73" s="42">
        <f t="shared" si="30"/>
        <v>13</v>
      </c>
      <c r="BO73">
        <v>54</v>
      </c>
      <c r="BP73">
        <v>37</v>
      </c>
      <c r="BQ73">
        <v>24</v>
      </c>
      <c r="BR73">
        <v>52</v>
      </c>
      <c r="BS73" s="41">
        <f t="shared" si="31"/>
        <v>7.2222222222222215E-2</v>
      </c>
      <c r="BT73">
        <v>12</v>
      </c>
      <c r="BU73">
        <v>10</v>
      </c>
      <c r="BV73" s="41">
        <f t="shared" si="32"/>
        <v>0.54545454545454541</v>
      </c>
      <c r="BW73">
        <v>4</v>
      </c>
      <c r="BX73">
        <v>1</v>
      </c>
      <c r="BY73">
        <v>3</v>
      </c>
      <c r="BZ73">
        <v>1</v>
      </c>
      <c r="CA73">
        <v>5</v>
      </c>
      <c r="CB73">
        <v>8</v>
      </c>
      <c r="CC73">
        <v>6</v>
      </c>
      <c r="CD73">
        <v>2</v>
      </c>
      <c r="CE73">
        <v>3</v>
      </c>
      <c r="CF73">
        <v>3</v>
      </c>
      <c r="CG73">
        <v>8</v>
      </c>
      <c r="CH73">
        <v>7</v>
      </c>
      <c r="CI73">
        <v>0</v>
      </c>
      <c r="CJ73">
        <v>0</v>
      </c>
      <c r="CK73">
        <v>3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2</v>
      </c>
      <c r="CR73">
        <v>0</v>
      </c>
      <c r="CS73">
        <v>1</v>
      </c>
      <c r="CT73">
        <v>1</v>
      </c>
      <c r="CU73">
        <v>0</v>
      </c>
      <c r="CV73">
        <v>7</v>
      </c>
      <c r="CW73">
        <v>0</v>
      </c>
      <c r="CX73">
        <v>4</v>
      </c>
      <c r="CY73">
        <v>6</v>
      </c>
      <c r="CZ73">
        <v>44</v>
      </c>
      <c r="DA73">
        <v>9</v>
      </c>
      <c r="DB73">
        <v>4</v>
      </c>
      <c r="DC73">
        <v>3</v>
      </c>
      <c r="DD73">
        <v>16</v>
      </c>
      <c r="DE73">
        <v>11</v>
      </c>
      <c r="DF73">
        <v>2</v>
      </c>
      <c r="DG73">
        <v>67</v>
      </c>
      <c r="DH73">
        <v>7</v>
      </c>
      <c r="DI73">
        <v>12</v>
      </c>
      <c r="DJ73">
        <v>7</v>
      </c>
      <c r="DK73">
        <v>7</v>
      </c>
      <c r="DL73">
        <v>0</v>
      </c>
      <c r="DM73">
        <v>11</v>
      </c>
      <c r="DN73">
        <v>11</v>
      </c>
      <c r="DO73">
        <v>0</v>
      </c>
      <c r="DP73" s="42">
        <f t="shared" si="33"/>
        <v>5</v>
      </c>
      <c r="DQ73" s="20">
        <v>3.7690000000000001</v>
      </c>
      <c r="DR73">
        <v>7</v>
      </c>
      <c r="DS73">
        <v>0</v>
      </c>
      <c r="DT73">
        <v>0</v>
      </c>
      <c r="DU73">
        <v>0</v>
      </c>
      <c r="DV73">
        <v>0</v>
      </c>
      <c r="DW73">
        <v>1106</v>
      </c>
      <c r="DX73">
        <v>911</v>
      </c>
      <c r="DY73">
        <v>787</v>
      </c>
      <c r="DZ73">
        <v>668</v>
      </c>
      <c r="EA73">
        <v>569</v>
      </c>
      <c r="EB73">
        <v>474</v>
      </c>
      <c r="EC73">
        <v>47.82</v>
      </c>
      <c r="ED73">
        <v>43.89</v>
      </c>
      <c r="EE73">
        <v>51</v>
      </c>
      <c r="EF73">
        <v>53</v>
      </c>
      <c r="EG73" s="41">
        <f t="shared" si="34"/>
        <v>8.9630931458699478E-2</v>
      </c>
      <c r="EH73" s="43">
        <f t="shared" si="35"/>
        <v>0.88818565400843885</v>
      </c>
      <c r="EI73" s="44">
        <f t="shared" si="36"/>
        <v>0.97781658546713834</v>
      </c>
      <c r="EJ73">
        <v>1105</v>
      </c>
      <c r="EK73">
        <v>911</v>
      </c>
      <c r="EL73">
        <v>785</v>
      </c>
      <c r="EM73">
        <v>668</v>
      </c>
      <c r="EN73">
        <v>568</v>
      </c>
      <c r="EO73">
        <v>474</v>
      </c>
      <c r="EP73">
        <v>50</v>
      </c>
      <c r="EQ73">
        <v>53</v>
      </c>
      <c r="ER73">
        <v>513</v>
      </c>
      <c r="ES73">
        <v>436</v>
      </c>
      <c r="ET73">
        <v>201</v>
      </c>
      <c r="EU73">
        <v>170</v>
      </c>
      <c r="EV73">
        <v>26</v>
      </c>
      <c r="EW73">
        <v>27</v>
      </c>
      <c r="EX73">
        <v>48</v>
      </c>
      <c r="EY73">
        <v>66</v>
      </c>
      <c r="EZ73">
        <v>1.7000000000000002</v>
      </c>
      <c r="FA73">
        <v>0.7</v>
      </c>
      <c r="FB73">
        <v>2.4</v>
      </c>
      <c r="FC73" s="20">
        <v>30.37</v>
      </c>
      <c r="FD73" s="26">
        <f t="shared" si="37"/>
        <v>0.48983870967741938</v>
      </c>
      <c r="FE73">
        <v>3.0524</v>
      </c>
      <c r="FF73">
        <v>0.04</v>
      </c>
      <c r="FG73">
        <v>-0.06</v>
      </c>
      <c r="FH73">
        <v>-0.02</v>
      </c>
      <c r="FI73">
        <v>4</v>
      </c>
      <c r="FJ73">
        <v>1</v>
      </c>
      <c r="FK73">
        <v>0</v>
      </c>
      <c r="FL73" s="42">
        <f t="shared" si="38"/>
        <v>163</v>
      </c>
      <c r="FM73" s="20">
        <f t="shared" si="39"/>
        <v>17.285714285714285</v>
      </c>
      <c r="FN73" s="41">
        <v>6.9944168700000003E-2</v>
      </c>
      <c r="FO73" s="20">
        <f t="shared" si="40"/>
        <v>31.6</v>
      </c>
      <c r="FP73" s="20">
        <f t="shared" si="41"/>
        <v>33.753799999999998</v>
      </c>
      <c r="FQ73" s="20">
        <f t="shared" si="42"/>
        <v>118.71922148757088</v>
      </c>
      <c r="FR73">
        <v>14</v>
      </c>
      <c r="FS73" t="s">
        <v>558</v>
      </c>
      <c r="FT73">
        <v>1079</v>
      </c>
      <c r="FU73" t="s">
        <v>731</v>
      </c>
      <c r="FV73" t="s">
        <v>711</v>
      </c>
      <c r="FW73" s="45">
        <v>7250000</v>
      </c>
      <c r="FX73" s="45">
        <v>7250000</v>
      </c>
      <c r="FY73">
        <v>731</v>
      </c>
      <c r="FZ73">
        <v>234</v>
      </c>
      <c r="GA73">
        <v>271</v>
      </c>
      <c r="GB73">
        <v>505</v>
      </c>
      <c r="GC73">
        <v>28</v>
      </c>
      <c r="GD73">
        <v>386</v>
      </c>
      <c r="GE73">
        <v>1861</v>
      </c>
      <c r="GF73">
        <v>12585</v>
      </c>
      <c r="GG73">
        <v>46.1</v>
      </c>
      <c r="GH73">
        <v>14.2</v>
      </c>
      <c r="GI73">
        <v>60.4</v>
      </c>
      <c r="GJ73" s="42">
        <f t="shared" si="43"/>
        <v>31.6</v>
      </c>
    </row>
    <row r="74" spans="1:192" x14ac:dyDescent="0.45">
      <c r="A74" s="40">
        <v>34239</v>
      </c>
      <c r="B74" t="s">
        <v>212</v>
      </c>
      <c r="C74" t="s">
        <v>213</v>
      </c>
      <c r="D74" t="s">
        <v>91</v>
      </c>
      <c r="E74" t="s">
        <v>91</v>
      </c>
      <c r="F74">
        <v>73</v>
      </c>
      <c r="G74">
        <v>205</v>
      </c>
      <c r="H74">
        <v>2012</v>
      </c>
      <c r="I74">
        <v>1</v>
      </c>
      <c r="J74">
        <v>2</v>
      </c>
      <c r="K74" t="s">
        <v>92</v>
      </c>
      <c r="L74">
        <v>2013</v>
      </c>
      <c r="M74">
        <v>24</v>
      </c>
      <c r="N74">
        <v>5</v>
      </c>
      <c r="O74">
        <v>8476850</v>
      </c>
      <c r="P74" t="s">
        <v>1033</v>
      </c>
      <c r="Q74" t="s">
        <v>1034</v>
      </c>
      <c r="R74" t="s">
        <v>405</v>
      </c>
      <c r="S74" t="s">
        <v>390</v>
      </c>
      <c r="T74" t="s">
        <v>720</v>
      </c>
      <c r="U74" t="s">
        <v>159</v>
      </c>
      <c r="V74">
        <v>44</v>
      </c>
      <c r="W74">
        <v>1</v>
      </c>
      <c r="X74">
        <v>11</v>
      </c>
      <c r="Y74">
        <v>6</v>
      </c>
      <c r="Z74">
        <v>12</v>
      </c>
      <c r="AA74">
        <v>17</v>
      </c>
      <c r="AB74">
        <v>70</v>
      </c>
      <c r="AC74" s="26">
        <f t="shared" si="22"/>
        <v>0.27272727272727271</v>
      </c>
      <c r="AD74" s="20">
        <f t="shared" si="23"/>
        <v>0</v>
      </c>
      <c r="AE74" s="20">
        <v>3.8540000000000001</v>
      </c>
      <c r="AF74">
        <v>4</v>
      </c>
      <c r="AG74">
        <v>-1.2</v>
      </c>
      <c r="AH74">
        <v>8</v>
      </c>
      <c r="AI74">
        <v>1058</v>
      </c>
      <c r="AJ74">
        <v>48672</v>
      </c>
      <c r="AK74" s="20">
        <v>810.83333333332996</v>
      </c>
      <c r="AL74">
        <v>810.83</v>
      </c>
      <c r="AM74">
        <v>811</v>
      </c>
      <c r="AN74" s="26">
        <f t="shared" si="24"/>
        <v>18.436363636363637</v>
      </c>
      <c r="AO74">
        <v>30.71</v>
      </c>
      <c r="AP74" s="41">
        <f t="shared" si="25"/>
        <v>0.41379310344827586</v>
      </c>
      <c r="AQ74">
        <v>85</v>
      </c>
      <c r="AR74">
        <v>86</v>
      </c>
      <c r="AS74">
        <v>86</v>
      </c>
      <c r="AT74">
        <v>56</v>
      </c>
      <c r="AU74">
        <v>57</v>
      </c>
      <c r="AV74">
        <v>34</v>
      </c>
      <c r="AW74">
        <v>26</v>
      </c>
      <c r="AX74">
        <v>4</v>
      </c>
      <c r="AY74">
        <v>2</v>
      </c>
      <c r="AZ74">
        <v>4</v>
      </c>
      <c r="BA74" s="42">
        <f t="shared" si="26"/>
        <v>6</v>
      </c>
      <c r="BB74">
        <v>1.62</v>
      </c>
      <c r="BC74">
        <v>50</v>
      </c>
      <c r="BD74" s="20">
        <v>130</v>
      </c>
      <c r="BE74" s="20">
        <f t="shared" si="27"/>
        <v>215</v>
      </c>
      <c r="BF74" s="20">
        <f t="shared" si="28"/>
        <v>15.909623472244489</v>
      </c>
      <c r="BG74">
        <v>225</v>
      </c>
      <c r="BH74">
        <v>227</v>
      </c>
      <c r="BI74">
        <v>311</v>
      </c>
      <c r="BJ74" s="41">
        <f t="shared" si="29"/>
        <v>0.41977611940298509</v>
      </c>
      <c r="BK74">
        <v>31</v>
      </c>
      <c r="BL74">
        <v>31</v>
      </c>
      <c r="BM74">
        <v>47</v>
      </c>
      <c r="BN74" s="42">
        <f t="shared" si="30"/>
        <v>-16</v>
      </c>
      <c r="BO74">
        <v>23</v>
      </c>
      <c r="BP74">
        <v>18</v>
      </c>
      <c r="BQ74">
        <v>11</v>
      </c>
      <c r="BR74">
        <v>75</v>
      </c>
      <c r="BS74" s="41">
        <f t="shared" si="31"/>
        <v>0.11885895404120443</v>
      </c>
      <c r="BT74">
        <v>0</v>
      </c>
      <c r="BU74">
        <v>0</v>
      </c>
      <c r="BV74" s="41">
        <f t="shared" si="32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23</v>
      </c>
      <c r="DA74">
        <v>2</v>
      </c>
      <c r="DB74">
        <v>0</v>
      </c>
      <c r="DC74">
        <v>8</v>
      </c>
      <c r="DD74">
        <v>9</v>
      </c>
      <c r="DE74">
        <v>1</v>
      </c>
      <c r="DF74">
        <v>0</v>
      </c>
      <c r="DG74">
        <v>14</v>
      </c>
      <c r="DH74">
        <v>4</v>
      </c>
      <c r="DI74">
        <v>1</v>
      </c>
      <c r="DJ74">
        <v>4</v>
      </c>
      <c r="DK74">
        <v>4</v>
      </c>
      <c r="DL74">
        <v>0</v>
      </c>
      <c r="DM74">
        <v>1</v>
      </c>
      <c r="DN74">
        <v>1</v>
      </c>
      <c r="DO74">
        <v>0</v>
      </c>
      <c r="DP74" s="42">
        <f t="shared" si="33"/>
        <v>-3</v>
      </c>
      <c r="DQ74" s="20">
        <v>0.214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675</v>
      </c>
      <c r="DX74">
        <v>774</v>
      </c>
      <c r="DY74">
        <v>510</v>
      </c>
      <c r="DZ74">
        <v>556</v>
      </c>
      <c r="EA74">
        <v>385</v>
      </c>
      <c r="EB74">
        <v>420</v>
      </c>
      <c r="EC74">
        <v>35.840000000000003</v>
      </c>
      <c r="ED74">
        <v>37.799999999999997</v>
      </c>
      <c r="EE74">
        <v>29</v>
      </c>
      <c r="EF74">
        <v>31</v>
      </c>
      <c r="EG74" s="41">
        <f t="shared" si="34"/>
        <v>7.5324675324675322E-2</v>
      </c>
      <c r="EH74" s="43">
        <f t="shared" si="35"/>
        <v>0.92619047619047623</v>
      </c>
      <c r="EI74" s="44">
        <f t="shared" si="36"/>
        <v>1.0015151515151515</v>
      </c>
      <c r="EJ74">
        <v>673</v>
      </c>
      <c r="EK74">
        <v>772</v>
      </c>
      <c r="EL74">
        <v>508</v>
      </c>
      <c r="EM74">
        <v>555</v>
      </c>
      <c r="EN74">
        <v>383</v>
      </c>
      <c r="EO74">
        <v>420</v>
      </c>
      <c r="EP74">
        <v>29</v>
      </c>
      <c r="EQ74">
        <v>31</v>
      </c>
      <c r="ER74">
        <v>337</v>
      </c>
      <c r="ES74">
        <v>358</v>
      </c>
      <c r="ET74">
        <v>131</v>
      </c>
      <c r="EU74">
        <v>156</v>
      </c>
      <c r="EV74">
        <v>16</v>
      </c>
      <c r="EW74">
        <v>16</v>
      </c>
      <c r="EX74">
        <v>39</v>
      </c>
      <c r="EY74">
        <v>47</v>
      </c>
      <c r="EZ74">
        <v>0.30000000000000004</v>
      </c>
      <c r="FA74">
        <v>2</v>
      </c>
      <c r="FB74">
        <v>2.2999999999999998</v>
      </c>
      <c r="FC74" s="20">
        <v>13.22</v>
      </c>
      <c r="FD74" s="26">
        <f t="shared" si="37"/>
        <v>0.30045454545454547</v>
      </c>
      <c r="FE74">
        <v>0.29930000000000001</v>
      </c>
      <c r="FF74">
        <v>-0.18</v>
      </c>
      <c r="FG74">
        <v>0.32</v>
      </c>
      <c r="FH74">
        <v>0.14000000000000001</v>
      </c>
      <c r="FL74" s="42">
        <f t="shared" si="38"/>
        <v>114</v>
      </c>
      <c r="FM74" s="20">
        <f t="shared" si="39"/>
        <v>10.5</v>
      </c>
      <c r="FN74" s="41">
        <v>7.9303675000000004E-3</v>
      </c>
      <c r="FO74" s="20">
        <f t="shared" si="40"/>
        <v>11.2</v>
      </c>
      <c r="FP74" s="20">
        <f t="shared" si="41"/>
        <v>12.0428</v>
      </c>
      <c r="FQ74" s="20">
        <f t="shared" si="42"/>
        <v>107.22346237805705</v>
      </c>
      <c r="FR74">
        <v>38</v>
      </c>
      <c r="FS74" t="s">
        <v>1035</v>
      </c>
      <c r="FT74">
        <v>1366</v>
      </c>
      <c r="FV74" t="s">
        <v>751</v>
      </c>
      <c r="FW74" s="45">
        <v>2825000</v>
      </c>
      <c r="FX74" s="45">
        <v>2825000</v>
      </c>
      <c r="FY74">
        <v>264</v>
      </c>
      <c r="FZ74">
        <v>12</v>
      </c>
      <c r="GA74">
        <v>60</v>
      </c>
      <c r="GB74">
        <v>72</v>
      </c>
      <c r="GC74">
        <v>2</v>
      </c>
      <c r="GD74">
        <v>90</v>
      </c>
      <c r="GE74">
        <v>246</v>
      </c>
      <c r="GF74">
        <v>5323</v>
      </c>
      <c r="GG74">
        <v>2.7</v>
      </c>
      <c r="GH74">
        <v>11</v>
      </c>
      <c r="GI74">
        <v>13.7</v>
      </c>
      <c r="GJ74" s="42">
        <f t="shared" si="43"/>
        <v>11.2</v>
      </c>
    </row>
    <row r="75" spans="1:192" x14ac:dyDescent="0.45">
      <c r="A75" s="40">
        <v>34377</v>
      </c>
      <c r="B75" t="s">
        <v>1036</v>
      </c>
      <c r="C75" t="s">
        <v>823</v>
      </c>
      <c r="D75" t="s">
        <v>107</v>
      </c>
      <c r="E75" t="s">
        <v>107</v>
      </c>
      <c r="F75">
        <v>73</v>
      </c>
      <c r="G75">
        <v>207</v>
      </c>
      <c r="H75">
        <v>2012</v>
      </c>
      <c r="I75">
        <v>1</v>
      </c>
      <c r="J75">
        <v>3</v>
      </c>
      <c r="K75" t="s">
        <v>92</v>
      </c>
      <c r="L75">
        <v>2012</v>
      </c>
      <c r="M75">
        <v>23</v>
      </c>
      <c r="N75">
        <v>6</v>
      </c>
      <c r="O75">
        <v>8476851</v>
      </c>
      <c r="P75" t="s">
        <v>1037</v>
      </c>
      <c r="Q75" t="s">
        <v>1038</v>
      </c>
      <c r="R75" t="s">
        <v>1039</v>
      </c>
      <c r="S75" t="s">
        <v>486</v>
      </c>
      <c r="T75" t="s">
        <v>725</v>
      </c>
      <c r="U75" t="s">
        <v>178</v>
      </c>
      <c r="V75">
        <v>82</v>
      </c>
      <c r="W75">
        <v>19</v>
      </c>
      <c r="X75">
        <v>32</v>
      </c>
      <c r="Y75">
        <v>16</v>
      </c>
      <c r="Z75">
        <v>51</v>
      </c>
      <c r="AA75">
        <v>2</v>
      </c>
      <c r="AB75">
        <v>3</v>
      </c>
      <c r="AC75" s="26">
        <f t="shared" si="22"/>
        <v>0.62195121951219512</v>
      </c>
      <c r="AD75" s="20">
        <f t="shared" si="23"/>
        <v>1.2142857142857153</v>
      </c>
      <c r="AE75" s="20">
        <v>19.567</v>
      </c>
      <c r="AF75">
        <v>-31</v>
      </c>
      <c r="AG75">
        <v>-5.4</v>
      </c>
      <c r="AH75">
        <v>22</v>
      </c>
      <c r="AI75">
        <v>1589</v>
      </c>
      <c r="AJ75">
        <v>79872</v>
      </c>
      <c r="AK75" s="20">
        <v>1331.2</v>
      </c>
      <c r="AL75">
        <v>1331.13</v>
      </c>
      <c r="AM75">
        <v>1331</v>
      </c>
      <c r="AN75" s="26">
        <f t="shared" si="24"/>
        <v>16.234146341463415</v>
      </c>
      <c r="AO75">
        <v>26.86</v>
      </c>
      <c r="AP75" s="41">
        <f t="shared" si="25"/>
        <v>0.76119402985074625</v>
      </c>
      <c r="AQ75">
        <v>382</v>
      </c>
      <c r="AR75">
        <v>382</v>
      </c>
      <c r="AS75">
        <v>382</v>
      </c>
      <c r="AT75">
        <v>283</v>
      </c>
      <c r="AU75">
        <v>283</v>
      </c>
      <c r="AV75">
        <v>213</v>
      </c>
      <c r="AW75">
        <v>197</v>
      </c>
      <c r="AX75">
        <v>76</v>
      </c>
      <c r="AY75">
        <v>9</v>
      </c>
      <c r="AZ75">
        <v>35</v>
      </c>
      <c r="BA75" s="42">
        <f t="shared" si="26"/>
        <v>44</v>
      </c>
      <c r="BB75">
        <v>20.77</v>
      </c>
      <c r="BC75">
        <v>29.831</v>
      </c>
      <c r="BD75" s="20">
        <v>484.7</v>
      </c>
      <c r="BE75" s="20">
        <f t="shared" si="27"/>
        <v>866.7</v>
      </c>
      <c r="BF75" s="20">
        <f t="shared" si="28"/>
        <v>39.066056658628384</v>
      </c>
      <c r="BG75">
        <v>620</v>
      </c>
      <c r="BH75">
        <v>381</v>
      </c>
      <c r="BI75">
        <v>314</v>
      </c>
      <c r="BJ75" s="41">
        <f t="shared" si="29"/>
        <v>0.6638115631691649</v>
      </c>
      <c r="BK75">
        <v>33</v>
      </c>
      <c r="BL75">
        <v>33</v>
      </c>
      <c r="BM75">
        <v>93</v>
      </c>
      <c r="BN75" s="42">
        <f t="shared" si="30"/>
        <v>-60</v>
      </c>
      <c r="BO75">
        <v>70</v>
      </c>
      <c r="BP75">
        <v>56</v>
      </c>
      <c r="BQ75">
        <v>29</v>
      </c>
      <c r="BR75">
        <v>37</v>
      </c>
      <c r="BS75" s="41">
        <f t="shared" si="31"/>
        <v>3.9487726787620067E-2</v>
      </c>
      <c r="BT75">
        <v>49</v>
      </c>
      <c r="BU75">
        <v>60</v>
      </c>
      <c r="BV75" s="41">
        <f t="shared" si="32"/>
        <v>0.44954128440366975</v>
      </c>
      <c r="BW75">
        <v>7</v>
      </c>
      <c r="BX75">
        <v>7</v>
      </c>
      <c r="BY75">
        <v>17</v>
      </c>
      <c r="BZ75">
        <v>16</v>
      </c>
      <c r="CA75">
        <v>25</v>
      </c>
      <c r="CB75">
        <v>37</v>
      </c>
      <c r="CC75">
        <v>12</v>
      </c>
      <c r="CD75">
        <v>11</v>
      </c>
      <c r="CE75">
        <v>17</v>
      </c>
      <c r="CF75">
        <v>28</v>
      </c>
      <c r="CG75">
        <v>28</v>
      </c>
      <c r="CH75">
        <v>29</v>
      </c>
      <c r="CI75">
        <v>1</v>
      </c>
      <c r="CJ75">
        <v>0</v>
      </c>
      <c r="CK75">
        <v>1</v>
      </c>
      <c r="CL75">
        <v>2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2</v>
      </c>
      <c r="CT75">
        <v>1</v>
      </c>
      <c r="CU75">
        <v>0</v>
      </c>
      <c r="CV75">
        <v>14</v>
      </c>
      <c r="CW75">
        <v>0</v>
      </c>
      <c r="CX75">
        <v>4</v>
      </c>
      <c r="CY75">
        <v>7</v>
      </c>
      <c r="CZ75">
        <v>59</v>
      </c>
      <c r="DA75">
        <v>17</v>
      </c>
      <c r="DB75">
        <v>1</v>
      </c>
      <c r="DC75">
        <v>40</v>
      </c>
      <c r="DD75">
        <v>27</v>
      </c>
      <c r="DE75">
        <v>11</v>
      </c>
      <c r="DF75">
        <v>2</v>
      </c>
      <c r="DG75">
        <v>115</v>
      </c>
      <c r="DH75">
        <v>11</v>
      </c>
      <c r="DI75">
        <v>11</v>
      </c>
      <c r="DJ75">
        <v>10</v>
      </c>
      <c r="DK75">
        <v>10</v>
      </c>
      <c r="DL75">
        <v>0</v>
      </c>
      <c r="DM75">
        <v>10</v>
      </c>
      <c r="DN75">
        <v>10</v>
      </c>
      <c r="DO75">
        <v>0</v>
      </c>
      <c r="DP75" s="42">
        <f t="shared" si="33"/>
        <v>0</v>
      </c>
      <c r="DQ75" s="20">
        <v>0.76600000000000001</v>
      </c>
      <c r="DR75">
        <v>11</v>
      </c>
      <c r="DS75">
        <v>0</v>
      </c>
      <c r="DT75">
        <v>0</v>
      </c>
      <c r="DU75">
        <v>0</v>
      </c>
      <c r="DV75">
        <v>0</v>
      </c>
      <c r="DW75">
        <v>1575</v>
      </c>
      <c r="DX75">
        <v>1210</v>
      </c>
      <c r="DY75">
        <v>1132</v>
      </c>
      <c r="DZ75">
        <v>900</v>
      </c>
      <c r="EA75">
        <v>828</v>
      </c>
      <c r="EB75">
        <v>641</v>
      </c>
      <c r="EC75">
        <v>82.29</v>
      </c>
      <c r="ED75">
        <v>62.68</v>
      </c>
      <c r="EE75">
        <v>67</v>
      </c>
      <c r="EF75">
        <v>61</v>
      </c>
      <c r="EG75" s="41">
        <f t="shared" si="34"/>
        <v>8.0917874396135264E-2</v>
      </c>
      <c r="EH75" s="43">
        <f t="shared" si="35"/>
        <v>0.90483619344773791</v>
      </c>
      <c r="EI75" s="44">
        <f t="shared" si="36"/>
        <v>0.98575406784387321</v>
      </c>
      <c r="EJ75">
        <v>1573</v>
      </c>
      <c r="EK75">
        <v>1213</v>
      </c>
      <c r="EL75">
        <v>1131</v>
      </c>
      <c r="EM75">
        <v>905</v>
      </c>
      <c r="EN75">
        <v>826</v>
      </c>
      <c r="EO75">
        <v>646</v>
      </c>
      <c r="EP75">
        <v>67</v>
      </c>
      <c r="EQ75">
        <v>62</v>
      </c>
      <c r="ER75">
        <v>767</v>
      </c>
      <c r="ES75">
        <v>613</v>
      </c>
      <c r="ET75">
        <v>325</v>
      </c>
      <c r="EU75">
        <v>233</v>
      </c>
      <c r="EV75">
        <v>40</v>
      </c>
      <c r="EW75">
        <v>35</v>
      </c>
      <c r="EX75">
        <v>70</v>
      </c>
      <c r="EY75">
        <v>82</v>
      </c>
      <c r="EZ75">
        <v>3.7</v>
      </c>
      <c r="FA75">
        <v>0.5</v>
      </c>
      <c r="FB75">
        <v>4.2</v>
      </c>
      <c r="FC75" s="20">
        <v>47.27</v>
      </c>
      <c r="FD75" s="26">
        <f t="shared" si="37"/>
        <v>0.57646341463414641</v>
      </c>
      <c r="FE75">
        <v>4.3421000000000003</v>
      </c>
      <c r="FF75">
        <v>0.4</v>
      </c>
      <c r="FG75">
        <v>-0.43</v>
      </c>
      <c r="FH75">
        <v>-0.04</v>
      </c>
      <c r="FI75">
        <v>2</v>
      </c>
      <c r="FJ75">
        <v>0</v>
      </c>
      <c r="FK75">
        <v>0</v>
      </c>
      <c r="FL75" s="42">
        <f t="shared" si="38"/>
        <v>92</v>
      </c>
      <c r="FM75" s="20">
        <f t="shared" si="39"/>
        <v>5.6363636363636367</v>
      </c>
      <c r="FN75" s="41">
        <v>0.1010638298</v>
      </c>
      <c r="FO75" s="20">
        <f t="shared" si="40"/>
        <v>48.8</v>
      </c>
      <c r="FP75" s="20">
        <f t="shared" si="41"/>
        <v>51.153199999999998</v>
      </c>
      <c r="FQ75" s="20">
        <f t="shared" si="42"/>
        <v>125.53244236100154</v>
      </c>
      <c r="FV75" t="s">
        <v>711</v>
      </c>
      <c r="FW75" s="45">
        <v>4900000</v>
      </c>
      <c r="FX75" s="45">
        <v>4900000</v>
      </c>
      <c r="FY75">
        <v>418</v>
      </c>
      <c r="FZ75">
        <v>108</v>
      </c>
      <c r="GA75">
        <v>147</v>
      </c>
      <c r="GB75">
        <v>255</v>
      </c>
      <c r="GC75">
        <v>-34</v>
      </c>
      <c r="GD75">
        <v>151</v>
      </c>
      <c r="GE75">
        <v>870</v>
      </c>
      <c r="GF75">
        <v>6478</v>
      </c>
      <c r="GG75">
        <v>22.1</v>
      </c>
      <c r="GH75">
        <v>6.2</v>
      </c>
      <c r="GI75">
        <v>28.2</v>
      </c>
      <c r="GJ75" s="42">
        <f t="shared" si="43"/>
        <v>48.8</v>
      </c>
    </row>
    <row r="76" spans="1:192" x14ac:dyDescent="0.45">
      <c r="A76" s="40">
        <v>34402</v>
      </c>
      <c r="B76" t="s">
        <v>1040</v>
      </c>
      <c r="C76" t="s">
        <v>163</v>
      </c>
      <c r="D76" t="s">
        <v>91</v>
      </c>
      <c r="E76" t="s">
        <v>91</v>
      </c>
      <c r="F76">
        <v>73</v>
      </c>
      <c r="G76">
        <v>217</v>
      </c>
      <c r="H76">
        <v>2012</v>
      </c>
      <c r="I76">
        <v>1</v>
      </c>
      <c r="J76">
        <v>5</v>
      </c>
      <c r="K76" t="s">
        <v>92</v>
      </c>
      <c r="L76">
        <v>2013</v>
      </c>
      <c r="M76">
        <v>23</v>
      </c>
      <c r="N76">
        <v>5</v>
      </c>
      <c r="O76">
        <v>8476853</v>
      </c>
      <c r="P76" t="s">
        <v>1041</v>
      </c>
      <c r="Q76" t="s">
        <v>1042</v>
      </c>
      <c r="R76" t="s">
        <v>1043</v>
      </c>
      <c r="S76" t="s">
        <v>1044</v>
      </c>
      <c r="T76" t="s">
        <v>720</v>
      </c>
      <c r="U76" t="s">
        <v>129</v>
      </c>
      <c r="V76">
        <v>76</v>
      </c>
      <c r="W76">
        <v>6</v>
      </c>
      <c r="X76">
        <v>46</v>
      </c>
      <c r="Y76">
        <v>25</v>
      </c>
      <c r="Z76">
        <v>52</v>
      </c>
      <c r="AA76">
        <v>6</v>
      </c>
      <c r="AB76">
        <v>17</v>
      </c>
      <c r="AC76" s="26">
        <f t="shared" si="22"/>
        <v>0.68421052631578949</v>
      </c>
      <c r="AD76" s="20">
        <f t="shared" si="23"/>
        <v>23.012820512820515</v>
      </c>
      <c r="AE76" s="20">
        <v>17.018000000000001</v>
      </c>
      <c r="AF76">
        <v>-4</v>
      </c>
      <c r="AG76">
        <v>1.9</v>
      </c>
      <c r="AH76">
        <v>14</v>
      </c>
      <c r="AI76">
        <v>2260</v>
      </c>
      <c r="AJ76">
        <v>98495</v>
      </c>
      <c r="AK76" s="20">
        <v>1641.5833333333001</v>
      </c>
      <c r="AL76">
        <v>1640.73</v>
      </c>
      <c r="AM76">
        <v>1642</v>
      </c>
      <c r="AN76" s="26">
        <f t="shared" si="24"/>
        <v>21.599780701754383</v>
      </c>
      <c r="AO76">
        <v>35.549999999999997</v>
      </c>
      <c r="AP76" s="41">
        <f t="shared" si="25"/>
        <v>0.51485148514851486</v>
      </c>
      <c r="AQ76">
        <v>371</v>
      </c>
      <c r="AR76">
        <v>371</v>
      </c>
      <c r="AS76">
        <v>371</v>
      </c>
      <c r="AT76">
        <v>248</v>
      </c>
      <c r="AU76">
        <v>248</v>
      </c>
      <c r="AV76">
        <v>182</v>
      </c>
      <c r="AW76">
        <v>126</v>
      </c>
      <c r="AX76">
        <v>7</v>
      </c>
      <c r="AY76">
        <v>9</v>
      </c>
      <c r="AZ76">
        <v>25</v>
      </c>
      <c r="BA76" s="42">
        <f t="shared" si="26"/>
        <v>34</v>
      </c>
      <c r="BB76">
        <v>8.9600000000000009</v>
      </c>
      <c r="BC76">
        <v>52.049500000000002</v>
      </c>
      <c r="BD76" s="20">
        <v>380.5</v>
      </c>
      <c r="BE76" s="20">
        <f t="shared" si="27"/>
        <v>751.5</v>
      </c>
      <c r="BF76" s="20">
        <f t="shared" si="28"/>
        <v>27.481669744564918</v>
      </c>
      <c r="BG76">
        <v>677</v>
      </c>
      <c r="BH76">
        <v>593</v>
      </c>
      <c r="BI76">
        <v>594</v>
      </c>
      <c r="BJ76" s="41">
        <f t="shared" si="29"/>
        <v>0.53265145554681348</v>
      </c>
      <c r="BK76">
        <v>48</v>
      </c>
      <c r="BL76">
        <v>48</v>
      </c>
      <c r="BM76">
        <v>99</v>
      </c>
      <c r="BN76" s="42">
        <f t="shared" si="30"/>
        <v>-51</v>
      </c>
      <c r="BO76">
        <v>66</v>
      </c>
      <c r="BP76">
        <v>79</v>
      </c>
      <c r="BQ76">
        <v>34</v>
      </c>
      <c r="BR76">
        <v>84</v>
      </c>
      <c r="BS76" s="41">
        <f t="shared" si="31"/>
        <v>6.3878326996197721E-2</v>
      </c>
      <c r="BT76">
        <v>0</v>
      </c>
      <c r="BU76">
        <v>2</v>
      </c>
      <c r="BV76" s="41">
        <f t="shared" si="32"/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5</v>
      </c>
      <c r="CW76">
        <v>1</v>
      </c>
      <c r="CX76">
        <v>3</v>
      </c>
      <c r="CY76">
        <v>8</v>
      </c>
      <c r="CZ76">
        <v>54</v>
      </c>
      <c r="DA76">
        <v>1</v>
      </c>
      <c r="DB76">
        <v>0</v>
      </c>
      <c r="DC76">
        <v>17</v>
      </c>
      <c r="DD76">
        <v>62</v>
      </c>
      <c r="DE76">
        <v>0</v>
      </c>
      <c r="DF76">
        <v>0</v>
      </c>
      <c r="DG76">
        <v>102</v>
      </c>
      <c r="DH76">
        <v>7</v>
      </c>
      <c r="DI76">
        <v>9</v>
      </c>
      <c r="DJ76">
        <v>7</v>
      </c>
      <c r="DK76">
        <v>7</v>
      </c>
      <c r="DL76">
        <v>0</v>
      </c>
      <c r="DM76">
        <v>9</v>
      </c>
      <c r="DN76">
        <v>9</v>
      </c>
      <c r="DO76">
        <v>0</v>
      </c>
      <c r="DP76" s="42">
        <f t="shared" si="33"/>
        <v>2</v>
      </c>
      <c r="DQ76" s="20">
        <v>8.8889999999999993</v>
      </c>
      <c r="DR76">
        <v>7</v>
      </c>
      <c r="DS76">
        <v>0</v>
      </c>
      <c r="DT76">
        <v>0</v>
      </c>
      <c r="DU76">
        <v>0</v>
      </c>
      <c r="DV76">
        <v>0</v>
      </c>
      <c r="DW76">
        <v>1873</v>
      </c>
      <c r="DX76">
        <v>1568</v>
      </c>
      <c r="DY76">
        <v>1410</v>
      </c>
      <c r="DZ76">
        <v>1231</v>
      </c>
      <c r="EA76">
        <v>1002</v>
      </c>
      <c r="EB76">
        <v>905</v>
      </c>
      <c r="EC76">
        <v>111.44</v>
      </c>
      <c r="ED76">
        <v>86.36</v>
      </c>
      <c r="EE76">
        <v>101</v>
      </c>
      <c r="EF76">
        <v>85</v>
      </c>
      <c r="EG76" s="41">
        <f t="shared" si="34"/>
        <v>0.10079840319361277</v>
      </c>
      <c r="EH76" s="43">
        <f t="shared" si="35"/>
        <v>0.90607734806629836</v>
      </c>
      <c r="EI76" s="44">
        <f t="shared" si="36"/>
        <v>1.0068757512599111</v>
      </c>
      <c r="EJ76">
        <v>1870</v>
      </c>
      <c r="EK76">
        <v>1567</v>
      </c>
      <c r="EL76">
        <v>1408</v>
      </c>
      <c r="EM76">
        <v>1231</v>
      </c>
      <c r="EN76">
        <v>999</v>
      </c>
      <c r="EO76">
        <v>904</v>
      </c>
      <c r="EP76">
        <v>101</v>
      </c>
      <c r="EQ76">
        <v>85</v>
      </c>
      <c r="ER76">
        <v>1066</v>
      </c>
      <c r="ES76">
        <v>831</v>
      </c>
      <c r="ET76">
        <v>421</v>
      </c>
      <c r="EU76">
        <v>337</v>
      </c>
      <c r="EV76">
        <v>56</v>
      </c>
      <c r="EW76">
        <v>48</v>
      </c>
      <c r="EX76">
        <v>72</v>
      </c>
      <c r="EY76">
        <v>87</v>
      </c>
      <c r="EZ76">
        <v>4</v>
      </c>
      <c r="FA76">
        <v>2.7</v>
      </c>
      <c r="FB76">
        <v>6.8</v>
      </c>
      <c r="FC76" s="20">
        <v>53.78</v>
      </c>
      <c r="FD76" s="26">
        <f t="shared" si="37"/>
        <v>0.70763157894736839</v>
      </c>
      <c r="FE76">
        <v>3.7465999999999999</v>
      </c>
      <c r="FF76">
        <v>1.56</v>
      </c>
      <c r="FG76">
        <v>-0.8</v>
      </c>
      <c r="FH76">
        <v>0.76</v>
      </c>
      <c r="FL76" s="42">
        <f t="shared" si="38"/>
        <v>146</v>
      </c>
      <c r="FM76" s="20">
        <f t="shared" si="39"/>
        <v>11.714285714285714</v>
      </c>
      <c r="FN76" s="41">
        <v>2.4521531100000001E-2</v>
      </c>
      <c r="FO76" s="20">
        <f t="shared" si="40"/>
        <v>50.6</v>
      </c>
      <c r="FP76" s="20">
        <f t="shared" si="41"/>
        <v>53.777799999999999</v>
      </c>
      <c r="FQ76" s="20">
        <f t="shared" si="42"/>
        <v>125.83423232341703</v>
      </c>
      <c r="FR76">
        <v>6</v>
      </c>
      <c r="FS76" t="s">
        <v>189</v>
      </c>
      <c r="FT76">
        <v>366</v>
      </c>
      <c r="FV76" t="s">
        <v>711</v>
      </c>
      <c r="FW76" s="45">
        <v>5000000</v>
      </c>
      <c r="FX76" s="45">
        <v>5000000</v>
      </c>
      <c r="FY76">
        <v>388</v>
      </c>
      <c r="FZ76">
        <v>31</v>
      </c>
      <c r="GA76">
        <v>140</v>
      </c>
      <c r="GB76">
        <v>171</v>
      </c>
      <c r="GC76">
        <v>-70</v>
      </c>
      <c r="GD76">
        <v>89</v>
      </c>
      <c r="GE76">
        <v>764</v>
      </c>
      <c r="GF76">
        <v>8165</v>
      </c>
      <c r="GG76">
        <v>12.2</v>
      </c>
      <c r="GH76">
        <v>10.5</v>
      </c>
      <c r="GI76">
        <v>22.7</v>
      </c>
      <c r="GJ76" s="42">
        <f t="shared" si="43"/>
        <v>50.6</v>
      </c>
    </row>
    <row r="77" spans="1:192" x14ac:dyDescent="0.45">
      <c r="A77" s="40">
        <v>34354</v>
      </c>
      <c r="B77" t="s">
        <v>1045</v>
      </c>
      <c r="D77" t="s">
        <v>223</v>
      </c>
      <c r="E77" t="s">
        <v>223</v>
      </c>
      <c r="F77">
        <v>75</v>
      </c>
      <c r="G77">
        <v>208</v>
      </c>
      <c r="H77">
        <v>2012</v>
      </c>
      <c r="I77">
        <v>1</v>
      </c>
      <c r="J77">
        <v>6</v>
      </c>
      <c r="K77" t="s">
        <v>92</v>
      </c>
      <c r="L77">
        <v>2013</v>
      </c>
      <c r="M77">
        <v>24</v>
      </c>
      <c r="N77">
        <v>5</v>
      </c>
      <c r="O77">
        <v>8476854</v>
      </c>
      <c r="P77" t="s">
        <v>1046</v>
      </c>
      <c r="Q77" t="s">
        <v>1047</v>
      </c>
      <c r="R77" t="s">
        <v>1048</v>
      </c>
      <c r="S77" t="s">
        <v>1049</v>
      </c>
      <c r="T77" t="s">
        <v>720</v>
      </c>
      <c r="U77" t="s">
        <v>102</v>
      </c>
      <c r="V77">
        <v>69</v>
      </c>
      <c r="W77">
        <v>13</v>
      </c>
      <c r="X77">
        <v>18</v>
      </c>
      <c r="Y77">
        <v>9</v>
      </c>
      <c r="Z77">
        <v>31</v>
      </c>
      <c r="AA77">
        <v>11</v>
      </c>
      <c r="AB77">
        <v>38</v>
      </c>
      <c r="AC77" s="26">
        <f t="shared" si="22"/>
        <v>0.44927536231884058</v>
      </c>
      <c r="AD77" s="20">
        <f t="shared" si="23"/>
        <v>5.4105960264900652</v>
      </c>
      <c r="AE77" s="20">
        <v>11.804</v>
      </c>
      <c r="AF77">
        <v>16</v>
      </c>
      <c r="AG77">
        <v>1.8</v>
      </c>
      <c r="AH77">
        <v>34</v>
      </c>
      <c r="AI77">
        <v>1795</v>
      </c>
      <c r="AJ77">
        <v>94143</v>
      </c>
      <c r="AK77" s="20">
        <v>1569.05</v>
      </c>
      <c r="AL77">
        <v>1569.38</v>
      </c>
      <c r="AM77">
        <v>1569</v>
      </c>
      <c r="AN77" s="26">
        <f t="shared" si="24"/>
        <v>22.739855072463769</v>
      </c>
      <c r="AO77">
        <v>37.36</v>
      </c>
      <c r="AP77" s="41">
        <f t="shared" si="25"/>
        <v>0.37804878048780488</v>
      </c>
      <c r="AQ77">
        <v>278</v>
      </c>
      <c r="AR77">
        <v>278</v>
      </c>
      <c r="AS77">
        <v>278</v>
      </c>
      <c r="AT77">
        <v>179</v>
      </c>
      <c r="AU77">
        <v>179</v>
      </c>
      <c r="AV77">
        <v>131</v>
      </c>
      <c r="AW77">
        <v>85</v>
      </c>
      <c r="AX77">
        <v>12</v>
      </c>
      <c r="AY77">
        <v>8</v>
      </c>
      <c r="AZ77">
        <v>19</v>
      </c>
      <c r="BA77" s="42">
        <f t="shared" si="26"/>
        <v>27</v>
      </c>
      <c r="BB77">
        <v>8.34</v>
      </c>
      <c r="BC77">
        <v>57.305300000000003</v>
      </c>
      <c r="BD77" s="20">
        <v>131.30000000000001</v>
      </c>
      <c r="BE77" s="20">
        <f t="shared" si="27"/>
        <v>409.3</v>
      </c>
      <c r="BF77" s="20">
        <f t="shared" si="28"/>
        <v>15.648217767526031</v>
      </c>
      <c r="BG77">
        <v>461</v>
      </c>
      <c r="BH77">
        <v>504</v>
      </c>
      <c r="BI77">
        <v>596</v>
      </c>
      <c r="BJ77" s="41">
        <f t="shared" si="29"/>
        <v>0.43614001892147586</v>
      </c>
      <c r="BK77">
        <v>93</v>
      </c>
      <c r="BL77">
        <v>93</v>
      </c>
      <c r="BM77">
        <v>120</v>
      </c>
      <c r="BN77" s="42">
        <f t="shared" si="30"/>
        <v>-27</v>
      </c>
      <c r="BO77">
        <v>48</v>
      </c>
      <c r="BP77">
        <v>63</v>
      </c>
      <c r="BQ77">
        <v>24</v>
      </c>
      <c r="BR77">
        <v>97</v>
      </c>
      <c r="BS77" s="41">
        <f t="shared" si="31"/>
        <v>7.8606158833063211E-2</v>
      </c>
      <c r="BT77">
        <v>0</v>
      </c>
      <c r="BU77">
        <v>0</v>
      </c>
      <c r="BV77" s="41">
        <f t="shared" si="32"/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3</v>
      </c>
      <c r="CL77">
        <v>3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4</v>
      </c>
      <c r="CS77">
        <v>2</v>
      </c>
      <c r="CT77">
        <v>1</v>
      </c>
      <c r="CU77">
        <v>0</v>
      </c>
      <c r="CV77">
        <v>6</v>
      </c>
      <c r="CW77">
        <v>1</v>
      </c>
      <c r="CX77">
        <v>0</v>
      </c>
      <c r="CY77">
        <v>3</v>
      </c>
      <c r="CZ77">
        <v>44</v>
      </c>
      <c r="DA77">
        <v>2</v>
      </c>
      <c r="DB77">
        <v>0</v>
      </c>
      <c r="DC77">
        <v>40</v>
      </c>
      <c r="DD77">
        <v>22</v>
      </c>
      <c r="DE77">
        <v>3</v>
      </c>
      <c r="DF77">
        <v>0</v>
      </c>
      <c r="DG77">
        <v>64</v>
      </c>
      <c r="DH77">
        <v>17</v>
      </c>
      <c r="DI77">
        <v>7</v>
      </c>
      <c r="DJ77">
        <v>17</v>
      </c>
      <c r="DK77">
        <v>17</v>
      </c>
      <c r="DL77">
        <v>0</v>
      </c>
      <c r="DM77">
        <v>4</v>
      </c>
      <c r="DN77">
        <v>4</v>
      </c>
      <c r="DO77">
        <v>0</v>
      </c>
      <c r="DP77" s="42">
        <f t="shared" si="33"/>
        <v>-10</v>
      </c>
      <c r="DQ77" s="20">
        <v>-6.7439999999999998</v>
      </c>
      <c r="DR77">
        <v>17</v>
      </c>
      <c r="DS77">
        <v>0</v>
      </c>
      <c r="DT77">
        <v>0</v>
      </c>
      <c r="DU77">
        <v>0</v>
      </c>
      <c r="DV77">
        <v>0</v>
      </c>
      <c r="DW77">
        <v>1486</v>
      </c>
      <c r="DX77">
        <v>1488</v>
      </c>
      <c r="DY77">
        <v>1137</v>
      </c>
      <c r="DZ77">
        <v>1137</v>
      </c>
      <c r="EA77">
        <v>792</v>
      </c>
      <c r="EB77">
        <v>812</v>
      </c>
      <c r="EC77">
        <v>80.430000000000007</v>
      </c>
      <c r="ED77">
        <v>81.77</v>
      </c>
      <c r="EE77">
        <v>82</v>
      </c>
      <c r="EF77">
        <v>69</v>
      </c>
      <c r="EG77" s="41">
        <f t="shared" si="34"/>
        <v>0.10353535353535354</v>
      </c>
      <c r="EH77" s="43">
        <f t="shared" si="35"/>
        <v>0.91502463054187189</v>
      </c>
      <c r="EI77" s="44">
        <f t="shared" si="36"/>
        <v>1.0185599840772255</v>
      </c>
      <c r="EJ77">
        <v>1484</v>
      </c>
      <c r="EK77">
        <v>1492</v>
      </c>
      <c r="EL77">
        <v>1133</v>
      </c>
      <c r="EM77">
        <v>1141</v>
      </c>
      <c r="EN77">
        <v>789</v>
      </c>
      <c r="EO77">
        <v>813</v>
      </c>
      <c r="EP77">
        <v>81</v>
      </c>
      <c r="EQ77">
        <v>69</v>
      </c>
      <c r="ER77">
        <v>767</v>
      </c>
      <c r="ES77">
        <v>781</v>
      </c>
      <c r="ET77">
        <v>311</v>
      </c>
      <c r="EU77">
        <v>295</v>
      </c>
      <c r="EV77">
        <v>50</v>
      </c>
      <c r="EW77">
        <v>34</v>
      </c>
      <c r="EX77">
        <v>103</v>
      </c>
      <c r="EY77">
        <v>78</v>
      </c>
      <c r="EZ77">
        <v>2.6</v>
      </c>
      <c r="FA77">
        <v>4.5999999999999996</v>
      </c>
      <c r="FB77">
        <v>7.2</v>
      </c>
      <c r="FC77" s="20">
        <v>40.94</v>
      </c>
      <c r="FD77" s="26">
        <f t="shared" si="37"/>
        <v>0.59333333333333327</v>
      </c>
      <c r="FE77">
        <v>3.6981000000000002</v>
      </c>
      <c r="FF77">
        <v>-0.08</v>
      </c>
      <c r="FG77">
        <v>0.15</v>
      </c>
      <c r="FH77">
        <v>7.0000000000000007E-2</v>
      </c>
      <c r="FL77" s="42">
        <f t="shared" si="38"/>
        <v>224</v>
      </c>
      <c r="FM77" s="20">
        <f t="shared" si="39"/>
        <v>6.882352941176471</v>
      </c>
      <c r="FN77" s="41">
        <v>7.0868235599999996E-2</v>
      </c>
      <c r="FO77" s="20">
        <f t="shared" si="40"/>
        <v>27.6</v>
      </c>
      <c r="FP77" s="20">
        <f t="shared" si="41"/>
        <v>29.651199999999999</v>
      </c>
      <c r="FQ77" s="20">
        <f t="shared" si="42"/>
        <v>113.70095196829321</v>
      </c>
      <c r="FR77">
        <v>9</v>
      </c>
      <c r="FS77" t="s">
        <v>1035</v>
      </c>
      <c r="FT77">
        <v>512</v>
      </c>
      <c r="FV77" t="s">
        <v>711</v>
      </c>
      <c r="FW77" s="45">
        <v>6000000</v>
      </c>
      <c r="FX77" s="45">
        <v>5205556</v>
      </c>
      <c r="FY77">
        <v>371</v>
      </c>
      <c r="FZ77">
        <v>42</v>
      </c>
      <c r="GA77">
        <v>101</v>
      </c>
      <c r="GB77">
        <v>143</v>
      </c>
      <c r="GC77">
        <v>90</v>
      </c>
      <c r="GD77">
        <v>178</v>
      </c>
      <c r="GE77">
        <v>597</v>
      </c>
      <c r="GF77">
        <v>8024</v>
      </c>
      <c r="GG77">
        <v>10.5</v>
      </c>
      <c r="GH77">
        <v>23.9</v>
      </c>
      <c r="GI77">
        <v>34.299999999999997</v>
      </c>
      <c r="GJ77" s="42">
        <f t="shared" si="43"/>
        <v>27.6</v>
      </c>
    </row>
    <row r="78" spans="1:192" x14ac:dyDescent="0.45">
      <c r="A78" s="40">
        <v>34248</v>
      </c>
      <c r="B78" t="s">
        <v>1050</v>
      </c>
      <c r="D78" t="s">
        <v>156</v>
      </c>
      <c r="E78" t="s">
        <v>156</v>
      </c>
      <c r="F78">
        <v>71</v>
      </c>
      <c r="G78">
        <v>195</v>
      </c>
      <c r="H78">
        <v>2012</v>
      </c>
      <c r="I78">
        <v>1</v>
      </c>
      <c r="J78">
        <v>1</v>
      </c>
      <c r="K78" t="s">
        <v>92</v>
      </c>
      <c r="L78">
        <v>2012</v>
      </c>
      <c r="M78">
        <v>24</v>
      </c>
      <c r="N78">
        <v>6</v>
      </c>
      <c r="O78">
        <v>8476855</v>
      </c>
      <c r="P78" t="s">
        <v>1051</v>
      </c>
      <c r="Q78" t="s">
        <v>1052</v>
      </c>
      <c r="R78" t="s">
        <v>1053</v>
      </c>
      <c r="S78" t="s">
        <v>1054</v>
      </c>
      <c r="T78" t="s">
        <v>710</v>
      </c>
      <c r="U78" t="s">
        <v>135</v>
      </c>
      <c r="V78">
        <v>58</v>
      </c>
      <c r="W78">
        <v>9</v>
      </c>
      <c r="X78">
        <v>7</v>
      </c>
      <c r="Y78">
        <v>5</v>
      </c>
      <c r="Z78">
        <v>16</v>
      </c>
      <c r="AA78">
        <v>16</v>
      </c>
      <c r="AB78">
        <v>81</v>
      </c>
      <c r="AC78" s="26">
        <f t="shared" si="22"/>
        <v>0.27586206896551724</v>
      </c>
      <c r="AD78" s="20">
        <f t="shared" si="23"/>
        <v>-7.8356164383561655</v>
      </c>
      <c r="AE78" s="20">
        <v>6.61</v>
      </c>
      <c r="AF78">
        <v>2</v>
      </c>
      <c r="AG78">
        <v>-0.4</v>
      </c>
      <c r="AH78">
        <v>26</v>
      </c>
      <c r="AI78">
        <v>864</v>
      </c>
      <c r="AJ78">
        <v>37717</v>
      </c>
      <c r="AK78" s="20">
        <v>628.61666666666997</v>
      </c>
      <c r="AL78">
        <v>628.62</v>
      </c>
      <c r="AM78">
        <v>629</v>
      </c>
      <c r="AN78" s="26">
        <f t="shared" si="24"/>
        <v>10.838218390804597</v>
      </c>
      <c r="AO78">
        <v>18.36</v>
      </c>
      <c r="AP78" s="41">
        <f t="shared" si="25"/>
        <v>0.47058823529411764</v>
      </c>
      <c r="AQ78">
        <v>163</v>
      </c>
      <c r="AR78">
        <v>163</v>
      </c>
      <c r="AS78">
        <v>163</v>
      </c>
      <c r="AT78">
        <v>131</v>
      </c>
      <c r="AU78">
        <v>131</v>
      </c>
      <c r="AV78">
        <v>94</v>
      </c>
      <c r="AW78">
        <v>87</v>
      </c>
      <c r="AX78">
        <v>17</v>
      </c>
      <c r="AY78">
        <v>5</v>
      </c>
      <c r="AZ78">
        <v>10</v>
      </c>
      <c r="BA78" s="42">
        <f t="shared" si="26"/>
        <v>15</v>
      </c>
      <c r="BB78">
        <v>7.77</v>
      </c>
      <c r="BC78">
        <v>33.712800000000001</v>
      </c>
      <c r="BD78" s="20">
        <v>89.3</v>
      </c>
      <c r="BE78" s="20">
        <f t="shared" si="27"/>
        <v>252.3</v>
      </c>
      <c r="BF78" s="20">
        <f t="shared" si="28"/>
        <v>24.081320988832683</v>
      </c>
      <c r="BG78">
        <v>224</v>
      </c>
      <c r="BH78">
        <v>179</v>
      </c>
      <c r="BI78">
        <v>145</v>
      </c>
      <c r="BJ78" s="41">
        <f t="shared" si="29"/>
        <v>0.60704607046070458</v>
      </c>
      <c r="BK78">
        <v>60</v>
      </c>
      <c r="BL78">
        <v>60</v>
      </c>
      <c r="BM78">
        <v>34</v>
      </c>
      <c r="BN78" s="42">
        <f t="shared" si="30"/>
        <v>26</v>
      </c>
      <c r="BO78">
        <v>37</v>
      </c>
      <c r="BP78">
        <v>16</v>
      </c>
      <c r="BQ78">
        <v>17</v>
      </c>
      <c r="BR78">
        <v>9</v>
      </c>
      <c r="BS78" s="41">
        <f t="shared" si="31"/>
        <v>2.2499999999999999E-2</v>
      </c>
      <c r="BT78">
        <v>0</v>
      </c>
      <c r="BU78">
        <v>2</v>
      </c>
      <c r="BV78" s="41">
        <f t="shared" si="32"/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2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2</v>
      </c>
      <c r="CS78">
        <v>4</v>
      </c>
      <c r="CT78">
        <v>0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34</v>
      </c>
      <c r="DA78">
        <v>8</v>
      </c>
      <c r="DB78">
        <v>1</v>
      </c>
      <c r="DC78">
        <v>16</v>
      </c>
      <c r="DD78">
        <v>17</v>
      </c>
      <c r="DE78">
        <v>1</v>
      </c>
      <c r="DF78">
        <v>0</v>
      </c>
      <c r="DG78">
        <v>51</v>
      </c>
      <c r="DH78">
        <v>13</v>
      </c>
      <c r="DI78">
        <v>12</v>
      </c>
      <c r="DJ78">
        <v>14</v>
      </c>
      <c r="DK78">
        <v>14</v>
      </c>
      <c r="DL78">
        <v>0</v>
      </c>
      <c r="DM78">
        <v>12</v>
      </c>
      <c r="DN78">
        <v>12</v>
      </c>
      <c r="DO78">
        <v>0</v>
      </c>
      <c r="DP78" s="42">
        <f t="shared" si="33"/>
        <v>-1</v>
      </c>
      <c r="DQ78" s="20">
        <v>-1.1320000000000001</v>
      </c>
      <c r="DR78">
        <v>13</v>
      </c>
      <c r="DS78">
        <v>0</v>
      </c>
      <c r="DT78">
        <v>0</v>
      </c>
      <c r="DU78">
        <v>0</v>
      </c>
      <c r="DV78">
        <v>0</v>
      </c>
      <c r="DW78">
        <v>593</v>
      </c>
      <c r="DX78">
        <v>510</v>
      </c>
      <c r="DY78">
        <v>443</v>
      </c>
      <c r="DZ78">
        <v>391</v>
      </c>
      <c r="EA78">
        <v>319</v>
      </c>
      <c r="EB78">
        <v>285</v>
      </c>
      <c r="EC78">
        <v>26.13</v>
      </c>
      <c r="ED78">
        <v>21.82</v>
      </c>
      <c r="EE78">
        <v>34</v>
      </c>
      <c r="EF78">
        <v>23</v>
      </c>
      <c r="EG78" s="41">
        <f t="shared" si="34"/>
        <v>0.10658307210031348</v>
      </c>
      <c r="EH78" s="43">
        <f t="shared" si="35"/>
        <v>0.91929824561403506</v>
      </c>
      <c r="EI78" s="44">
        <f t="shared" si="36"/>
        <v>1.0258813177143487</v>
      </c>
      <c r="EJ78">
        <v>592</v>
      </c>
      <c r="EK78">
        <v>510</v>
      </c>
      <c r="EL78">
        <v>443</v>
      </c>
      <c r="EM78">
        <v>392</v>
      </c>
      <c r="EN78">
        <v>319</v>
      </c>
      <c r="EO78">
        <v>286</v>
      </c>
      <c r="EP78">
        <v>34</v>
      </c>
      <c r="EQ78">
        <v>23</v>
      </c>
      <c r="ER78">
        <v>284</v>
      </c>
      <c r="ES78">
        <v>233</v>
      </c>
      <c r="ET78">
        <v>97</v>
      </c>
      <c r="EU78">
        <v>87</v>
      </c>
      <c r="EV78">
        <v>14</v>
      </c>
      <c r="EW78">
        <v>14</v>
      </c>
      <c r="EX78">
        <v>52</v>
      </c>
      <c r="EY78">
        <v>52</v>
      </c>
      <c r="EZ78">
        <v>0.8</v>
      </c>
      <c r="FA78">
        <v>0.8</v>
      </c>
      <c r="FB78">
        <v>1.7000000000000002</v>
      </c>
      <c r="FC78" s="20">
        <v>18.079999999999998</v>
      </c>
      <c r="FD78" s="26">
        <f t="shared" si="37"/>
        <v>0.31172413793103443</v>
      </c>
      <c r="FE78">
        <v>1.4058999999999999</v>
      </c>
      <c r="FF78">
        <v>0.05</v>
      </c>
      <c r="FG78">
        <v>0</v>
      </c>
      <c r="FH78">
        <v>0.05</v>
      </c>
      <c r="FL78" s="42">
        <f t="shared" si="38"/>
        <v>95</v>
      </c>
      <c r="FM78" s="20">
        <f t="shared" si="39"/>
        <v>5.9230769230769234</v>
      </c>
      <c r="FN78" s="41">
        <v>5.1724137900000001E-2</v>
      </c>
      <c r="FO78" s="20">
        <f t="shared" si="40"/>
        <v>13.4</v>
      </c>
      <c r="FP78" s="20">
        <f t="shared" si="41"/>
        <v>15.7736</v>
      </c>
      <c r="FQ78" s="20">
        <f t="shared" si="42"/>
        <v>105.27822850052496</v>
      </c>
      <c r="FR78">
        <v>3</v>
      </c>
      <c r="FS78" t="s">
        <v>455</v>
      </c>
      <c r="FT78">
        <v>32</v>
      </c>
      <c r="FV78" t="s">
        <v>751</v>
      </c>
      <c r="FW78" s="45">
        <v>875000</v>
      </c>
      <c r="FX78" s="45">
        <v>875000</v>
      </c>
      <c r="FY78">
        <v>350</v>
      </c>
      <c r="FZ78">
        <v>62</v>
      </c>
      <c r="GA78">
        <v>74</v>
      </c>
      <c r="GB78">
        <v>136</v>
      </c>
      <c r="GC78">
        <v>-89</v>
      </c>
      <c r="GD78">
        <v>142</v>
      </c>
      <c r="GE78">
        <v>650</v>
      </c>
      <c r="GF78">
        <v>4759</v>
      </c>
      <c r="GG78">
        <v>8.6</v>
      </c>
      <c r="GH78">
        <v>2</v>
      </c>
      <c r="GI78">
        <v>10.7</v>
      </c>
      <c r="GJ78" s="42">
        <f t="shared" si="43"/>
        <v>13.4</v>
      </c>
    </row>
    <row r="79" spans="1:192" x14ac:dyDescent="0.45">
      <c r="A79" s="40">
        <v>34540</v>
      </c>
      <c r="B79" t="s">
        <v>212</v>
      </c>
      <c r="C79" t="s">
        <v>213</v>
      </c>
      <c r="D79" t="s">
        <v>91</v>
      </c>
      <c r="E79" t="s">
        <v>91</v>
      </c>
      <c r="F79">
        <v>72</v>
      </c>
      <c r="G79">
        <v>184</v>
      </c>
      <c r="H79">
        <v>2012</v>
      </c>
      <c r="I79">
        <v>1</v>
      </c>
      <c r="J79">
        <v>7</v>
      </c>
      <c r="K79" t="s">
        <v>202</v>
      </c>
      <c r="L79">
        <v>2013</v>
      </c>
      <c r="M79">
        <v>23</v>
      </c>
      <c r="N79">
        <v>5</v>
      </c>
      <c r="O79">
        <v>8476856</v>
      </c>
      <c r="P79" t="s">
        <v>1055</v>
      </c>
      <c r="Q79" t="s">
        <v>1056</v>
      </c>
      <c r="R79" t="s">
        <v>1057</v>
      </c>
      <c r="S79" t="s">
        <v>404</v>
      </c>
      <c r="T79" t="s">
        <v>720</v>
      </c>
      <c r="U79" t="s">
        <v>30</v>
      </c>
      <c r="V79">
        <v>82</v>
      </c>
      <c r="W79">
        <v>14</v>
      </c>
      <c r="X79">
        <v>36</v>
      </c>
      <c r="Y79">
        <v>19</v>
      </c>
      <c r="Z79">
        <v>50</v>
      </c>
      <c r="AA79">
        <v>5</v>
      </c>
      <c r="AB79">
        <v>26</v>
      </c>
      <c r="AC79" s="26">
        <f t="shared" si="22"/>
        <v>0.6097560975609756</v>
      </c>
      <c r="AD79" s="20">
        <f t="shared" si="23"/>
        <v>21.94736842105263</v>
      </c>
      <c r="AE79" s="20">
        <v>17.562999999999999</v>
      </c>
      <c r="AF79">
        <v>15</v>
      </c>
      <c r="AG79">
        <v>2.7</v>
      </c>
      <c r="AH79">
        <v>41</v>
      </c>
      <c r="AI79">
        <v>2112</v>
      </c>
      <c r="AJ79">
        <v>117169</v>
      </c>
      <c r="AK79" s="20">
        <v>1952.8166666667</v>
      </c>
      <c r="AL79">
        <v>1952.82</v>
      </c>
      <c r="AM79">
        <v>1953</v>
      </c>
      <c r="AN79" s="26">
        <f t="shared" si="24"/>
        <v>23.814837398373982</v>
      </c>
      <c r="AO79">
        <v>39.25</v>
      </c>
      <c r="AP79" s="41">
        <f t="shared" si="25"/>
        <v>0.45045045045045046</v>
      </c>
      <c r="AQ79">
        <v>368</v>
      </c>
      <c r="AR79">
        <v>369</v>
      </c>
      <c r="AS79">
        <v>369</v>
      </c>
      <c r="AT79">
        <v>252</v>
      </c>
      <c r="AU79">
        <v>253</v>
      </c>
      <c r="AV79">
        <v>176</v>
      </c>
      <c r="AW79">
        <v>100</v>
      </c>
      <c r="AX79">
        <v>12</v>
      </c>
      <c r="AY79">
        <v>6</v>
      </c>
      <c r="AZ79">
        <v>15</v>
      </c>
      <c r="BA79" s="42">
        <f t="shared" si="26"/>
        <v>21</v>
      </c>
      <c r="BB79">
        <v>10.35</v>
      </c>
      <c r="BC79">
        <v>54.681800000000003</v>
      </c>
      <c r="BD79" s="20">
        <v>254.5</v>
      </c>
      <c r="BE79" s="20">
        <f t="shared" si="27"/>
        <v>622.5</v>
      </c>
      <c r="BF79" s="20">
        <f t="shared" si="28"/>
        <v>19.126186745322151</v>
      </c>
      <c r="BG79">
        <v>626</v>
      </c>
      <c r="BH79">
        <v>619</v>
      </c>
      <c r="BI79">
        <v>671</v>
      </c>
      <c r="BJ79" s="41">
        <f t="shared" si="29"/>
        <v>0.48265227447956821</v>
      </c>
      <c r="BK79">
        <v>136</v>
      </c>
      <c r="BL79">
        <v>136</v>
      </c>
      <c r="BM79">
        <v>83</v>
      </c>
      <c r="BN79" s="42">
        <f t="shared" si="30"/>
        <v>53</v>
      </c>
      <c r="BO79">
        <v>77</v>
      </c>
      <c r="BP79">
        <v>52</v>
      </c>
      <c r="BQ79">
        <v>22</v>
      </c>
      <c r="BR79">
        <v>112</v>
      </c>
      <c r="BS79" s="41">
        <f t="shared" si="31"/>
        <v>7.2821846553966188E-2</v>
      </c>
      <c r="BT79">
        <v>2</v>
      </c>
      <c r="BU79">
        <v>0</v>
      </c>
      <c r="BV79" s="41">
        <f t="shared" si="32"/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2</v>
      </c>
      <c r="CK79">
        <v>1</v>
      </c>
      <c r="CL79">
        <v>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10</v>
      </c>
      <c r="CS79">
        <v>0</v>
      </c>
      <c r="CT79">
        <v>0</v>
      </c>
      <c r="CU79">
        <v>0</v>
      </c>
      <c r="CV79">
        <v>4</v>
      </c>
      <c r="CW79">
        <v>1</v>
      </c>
      <c r="CX79">
        <v>6</v>
      </c>
      <c r="CY79">
        <v>12</v>
      </c>
      <c r="CZ79">
        <v>58</v>
      </c>
      <c r="DA79">
        <v>0</v>
      </c>
      <c r="DB79">
        <v>2</v>
      </c>
      <c r="DC79">
        <v>96</v>
      </c>
      <c r="DD79">
        <v>15</v>
      </c>
      <c r="DE79">
        <v>0</v>
      </c>
      <c r="DF79">
        <v>0</v>
      </c>
      <c r="DG79">
        <v>63</v>
      </c>
      <c r="DH79">
        <v>19</v>
      </c>
      <c r="DI79">
        <v>12</v>
      </c>
      <c r="DJ79">
        <v>18</v>
      </c>
      <c r="DK79">
        <v>17</v>
      </c>
      <c r="DL79">
        <v>1</v>
      </c>
      <c r="DM79">
        <v>13</v>
      </c>
      <c r="DN79">
        <v>12</v>
      </c>
      <c r="DO79">
        <v>1</v>
      </c>
      <c r="DP79" s="42">
        <f t="shared" si="33"/>
        <v>-7</v>
      </c>
      <c r="DQ79" s="20">
        <v>0.14699999999999999</v>
      </c>
      <c r="DR79">
        <v>18</v>
      </c>
      <c r="DS79">
        <v>1</v>
      </c>
      <c r="DT79">
        <v>0</v>
      </c>
      <c r="DU79">
        <v>0</v>
      </c>
      <c r="DV79">
        <v>0</v>
      </c>
      <c r="DW79">
        <v>1763</v>
      </c>
      <c r="DX79">
        <v>1900</v>
      </c>
      <c r="DY79">
        <v>1358</v>
      </c>
      <c r="DZ79">
        <v>1426</v>
      </c>
      <c r="EA79">
        <v>1007</v>
      </c>
      <c r="EB79">
        <v>1003</v>
      </c>
      <c r="EC79">
        <v>91.24</v>
      </c>
      <c r="ED79">
        <v>80.78</v>
      </c>
      <c r="EE79">
        <v>111</v>
      </c>
      <c r="EF79">
        <v>87</v>
      </c>
      <c r="EG79" s="41">
        <f t="shared" si="34"/>
        <v>0.11022840119165839</v>
      </c>
      <c r="EH79" s="43">
        <f t="shared" si="35"/>
        <v>0.9132602193419741</v>
      </c>
      <c r="EI79" s="44">
        <f t="shared" si="36"/>
        <v>1.0234886205336324</v>
      </c>
      <c r="EJ79">
        <v>1765</v>
      </c>
      <c r="EK79">
        <v>1897</v>
      </c>
      <c r="EL79">
        <v>1359</v>
      </c>
      <c r="EM79">
        <v>1423</v>
      </c>
      <c r="EN79">
        <v>1007</v>
      </c>
      <c r="EO79">
        <v>1001</v>
      </c>
      <c r="EP79">
        <v>111</v>
      </c>
      <c r="EQ79">
        <v>87</v>
      </c>
      <c r="ER79">
        <v>868</v>
      </c>
      <c r="ES79">
        <v>850</v>
      </c>
      <c r="ET79">
        <v>362</v>
      </c>
      <c r="EU79">
        <v>330</v>
      </c>
      <c r="EV79">
        <v>53</v>
      </c>
      <c r="EW79">
        <v>45</v>
      </c>
      <c r="EX79">
        <v>117</v>
      </c>
      <c r="EY79">
        <v>121</v>
      </c>
      <c r="EZ79">
        <v>4.0999999999999996</v>
      </c>
      <c r="FA79">
        <v>5.0999999999999996</v>
      </c>
      <c r="FB79">
        <v>9.3000000000000007</v>
      </c>
      <c r="FC79" s="20">
        <v>44.59</v>
      </c>
      <c r="FD79" s="26">
        <f t="shared" si="37"/>
        <v>0.54378048780487809</v>
      </c>
      <c r="FE79">
        <v>6.6813000000000002</v>
      </c>
      <c r="FF79">
        <v>0.08</v>
      </c>
      <c r="FG79">
        <v>0.60000000000000009</v>
      </c>
      <c r="FH79">
        <v>0.68</v>
      </c>
      <c r="FI79">
        <v>1</v>
      </c>
      <c r="FJ79">
        <v>0</v>
      </c>
      <c r="FK79">
        <v>0</v>
      </c>
      <c r="FL79" s="42">
        <f t="shared" si="38"/>
        <v>290</v>
      </c>
      <c r="FM79" s="20">
        <f t="shared" si="39"/>
        <v>8.7777777777777786</v>
      </c>
      <c r="FN79" s="41">
        <v>5.9322033900000001E-2</v>
      </c>
      <c r="FO79" s="20">
        <f t="shared" si="40"/>
        <v>45.9</v>
      </c>
      <c r="FP79" s="20">
        <f t="shared" si="41"/>
        <v>50.029400000000003</v>
      </c>
      <c r="FQ79" s="20">
        <f t="shared" si="42"/>
        <v>112.54493501705227</v>
      </c>
      <c r="FV79" t="s">
        <v>751</v>
      </c>
      <c r="FW79" s="45">
        <v>2750000</v>
      </c>
      <c r="FX79" s="45">
        <v>2550000</v>
      </c>
      <c r="FY79">
        <v>310</v>
      </c>
      <c r="FZ79">
        <v>44</v>
      </c>
      <c r="GA79">
        <v>84</v>
      </c>
      <c r="GB79">
        <v>128</v>
      </c>
      <c r="GC79">
        <v>39</v>
      </c>
      <c r="GD79">
        <v>163</v>
      </c>
      <c r="GE79">
        <v>557</v>
      </c>
      <c r="GF79">
        <v>5894</v>
      </c>
      <c r="GG79">
        <v>11.3</v>
      </c>
      <c r="GH79">
        <v>15.3</v>
      </c>
      <c r="GI79">
        <v>26.6</v>
      </c>
      <c r="GJ79" s="42">
        <f t="shared" si="43"/>
        <v>45.9</v>
      </c>
    </row>
    <row r="80" spans="1:192" x14ac:dyDescent="0.45">
      <c r="A80" s="40">
        <v>34235</v>
      </c>
      <c r="B80" t="s">
        <v>222</v>
      </c>
      <c r="D80" t="s">
        <v>223</v>
      </c>
      <c r="E80" t="s">
        <v>223</v>
      </c>
      <c r="F80">
        <v>71</v>
      </c>
      <c r="G80">
        <v>196</v>
      </c>
      <c r="H80">
        <v>2012</v>
      </c>
      <c r="I80">
        <v>2</v>
      </c>
      <c r="J80">
        <v>37</v>
      </c>
      <c r="K80" t="s">
        <v>202</v>
      </c>
      <c r="L80">
        <v>2016</v>
      </c>
      <c r="M80">
        <v>24</v>
      </c>
      <c r="N80">
        <v>2</v>
      </c>
      <c r="O80">
        <v>8476857</v>
      </c>
      <c r="P80" t="s">
        <v>1058</v>
      </c>
      <c r="Q80" t="s">
        <v>1059</v>
      </c>
      <c r="R80" t="s">
        <v>1060</v>
      </c>
      <c r="S80" t="s">
        <v>1061</v>
      </c>
      <c r="T80" t="s">
        <v>725</v>
      </c>
      <c r="U80" t="s">
        <v>1062</v>
      </c>
      <c r="V80">
        <v>53</v>
      </c>
      <c r="W80">
        <v>4</v>
      </c>
      <c r="X80">
        <v>12</v>
      </c>
      <c r="Y80">
        <v>7</v>
      </c>
      <c r="Z80">
        <v>16</v>
      </c>
      <c r="AA80">
        <v>0</v>
      </c>
      <c r="AB80">
        <v>0</v>
      </c>
      <c r="AC80" s="26">
        <f t="shared" si="22"/>
        <v>0.30188679245283018</v>
      </c>
      <c r="AD80" s="20">
        <f t="shared" si="23"/>
        <v>8.9333333333333336</v>
      </c>
      <c r="AE80" s="20">
        <v>5.641</v>
      </c>
      <c r="AF80">
        <v>9</v>
      </c>
      <c r="AG80">
        <v>-2.1</v>
      </c>
      <c r="AH80">
        <v>10</v>
      </c>
      <c r="AI80">
        <v>880</v>
      </c>
      <c r="AJ80">
        <v>38692</v>
      </c>
      <c r="AK80" s="20">
        <v>644.86666666666997</v>
      </c>
      <c r="AL80">
        <v>644.87</v>
      </c>
      <c r="AM80">
        <v>645</v>
      </c>
      <c r="AN80" s="26">
        <f t="shared" si="24"/>
        <v>12.167295597484276</v>
      </c>
      <c r="AO80">
        <v>20.52</v>
      </c>
      <c r="AP80" s="41">
        <f t="shared" si="25"/>
        <v>0.5</v>
      </c>
      <c r="AQ80">
        <v>125</v>
      </c>
      <c r="AR80">
        <v>125</v>
      </c>
      <c r="AS80">
        <v>125</v>
      </c>
      <c r="AT80">
        <v>101</v>
      </c>
      <c r="AU80">
        <v>101</v>
      </c>
      <c r="AV80">
        <v>70</v>
      </c>
      <c r="AW80">
        <v>70</v>
      </c>
      <c r="AX80">
        <v>29</v>
      </c>
      <c r="AY80">
        <v>5</v>
      </c>
      <c r="AZ80">
        <v>6</v>
      </c>
      <c r="BA80" s="42">
        <f t="shared" si="26"/>
        <v>11</v>
      </c>
      <c r="BB80">
        <v>6.46</v>
      </c>
      <c r="BC80">
        <v>31.571400000000001</v>
      </c>
      <c r="BD80" s="20">
        <v>135.1</v>
      </c>
      <c r="BE80" s="20">
        <f t="shared" si="27"/>
        <v>260.10000000000002</v>
      </c>
      <c r="BF80" s="20">
        <f t="shared" si="28"/>
        <v>24.200226402220604</v>
      </c>
      <c r="BG80">
        <v>215</v>
      </c>
      <c r="BH80">
        <v>233</v>
      </c>
      <c r="BI80">
        <v>156</v>
      </c>
      <c r="BJ80" s="41">
        <f t="shared" si="29"/>
        <v>0.57951482479784366</v>
      </c>
      <c r="BK80">
        <v>24</v>
      </c>
      <c r="BL80">
        <v>24</v>
      </c>
      <c r="BM80">
        <v>35</v>
      </c>
      <c r="BN80" s="42">
        <f t="shared" si="30"/>
        <v>-11</v>
      </c>
      <c r="BO80">
        <v>31</v>
      </c>
      <c r="BP80">
        <v>20</v>
      </c>
      <c r="BQ80">
        <v>12</v>
      </c>
      <c r="BR80">
        <v>8</v>
      </c>
      <c r="BS80" s="41">
        <f t="shared" si="31"/>
        <v>1.6842105263157894E-2</v>
      </c>
      <c r="BT80">
        <v>4</v>
      </c>
      <c r="BU80">
        <v>8</v>
      </c>
      <c r="BV80" s="41">
        <f t="shared" si="32"/>
        <v>0.33333333333333331</v>
      </c>
      <c r="BW80">
        <v>0</v>
      </c>
      <c r="BX80">
        <v>1</v>
      </c>
      <c r="BY80">
        <v>2</v>
      </c>
      <c r="BZ80">
        <v>2</v>
      </c>
      <c r="CA80">
        <v>2</v>
      </c>
      <c r="CB80">
        <v>5</v>
      </c>
      <c r="CC80">
        <v>1</v>
      </c>
      <c r="CD80">
        <v>3</v>
      </c>
      <c r="CE80">
        <v>0</v>
      </c>
      <c r="CF80">
        <v>2</v>
      </c>
      <c r="CG80">
        <v>3</v>
      </c>
      <c r="CH80">
        <v>5</v>
      </c>
      <c r="CI80">
        <v>0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2</v>
      </c>
      <c r="CW80">
        <v>0</v>
      </c>
      <c r="CX80">
        <v>0</v>
      </c>
      <c r="CY80">
        <v>3</v>
      </c>
      <c r="CZ80">
        <v>28</v>
      </c>
      <c r="DA80">
        <v>6</v>
      </c>
      <c r="DB80">
        <v>1</v>
      </c>
      <c r="DC80">
        <v>5</v>
      </c>
      <c r="DD80">
        <v>10</v>
      </c>
      <c r="DE80">
        <v>3</v>
      </c>
      <c r="DF80">
        <v>2</v>
      </c>
      <c r="DG80">
        <v>43</v>
      </c>
      <c r="DH80">
        <v>5</v>
      </c>
      <c r="DI80">
        <v>10</v>
      </c>
      <c r="DJ80">
        <v>5</v>
      </c>
      <c r="DK80">
        <v>5</v>
      </c>
      <c r="DL80">
        <v>0</v>
      </c>
      <c r="DM80">
        <v>10</v>
      </c>
      <c r="DN80">
        <v>10</v>
      </c>
      <c r="DO80">
        <v>0</v>
      </c>
      <c r="DP80" s="42">
        <f t="shared" si="33"/>
        <v>5</v>
      </c>
      <c r="DQ80" s="20">
        <v>2.4089999999999998</v>
      </c>
      <c r="DR80">
        <v>5</v>
      </c>
      <c r="DS80">
        <v>0</v>
      </c>
      <c r="DT80">
        <v>0</v>
      </c>
      <c r="DU80">
        <v>0</v>
      </c>
      <c r="DV80">
        <v>0</v>
      </c>
      <c r="DW80">
        <v>547</v>
      </c>
      <c r="DX80">
        <v>619</v>
      </c>
      <c r="DY80">
        <v>419</v>
      </c>
      <c r="DZ80">
        <v>467</v>
      </c>
      <c r="EA80">
        <v>303</v>
      </c>
      <c r="EB80">
        <v>334</v>
      </c>
      <c r="EC80">
        <v>24.83</v>
      </c>
      <c r="ED80">
        <v>25.82</v>
      </c>
      <c r="EE80">
        <v>32</v>
      </c>
      <c r="EF80">
        <v>20</v>
      </c>
      <c r="EG80" s="41">
        <f t="shared" si="34"/>
        <v>0.10561056105610561</v>
      </c>
      <c r="EH80" s="43">
        <f t="shared" si="35"/>
        <v>0.94011976047904189</v>
      </c>
      <c r="EI80" s="44">
        <f t="shared" si="36"/>
        <v>1.0457303215351474</v>
      </c>
      <c r="EJ80">
        <v>546</v>
      </c>
      <c r="EK80">
        <v>619</v>
      </c>
      <c r="EL80">
        <v>419</v>
      </c>
      <c r="EM80">
        <v>467</v>
      </c>
      <c r="EN80">
        <v>303</v>
      </c>
      <c r="EO80">
        <v>334</v>
      </c>
      <c r="EP80">
        <v>32</v>
      </c>
      <c r="EQ80">
        <v>20</v>
      </c>
      <c r="ER80">
        <v>261</v>
      </c>
      <c r="ES80">
        <v>314</v>
      </c>
      <c r="ET80">
        <v>103</v>
      </c>
      <c r="EU80">
        <v>117</v>
      </c>
      <c r="EV80">
        <v>19</v>
      </c>
      <c r="EW80">
        <v>9</v>
      </c>
      <c r="EX80">
        <v>42</v>
      </c>
      <c r="EY80">
        <v>42</v>
      </c>
      <c r="EZ80">
        <v>0.30000000000000004</v>
      </c>
      <c r="FA80">
        <v>1</v>
      </c>
      <c r="FB80">
        <v>1.3</v>
      </c>
      <c r="FC80" s="20">
        <v>14.66</v>
      </c>
      <c r="FD80" s="26">
        <f t="shared" si="37"/>
        <v>0.27660377358490568</v>
      </c>
      <c r="FE80">
        <v>0.96510000000000007</v>
      </c>
      <c r="FF80">
        <v>0.15</v>
      </c>
      <c r="FG80">
        <v>0.1</v>
      </c>
      <c r="FH80">
        <v>0.25</v>
      </c>
      <c r="FL80" s="42">
        <f t="shared" si="38"/>
        <v>42</v>
      </c>
      <c r="FM80" s="20">
        <f t="shared" si="39"/>
        <v>7.2</v>
      </c>
      <c r="FN80" s="41">
        <v>6.2267823800000004E-2</v>
      </c>
      <c r="FO80" s="20">
        <f t="shared" si="40"/>
        <v>15</v>
      </c>
      <c r="FP80" s="20">
        <f t="shared" si="41"/>
        <v>16.4818</v>
      </c>
      <c r="FQ80" s="20">
        <f t="shared" si="42"/>
        <v>108.48698187231535</v>
      </c>
      <c r="FV80" t="s">
        <v>751</v>
      </c>
      <c r="FW80" s="45">
        <v>650000</v>
      </c>
      <c r="FX80" s="45">
        <v>650000</v>
      </c>
      <c r="FY80">
        <v>68</v>
      </c>
      <c r="FZ80">
        <v>5</v>
      </c>
      <c r="GA80">
        <v>13</v>
      </c>
      <c r="GB80">
        <v>18</v>
      </c>
      <c r="GC80">
        <v>7</v>
      </c>
      <c r="GD80">
        <v>14</v>
      </c>
      <c r="GE80">
        <v>82</v>
      </c>
      <c r="GF80">
        <v>830</v>
      </c>
      <c r="GG80">
        <v>0.1</v>
      </c>
      <c r="GH80">
        <v>1.1000000000000001</v>
      </c>
      <c r="GI80">
        <v>1.2</v>
      </c>
      <c r="GJ80" s="42">
        <f t="shared" si="43"/>
        <v>15</v>
      </c>
    </row>
    <row r="81" spans="1:192" x14ac:dyDescent="0.45">
      <c r="A81" s="40">
        <v>34251</v>
      </c>
      <c r="B81" t="s">
        <v>1063</v>
      </c>
      <c r="C81" t="s">
        <v>145</v>
      </c>
      <c r="D81" t="s">
        <v>91</v>
      </c>
      <c r="E81" t="s">
        <v>91</v>
      </c>
      <c r="F81">
        <v>72</v>
      </c>
      <c r="G81">
        <v>200</v>
      </c>
      <c r="H81">
        <v>2012</v>
      </c>
      <c r="I81">
        <v>2</v>
      </c>
      <c r="J81">
        <v>38</v>
      </c>
      <c r="K81" t="s">
        <v>92</v>
      </c>
      <c r="L81">
        <v>2015</v>
      </c>
      <c r="M81">
        <v>24</v>
      </c>
      <c r="N81">
        <v>3</v>
      </c>
      <c r="O81">
        <v>8476858</v>
      </c>
      <c r="P81" t="s">
        <v>1064</v>
      </c>
      <c r="Q81" t="s">
        <v>1065</v>
      </c>
      <c r="R81" t="s">
        <v>1066</v>
      </c>
      <c r="S81" t="s">
        <v>1067</v>
      </c>
      <c r="T81" t="s">
        <v>725</v>
      </c>
      <c r="U81" t="s">
        <v>343</v>
      </c>
      <c r="V81">
        <v>49</v>
      </c>
      <c r="W81">
        <v>5</v>
      </c>
      <c r="X81">
        <v>8</v>
      </c>
      <c r="Y81">
        <v>6</v>
      </c>
      <c r="Z81">
        <v>13</v>
      </c>
      <c r="AA81">
        <v>15</v>
      </c>
      <c r="AB81">
        <v>52</v>
      </c>
      <c r="AC81" s="26">
        <f t="shared" si="22"/>
        <v>0.26530612244897961</v>
      </c>
      <c r="AD81" s="20">
        <f t="shared" si="23"/>
        <v>-2.2727272727272734</v>
      </c>
      <c r="AE81" s="20">
        <v>4.8140000000000001</v>
      </c>
      <c r="AF81">
        <v>0</v>
      </c>
      <c r="AG81">
        <v>-0.5</v>
      </c>
      <c r="AH81">
        <v>17</v>
      </c>
      <c r="AI81">
        <v>734</v>
      </c>
      <c r="AJ81">
        <v>30876</v>
      </c>
      <c r="AK81" s="20">
        <v>514.6</v>
      </c>
      <c r="AL81">
        <v>514.6</v>
      </c>
      <c r="AM81">
        <v>515</v>
      </c>
      <c r="AN81" s="26">
        <f t="shared" si="24"/>
        <v>10.502040816326531</v>
      </c>
      <c r="AO81">
        <v>17.88</v>
      </c>
      <c r="AP81" s="41">
        <f t="shared" si="25"/>
        <v>0.59090909090909094</v>
      </c>
      <c r="AQ81">
        <v>123</v>
      </c>
      <c r="AR81">
        <v>123</v>
      </c>
      <c r="AS81">
        <v>123</v>
      </c>
      <c r="AT81">
        <v>95</v>
      </c>
      <c r="AU81">
        <v>95</v>
      </c>
      <c r="AV81">
        <v>64</v>
      </c>
      <c r="AW81">
        <v>48</v>
      </c>
      <c r="AX81">
        <v>18</v>
      </c>
      <c r="AY81">
        <v>4</v>
      </c>
      <c r="AZ81">
        <v>8</v>
      </c>
      <c r="BA81" s="42">
        <f t="shared" si="26"/>
        <v>12</v>
      </c>
      <c r="BB81">
        <v>4.01</v>
      </c>
      <c r="BC81">
        <v>36.328099999999999</v>
      </c>
      <c r="BD81" s="20">
        <v>163.5</v>
      </c>
      <c r="BE81" s="20">
        <f t="shared" si="27"/>
        <v>286.5</v>
      </c>
      <c r="BF81" s="20">
        <f t="shared" si="28"/>
        <v>33.404586086280602</v>
      </c>
      <c r="BG81">
        <v>157</v>
      </c>
      <c r="BH81">
        <v>172</v>
      </c>
      <c r="BI81">
        <v>139</v>
      </c>
      <c r="BJ81" s="41">
        <f t="shared" si="29"/>
        <v>0.53040540540540537</v>
      </c>
      <c r="BK81">
        <v>88</v>
      </c>
      <c r="BL81">
        <v>88</v>
      </c>
      <c r="BM81">
        <v>46</v>
      </c>
      <c r="BN81" s="42">
        <f t="shared" si="30"/>
        <v>42</v>
      </c>
      <c r="BO81">
        <v>31</v>
      </c>
      <c r="BP81">
        <v>13</v>
      </c>
      <c r="BQ81">
        <v>16</v>
      </c>
      <c r="BR81">
        <v>14</v>
      </c>
      <c r="BS81" s="41">
        <f t="shared" si="31"/>
        <v>3.9325842696629212E-2</v>
      </c>
      <c r="BT81">
        <v>0</v>
      </c>
      <c r="BU81">
        <v>1</v>
      </c>
      <c r="BV81" s="41">
        <f t="shared" si="32"/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3</v>
      </c>
      <c r="CW81">
        <v>0</v>
      </c>
      <c r="CX81">
        <v>1</v>
      </c>
      <c r="CY81">
        <v>2</v>
      </c>
      <c r="CZ81">
        <v>28</v>
      </c>
      <c r="DA81">
        <v>1</v>
      </c>
      <c r="DB81">
        <v>0</v>
      </c>
      <c r="DC81">
        <v>4</v>
      </c>
      <c r="DD81">
        <v>23</v>
      </c>
      <c r="DE81">
        <v>2</v>
      </c>
      <c r="DF81">
        <v>1</v>
      </c>
      <c r="DG81">
        <v>33</v>
      </c>
      <c r="DH81">
        <v>7</v>
      </c>
      <c r="DI81">
        <v>3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f t="shared" si="33"/>
        <v>-4</v>
      </c>
      <c r="DQ81" s="20">
        <v>-3.5190000000000001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557</v>
      </c>
      <c r="DX81">
        <v>452</v>
      </c>
      <c r="DY81">
        <v>411</v>
      </c>
      <c r="DZ81">
        <v>342</v>
      </c>
      <c r="EA81">
        <v>290</v>
      </c>
      <c r="EB81">
        <v>239</v>
      </c>
      <c r="EC81">
        <v>22.7</v>
      </c>
      <c r="ED81">
        <v>21.44</v>
      </c>
      <c r="EE81">
        <v>22</v>
      </c>
      <c r="EF81">
        <v>21</v>
      </c>
      <c r="EG81" s="41">
        <f t="shared" si="34"/>
        <v>7.586206896551724E-2</v>
      </c>
      <c r="EH81" s="43">
        <f t="shared" si="35"/>
        <v>0.91213389121338917</v>
      </c>
      <c r="EI81" s="44">
        <f t="shared" si="36"/>
        <v>0.98799596017890645</v>
      </c>
      <c r="EJ81">
        <v>556</v>
      </c>
      <c r="EK81">
        <v>453</v>
      </c>
      <c r="EL81">
        <v>409</v>
      </c>
      <c r="EM81">
        <v>343</v>
      </c>
      <c r="EN81">
        <v>288</v>
      </c>
      <c r="EO81">
        <v>240</v>
      </c>
      <c r="EP81">
        <v>22</v>
      </c>
      <c r="EQ81">
        <v>21</v>
      </c>
      <c r="ER81">
        <v>246</v>
      </c>
      <c r="ES81">
        <v>224</v>
      </c>
      <c r="ET81">
        <v>92</v>
      </c>
      <c r="EU81">
        <v>91</v>
      </c>
      <c r="EV81">
        <v>12</v>
      </c>
      <c r="EW81">
        <v>12</v>
      </c>
      <c r="EX81">
        <v>29</v>
      </c>
      <c r="EY81">
        <v>34</v>
      </c>
      <c r="EZ81">
        <v>0.4</v>
      </c>
      <c r="FA81">
        <v>0.7</v>
      </c>
      <c r="FB81">
        <v>1.1000000000000001</v>
      </c>
      <c r="FC81" s="20">
        <v>18.89</v>
      </c>
      <c r="FD81" s="26">
        <f t="shared" si="37"/>
        <v>0.38551020408163267</v>
      </c>
      <c r="FE81">
        <v>1.1202000000000001</v>
      </c>
      <c r="FF81">
        <v>0.25</v>
      </c>
      <c r="FG81">
        <v>-0.21</v>
      </c>
      <c r="FH81">
        <v>0.04</v>
      </c>
      <c r="FI81">
        <v>1</v>
      </c>
      <c r="FJ81">
        <v>1</v>
      </c>
      <c r="FK81">
        <v>1</v>
      </c>
      <c r="FL81" s="42">
        <f t="shared" si="38"/>
        <v>120</v>
      </c>
      <c r="FM81" s="20">
        <f t="shared" si="39"/>
        <v>17.333333333333332</v>
      </c>
      <c r="FN81" s="41">
        <v>3.80333952E-2</v>
      </c>
      <c r="FO81" s="20">
        <f t="shared" si="40"/>
        <v>11.3</v>
      </c>
      <c r="FP81" s="20">
        <f t="shared" si="41"/>
        <v>12.296200000000001</v>
      </c>
      <c r="FQ81" s="20">
        <f t="shared" si="42"/>
        <v>117.64477263894285</v>
      </c>
      <c r="FV81" t="s">
        <v>751</v>
      </c>
      <c r="FW81" s="45">
        <v>725000</v>
      </c>
      <c r="FX81" s="45">
        <v>725000</v>
      </c>
      <c r="FY81">
        <v>126</v>
      </c>
      <c r="FZ81">
        <v>13</v>
      </c>
      <c r="GA81">
        <v>24</v>
      </c>
      <c r="GB81">
        <v>37</v>
      </c>
      <c r="GC81">
        <v>-12</v>
      </c>
      <c r="GD81">
        <v>50</v>
      </c>
      <c r="GE81">
        <v>200</v>
      </c>
      <c r="GF81">
        <v>1542</v>
      </c>
      <c r="GG81">
        <v>1.1000000000000001</v>
      </c>
      <c r="GH81">
        <v>1.5</v>
      </c>
      <c r="GI81">
        <v>2.7</v>
      </c>
      <c r="GJ81" s="42">
        <f t="shared" si="43"/>
        <v>11.3</v>
      </c>
    </row>
    <row r="82" spans="1:192" x14ac:dyDescent="0.45">
      <c r="A82" s="40">
        <v>31984</v>
      </c>
      <c r="B82" t="s">
        <v>1068</v>
      </c>
      <c r="C82" t="s">
        <v>163</v>
      </c>
      <c r="D82" t="s">
        <v>91</v>
      </c>
      <c r="E82" t="s">
        <v>91</v>
      </c>
      <c r="F82">
        <v>74</v>
      </c>
      <c r="G82">
        <v>198</v>
      </c>
      <c r="K82" t="s">
        <v>92</v>
      </c>
      <c r="L82">
        <v>2011</v>
      </c>
      <c r="M82">
        <v>30</v>
      </c>
      <c r="N82">
        <v>7</v>
      </c>
      <c r="O82">
        <v>8474818</v>
      </c>
      <c r="P82" t="s">
        <v>1069</v>
      </c>
      <c r="Q82" t="s">
        <v>1070</v>
      </c>
      <c r="R82" t="s">
        <v>1071</v>
      </c>
      <c r="S82" t="s">
        <v>1072</v>
      </c>
      <c r="T82" t="s">
        <v>720</v>
      </c>
      <c r="U82" t="s">
        <v>178</v>
      </c>
      <c r="V82">
        <v>77</v>
      </c>
      <c r="W82">
        <v>4</v>
      </c>
      <c r="X82">
        <v>11</v>
      </c>
      <c r="Y82">
        <v>5</v>
      </c>
      <c r="Z82">
        <v>15</v>
      </c>
      <c r="AA82">
        <v>14</v>
      </c>
      <c r="AB82">
        <v>39</v>
      </c>
      <c r="AC82" s="26">
        <f t="shared" si="22"/>
        <v>0.19480519480519481</v>
      </c>
      <c r="AD82" s="20">
        <f t="shared" si="23"/>
        <v>-2.844444444444445</v>
      </c>
      <c r="AE82" s="20">
        <v>5.46</v>
      </c>
      <c r="AF82">
        <v>-2</v>
      </c>
      <c r="AG82">
        <v>2.9</v>
      </c>
      <c r="AH82">
        <v>34</v>
      </c>
      <c r="AI82">
        <v>2082</v>
      </c>
      <c r="AJ82">
        <v>87647</v>
      </c>
      <c r="AK82" s="20">
        <v>1460.7833333333001</v>
      </c>
      <c r="AL82">
        <v>1460.78</v>
      </c>
      <c r="AM82">
        <v>1461</v>
      </c>
      <c r="AN82" s="26">
        <f t="shared" si="24"/>
        <v>18.971212121212123</v>
      </c>
      <c r="AO82">
        <v>31.78</v>
      </c>
      <c r="AP82" s="41">
        <f t="shared" si="25"/>
        <v>0.34883720930232559</v>
      </c>
      <c r="AQ82">
        <v>217</v>
      </c>
      <c r="AR82">
        <v>217</v>
      </c>
      <c r="AS82">
        <v>217</v>
      </c>
      <c r="AT82">
        <v>142</v>
      </c>
      <c r="AU82">
        <v>142</v>
      </c>
      <c r="AV82">
        <v>106</v>
      </c>
      <c r="AW82">
        <v>53</v>
      </c>
      <c r="AX82">
        <v>4</v>
      </c>
      <c r="AY82">
        <v>6</v>
      </c>
      <c r="AZ82">
        <v>11</v>
      </c>
      <c r="BA82" s="42">
        <f t="shared" si="26"/>
        <v>17</v>
      </c>
      <c r="BB82">
        <v>3.27</v>
      </c>
      <c r="BC82">
        <v>61.490600000000001</v>
      </c>
      <c r="BD82" s="20">
        <v>187.4</v>
      </c>
      <c r="BE82" s="20">
        <f t="shared" si="27"/>
        <v>404.4</v>
      </c>
      <c r="BF82" s="20">
        <f t="shared" si="28"/>
        <v>16.610304084119445</v>
      </c>
      <c r="BG82">
        <v>437</v>
      </c>
      <c r="BH82">
        <v>512</v>
      </c>
      <c r="BI82">
        <v>579</v>
      </c>
      <c r="BJ82" s="41">
        <f t="shared" si="29"/>
        <v>0.43011811023622049</v>
      </c>
      <c r="BK82">
        <v>90</v>
      </c>
      <c r="BL82">
        <v>90</v>
      </c>
      <c r="BM82">
        <v>135</v>
      </c>
      <c r="BN82" s="42">
        <f t="shared" si="30"/>
        <v>-45</v>
      </c>
      <c r="BO82">
        <v>36</v>
      </c>
      <c r="BP82">
        <v>74</v>
      </c>
      <c r="BQ82">
        <v>20</v>
      </c>
      <c r="BR82">
        <v>153</v>
      </c>
      <c r="BS82" s="41">
        <f t="shared" si="31"/>
        <v>0.11599696739954511</v>
      </c>
      <c r="BT82">
        <v>0</v>
      </c>
      <c r="BU82">
        <v>0</v>
      </c>
      <c r="BV82" s="41">
        <f t="shared" si="32"/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6</v>
      </c>
      <c r="CZ82">
        <v>29</v>
      </c>
      <c r="DA82">
        <v>3</v>
      </c>
      <c r="DB82">
        <v>0</v>
      </c>
      <c r="DC82">
        <v>38</v>
      </c>
      <c r="DD82">
        <v>9</v>
      </c>
      <c r="DE82">
        <v>0</v>
      </c>
      <c r="DF82">
        <v>0</v>
      </c>
      <c r="DG82">
        <v>56</v>
      </c>
      <c r="DH82">
        <v>14</v>
      </c>
      <c r="DI82">
        <v>4</v>
      </c>
      <c r="DJ82">
        <v>14</v>
      </c>
      <c r="DK82">
        <v>12</v>
      </c>
      <c r="DL82">
        <v>2</v>
      </c>
      <c r="DM82">
        <v>6</v>
      </c>
      <c r="DN82">
        <v>4</v>
      </c>
      <c r="DO82">
        <v>2</v>
      </c>
      <c r="DP82" s="42">
        <f t="shared" si="33"/>
        <v>-10</v>
      </c>
      <c r="DQ82" s="20">
        <v>-1.2589999999999999</v>
      </c>
      <c r="DR82">
        <v>12</v>
      </c>
      <c r="DS82">
        <v>2</v>
      </c>
      <c r="DT82">
        <v>0</v>
      </c>
      <c r="DU82">
        <v>0</v>
      </c>
      <c r="DV82">
        <v>0</v>
      </c>
      <c r="DW82">
        <v>1329</v>
      </c>
      <c r="DX82">
        <v>1628</v>
      </c>
      <c r="DY82">
        <v>974</v>
      </c>
      <c r="DZ82">
        <v>1166</v>
      </c>
      <c r="EA82">
        <v>707</v>
      </c>
      <c r="EB82">
        <v>827</v>
      </c>
      <c r="EC82">
        <v>59.33</v>
      </c>
      <c r="ED82">
        <v>74.22</v>
      </c>
      <c r="EE82">
        <v>43</v>
      </c>
      <c r="EF82">
        <v>79</v>
      </c>
      <c r="EG82" s="41">
        <f t="shared" si="34"/>
        <v>6.0820367751060818E-2</v>
      </c>
      <c r="EH82" s="43">
        <f t="shared" si="35"/>
        <v>0.90447400241837972</v>
      </c>
      <c r="EI82" s="44">
        <f t="shared" si="36"/>
        <v>0.96529437016944053</v>
      </c>
      <c r="EJ82">
        <v>1337</v>
      </c>
      <c r="EK82">
        <v>1626</v>
      </c>
      <c r="EL82">
        <v>979</v>
      </c>
      <c r="EM82">
        <v>1165</v>
      </c>
      <c r="EN82">
        <v>712</v>
      </c>
      <c r="EO82">
        <v>827</v>
      </c>
      <c r="EP82">
        <v>44</v>
      </c>
      <c r="EQ82">
        <v>79</v>
      </c>
      <c r="ER82">
        <v>613</v>
      </c>
      <c r="ES82">
        <v>775</v>
      </c>
      <c r="ET82">
        <v>252</v>
      </c>
      <c r="EU82">
        <v>297</v>
      </c>
      <c r="EV82">
        <v>27</v>
      </c>
      <c r="EW82">
        <v>47</v>
      </c>
      <c r="EX82">
        <v>86</v>
      </c>
      <c r="EY82">
        <v>80</v>
      </c>
      <c r="EZ82">
        <v>0.2</v>
      </c>
      <c r="FA82">
        <v>3.2</v>
      </c>
      <c r="FB82">
        <v>3.4</v>
      </c>
      <c r="FC82" s="20">
        <v>20.5</v>
      </c>
      <c r="FD82" s="26">
        <f t="shared" si="37"/>
        <v>0.26623376623376621</v>
      </c>
      <c r="FE82">
        <v>0.90880000000000005</v>
      </c>
      <c r="FF82">
        <v>-0.08</v>
      </c>
      <c r="FG82">
        <v>-0.05</v>
      </c>
      <c r="FH82">
        <v>-0.13</v>
      </c>
      <c r="FL82" s="42">
        <f t="shared" si="38"/>
        <v>279</v>
      </c>
      <c r="FM82" s="20">
        <f t="shared" si="39"/>
        <v>9.1666666666666661</v>
      </c>
      <c r="FN82" s="41">
        <v>2.0983942200000001E-2</v>
      </c>
      <c r="FO82" s="20">
        <f t="shared" si="40"/>
        <v>11.6</v>
      </c>
      <c r="FP82" s="20">
        <f t="shared" si="41"/>
        <v>14.748200000000001</v>
      </c>
      <c r="FQ82" s="20">
        <f t="shared" si="42"/>
        <v>121.45566067443423</v>
      </c>
      <c r="FV82" t="s">
        <v>711</v>
      </c>
      <c r="FW82" s="45">
        <v>1100000</v>
      </c>
      <c r="FX82" s="45">
        <v>1100000</v>
      </c>
      <c r="FY82">
        <v>392</v>
      </c>
      <c r="FZ82">
        <v>17</v>
      </c>
      <c r="GA82">
        <v>71</v>
      </c>
      <c r="GB82">
        <v>88</v>
      </c>
      <c r="GC82">
        <v>4</v>
      </c>
      <c r="GD82">
        <v>157</v>
      </c>
      <c r="GE82">
        <v>425</v>
      </c>
      <c r="GF82">
        <v>7065</v>
      </c>
      <c r="GG82">
        <v>2.9</v>
      </c>
      <c r="GH82">
        <v>13.7</v>
      </c>
      <c r="GI82">
        <v>16.600000000000001</v>
      </c>
      <c r="GJ82" s="42">
        <f t="shared" si="43"/>
        <v>11.6</v>
      </c>
    </row>
    <row r="83" spans="1:192" x14ac:dyDescent="0.45">
      <c r="A83" s="40">
        <v>35348</v>
      </c>
      <c r="B83" t="s">
        <v>1073</v>
      </c>
      <c r="D83" t="s">
        <v>120</v>
      </c>
      <c r="E83" t="s">
        <v>120</v>
      </c>
      <c r="F83">
        <v>73</v>
      </c>
      <c r="G83">
        <v>176</v>
      </c>
      <c r="H83">
        <v>2015</v>
      </c>
      <c r="I83">
        <v>7</v>
      </c>
      <c r="J83">
        <v>198</v>
      </c>
      <c r="K83" t="s">
        <v>92</v>
      </c>
      <c r="L83">
        <v>2017</v>
      </c>
      <c r="M83">
        <v>21</v>
      </c>
      <c r="N83">
        <v>1</v>
      </c>
      <c r="O83">
        <v>8478915</v>
      </c>
      <c r="P83" t="s">
        <v>1074</v>
      </c>
      <c r="Q83" t="s">
        <v>1075</v>
      </c>
      <c r="R83" t="s">
        <v>1076</v>
      </c>
      <c r="S83" t="s">
        <v>1077</v>
      </c>
      <c r="T83" t="s">
        <v>720</v>
      </c>
      <c r="U83" t="s">
        <v>285</v>
      </c>
      <c r="V83">
        <v>1</v>
      </c>
      <c r="W83">
        <v>1</v>
      </c>
      <c r="X83">
        <v>0</v>
      </c>
      <c r="Y83">
        <v>0</v>
      </c>
      <c r="Z83">
        <v>1</v>
      </c>
      <c r="AA83">
        <v>27</v>
      </c>
      <c r="AB83">
        <v>90</v>
      </c>
      <c r="AC83" s="26">
        <f t="shared" si="22"/>
        <v>1</v>
      </c>
      <c r="AD83" s="20">
        <f t="shared" si="23"/>
        <v>0</v>
      </c>
      <c r="AE83" s="20">
        <v>0.5</v>
      </c>
      <c r="AF83">
        <v>0</v>
      </c>
      <c r="AG83">
        <v>-0.60000000000000009</v>
      </c>
      <c r="AH83">
        <v>0</v>
      </c>
      <c r="AI83">
        <v>18</v>
      </c>
      <c r="AJ83">
        <v>913</v>
      </c>
      <c r="AK83" s="20">
        <v>15.216666666667001</v>
      </c>
      <c r="AL83">
        <v>15.22</v>
      </c>
      <c r="AM83">
        <v>15</v>
      </c>
      <c r="AN83" s="26">
        <f t="shared" si="24"/>
        <v>15.216666666666667</v>
      </c>
      <c r="AO83">
        <v>24.47</v>
      </c>
      <c r="AP83" s="41">
        <f t="shared" si="25"/>
        <v>0.33333333333333331</v>
      </c>
      <c r="AQ83">
        <v>3</v>
      </c>
      <c r="AR83">
        <v>3</v>
      </c>
      <c r="AS83">
        <v>3</v>
      </c>
      <c r="AT83">
        <v>2</v>
      </c>
      <c r="AU83">
        <v>2</v>
      </c>
      <c r="AV83">
        <v>2</v>
      </c>
      <c r="AW83">
        <v>2</v>
      </c>
      <c r="AX83">
        <v>1</v>
      </c>
      <c r="AY83">
        <v>0</v>
      </c>
      <c r="AZ83">
        <v>0</v>
      </c>
      <c r="BA83" s="42">
        <f t="shared" si="26"/>
        <v>0</v>
      </c>
      <c r="BB83">
        <v>0.17</v>
      </c>
      <c r="BC83">
        <v>29</v>
      </c>
      <c r="BD83" s="20">
        <v>0</v>
      </c>
      <c r="BE83" s="20">
        <f t="shared" si="27"/>
        <v>3</v>
      </c>
      <c r="BF83" s="20">
        <f t="shared" si="28"/>
        <v>11.826544021024967</v>
      </c>
      <c r="BG83">
        <v>7</v>
      </c>
      <c r="BH83">
        <v>3</v>
      </c>
      <c r="BI83">
        <v>7</v>
      </c>
      <c r="BJ83" s="41">
        <f t="shared" si="29"/>
        <v>0.5</v>
      </c>
      <c r="BK83">
        <v>0</v>
      </c>
      <c r="BL83">
        <v>0</v>
      </c>
      <c r="BM83">
        <v>1</v>
      </c>
      <c r="BN83" s="42">
        <f t="shared" si="30"/>
        <v>-1</v>
      </c>
      <c r="BO83">
        <v>0</v>
      </c>
      <c r="BP83">
        <v>0</v>
      </c>
      <c r="BQ83">
        <v>1</v>
      </c>
      <c r="BR83">
        <v>3</v>
      </c>
      <c r="BS83" s="41">
        <f t="shared" si="31"/>
        <v>0.1875</v>
      </c>
      <c r="BT83">
        <v>0</v>
      </c>
      <c r="BU83">
        <v>0</v>
      </c>
      <c r="BV83" s="41">
        <f t="shared" si="32"/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s="42">
        <f t="shared" si="33"/>
        <v>0</v>
      </c>
      <c r="DQ83" s="20">
        <v>7.0000000000000007E-2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14</v>
      </c>
      <c r="DX83">
        <v>18</v>
      </c>
      <c r="DY83">
        <v>12</v>
      </c>
      <c r="DZ83">
        <v>13</v>
      </c>
      <c r="EA83">
        <v>11</v>
      </c>
      <c r="EB83">
        <v>13</v>
      </c>
      <c r="EC83">
        <v>0.52</v>
      </c>
      <c r="ED83">
        <v>1.35</v>
      </c>
      <c r="EE83">
        <v>3</v>
      </c>
      <c r="EF83">
        <v>3</v>
      </c>
      <c r="EG83" s="41">
        <f t="shared" si="34"/>
        <v>0.27272727272727271</v>
      </c>
      <c r="EH83" s="43">
        <f t="shared" si="35"/>
        <v>0.76923076923076916</v>
      </c>
      <c r="EI83" s="44">
        <f t="shared" si="36"/>
        <v>1.0419580419580419</v>
      </c>
      <c r="EJ83">
        <v>15</v>
      </c>
      <c r="EK83">
        <v>18</v>
      </c>
      <c r="EL83">
        <v>13</v>
      </c>
      <c r="EM83">
        <v>13</v>
      </c>
      <c r="EN83">
        <v>12</v>
      </c>
      <c r="EO83">
        <v>13</v>
      </c>
      <c r="EP83">
        <v>3</v>
      </c>
      <c r="EQ83">
        <v>3</v>
      </c>
      <c r="ER83">
        <v>8</v>
      </c>
      <c r="ES83">
        <v>14</v>
      </c>
      <c r="ET83">
        <v>4</v>
      </c>
      <c r="EU83">
        <v>6</v>
      </c>
      <c r="EV83">
        <v>2</v>
      </c>
      <c r="EW83">
        <v>3</v>
      </c>
      <c r="EX83">
        <v>3</v>
      </c>
      <c r="EY83">
        <v>1</v>
      </c>
      <c r="EZ83">
        <v>0.2</v>
      </c>
      <c r="FA83">
        <v>0</v>
      </c>
      <c r="FB83">
        <v>0.2</v>
      </c>
      <c r="FC83" s="20">
        <v>0.8</v>
      </c>
      <c r="FD83" s="26">
        <f t="shared" si="37"/>
        <v>0.8</v>
      </c>
      <c r="FE83">
        <v>3.32E-2</v>
      </c>
      <c r="FF83">
        <v>0</v>
      </c>
      <c r="FG83">
        <v>0</v>
      </c>
      <c r="FH83">
        <v>0</v>
      </c>
      <c r="FL83" s="42">
        <f t="shared" si="38"/>
        <v>3</v>
      </c>
      <c r="FM83" s="20">
        <f t="shared" si="39"/>
        <v>0</v>
      </c>
      <c r="FN83" s="41">
        <v>0.3014705882</v>
      </c>
      <c r="FO83" s="20">
        <f t="shared" si="40"/>
        <v>1</v>
      </c>
      <c r="FP83" s="20">
        <f t="shared" si="41"/>
        <v>1.014</v>
      </c>
      <c r="FQ83" s="20">
        <f t="shared" si="42"/>
        <v>126.14980289093299</v>
      </c>
      <c r="FV83" t="s">
        <v>751</v>
      </c>
      <c r="FW83" s="45">
        <v>742500</v>
      </c>
      <c r="FX83" s="45">
        <v>775000</v>
      </c>
      <c r="FY83">
        <v>1</v>
      </c>
      <c r="FZ83">
        <v>1</v>
      </c>
      <c r="GA83">
        <v>0</v>
      </c>
      <c r="GB83">
        <v>1</v>
      </c>
      <c r="GC83">
        <v>0</v>
      </c>
      <c r="GD83">
        <v>0</v>
      </c>
      <c r="GE83">
        <v>2</v>
      </c>
      <c r="GF83">
        <v>15</v>
      </c>
      <c r="GG83">
        <v>0.2</v>
      </c>
      <c r="GH83">
        <v>0</v>
      </c>
      <c r="GI83">
        <v>0.2</v>
      </c>
      <c r="GJ83" s="42">
        <f t="shared" si="43"/>
        <v>1</v>
      </c>
    </row>
    <row r="84" spans="1:192" x14ac:dyDescent="0.45">
      <c r="A84" s="40">
        <v>31271</v>
      </c>
      <c r="B84" t="s">
        <v>1078</v>
      </c>
      <c r="C84" t="s">
        <v>145</v>
      </c>
      <c r="D84" t="s">
        <v>91</v>
      </c>
      <c r="E84" t="s">
        <v>91</v>
      </c>
      <c r="F84">
        <v>74</v>
      </c>
      <c r="G84">
        <v>210</v>
      </c>
      <c r="H84">
        <v>2003</v>
      </c>
      <c r="I84">
        <v>4</v>
      </c>
      <c r="J84">
        <v>132</v>
      </c>
      <c r="K84" t="s">
        <v>92</v>
      </c>
      <c r="L84">
        <v>2005</v>
      </c>
      <c r="M84">
        <v>32</v>
      </c>
      <c r="N84">
        <v>13</v>
      </c>
      <c r="O84">
        <v>8470724</v>
      </c>
      <c r="P84" t="s">
        <v>1079</v>
      </c>
      <c r="Q84" t="s">
        <v>1080</v>
      </c>
      <c r="R84" t="s">
        <v>1081</v>
      </c>
      <c r="S84" t="s">
        <v>1082</v>
      </c>
      <c r="T84" t="s">
        <v>720</v>
      </c>
      <c r="U84" t="s">
        <v>30</v>
      </c>
      <c r="V84">
        <v>18</v>
      </c>
      <c r="W84">
        <v>0</v>
      </c>
      <c r="X84">
        <v>3</v>
      </c>
      <c r="Y84">
        <v>0</v>
      </c>
      <c r="Z84">
        <v>3</v>
      </c>
      <c r="AA84">
        <v>25</v>
      </c>
      <c r="AB84">
        <v>73</v>
      </c>
      <c r="AC84" s="26">
        <f t="shared" si="22"/>
        <v>0.16666666666666666</v>
      </c>
      <c r="AD84" s="20">
        <f t="shared" si="23"/>
        <v>-1.9119718309859151</v>
      </c>
      <c r="AE84" s="20">
        <v>0.88</v>
      </c>
      <c r="AF84">
        <v>-4</v>
      </c>
      <c r="AG84">
        <v>-5.7</v>
      </c>
      <c r="AH84">
        <v>28</v>
      </c>
      <c r="AI84">
        <v>352</v>
      </c>
      <c r="AJ84">
        <v>15418</v>
      </c>
      <c r="AK84" s="20">
        <v>256.96666666666999</v>
      </c>
      <c r="AL84">
        <v>256.97000000000003</v>
      </c>
      <c r="AM84">
        <v>257</v>
      </c>
      <c r="AN84" s="26">
        <f t="shared" si="24"/>
        <v>14.275925925925925</v>
      </c>
      <c r="AO84">
        <v>24.15</v>
      </c>
      <c r="AP84" s="41">
        <f t="shared" si="25"/>
        <v>0.375</v>
      </c>
      <c r="AQ84">
        <v>18</v>
      </c>
      <c r="AR84">
        <v>18</v>
      </c>
      <c r="AS84">
        <v>18</v>
      </c>
      <c r="AT84">
        <v>13</v>
      </c>
      <c r="AU84">
        <v>13</v>
      </c>
      <c r="AV84">
        <v>11</v>
      </c>
      <c r="AW84">
        <v>4</v>
      </c>
      <c r="AX84">
        <v>1</v>
      </c>
      <c r="AY84">
        <v>1</v>
      </c>
      <c r="AZ84">
        <v>0</v>
      </c>
      <c r="BA84" s="42">
        <f t="shared" si="26"/>
        <v>1</v>
      </c>
      <c r="BB84">
        <v>0.36</v>
      </c>
      <c r="BC84">
        <v>59.545499999999997</v>
      </c>
      <c r="BD84" s="20">
        <v>0</v>
      </c>
      <c r="BE84" s="20">
        <f t="shared" si="27"/>
        <v>18</v>
      </c>
      <c r="BF84" s="20">
        <f t="shared" si="28"/>
        <v>4.202825232517414</v>
      </c>
      <c r="BG84">
        <v>59</v>
      </c>
      <c r="BH84">
        <v>75</v>
      </c>
      <c r="BI84">
        <v>90</v>
      </c>
      <c r="BJ84" s="41">
        <f t="shared" si="29"/>
        <v>0.39597315436241609</v>
      </c>
      <c r="BK84">
        <v>21</v>
      </c>
      <c r="BL84">
        <v>21</v>
      </c>
      <c r="BM84">
        <v>16</v>
      </c>
      <c r="BN84" s="42">
        <f t="shared" si="30"/>
        <v>5</v>
      </c>
      <c r="BO84">
        <v>2</v>
      </c>
      <c r="BP84">
        <v>16</v>
      </c>
      <c r="BQ84">
        <v>6</v>
      </c>
      <c r="BR84">
        <v>18</v>
      </c>
      <c r="BS84" s="41">
        <f t="shared" si="31"/>
        <v>7.2289156626506021E-2</v>
      </c>
      <c r="BT84">
        <v>0</v>
      </c>
      <c r="BU84">
        <v>0</v>
      </c>
      <c r="BV84" s="41">
        <f t="shared" si="32"/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4</v>
      </c>
      <c r="DD84">
        <v>2</v>
      </c>
      <c r="DE84">
        <v>0</v>
      </c>
      <c r="DF84">
        <v>0</v>
      </c>
      <c r="DG84">
        <v>4</v>
      </c>
      <c r="DH84">
        <v>10</v>
      </c>
      <c r="DI84">
        <v>3</v>
      </c>
      <c r="DJ84">
        <v>10</v>
      </c>
      <c r="DK84">
        <v>10</v>
      </c>
      <c r="DL84">
        <v>0</v>
      </c>
      <c r="DM84">
        <v>3</v>
      </c>
      <c r="DN84">
        <v>3</v>
      </c>
      <c r="DO84">
        <v>0</v>
      </c>
      <c r="DP84" s="42">
        <f t="shared" si="33"/>
        <v>-7</v>
      </c>
      <c r="DQ84" s="20">
        <v>-6.0570000000000004</v>
      </c>
      <c r="DR84">
        <v>9</v>
      </c>
      <c r="DS84">
        <v>0</v>
      </c>
      <c r="DT84">
        <v>0</v>
      </c>
      <c r="DU84">
        <v>1</v>
      </c>
      <c r="DV84">
        <v>0</v>
      </c>
      <c r="DW84">
        <v>165</v>
      </c>
      <c r="DX84">
        <v>302</v>
      </c>
      <c r="DY84">
        <v>131</v>
      </c>
      <c r="DZ84">
        <v>231</v>
      </c>
      <c r="EA84">
        <v>98</v>
      </c>
      <c r="EB84">
        <v>172</v>
      </c>
      <c r="EC84">
        <v>9.07</v>
      </c>
      <c r="ED84">
        <v>14.08</v>
      </c>
      <c r="EE84">
        <v>8</v>
      </c>
      <c r="EF84">
        <v>17</v>
      </c>
      <c r="EG84" s="41">
        <f t="shared" si="34"/>
        <v>8.1632653061224483E-2</v>
      </c>
      <c r="EH84" s="43">
        <f t="shared" si="35"/>
        <v>0.90116279069767447</v>
      </c>
      <c r="EI84" s="44">
        <f t="shared" si="36"/>
        <v>0.98279544375889893</v>
      </c>
      <c r="EJ84">
        <v>168</v>
      </c>
      <c r="EK84">
        <v>303</v>
      </c>
      <c r="EL84">
        <v>134</v>
      </c>
      <c r="EM84">
        <v>232</v>
      </c>
      <c r="EN84">
        <v>101</v>
      </c>
      <c r="EO84">
        <v>173</v>
      </c>
      <c r="EP84">
        <v>8</v>
      </c>
      <c r="EQ84">
        <v>17</v>
      </c>
      <c r="ER84">
        <v>84</v>
      </c>
      <c r="ES84">
        <v>156</v>
      </c>
      <c r="ET84">
        <v>35</v>
      </c>
      <c r="EU84">
        <v>60</v>
      </c>
      <c r="EV84">
        <v>3</v>
      </c>
      <c r="EW84">
        <v>9</v>
      </c>
      <c r="EX84">
        <v>28</v>
      </c>
      <c r="EY84">
        <v>12</v>
      </c>
      <c r="EZ84">
        <v>0</v>
      </c>
      <c r="FA84">
        <v>0.2</v>
      </c>
      <c r="FB84">
        <v>0.2</v>
      </c>
      <c r="FC84" s="20">
        <v>-2.67</v>
      </c>
      <c r="FD84" s="26">
        <f t="shared" si="37"/>
        <v>-0.14833333333333332</v>
      </c>
      <c r="FE84">
        <v>3.3800000000000004E-2</v>
      </c>
      <c r="FF84">
        <v>-0.05</v>
      </c>
      <c r="FG84">
        <v>-0.26</v>
      </c>
      <c r="FH84">
        <v>-0.31</v>
      </c>
      <c r="FL84" s="42">
        <f t="shared" si="38"/>
        <v>67</v>
      </c>
      <c r="FM84" s="20">
        <f t="shared" si="39"/>
        <v>3</v>
      </c>
      <c r="FN84" s="41">
        <v>0</v>
      </c>
      <c r="FO84" s="20">
        <f t="shared" si="40"/>
        <v>0.20000000000000018</v>
      </c>
      <c r="FP84" s="20">
        <f t="shared" si="41"/>
        <v>1.7886</v>
      </c>
      <c r="FQ84" s="20">
        <f t="shared" si="42"/>
        <v>109.03996575475735</v>
      </c>
      <c r="FV84" t="s">
        <v>711</v>
      </c>
      <c r="FW84" s="45">
        <v>1250000</v>
      </c>
      <c r="FX84" s="45">
        <v>1250000</v>
      </c>
      <c r="FY84">
        <v>586</v>
      </c>
      <c r="FZ84">
        <v>36</v>
      </c>
      <c r="GA84">
        <v>122</v>
      </c>
      <c r="GB84">
        <v>158</v>
      </c>
      <c r="GC84">
        <v>8</v>
      </c>
      <c r="GD84">
        <v>548</v>
      </c>
      <c r="GE84">
        <v>893</v>
      </c>
      <c r="GF84">
        <v>11837</v>
      </c>
      <c r="GG84">
        <v>7</v>
      </c>
      <c r="GH84">
        <v>27.2</v>
      </c>
      <c r="GI84">
        <v>34.200000000000003</v>
      </c>
      <c r="GJ84" s="42">
        <f t="shared" si="43"/>
        <v>0.20000000000000018</v>
      </c>
    </row>
    <row r="85" spans="1:192" x14ac:dyDescent="0.45">
      <c r="A85" s="40">
        <v>34419</v>
      </c>
      <c r="B85" t="s">
        <v>1083</v>
      </c>
      <c r="C85" t="s">
        <v>362</v>
      </c>
      <c r="D85" t="s">
        <v>107</v>
      </c>
      <c r="E85" t="s">
        <v>107</v>
      </c>
      <c r="F85">
        <v>75</v>
      </c>
      <c r="G85">
        <v>211</v>
      </c>
      <c r="H85">
        <v>2012</v>
      </c>
      <c r="I85">
        <v>1</v>
      </c>
      <c r="J85">
        <v>28</v>
      </c>
      <c r="K85" t="s">
        <v>92</v>
      </c>
      <c r="L85">
        <v>2015</v>
      </c>
      <c r="M85">
        <v>23</v>
      </c>
      <c r="N85">
        <v>3</v>
      </c>
      <c r="O85">
        <v>8476869</v>
      </c>
      <c r="P85" t="s">
        <v>1084</v>
      </c>
      <c r="Q85" t="s">
        <v>1085</v>
      </c>
      <c r="R85" t="s">
        <v>1086</v>
      </c>
      <c r="S85" t="s">
        <v>1087</v>
      </c>
      <c r="T85" t="s">
        <v>720</v>
      </c>
      <c r="U85" t="s">
        <v>279</v>
      </c>
      <c r="V85">
        <v>82</v>
      </c>
      <c r="W85">
        <v>4</v>
      </c>
      <c r="X85">
        <v>21</v>
      </c>
      <c r="Y85">
        <v>9</v>
      </c>
      <c r="Z85">
        <v>25</v>
      </c>
      <c r="AA85">
        <v>13</v>
      </c>
      <c r="AB85">
        <v>28</v>
      </c>
      <c r="AC85" s="26">
        <f t="shared" si="22"/>
        <v>0.3048780487804878</v>
      </c>
      <c r="AD85" s="20">
        <f t="shared" si="23"/>
        <v>-11.758620689655174</v>
      </c>
      <c r="AE85" s="20">
        <v>8.2829999999999995</v>
      </c>
      <c r="AF85">
        <v>-27</v>
      </c>
      <c r="AG85">
        <v>-6.4</v>
      </c>
      <c r="AH85">
        <v>39</v>
      </c>
      <c r="AI85">
        <v>2263</v>
      </c>
      <c r="AJ85">
        <v>103443</v>
      </c>
      <c r="AK85" s="20">
        <v>1724.05</v>
      </c>
      <c r="AL85">
        <v>1723.28</v>
      </c>
      <c r="AM85">
        <v>1724</v>
      </c>
      <c r="AN85" s="26">
        <f t="shared" si="24"/>
        <v>21.024999999999999</v>
      </c>
      <c r="AO85">
        <v>34.74</v>
      </c>
      <c r="AP85" s="41">
        <f t="shared" si="25"/>
        <v>0.4098360655737705</v>
      </c>
      <c r="AQ85">
        <v>282</v>
      </c>
      <c r="AR85">
        <v>281</v>
      </c>
      <c r="AS85">
        <v>282</v>
      </c>
      <c r="AT85">
        <v>202</v>
      </c>
      <c r="AU85">
        <v>202</v>
      </c>
      <c r="AV85">
        <v>153</v>
      </c>
      <c r="AW85">
        <v>113</v>
      </c>
      <c r="AX85">
        <v>27</v>
      </c>
      <c r="AY85">
        <v>4</v>
      </c>
      <c r="AZ85">
        <v>15</v>
      </c>
      <c r="BA85" s="42">
        <f t="shared" si="26"/>
        <v>19</v>
      </c>
      <c r="BB85">
        <v>9.0500000000000007</v>
      </c>
      <c r="BC85">
        <v>43.431399999999996</v>
      </c>
      <c r="BD85" s="20">
        <v>183.8</v>
      </c>
      <c r="BE85" s="20">
        <f t="shared" si="27"/>
        <v>465.8</v>
      </c>
      <c r="BF85" s="20">
        <f t="shared" si="28"/>
        <v>16.217910032031941</v>
      </c>
      <c r="BG85">
        <v>599</v>
      </c>
      <c r="BH85">
        <v>566</v>
      </c>
      <c r="BI85">
        <v>504</v>
      </c>
      <c r="BJ85" s="41">
        <f t="shared" si="29"/>
        <v>0.54306436990027196</v>
      </c>
      <c r="BK85">
        <v>127</v>
      </c>
      <c r="BL85">
        <v>127</v>
      </c>
      <c r="BM85">
        <v>108</v>
      </c>
      <c r="BN85" s="42">
        <f t="shared" si="30"/>
        <v>19</v>
      </c>
      <c r="BO85">
        <v>49</v>
      </c>
      <c r="BP85">
        <v>62</v>
      </c>
      <c r="BQ85">
        <v>27</v>
      </c>
      <c r="BR85">
        <v>119</v>
      </c>
      <c r="BS85" s="41">
        <f t="shared" si="31"/>
        <v>8.0952380952380956E-2</v>
      </c>
      <c r="BT85">
        <v>0</v>
      </c>
      <c r="BU85">
        <v>0</v>
      </c>
      <c r="BV85" s="41">
        <f t="shared" si="32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2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2</v>
      </c>
      <c r="CY85">
        <v>9</v>
      </c>
      <c r="CZ85">
        <v>38</v>
      </c>
      <c r="DA85">
        <v>8</v>
      </c>
      <c r="DB85">
        <v>2</v>
      </c>
      <c r="DC85">
        <v>38</v>
      </c>
      <c r="DD85">
        <v>19</v>
      </c>
      <c r="DE85">
        <v>3</v>
      </c>
      <c r="DF85">
        <v>3</v>
      </c>
      <c r="DG85">
        <v>80</v>
      </c>
      <c r="DH85">
        <v>18</v>
      </c>
      <c r="DI85">
        <v>13</v>
      </c>
      <c r="DJ85">
        <v>19</v>
      </c>
      <c r="DK85">
        <v>18</v>
      </c>
      <c r="DL85">
        <v>1</v>
      </c>
      <c r="DM85">
        <v>15</v>
      </c>
      <c r="DN85">
        <v>14</v>
      </c>
      <c r="DO85">
        <v>1</v>
      </c>
      <c r="DP85" s="42">
        <f t="shared" si="33"/>
        <v>-5</v>
      </c>
      <c r="DQ85" s="20">
        <v>5.2290000000000001</v>
      </c>
      <c r="DR85">
        <v>17</v>
      </c>
      <c r="DS85">
        <v>1</v>
      </c>
      <c r="DT85">
        <v>0</v>
      </c>
      <c r="DU85">
        <v>0</v>
      </c>
      <c r="DV85">
        <v>0</v>
      </c>
      <c r="DW85">
        <v>1568</v>
      </c>
      <c r="DX85">
        <v>1782</v>
      </c>
      <c r="DY85">
        <v>1212</v>
      </c>
      <c r="DZ85">
        <v>1351</v>
      </c>
      <c r="EA85">
        <v>879</v>
      </c>
      <c r="EB85">
        <v>1010</v>
      </c>
      <c r="EC85">
        <v>86.14</v>
      </c>
      <c r="ED85">
        <v>92.75</v>
      </c>
      <c r="EE85">
        <v>61</v>
      </c>
      <c r="EF85">
        <v>92</v>
      </c>
      <c r="EG85" s="41">
        <f t="shared" si="34"/>
        <v>6.9397042093287828E-2</v>
      </c>
      <c r="EH85" s="43">
        <f t="shared" si="35"/>
        <v>0.90891089108910894</v>
      </c>
      <c r="EI85" s="44">
        <f t="shared" si="36"/>
        <v>0.97830793318239673</v>
      </c>
      <c r="EJ85">
        <v>1566</v>
      </c>
      <c r="EK85">
        <v>1780</v>
      </c>
      <c r="EL85">
        <v>1210</v>
      </c>
      <c r="EM85">
        <v>1349</v>
      </c>
      <c r="EN85">
        <v>880</v>
      </c>
      <c r="EO85">
        <v>1008</v>
      </c>
      <c r="EP85">
        <v>62</v>
      </c>
      <c r="EQ85">
        <v>92</v>
      </c>
      <c r="ER85">
        <v>831</v>
      </c>
      <c r="ES85">
        <v>895</v>
      </c>
      <c r="ET85">
        <v>381</v>
      </c>
      <c r="EU85">
        <v>380</v>
      </c>
      <c r="EV85">
        <v>47</v>
      </c>
      <c r="EW85">
        <v>48</v>
      </c>
      <c r="EX85">
        <v>98</v>
      </c>
      <c r="EY85">
        <v>98</v>
      </c>
      <c r="EZ85">
        <v>0.9</v>
      </c>
      <c r="FA85">
        <v>1.8</v>
      </c>
      <c r="FB85">
        <v>2.7</v>
      </c>
      <c r="FC85" s="20">
        <v>18.82</v>
      </c>
      <c r="FD85" s="26">
        <f t="shared" si="37"/>
        <v>0.22951219512195123</v>
      </c>
      <c r="FE85">
        <v>1.4875</v>
      </c>
      <c r="FF85">
        <v>0.33</v>
      </c>
      <c r="FG85">
        <v>-0.42</v>
      </c>
      <c r="FH85">
        <v>-0.08</v>
      </c>
      <c r="FL85" s="42">
        <f t="shared" si="38"/>
        <v>286</v>
      </c>
      <c r="FM85" s="20">
        <f t="shared" si="39"/>
        <v>9.0588235294117645</v>
      </c>
      <c r="FN85" s="41">
        <v>1.7857142900000001E-2</v>
      </c>
      <c r="FO85" s="20">
        <f t="shared" si="40"/>
        <v>21.1</v>
      </c>
      <c r="FP85" s="20">
        <f t="shared" si="41"/>
        <v>26.0458</v>
      </c>
      <c r="FQ85" s="20">
        <f t="shared" si="42"/>
        <v>116.63803908825031</v>
      </c>
      <c r="FV85" t="s">
        <v>751</v>
      </c>
      <c r="FW85" s="45">
        <v>925000</v>
      </c>
      <c r="FX85" s="45">
        <v>925000</v>
      </c>
      <c r="FY85">
        <v>169</v>
      </c>
      <c r="FZ85">
        <v>9</v>
      </c>
      <c r="GA85">
        <v>55</v>
      </c>
      <c r="GB85">
        <v>64</v>
      </c>
      <c r="GC85">
        <v>-15</v>
      </c>
      <c r="GD85">
        <v>85</v>
      </c>
      <c r="GE85">
        <v>286</v>
      </c>
      <c r="GF85">
        <v>3245</v>
      </c>
      <c r="GG85">
        <v>3.8</v>
      </c>
      <c r="GH85">
        <v>5.4</v>
      </c>
      <c r="GI85">
        <v>9.1999999999999993</v>
      </c>
      <c r="GJ85" s="42">
        <f t="shared" si="43"/>
        <v>21.1</v>
      </c>
    </row>
    <row r="86" spans="1:192" x14ac:dyDescent="0.45">
      <c r="A86" s="40">
        <v>34388</v>
      </c>
      <c r="B86" t="s">
        <v>393</v>
      </c>
      <c r="C86" t="s">
        <v>106</v>
      </c>
      <c r="D86" t="s">
        <v>107</v>
      </c>
      <c r="E86" t="s">
        <v>107</v>
      </c>
      <c r="F86">
        <v>74</v>
      </c>
      <c r="G86">
        <v>220</v>
      </c>
      <c r="H86">
        <v>2012</v>
      </c>
      <c r="I86">
        <v>1</v>
      </c>
      <c r="J86">
        <v>29</v>
      </c>
      <c r="K86" t="s">
        <v>92</v>
      </c>
      <c r="L86">
        <v>2012</v>
      </c>
      <c r="M86">
        <v>23</v>
      </c>
      <c r="N86">
        <v>4</v>
      </c>
      <c r="O86">
        <v>8476870</v>
      </c>
      <c r="P86" t="s">
        <v>1088</v>
      </c>
      <c r="Q86" t="s">
        <v>1089</v>
      </c>
      <c r="R86" t="s">
        <v>1090</v>
      </c>
      <c r="S86" t="s">
        <v>1091</v>
      </c>
      <c r="T86" t="s">
        <v>716</v>
      </c>
      <c r="U86" t="s">
        <v>917</v>
      </c>
      <c r="V86">
        <v>8</v>
      </c>
      <c r="W86">
        <v>0</v>
      </c>
      <c r="X86">
        <v>1</v>
      </c>
      <c r="Y86">
        <v>1</v>
      </c>
      <c r="Z86">
        <v>1</v>
      </c>
      <c r="AA86">
        <v>29</v>
      </c>
      <c r="AB86">
        <v>77</v>
      </c>
      <c r="AC86" s="26">
        <f t="shared" si="22"/>
        <v>0.125</v>
      </c>
      <c r="AD86" s="20">
        <f t="shared" si="23"/>
        <v>0.1428571428571429</v>
      </c>
      <c r="AE86" s="20">
        <v>0.30299999999999999</v>
      </c>
      <c r="AF86">
        <v>0</v>
      </c>
      <c r="AG86">
        <v>0</v>
      </c>
      <c r="AH86">
        <v>0</v>
      </c>
      <c r="AI86">
        <v>98</v>
      </c>
      <c r="AJ86">
        <v>3937</v>
      </c>
      <c r="AK86" s="20">
        <v>65.616666666667001</v>
      </c>
      <c r="AL86">
        <v>65.62</v>
      </c>
      <c r="AM86">
        <v>66</v>
      </c>
      <c r="AN86" s="26">
        <f t="shared" si="24"/>
        <v>8.2020833333333325</v>
      </c>
      <c r="AO86">
        <v>14.12</v>
      </c>
      <c r="AP86" s="41">
        <f t="shared" si="25"/>
        <v>1</v>
      </c>
      <c r="AQ86">
        <v>19</v>
      </c>
      <c r="AR86">
        <v>19</v>
      </c>
      <c r="AS86">
        <v>19</v>
      </c>
      <c r="AT86">
        <v>13</v>
      </c>
      <c r="AU86">
        <v>13</v>
      </c>
      <c r="AV86">
        <v>8</v>
      </c>
      <c r="AW86">
        <v>7</v>
      </c>
      <c r="AX86">
        <v>2</v>
      </c>
      <c r="AY86">
        <v>0</v>
      </c>
      <c r="AZ86">
        <v>1</v>
      </c>
      <c r="BA86" s="42">
        <f t="shared" si="26"/>
        <v>1</v>
      </c>
      <c r="BB86">
        <v>0.46</v>
      </c>
      <c r="BC86">
        <v>39</v>
      </c>
      <c r="BD86" s="20">
        <v>70</v>
      </c>
      <c r="BE86" s="20">
        <f t="shared" si="27"/>
        <v>89</v>
      </c>
      <c r="BF86" s="20">
        <f t="shared" si="28"/>
        <v>81.377628771715933</v>
      </c>
      <c r="BG86">
        <v>34</v>
      </c>
      <c r="BH86">
        <v>17</v>
      </c>
      <c r="BI86">
        <v>20</v>
      </c>
      <c r="BJ86" s="41">
        <f t="shared" si="29"/>
        <v>0.62962962962962965</v>
      </c>
      <c r="BK86">
        <v>8</v>
      </c>
      <c r="BL86">
        <v>8</v>
      </c>
      <c r="BM86">
        <v>10</v>
      </c>
      <c r="BN86" s="42">
        <f t="shared" si="30"/>
        <v>-2</v>
      </c>
      <c r="BO86">
        <v>5</v>
      </c>
      <c r="BP86">
        <v>3</v>
      </c>
      <c r="BQ86">
        <v>5</v>
      </c>
      <c r="BR86">
        <v>1</v>
      </c>
      <c r="BS86" s="41">
        <f t="shared" si="31"/>
        <v>2.5000000000000001E-2</v>
      </c>
      <c r="BT86">
        <v>1</v>
      </c>
      <c r="BU86">
        <v>1</v>
      </c>
      <c r="BV86" s="41">
        <f t="shared" si="32"/>
        <v>0.5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4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0</v>
      </c>
      <c r="DG86">
        <v>5</v>
      </c>
      <c r="DH86">
        <v>0</v>
      </c>
      <c r="DI86">
        <v>2</v>
      </c>
      <c r="DJ86">
        <v>0</v>
      </c>
      <c r="DK86">
        <v>0</v>
      </c>
      <c r="DL86">
        <v>0</v>
      </c>
      <c r="DM86">
        <v>2</v>
      </c>
      <c r="DN86">
        <v>2</v>
      </c>
      <c r="DO86">
        <v>0</v>
      </c>
      <c r="DP86" s="42">
        <f t="shared" si="33"/>
        <v>2</v>
      </c>
      <c r="DQ86" s="20">
        <v>1.9410000000000001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72</v>
      </c>
      <c r="DX86">
        <v>53</v>
      </c>
      <c r="DY86">
        <v>49</v>
      </c>
      <c r="DZ86">
        <v>39</v>
      </c>
      <c r="EA86">
        <v>29</v>
      </c>
      <c r="EB86">
        <v>30</v>
      </c>
      <c r="EC86">
        <v>2.2800000000000002</v>
      </c>
      <c r="ED86">
        <v>2.0099999999999998</v>
      </c>
      <c r="EE86">
        <v>1</v>
      </c>
      <c r="EF86">
        <v>1</v>
      </c>
      <c r="EG86" s="41">
        <f t="shared" si="34"/>
        <v>3.4482758620689655E-2</v>
      </c>
      <c r="EH86" s="43">
        <f t="shared" si="35"/>
        <v>0.96666666666666667</v>
      </c>
      <c r="EI86" s="44">
        <f t="shared" si="36"/>
        <v>1.0011494252873563</v>
      </c>
      <c r="EJ86">
        <v>71</v>
      </c>
      <c r="EK86">
        <v>53</v>
      </c>
      <c r="EL86">
        <v>48</v>
      </c>
      <c r="EM86">
        <v>39</v>
      </c>
      <c r="EN86">
        <v>29</v>
      </c>
      <c r="EO86">
        <v>30</v>
      </c>
      <c r="EP86">
        <v>1</v>
      </c>
      <c r="EQ86">
        <v>1</v>
      </c>
      <c r="ER86">
        <v>34</v>
      </c>
      <c r="ES86">
        <v>25</v>
      </c>
      <c r="ET86">
        <v>13</v>
      </c>
      <c r="EU86">
        <v>11</v>
      </c>
      <c r="EV86">
        <v>0</v>
      </c>
      <c r="EW86">
        <v>1</v>
      </c>
      <c r="EX86">
        <v>1</v>
      </c>
      <c r="EY86">
        <v>5</v>
      </c>
      <c r="EZ86">
        <v>-0.1</v>
      </c>
      <c r="FA86">
        <v>0.1</v>
      </c>
      <c r="FB86">
        <v>0</v>
      </c>
      <c r="FC86" s="20">
        <v>2.5</v>
      </c>
      <c r="FD86" s="26">
        <f t="shared" si="37"/>
        <v>0.3125</v>
      </c>
      <c r="FE86">
        <v>7.0000000000000001E-3</v>
      </c>
      <c r="FF86">
        <v>0</v>
      </c>
      <c r="FG86">
        <v>0</v>
      </c>
      <c r="FH86">
        <v>0</v>
      </c>
      <c r="FL86" s="42">
        <f t="shared" si="38"/>
        <v>9</v>
      </c>
      <c r="FM86" s="20">
        <f t="shared" si="39"/>
        <v>0</v>
      </c>
      <c r="FN86" s="41">
        <v>0</v>
      </c>
      <c r="FO86" s="20">
        <f t="shared" si="40"/>
        <v>1</v>
      </c>
      <c r="FP86" s="20">
        <f t="shared" si="41"/>
        <v>1.3881999999999999</v>
      </c>
      <c r="FQ86" s="20">
        <f t="shared" si="42"/>
        <v>114.2944224321853</v>
      </c>
      <c r="FV86" t="s">
        <v>751</v>
      </c>
      <c r="FW86" s="45">
        <v>650000</v>
      </c>
      <c r="FX86" s="45">
        <v>650000</v>
      </c>
      <c r="FY86">
        <v>64</v>
      </c>
      <c r="FZ86">
        <v>3</v>
      </c>
      <c r="GA86">
        <v>4</v>
      </c>
      <c r="GB86">
        <v>7</v>
      </c>
      <c r="GC86">
        <v>-14</v>
      </c>
      <c r="GD86">
        <v>27</v>
      </c>
      <c r="GE86">
        <v>65</v>
      </c>
      <c r="GF86">
        <v>634</v>
      </c>
      <c r="GG86">
        <v>-0.60000000000000009</v>
      </c>
      <c r="GH86">
        <v>0.30000000000000004</v>
      </c>
      <c r="GI86">
        <v>-0.4</v>
      </c>
      <c r="GJ86" s="42">
        <f t="shared" si="43"/>
        <v>1</v>
      </c>
    </row>
    <row r="87" spans="1:192" x14ac:dyDescent="0.45">
      <c r="A87" s="40">
        <v>33826</v>
      </c>
      <c r="B87" t="s">
        <v>1078</v>
      </c>
      <c r="C87" t="s">
        <v>145</v>
      </c>
      <c r="D87" t="s">
        <v>91</v>
      </c>
      <c r="E87" t="s">
        <v>91</v>
      </c>
      <c r="F87">
        <v>73</v>
      </c>
      <c r="G87">
        <v>201</v>
      </c>
      <c r="H87">
        <v>2012</v>
      </c>
      <c r="I87">
        <v>1</v>
      </c>
      <c r="J87">
        <v>30</v>
      </c>
      <c r="K87" t="s">
        <v>92</v>
      </c>
      <c r="L87">
        <v>2013</v>
      </c>
      <c r="M87">
        <v>25</v>
      </c>
      <c r="N87">
        <v>5</v>
      </c>
      <c r="O87">
        <v>8476871</v>
      </c>
      <c r="P87" t="s">
        <v>1092</v>
      </c>
      <c r="Q87" t="s">
        <v>1093</v>
      </c>
      <c r="R87" t="s">
        <v>1094</v>
      </c>
      <c r="S87" t="s">
        <v>1095</v>
      </c>
      <c r="T87" t="s">
        <v>725</v>
      </c>
      <c r="U87" t="s">
        <v>172</v>
      </c>
      <c r="V87">
        <v>82</v>
      </c>
      <c r="W87">
        <v>15</v>
      </c>
      <c r="X87">
        <v>25</v>
      </c>
      <c r="Y87">
        <v>13</v>
      </c>
      <c r="Z87">
        <v>40</v>
      </c>
      <c r="AA87">
        <v>6</v>
      </c>
      <c r="AB87">
        <v>52</v>
      </c>
      <c r="AC87" s="26">
        <f t="shared" si="22"/>
        <v>0.48780487804878048</v>
      </c>
      <c r="AD87" s="20">
        <f t="shared" si="23"/>
        <v>2.6283185840707972</v>
      </c>
      <c r="AE87" s="20">
        <v>14.888</v>
      </c>
      <c r="AF87">
        <v>11</v>
      </c>
      <c r="AG87">
        <v>-0.7</v>
      </c>
      <c r="AH87">
        <v>27</v>
      </c>
      <c r="AI87">
        <v>1858</v>
      </c>
      <c r="AJ87">
        <v>78561</v>
      </c>
      <c r="AK87" s="20">
        <v>1309.3499999999999</v>
      </c>
      <c r="AL87">
        <v>1308.8499999999999</v>
      </c>
      <c r="AM87">
        <v>1309</v>
      </c>
      <c r="AN87" s="26">
        <f t="shared" si="24"/>
        <v>15.967682926829267</v>
      </c>
      <c r="AO87">
        <v>26.48</v>
      </c>
      <c r="AP87" s="41">
        <f t="shared" si="25"/>
        <v>0.50632911392405067</v>
      </c>
      <c r="AQ87">
        <v>319</v>
      </c>
      <c r="AR87">
        <v>319</v>
      </c>
      <c r="AS87">
        <v>319</v>
      </c>
      <c r="AT87">
        <v>263</v>
      </c>
      <c r="AU87">
        <v>263</v>
      </c>
      <c r="AV87">
        <v>180</v>
      </c>
      <c r="AW87">
        <v>183</v>
      </c>
      <c r="AX87">
        <v>82</v>
      </c>
      <c r="AY87">
        <v>11</v>
      </c>
      <c r="AZ87">
        <v>23</v>
      </c>
      <c r="BA87" s="42">
        <f t="shared" si="26"/>
        <v>34</v>
      </c>
      <c r="BB87">
        <v>23.11</v>
      </c>
      <c r="BC87">
        <v>30.772200000000002</v>
      </c>
      <c r="BD87" s="20">
        <v>166.2</v>
      </c>
      <c r="BE87" s="20">
        <f t="shared" si="27"/>
        <v>485.2</v>
      </c>
      <c r="BF87" s="20">
        <f t="shared" si="28"/>
        <v>22.242426557665127</v>
      </c>
      <c r="BG87">
        <v>501</v>
      </c>
      <c r="BH87">
        <v>447</v>
      </c>
      <c r="BI87">
        <v>348</v>
      </c>
      <c r="BJ87" s="41">
        <f t="shared" si="29"/>
        <v>0.59010600706713778</v>
      </c>
      <c r="BK87">
        <v>116</v>
      </c>
      <c r="BL87">
        <v>116</v>
      </c>
      <c r="BM87">
        <v>98</v>
      </c>
      <c r="BN87" s="42">
        <f t="shared" si="30"/>
        <v>18</v>
      </c>
      <c r="BO87">
        <v>83</v>
      </c>
      <c r="BP87">
        <v>39</v>
      </c>
      <c r="BQ87">
        <v>25</v>
      </c>
      <c r="BR87">
        <v>36</v>
      </c>
      <c r="BS87" s="41">
        <f t="shared" si="31"/>
        <v>3.614457831325301E-2</v>
      </c>
      <c r="BT87">
        <v>36</v>
      </c>
      <c r="BU87">
        <v>37</v>
      </c>
      <c r="BV87" s="41">
        <f t="shared" si="32"/>
        <v>0.49315068493150682</v>
      </c>
      <c r="BW87">
        <v>9</v>
      </c>
      <c r="BX87">
        <v>6</v>
      </c>
      <c r="BY87">
        <v>6</v>
      </c>
      <c r="BZ87">
        <v>8</v>
      </c>
      <c r="CA87">
        <v>21</v>
      </c>
      <c r="CB87">
        <v>23</v>
      </c>
      <c r="CC87">
        <v>10</v>
      </c>
      <c r="CD87">
        <v>11</v>
      </c>
      <c r="CE87">
        <v>9</v>
      </c>
      <c r="CF87">
        <v>7</v>
      </c>
      <c r="CG87">
        <v>23</v>
      </c>
      <c r="CH87">
        <v>27</v>
      </c>
      <c r="CI87">
        <v>0</v>
      </c>
      <c r="CJ87">
        <v>2</v>
      </c>
      <c r="CK87">
        <v>3</v>
      </c>
      <c r="CL87">
        <v>4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3</v>
      </c>
      <c r="CT87">
        <v>3</v>
      </c>
      <c r="CU87">
        <v>0</v>
      </c>
      <c r="CV87">
        <v>7</v>
      </c>
      <c r="CW87">
        <v>0</v>
      </c>
      <c r="CX87">
        <v>1</v>
      </c>
      <c r="CY87">
        <v>4</v>
      </c>
      <c r="CZ87">
        <v>78</v>
      </c>
      <c r="DA87">
        <v>10</v>
      </c>
      <c r="DB87">
        <v>2</v>
      </c>
      <c r="DC87">
        <v>13</v>
      </c>
      <c r="DD87">
        <v>38</v>
      </c>
      <c r="DE87">
        <v>9</v>
      </c>
      <c r="DF87">
        <v>1</v>
      </c>
      <c r="DG87">
        <v>107</v>
      </c>
      <c r="DH87">
        <v>12</v>
      </c>
      <c r="DI87">
        <v>29</v>
      </c>
      <c r="DJ87">
        <v>12</v>
      </c>
      <c r="DK87">
        <v>11</v>
      </c>
      <c r="DL87">
        <v>1</v>
      </c>
      <c r="DM87">
        <v>30</v>
      </c>
      <c r="DN87">
        <v>29</v>
      </c>
      <c r="DO87">
        <v>1</v>
      </c>
      <c r="DP87" s="42">
        <f t="shared" si="33"/>
        <v>17</v>
      </c>
      <c r="DQ87" s="20">
        <v>15.002000000000001</v>
      </c>
      <c r="DR87">
        <v>11</v>
      </c>
      <c r="DS87">
        <v>1</v>
      </c>
      <c r="DT87">
        <v>0</v>
      </c>
      <c r="DU87">
        <v>0</v>
      </c>
      <c r="DV87">
        <v>0</v>
      </c>
      <c r="DW87">
        <v>1414</v>
      </c>
      <c r="DX87">
        <v>1248</v>
      </c>
      <c r="DY87">
        <v>1060</v>
      </c>
      <c r="DZ87">
        <v>960</v>
      </c>
      <c r="EA87">
        <v>751</v>
      </c>
      <c r="EB87">
        <v>694</v>
      </c>
      <c r="EC87">
        <v>68.64</v>
      </c>
      <c r="ED87">
        <v>66.819999999999993</v>
      </c>
      <c r="EE87">
        <v>79</v>
      </c>
      <c r="EF87">
        <v>62</v>
      </c>
      <c r="EG87" s="41">
        <f t="shared" si="34"/>
        <v>0.1051930758988016</v>
      </c>
      <c r="EH87" s="43">
        <f t="shared" si="35"/>
        <v>0.91066282420749278</v>
      </c>
      <c r="EI87" s="44">
        <f t="shared" si="36"/>
        <v>1.0158559001062943</v>
      </c>
      <c r="EJ87">
        <v>1420</v>
      </c>
      <c r="EK87">
        <v>1249</v>
      </c>
      <c r="EL87">
        <v>1065</v>
      </c>
      <c r="EM87">
        <v>961</v>
      </c>
      <c r="EN87">
        <v>755</v>
      </c>
      <c r="EO87">
        <v>695</v>
      </c>
      <c r="EP87">
        <v>79</v>
      </c>
      <c r="EQ87">
        <v>62</v>
      </c>
      <c r="ER87">
        <v>662</v>
      </c>
      <c r="ES87">
        <v>632</v>
      </c>
      <c r="ET87">
        <v>235</v>
      </c>
      <c r="EU87">
        <v>251</v>
      </c>
      <c r="EV87">
        <v>42</v>
      </c>
      <c r="EW87">
        <v>33</v>
      </c>
      <c r="EX87">
        <v>71</v>
      </c>
      <c r="EY87">
        <v>92</v>
      </c>
      <c r="EZ87">
        <v>2</v>
      </c>
      <c r="FA87">
        <v>2.1</v>
      </c>
      <c r="FB87">
        <v>4</v>
      </c>
      <c r="FC87" s="20">
        <v>49.99</v>
      </c>
      <c r="FD87" s="26">
        <f t="shared" si="37"/>
        <v>0.6096341463414634</v>
      </c>
      <c r="FE87">
        <v>3.6653000000000002</v>
      </c>
      <c r="FF87">
        <v>0.9</v>
      </c>
      <c r="FG87">
        <v>0.03</v>
      </c>
      <c r="FH87">
        <v>0.92</v>
      </c>
      <c r="FL87" s="42">
        <f t="shared" si="38"/>
        <v>180</v>
      </c>
      <c r="FM87" s="20">
        <f t="shared" si="39"/>
        <v>12.818181818181818</v>
      </c>
      <c r="FN87" s="41">
        <v>6.7567567600000003E-2</v>
      </c>
      <c r="FO87" s="20">
        <f t="shared" si="40"/>
        <v>37.299999999999997</v>
      </c>
      <c r="FP87" s="20">
        <f t="shared" si="41"/>
        <v>43.000399999999999</v>
      </c>
      <c r="FQ87" s="20">
        <f t="shared" si="42"/>
        <v>122.03079038850899</v>
      </c>
      <c r="FV87" t="s">
        <v>711</v>
      </c>
      <c r="FW87" s="45">
        <v>3500000</v>
      </c>
      <c r="FX87" s="45">
        <v>3750000</v>
      </c>
      <c r="FY87">
        <v>308</v>
      </c>
      <c r="FZ87">
        <v>69</v>
      </c>
      <c r="GA87">
        <v>74</v>
      </c>
      <c r="GB87">
        <v>143</v>
      </c>
      <c r="GC87">
        <v>43</v>
      </c>
      <c r="GD87">
        <v>80</v>
      </c>
      <c r="GE87">
        <v>603</v>
      </c>
      <c r="GF87">
        <v>4586</v>
      </c>
      <c r="GG87">
        <v>10.3</v>
      </c>
      <c r="GH87">
        <v>7.6</v>
      </c>
      <c r="GI87">
        <v>17.899999999999999</v>
      </c>
      <c r="GJ87" s="42">
        <f t="shared" si="43"/>
        <v>37.299999999999997</v>
      </c>
    </row>
    <row r="88" spans="1:192" x14ac:dyDescent="0.45">
      <c r="A88" s="40">
        <v>34484</v>
      </c>
      <c r="B88" t="s">
        <v>379</v>
      </c>
      <c r="C88" t="s">
        <v>145</v>
      </c>
      <c r="D88" t="s">
        <v>91</v>
      </c>
      <c r="E88" t="s">
        <v>91</v>
      </c>
      <c r="F88">
        <v>73</v>
      </c>
      <c r="G88">
        <v>190</v>
      </c>
      <c r="H88">
        <v>2012</v>
      </c>
      <c r="I88">
        <v>1</v>
      </c>
      <c r="J88">
        <v>20</v>
      </c>
      <c r="K88" t="s">
        <v>92</v>
      </c>
      <c r="L88">
        <v>2012</v>
      </c>
      <c r="M88">
        <v>23</v>
      </c>
      <c r="N88">
        <v>5</v>
      </c>
      <c r="O88">
        <v>8476872</v>
      </c>
      <c r="P88" t="s">
        <v>1096</v>
      </c>
      <c r="Q88" t="s">
        <v>1097</v>
      </c>
      <c r="R88" t="s">
        <v>1098</v>
      </c>
      <c r="S88" t="s">
        <v>198</v>
      </c>
      <c r="T88" t="s">
        <v>716</v>
      </c>
      <c r="U88" t="s">
        <v>382</v>
      </c>
      <c r="V88">
        <v>81</v>
      </c>
      <c r="W88">
        <v>10</v>
      </c>
      <c r="X88">
        <v>10</v>
      </c>
      <c r="Y88">
        <v>7</v>
      </c>
      <c r="Z88">
        <v>20</v>
      </c>
      <c r="AA88">
        <v>13</v>
      </c>
      <c r="AB88">
        <v>82</v>
      </c>
      <c r="AC88" s="26">
        <f t="shared" si="22"/>
        <v>0.24691358024691357</v>
      </c>
      <c r="AD88" s="20">
        <f t="shared" si="23"/>
        <v>-6.4220183486238369E-2</v>
      </c>
      <c r="AE88" s="20">
        <v>7.8170000000000002</v>
      </c>
      <c r="AF88">
        <v>-10</v>
      </c>
      <c r="AG88">
        <v>3.1</v>
      </c>
      <c r="AH88">
        <v>42</v>
      </c>
      <c r="AI88">
        <v>1307</v>
      </c>
      <c r="AJ88">
        <v>54043</v>
      </c>
      <c r="AK88" s="20">
        <v>900.71666666666999</v>
      </c>
      <c r="AL88">
        <v>900.72</v>
      </c>
      <c r="AM88">
        <v>901</v>
      </c>
      <c r="AN88" s="26">
        <f t="shared" si="24"/>
        <v>11.119958847736626</v>
      </c>
      <c r="AO88">
        <v>18.84</v>
      </c>
      <c r="AP88" s="41">
        <f t="shared" si="25"/>
        <v>0.86956521739130432</v>
      </c>
      <c r="AQ88">
        <v>173</v>
      </c>
      <c r="AR88">
        <v>173</v>
      </c>
      <c r="AS88">
        <v>173</v>
      </c>
      <c r="AT88">
        <v>146</v>
      </c>
      <c r="AU88">
        <v>146</v>
      </c>
      <c r="AV88">
        <v>108</v>
      </c>
      <c r="AW88">
        <v>104</v>
      </c>
      <c r="AX88">
        <v>52</v>
      </c>
      <c r="AY88">
        <v>10</v>
      </c>
      <c r="AZ88">
        <v>10</v>
      </c>
      <c r="BA88" s="42">
        <f t="shared" si="26"/>
        <v>20</v>
      </c>
      <c r="BB88">
        <v>10.82</v>
      </c>
      <c r="BC88">
        <v>31.351900000000001</v>
      </c>
      <c r="BD88" s="20">
        <v>213.6</v>
      </c>
      <c r="BE88" s="20">
        <f t="shared" si="27"/>
        <v>386.6</v>
      </c>
      <c r="BF88" s="20">
        <f t="shared" si="28"/>
        <v>25.752731148414604</v>
      </c>
      <c r="BG88">
        <v>206</v>
      </c>
      <c r="BH88">
        <v>268</v>
      </c>
      <c r="BI88">
        <v>278</v>
      </c>
      <c r="BJ88" s="41">
        <f t="shared" si="29"/>
        <v>0.42561983471074383</v>
      </c>
      <c r="BK88">
        <v>126</v>
      </c>
      <c r="BL88">
        <v>126</v>
      </c>
      <c r="BM88">
        <v>62</v>
      </c>
      <c r="BN88" s="42">
        <f t="shared" si="30"/>
        <v>64</v>
      </c>
      <c r="BO88">
        <v>38</v>
      </c>
      <c r="BP88">
        <v>23</v>
      </c>
      <c r="BQ88">
        <v>22</v>
      </c>
      <c r="BR88">
        <v>27</v>
      </c>
      <c r="BS88" s="41">
        <f t="shared" si="31"/>
        <v>4.4262295081967211E-2</v>
      </c>
      <c r="BT88">
        <v>314</v>
      </c>
      <c r="BU88">
        <v>290</v>
      </c>
      <c r="BV88" s="41">
        <f t="shared" si="32"/>
        <v>0.51986754966887416</v>
      </c>
      <c r="BW88">
        <v>102</v>
      </c>
      <c r="BX88">
        <v>116</v>
      </c>
      <c r="BY88">
        <v>122</v>
      </c>
      <c r="BZ88">
        <v>105</v>
      </c>
      <c r="CA88">
        <v>90</v>
      </c>
      <c r="CB88">
        <v>69</v>
      </c>
      <c r="CC88">
        <v>94</v>
      </c>
      <c r="CD88">
        <v>94</v>
      </c>
      <c r="CE88">
        <v>108</v>
      </c>
      <c r="CF88">
        <v>83</v>
      </c>
      <c r="CG88">
        <v>200</v>
      </c>
      <c r="CH88">
        <v>186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3</v>
      </c>
      <c r="CU88">
        <v>0</v>
      </c>
      <c r="CV88">
        <v>5</v>
      </c>
      <c r="CW88">
        <v>0</v>
      </c>
      <c r="CX88">
        <v>0</v>
      </c>
      <c r="CY88">
        <v>3</v>
      </c>
      <c r="CZ88">
        <v>35</v>
      </c>
      <c r="DA88">
        <v>11</v>
      </c>
      <c r="DB88">
        <v>5</v>
      </c>
      <c r="DC88">
        <v>6</v>
      </c>
      <c r="DD88">
        <v>19</v>
      </c>
      <c r="DE88">
        <v>11</v>
      </c>
      <c r="DF88">
        <v>3</v>
      </c>
      <c r="DG88">
        <v>53</v>
      </c>
      <c r="DH88">
        <v>14</v>
      </c>
      <c r="DI88">
        <v>19</v>
      </c>
      <c r="DJ88">
        <v>14</v>
      </c>
      <c r="DK88">
        <v>12</v>
      </c>
      <c r="DL88">
        <v>2</v>
      </c>
      <c r="DM88">
        <v>21</v>
      </c>
      <c r="DN88">
        <v>19</v>
      </c>
      <c r="DO88">
        <v>2</v>
      </c>
      <c r="DP88" s="42">
        <f t="shared" si="33"/>
        <v>5</v>
      </c>
      <c r="DQ88" s="20">
        <v>7.7130000000000001</v>
      </c>
      <c r="DR88">
        <v>11</v>
      </c>
      <c r="DS88">
        <v>2</v>
      </c>
      <c r="DT88">
        <v>0</v>
      </c>
      <c r="DU88">
        <v>1</v>
      </c>
      <c r="DV88">
        <v>0</v>
      </c>
      <c r="DW88">
        <v>746</v>
      </c>
      <c r="DX88">
        <v>824</v>
      </c>
      <c r="DY88">
        <v>569</v>
      </c>
      <c r="DZ88">
        <v>583</v>
      </c>
      <c r="EA88">
        <v>421</v>
      </c>
      <c r="EB88">
        <v>400</v>
      </c>
      <c r="EC88">
        <v>31.42</v>
      </c>
      <c r="ED88">
        <v>36.47</v>
      </c>
      <c r="EE88">
        <v>23</v>
      </c>
      <c r="EF88">
        <v>44</v>
      </c>
      <c r="EG88" s="41">
        <f t="shared" si="34"/>
        <v>5.4631828978622329E-2</v>
      </c>
      <c r="EH88" s="43">
        <f t="shared" si="35"/>
        <v>0.89</v>
      </c>
      <c r="EI88" s="44">
        <f t="shared" si="36"/>
        <v>0.9446318289786223</v>
      </c>
      <c r="EJ88">
        <v>748</v>
      </c>
      <c r="EK88">
        <v>828</v>
      </c>
      <c r="EL88">
        <v>572</v>
      </c>
      <c r="EM88">
        <v>587</v>
      </c>
      <c r="EN88">
        <v>424</v>
      </c>
      <c r="EO88">
        <v>404</v>
      </c>
      <c r="EP88">
        <v>23</v>
      </c>
      <c r="EQ88">
        <v>44</v>
      </c>
      <c r="ER88">
        <v>347</v>
      </c>
      <c r="ES88">
        <v>380</v>
      </c>
      <c r="ET88">
        <v>132</v>
      </c>
      <c r="EU88">
        <v>151</v>
      </c>
      <c r="EV88">
        <v>8</v>
      </c>
      <c r="EW88">
        <v>27</v>
      </c>
      <c r="EX88">
        <v>53</v>
      </c>
      <c r="EY88">
        <v>70</v>
      </c>
      <c r="EZ88">
        <v>0.5</v>
      </c>
      <c r="FA88">
        <v>0.5</v>
      </c>
      <c r="FB88">
        <v>1</v>
      </c>
      <c r="FC88" s="20">
        <v>24.29</v>
      </c>
      <c r="FD88" s="26">
        <f t="shared" si="37"/>
        <v>0.29987654320987656</v>
      </c>
      <c r="FE88">
        <v>0.85</v>
      </c>
      <c r="FF88">
        <v>0.52</v>
      </c>
      <c r="FG88">
        <v>0.31</v>
      </c>
      <c r="FH88">
        <v>0.83</v>
      </c>
      <c r="FL88" s="42">
        <f t="shared" si="38"/>
        <v>197</v>
      </c>
      <c r="FM88" s="20">
        <f t="shared" si="39"/>
        <v>13.454545454545455</v>
      </c>
      <c r="FN88" s="41">
        <v>4.23575598E-2</v>
      </c>
      <c r="FO88" s="20">
        <f t="shared" si="40"/>
        <v>15.8</v>
      </c>
      <c r="FP88" s="20">
        <f t="shared" si="41"/>
        <v>21.5426</v>
      </c>
      <c r="FQ88" s="20">
        <f t="shared" si="42"/>
        <v>104.5830002664535</v>
      </c>
      <c r="FV88" t="s">
        <v>751</v>
      </c>
      <c r="FW88" s="45">
        <v>875000</v>
      </c>
      <c r="FX88" s="45">
        <v>962500</v>
      </c>
      <c r="FY88">
        <v>190</v>
      </c>
      <c r="FZ88">
        <v>19</v>
      </c>
      <c r="GA88">
        <v>28</v>
      </c>
      <c r="GB88">
        <v>47</v>
      </c>
      <c r="GC88">
        <v>-13</v>
      </c>
      <c r="GD88">
        <v>93</v>
      </c>
      <c r="GE88">
        <v>258</v>
      </c>
      <c r="GF88">
        <v>2114</v>
      </c>
      <c r="GG88">
        <v>1.1000000000000001</v>
      </c>
      <c r="GH88">
        <v>1.8</v>
      </c>
      <c r="GI88">
        <v>2.9</v>
      </c>
      <c r="GJ88" s="42">
        <f t="shared" si="43"/>
        <v>15.8</v>
      </c>
    </row>
    <row r="89" spans="1:192" x14ac:dyDescent="0.45">
      <c r="A89" s="40">
        <v>34590</v>
      </c>
      <c r="B89" t="s">
        <v>1099</v>
      </c>
      <c r="C89" t="s">
        <v>145</v>
      </c>
      <c r="D89" t="s">
        <v>91</v>
      </c>
      <c r="E89" t="s">
        <v>91</v>
      </c>
      <c r="F89">
        <v>76</v>
      </c>
      <c r="G89">
        <v>202</v>
      </c>
      <c r="H89">
        <v>2012</v>
      </c>
      <c r="I89">
        <v>1</v>
      </c>
      <c r="J89">
        <v>21</v>
      </c>
      <c r="K89" t="s">
        <v>92</v>
      </c>
      <c r="L89">
        <v>2016</v>
      </c>
      <c r="M89">
        <v>23</v>
      </c>
      <c r="N89">
        <v>2</v>
      </c>
      <c r="O89">
        <v>8476873</v>
      </c>
      <c r="P89" t="s">
        <v>1100</v>
      </c>
      <c r="Q89" t="s">
        <v>1101</v>
      </c>
      <c r="R89" t="s">
        <v>1102</v>
      </c>
      <c r="S89" t="s">
        <v>884</v>
      </c>
      <c r="T89" t="s">
        <v>716</v>
      </c>
      <c r="U89" t="s">
        <v>123</v>
      </c>
      <c r="V89">
        <v>72</v>
      </c>
      <c r="W89">
        <v>17</v>
      </c>
      <c r="X89">
        <v>8</v>
      </c>
      <c r="Y89">
        <v>4</v>
      </c>
      <c r="Z89">
        <v>25</v>
      </c>
      <c r="AA89">
        <v>11</v>
      </c>
      <c r="AB89">
        <v>59</v>
      </c>
      <c r="AC89" s="26">
        <f t="shared" si="22"/>
        <v>0.34722222222222221</v>
      </c>
      <c r="AD89" s="20">
        <f t="shared" si="23"/>
        <v>25</v>
      </c>
      <c r="AE89" s="20">
        <v>10.816000000000001</v>
      </c>
      <c r="AF89">
        <v>-7</v>
      </c>
      <c r="AG89">
        <v>1.6</v>
      </c>
      <c r="AH89">
        <v>33</v>
      </c>
      <c r="AI89">
        <v>1266</v>
      </c>
      <c r="AJ89">
        <v>57698</v>
      </c>
      <c r="AK89" s="20">
        <v>961.63333333333003</v>
      </c>
      <c r="AL89">
        <v>961.6</v>
      </c>
      <c r="AM89">
        <v>962</v>
      </c>
      <c r="AN89" s="26">
        <f t="shared" si="24"/>
        <v>13.356018518518518</v>
      </c>
      <c r="AO89">
        <v>22.39</v>
      </c>
      <c r="AP89" s="41">
        <f t="shared" si="25"/>
        <v>0.7142857142857143</v>
      </c>
      <c r="AQ89">
        <v>211</v>
      </c>
      <c r="AR89">
        <v>211</v>
      </c>
      <c r="AS89">
        <v>211</v>
      </c>
      <c r="AT89">
        <v>172</v>
      </c>
      <c r="AU89">
        <v>172</v>
      </c>
      <c r="AV89">
        <v>118</v>
      </c>
      <c r="AW89">
        <v>144</v>
      </c>
      <c r="AX89">
        <v>68</v>
      </c>
      <c r="AY89">
        <v>8</v>
      </c>
      <c r="AZ89">
        <v>17</v>
      </c>
      <c r="BA89" s="42">
        <f t="shared" si="26"/>
        <v>25</v>
      </c>
      <c r="BB89">
        <v>15.47</v>
      </c>
      <c r="BC89">
        <v>27.754200000000001</v>
      </c>
      <c r="BD89" s="20">
        <v>124.1</v>
      </c>
      <c r="BE89" s="20">
        <f t="shared" si="27"/>
        <v>335.1</v>
      </c>
      <c r="BF89" s="20">
        <f t="shared" si="28"/>
        <v>20.908901830282865</v>
      </c>
      <c r="BG89">
        <v>354</v>
      </c>
      <c r="BH89">
        <v>327</v>
      </c>
      <c r="BI89">
        <v>221</v>
      </c>
      <c r="BJ89" s="41">
        <f t="shared" si="29"/>
        <v>0.6156521739130435</v>
      </c>
      <c r="BK89">
        <v>35</v>
      </c>
      <c r="BL89">
        <v>35</v>
      </c>
      <c r="BM89">
        <v>50</v>
      </c>
      <c r="BN89" s="42">
        <f t="shared" si="30"/>
        <v>-15</v>
      </c>
      <c r="BO89">
        <v>54</v>
      </c>
      <c r="BP89">
        <v>20</v>
      </c>
      <c r="BQ89">
        <v>33</v>
      </c>
      <c r="BR89">
        <v>51</v>
      </c>
      <c r="BS89" s="41">
        <f t="shared" si="31"/>
        <v>7.1129707112970716E-2</v>
      </c>
      <c r="BT89">
        <v>395</v>
      </c>
      <c r="BU89">
        <v>415</v>
      </c>
      <c r="BV89" s="41">
        <f t="shared" si="32"/>
        <v>0.48765432098765432</v>
      </c>
      <c r="BW89">
        <v>89</v>
      </c>
      <c r="BX89">
        <v>122</v>
      </c>
      <c r="BY89">
        <v>155</v>
      </c>
      <c r="BZ89">
        <v>157</v>
      </c>
      <c r="CA89">
        <v>151</v>
      </c>
      <c r="CB89">
        <v>136</v>
      </c>
      <c r="CC89">
        <v>137</v>
      </c>
      <c r="CD89">
        <v>135</v>
      </c>
      <c r="CE89">
        <v>105</v>
      </c>
      <c r="CF89">
        <v>128</v>
      </c>
      <c r="CG89">
        <v>246</v>
      </c>
      <c r="CH89">
        <v>247</v>
      </c>
      <c r="CI89">
        <v>1</v>
      </c>
      <c r="CJ89">
        <v>0</v>
      </c>
      <c r="CK89">
        <v>3</v>
      </c>
      <c r="CL89">
        <v>3</v>
      </c>
      <c r="CM89">
        <v>0</v>
      </c>
      <c r="CN89">
        <v>0</v>
      </c>
      <c r="CO89">
        <v>0</v>
      </c>
      <c r="CP89">
        <v>4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9</v>
      </c>
      <c r="CW89">
        <v>0</v>
      </c>
      <c r="CX89">
        <v>1</v>
      </c>
      <c r="CY89">
        <v>8</v>
      </c>
      <c r="CZ89">
        <v>45</v>
      </c>
      <c r="DA89">
        <v>16</v>
      </c>
      <c r="DB89">
        <v>1</v>
      </c>
      <c r="DC89">
        <v>14</v>
      </c>
      <c r="DD89">
        <v>12</v>
      </c>
      <c r="DE89">
        <v>8</v>
      </c>
      <c r="DF89">
        <v>0</v>
      </c>
      <c r="DG89">
        <v>67</v>
      </c>
      <c r="DH89">
        <v>15</v>
      </c>
      <c r="DI89">
        <v>14</v>
      </c>
      <c r="DJ89">
        <v>15</v>
      </c>
      <c r="DK89">
        <v>14</v>
      </c>
      <c r="DL89">
        <v>1</v>
      </c>
      <c r="DM89">
        <v>13</v>
      </c>
      <c r="DN89">
        <v>12</v>
      </c>
      <c r="DO89">
        <v>1</v>
      </c>
      <c r="DP89" s="42">
        <f t="shared" si="33"/>
        <v>-1</v>
      </c>
      <c r="DQ89" s="20">
        <v>-3.0619999999999998</v>
      </c>
      <c r="DR89">
        <v>14</v>
      </c>
      <c r="DS89">
        <v>1</v>
      </c>
      <c r="DT89">
        <v>0</v>
      </c>
      <c r="DU89">
        <v>0</v>
      </c>
      <c r="DV89">
        <v>0</v>
      </c>
      <c r="DW89">
        <v>981</v>
      </c>
      <c r="DX89">
        <v>916</v>
      </c>
      <c r="DY89">
        <v>724</v>
      </c>
      <c r="DZ89">
        <v>666</v>
      </c>
      <c r="EA89">
        <v>485</v>
      </c>
      <c r="EB89">
        <v>478</v>
      </c>
      <c r="EC89">
        <v>45.02</v>
      </c>
      <c r="ED89">
        <v>41.34</v>
      </c>
      <c r="EE89">
        <v>35</v>
      </c>
      <c r="EF89">
        <v>43</v>
      </c>
      <c r="EG89" s="41">
        <f t="shared" si="34"/>
        <v>7.2164948453608241E-2</v>
      </c>
      <c r="EH89" s="43">
        <f t="shared" si="35"/>
        <v>0.91004184100418406</v>
      </c>
      <c r="EI89" s="44">
        <f t="shared" si="36"/>
        <v>0.98220678945779227</v>
      </c>
      <c r="EJ89">
        <v>979</v>
      </c>
      <c r="EK89">
        <v>916</v>
      </c>
      <c r="EL89">
        <v>723</v>
      </c>
      <c r="EM89">
        <v>666</v>
      </c>
      <c r="EN89">
        <v>484</v>
      </c>
      <c r="EO89">
        <v>479</v>
      </c>
      <c r="EP89">
        <v>35</v>
      </c>
      <c r="EQ89">
        <v>43</v>
      </c>
      <c r="ER89">
        <v>473</v>
      </c>
      <c r="ES89">
        <v>416</v>
      </c>
      <c r="ET89">
        <v>193</v>
      </c>
      <c r="EU89">
        <v>159</v>
      </c>
      <c r="EV89">
        <v>23</v>
      </c>
      <c r="EW89">
        <v>22</v>
      </c>
      <c r="EX89">
        <v>81</v>
      </c>
      <c r="EY89">
        <v>81</v>
      </c>
      <c r="EZ89">
        <v>1.6</v>
      </c>
      <c r="FA89">
        <v>1</v>
      </c>
      <c r="FB89">
        <v>2.5</v>
      </c>
      <c r="FC89" s="20">
        <v>29.55</v>
      </c>
      <c r="FD89" s="26">
        <f t="shared" si="37"/>
        <v>0.41041666666666665</v>
      </c>
      <c r="FE89">
        <v>4.2729999999999997</v>
      </c>
      <c r="FF89">
        <v>0.41</v>
      </c>
      <c r="FG89">
        <v>-0.06</v>
      </c>
      <c r="FH89">
        <v>0.35</v>
      </c>
      <c r="FI89">
        <v>1</v>
      </c>
      <c r="FJ89">
        <v>0</v>
      </c>
      <c r="FK89">
        <v>0</v>
      </c>
      <c r="FL89" s="42">
        <f t="shared" si="38"/>
        <v>120</v>
      </c>
      <c r="FM89" s="20">
        <f t="shared" si="39"/>
        <v>4.8571428571428568</v>
      </c>
      <c r="FN89" s="41">
        <v>9.7292015600000004E-2</v>
      </c>
      <c r="FO89" s="20">
        <f t="shared" si="40"/>
        <v>21.7</v>
      </c>
      <c r="FP89" s="20">
        <f t="shared" si="41"/>
        <v>24.387599999999999</v>
      </c>
      <c r="FQ89" s="20">
        <f t="shared" si="42"/>
        <v>118.36522462562395</v>
      </c>
      <c r="FV89" t="s">
        <v>751</v>
      </c>
      <c r="FW89" s="45">
        <v>925000</v>
      </c>
      <c r="FX89" s="45">
        <v>925000</v>
      </c>
      <c r="FY89">
        <v>73</v>
      </c>
      <c r="FZ89">
        <v>17</v>
      </c>
      <c r="GA89">
        <v>8</v>
      </c>
      <c r="GB89">
        <v>25</v>
      </c>
      <c r="GC89">
        <v>-7</v>
      </c>
      <c r="GD89">
        <v>33</v>
      </c>
      <c r="GE89">
        <v>118</v>
      </c>
      <c r="GF89">
        <v>972</v>
      </c>
      <c r="GG89">
        <v>1.6</v>
      </c>
      <c r="GH89">
        <v>1</v>
      </c>
      <c r="GI89">
        <v>2.5</v>
      </c>
      <c r="GJ89" s="42">
        <f t="shared" si="43"/>
        <v>21.7</v>
      </c>
    </row>
    <row r="90" spans="1:192" x14ac:dyDescent="0.45">
      <c r="A90" s="40">
        <v>34568</v>
      </c>
      <c r="B90" t="s">
        <v>1103</v>
      </c>
      <c r="D90" t="s">
        <v>120</v>
      </c>
      <c r="E90" t="s">
        <v>120</v>
      </c>
      <c r="F90">
        <v>74</v>
      </c>
      <c r="G90">
        <v>206</v>
      </c>
      <c r="H90">
        <v>2012</v>
      </c>
      <c r="I90">
        <v>1</v>
      </c>
      <c r="J90">
        <v>22</v>
      </c>
      <c r="K90" t="s">
        <v>92</v>
      </c>
      <c r="L90">
        <v>2013</v>
      </c>
      <c r="M90">
        <v>23</v>
      </c>
      <c r="N90">
        <v>5</v>
      </c>
      <c r="O90">
        <v>8476874</v>
      </c>
      <c r="P90" t="s">
        <v>1104</v>
      </c>
      <c r="Q90" t="s">
        <v>1105</v>
      </c>
      <c r="R90" t="s">
        <v>1106</v>
      </c>
      <c r="S90" t="s">
        <v>1107</v>
      </c>
      <c r="T90" t="s">
        <v>720</v>
      </c>
      <c r="U90" t="s">
        <v>230</v>
      </c>
      <c r="V90">
        <v>82</v>
      </c>
      <c r="W90">
        <v>7</v>
      </c>
      <c r="X90">
        <v>22</v>
      </c>
      <c r="Y90">
        <v>10</v>
      </c>
      <c r="Z90">
        <v>29</v>
      </c>
      <c r="AA90">
        <v>11</v>
      </c>
      <c r="AB90">
        <v>69</v>
      </c>
      <c r="AC90" s="26">
        <f t="shared" si="22"/>
        <v>0.35365853658536583</v>
      </c>
      <c r="AD90" s="20">
        <f t="shared" si="23"/>
        <v>5.1454545454545446</v>
      </c>
      <c r="AE90" s="20">
        <v>9.9710000000000001</v>
      </c>
      <c r="AF90">
        <v>-1</v>
      </c>
      <c r="AG90">
        <v>3.9</v>
      </c>
      <c r="AH90">
        <v>28</v>
      </c>
      <c r="AI90">
        <v>2087</v>
      </c>
      <c r="AJ90">
        <v>92279</v>
      </c>
      <c r="AK90" s="20">
        <v>1537.9833333332999</v>
      </c>
      <c r="AL90">
        <v>1538</v>
      </c>
      <c r="AM90">
        <v>1538</v>
      </c>
      <c r="AN90" s="26">
        <f t="shared" si="24"/>
        <v>18.755894308943091</v>
      </c>
      <c r="AO90">
        <v>31.37</v>
      </c>
      <c r="AP90" s="41">
        <f t="shared" si="25"/>
        <v>0.4264705882352941</v>
      </c>
      <c r="AQ90">
        <v>318</v>
      </c>
      <c r="AR90">
        <v>318</v>
      </c>
      <c r="AS90">
        <v>318</v>
      </c>
      <c r="AT90">
        <v>215</v>
      </c>
      <c r="AU90">
        <v>215</v>
      </c>
      <c r="AV90">
        <v>164</v>
      </c>
      <c r="AW90">
        <v>92</v>
      </c>
      <c r="AX90">
        <v>10</v>
      </c>
      <c r="AY90">
        <v>5</v>
      </c>
      <c r="AZ90">
        <v>20</v>
      </c>
      <c r="BA90" s="42">
        <f t="shared" si="26"/>
        <v>25</v>
      </c>
      <c r="BB90">
        <v>6.08</v>
      </c>
      <c r="BC90">
        <v>53.243899999999996</v>
      </c>
      <c r="BD90" s="20">
        <v>206.7</v>
      </c>
      <c r="BE90" s="20">
        <f t="shared" si="27"/>
        <v>524.70000000000005</v>
      </c>
      <c r="BF90" s="20">
        <f t="shared" si="28"/>
        <v>20.469440832249678</v>
      </c>
      <c r="BG90">
        <v>520</v>
      </c>
      <c r="BH90">
        <v>472</v>
      </c>
      <c r="BI90">
        <v>460</v>
      </c>
      <c r="BJ90" s="41">
        <f t="shared" si="29"/>
        <v>0.53061224489795922</v>
      </c>
      <c r="BK90">
        <v>131</v>
      </c>
      <c r="BL90">
        <v>131</v>
      </c>
      <c r="BM90">
        <v>196</v>
      </c>
      <c r="BN90" s="42">
        <f t="shared" si="30"/>
        <v>-65</v>
      </c>
      <c r="BO90">
        <v>51</v>
      </c>
      <c r="BP90">
        <v>50</v>
      </c>
      <c r="BQ90">
        <v>17</v>
      </c>
      <c r="BR90">
        <v>115</v>
      </c>
      <c r="BS90" s="41">
        <f t="shared" si="31"/>
        <v>9.4728171334431635E-2</v>
      </c>
      <c r="BT90">
        <v>0</v>
      </c>
      <c r="BU90">
        <v>0</v>
      </c>
      <c r="BV90" s="41">
        <f t="shared" si="32"/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3</v>
      </c>
      <c r="CY90">
        <v>4</v>
      </c>
      <c r="CZ90">
        <v>43</v>
      </c>
      <c r="DA90">
        <v>7</v>
      </c>
      <c r="DB90">
        <v>0</v>
      </c>
      <c r="DC90">
        <v>53</v>
      </c>
      <c r="DD90">
        <v>22</v>
      </c>
      <c r="DE90">
        <v>0</v>
      </c>
      <c r="DF90">
        <v>0</v>
      </c>
      <c r="DG90">
        <v>82</v>
      </c>
      <c r="DH90">
        <v>14</v>
      </c>
      <c r="DI90">
        <v>8</v>
      </c>
      <c r="DJ90">
        <v>14</v>
      </c>
      <c r="DK90">
        <v>14</v>
      </c>
      <c r="DL90">
        <v>0</v>
      </c>
      <c r="DM90">
        <v>8</v>
      </c>
      <c r="DN90">
        <v>8</v>
      </c>
      <c r="DO90">
        <v>0</v>
      </c>
      <c r="DP90" s="42">
        <f t="shared" si="33"/>
        <v>-6</v>
      </c>
      <c r="DQ90" s="20">
        <v>2.4740000000000002</v>
      </c>
      <c r="DR90">
        <v>14</v>
      </c>
      <c r="DS90">
        <v>0</v>
      </c>
      <c r="DT90">
        <v>0</v>
      </c>
      <c r="DU90">
        <v>0</v>
      </c>
      <c r="DV90">
        <v>0</v>
      </c>
      <c r="DW90">
        <v>1524</v>
      </c>
      <c r="DX90">
        <v>1491</v>
      </c>
      <c r="DY90">
        <v>1159</v>
      </c>
      <c r="DZ90">
        <v>1099</v>
      </c>
      <c r="EA90">
        <v>860</v>
      </c>
      <c r="EB90">
        <v>809</v>
      </c>
      <c r="EC90">
        <v>67.59</v>
      </c>
      <c r="ED90">
        <v>69.959999999999994</v>
      </c>
      <c r="EE90">
        <v>68</v>
      </c>
      <c r="EF90">
        <v>72</v>
      </c>
      <c r="EG90" s="41">
        <f t="shared" si="34"/>
        <v>7.9069767441860464E-2</v>
      </c>
      <c r="EH90" s="43">
        <f t="shared" si="35"/>
        <v>0.91100123609394312</v>
      </c>
      <c r="EI90" s="44">
        <f t="shared" si="36"/>
        <v>0.99007100353580357</v>
      </c>
      <c r="EJ90">
        <v>1521</v>
      </c>
      <c r="EK90">
        <v>1493</v>
      </c>
      <c r="EL90">
        <v>1157</v>
      </c>
      <c r="EM90">
        <v>1100</v>
      </c>
      <c r="EN90">
        <v>857</v>
      </c>
      <c r="EO90">
        <v>810</v>
      </c>
      <c r="EP90">
        <v>66</v>
      </c>
      <c r="EQ90">
        <v>72</v>
      </c>
      <c r="ER90">
        <v>724</v>
      </c>
      <c r="ES90">
        <v>748</v>
      </c>
      <c r="ET90">
        <v>281</v>
      </c>
      <c r="EU90">
        <v>293</v>
      </c>
      <c r="EV90">
        <v>34</v>
      </c>
      <c r="EW90">
        <v>38</v>
      </c>
      <c r="EX90">
        <v>87</v>
      </c>
      <c r="EY90">
        <v>82</v>
      </c>
      <c r="EZ90">
        <v>1.8</v>
      </c>
      <c r="FA90">
        <v>3.1</v>
      </c>
      <c r="FB90">
        <v>4.9000000000000004</v>
      </c>
      <c r="FC90" s="20">
        <v>39.75</v>
      </c>
      <c r="FD90" s="26">
        <f t="shared" si="37"/>
        <v>0.4847560975609756</v>
      </c>
      <c r="FE90">
        <v>1.6676000000000002</v>
      </c>
      <c r="FF90">
        <v>7.0000000000000007E-2</v>
      </c>
      <c r="FG90">
        <v>-0.22</v>
      </c>
      <c r="FH90">
        <v>-0.14000000000000001</v>
      </c>
      <c r="FL90" s="42">
        <f t="shared" si="38"/>
        <v>274</v>
      </c>
      <c r="FM90" s="20">
        <f t="shared" si="39"/>
        <v>10.571428571428571</v>
      </c>
      <c r="FN90" s="41">
        <v>2.6615969600000001E-2</v>
      </c>
      <c r="FO90" s="20">
        <f t="shared" si="40"/>
        <v>26.2</v>
      </c>
      <c r="FP90" s="20">
        <f t="shared" si="41"/>
        <v>29.494800000000001</v>
      </c>
      <c r="FQ90" s="20">
        <f t="shared" si="42"/>
        <v>117.62028608582574</v>
      </c>
      <c r="FV90" t="s">
        <v>711</v>
      </c>
      <c r="FW90" s="45">
        <v>4083300</v>
      </c>
      <c r="FX90" s="45">
        <v>4083333</v>
      </c>
      <c r="FY90">
        <v>302</v>
      </c>
      <c r="FZ90">
        <v>24</v>
      </c>
      <c r="GA90">
        <v>69</v>
      </c>
      <c r="GB90">
        <v>93</v>
      </c>
      <c r="GC90">
        <v>52</v>
      </c>
      <c r="GD90">
        <v>86</v>
      </c>
      <c r="GE90">
        <v>471</v>
      </c>
      <c r="GF90">
        <v>5726</v>
      </c>
      <c r="GG90">
        <v>5.6</v>
      </c>
      <c r="GH90">
        <v>15.7</v>
      </c>
      <c r="GI90">
        <v>21.3</v>
      </c>
      <c r="GJ90" s="42">
        <f t="shared" si="43"/>
        <v>26.2</v>
      </c>
    </row>
    <row r="91" spans="1:192" x14ac:dyDescent="0.45">
      <c r="A91" s="40">
        <v>34392</v>
      </c>
      <c r="B91" t="s">
        <v>1108</v>
      </c>
      <c r="C91" t="s">
        <v>126</v>
      </c>
      <c r="D91" t="s">
        <v>91</v>
      </c>
      <c r="E91" t="s">
        <v>91</v>
      </c>
      <c r="F91">
        <v>74</v>
      </c>
      <c r="G91">
        <v>192</v>
      </c>
      <c r="H91">
        <v>2012</v>
      </c>
      <c r="I91">
        <v>1</v>
      </c>
      <c r="J91">
        <v>23</v>
      </c>
      <c r="K91" t="s">
        <v>92</v>
      </c>
      <c r="L91">
        <v>2015</v>
      </c>
      <c r="M91">
        <v>23</v>
      </c>
      <c r="N91">
        <v>3</v>
      </c>
      <c r="O91">
        <v>8476875</v>
      </c>
      <c r="P91" t="s">
        <v>1109</v>
      </c>
      <c r="Q91" t="s">
        <v>1110</v>
      </c>
      <c r="R91" t="s">
        <v>1111</v>
      </c>
      <c r="S91" t="s">
        <v>176</v>
      </c>
      <c r="T91" t="s">
        <v>720</v>
      </c>
      <c r="U91" t="s">
        <v>373</v>
      </c>
      <c r="V91">
        <v>81</v>
      </c>
      <c r="W91">
        <v>10</v>
      </c>
      <c r="X91">
        <v>17</v>
      </c>
      <c r="Y91">
        <v>9</v>
      </c>
      <c r="Z91">
        <v>27</v>
      </c>
      <c r="AA91">
        <v>10</v>
      </c>
      <c r="AB91">
        <v>51</v>
      </c>
      <c r="AC91" s="26">
        <f t="shared" si="22"/>
        <v>0.33333333333333331</v>
      </c>
      <c r="AD91" s="20">
        <f t="shared" si="23"/>
        <v>10.607142857142858</v>
      </c>
      <c r="AE91" s="20">
        <v>9.9469999999999992</v>
      </c>
      <c r="AF91">
        <v>-1</v>
      </c>
      <c r="AG91">
        <v>-2</v>
      </c>
      <c r="AH91">
        <v>61</v>
      </c>
      <c r="AI91">
        <v>2182</v>
      </c>
      <c r="AJ91">
        <v>103699</v>
      </c>
      <c r="AK91" s="20">
        <v>1728.3166666667</v>
      </c>
      <c r="AL91">
        <v>1728.32</v>
      </c>
      <c r="AM91">
        <v>1728</v>
      </c>
      <c r="AN91" s="26">
        <f t="shared" si="24"/>
        <v>21.337242798353909</v>
      </c>
      <c r="AO91">
        <v>35.4</v>
      </c>
      <c r="AP91" s="41">
        <f t="shared" si="25"/>
        <v>0.33750000000000002</v>
      </c>
      <c r="AQ91">
        <v>320</v>
      </c>
      <c r="AR91">
        <v>320</v>
      </c>
      <c r="AS91">
        <v>320</v>
      </c>
      <c r="AT91">
        <v>237</v>
      </c>
      <c r="AU91">
        <v>237</v>
      </c>
      <c r="AV91">
        <v>167</v>
      </c>
      <c r="AW91">
        <v>114</v>
      </c>
      <c r="AX91">
        <v>17</v>
      </c>
      <c r="AY91">
        <v>8</v>
      </c>
      <c r="AZ91">
        <v>12</v>
      </c>
      <c r="BA91" s="42">
        <f t="shared" si="26"/>
        <v>20</v>
      </c>
      <c r="BB91">
        <v>8.7100000000000009</v>
      </c>
      <c r="BC91">
        <v>48.455100000000002</v>
      </c>
      <c r="BD91" s="20">
        <v>184.3</v>
      </c>
      <c r="BE91" s="20">
        <f t="shared" si="27"/>
        <v>504.3</v>
      </c>
      <c r="BF91" s="20">
        <f t="shared" si="28"/>
        <v>17.507174597296796</v>
      </c>
      <c r="BG91">
        <v>435</v>
      </c>
      <c r="BH91">
        <v>586</v>
      </c>
      <c r="BI91">
        <v>646</v>
      </c>
      <c r="BJ91" s="41">
        <f t="shared" si="29"/>
        <v>0.40240518038852913</v>
      </c>
      <c r="BK91">
        <v>53</v>
      </c>
      <c r="BL91">
        <v>53</v>
      </c>
      <c r="BM91">
        <v>83</v>
      </c>
      <c r="BN91" s="42">
        <f t="shared" si="30"/>
        <v>-30</v>
      </c>
      <c r="BO91">
        <v>70</v>
      </c>
      <c r="BP91">
        <v>92</v>
      </c>
      <c r="BQ91">
        <v>68</v>
      </c>
      <c r="BR91">
        <v>137</v>
      </c>
      <c r="BS91" s="41">
        <f t="shared" si="31"/>
        <v>9.2818428184281848E-2</v>
      </c>
      <c r="BT91">
        <v>0</v>
      </c>
      <c r="BU91">
        <v>0</v>
      </c>
      <c r="BV91" s="41">
        <f t="shared" si="32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3</v>
      </c>
      <c r="CL91">
        <v>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</v>
      </c>
      <c r="CS91">
        <v>1</v>
      </c>
      <c r="CT91">
        <v>0</v>
      </c>
      <c r="CU91">
        <v>0</v>
      </c>
      <c r="CV91">
        <v>6</v>
      </c>
      <c r="CW91">
        <v>0</v>
      </c>
      <c r="CX91">
        <v>1</v>
      </c>
      <c r="CY91">
        <v>7</v>
      </c>
      <c r="CZ91">
        <v>62</v>
      </c>
      <c r="DA91">
        <v>6</v>
      </c>
      <c r="DB91">
        <v>0</v>
      </c>
      <c r="DC91">
        <v>66</v>
      </c>
      <c r="DD91">
        <v>30</v>
      </c>
      <c r="DE91">
        <v>0</v>
      </c>
      <c r="DF91">
        <v>4</v>
      </c>
      <c r="DG91">
        <v>61</v>
      </c>
      <c r="DH91">
        <v>25</v>
      </c>
      <c r="DI91">
        <v>19</v>
      </c>
      <c r="DJ91">
        <v>26</v>
      </c>
      <c r="DK91">
        <v>25</v>
      </c>
      <c r="DL91">
        <v>1</v>
      </c>
      <c r="DM91">
        <v>20</v>
      </c>
      <c r="DN91">
        <v>20</v>
      </c>
      <c r="DO91">
        <v>0</v>
      </c>
      <c r="DP91" s="42">
        <f t="shared" si="33"/>
        <v>-6</v>
      </c>
      <c r="DQ91" s="20">
        <v>2.0910000000000002</v>
      </c>
      <c r="DR91">
        <v>23</v>
      </c>
      <c r="DS91">
        <v>1</v>
      </c>
      <c r="DT91">
        <v>0</v>
      </c>
      <c r="DU91">
        <v>1</v>
      </c>
      <c r="DV91">
        <v>0</v>
      </c>
      <c r="DW91">
        <v>1642</v>
      </c>
      <c r="DX91">
        <v>1787</v>
      </c>
      <c r="DY91">
        <v>1283</v>
      </c>
      <c r="DZ91">
        <v>1339</v>
      </c>
      <c r="EA91">
        <v>966</v>
      </c>
      <c r="EB91">
        <v>1016</v>
      </c>
      <c r="EC91">
        <v>75.34</v>
      </c>
      <c r="ED91">
        <v>84.53</v>
      </c>
      <c r="EE91">
        <v>80</v>
      </c>
      <c r="EF91">
        <v>89</v>
      </c>
      <c r="EG91" s="41">
        <f t="shared" si="34"/>
        <v>8.2815734989648032E-2</v>
      </c>
      <c r="EH91" s="43">
        <f t="shared" si="35"/>
        <v>0.91240157480314965</v>
      </c>
      <c r="EI91" s="44">
        <f t="shared" si="36"/>
        <v>0.99521730979279766</v>
      </c>
      <c r="EJ91">
        <v>1644</v>
      </c>
      <c r="EK91">
        <v>1783</v>
      </c>
      <c r="EL91">
        <v>1280</v>
      </c>
      <c r="EM91">
        <v>1337</v>
      </c>
      <c r="EN91">
        <v>964</v>
      </c>
      <c r="EO91">
        <v>1014</v>
      </c>
      <c r="EP91">
        <v>80</v>
      </c>
      <c r="EQ91">
        <v>87</v>
      </c>
      <c r="ER91">
        <v>799</v>
      </c>
      <c r="ES91">
        <v>871</v>
      </c>
      <c r="ET91">
        <v>280</v>
      </c>
      <c r="EU91">
        <v>329</v>
      </c>
      <c r="EV91">
        <v>46</v>
      </c>
      <c r="EW91">
        <v>53</v>
      </c>
      <c r="EX91">
        <v>126</v>
      </c>
      <c r="EY91">
        <v>143</v>
      </c>
      <c r="EZ91">
        <v>1.6</v>
      </c>
      <c r="FA91">
        <v>3.5</v>
      </c>
      <c r="FB91">
        <v>5.0999999999999996</v>
      </c>
      <c r="FC91" s="20">
        <v>33.880000000000003</v>
      </c>
      <c r="FD91" s="26">
        <f t="shared" si="37"/>
        <v>0.41827160493827165</v>
      </c>
      <c r="FE91">
        <v>3.2151999999999998</v>
      </c>
      <c r="FF91">
        <v>-0.21</v>
      </c>
      <c r="FG91">
        <v>-0.15</v>
      </c>
      <c r="FH91">
        <v>-0.36</v>
      </c>
      <c r="FI91">
        <v>1</v>
      </c>
      <c r="FJ91">
        <v>1</v>
      </c>
      <c r="FK91">
        <v>0</v>
      </c>
      <c r="FL91" s="42">
        <f t="shared" si="38"/>
        <v>252</v>
      </c>
      <c r="FM91" s="20">
        <f t="shared" si="39"/>
        <v>5.2608695652173916</v>
      </c>
      <c r="FN91" s="41">
        <v>4.3078539499999999E-2</v>
      </c>
      <c r="FO91" s="20">
        <f t="shared" si="40"/>
        <v>20.9</v>
      </c>
      <c r="FP91" s="20">
        <f t="shared" si="41"/>
        <v>27.418199999999999</v>
      </c>
      <c r="FQ91" s="20">
        <f t="shared" si="42"/>
        <v>119.04045547120904</v>
      </c>
      <c r="FR91">
        <v>1</v>
      </c>
      <c r="FS91" t="s">
        <v>189</v>
      </c>
      <c r="FT91">
        <v>11</v>
      </c>
      <c r="FV91" t="s">
        <v>711</v>
      </c>
      <c r="FW91" s="45">
        <v>925000</v>
      </c>
      <c r="FX91" s="45">
        <v>925000</v>
      </c>
      <c r="FY91">
        <v>165</v>
      </c>
      <c r="FZ91">
        <v>17</v>
      </c>
      <c r="GA91">
        <v>27</v>
      </c>
      <c r="GB91">
        <v>44</v>
      </c>
      <c r="GC91">
        <v>-5</v>
      </c>
      <c r="GD91">
        <v>99</v>
      </c>
      <c r="GE91">
        <v>350</v>
      </c>
      <c r="GF91">
        <v>3486</v>
      </c>
      <c r="GG91">
        <v>2.1</v>
      </c>
      <c r="GH91">
        <v>7.6</v>
      </c>
      <c r="GI91">
        <v>9.6</v>
      </c>
      <c r="GJ91" s="42">
        <f t="shared" si="43"/>
        <v>20.9</v>
      </c>
    </row>
    <row r="92" spans="1:192" x14ac:dyDescent="0.45">
      <c r="A92" s="40">
        <v>34250</v>
      </c>
      <c r="B92" t="s">
        <v>822</v>
      </c>
      <c r="C92" t="s">
        <v>823</v>
      </c>
      <c r="D92" t="s">
        <v>107</v>
      </c>
      <c r="E92" t="s">
        <v>107</v>
      </c>
      <c r="F92">
        <v>74</v>
      </c>
      <c r="G92">
        <v>190</v>
      </c>
      <c r="H92">
        <v>2012</v>
      </c>
      <c r="I92">
        <v>1</v>
      </c>
      <c r="J92">
        <v>25</v>
      </c>
      <c r="K92" t="s">
        <v>202</v>
      </c>
      <c r="L92">
        <v>2016</v>
      </c>
      <c r="M92">
        <v>24</v>
      </c>
      <c r="N92">
        <v>2</v>
      </c>
      <c r="O92">
        <v>8476877</v>
      </c>
      <c r="P92" t="s">
        <v>1112</v>
      </c>
      <c r="Q92" t="s">
        <v>1113</v>
      </c>
      <c r="R92" t="s">
        <v>1114</v>
      </c>
      <c r="S92" t="s">
        <v>146</v>
      </c>
      <c r="T92" t="s">
        <v>720</v>
      </c>
      <c r="U92" t="s">
        <v>95</v>
      </c>
      <c r="V92">
        <v>13</v>
      </c>
      <c r="W92">
        <v>0</v>
      </c>
      <c r="X92">
        <v>1</v>
      </c>
      <c r="Y92">
        <v>1</v>
      </c>
      <c r="Z92">
        <v>1</v>
      </c>
      <c r="AA92">
        <v>25</v>
      </c>
      <c r="AB92">
        <v>69</v>
      </c>
      <c r="AC92" s="26">
        <f t="shared" si="22"/>
        <v>7.6923076923076927E-2</v>
      </c>
      <c r="AD92" s="20">
        <f t="shared" si="23"/>
        <v>-1.8888888888888888</v>
      </c>
      <c r="AE92" s="20">
        <v>0.28800000000000003</v>
      </c>
      <c r="AF92">
        <v>0</v>
      </c>
      <c r="AG92">
        <v>0.8</v>
      </c>
      <c r="AH92">
        <v>6</v>
      </c>
      <c r="AI92">
        <v>216</v>
      </c>
      <c r="AJ92">
        <v>8558</v>
      </c>
      <c r="AK92" s="20">
        <v>142.63333333333</v>
      </c>
      <c r="AL92">
        <v>142.63</v>
      </c>
      <c r="AM92">
        <v>143</v>
      </c>
      <c r="AN92" s="26">
        <f t="shared" si="24"/>
        <v>10.971794871794872</v>
      </c>
      <c r="AO92">
        <v>18.64</v>
      </c>
      <c r="AP92" s="41">
        <f t="shared" si="25"/>
        <v>0.33333333333333331</v>
      </c>
      <c r="AQ92">
        <v>13</v>
      </c>
      <c r="AR92">
        <v>13</v>
      </c>
      <c r="AS92">
        <v>13</v>
      </c>
      <c r="AT92">
        <v>6</v>
      </c>
      <c r="AU92">
        <v>6</v>
      </c>
      <c r="AV92">
        <v>5</v>
      </c>
      <c r="AW92">
        <v>0</v>
      </c>
      <c r="AX92">
        <v>0</v>
      </c>
      <c r="AY92">
        <v>0</v>
      </c>
      <c r="AZ92">
        <v>0</v>
      </c>
      <c r="BA92" s="42">
        <f t="shared" si="26"/>
        <v>0</v>
      </c>
      <c r="BB92">
        <v>0.1</v>
      </c>
      <c r="BC92">
        <v>53.4</v>
      </c>
      <c r="BD92" s="20">
        <v>38.299999999999997</v>
      </c>
      <c r="BE92" s="20">
        <f t="shared" si="27"/>
        <v>51.3</v>
      </c>
      <c r="BF92" s="20">
        <f t="shared" si="28"/>
        <v>21.580312697188532</v>
      </c>
      <c r="BG92">
        <v>46</v>
      </c>
      <c r="BH92">
        <v>31</v>
      </c>
      <c r="BI92">
        <v>29</v>
      </c>
      <c r="BJ92" s="41">
        <f t="shared" si="29"/>
        <v>0.61333333333333329</v>
      </c>
      <c r="BK92">
        <v>4</v>
      </c>
      <c r="BL92">
        <v>4</v>
      </c>
      <c r="BM92">
        <v>9</v>
      </c>
      <c r="BN92" s="42">
        <f t="shared" si="30"/>
        <v>-5</v>
      </c>
      <c r="BO92">
        <v>1</v>
      </c>
      <c r="BP92">
        <v>4</v>
      </c>
      <c r="BQ92">
        <v>0</v>
      </c>
      <c r="BR92">
        <v>12</v>
      </c>
      <c r="BS92" s="41">
        <f t="shared" si="31"/>
        <v>0.1348314606741573</v>
      </c>
      <c r="BT92">
        <v>0</v>
      </c>
      <c r="BU92">
        <v>0</v>
      </c>
      <c r="BV92" s="41">
        <f t="shared" si="32"/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2</v>
      </c>
      <c r="DE92">
        <v>0</v>
      </c>
      <c r="DF92">
        <v>0</v>
      </c>
      <c r="DG92">
        <v>3</v>
      </c>
      <c r="DH92">
        <v>3</v>
      </c>
      <c r="DI92">
        <v>1</v>
      </c>
      <c r="DJ92">
        <v>3</v>
      </c>
      <c r="DK92">
        <v>3</v>
      </c>
      <c r="DL92">
        <v>0</v>
      </c>
      <c r="DM92">
        <v>1</v>
      </c>
      <c r="DN92">
        <v>1</v>
      </c>
      <c r="DO92">
        <v>0</v>
      </c>
      <c r="DP92" s="42">
        <f t="shared" si="33"/>
        <v>-2</v>
      </c>
      <c r="DQ92" s="20">
        <v>-0.34200000000000003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123</v>
      </c>
      <c r="DX92">
        <v>115</v>
      </c>
      <c r="DY92">
        <v>82</v>
      </c>
      <c r="DZ92">
        <v>77</v>
      </c>
      <c r="EA92">
        <v>63</v>
      </c>
      <c r="EB92">
        <v>55</v>
      </c>
      <c r="EC92">
        <v>3.72</v>
      </c>
      <c r="ED92">
        <v>4.9000000000000004</v>
      </c>
      <c r="EE92">
        <v>3</v>
      </c>
      <c r="EF92">
        <v>3</v>
      </c>
      <c r="EG92" s="41">
        <f t="shared" si="34"/>
        <v>4.7619047619047616E-2</v>
      </c>
      <c r="EH92" s="43">
        <f t="shared" si="35"/>
        <v>0.94545454545454544</v>
      </c>
      <c r="EI92" s="44">
        <f t="shared" si="36"/>
        <v>0.993073593073593</v>
      </c>
      <c r="EJ92">
        <v>122</v>
      </c>
      <c r="EK92">
        <v>115</v>
      </c>
      <c r="EL92">
        <v>81</v>
      </c>
      <c r="EM92">
        <v>77</v>
      </c>
      <c r="EN92">
        <v>62</v>
      </c>
      <c r="EO92">
        <v>55</v>
      </c>
      <c r="EP92">
        <v>3</v>
      </c>
      <c r="EQ92">
        <v>3</v>
      </c>
      <c r="ER92">
        <v>59</v>
      </c>
      <c r="ES92">
        <v>45</v>
      </c>
      <c r="ET92">
        <v>13</v>
      </c>
      <c r="EU92">
        <v>14</v>
      </c>
      <c r="EV92">
        <v>2</v>
      </c>
      <c r="EW92">
        <v>2</v>
      </c>
      <c r="EX92">
        <v>6</v>
      </c>
      <c r="EY92">
        <v>8</v>
      </c>
      <c r="EZ92">
        <v>-0.1</v>
      </c>
      <c r="FA92">
        <v>0.30000000000000004</v>
      </c>
      <c r="FB92">
        <v>0.30000000000000004</v>
      </c>
      <c r="FC92" s="20">
        <v>1.88</v>
      </c>
      <c r="FD92" s="26">
        <f t="shared" si="37"/>
        <v>0.14461538461538462</v>
      </c>
      <c r="FE92">
        <v>1.15E-2</v>
      </c>
      <c r="FF92">
        <v>0.02</v>
      </c>
      <c r="FG92">
        <v>-0.05</v>
      </c>
      <c r="FH92">
        <v>-0.03</v>
      </c>
      <c r="FL92" s="42">
        <f t="shared" si="38"/>
        <v>22</v>
      </c>
      <c r="FM92" s="20">
        <f t="shared" si="39"/>
        <v>1.3333333333333333</v>
      </c>
      <c r="FN92" s="41">
        <v>0</v>
      </c>
      <c r="FO92" s="20">
        <f t="shared" si="40"/>
        <v>0.4</v>
      </c>
      <c r="FP92" s="20">
        <f t="shared" si="41"/>
        <v>0.93159999999999998</v>
      </c>
      <c r="FQ92" s="20">
        <f t="shared" si="42"/>
        <v>100.119189511323</v>
      </c>
      <c r="FR92">
        <v>5</v>
      </c>
      <c r="FS92" t="s">
        <v>189</v>
      </c>
      <c r="FT92">
        <v>74</v>
      </c>
      <c r="FU92" t="s">
        <v>731</v>
      </c>
      <c r="FV92" t="s">
        <v>751</v>
      </c>
      <c r="FW92" s="45">
        <v>925000</v>
      </c>
      <c r="FX92" s="45">
        <v>925000</v>
      </c>
      <c r="FY92">
        <v>22</v>
      </c>
      <c r="FZ92">
        <v>0</v>
      </c>
      <c r="GA92">
        <v>3</v>
      </c>
      <c r="GB92">
        <v>3</v>
      </c>
      <c r="GC92">
        <v>0</v>
      </c>
      <c r="GD92">
        <v>10</v>
      </c>
      <c r="GE92">
        <v>10</v>
      </c>
      <c r="GF92">
        <v>272</v>
      </c>
      <c r="GG92">
        <v>0</v>
      </c>
      <c r="GH92">
        <v>0.60000000000000009</v>
      </c>
      <c r="GI92">
        <v>0.60000000000000009</v>
      </c>
      <c r="GJ92" s="42">
        <f t="shared" si="43"/>
        <v>0.4</v>
      </c>
    </row>
    <row r="93" spans="1:192" x14ac:dyDescent="0.45">
      <c r="A93" s="40">
        <v>34339</v>
      </c>
      <c r="B93" t="s">
        <v>1115</v>
      </c>
      <c r="D93" t="s">
        <v>256</v>
      </c>
      <c r="E93" t="s">
        <v>256</v>
      </c>
      <c r="F93">
        <v>74</v>
      </c>
      <c r="G93">
        <v>207</v>
      </c>
      <c r="H93">
        <v>2012</v>
      </c>
      <c r="I93">
        <v>1</v>
      </c>
      <c r="J93">
        <v>14</v>
      </c>
      <c r="K93" t="s">
        <v>92</v>
      </c>
      <c r="L93">
        <v>2013</v>
      </c>
      <c r="M93">
        <v>24</v>
      </c>
      <c r="N93">
        <v>5</v>
      </c>
      <c r="O93">
        <v>8476878</v>
      </c>
      <c r="P93" t="s">
        <v>1116</v>
      </c>
      <c r="Q93" t="s">
        <v>1117</v>
      </c>
      <c r="R93" t="s">
        <v>1118</v>
      </c>
      <c r="S93" t="s">
        <v>1119</v>
      </c>
      <c r="T93" t="s">
        <v>716</v>
      </c>
      <c r="U93" t="s">
        <v>313</v>
      </c>
      <c r="V93">
        <v>71</v>
      </c>
      <c r="W93">
        <v>7</v>
      </c>
      <c r="X93">
        <v>8</v>
      </c>
      <c r="Y93">
        <v>4</v>
      </c>
      <c r="Z93">
        <v>15</v>
      </c>
      <c r="AA93">
        <v>12</v>
      </c>
      <c r="AB93">
        <v>49</v>
      </c>
      <c r="AC93" s="26">
        <f t="shared" si="22"/>
        <v>0.21126760563380281</v>
      </c>
      <c r="AD93" s="20">
        <f t="shared" si="23"/>
        <v>-7.0433212996389898</v>
      </c>
      <c r="AE93" s="20">
        <v>5.907</v>
      </c>
      <c r="AF93">
        <v>-12</v>
      </c>
      <c r="AG93">
        <v>-1.5</v>
      </c>
      <c r="AH93">
        <v>26</v>
      </c>
      <c r="AI93">
        <v>1331</v>
      </c>
      <c r="AJ93">
        <v>58404</v>
      </c>
      <c r="AK93" s="20">
        <v>973.4</v>
      </c>
      <c r="AL93">
        <v>973.4</v>
      </c>
      <c r="AM93">
        <v>973</v>
      </c>
      <c r="AN93" s="26">
        <f t="shared" si="24"/>
        <v>13.709859154929577</v>
      </c>
      <c r="AO93">
        <v>23.17</v>
      </c>
      <c r="AP93" s="41">
        <f t="shared" si="25"/>
        <v>0.6</v>
      </c>
      <c r="AQ93">
        <v>168</v>
      </c>
      <c r="AR93">
        <v>168</v>
      </c>
      <c r="AS93">
        <v>168</v>
      </c>
      <c r="AT93">
        <v>142</v>
      </c>
      <c r="AU93">
        <v>142</v>
      </c>
      <c r="AV93">
        <v>113</v>
      </c>
      <c r="AW93">
        <v>91</v>
      </c>
      <c r="AX93">
        <v>46</v>
      </c>
      <c r="AY93">
        <v>4</v>
      </c>
      <c r="AZ93">
        <v>4</v>
      </c>
      <c r="BA93" s="42">
        <f t="shared" si="26"/>
        <v>8</v>
      </c>
      <c r="BB93">
        <v>9.18</v>
      </c>
      <c r="BC93">
        <v>33.070799999999998</v>
      </c>
      <c r="BD93" s="20">
        <v>128.80000000000001</v>
      </c>
      <c r="BE93" s="20">
        <f t="shared" si="27"/>
        <v>296.8</v>
      </c>
      <c r="BF93" s="20">
        <f t="shared" si="28"/>
        <v>18.294637353605918</v>
      </c>
      <c r="BG93">
        <v>257</v>
      </c>
      <c r="BH93">
        <v>301</v>
      </c>
      <c r="BI93">
        <v>315</v>
      </c>
      <c r="BJ93" s="41">
        <f t="shared" si="29"/>
        <v>0.44930069930069932</v>
      </c>
      <c r="BK93">
        <v>134</v>
      </c>
      <c r="BL93">
        <v>134</v>
      </c>
      <c r="BM93">
        <v>123</v>
      </c>
      <c r="BN93" s="42">
        <f t="shared" si="30"/>
        <v>11</v>
      </c>
      <c r="BO93">
        <v>29</v>
      </c>
      <c r="BP93">
        <v>12</v>
      </c>
      <c r="BQ93">
        <v>18</v>
      </c>
      <c r="BR93">
        <v>32</v>
      </c>
      <c r="BS93" s="41">
        <f t="shared" si="31"/>
        <v>3.9950062421972535E-2</v>
      </c>
      <c r="BT93">
        <v>23</v>
      </c>
      <c r="BU93">
        <v>40</v>
      </c>
      <c r="BV93" s="41">
        <f t="shared" si="32"/>
        <v>0.36507936507936506</v>
      </c>
      <c r="BW93">
        <v>5</v>
      </c>
      <c r="BX93">
        <v>7</v>
      </c>
      <c r="BY93">
        <v>5</v>
      </c>
      <c r="BZ93">
        <v>12</v>
      </c>
      <c r="CA93">
        <v>13</v>
      </c>
      <c r="CB93">
        <v>21</v>
      </c>
      <c r="CC93">
        <v>5</v>
      </c>
      <c r="CD93">
        <v>14</v>
      </c>
      <c r="CE93">
        <v>11</v>
      </c>
      <c r="CF93">
        <v>13</v>
      </c>
      <c r="CG93">
        <v>15</v>
      </c>
      <c r="CH93">
        <v>23</v>
      </c>
      <c r="CI93">
        <v>0</v>
      </c>
      <c r="CJ93">
        <v>0</v>
      </c>
      <c r="CK93">
        <v>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2</v>
      </c>
      <c r="CU93">
        <v>0</v>
      </c>
      <c r="CV93">
        <v>4</v>
      </c>
      <c r="CW93">
        <v>0</v>
      </c>
      <c r="CX93">
        <v>0</v>
      </c>
      <c r="CY93">
        <v>3</v>
      </c>
      <c r="CZ93">
        <v>26</v>
      </c>
      <c r="DA93">
        <v>11</v>
      </c>
      <c r="DB93">
        <v>2</v>
      </c>
      <c r="DC93">
        <v>10</v>
      </c>
      <c r="DD93">
        <v>12</v>
      </c>
      <c r="DE93">
        <v>10</v>
      </c>
      <c r="DF93">
        <v>2</v>
      </c>
      <c r="DG93">
        <v>66</v>
      </c>
      <c r="DH93">
        <v>13</v>
      </c>
      <c r="DI93">
        <v>17</v>
      </c>
      <c r="DJ93">
        <v>11</v>
      </c>
      <c r="DK93">
        <v>11</v>
      </c>
      <c r="DL93">
        <v>0</v>
      </c>
      <c r="DM93">
        <v>17</v>
      </c>
      <c r="DN93">
        <v>17</v>
      </c>
      <c r="DO93">
        <v>0</v>
      </c>
      <c r="DP93" s="42">
        <f t="shared" si="33"/>
        <v>4</v>
      </c>
      <c r="DQ93" s="20">
        <v>3.5209999999999999</v>
      </c>
      <c r="DR93">
        <v>13</v>
      </c>
      <c r="DS93">
        <v>0</v>
      </c>
      <c r="DT93">
        <v>0</v>
      </c>
      <c r="DU93">
        <v>0</v>
      </c>
      <c r="DV93">
        <v>0</v>
      </c>
      <c r="DW93">
        <v>739</v>
      </c>
      <c r="DX93">
        <v>968</v>
      </c>
      <c r="DY93">
        <v>564</v>
      </c>
      <c r="DZ93">
        <v>769</v>
      </c>
      <c r="EA93">
        <v>427</v>
      </c>
      <c r="EB93">
        <v>563</v>
      </c>
      <c r="EC93">
        <v>28.78</v>
      </c>
      <c r="ED93">
        <v>51.99</v>
      </c>
      <c r="EE93">
        <v>25</v>
      </c>
      <c r="EF93">
        <v>55</v>
      </c>
      <c r="EG93" s="41">
        <f t="shared" si="34"/>
        <v>5.8548009367681501E-2</v>
      </c>
      <c r="EH93" s="43">
        <f t="shared" si="35"/>
        <v>0.90230905861456479</v>
      </c>
      <c r="EI93" s="44">
        <f t="shared" si="36"/>
        <v>0.96085706798224624</v>
      </c>
      <c r="EJ93">
        <v>737</v>
      </c>
      <c r="EK93">
        <v>969</v>
      </c>
      <c r="EL93">
        <v>563</v>
      </c>
      <c r="EM93">
        <v>770</v>
      </c>
      <c r="EN93">
        <v>425</v>
      </c>
      <c r="EO93">
        <v>564</v>
      </c>
      <c r="EP93">
        <v>25</v>
      </c>
      <c r="EQ93">
        <v>55</v>
      </c>
      <c r="ER93">
        <v>323</v>
      </c>
      <c r="ES93">
        <v>450</v>
      </c>
      <c r="ET93">
        <v>127</v>
      </c>
      <c r="EU93">
        <v>202</v>
      </c>
      <c r="EV93">
        <v>15</v>
      </c>
      <c r="EW93">
        <v>27</v>
      </c>
      <c r="EX93">
        <v>68</v>
      </c>
      <c r="EY93">
        <v>73</v>
      </c>
      <c r="EZ93">
        <v>-0.4</v>
      </c>
      <c r="FA93">
        <v>1</v>
      </c>
      <c r="FB93">
        <v>0.5</v>
      </c>
      <c r="FC93" s="20">
        <v>17.25</v>
      </c>
      <c r="FD93" s="26">
        <f t="shared" si="37"/>
        <v>0.24295774647887325</v>
      </c>
      <c r="FE93">
        <v>0.81140000000000001</v>
      </c>
      <c r="FF93">
        <v>-0.13</v>
      </c>
      <c r="FG93">
        <v>0.25</v>
      </c>
      <c r="FH93">
        <v>0.12</v>
      </c>
      <c r="FL93" s="42">
        <f t="shared" si="38"/>
        <v>192</v>
      </c>
      <c r="FM93" s="20">
        <f t="shared" si="39"/>
        <v>11.692307692307692</v>
      </c>
      <c r="FN93" s="41">
        <v>4.2327262000000004E-2</v>
      </c>
      <c r="FO93" s="20">
        <f t="shared" si="40"/>
        <v>12.4</v>
      </c>
      <c r="FP93" s="20">
        <f t="shared" si="41"/>
        <v>15.7042</v>
      </c>
      <c r="FQ93" s="20">
        <f t="shared" si="42"/>
        <v>105.21882062872406</v>
      </c>
      <c r="FR93">
        <v>4</v>
      </c>
      <c r="FS93" t="s">
        <v>314</v>
      </c>
      <c r="FT93">
        <v>195</v>
      </c>
      <c r="FV93" t="s">
        <v>751</v>
      </c>
      <c r="FW93" s="45">
        <v>1600000</v>
      </c>
      <c r="FX93" s="45">
        <v>1600000</v>
      </c>
      <c r="FY93">
        <v>348</v>
      </c>
      <c r="FZ93">
        <v>44</v>
      </c>
      <c r="GA93">
        <v>57</v>
      </c>
      <c r="GB93">
        <v>101</v>
      </c>
      <c r="GC93">
        <v>-41</v>
      </c>
      <c r="GD93">
        <v>103</v>
      </c>
      <c r="GE93">
        <v>565</v>
      </c>
      <c r="GF93">
        <v>5264</v>
      </c>
      <c r="GG93">
        <v>1.4</v>
      </c>
      <c r="GH93">
        <v>5.6</v>
      </c>
      <c r="GI93">
        <v>7</v>
      </c>
      <c r="GJ93" s="42">
        <f t="shared" si="43"/>
        <v>12.4</v>
      </c>
    </row>
    <row r="94" spans="1:192" x14ac:dyDescent="0.45">
      <c r="A94" s="40">
        <v>34324</v>
      </c>
      <c r="B94" t="s">
        <v>1120</v>
      </c>
      <c r="C94" t="s">
        <v>145</v>
      </c>
      <c r="D94" t="s">
        <v>91</v>
      </c>
      <c r="E94" t="s">
        <v>91</v>
      </c>
      <c r="F94">
        <v>74</v>
      </c>
      <c r="G94">
        <v>209</v>
      </c>
      <c r="H94">
        <v>2012</v>
      </c>
      <c r="I94">
        <v>1</v>
      </c>
      <c r="J94">
        <v>15</v>
      </c>
      <c r="K94" t="s">
        <v>202</v>
      </c>
      <c r="L94">
        <v>2013</v>
      </c>
      <c r="M94">
        <v>24</v>
      </c>
      <c r="N94">
        <v>5</v>
      </c>
      <c r="O94">
        <v>8476879</v>
      </c>
      <c r="P94" t="s">
        <v>1121</v>
      </c>
      <c r="Q94" t="s">
        <v>1122</v>
      </c>
      <c r="R94" t="s">
        <v>1123</v>
      </c>
      <c r="S94" t="s">
        <v>1124</v>
      </c>
      <c r="T94" t="s">
        <v>720</v>
      </c>
      <c r="U94" t="s">
        <v>110</v>
      </c>
      <c r="V94">
        <v>82</v>
      </c>
      <c r="W94">
        <v>5</v>
      </c>
      <c r="X94">
        <v>14</v>
      </c>
      <c r="Y94">
        <v>8</v>
      </c>
      <c r="Z94">
        <v>19</v>
      </c>
      <c r="AA94">
        <v>12</v>
      </c>
      <c r="AB94">
        <v>43</v>
      </c>
      <c r="AC94" s="26">
        <f t="shared" si="22"/>
        <v>0.23170731707317074</v>
      </c>
      <c r="AD94" s="20">
        <f t="shared" si="23"/>
        <v>-2.0774647887323958</v>
      </c>
      <c r="AE94" s="20">
        <v>6.6210000000000004</v>
      </c>
      <c r="AF94">
        <v>-27</v>
      </c>
      <c r="AG94">
        <v>-13.5</v>
      </c>
      <c r="AH94">
        <v>12</v>
      </c>
      <c r="AI94">
        <v>2442</v>
      </c>
      <c r="AJ94">
        <v>114830</v>
      </c>
      <c r="AK94" s="20">
        <v>1913.8333333333001</v>
      </c>
      <c r="AL94">
        <v>1912.27</v>
      </c>
      <c r="AM94">
        <v>1914</v>
      </c>
      <c r="AN94" s="26">
        <f t="shared" si="24"/>
        <v>23.339430894308943</v>
      </c>
      <c r="AO94">
        <v>38.79</v>
      </c>
      <c r="AP94" s="41">
        <f t="shared" si="25"/>
        <v>0.26027397260273971</v>
      </c>
      <c r="AQ94">
        <v>314</v>
      </c>
      <c r="AR94">
        <v>315</v>
      </c>
      <c r="AS94">
        <v>315</v>
      </c>
      <c r="AT94">
        <v>204</v>
      </c>
      <c r="AU94">
        <v>205</v>
      </c>
      <c r="AV94">
        <v>143</v>
      </c>
      <c r="AW94">
        <v>99</v>
      </c>
      <c r="AX94">
        <v>22</v>
      </c>
      <c r="AY94">
        <v>6</v>
      </c>
      <c r="AZ94">
        <v>18</v>
      </c>
      <c r="BA94" s="42">
        <f t="shared" si="26"/>
        <v>24</v>
      </c>
      <c r="BB94">
        <v>7.43</v>
      </c>
      <c r="BC94">
        <v>48.1678</v>
      </c>
      <c r="BD94" s="20">
        <v>141.80000000000001</v>
      </c>
      <c r="BE94" s="20">
        <f t="shared" si="27"/>
        <v>455.8</v>
      </c>
      <c r="BF94" s="20">
        <f t="shared" si="28"/>
        <v>14.301327741375434</v>
      </c>
      <c r="BG94">
        <v>447</v>
      </c>
      <c r="BH94">
        <v>662</v>
      </c>
      <c r="BI94">
        <v>861</v>
      </c>
      <c r="BJ94" s="41">
        <f t="shared" si="29"/>
        <v>0.34174311926605505</v>
      </c>
      <c r="BK94">
        <v>163</v>
      </c>
      <c r="BL94">
        <v>162</v>
      </c>
      <c r="BM94">
        <v>131</v>
      </c>
      <c r="BN94" s="42">
        <f t="shared" si="30"/>
        <v>31</v>
      </c>
      <c r="BO94">
        <v>62</v>
      </c>
      <c r="BP94">
        <v>40</v>
      </c>
      <c r="BQ94">
        <v>18</v>
      </c>
      <c r="BR94">
        <v>171</v>
      </c>
      <c r="BS94" s="41">
        <f t="shared" si="31"/>
        <v>9.3086554164398469E-2</v>
      </c>
      <c r="BT94">
        <v>0</v>
      </c>
      <c r="BU94">
        <v>0</v>
      </c>
      <c r="BV94" s="41">
        <f t="shared" si="32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1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2</v>
      </c>
      <c r="CW94">
        <v>0</v>
      </c>
      <c r="CX94">
        <v>4</v>
      </c>
      <c r="CY94">
        <v>6</v>
      </c>
      <c r="CZ94">
        <v>52</v>
      </c>
      <c r="DA94">
        <v>11</v>
      </c>
      <c r="DB94">
        <v>0</v>
      </c>
      <c r="DC94">
        <v>32</v>
      </c>
      <c r="DD94">
        <v>12</v>
      </c>
      <c r="DE94">
        <v>4</v>
      </c>
      <c r="DF94">
        <v>1</v>
      </c>
      <c r="DG94">
        <v>83</v>
      </c>
      <c r="DH94">
        <v>6</v>
      </c>
      <c r="DI94">
        <v>6</v>
      </c>
      <c r="DJ94">
        <v>7</v>
      </c>
      <c r="DK94">
        <v>7</v>
      </c>
      <c r="DL94">
        <v>0</v>
      </c>
      <c r="DM94">
        <v>6</v>
      </c>
      <c r="DN94">
        <v>6</v>
      </c>
      <c r="DO94">
        <v>0</v>
      </c>
      <c r="DP94" s="42">
        <f t="shared" si="33"/>
        <v>0</v>
      </c>
      <c r="DQ94" s="20">
        <v>7.5369999999999999</v>
      </c>
      <c r="DR94">
        <v>6</v>
      </c>
      <c r="DS94">
        <v>0</v>
      </c>
      <c r="DT94">
        <v>0</v>
      </c>
      <c r="DU94">
        <v>0</v>
      </c>
      <c r="DV94">
        <v>0</v>
      </c>
      <c r="DW94">
        <v>1562</v>
      </c>
      <c r="DX94">
        <v>2278</v>
      </c>
      <c r="DY94">
        <v>1161</v>
      </c>
      <c r="DZ94">
        <v>1666</v>
      </c>
      <c r="EA94">
        <v>837</v>
      </c>
      <c r="EB94">
        <v>1209</v>
      </c>
      <c r="EC94">
        <v>66.62</v>
      </c>
      <c r="ED94">
        <v>109.33</v>
      </c>
      <c r="EE94">
        <v>73</v>
      </c>
      <c r="EF94">
        <v>122</v>
      </c>
      <c r="EG94" s="41">
        <f t="shared" si="34"/>
        <v>8.7216248506571087E-2</v>
      </c>
      <c r="EH94" s="43">
        <f t="shared" si="35"/>
        <v>0.89909015715467333</v>
      </c>
      <c r="EI94" s="44">
        <f t="shared" si="36"/>
        <v>0.98630640566124439</v>
      </c>
      <c r="EJ94">
        <v>1565</v>
      </c>
      <c r="EK94">
        <v>2280</v>
      </c>
      <c r="EL94">
        <v>1164</v>
      </c>
      <c r="EM94">
        <v>1667</v>
      </c>
      <c r="EN94">
        <v>839</v>
      </c>
      <c r="EO94">
        <v>1211</v>
      </c>
      <c r="EP94">
        <v>72</v>
      </c>
      <c r="EQ94">
        <v>121</v>
      </c>
      <c r="ER94">
        <v>737</v>
      </c>
      <c r="ES94">
        <v>1134</v>
      </c>
      <c r="ET94">
        <v>288</v>
      </c>
      <c r="EU94">
        <v>424</v>
      </c>
      <c r="EV94">
        <v>40</v>
      </c>
      <c r="EW94">
        <v>61</v>
      </c>
      <c r="EX94">
        <v>120</v>
      </c>
      <c r="EY94">
        <v>105</v>
      </c>
      <c r="EZ94">
        <v>0.1</v>
      </c>
      <c r="FA94">
        <v>2.2000000000000002</v>
      </c>
      <c r="FB94">
        <v>2.2000000000000002</v>
      </c>
      <c r="FC94" s="20">
        <v>9.9499999999999993</v>
      </c>
      <c r="FD94" s="26">
        <f t="shared" si="37"/>
        <v>0.12134146341463414</v>
      </c>
      <c r="FE94">
        <v>1.7533000000000001</v>
      </c>
      <c r="FF94">
        <v>-0.21</v>
      </c>
      <c r="FG94">
        <v>-0.69</v>
      </c>
      <c r="FH94">
        <v>-0.9</v>
      </c>
      <c r="FL94" s="42">
        <f t="shared" si="38"/>
        <v>346</v>
      </c>
      <c r="FM94" s="20">
        <f t="shared" si="39"/>
        <v>30.166666666666668</v>
      </c>
      <c r="FN94" s="41">
        <v>2.3364486E-2</v>
      </c>
      <c r="FO94" s="20">
        <f t="shared" si="40"/>
        <v>17.8</v>
      </c>
      <c r="FP94" s="20">
        <f t="shared" si="41"/>
        <v>20.507400000000001</v>
      </c>
      <c r="FQ94" s="20">
        <f t="shared" si="42"/>
        <v>120.48507794401418</v>
      </c>
      <c r="FV94" t="s">
        <v>751</v>
      </c>
      <c r="FW94" s="45">
        <v>3350000</v>
      </c>
      <c r="FX94" s="45">
        <v>2800000</v>
      </c>
      <c r="FY94">
        <v>366</v>
      </c>
      <c r="FZ94">
        <v>25</v>
      </c>
      <c r="GA94">
        <v>67</v>
      </c>
      <c r="GB94">
        <v>92</v>
      </c>
      <c r="GC94">
        <v>-37</v>
      </c>
      <c r="GD94">
        <v>70</v>
      </c>
      <c r="GE94">
        <v>614</v>
      </c>
      <c r="GF94">
        <v>7600</v>
      </c>
      <c r="GG94">
        <v>3.6</v>
      </c>
      <c r="GH94">
        <v>12</v>
      </c>
      <c r="GI94">
        <v>15.6</v>
      </c>
      <c r="GJ94" s="42">
        <f t="shared" si="43"/>
        <v>17.8</v>
      </c>
    </row>
    <row r="95" spans="1:192" x14ac:dyDescent="0.45">
      <c r="A95" s="40">
        <v>34422</v>
      </c>
      <c r="B95" t="s">
        <v>1063</v>
      </c>
      <c r="C95" t="s">
        <v>145</v>
      </c>
      <c r="D95" t="s">
        <v>91</v>
      </c>
      <c r="E95" t="s">
        <v>91</v>
      </c>
      <c r="F95">
        <v>76</v>
      </c>
      <c r="G95">
        <v>218</v>
      </c>
      <c r="H95">
        <v>2012</v>
      </c>
      <c r="I95">
        <v>1</v>
      </c>
      <c r="J95">
        <v>16</v>
      </c>
      <c r="K95" t="s">
        <v>202</v>
      </c>
      <c r="L95">
        <v>2013</v>
      </c>
      <c r="M95">
        <v>23</v>
      </c>
      <c r="N95">
        <v>5</v>
      </c>
      <c r="O95">
        <v>8476880</v>
      </c>
      <c r="P95" t="s">
        <v>1125</v>
      </c>
      <c r="Q95" t="s">
        <v>1126</v>
      </c>
      <c r="R95" t="s">
        <v>1127</v>
      </c>
      <c r="S95" t="s">
        <v>1128</v>
      </c>
      <c r="T95" t="s">
        <v>710</v>
      </c>
      <c r="U95" t="s">
        <v>253</v>
      </c>
      <c r="V95">
        <v>78</v>
      </c>
      <c r="W95">
        <v>14</v>
      </c>
      <c r="X95">
        <v>21</v>
      </c>
      <c r="Y95">
        <v>12</v>
      </c>
      <c r="Z95">
        <v>35</v>
      </c>
      <c r="AA95">
        <v>7</v>
      </c>
      <c r="AB95">
        <v>52</v>
      </c>
      <c r="AC95" s="26">
        <f t="shared" si="22"/>
        <v>0.44871794871794873</v>
      </c>
      <c r="AD95" s="20">
        <f t="shared" si="23"/>
        <v>17.80511182108626</v>
      </c>
      <c r="AE95" s="20">
        <v>13.151</v>
      </c>
      <c r="AF95">
        <v>10</v>
      </c>
      <c r="AG95">
        <v>-4.5999999999999996</v>
      </c>
      <c r="AH95">
        <v>187</v>
      </c>
      <c r="AI95">
        <v>1567</v>
      </c>
      <c r="AJ95">
        <v>74828</v>
      </c>
      <c r="AK95" s="20">
        <v>1247.1333333333</v>
      </c>
      <c r="AL95">
        <v>1246.78</v>
      </c>
      <c r="AM95">
        <v>1247</v>
      </c>
      <c r="AN95" s="26">
        <f t="shared" si="24"/>
        <v>15.988888888888891</v>
      </c>
      <c r="AO95">
        <v>26.71</v>
      </c>
      <c r="AP95" s="41">
        <f t="shared" si="25"/>
        <v>0.55555555555555558</v>
      </c>
      <c r="AQ95">
        <v>234</v>
      </c>
      <c r="AR95">
        <v>234</v>
      </c>
      <c r="AS95">
        <v>234</v>
      </c>
      <c r="AT95">
        <v>180</v>
      </c>
      <c r="AU95">
        <v>180</v>
      </c>
      <c r="AV95">
        <v>123</v>
      </c>
      <c r="AW95">
        <v>145</v>
      </c>
      <c r="AX95">
        <v>73</v>
      </c>
      <c r="AY95">
        <v>6</v>
      </c>
      <c r="AZ95">
        <v>18</v>
      </c>
      <c r="BA95" s="42">
        <f t="shared" si="26"/>
        <v>24</v>
      </c>
      <c r="BB95">
        <v>14.18</v>
      </c>
      <c r="BC95">
        <v>30.788599999999999</v>
      </c>
      <c r="BD95" s="20">
        <v>216</v>
      </c>
      <c r="BE95" s="20">
        <f t="shared" si="27"/>
        <v>450</v>
      </c>
      <c r="BF95" s="20">
        <f t="shared" si="28"/>
        <v>21.655785302940377</v>
      </c>
      <c r="BG95">
        <v>405</v>
      </c>
      <c r="BH95">
        <v>475</v>
      </c>
      <c r="BI95">
        <v>377</v>
      </c>
      <c r="BJ95" s="41">
        <f t="shared" si="29"/>
        <v>0.51790281329923271</v>
      </c>
      <c r="BK95">
        <v>250</v>
      </c>
      <c r="BL95">
        <v>250</v>
      </c>
      <c r="BM95">
        <v>158</v>
      </c>
      <c r="BN95" s="42">
        <f t="shared" si="30"/>
        <v>92</v>
      </c>
      <c r="BO95">
        <v>57</v>
      </c>
      <c r="BP95">
        <v>44</v>
      </c>
      <c r="BQ95">
        <v>40</v>
      </c>
      <c r="BR95">
        <v>51</v>
      </c>
      <c r="BS95" s="41">
        <f t="shared" si="31"/>
        <v>4.9180327868852458E-2</v>
      </c>
      <c r="BT95">
        <v>25</v>
      </c>
      <c r="BU95">
        <v>29</v>
      </c>
      <c r="BV95" s="41">
        <f t="shared" si="32"/>
        <v>0.46296296296296297</v>
      </c>
      <c r="BW95">
        <v>5</v>
      </c>
      <c r="BX95">
        <v>6</v>
      </c>
      <c r="BY95">
        <v>4</v>
      </c>
      <c r="BZ95">
        <v>6</v>
      </c>
      <c r="CA95">
        <v>16</v>
      </c>
      <c r="CB95">
        <v>17</v>
      </c>
      <c r="CC95">
        <v>5</v>
      </c>
      <c r="CD95">
        <v>7</v>
      </c>
      <c r="CE95">
        <v>12</v>
      </c>
      <c r="CF95">
        <v>11</v>
      </c>
      <c r="CG95">
        <v>16</v>
      </c>
      <c r="CH95">
        <v>22</v>
      </c>
      <c r="CI95">
        <v>0</v>
      </c>
      <c r="CJ95">
        <v>0</v>
      </c>
      <c r="CK95">
        <v>3</v>
      </c>
      <c r="CL95">
        <v>1</v>
      </c>
      <c r="CM95">
        <v>2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7</v>
      </c>
      <c r="CW95">
        <v>0</v>
      </c>
      <c r="CX95">
        <v>3</v>
      </c>
      <c r="CY95">
        <v>7</v>
      </c>
      <c r="CZ95">
        <v>47</v>
      </c>
      <c r="DA95">
        <v>19</v>
      </c>
      <c r="DB95">
        <v>3</v>
      </c>
      <c r="DC95">
        <v>2</v>
      </c>
      <c r="DD95">
        <v>21</v>
      </c>
      <c r="DE95">
        <v>11</v>
      </c>
      <c r="DF95">
        <v>1</v>
      </c>
      <c r="DG95">
        <v>66</v>
      </c>
      <c r="DH95">
        <v>58</v>
      </c>
      <c r="DI95">
        <v>37</v>
      </c>
      <c r="DJ95">
        <v>58</v>
      </c>
      <c r="DK95">
        <v>47</v>
      </c>
      <c r="DL95">
        <v>11</v>
      </c>
      <c r="DM95">
        <v>46</v>
      </c>
      <c r="DN95">
        <v>34</v>
      </c>
      <c r="DO95">
        <v>12</v>
      </c>
      <c r="DP95" s="42">
        <f t="shared" si="33"/>
        <v>-21</v>
      </c>
      <c r="DQ95" s="20">
        <v>-13.855</v>
      </c>
      <c r="DR95">
        <v>41</v>
      </c>
      <c r="DS95">
        <v>13</v>
      </c>
      <c r="DT95">
        <v>0</v>
      </c>
      <c r="DU95">
        <v>4</v>
      </c>
      <c r="DV95">
        <v>0</v>
      </c>
      <c r="DW95">
        <v>1143</v>
      </c>
      <c r="DX95">
        <v>1294</v>
      </c>
      <c r="DY95">
        <v>831</v>
      </c>
      <c r="DZ95">
        <v>986</v>
      </c>
      <c r="EA95">
        <v>569</v>
      </c>
      <c r="EB95">
        <v>675</v>
      </c>
      <c r="EC95">
        <v>51.46</v>
      </c>
      <c r="ED95">
        <v>64.09</v>
      </c>
      <c r="EE95">
        <v>63</v>
      </c>
      <c r="EF95">
        <v>63</v>
      </c>
      <c r="EG95" s="41">
        <f t="shared" si="34"/>
        <v>0.11072056239015818</v>
      </c>
      <c r="EH95" s="43">
        <f t="shared" si="35"/>
        <v>0.90666666666666662</v>
      </c>
      <c r="EI95" s="44">
        <f t="shared" si="36"/>
        <v>1.0173872290568249</v>
      </c>
      <c r="EJ95">
        <v>1143</v>
      </c>
      <c r="EK95">
        <v>1298</v>
      </c>
      <c r="EL95">
        <v>832</v>
      </c>
      <c r="EM95">
        <v>990</v>
      </c>
      <c r="EN95">
        <v>571</v>
      </c>
      <c r="EO95">
        <v>679</v>
      </c>
      <c r="EP95">
        <v>63</v>
      </c>
      <c r="EQ95">
        <v>64</v>
      </c>
      <c r="ER95">
        <v>569</v>
      </c>
      <c r="ES95">
        <v>691</v>
      </c>
      <c r="ET95">
        <v>223</v>
      </c>
      <c r="EU95">
        <v>288</v>
      </c>
      <c r="EV95">
        <v>28</v>
      </c>
      <c r="EW95">
        <v>43</v>
      </c>
      <c r="EX95">
        <v>115</v>
      </c>
      <c r="EY95">
        <v>115</v>
      </c>
      <c r="EZ95">
        <v>1.5</v>
      </c>
      <c r="FA95">
        <v>1.7000000000000002</v>
      </c>
      <c r="FB95">
        <v>3.2</v>
      </c>
      <c r="FC95" s="20">
        <v>36.229999999999997</v>
      </c>
      <c r="FD95" s="26">
        <f t="shared" si="37"/>
        <v>0.46448717948717944</v>
      </c>
      <c r="FE95">
        <v>4.9280999999999997</v>
      </c>
      <c r="FF95">
        <v>0.45</v>
      </c>
      <c r="FG95">
        <v>-0.42</v>
      </c>
      <c r="FH95">
        <v>0.03</v>
      </c>
      <c r="FL95" s="42">
        <f t="shared" si="38"/>
        <v>501</v>
      </c>
      <c r="FM95" s="20">
        <f t="shared" si="39"/>
        <v>7.0731707317073171</v>
      </c>
      <c r="FN95" s="41">
        <v>6.0817969900000005E-2</v>
      </c>
      <c r="FO95" s="20">
        <f t="shared" si="40"/>
        <v>16.3</v>
      </c>
      <c r="FP95" s="20">
        <f t="shared" si="41"/>
        <v>32.228999999999999</v>
      </c>
      <c r="FQ95" s="20">
        <f t="shared" si="42"/>
        <v>117.27810840725709</v>
      </c>
      <c r="FV95" t="s">
        <v>751</v>
      </c>
      <c r="FW95" s="45">
        <v>2250000</v>
      </c>
      <c r="FX95" s="45">
        <v>2000000</v>
      </c>
      <c r="FY95">
        <v>391</v>
      </c>
      <c r="FZ95">
        <v>35</v>
      </c>
      <c r="GA95">
        <v>69</v>
      </c>
      <c r="GB95">
        <v>104</v>
      </c>
      <c r="GC95">
        <v>22</v>
      </c>
      <c r="GD95">
        <v>806</v>
      </c>
      <c r="GE95">
        <v>459</v>
      </c>
      <c r="GF95">
        <v>4750</v>
      </c>
      <c r="GG95">
        <v>1.7000000000000002</v>
      </c>
      <c r="GH95">
        <v>5.9</v>
      </c>
      <c r="GI95">
        <v>7.6</v>
      </c>
      <c r="GJ95" s="42">
        <f t="shared" si="43"/>
        <v>16.3</v>
      </c>
    </row>
    <row r="96" spans="1:192" x14ac:dyDescent="0.45">
      <c r="A96" s="40">
        <v>34285</v>
      </c>
      <c r="B96" t="s">
        <v>1129</v>
      </c>
      <c r="D96" t="s">
        <v>399</v>
      </c>
      <c r="E96" t="s">
        <v>399</v>
      </c>
      <c r="F96">
        <v>74</v>
      </c>
      <c r="G96">
        <v>220</v>
      </c>
      <c r="H96">
        <v>2012</v>
      </c>
      <c r="I96">
        <v>1</v>
      </c>
      <c r="J96">
        <v>17</v>
      </c>
      <c r="K96" t="s">
        <v>92</v>
      </c>
      <c r="L96">
        <v>2013</v>
      </c>
      <c r="M96">
        <v>24</v>
      </c>
      <c r="N96">
        <v>5</v>
      </c>
      <c r="O96">
        <v>8476881</v>
      </c>
      <c r="P96" t="s">
        <v>1130</v>
      </c>
      <c r="Q96" t="s">
        <v>1131</v>
      </c>
      <c r="R96" t="s">
        <v>1132</v>
      </c>
      <c r="S96" t="s">
        <v>1133</v>
      </c>
      <c r="T96" t="s">
        <v>716</v>
      </c>
      <c r="U96" t="s">
        <v>319</v>
      </c>
      <c r="V96">
        <v>79</v>
      </c>
      <c r="W96">
        <v>22</v>
      </c>
      <c r="X96">
        <v>24</v>
      </c>
      <c r="Y96">
        <v>14</v>
      </c>
      <c r="Z96">
        <v>46</v>
      </c>
      <c r="AA96">
        <v>4</v>
      </c>
      <c r="AB96">
        <v>21</v>
      </c>
      <c r="AC96" s="26">
        <f t="shared" si="22"/>
        <v>0.58227848101265822</v>
      </c>
      <c r="AD96" s="20">
        <f t="shared" si="23"/>
        <v>6.6586345381526115</v>
      </c>
      <c r="AE96" s="20">
        <v>17.814</v>
      </c>
      <c r="AF96">
        <v>-2</v>
      </c>
      <c r="AG96">
        <v>2.7</v>
      </c>
      <c r="AH96">
        <v>41</v>
      </c>
      <c r="AI96">
        <v>1942</v>
      </c>
      <c r="AJ96">
        <v>85801</v>
      </c>
      <c r="AK96" s="20">
        <v>1430.0166666667001</v>
      </c>
      <c r="AL96">
        <v>1430.02</v>
      </c>
      <c r="AM96">
        <v>1430</v>
      </c>
      <c r="AN96" s="26">
        <f t="shared" si="24"/>
        <v>18.101476793248946</v>
      </c>
      <c r="AO96">
        <v>29.87</v>
      </c>
      <c r="AP96" s="41">
        <f t="shared" si="25"/>
        <v>0.5168539325842697</v>
      </c>
      <c r="AQ96">
        <v>331</v>
      </c>
      <c r="AR96">
        <v>331</v>
      </c>
      <c r="AS96">
        <v>332</v>
      </c>
      <c r="AT96">
        <v>263</v>
      </c>
      <c r="AU96">
        <v>264</v>
      </c>
      <c r="AV96">
        <v>175</v>
      </c>
      <c r="AW96">
        <v>243</v>
      </c>
      <c r="AX96">
        <v>134</v>
      </c>
      <c r="AY96">
        <v>7</v>
      </c>
      <c r="AZ96">
        <v>29</v>
      </c>
      <c r="BA96" s="42">
        <f t="shared" si="26"/>
        <v>36</v>
      </c>
      <c r="BB96">
        <v>32.51</v>
      </c>
      <c r="BC96">
        <v>23.7486</v>
      </c>
      <c r="BD96" s="20">
        <v>321.3</v>
      </c>
      <c r="BE96" s="20">
        <f t="shared" si="27"/>
        <v>652.29999999999995</v>
      </c>
      <c r="BF96" s="20">
        <f t="shared" si="28"/>
        <v>27.368847988140026</v>
      </c>
      <c r="BG96">
        <v>534</v>
      </c>
      <c r="BH96">
        <v>488</v>
      </c>
      <c r="BI96">
        <v>492</v>
      </c>
      <c r="BJ96" s="41">
        <f t="shared" si="29"/>
        <v>0.52046783625730997</v>
      </c>
      <c r="BK96">
        <v>84</v>
      </c>
      <c r="BL96">
        <v>84</v>
      </c>
      <c r="BM96">
        <v>117</v>
      </c>
      <c r="BN96" s="42">
        <f t="shared" si="30"/>
        <v>-33</v>
      </c>
      <c r="BO96">
        <v>89</v>
      </c>
      <c r="BP96">
        <v>45</v>
      </c>
      <c r="BQ96">
        <v>60</v>
      </c>
      <c r="BR96">
        <v>71</v>
      </c>
      <c r="BS96" s="41">
        <f t="shared" si="31"/>
        <v>6.8999028182701649E-2</v>
      </c>
      <c r="BT96">
        <v>587</v>
      </c>
      <c r="BU96">
        <v>569</v>
      </c>
      <c r="BV96" s="41">
        <f t="shared" si="32"/>
        <v>0.50778546712802763</v>
      </c>
      <c r="BW96">
        <v>188</v>
      </c>
      <c r="BX96">
        <v>198</v>
      </c>
      <c r="BY96">
        <v>214</v>
      </c>
      <c r="BZ96">
        <v>193</v>
      </c>
      <c r="CA96">
        <v>185</v>
      </c>
      <c r="CB96">
        <v>178</v>
      </c>
      <c r="CC96">
        <v>173</v>
      </c>
      <c r="CD96">
        <v>171</v>
      </c>
      <c r="CE96">
        <v>210</v>
      </c>
      <c r="CF96">
        <v>186</v>
      </c>
      <c r="CG96">
        <v>379</v>
      </c>
      <c r="CH96">
        <v>373</v>
      </c>
      <c r="CI96">
        <v>0</v>
      </c>
      <c r="CJ96">
        <v>1</v>
      </c>
      <c r="CK96">
        <v>3</v>
      </c>
      <c r="CL96">
        <v>5</v>
      </c>
      <c r="CM96">
        <v>4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3</v>
      </c>
      <c r="CU96">
        <v>0</v>
      </c>
      <c r="CV96">
        <v>14</v>
      </c>
      <c r="CW96">
        <v>0</v>
      </c>
      <c r="CX96">
        <v>2</v>
      </c>
      <c r="CY96">
        <v>11</v>
      </c>
      <c r="CZ96">
        <v>76</v>
      </c>
      <c r="DA96">
        <v>21</v>
      </c>
      <c r="DB96">
        <v>8</v>
      </c>
      <c r="DC96">
        <v>5</v>
      </c>
      <c r="DD96">
        <v>21</v>
      </c>
      <c r="DE96">
        <v>17</v>
      </c>
      <c r="DF96">
        <v>2</v>
      </c>
      <c r="DG96">
        <v>101</v>
      </c>
      <c r="DH96">
        <v>15</v>
      </c>
      <c r="DI96">
        <v>19</v>
      </c>
      <c r="DJ96">
        <v>14</v>
      </c>
      <c r="DK96">
        <v>14</v>
      </c>
      <c r="DL96">
        <v>0</v>
      </c>
      <c r="DM96">
        <v>19</v>
      </c>
      <c r="DN96">
        <v>19</v>
      </c>
      <c r="DO96">
        <v>0</v>
      </c>
      <c r="DP96" s="42">
        <f t="shared" si="33"/>
        <v>4</v>
      </c>
      <c r="DQ96" s="20">
        <v>1.964</v>
      </c>
      <c r="DR96">
        <v>13</v>
      </c>
      <c r="DS96">
        <v>1</v>
      </c>
      <c r="DT96">
        <v>0</v>
      </c>
      <c r="DU96">
        <v>0</v>
      </c>
      <c r="DV96">
        <v>1</v>
      </c>
      <c r="DW96">
        <v>1633</v>
      </c>
      <c r="DX96">
        <v>1376</v>
      </c>
      <c r="DY96">
        <v>1182</v>
      </c>
      <c r="DZ96">
        <v>958</v>
      </c>
      <c r="EA96">
        <v>837</v>
      </c>
      <c r="EB96">
        <v>675</v>
      </c>
      <c r="EC96">
        <v>90.66</v>
      </c>
      <c r="ED96">
        <v>66.959999999999994</v>
      </c>
      <c r="EE96">
        <v>89</v>
      </c>
      <c r="EF96">
        <v>71</v>
      </c>
      <c r="EG96" s="41">
        <f t="shared" si="34"/>
        <v>0.1063321385902031</v>
      </c>
      <c r="EH96" s="43">
        <f t="shared" si="35"/>
        <v>0.89481481481481484</v>
      </c>
      <c r="EI96" s="44">
        <f t="shared" si="36"/>
        <v>1.0011469534050179</v>
      </c>
      <c r="EJ96">
        <v>1632</v>
      </c>
      <c r="EK96">
        <v>1371</v>
      </c>
      <c r="EL96">
        <v>1181</v>
      </c>
      <c r="EM96">
        <v>953</v>
      </c>
      <c r="EN96">
        <v>837</v>
      </c>
      <c r="EO96">
        <v>673</v>
      </c>
      <c r="EP96">
        <v>89</v>
      </c>
      <c r="EQ96">
        <v>71</v>
      </c>
      <c r="ER96">
        <v>816</v>
      </c>
      <c r="ES96">
        <v>664</v>
      </c>
      <c r="ET96">
        <v>317</v>
      </c>
      <c r="EU96">
        <v>249</v>
      </c>
      <c r="EV96">
        <v>41</v>
      </c>
      <c r="EW96">
        <v>41</v>
      </c>
      <c r="EX96">
        <v>65</v>
      </c>
      <c r="EY96">
        <v>74</v>
      </c>
      <c r="EZ96">
        <v>2.9</v>
      </c>
      <c r="FA96">
        <v>1.7000000000000002</v>
      </c>
      <c r="FB96">
        <v>4.5999999999999996</v>
      </c>
      <c r="FC96" s="20">
        <v>50.23</v>
      </c>
      <c r="FD96" s="26">
        <f t="shared" si="37"/>
        <v>0.63582278481012655</v>
      </c>
      <c r="FE96">
        <v>5.4629000000000003</v>
      </c>
      <c r="FF96">
        <v>-0.9</v>
      </c>
      <c r="FG96">
        <v>0.04</v>
      </c>
      <c r="FH96">
        <v>-0.86</v>
      </c>
      <c r="FI96">
        <v>2</v>
      </c>
      <c r="FJ96">
        <v>0</v>
      </c>
      <c r="FK96">
        <v>0</v>
      </c>
      <c r="FL96" s="42">
        <f t="shared" si="38"/>
        <v>197</v>
      </c>
      <c r="FM96" s="20">
        <f t="shared" si="39"/>
        <v>11.076923076923077</v>
      </c>
      <c r="FN96" s="41">
        <v>0.10149085790000001</v>
      </c>
      <c r="FO96" s="20">
        <f t="shared" si="40"/>
        <v>41.9</v>
      </c>
      <c r="FP96" s="20">
        <f t="shared" si="41"/>
        <v>46.392800000000001</v>
      </c>
      <c r="FQ96" s="20">
        <f t="shared" si="42"/>
        <v>126.24998251772703</v>
      </c>
      <c r="FR96">
        <v>4</v>
      </c>
      <c r="FS96" t="s">
        <v>876</v>
      </c>
      <c r="FT96">
        <v>195</v>
      </c>
      <c r="FV96" t="s">
        <v>751</v>
      </c>
      <c r="FW96" s="45">
        <v>3200000</v>
      </c>
      <c r="FX96" s="45">
        <v>3000000</v>
      </c>
      <c r="FY96">
        <v>328</v>
      </c>
      <c r="FZ96">
        <v>81</v>
      </c>
      <c r="GA96">
        <v>89</v>
      </c>
      <c r="GB96">
        <v>170</v>
      </c>
      <c r="GC96">
        <v>12</v>
      </c>
      <c r="GD96">
        <v>101</v>
      </c>
      <c r="GE96">
        <v>720</v>
      </c>
      <c r="GF96">
        <v>5328</v>
      </c>
      <c r="GG96">
        <v>12.3</v>
      </c>
      <c r="GH96">
        <v>6.9</v>
      </c>
      <c r="GI96">
        <v>19.2</v>
      </c>
      <c r="GJ96" s="42">
        <f t="shared" si="43"/>
        <v>41.9</v>
      </c>
    </row>
    <row r="97" spans="1:192" x14ac:dyDescent="0.45">
      <c r="A97" s="40">
        <v>34588</v>
      </c>
      <c r="B97" t="s">
        <v>119</v>
      </c>
      <c r="D97" t="s">
        <v>120</v>
      </c>
      <c r="E97" t="s">
        <v>120</v>
      </c>
      <c r="F97">
        <v>71</v>
      </c>
      <c r="G97">
        <v>178</v>
      </c>
      <c r="H97">
        <v>2012</v>
      </c>
      <c r="I97">
        <v>1</v>
      </c>
      <c r="J97">
        <v>18</v>
      </c>
      <c r="K97" t="s">
        <v>92</v>
      </c>
      <c r="L97">
        <v>2013</v>
      </c>
      <c r="M97">
        <v>23</v>
      </c>
      <c r="N97">
        <v>5</v>
      </c>
      <c r="O97">
        <v>8476882</v>
      </c>
      <c r="P97" t="s">
        <v>1134</v>
      </c>
      <c r="Q97" t="s">
        <v>1135</v>
      </c>
      <c r="R97" t="s">
        <v>1136</v>
      </c>
      <c r="S97" t="s">
        <v>1137</v>
      </c>
      <c r="T97" t="s">
        <v>725</v>
      </c>
      <c r="U97" t="s">
        <v>343</v>
      </c>
      <c r="V97">
        <v>82</v>
      </c>
      <c r="W97">
        <v>23</v>
      </c>
      <c r="X97">
        <v>41</v>
      </c>
      <c r="Y97">
        <v>24</v>
      </c>
      <c r="Z97">
        <v>64</v>
      </c>
      <c r="AA97">
        <v>2</v>
      </c>
      <c r="AB97">
        <v>1</v>
      </c>
      <c r="AC97" s="26">
        <f t="shared" si="22"/>
        <v>0.78048780487804881</v>
      </c>
      <c r="AD97" s="20">
        <f t="shared" si="23"/>
        <v>28.020408163265309</v>
      </c>
      <c r="AE97" s="20">
        <v>23.356999999999999</v>
      </c>
      <c r="AF97">
        <v>8</v>
      </c>
      <c r="AG97">
        <v>9.1999999999999993</v>
      </c>
      <c r="AH97">
        <v>14</v>
      </c>
      <c r="AI97">
        <v>1791</v>
      </c>
      <c r="AJ97">
        <v>83085</v>
      </c>
      <c r="AK97" s="20">
        <v>1384.75</v>
      </c>
      <c r="AL97">
        <v>1384.7</v>
      </c>
      <c r="AM97">
        <v>1385</v>
      </c>
      <c r="AN97" s="26">
        <f t="shared" si="24"/>
        <v>16.887195121951219</v>
      </c>
      <c r="AO97">
        <v>27.96</v>
      </c>
      <c r="AP97" s="41">
        <f t="shared" si="25"/>
        <v>0.71111111111111114</v>
      </c>
      <c r="AQ97">
        <v>352</v>
      </c>
      <c r="AR97">
        <v>352</v>
      </c>
      <c r="AS97">
        <v>352</v>
      </c>
      <c r="AT97">
        <v>266</v>
      </c>
      <c r="AU97">
        <v>266</v>
      </c>
      <c r="AV97">
        <v>185</v>
      </c>
      <c r="AW97">
        <v>183</v>
      </c>
      <c r="AX97">
        <v>64</v>
      </c>
      <c r="AY97">
        <v>8</v>
      </c>
      <c r="AZ97">
        <v>23</v>
      </c>
      <c r="BA97" s="42">
        <f t="shared" si="26"/>
        <v>31</v>
      </c>
      <c r="BB97">
        <v>18.03</v>
      </c>
      <c r="BC97">
        <v>33.481099999999998</v>
      </c>
      <c r="BD97" s="20">
        <v>427.4</v>
      </c>
      <c r="BE97" s="20">
        <f t="shared" si="27"/>
        <v>779.4</v>
      </c>
      <c r="BF97" s="20">
        <f t="shared" si="28"/>
        <v>33.771936159456921</v>
      </c>
      <c r="BG97">
        <v>626</v>
      </c>
      <c r="BH97">
        <v>462</v>
      </c>
      <c r="BI97">
        <v>280</v>
      </c>
      <c r="BJ97" s="41">
        <f t="shared" si="29"/>
        <v>0.69094922737306841</v>
      </c>
      <c r="BK97">
        <v>26</v>
      </c>
      <c r="BL97">
        <v>26</v>
      </c>
      <c r="BM97">
        <v>82</v>
      </c>
      <c r="BN97" s="42">
        <f t="shared" si="30"/>
        <v>-56</v>
      </c>
      <c r="BO97">
        <v>81</v>
      </c>
      <c r="BP97">
        <v>33</v>
      </c>
      <c r="BQ97">
        <v>47</v>
      </c>
      <c r="BR97">
        <v>22</v>
      </c>
      <c r="BS97" s="41">
        <f t="shared" si="31"/>
        <v>2.8097062579821201E-2</v>
      </c>
      <c r="BT97">
        <v>15</v>
      </c>
      <c r="BU97">
        <v>34</v>
      </c>
      <c r="BV97" s="41">
        <f t="shared" si="32"/>
        <v>0.30612244897959184</v>
      </c>
      <c r="BW97">
        <v>8</v>
      </c>
      <c r="BX97">
        <v>4</v>
      </c>
      <c r="BY97">
        <v>1</v>
      </c>
      <c r="BZ97">
        <v>14</v>
      </c>
      <c r="CA97">
        <v>6</v>
      </c>
      <c r="CB97">
        <v>16</v>
      </c>
      <c r="CC97">
        <v>5</v>
      </c>
      <c r="CD97">
        <v>6</v>
      </c>
      <c r="CE97">
        <v>2</v>
      </c>
      <c r="CF97">
        <v>9</v>
      </c>
      <c r="CG97">
        <v>10</v>
      </c>
      <c r="CH97">
        <v>24</v>
      </c>
      <c r="CI97">
        <v>1</v>
      </c>
      <c r="CJ97">
        <v>0</v>
      </c>
      <c r="CK97">
        <v>3</v>
      </c>
      <c r="CL97">
        <v>3</v>
      </c>
      <c r="CM97">
        <v>0</v>
      </c>
      <c r="CN97">
        <v>0</v>
      </c>
      <c r="CO97">
        <v>0</v>
      </c>
      <c r="CP97">
        <v>1</v>
      </c>
      <c r="CQ97">
        <v>3</v>
      </c>
      <c r="CR97">
        <v>3</v>
      </c>
      <c r="CS97">
        <v>6</v>
      </c>
      <c r="CT97">
        <v>0</v>
      </c>
      <c r="CU97">
        <v>0</v>
      </c>
      <c r="CV97">
        <v>10</v>
      </c>
      <c r="CW97">
        <v>1</v>
      </c>
      <c r="CX97">
        <v>3</v>
      </c>
      <c r="CY97">
        <v>8</v>
      </c>
      <c r="CZ97">
        <v>69</v>
      </c>
      <c r="DA97">
        <v>15</v>
      </c>
      <c r="DB97">
        <v>8</v>
      </c>
      <c r="DC97">
        <v>30</v>
      </c>
      <c r="DD97">
        <v>48</v>
      </c>
      <c r="DE97">
        <v>8</v>
      </c>
      <c r="DF97">
        <v>0</v>
      </c>
      <c r="DG97">
        <v>76</v>
      </c>
      <c r="DH97">
        <v>6</v>
      </c>
      <c r="DI97">
        <v>8</v>
      </c>
      <c r="DJ97">
        <v>7</v>
      </c>
      <c r="DK97">
        <v>7</v>
      </c>
      <c r="DL97">
        <v>0</v>
      </c>
      <c r="DM97">
        <v>7</v>
      </c>
      <c r="DN97">
        <v>7</v>
      </c>
      <c r="DO97">
        <v>0</v>
      </c>
      <c r="DP97" s="42">
        <f t="shared" si="33"/>
        <v>2</v>
      </c>
      <c r="DQ97" s="20">
        <v>-2.3849999999999998</v>
      </c>
      <c r="DR97">
        <v>6</v>
      </c>
      <c r="DS97">
        <v>0</v>
      </c>
      <c r="DT97">
        <v>0</v>
      </c>
      <c r="DU97">
        <v>0</v>
      </c>
      <c r="DV97">
        <v>0</v>
      </c>
      <c r="DW97">
        <v>1669</v>
      </c>
      <c r="DX97">
        <v>955</v>
      </c>
      <c r="DY97">
        <v>1231</v>
      </c>
      <c r="DZ97">
        <v>761</v>
      </c>
      <c r="EA97">
        <v>868</v>
      </c>
      <c r="EB97">
        <v>565</v>
      </c>
      <c r="EC97">
        <v>89.87</v>
      </c>
      <c r="ED97">
        <v>47.71</v>
      </c>
      <c r="EE97">
        <v>90</v>
      </c>
      <c r="EF97">
        <v>54</v>
      </c>
      <c r="EG97" s="41">
        <f t="shared" si="34"/>
        <v>0.10368663594470046</v>
      </c>
      <c r="EH97" s="43">
        <f t="shared" si="35"/>
        <v>0.90442477876106198</v>
      </c>
      <c r="EI97" s="44">
        <f t="shared" si="36"/>
        <v>1.0081114147057624</v>
      </c>
      <c r="EJ97">
        <v>1668</v>
      </c>
      <c r="EK97">
        <v>957</v>
      </c>
      <c r="EL97">
        <v>1231</v>
      </c>
      <c r="EM97">
        <v>762</v>
      </c>
      <c r="EN97">
        <v>867</v>
      </c>
      <c r="EO97">
        <v>566</v>
      </c>
      <c r="EP97">
        <v>90</v>
      </c>
      <c r="EQ97">
        <v>54</v>
      </c>
      <c r="ER97">
        <v>837</v>
      </c>
      <c r="ES97">
        <v>461</v>
      </c>
      <c r="ET97">
        <v>333</v>
      </c>
      <c r="EU97">
        <v>200</v>
      </c>
      <c r="EV97">
        <v>49</v>
      </c>
      <c r="EW97">
        <v>28</v>
      </c>
      <c r="EX97">
        <v>50</v>
      </c>
      <c r="EY97">
        <v>65</v>
      </c>
      <c r="EZ97">
        <v>5</v>
      </c>
      <c r="FA97">
        <v>2.1</v>
      </c>
      <c r="FB97">
        <v>7.1</v>
      </c>
      <c r="FC97" s="20">
        <v>71.78</v>
      </c>
      <c r="FD97" s="26">
        <f t="shared" si="37"/>
        <v>0.87536585365853659</v>
      </c>
      <c r="FE97">
        <v>6.2207999999999997</v>
      </c>
      <c r="FF97">
        <v>0.91</v>
      </c>
      <c r="FG97">
        <v>0.41</v>
      </c>
      <c r="FH97">
        <v>1.32</v>
      </c>
      <c r="FI97">
        <v>2</v>
      </c>
      <c r="FJ97">
        <v>1</v>
      </c>
      <c r="FK97">
        <v>0</v>
      </c>
      <c r="FL97" s="42">
        <f t="shared" si="38"/>
        <v>62</v>
      </c>
      <c r="FM97" s="20">
        <f t="shared" si="39"/>
        <v>12.166666666666666</v>
      </c>
      <c r="FN97" s="41">
        <v>0.1138613861</v>
      </c>
      <c r="FO97" s="20">
        <f t="shared" si="40"/>
        <v>62.6</v>
      </c>
      <c r="FP97" s="20">
        <f t="shared" si="41"/>
        <v>63.523000000000003</v>
      </c>
      <c r="FQ97" s="20">
        <f t="shared" si="42"/>
        <v>113.69971835054524</v>
      </c>
      <c r="FV97" t="s">
        <v>751</v>
      </c>
      <c r="FW97" s="45">
        <v>2860000</v>
      </c>
      <c r="FX97" s="45">
        <v>2860000</v>
      </c>
      <c r="FY97">
        <v>278</v>
      </c>
      <c r="FZ97">
        <v>55</v>
      </c>
      <c r="GA97">
        <v>95</v>
      </c>
      <c r="GB97">
        <v>150</v>
      </c>
      <c r="GC97">
        <v>4</v>
      </c>
      <c r="GD97">
        <v>52</v>
      </c>
      <c r="GE97">
        <v>560</v>
      </c>
      <c r="GF97">
        <v>4374</v>
      </c>
      <c r="GG97">
        <v>9.8000000000000007</v>
      </c>
      <c r="GH97">
        <v>5.5</v>
      </c>
      <c r="GI97">
        <v>15.3</v>
      </c>
      <c r="GJ97" s="42">
        <f t="shared" si="43"/>
        <v>62.6</v>
      </c>
    </row>
    <row r="98" spans="1:192" x14ac:dyDescent="0.45">
      <c r="A98" s="40">
        <v>34350</v>
      </c>
      <c r="B98" t="s">
        <v>1138</v>
      </c>
      <c r="C98" t="s">
        <v>213</v>
      </c>
      <c r="D98" t="s">
        <v>91</v>
      </c>
      <c r="E98" t="s">
        <v>91</v>
      </c>
      <c r="F98">
        <v>72</v>
      </c>
      <c r="G98">
        <v>208</v>
      </c>
      <c r="H98">
        <v>2012</v>
      </c>
      <c r="I98">
        <v>1</v>
      </c>
      <c r="J98">
        <v>8</v>
      </c>
      <c r="K98" t="s">
        <v>92</v>
      </c>
      <c r="L98">
        <v>2014</v>
      </c>
      <c r="M98">
        <v>24</v>
      </c>
      <c r="N98">
        <v>4</v>
      </c>
      <c r="O98">
        <v>8476884</v>
      </c>
      <c r="P98" t="s">
        <v>1139</v>
      </c>
      <c r="Q98" t="s">
        <v>1140</v>
      </c>
      <c r="R98" t="s">
        <v>1141</v>
      </c>
      <c r="S98" t="s">
        <v>1142</v>
      </c>
      <c r="T98" t="s">
        <v>720</v>
      </c>
      <c r="U98" t="s">
        <v>117</v>
      </c>
      <c r="V98">
        <v>71</v>
      </c>
      <c r="W98">
        <v>3</v>
      </c>
      <c r="X98">
        <v>19</v>
      </c>
      <c r="Y98">
        <v>9</v>
      </c>
      <c r="Z98">
        <v>22</v>
      </c>
      <c r="AA98">
        <v>11</v>
      </c>
      <c r="AB98">
        <v>33</v>
      </c>
      <c r="AC98" s="26">
        <f t="shared" si="22"/>
        <v>0.30985915492957744</v>
      </c>
      <c r="AD98" s="20">
        <f t="shared" si="23"/>
        <v>7.1641791044776113</v>
      </c>
      <c r="AE98" s="20">
        <v>7.2050000000000001</v>
      </c>
      <c r="AF98">
        <v>-22</v>
      </c>
      <c r="AG98">
        <v>-5.3</v>
      </c>
      <c r="AH98">
        <v>39</v>
      </c>
      <c r="AI98">
        <v>1640</v>
      </c>
      <c r="AJ98">
        <v>76048</v>
      </c>
      <c r="AK98" s="20">
        <v>1267.4666666666999</v>
      </c>
      <c r="AL98">
        <v>1249.25</v>
      </c>
      <c r="AM98">
        <v>1267</v>
      </c>
      <c r="AN98" s="26">
        <f t="shared" si="24"/>
        <v>17.851643192488265</v>
      </c>
      <c r="AO98">
        <v>29.74</v>
      </c>
      <c r="AP98" s="41">
        <f t="shared" si="25"/>
        <v>0.40740740740740738</v>
      </c>
      <c r="AQ98">
        <v>180</v>
      </c>
      <c r="AR98">
        <v>185</v>
      </c>
      <c r="AS98">
        <v>185</v>
      </c>
      <c r="AT98">
        <v>120</v>
      </c>
      <c r="AU98">
        <v>124</v>
      </c>
      <c r="AV98">
        <v>78</v>
      </c>
      <c r="AW98">
        <v>66</v>
      </c>
      <c r="AX98">
        <v>7</v>
      </c>
      <c r="AY98">
        <v>1</v>
      </c>
      <c r="AZ98">
        <v>10</v>
      </c>
      <c r="BA98" s="42">
        <f t="shared" si="26"/>
        <v>11</v>
      </c>
      <c r="BB98">
        <v>4.37</v>
      </c>
      <c r="BC98">
        <v>47.769199999999998</v>
      </c>
      <c r="BD98" s="20">
        <v>124.7</v>
      </c>
      <c r="BE98" s="20">
        <f t="shared" si="27"/>
        <v>304.7</v>
      </c>
      <c r="BF98" s="20">
        <f t="shared" si="28"/>
        <v>14.634380628377025</v>
      </c>
      <c r="BG98">
        <v>483</v>
      </c>
      <c r="BH98">
        <v>367</v>
      </c>
      <c r="BI98">
        <v>334</v>
      </c>
      <c r="BJ98" s="41">
        <f t="shared" si="29"/>
        <v>0.59118727050183595</v>
      </c>
      <c r="BK98">
        <v>79</v>
      </c>
      <c r="BL98">
        <v>78</v>
      </c>
      <c r="BM98">
        <v>78</v>
      </c>
      <c r="BN98" s="42">
        <f t="shared" si="30"/>
        <v>0</v>
      </c>
      <c r="BO98">
        <v>46</v>
      </c>
      <c r="BP98">
        <v>67</v>
      </c>
      <c r="BQ98">
        <v>24</v>
      </c>
      <c r="BR98">
        <v>118</v>
      </c>
      <c r="BS98" s="41">
        <f t="shared" si="31"/>
        <v>0.12784398699891658</v>
      </c>
      <c r="BT98">
        <v>0</v>
      </c>
      <c r="BU98">
        <v>0</v>
      </c>
      <c r="BV98" s="41">
        <f t="shared" si="32"/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6</v>
      </c>
      <c r="CZ98">
        <v>39</v>
      </c>
      <c r="DA98">
        <v>7</v>
      </c>
      <c r="DB98">
        <v>0</v>
      </c>
      <c r="DC98">
        <v>28</v>
      </c>
      <c r="DD98">
        <v>2</v>
      </c>
      <c r="DE98">
        <v>0</v>
      </c>
      <c r="DF98">
        <v>0</v>
      </c>
      <c r="DG98">
        <v>41</v>
      </c>
      <c r="DH98">
        <v>13</v>
      </c>
      <c r="DI98">
        <v>6</v>
      </c>
      <c r="DJ98">
        <v>14</v>
      </c>
      <c r="DK98">
        <v>13</v>
      </c>
      <c r="DL98">
        <v>1</v>
      </c>
      <c r="DM98">
        <v>6</v>
      </c>
      <c r="DN98">
        <v>5</v>
      </c>
      <c r="DO98">
        <v>1</v>
      </c>
      <c r="DP98" s="42">
        <f t="shared" si="33"/>
        <v>-7</v>
      </c>
      <c r="DQ98" s="20">
        <v>-1.3340000000000001</v>
      </c>
      <c r="DR98">
        <v>11</v>
      </c>
      <c r="DS98">
        <v>1</v>
      </c>
      <c r="DT98">
        <v>0</v>
      </c>
      <c r="DU98">
        <v>1</v>
      </c>
      <c r="DV98">
        <v>0</v>
      </c>
      <c r="DW98">
        <v>1235</v>
      </c>
      <c r="DX98">
        <v>1091</v>
      </c>
      <c r="DY98">
        <v>919</v>
      </c>
      <c r="DZ98">
        <v>805</v>
      </c>
      <c r="EA98">
        <v>674</v>
      </c>
      <c r="EB98">
        <v>604</v>
      </c>
      <c r="EC98">
        <v>54.88</v>
      </c>
      <c r="ED98">
        <v>55.34</v>
      </c>
      <c r="EE98">
        <v>54</v>
      </c>
      <c r="EF98">
        <v>63</v>
      </c>
      <c r="EG98" s="41">
        <f t="shared" si="34"/>
        <v>8.0118694362017809E-2</v>
      </c>
      <c r="EH98" s="43">
        <f t="shared" si="35"/>
        <v>0.89569536423841056</v>
      </c>
      <c r="EI98" s="44">
        <f t="shared" si="36"/>
        <v>0.97581405860042836</v>
      </c>
      <c r="EJ98">
        <v>1255</v>
      </c>
      <c r="EK98">
        <v>1099</v>
      </c>
      <c r="EL98">
        <v>934</v>
      </c>
      <c r="EM98">
        <v>812</v>
      </c>
      <c r="EN98">
        <v>682</v>
      </c>
      <c r="EO98">
        <v>610</v>
      </c>
      <c r="EP98">
        <v>54</v>
      </c>
      <c r="EQ98">
        <v>63</v>
      </c>
      <c r="ER98">
        <v>633</v>
      </c>
      <c r="ES98">
        <v>592</v>
      </c>
      <c r="ET98">
        <v>230</v>
      </c>
      <c r="EU98">
        <v>231</v>
      </c>
      <c r="EV98">
        <v>33</v>
      </c>
      <c r="EW98">
        <v>35</v>
      </c>
      <c r="EX98">
        <v>75</v>
      </c>
      <c r="EY98">
        <v>80</v>
      </c>
      <c r="EZ98">
        <v>1</v>
      </c>
      <c r="FA98">
        <v>1.3</v>
      </c>
      <c r="FB98">
        <v>2.2999999999999998</v>
      </c>
      <c r="FC98" s="20">
        <v>21.38</v>
      </c>
      <c r="FD98" s="26">
        <f t="shared" si="37"/>
        <v>0.30112676056338028</v>
      </c>
      <c r="FE98">
        <v>1.7938000000000001</v>
      </c>
      <c r="FF98">
        <v>0.01</v>
      </c>
      <c r="FG98">
        <v>-0.51</v>
      </c>
      <c r="FH98">
        <v>-0.5</v>
      </c>
      <c r="FL98" s="42">
        <f t="shared" si="38"/>
        <v>237</v>
      </c>
      <c r="FM98" s="20">
        <f t="shared" si="39"/>
        <v>9.3636363636363633</v>
      </c>
      <c r="FN98" s="41">
        <v>1.61152964E-2</v>
      </c>
      <c r="FO98" s="20">
        <f t="shared" si="40"/>
        <v>18.100000000000001</v>
      </c>
      <c r="FP98" s="20">
        <f t="shared" si="41"/>
        <v>21.7332</v>
      </c>
      <c r="FQ98" s="20">
        <f t="shared" si="42"/>
        <v>111.71502901741044</v>
      </c>
      <c r="FV98" t="s">
        <v>751</v>
      </c>
      <c r="FW98" s="45">
        <v>800000</v>
      </c>
      <c r="FX98" s="45">
        <v>800000</v>
      </c>
      <c r="FY98">
        <v>138</v>
      </c>
      <c r="FZ98">
        <v>5</v>
      </c>
      <c r="GA98">
        <v>31</v>
      </c>
      <c r="GB98">
        <v>36</v>
      </c>
      <c r="GC98">
        <v>-33</v>
      </c>
      <c r="GD98">
        <v>49</v>
      </c>
      <c r="GE98">
        <v>170</v>
      </c>
      <c r="GF98">
        <v>2368</v>
      </c>
      <c r="GG98">
        <v>1.4</v>
      </c>
      <c r="GH98">
        <v>2.5</v>
      </c>
      <c r="GI98">
        <v>3.9</v>
      </c>
      <c r="GJ98" s="42">
        <f t="shared" si="43"/>
        <v>18.100000000000001</v>
      </c>
    </row>
    <row r="99" spans="1:192" x14ac:dyDescent="0.45">
      <c r="A99" s="40">
        <v>34391</v>
      </c>
      <c r="B99" t="s">
        <v>1143</v>
      </c>
      <c r="C99" t="s">
        <v>282</v>
      </c>
      <c r="D99" t="s">
        <v>107</v>
      </c>
      <c r="E99" t="s">
        <v>107</v>
      </c>
      <c r="F99">
        <v>75</v>
      </c>
      <c r="G99">
        <v>202</v>
      </c>
      <c r="H99">
        <v>2012</v>
      </c>
      <c r="I99">
        <v>1</v>
      </c>
      <c r="J99">
        <v>9</v>
      </c>
      <c r="K99" t="s">
        <v>202</v>
      </c>
      <c r="L99">
        <v>2013</v>
      </c>
      <c r="M99">
        <v>23</v>
      </c>
      <c r="N99">
        <v>5</v>
      </c>
      <c r="O99">
        <v>8476885</v>
      </c>
      <c r="P99" t="s">
        <v>1144</v>
      </c>
      <c r="Q99" t="s">
        <v>1145</v>
      </c>
      <c r="R99" t="s">
        <v>1146</v>
      </c>
      <c r="S99" t="s">
        <v>375</v>
      </c>
      <c r="T99" t="s">
        <v>720</v>
      </c>
      <c r="U99" t="s">
        <v>285</v>
      </c>
      <c r="V99">
        <v>55</v>
      </c>
      <c r="W99">
        <v>3</v>
      </c>
      <c r="X99">
        <v>21</v>
      </c>
      <c r="Y99">
        <v>11</v>
      </c>
      <c r="Z99">
        <v>24</v>
      </c>
      <c r="AA99">
        <v>13</v>
      </c>
      <c r="AB99">
        <v>67</v>
      </c>
      <c r="AC99" s="26">
        <f t="shared" si="22"/>
        <v>0.43636363636363634</v>
      </c>
      <c r="AD99" s="20">
        <f t="shared" si="23"/>
        <v>2.6900369003690052</v>
      </c>
      <c r="AE99" s="20">
        <v>7.7050000000000001</v>
      </c>
      <c r="AF99">
        <v>9</v>
      </c>
      <c r="AG99">
        <v>7.6</v>
      </c>
      <c r="AH99">
        <v>34</v>
      </c>
      <c r="AI99">
        <v>1403</v>
      </c>
      <c r="AJ99">
        <v>72263</v>
      </c>
      <c r="AK99" s="20">
        <v>1204.3833333333</v>
      </c>
      <c r="AL99">
        <v>1204.3800000000001</v>
      </c>
      <c r="AM99">
        <v>1204</v>
      </c>
      <c r="AN99" s="26">
        <f t="shared" si="24"/>
        <v>21.897878787878788</v>
      </c>
      <c r="AO99">
        <v>36.24</v>
      </c>
      <c r="AP99" s="41">
        <f t="shared" si="25"/>
        <v>0.4</v>
      </c>
      <c r="AQ99">
        <v>277</v>
      </c>
      <c r="AR99">
        <v>277</v>
      </c>
      <c r="AS99">
        <v>277</v>
      </c>
      <c r="AT99">
        <v>185</v>
      </c>
      <c r="AU99">
        <v>185</v>
      </c>
      <c r="AV99">
        <v>144</v>
      </c>
      <c r="AW99">
        <v>80</v>
      </c>
      <c r="AX99">
        <v>10</v>
      </c>
      <c r="AY99">
        <v>3</v>
      </c>
      <c r="AZ99">
        <v>19</v>
      </c>
      <c r="BA99" s="42">
        <f t="shared" si="26"/>
        <v>22</v>
      </c>
      <c r="BB99">
        <v>5.82</v>
      </c>
      <c r="BC99">
        <v>56.006900000000002</v>
      </c>
      <c r="BD99" s="20">
        <v>195.8</v>
      </c>
      <c r="BE99" s="20">
        <f t="shared" si="27"/>
        <v>472.8</v>
      </c>
      <c r="BF99" s="20">
        <f t="shared" si="28"/>
        <v>23.554027798535344</v>
      </c>
      <c r="BG99">
        <v>381</v>
      </c>
      <c r="BH99">
        <v>371</v>
      </c>
      <c r="BI99">
        <v>482</v>
      </c>
      <c r="BJ99" s="41">
        <f t="shared" si="29"/>
        <v>0.44148319814600234</v>
      </c>
      <c r="BK99">
        <v>84</v>
      </c>
      <c r="BL99">
        <v>84</v>
      </c>
      <c r="BM99">
        <v>58</v>
      </c>
      <c r="BN99" s="42">
        <f t="shared" si="30"/>
        <v>26</v>
      </c>
      <c r="BO99">
        <v>41</v>
      </c>
      <c r="BP99">
        <v>54</v>
      </c>
      <c r="BQ99">
        <v>28</v>
      </c>
      <c r="BR99">
        <v>100</v>
      </c>
      <c r="BS99" s="41">
        <f t="shared" si="31"/>
        <v>9.7847358121330719E-2</v>
      </c>
      <c r="BT99">
        <v>0</v>
      </c>
      <c r="BU99">
        <v>0</v>
      </c>
      <c r="BV99" s="41">
        <f t="shared" si="32"/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1</v>
      </c>
      <c r="CY99">
        <v>3</v>
      </c>
      <c r="CZ99">
        <v>37</v>
      </c>
      <c r="DA99">
        <v>3</v>
      </c>
      <c r="DB99">
        <v>0</v>
      </c>
      <c r="DC99">
        <v>58</v>
      </c>
      <c r="DD99">
        <v>10</v>
      </c>
      <c r="DE99">
        <v>0</v>
      </c>
      <c r="DF99">
        <v>0</v>
      </c>
      <c r="DG99">
        <v>73</v>
      </c>
      <c r="DH99">
        <v>17</v>
      </c>
      <c r="DI99">
        <v>12</v>
      </c>
      <c r="DJ99">
        <v>17</v>
      </c>
      <c r="DK99">
        <v>17</v>
      </c>
      <c r="DL99">
        <v>0</v>
      </c>
      <c r="DM99">
        <v>11</v>
      </c>
      <c r="DN99">
        <v>11</v>
      </c>
      <c r="DO99">
        <v>0</v>
      </c>
      <c r="DP99" s="42">
        <f t="shared" si="33"/>
        <v>-5</v>
      </c>
      <c r="DQ99" s="20">
        <v>-1.204</v>
      </c>
      <c r="DR99">
        <v>17</v>
      </c>
      <c r="DS99">
        <v>0</v>
      </c>
      <c r="DT99">
        <v>0</v>
      </c>
      <c r="DU99">
        <v>0</v>
      </c>
      <c r="DV99">
        <v>0</v>
      </c>
      <c r="DW99">
        <v>1170</v>
      </c>
      <c r="DX99">
        <v>1270</v>
      </c>
      <c r="DY99">
        <v>884</v>
      </c>
      <c r="DZ99">
        <v>922</v>
      </c>
      <c r="EA99">
        <v>658</v>
      </c>
      <c r="EB99">
        <v>667</v>
      </c>
      <c r="EC99">
        <v>55.9</v>
      </c>
      <c r="ED99">
        <v>57.39</v>
      </c>
      <c r="EE99">
        <v>60</v>
      </c>
      <c r="EF99">
        <v>60</v>
      </c>
      <c r="EG99" s="41">
        <f t="shared" si="34"/>
        <v>9.1185410334346503E-2</v>
      </c>
      <c r="EH99" s="43">
        <f t="shared" si="35"/>
        <v>0.91004497751124436</v>
      </c>
      <c r="EI99" s="44">
        <f t="shared" si="36"/>
        <v>1.0012303878455908</v>
      </c>
      <c r="EJ99">
        <v>1170</v>
      </c>
      <c r="EK99">
        <v>1271</v>
      </c>
      <c r="EL99">
        <v>883</v>
      </c>
      <c r="EM99">
        <v>921</v>
      </c>
      <c r="EN99">
        <v>657</v>
      </c>
      <c r="EO99">
        <v>666</v>
      </c>
      <c r="EP99">
        <v>60</v>
      </c>
      <c r="EQ99">
        <v>60</v>
      </c>
      <c r="ER99">
        <v>575</v>
      </c>
      <c r="ES99">
        <v>595</v>
      </c>
      <c r="ET99">
        <v>211</v>
      </c>
      <c r="EU99">
        <v>203</v>
      </c>
      <c r="EV99">
        <v>28</v>
      </c>
      <c r="EW99">
        <v>30</v>
      </c>
      <c r="EX99">
        <v>77</v>
      </c>
      <c r="EY99">
        <v>76</v>
      </c>
      <c r="EZ99">
        <v>1.3</v>
      </c>
      <c r="FA99">
        <v>3</v>
      </c>
      <c r="FB99">
        <v>4.3</v>
      </c>
      <c r="FC99" s="20">
        <v>32.5</v>
      </c>
      <c r="FD99" s="26">
        <f t="shared" si="37"/>
        <v>0.59090909090909094</v>
      </c>
      <c r="FE99">
        <v>1.9062000000000001</v>
      </c>
      <c r="FF99">
        <v>0.59</v>
      </c>
      <c r="FG99">
        <v>-0.09</v>
      </c>
      <c r="FH99">
        <v>0.5</v>
      </c>
      <c r="FL99" s="42">
        <f t="shared" si="38"/>
        <v>218</v>
      </c>
      <c r="FM99" s="20">
        <f t="shared" si="39"/>
        <v>6.5882352941176467</v>
      </c>
      <c r="FN99" s="41">
        <v>1.6565656599999999E-2</v>
      </c>
      <c r="FO99" s="20">
        <f t="shared" si="40"/>
        <v>20.6</v>
      </c>
      <c r="FP99" s="20">
        <f t="shared" si="41"/>
        <v>23.7592</v>
      </c>
      <c r="FQ99" s="20">
        <f t="shared" si="42"/>
        <v>121.55631943406564</v>
      </c>
      <c r="FR99">
        <v>4</v>
      </c>
      <c r="FS99" t="s">
        <v>314</v>
      </c>
      <c r="FT99">
        <v>195</v>
      </c>
      <c r="FV99" t="s">
        <v>751</v>
      </c>
      <c r="FW99" s="45">
        <v>3500000</v>
      </c>
      <c r="FX99" s="45">
        <v>2812500</v>
      </c>
      <c r="FY99">
        <v>326</v>
      </c>
      <c r="FZ99">
        <v>34</v>
      </c>
      <c r="GA99">
        <v>95</v>
      </c>
      <c r="GB99">
        <v>129</v>
      </c>
      <c r="GC99">
        <v>29</v>
      </c>
      <c r="GD99">
        <v>239</v>
      </c>
      <c r="GE99">
        <v>685</v>
      </c>
      <c r="GF99">
        <v>7464</v>
      </c>
      <c r="GG99">
        <v>8.8000000000000007</v>
      </c>
      <c r="GH99">
        <v>16</v>
      </c>
      <c r="GI99">
        <v>24.8</v>
      </c>
      <c r="GJ99" s="42">
        <f t="shared" si="43"/>
        <v>20.6</v>
      </c>
    </row>
    <row r="100" spans="1:192" x14ac:dyDescent="0.45">
      <c r="A100" s="40">
        <v>34383</v>
      </c>
      <c r="B100" t="s">
        <v>1147</v>
      </c>
      <c r="C100" t="s">
        <v>145</v>
      </c>
      <c r="D100" t="s">
        <v>91</v>
      </c>
      <c r="E100" t="s">
        <v>91</v>
      </c>
      <c r="F100">
        <v>74</v>
      </c>
      <c r="G100">
        <v>193</v>
      </c>
      <c r="H100">
        <v>2012</v>
      </c>
      <c r="I100">
        <v>1</v>
      </c>
      <c r="J100">
        <v>10</v>
      </c>
      <c r="K100" t="s">
        <v>92</v>
      </c>
      <c r="L100">
        <v>2014</v>
      </c>
      <c r="M100">
        <v>23</v>
      </c>
      <c r="N100">
        <v>4</v>
      </c>
      <c r="O100">
        <v>8476886</v>
      </c>
      <c r="P100" t="s">
        <v>1148</v>
      </c>
      <c r="Q100" t="s">
        <v>1149</v>
      </c>
      <c r="R100" t="s">
        <v>1150</v>
      </c>
      <c r="S100" t="s">
        <v>1151</v>
      </c>
      <c r="T100" t="s">
        <v>720</v>
      </c>
      <c r="U100" t="s">
        <v>153</v>
      </c>
      <c r="V100">
        <v>35</v>
      </c>
      <c r="W100">
        <v>4</v>
      </c>
      <c r="X100">
        <v>4</v>
      </c>
      <c r="Y100">
        <v>2</v>
      </c>
      <c r="Z100">
        <v>8</v>
      </c>
      <c r="AA100">
        <v>21</v>
      </c>
      <c r="AB100">
        <v>92</v>
      </c>
      <c r="AC100" s="26">
        <f t="shared" si="22"/>
        <v>0.22857142857142856</v>
      </c>
      <c r="AD100" s="20">
        <f t="shared" si="23"/>
        <v>3.7317073170731705</v>
      </c>
      <c r="AE100" s="20">
        <v>3.1720000000000002</v>
      </c>
      <c r="AF100">
        <v>4</v>
      </c>
      <c r="AG100">
        <v>0.4</v>
      </c>
      <c r="AH100">
        <v>18</v>
      </c>
      <c r="AI100">
        <v>568</v>
      </c>
      <c r="AJ100">
        <v>23594</v>
      </c>
      <c r="AK100" s="20">
        <v>393.23333333332999</v>
      </c>
      <c r="AL100">
        <v>393.23</v>
      </c>
      <c r="AM100">
        <v>393</v>
      </c>
      <c r="AN100" s="26">
        <f t="shared" si="24"/>
        <v>11.235238095238095</v>
      </c>
      <c r="AO100">
        <v>19.03</v>
      </c>
      <c r="AP100" s="41">
        <f t="shared" si="25"/>
        <v>0.4</v>
      </c>
      <c r="AQ100">
        <v>74</v>
      </c>
      <c r="AR100">
        <v>74</v>
      </c>
      <c r="AS100">
        <v>74</v>
      </c>
      <c r="AT100">
        <v>53</v>
      </c>
      <c r="AU100">
        <v>53</v>
      </c>
      <c r="AV100">
        <v>43</v>
      </c>
      <c r="AW100">
        <v>22</v>
      </c>
      <c r="AX100">
        <v>3</v>
      </c>
      <c r="AY100">
        <v>3</v>
      </c>
      <c r="AZ100">
        <v>1</v>
      </c>
      <c r="BA100" s="42">
        <f t="shared" si="26"/>
        <v>4</v>
      </c>
      <c r="BB100">
        <v>2.02</v>
      </c>
      <c r="BC100">
        <v>46.348799999999997</v>
      </c>
      <c r="BD100" s="20">
        <v>34.700000000000003</v>
      </c>
      <c r="BE100" s="20">
        <f t="shared" si="27"/>
        <v>108.7</v>
      </c>
      <c r="BF100" s="20">
        <f t="shared" si="28"/>
        <v>16.585713195839585</v>
      </c>
      <c r="BG100">
        <v>115</v>
      </c>
      <c r="BH100">
        <v>149</v>
      </c>
      <c r="BI100">
        <v>125</v>
      </c>
      <c r="BJ100" s="41">
        <f t="shared" si="29"/>
        <v>0.47916666666666669</v>
      </c>
      <c r="BK100">
        <v>36</v>
      </c>
      <c r="BL100">
        <v>36</v>
      </c>
      <c r="BM100">
        <v>39</v>
      </c>
      <c r="BN100" s="42">
        <f t="shared" si="30"/>
        <v>-3</v>
      </c>
      <c r="BO100">
        <v>10</v>
      </c>
      <c r="BP100">
        <v>6</v>
      </c>
      <c r="BQ100">
        <v>3</v>
      </c>
      <c r="BR100">
        <v>24</v>
      </c>
      <c r="BS100" s="41">
        <f t="shared" si="31"/>
        <v>7.8175895765472306E-2</v>
      </c>
      <c r="BT100">
        <v>0</v>
      </c>
      <c r="BU100">
        <v>0</v>
      </c>
      <c r="BV100" s="41">
        <f t="shared" si="32"/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2</v>
      </c>
      <c r="CY100">
        <v>0</v>
      </c>
      <c r="CZ100">
        <v>8</v>
      </c>
      <c r="DA100">
        <v>4</v>
      </c>
      <c r="DB100">
        <v>0</v>
      </c>
      <c r="DC100">
        <v>8</v>
      </c>
      <c r="DD100">
        <v>5</v>
      </c>
      <c r="DE100">
        <v>0</v>
      </c>
      <c r="DF100">
        <v>0</v>
      </c>
      <c r="DG100">
        <v>26</v>
      </c>
      <c r="DH100">
        <v>9</v>
      </c>
      <c r="DI100">
        <v>2</v>
      </c>
      <c r="DJ100">
        <v>9</v>
      </c>
      <c r="DK100">
        <v>9</v>
      </c>
      <c r="DL100">
        <v>0</v>
      </c>
      <c r="DM100">
        <v>1</v>
      </c>
      <c r="DN100">
        <v>1</v>
      </c>
      <c r="DO100">
        <v>0</v>
      </c>
      <c r="DP100" s="42">
        <f t="shared" si="33"/>
        <v>-7</v>
      </c>
      <c r="DQ100" s="20">
        <v>-4.2649999999999997</v>
      </c>
      <c r="DR100">
        <v>9</v>
      </c>
      <c r="DS100">
        <v>0</v>
      </c>
      <c r="DT100">
        <v>0</v>
      </c>
      <c r="DU100">
        <v>0</v>
      </c>
      <c r="DV100">
        <v>0</v>
      </c>
      <c r="DW100">
        <v>355</v>
      </c>
      <c r="DX100">
        <v>401</v>
      </c>
      <c r="DY100">
        <v>272</v>
      </c>
      <c r="DZ100">
        <v>283</v>
      </c>
      <c r="EA100">
        <v>206</v>
      </c>
      <c r="EB100">
        <v>205</v>
      </c>
      <c r="EC100">
        <v>14.29</v>
      </c>
      <c r="ED100">
        <v>15.67</v>
      </c>
      <c r="EE100">
        <v>20</v>
      </c>
      <c r="EF100">
        <v>17</v>
      </c>
      <c r="EG100" s="41">
        <f t="shared" si="34"/>
        <v>9.7087378640776698E-2</v>
      </c>
      <c r="EH100" s="43">
        <f t="shared" si="35"/>
        <v>0.91707317073170735</v>
      </c>
      <c r="EI100" s="44">
        <f t="shared" si="36"/>
        <v>1.0141605493724841</v>
      </c>
      <c r="EJ100">
        <v>359</v>
      </c>
      <c r="EK100">
        <v>401</v>
      </c>
      <c r="EL100">
        <v>276</v>
      </c>
      <c r="EM100">
        <v>283</v>
      </c>
      <c r="EN100">
        <v>208</v>
      </c>
      <c r="EO100">
        <v>205</v>
      </c>
      <c r="EP100">
        <v>20</v>
      </c>
      <c r="EQ100">
        <v>17</v>
      </c>
      <c r="ER100">
        <v>176</v>
      </c>
      <c r="ES100">
        <v>183</v>
      </c>
      <c r="ET100">
        <v>65</v>
      </c>
      <c r="EU100">
        <v>70</v>
      </c>
      <c r="EV100">
        <v>12</v>
      </c>
      <c r="EW100">
        <v>10</v>
      </c>
      <c r="EX100">
        <v>29</v>
      </c>
      <c r="EY100">
        <v>31</v>
      </c>
      <c r="EZ100">
        <v>0.7</v>
      </c>
      <c r="FA100">
        <v>0.9</v>
      </c>
      <c r="FB100">
        <v>1.6</v>
      </c>
      <c r="FC100" s="20">
        <v>7.97</v>
      </c>
      <c r="FD100" s="26">
        <f t="shared" si="37"/>
        <v>0.2277142857142857</v>
      </c>
      <c r="FE100">
        <v>0.6724</v>
      </c>
      <c r="FF100">
        <v>0.02</v>
      </c>
      <c r="FG100">
        <v>-0.18</v>
      </c>
      <c r="FH100">
        <v>-0.16</v>
      </c>
      <c r="FL100" s="42">
        <f t="shared" si="38"/>
        <v>78</v>
      </c>
      <c r="FM100" s="20">
        <f t="shared" si="39"/>
        <v>4.333333333333333</v>
      </c>
      <c r="FN100" s="41">
        <v>3.2767232800000004E-2</v>
      </c>
      <c r="FO100" s="20">
        <f t="shared" si="40"/>
        <v>6.2</v>
      </c>
      <c r="FP100" s="20">
        <f t="shared" si="41"/>
        <v>7.1470000000000002</v>
      </c>
      <c r="FQ100" s="20">
        <f t="shared" si="42"/>
        <v>115.35233832617043</v>
      </c>
      <c r="FV100" t="s">
        <v>751</v>
      </c>
      <c r="FW100" s="45">
        <v>800000</v>
      </c>
      <c r="FX100" s="45">
        <v>800000</v>
      </c>
      <c r="FY100">
        <v>76</v>
      </c>
      <c r="FZ100">
        <v>4</v>
      </c>
      <c r="GA100">
        <v>9</v>
      </c>
      <c r="GB100">
        <v>13</v>
      </c>
      <c r="GC100">
        <v>-1</v>
      </c>
      <c r="GD100">
        <v>30</v>
      </c>
      <c r="GE100">
        <v>87</v>
      </c>
      <c r="GF100">
        <v>913</v>
      </c>
      <c r="GG100">
        <v>0.60000000000000009</v>
      </c>
      <c r="GH100">
        <v>1.6</v>
      </c>
      <c r="GI100">
        <v>2.2000000000000002</v>
      </c>
      <c r="GJ100" s="42">
        <f t="shared" si="43"/>
        <v>6.2</v>
      </c>
    </row>
    <row r="101" spans="1:192" x14ac:dyDescent="0.45">
      <c r="A101" s="40">
        <v>34559</v>
      </c>
      <c r="B101" t="s">
        <v>1152</v>
      </c>
      <c r="D101" t="s">
        <v>223</v>
      </c>
      <c r="E101" t="s">
        <v>223</v>
      </c>
      <c r="F101">
        <v>73</v>
      </c>
      <c r="G101">
        <v>205</v>
      </c>
      <c r="H101">
        <v>2012</v>
      </c>
      <c r="I101">
        <v>1</v>
      </c>
      <c r="J101">
        <v>11</v>
      </c>
      <c r="K101" t="s">
        <v>202</v>
      </c>
      <c r="L101">
        <v>2012</v>
      </c>
      <c r="M101">
        <v>23</v>
      </c>
      <c r="N101">
        <v>6</v>
      </c>
      <c r="O101">
        <v>8476887</v>
      </c>
      <c r="P101" t="s">
        <v>1153</v>
      </c>
      <c r="Q101" t="s">
        <v>1154</v>
      </c>
      <c r="R101" t="s">
        <v>235</v>
      </c>
      <c r="S101" t="s">
        <v>1155</v>
      </c>
      <c r="T101" t="s">
        <v>725</v>
      </c>
      <c r="U101" t="s">
        <v>307</v>
      </c>
      <c r="V101">
        <v>67</v>
      </c>
      <c r="W101">
        <v>26</v>
      </c>
      <c r="X101">
        <v>38</v>
      </c>
      <c r="Y101">
        <v>30</v>
      </c>
      <c r="Z101">
        <v>64</v>
      </c>
      <c r="AA101">
        <v>1</v>
      </c>
      <c r="AB101">
        <v>0</v>
      </c>
      <c r="AC101" s="26">
        <f t="shared" si="22"/>
        <v>0.95522388059701491</v>
      </c>
      <c r="AD101" s="20">
        <f t="shared" si="23"/>
        <v>15.526515151515149</v>
      </c>
      <c r="AE101" s="20">
        <v>24.640999999999998</v>
      </c>
      <c r="AF101">
        <v>27</v>
      </c>
      <c r="AG101">
        <v>0.7</v>
      </c>
      <c r="AH101">
        <v>38</v>
      </c>
      <c r="AI101">
        <v>1601</v>
      </c>
      <c r="AJ101">
        <v>70246</v>
      </c>
      <c r="AK101" s="20">
        <v>1170.7666666667001</v>
      </c>
      <c r="AL101">
        <v>1170.77</v>
      </c>
      <c r="AM101">
        <v>1171</v>
      </c>
      <c r="AN101" s="26">
        <f t="shared" si="24"/>
        <v>17.474129353233831</v>
      </c>
      <c r="AO101">
        <v>28.83</v>
      </c>
      <c r="AP101" s="41">
        <f t="shared" si="25"/>
        <v>0.70329670329670335</v>
      </c>
      <c r="AQ101">
        <v>349</v>
      </c>
      <c r="AR101">
        <v>348</v>
      </c>
      <c r="AS101">
        <v>349</v>
      </c>
      <c r="AT101">
        <v>266</v>
      </c>
      <c r="AU101">
        <v>266</v>
      </c>
      <c r="AV101">
        <v>179</v>
      </c>
      <c r="AW101">
        <v>176</v>
      </c>
      <c r="AX101">
        <v>63</v>
      </c>
      <c r="AY101">
        <v>4</v>
      </c>
      <c r="AZ101">
        <v>15</v>
      </c>
      <c r="BA101" s="42">
        <f t="shared" si="26"/>
        <v>19</v>
      </c>
      <c r="BB101">
        <v>20.39</v>
      </c>
      <c r="BC101">
        <v>30.094999999999999</v>
      </c>
      <c r="BD101" s="20">
        <v>471.2</v>
      </c>
      <c r="BE101" s="20">
        <f t="shared" si="27"/>
        <v>820.2</v>
      </c>
      <c r="BF101" s="20">
        <f t="shared" si="28"/>
        <v>42.033875142000568</v>
      </c>
      <c r="BG101">
        <v>551</v>
      </c>
      <c r="BH101">
        <v>388</v>
      </c>
      <c r="BI101">
        <v>345</v>
      </c>
      <c r="BJ101" s="41">
        <f t="shared" si="29"/>
        <v>0.6149553571428571</v>
      </c>
      <c r="BK101">
        <v>86</v>
      </c>
      <c r="BL101">
        <v>86</v>
      </c>
      <c r="BM101">
        <v>77</v>
      </c>
      <c r="BN101" s="42">
        <f t="shared" si="30"/>
        <v>9</v>
      </c>
      <c r="BO101">
        <v>87</v>
      </c>
      <c r="BP101">
        <v>65</v>
      </c>
      <c r="BQ101">
        <v>49</v>
      </c>
      <c r="BR101">
        <v>37</v>
      </c>
      <c r="BS101" s="41">
        <f t="shared" si="31"/>
        <v>4.6365914786967416E-2</v>
      </c>
      <c r="BT101">
        <v>4</v>
      </c>
      <c r="BU101">
        <v>5</v>
      </c>
      <c r="BV101" s="41">
        <f t="shared" si="32"/>
        <v>0.44444444444444442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3</v>
      </c>
      <c r="CC101">
        <v>2</v>
      </c>
      <c r="CD101">
        <v>2</v>
      </c>
      <c r="CE101">
        <v>1</v>
      </c>
      <c r="CF101">
        <v>1</v>
      </c>
      <c r="CG101">
        <v>4</v>
      </c>
      <c r="CH101">
        <v>3</v>
      </c>
      <c r="CI101">
        <v>1</v>
      </c>
      <c r="CJ101">
        <v>2</v>
      </c>
      <c r="CK101">
        <v>3</v>
      </c>
      <c r="CL101">
        <v>6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2</v>
      </c>
      <c r="CT101">
        <v>0</v>
      </c>
      <c r="CU101">
        <v>0</v>
      </c>
      <c r="CV101">
        <v>23</v>
      </c>
      <c r="CW101">
        <v>0</v>
      </c>
      <c r="CX101">
        <v>5</v>
      </c>
      <c r="CY101">
        <v>14</v>
      </c>
      <c r="CZ101">
        <v>68</v>
      </c>
      <c r="DA101">
        <v>9</v>
      </c>
      <c r="DB101">
        <v>4</v>
      </c>
      <c r="DC101">
        <v>13</v>
      </c>
      <c r="DD101">
        <v>38</v>
      </c>
      <c r="DE101">
        <v>5</v>
      </c>
      <c r="DF101">
        <v>0</v>
      </c>
      <c r="DG101">
        <v>110</v>
      </c>
      <c r="DH101">
        <v>19</v>
      </c>
      <c r="DI101">
        <v>13</v>
      </c>
      <c r="DJ101">
        <v>18</v>
      </c>
      <c r="DK101">
        <v>18</v>
      </c>
      <c r="DL101">
        <v>0</v>
      </c>
      <c r="DM101">
        <v>13</v>
      </c>
      <c r="DN101">
        <v>13</v>
      </c>
      <c r="DO101">
        <v>0</v>
      </c>
      <c r="DP101" s="42">
        <f t="shared" si="33"/>
        <v>-6</v>
      </c>
      <c r="DQ101" s="20">
        <v>-3.4569999999999999</v>
      </c>
      <c r="DR101">
        <v>19</v>
      </c>
      <c r="DS101">
        <v>0</v>
      </c>
      <c r="DT101">
        <v>0</v>
      </c>
      <c r="DU101">
        <v>0</v>
      </c>
      <c r="DV101">
        <v>0</v>
      </c>
      <c r="DW101">
        <v>1359</v>
      </c>
      <c r="DX101">
        <v>981</v>
      </c>
      <c r="DY101">
        <v>1041</v>
      </c>
      <c r="DZ101">
        <v>761</v>
      </c>
      <c r="EA101">
        <v>740</v>
      </c>
      <c r="EB101">
        <v>575</v>
      </c>
      <c r="EC101">
        <v>75.09</v>
      </c>
      <c r="ED101">
        <v>50.12</v>
      </c>
      <c r="EE101">
        <v>91</v>
      </c>
      <c r="EF101">
        <v>38</v>
      </c>
      <c r="EG101" s="41">
        <f t="shared" si="34"/>
        <v>0.12297297297297298</v>
      </c>
      <c r="EH101" s="43">
        <f t="shared" si="35"/>
        <v>0.93391304347826087</v>
      </c>
      <c r="EI101" s="44">
        <f t="shared" si="36"/>
        <v>1.0568860164512339</v>
      </c>
      <c r="EJ101">
        <v>1363</v>
      </c>
      <c r="EK101">
        <v>982</v>
      </c>
      <c r="EL101">
        <v>1043</v>
      </c>
      <c r="EM101">
        <v>762</v>
      </c>
      <c r="EN101">
        <v>741</v>
      </c>
      <c r="EO101">
        <v>575</v>
      </c>
      <c r="EP101">
        <v>91</v>
      </c>
      <c r="EQ101">
        <v>38</v>
      </c>
      <c r="ER101">
        <v>643</v>
      </c>
      <c r="ES101">
        <v>500</v>
      </c>
      <c r="ET101">
        <v>252</v>
      </c>
      <c r="EU101">
        <v>204</v>
      </c>
      <c r="EV101">
        <v>52</v>
      </c>
      <c r="EW101">
        <v>19</v>
      </c>
      <c r="EX101">
        <v>93</v>
      </c>
      <c r="EY101">
        <v>89</v>
      </c>
      <c r="EZ101">
        <v>6.1</v>
      </c>
      <c r="FA101">
        <v>2.2000000000000002</v>
      </c>
      <c r="FB101">
        <v>8.3000000000000007</v>
      </c>
      <c r="FC101" s="20">
        <v>69.27</v>
      </c>
      <c r="FD101" s="26">
        <f t="shared" si="37"/>
        <v>1.0338805970149254</v>
      </c>
      <c r="FE101">
        <v>8.9202999999999992</v>
      </c>
      <c r="FF101">
        <v>0.89</v>
      </c>
      <c r="FG101">
        <v>0.09</v>
      </c>
      <c r="FH101">
        <v>0.97</v>
      </c>
      <c r="FI101">
        <v>10</v>
      </c>
      <c r="FJ101">
        <v>2</v>
      </c>
      <c r="FK101">
        <v>1</v>
      </c>
      <c r="FL101" s="42">
        <f t="shared" si="38"/>
        <v>161</v>
      </c>
      <c r="FM101" s="20">
        <f t="shared" si="39"/>
        <v>7.1052631578947372</v>
      </c>
      <c r="FN101" s="41">
        <v>0.1354080661</v>
      </c>
      <c r="FO101" s="20">
        <f t="shared" si="40"/>
        <v>60.2</v>
      </c>
      <c r="FP101" s="20">
        <f t="shared" si="41"/>
        <v>63.308599999999998</v>
      </c>
      <c r="FQ101" s="20">
        <f t="shared" si="42"/>
        <v>119.92107758142078</v>
      </c>
      <c r="FR101">
        <v>4</v>
      </c>
      <c r="FS101" t="s">
        <v>314</v>
      </c>
      <c r="FT101">
        <v>195</v>
      </c>
      <c r="FV101" t="s">
        <v>711</v>
      </c>
      <c r="FW101" s="45">
        <v>6000000</v>
      </c>
      <c r="FX101" s="45">
        <v>6000000</v>
      </c>
      <c r="FY101">
        <v>331</v>
      </c>
      <c r="FZ101">
        <v>117</v>
      </c>
      <c r="GA101">
        <v>138</v>
      </c>
      <c r="GB101">
        <v>255</v>
      </c>
      <c r="GC101">
        <v>26</v>
      </c>
      <c r="GD101">
        <v>145</v>
      </c>
      <c r="GE101">
        <v>931</v>
      </c>
      <c r="GF101">
        <v>5898</v>
      </c>
      <c r="GG101">
        <v>24.9</v>
      </c>
      <c r="GH101">
        <v>7.2</v>
      </c>
      <c r="GI101">
        <v>32.1</v>
      </c>
      <c r="GJ101" s="42">
        <f t="shared" si="43"/>
        <v>60.2</v>
      </c>
    </row>
    <row r="102" spans="1:192" x14ac:dyDescent="0.45">
      <c r="A102" s="40">
        <v>34343</v>
      </c>
      <c r="B102" t="s">
        <v>1156</v>
      </c>
      <c r="D102" t="s">
        <v>399</v>
      </c>
      <c r="E102" t="s">
        <v>399</v>
      </c>
      <c r="F102">
        <v>75</v>
      </c>
      <c r="G102">
        <v>216</v>
      </c>
      <c r="H102">
        <v>2012</v>
      </c>
      <c r="I102">
        <v>1</v>
      </c>
      <c r="J102">
        <v>13</v>
      </c>
      <c r="K102" t="s">
        <v>92</v>
      </c>
      <c r="L102">
        <v>2015</v>
      </c>
      <c r="M102">
        <v>24</v>
      </c>
      <c r="N102">
        <v>3</v>
      </c>
      <c r="O102">
        <v>8476889</v>
      </c>
      <c r="P102" t="s">
        <v>1157</v>
      </c>
      <c r="Q102" t="s">
        <v>1158</v>
      </c>
      <c r="R102" t="s">
        <v>1159</v>
      </c>
      <c r="S102" t="s">
        <v>1160</v>
      </c>
      <c r="T102" t="s">
        <v>716</v>
      </c>
      <c r="U102" t="s">
        <v>351</v>
      </c>
      <c r="V102">
        <v>79</v>
      </c>
      <c r="W102">
        <v>17</v>
      </c>
      <c r="X102">
        <v>16</v>
      </c>
      <c r="Y102">
        <v>8</v>
      </c>
      <c r="Z102">
        <v>33</v>
      </c>
      <c r="AA102">
        <v>6</v>
      </c>
      <c r="AB102">
        <v>46</v>
      </c>
      <c r="AC102" s="26">
        <f t="shared" si="22"/>
        <v>0.41772151898734178</v>
      </c>
      <c r="AD102" s="20">
        <f t="shared" si="23"/>
        <v>4.5599999999999987</v>
      </c>
      <c r="AE102" s="20">
        <v>13.401999999999999</v>
      </c>
      <c r="AF102">
        <v>21</v>
      </c>
      <c r="AG102">
        <v>0.9</v>
      </c>
      <c r="AH102">
        <v>36</v>
      </c>
      <c r="AI102">
        <v>1842</v>
      </c>
      <c r="AJ102">
        <v>72386</v>
      </c>
      <c r="AK102" s="20">
        <v>1206.4333333333</v>
      </c>
      <c r="AL102">
        <v>1206.47</v>
      </c>
      <c r="AM102">
        <v>1206</v>
      </c>
      <c r="AN102" s="26">
        <f t="shared" si="24"/>
        <v>15.271308016877638</v>
      </c>
      <c r="AO102">
        <v>25.4</v>
      </c>
      <c r="AP102" s="41">
        <f t="shared" si="25"/>
        <v>0.63461538461538458</v>
      </c>
      <c r="AQ102">
        <v>189</v>
      </c>
      <c r="AR102">
        <v>188</v>
      </c>
      <c r="AS102">
        <v>189</v>
      </c>
      <c r="AT102">
        <v>150</v>
      </c>
      <c r="AU102">
        <v>150</v>
      </c>
      <c r="AV102">
        <v>119</v>
      </c>
      <c r="AW102">
        <v>118</v>
      </c>
      <c r="AX102">
        <v>63</v>
      </c>
      <c r="AY102">
        <v>8</v>
      </c>
      <c r="AZ102">
        <v>16</v>
      </c>
      <c r="BA102" s="42">
        <f t="shared" si="26"/>
        <v>24</v>
      </c>
      <c r="BB102">
        <v>13.42</v>
      </c>
      <c r="BC102">
        <v>27.6387</v>
      </c>
      <c r="BD102" s="20">
        <v>160.19999999999999</v>
      </c>
      <c r="BE102" s="20">
        <f t="shared" si="27"/>
        <v>349.2</v>
      </c>
      <c r="BF102" s="20">
        <f t="shared" si="28"/>
        <v>17.366366341475544</v>
      </c>
      <c r="BG102">
        <v>229</v>
      </c>
      <c r="BH102">
        <v>483</v>
      </c>
      <c r="BI102">
        <v>540</v>
      </c>
      <c r="BJ102" s="41">
        <f t="shared" si="29"/>
        <v>0.29778933680104031</v>
      </c>
      <c r="BK102">
        <v>101</v>
      </c>
      <c r="BL102">
        <v>101</v>
      </c>
      <c r="BM102">
        <v>122</v>
      </c>
      <c r="BN102" s="42">
        <f t="shared" si="30"/>
        <v>-21</v>
      </c>
      <c r="BO102">
        <v>31</v>
      </c>
      <c r="BP102">
        <v>16</v>
      </c>
      <c r="BQ102">
        <v>38</v>
      </c>
      <c r="BR102">
        <v>56</v>
      </c>
      <c r="BS102" s="41">
        <f t="shared" si="31"/>
        <v>6.1470911086717893E-2</v>
      </c>
      <c r="BT102">
        <v>556</v>
      </c>
      <c r="BU102">
        <v>521</v>
      </c>
      <c r="BV102" s="41">
        <f t="shared" si="32"/>
        <v>0.51624883936861654</v>
      </c>
      <c r="BW102">
        <v>236</v>
      </c>
      <c r="BX102">
        <v>211</v>
      </c>
      <c r="BY102">
        <v>220</v>
      </c>
      <c r="BZ102">
        <v>222</v>
      </c>
      <c r="CA102">
        <v>100</v>
      </c>
      <c r="CB102">
        <v>88</v>
      </c>
      <c r="CC102">
        <v>133</v>
      </c>
      <c r="CD102">
        <v>146</v>
      </c>
      <c r="CE102">
        <v>219</v>
      </c>
      <c r="CF102">
        <v>177</v>
      </c>
      <c r="CG102">
        <v>336</v>
      </c>
      <c r="CH102">
        <v>316</v>
      </c>
      <c r="CI102">
        <v>1</v>
      </c>
      <c r="CJ102">
        <v>0</v>
      </c>
      <c r="CK102">
        <v>4</v>
      </c>
      <c r="CL102">
        <v>3</v>
      </c>
      <c r="CM102">
        <v>0</v>
      </c>
      <c r="CN102">
        <v>1</v>
      </c>
      <c r="CO102">
        <v>1</v>
      </c>
      <c r="CP102">
        <v>2</v>
      </c>
      <c r="CQ102">
        <v>1</v>
      </c>
      <c r="CR102">
        <v>0</v>
      </c>
      <c r="CS102">
        <v>3</v>
      </c>
      <c r="CT102">
        <v>6</v>
      </c>
      <c r="CU102">
        <v>0</v>
      </c>
      <c r="CV102">
        <v>5</v>
      </c>
      <c r="CW102">
        <v>0</v>
      </c>
      <c r="CX102">
        <v>2</v>
      </c>
      <c r="CY102">
        <v>2</v>
      </c>
      <c r="CZ102">
        <v>27</v>
      </c>
      <c r="DA102">
        <v>11</v>
      </c>
      <c r="DB102">
        <v>5</v>
      </c>
      <c r="DC102">
        <v>11</v>
      </c>
      <c r="DD102">
        <v>14</v>
      </c>
      <c r="DE102">
        <v>18</v>
      </c>
      <c r="DF102">
        <v>0</v>
      </c>
      <c r="DG102">
        <v>60</v>
      </c>
      <c r="DH102">
        <v>15</v>
      </c>
      <c r="DI102">
        <v>13</v>
      </c>
      <c r="DJ102">
        <v>12</v>
      </c>
      <c r="DK102">
        <v>10</v>
      </c>
      <c r="DL102">
        <v>2</v>
      </c>
      <c r="DM102">
        <v>14</v>
      </c>
      <c r="DN102">
        <v>12</v>
      </c>
      <c r="DO102">
        <v>2</v>
      </c>
      <c r="DP102" s="42">
        <f t="shared" si="33"/>
        <v>-2</v>
      </c>
      <c r="DQ102" s="20">
        <v>0.13700000000000001</v>
      </c>
      <c r="DR102">
        <v>13</v>
      </c>
      <c r="DS102">
        <v>2</v>
      </c>
      <c r="DT102">
        <v>0</v>
      </c>
      <c r="DU102">
        <v>0</v>
      </c>
      <c r="DV102">
        <v>0</v>
      </c>
      <c r="DW102">
        <v>1005</v>
      </c>
      <c r="DX102">
        <v>1199</v>
      </c>
      <c r="DY102">
        <v>744</v>
      </c>
      <c r="DZ102">
        <v>855</v>
      </c>
      <c r="EA102">
        <v>538</v>
      </c>
      <c r="EB102">
        <v>609</v>
      </c>
      <c r="EC102">
        <v>46.8</v>
      </c>
      <c r="ED102">
        <v>56.07</v>
      </c>
      <c r="EE102">
        <v>52</v>
      </c>
      <c r="EF102">
        <v>49</v>
      </c>
      <c r="EG102" s="41">
        <f t="shared" si="34"/>
        <v>9.6654275092936809E-2</v>
      </c>
      <c r="EH102" s="43">
        <f t="shared" si="35"/>
        <v>0.91954022988505746</v>
      </c>
      <c r="EI102" s="44">
        <f t="shared" si="36"/>
        <v>1.0161945049779944</v>
      </c>
      <c r="EJ102">
        <v>1002</v>
      </c>
      <c r="EK102">
        <v>1197</v>
      </c>
      <c r="EL102">
        <v>741</v>
      </c>
      <c r="EM102">
        <v>853</v>
      </c>
      <c r="EN102">
        <v>536</v>
      </c>
      <c r="EO102">
        <v>609</v>
      </c>
      <c r="EP102">
        <v>52</v>
      </c>
      <c r="EQ102">
        <v>49</v>
      </c>
      <c r="ER102">
        <v>479</v>
      </c>
      <c r="ES102">
        <v>591</v>
      </c>
      <c r="ET102">
        <v>192</v>
      </c>
      <c r="EU102">
        <v>220</v>
      </c>
      <c r="EV102">
        <v>34</v>
      </c>
      <c r="EW102">
        <v>18</v>
      </c>
      <c r="EX102">
        <v>100</v>
      </c>
      <c r="EY102">
        <v>101</v>
      </c>
      <c r="EZ102">
        <v>1.9</v>
      </c>
      <c r="FA102">
        <v>2.2999999999999998</v>
      </c>
      <c r="FB102">
        <v>4.2</v>
      </c>
      <c r="FC102" s="20">
        <v>37.58</v>
      </c>
      <c r="FD102" s="26">
        <f t="shared" si="37"/>
        <v>0.47569620253164557</v>
      </c>
      <c r="FE102">
        <v>4.4373000000000005</v>
      </c>
      <c r="FF102">
        <v>0.71</v>
      </c>
      <c r="FG102">
        <v>0.23</v>
      </c>
      <c r="FH102">
        <v>0.94</v>
      </c>
      <c r="FL102" s="42">
        <f t="shared" si="38"/>
        <v>195</v>
      </c>
      <c r="FM102" s="20">
        <f t="shared" si="39"/>
        <v>10.692307692307692</v>
      </c>
      <c r="FN102" s="41">
        <v>8.2455932800000006E-2</v>
      </c>
      <c r="FO102" s="20">
        <f t="shared" si="40"/>
        <v>29.4</v>
      </c>
      <c r="FP102" s="20">
        <f t="shared" si="41"/>
        <v>33.0274</v>
      </c>
      <c r="FQ102" s="20">
        <f t="shared" si="42"/>
        <v>109.60902467529237</v>
      </c>
      <c r="FR102">
        <v>5</v>
      </c>
      <c r="FS102" t="s">
        <v>1161</v>
      </c>
      <c r="FT102">
        <v>222</v>
      </c>
      <c r="FV102" t="s">
        <v>751</v>
      </c>
      <c r="FW102" s="45">
        <v>2000000</v>
      </c>
      <c r="FX102" s="45">
        <v>2200000</v>
      </c>
      <c r="FY102">
        <v>204</v>
      </c>
      <c r="FZ102">
        <v>34</v>
      </c>
      <c r="GA102">
        <v>44</v>
      </c>
      <c r="GB102">
        <v>78</v>
      </c>
      <c r="GC102">
        <v>24</v>
      </c>
      <c r="GD102">
        <v>119</v>
      </c>
      <c r="GE102">
        <v>317</v>
      </c>
      <c r="GF102">
        <v>3056</v>
      </c>
      <c r="GG102">
        <v>3.6</v>
      </c>
      <c r="GH102">
        <v>4.2</v>
      </c>
      <c r="GI102">
        <v>7.8</v>
      </c>
      <c r="GJ102" s="42">
        <f t="shared" si="43"/>
        <v>29.4</v>
      </c>
    </row>
    <row r="103" spans="1:192" x14ac:dyDescent="0.45">
      <c r="A103" s="40">
        <v>34469</v>
      </c>
      <c r="B103" t="s">
        <v>1162</v>
      </c>
      <c r="C103" t="s">
        <v>282</v>
      </c>
      <c r="D103" t="s">
        <v>107</v>
      </c>
      <c r="E103" t="s">
        <v>107</v>
      </c>
      <c r="F103">
        <v>73</v>
      </c>
      <c r="G103">
        <v>205</v>
      </c>
      <c r="H103">
        <v>2012</v>
      </c>
      <c r="I103">
        <v>2</v>
      </c>
      <c r="J103">
        <v>42</v>
      </c>
      <c r="K103" t="s">
        <v>92</v>
      </c>
      <c r="L103">
        <v>2015</v>
      </c>
      <c r="M103">
        <v>23</v>
      </c>
      <c r="N103">
        <v>2</v>
      </c>
      <c r="O103">
        <v>8476890</v>
      </c>
      <c r="P103" t="s">
        <v>1163</v>
      </c>
      <c r="Q103" t="s">
        <v>1164</v>
      </c>
      <c r="R103" t="s">
        <v>1165</v>
      </c>
      <c r="S103" t="s">
        <v>889</v>
      </c>
      <c r="T103" t="s">
        <v>720</v>
      </c>
      <c r="U103" t="s">
        <v>110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29</v>
      </c>
      <c r="AB103">
        <v>61</v>
      </c>
      <c r="AC103" s="26">
        <f t="shared" si="22"/>
        <v>1</v>
      </c>
      <c r="AD103" s="20">
        <f t="shared" si="23"/>
        <v>0</v>
      </c>
      <c r="AE103" s="20">
        <v>0.5</v>
      </c>
      <c r="AF103">
        <v>-2</v>
      </c>
      <c r="AG103">
        <v>-0.9</v>
      </c>
      <c r="AH103">
        <v>0</v>
      </c>
      <c r="AI103">
        <v>19</v>
      </c>
      <c r="AJ103">
        <v>671</v>
      </c>
      <c r="AK103" s="20">
        <v>11.183333333333</v>
      </c>
      <c r="AL103">
        <v>11.18</v>
      </c>
      <c r="AM103">
        <v>11</v>
      </c>
      <c r="AN103" s="26">
        <f t="shared" si="24"/>
        <v>11.183333333333334</v>
      </c>
      <c r="AO103">
        <v>18.63</v>
      </c>
      <c r="AP103" s="41">
        <f t="shared" si="25"/>
        <v>1</v>
      </c>
      <c r="AQ103">
        <v>4</v>
      </c>
      <c r="AR103">
        <v>4</v>
      </c>
      <c r="AS103">
        <v>4</v>
      </c>
      <c r="AT103">
        <v>3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 s="42">
        <f t="shared" si="26"/>
        <v>0</v>
      </c>
      <c r="BB103">
        <v>0.05</v>
      </c>
      <c r="BC103">
        <v>56.666699999999999</v>
      </c>
      <c r="BD103" s="20">
        <v>0</v>
      </c>
      <c r="BE103" s="20">
        <f t="shared" si="27"/>
        <v>4</v>
      </c>
      <c r="BF103" s="20">
        <f t="shared" si="28"/>
        <v>21.466905187835422</v>
      </c>
      <c r="BG103">
        <v>6</v>
      </c>
      <c r="BH103">
        <v>7</v>
      </c>
      <c r="BI103">
        <v>4</v>
      </c>
      <c r="BJ103" s="41">
        <f t="shared" si="29"/>
        <v>0.6</v>
      </c>
      <c r="BK103">
        <v>1</v>
      </c>
      <c r="BL103">
        <v>1</v>
      </c>
      <c r="BM103">
        <v>0</v>
      </c>
      <c r="BN103" s="42">
        <f t="shared" si="30"/>
        <v>1</v>
      </c>
      <c r="BO103">
        <v>0</v>
      </c>
      <c r="BP103">
        <v>0</v>
      </c>
      <c r="BQ103">
        <v>0</v>
      </c>
      <c r="BR103">
        <v>1</v>
      </c>
      <c r="BS103" s="41">
        <f t="shared" si="31"/>
        <v>8.3333333333333329E-2</v>
      </c>
      <c r="BT103">
        <v>0</v>
      </c>
      <c r="BU103">
        <v>0</v>
      </c>
      <c r="BV103" s="41">
        <f t="shared" si="32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2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s="42">
        <f t="shared" si="33"/>
        <v>0</v>
      </c>
      <c r="DQ103" s="20">
        <v>5.2000000000000005E-2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16</v>
      </c>
      <c r="DX103">
        <v>14</v>
      </c>
      <c r="DY103">
        <v>12</v>
      </c>
      <c r="DZ103">
        <v>11</v>
      </c>
      <c r="EA103">
        <v>8</v>
      </c>
      <c r="EB103">
        <v>10</v>
      </c>
      <c r="EC103">
        <v>0.25</v>
      </c>
      <c r="ED103">
        <v>0.77</v>
      </c>
      <c r="EE103">
        <v>1</v>
      </c>
      <c r="EF103">
        <v>3</v>
      </c>
      <c r="EG103" s="41">
        <f t="shared" si="34"/>
        <v>0.125</v>
      </c>
      <c r="EH103" s="43">
        <f t="shared" si="35"/>
        <v>0.7</v>
      </c>
      <c r="EI103" s="44">
        <f t="shared" si="36"/>
        <v>0.82499999999999996</v>
      </c>
      <c r="EJ103">
        <v>16</v>
      </c>
      <c r="EK103">
        <v>14</v>
      </c>
      <c r="EL103">
        <v>12</v>
      </c>
      <c r="EM103">
        <v>11</v>
      </c>
      <c r="EN103">
        <v>8</v>
      </c>
      <c r="EO103">
        <v>10</v>
      </c>
      <c r="EP103">
        <v>1</v>
      </c>
      <c r="EQ103">
        <v>3</v>
      </c>
      <c r="ER103">
        <v>4</v>
      </c>
      <c r="ES103">
        <v>6</v>
      </c>
      <c r="ET103">
        <v>1</v>
      </c>
      <c r="EU103">
        <v>3</v>
      </c>
      <c r="EV103">
        <v>0</v>
      </c>
      <c r="EW103">
        <v>2</v>
      </c>
      <c r="EX103">
        <v>0</v>
      </c>
      <c r="EY103">
        <v>0</v>
      </c>
      <c r="EZ103">
        <v>0.2</v>
      </c>
      <c r="FA103">
        <v>-0.1</v>
      </c>
      <c r="FB103">
        <v>0.1</v>
      </c>
      <c r="FC103" s="20">
        <v>0.82</v>
      </c>
      <c r="FD103" s="26">
        <f t="shared" si="37"/>
        <v>0.82</v>
      </c>
      <c r="FE103">
        <v>6.7000000000000002E-3</v>
      </c>
      <c r="FF103">
        <v>0</v>
      </c>
      <c r="FG103">
        <v>0</v>
      </c>
      <c r="FH103">
        <v>0</v>
      </c>
      <c r="FL103" s="42">
        <f t="shared" si="38"/>
        <v>2</v>
      </c>
      <c r="FM103" s="20">
        <f t="shared" si="39"/>
        <v>0</v>
      </c>
      <c r="FN103" s="41">
        <v>0.37614678900000004</v>
      </c>
      <c r="FO103" s="20">
        <f t="shared" si="40"/>
        <v>1</v>
      </c>
      <c r="FP103" s="20">
        <f t="shared" si="41"/>
        <v>1.0104</v>
      </c>
      <c r="FQ103" s="20">
        <f t="shared" si="42"/>
        <v>161.00178890876566</v>
      </c>
      <c r="FV103" t="s">
        <v>751</v>
      </c>
      <c r="FW103" s="45">
        <v>650000</v>
      </c>
      <c r="FX103" s="45">
        <v>650000</v>
      </c>
      <c r="FY103">
        <v>2</v>
      </c>
      <c r="FZ103">
        <v>2</v>
      </c>
      <c r="GA103">
        <v>0</v>
      </c>
      <c r="GB103">
        <v>2</v>
      </c>
      <c r="GC103">
        <v>-1</v>
      </c>
      <c r="GD103">
        <v>2</v>
      </c>
      <c r="GE103">
        <v>4</v>
      </c>
      <c r="GF103">
        <v>29</v>
      </c>
      <c r="GG103">
        <v>0.4</v>
      </c>
      <c r="GH103">
        <v>0</v>
      </c>
      <c r="GI103">
        <v>0.4</v>
      </c>
      <c r="GJ103" s="42">
        <f t="shared" si="43"/>
        <v>1</v>
      </c>
    </row>
    <row r="104" spans="1:192" x14ac:dyDescent="0.45">
      <c r="A104" s="40">
        <v>34339</v>
      </c>
      <c r="B104" t="s">
        <v>1166</v>
      </c>
      <c r="C104" t="s">
        <v>175</v>
      </c>
      <c r="D104" t="s">
        <v>107</v>
      </c>
      <c r="E104" t="s">
        <v>107</v>
      </c>
      <c r="F104">
        <v>69</v>
      </c>
      <c r="G104">
        <v>174</v>
      </c>
      <c r="H104">
        <v>2012</v>
      </c>
      <c r="I104">
        <v>3</v>
      </c>
      <c r="J104">
        <v>85</v>
      </c>
      <c r="K104" t="s">
        <v>92</v>
      </c>
      <c r="L104">
        <v>2016</v>
      </c>
      <c r="M104">
        <v>24</v>
      </c>
      <c r="N104">
        <v>2</v>
      </c>
      <c r="O104">
        <v>8476891</v>
      </c>
      <c r="P104" t="s">
        <v>1167</v>
      </c>
      <c r="Q104" t="s">
        <v>1168</v>
      </c>
      <c r="R104" t="s">
        <v>1169</v>
      </c>
      <c r="S104" t="s">
        <v>404</v>
      </c>
      <c r="T104" t="s">
        <v>720</v>
      </c>
      <c r="U104" t="s">
        <v>263</v>
      </c>
      <c r="V104">
        <v>61</v>
      </c>
      <c r="W104">
        <v>3</v>
      </c>
      <c r="X104">
        <v>12</v>
      </c>
      <c r="Y104">
        <v>4</v>
      </c>
      <c r="Z104">
        <v>15</v>
      </c>
      <c r="AA104">
        <v>15</v>
      </c>
      <c r="AB104">
        <v>70</v>
      </c>
      <c r="AC104" s="26">
        <f t="shared" si="22"/>
        <v>0.24590163934426229</v>
      </c>
      <c r="AD104" s="20">
        <f t="shared" si="23"/>
        <v>15</v>
      </c>
      <c r="AE104" s="20">
        <v>5.0289999999999999</v>
      </c>
      <c r="AF104">
        <v>21</v>
      </c>
      <c r="AG104">
        <v>9</v>
      </c>
      <c r="AH104">
        <v>22</v>
      </c>
      <c r="AI104">
        <v>1391</v>
      </c>
      <c r="AJ104">
        <v>61271</v>
      </c>
      <c r="AK104" s="20">
        <v>1021.1833333333</v>
      </c>
      <c r="AL104">
        <v>1021.18</v>
      </c>
      <c r="AM104">
        <v>1021</v>
      </c>
      <c r="AN104" s="26">
        <f t="shared" si="24"/>
        <v>16.740710382513662</v>
      </c>
      <c r="AO104">
        <v>27.92</v>
      </c>
      <c r="AP104" s="41">
        <f t="shared" si="25"/>
        <v>0.29411764705882354</v>
      </c>
      <c r="AQ104">
        <v>178</v>
      </c>
      <c r="AR104">
        <v>178</v>
      </c>
      <c r="AS104">
        <v>178</v>
      </c>
      <c r="AT104">
        <v>125</v>
      </c>
      <c r="AU104">
        <v>125</v>
      </c>
      <c r="AV104">
        <v>82</v>
      </c>
      <c r="AW104">
        <v>52</v>
      </c>
      <c r="AX104">
        <v>4</v>
      </c>
      <c r="AY104">
        <v>1</v>
      </c>
      <c r="AZ104">
        <v>7</v>
      </c>
      <c r="BA104" s="42">
        <f t="shared" si="26"/>
        <v>8</v>
      </c>
      <c r="BB104">
        <v>3.7</v>
      </c>
      <c r="BC104">
        <v>46.6098</v>
      </c>
      <c r="BD104" s="20">
        <v>55.2</v>
      </c>
      <c r="BE104" s="20">
        <f t="shared" si="27"/>
        <v>233.2</v>
      </c>
      <c r="BF104" s="20">
        <f t="shared" si="28"/>
        <v>13.701795961534694</v>
      </c>
      <c r="BG104">
        <v>364</v>
      </c>
      <c r="BH104">
        <v>410</v>
      </c>
      <c r="BI104">
        <v>278</v>
      </c>
      <c r="BJ104" s="41">
        <f t="shared" si="29"/>
        <v>0.5669781931464174</v>
      </c>
      <c r="BK104">
        <v>45</v>
      </c>
      <c r="BL104">
        <v>45</v>
      </c>
      <c r="BM104">
        <v>74</v>
      </c>
      <c r="BN104" s="42">
        <f t="shared" si="30"/>
        <v>-29</v>
      </c>
      <c r="BO104">
        <v>43</v>
      </c>
      <c r="BP104">
        <v>24</v>
      </c>
      <c r="BQ104">
        <v>26</v>
      </c>
      <c r="BR104">
        <v>42</v>
      </c>
      <c r="BS104" s="41">
        <f t="shared" si="31"/>
        <v>6.6878980891719744E-2</v>
      </c>
      <c r="BT104">
        <v>0</v>
      </c>
      <c r="BU104">
        <v>0</v>
      </c>
      <c r="BV104" s="41">
        <f t="shared" si="32"/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5</v>
      </c>
      <c r="CZ104">
        <v>37</v>
      </c>
      <c r="DA104">
        <v>1</v>
      </c>
      <c r="DB104">
        <v>0</v>
      </c>
      <c r="DC104">
        <v>25</v>
      </c>
      <c r="DD104">
        <v>17</v>
      </c>
      <c r="DE104">
        <v>0</v>
      </c>
      <c r="DF104">
        <v>0</v>
      </c>
      <c r="DG104">
        <v>39</v>
      </c>
      <c r="DH104">
        <v>11</v>
      </c>
      <c r="DI104">
        <v>5</v>
      </c>
      <c r="DJ104">
        <v>11</v>
      </c>
      <c r="DK104">
        <v>11</v>
      </c>
      <c r="DL104">
        <v>0</v>
      </c>
      <c r="DM104">
        <v>4</v>
      </c>
      <c r="DN104">
        <v>4</v>
      </c>
      <c r="DO104">
        <v>0</v>
      </c>
      <c r="DP104" s="42">
        <f t="shared" si="33"/>
        <v>-6</v>
      </c>
      <c r="DQ104" s="20">
        <v>-1.3160000000000001</v>
      </c>
      <c r="DR104">
        <v>11</v>
      </c>
      <c r="DS104">
        <v>0</v>
      </c>
      <c r="DT104">
        <v>0</v>
      </c>
      <c r="DU104">
        <v>0</v>
      </c>
      <c r="DV104">
        <v>0</v>
      </c>
      <c r="DW104">
        <v>1021</v>
      </c>
      <c r="DX104">
        <v>789</v>
      </c>
      <c r="DY104">
        <v>773</v>
      </c>
      <c r="DZ104">
        <v>586</v>
      </c>
      <c r="EA104">
        <v>573</v>
      </c>
      <c r="EB104">
        <v>418</v>
      </c>
      <c r="EC104">
        <v>43.85</v>
      </c>
      <c r="ED104">
        <v>32.869999999999997</v>
      </c>
      <c r="EE104">
        <v>51</v>
      </c>
      <c r="EF104">
        <v>23</v>
      </c>
      <c r="EG104" s="41">
        <f t="shared" si="34"/>
        <v>8.9005235602094238E-2</v>
      </c>
      <c r="EH104" s="43">
        <f t="shared" si="35"/>
        <v>0.94497607655502391</v>
      </c>
      <c r="EI104" s="44">
        <f t="shared" si="36"/>
        <v>1.0339813121571182</v>
      </c>
      <c r="EJ104">
        <v>1021</v>
      </c>
      <c r="EK104">
        <v>789</v>
      </c>
      <c r="EL104">
        <v>771</v>
      </c>
      <c r="EM104">
        <v>586</v>
      </c>
      <c r="EN104">
        <v>571</v>
      </c>
      <c r="EO104">
        <v>418</v>
      </c>
      <c r="EP104">
        <v>51</v>
      </c>
      <c r="EQ104">
        <v>23</v>
      </c>
      <c r="ER104">
        <v>490</v>
      </c>
      <c r="ES104">
        <v>363</v>
      </c>
      <c r="ET104">
        <v>169</v>
      </c>
      <c r="EU104">
        <v>144</v>
      </c>
      <c r="EV104">
        <v>29</v>
      </c>
      <c r="EW104">
        <v>12</v>
      </c>
      <c r="EX104">
        <v>60</v>
      </c>
      <c r="EY104">
        <v>68</v>
      </c>
      <c r="EZ104">
        <v>0.60000000000000009</v>
      </c>
      <c r="FA104">
        <v>3.8</v>
      </c>
      <c r="FB104">
        <v>4.4000000000000004</v>
      </c>
      <c r="FC104" s="20">
        <v>28.45</v>
      </c>
      <c r="FD104" s="26">
        <f t="shared" si="37"/>
        <v>0.46639344262295079</v>
      </c>
      <c r="FE104">
        <v>0.58230000000000004</v>
      </c>
      <c r="FF104">
        <v>0.82</v>
      </c>
      <c r="FG104">
        <v>0.57999999999999996</v>
      </c>
      <c r="FH104">
        <v>1.39</v>
      </c>
      <c r="FL104" s="42">
        <f t="shared" si="38"/>
        <v>109</v>
      </c>
      <c r="FM104" s="20">
        <f t="shared" si="39"/>
        <v>6.4545454545454541</v>
      </c>
      <c r="FN104" s="41">
        <v>1.5275707900000001E-2</v>
      </c>
      <c r="FO104" s="20">
        <f t="shared" si="40"/>
        <v>12.8</v>
      </c>
      <c r="FP104" s="20">
        <f t="shared" si="41"/>
        <v>14.736800000000001</v>
      </c>
      <c r="FQ104" s="20">
        <f t="shared" si="42"/>
        <v>106.34755870659434</v>
      </c>
      <c r="FR104">
        <v>2</v>
      </c>
      <c r="FS104" t="s">
        <v>111</v>
      </c>
      <c r="FT104">
        <v>23</v>
      </c>
      <c r="FV104" t="s">
        <v>751</v>
      </c>
      <c r="FW104" s="45">
        <v>925000</v>
      </c>
      <c r="FX104" s="45">
        <v>858750</v>
      </c>
      <c r="FY104">
        <v>63</v>
      </c>
      <c r="FZ104">
        <v>3</v>
      </c>
      <c r="GA104">
        <v>12</v>
      </c>
      <c r="GB104">
        <v>15</v>
      </c>
      <c r="GC104">
        <v>21</v>
      </c>
      <c r="GD104">
        <v>24</v>
      </c>
      <c r="GE104">
        <v>86</v>
      </c>
      <c r="GF104">
        <v>1046</v>
      </c>
      <c r="GG104">
        <v>0.5</v>
      </c>
      <c r="GH104">
        <v>3.8</v>
      </c>
      <c r="GI104">
        <v>4.4000000000000004</v>
      </c>
      <c r="GJ104" s="42">
        <f t="shared" si="43"/>
        <v>12.8</v>
      </c>
    </row>
    <row r="105" spans="1:192" x14ac:dyDescent="0.45">
      <c r="A105" s="40">
        <v>34101</v>
      </c>
      <c r="B105" t="s">
        <v>1170</v>
      </c>
      <c r="C105" t="s">
        <v>475</v>
      </c>
      <c r="D105" t="s">
        <v>91</v>
      </c>
      <c r="E105" t="s">
        <v>91</v>
      </c>
      <c r="F105">
        <v>78</v>
      </c>
      <c r="G105">
        <v>230</v>
      </c>
      <c r="H105">
        <v>2012</v>
      </c>
      <c r="I105">
        <v>3</v>
      </c>
      <c r="J105">
        <v>86</v>
      </c>
      <c r="K105" t="s">
        <v>202</v>
      </c>
      <c r="L105">
        <v>2015</v>
      </c>
      <c r="M105">
        <v>24</v>
      </c>
      <c r="N105">
        <v>3</v>
      </c>
      <c r="O105">
        <v>8476892</v>
      </c>
      <c r="P105" t="s">
        <v>1171</v>
      </c>
      <c r="Q105" t="s">
        <v>1172</v>
      </c>
      <c r="R105" t="s">
        <v>1173</v>
      </c>
      <c r="S105" t="s">
        <v>1174</v>
      </c>
      <c r="T105" t="s">
        <v>720</v>
      </c>
      <c r="U105" t="s">
        <v>95</v>
      </c>
      <c r="V105">
        <v>82</v>
      </c>
      <c r="W105">
        <v>6</v>
      </c>
      <c r="X105">
        <v>29</v>
      </c>
      <c r="Y105">
        <v>17</v>
      </c>
      <c r="Z105">
        <v>35</v>
      </c>
      <c r="AA105">
        <v>7</v>
      </c>
      <c r="AB105">
        <v>35</v>
      </c>
      <c r="AC105" s="26">
        <f t="shared" si="22"/>
        <v>0.42682926829268292</v>
      </c>
      <c r="AD105" s="20">
        <f t="shared" si="23"/>
        <v>0.14999999999999858</v>
      </c>
      <c r="AE105" s="20">
        <v>11.355</v>
      </c>
      <c r="AF105">
        <v>-7</v>
      </c>
      <c r="AG105">
        <v>9.9</v>
      </c>
      <c r="AH105">
        <v>13</v>
      </c>
      <c r="AI105">
        <v>2212</v>
      </c>
      <c r="AJ105">
        <v>111263</v>
      </c>
      <c r="AK105" s="20">
        <v>1854.3833333333</v>
      </c>
      <c r="AL105">
        <v>1854.38</v>
      </c>
      <c r="AM105">
        <v>1854</v>
      </c>
      <c r="AN105" s="26">
        <f t="shared" si="24"/>
        <v>22.614430894308946</v>
      </c>
      <c r="AO105">
        <v>37.49</v>
      </c>
      <c r="AP105" s="41">
        <f t="shared" si="25"/>
        <v>0.45454545454545453</v>
      </c>
      <c r="AQ105">
        <v>394</v>
      </c>
      <c r="AR105">
        <v>394</v>
      </c>
      <c r="AS105">
        <v>394</v>
      </c>
      <c r="AT105">
        <v>287</v>
      </c>
      <c r="AU105">
        <v>287</v>
      </c>
      <c r="AV105">
        <v>212</v>
      </c>
      <c r="AW105">
        <v>108</v>
      </c>
      <c r="AX105">
        <v>12</v>
      </c>
      <c r="AY105">
        <v>12</v>
      </c>
      <c r="AZ105">
        <v>20</v>
      </c>
      <c r="BA105" s="42">
        <f t="shared" si="26"/>
        <v>32</v>
      </c>
      <c r="BB105">
        <v>9.61</v>
      </c>
      <c r="BC105">
        <v>52.872599999999998</v>
      </c>
      <c r="BD105" s="20">
        <v>407.4</v>
      </c>
      <c r="BE105" s="20">
        <f t="shared" si="27"/>
        <v>801.4</v>
      </c>
      <c r="BF105" s="20">
        <f t="shared" si="28"/>
        <v>25.929960418037293</v>
      </c>
      <c r="BG105">
        <v>569</v>
      </c>
      <c r="BH105">
        <v>556</v>
      </c>
      <c r="BI105">
        <v>621</v>
      </c>
      <c r="BJ105" s="41">
        <f t="shared" si="29"/>
        <v>0.4781512605042017</v>
      </c>
      <c r="BK105">
        <v>120</v>
      </c>
      <c r="BL105">
        <v>120</v>
      </c>
      <c r="BM105">
        <v>149</v>
      </c>
      <c r="BN105" s="42">
        <f t="shared" si="30"/>
        <v>-29</v>
      </c>
      <c r="BO105">
        <v>75</v>
      </c>
      <c r="BP105">
        <v>43</v>
      </c>
      <c r="BQ105">
        <v>54</v>
      </c>
      <c r="BR105">
        <v>141</v>
      </c>
      <c r="BS105" s="41">
        <f t="shared" si="31"/>
        <v>0.10398230088495575</v>
      </c>
      <c r="BT105">
        <v>0</v>
      </c>
      <c r="BU105">
        <v>0</v>
      </c>
      <c r="BV105" s="41">
        <f t="shared" si="32"/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</v>
      </c>
      <c r="CS105">
        <v>1</v>
      </c>
      <c r="CT105">
        <v>0</v>
      </c>
      <c r="CU105">
        <v>0</v>
      </c>
      <c r="CV105">
        <v>2</v>
      </c>
      <c r="CW105">
        <v>0</v>
      </c>
      <c r="CX105">
        <v>3</v>
      </c>
      <c r="CY105">
        <v>7</v>
      </c>
      <c r="CZ105">
        <v>65</v>
      </c>
      <c r="DA105">
        <v>3</v>
      </c>
      <c r="DB105">
        <v>1</v>
      </c>
      <c r="DC105">
        <v>93</v>
      </c>
      <c r="DD105">
        <v>17</v>
      </c>
      <c r="DE105">
        <v>0</v>
      </c>
      <c r="DF105">
        <v>2</v>
      </c>
      <c r="DG105">
        <v>96</v>
      </c>
      <c r="DH105">
        <v>5</v>
      </c>
      <c r="DI105">
        <v>17</v>
      </c>
      <c r="DJ105">
        <v>4</v>
      </c>
      <c r="DK105">
        <v>4</v>
      </c>
      <c r="DL105">
        <v>0</v>
      </c>
      <c r="DM105">
        <v>16</v>
      </c>
      <c r="DN105">
        <v>16</v>
      </c>
      <c r="DO105">
        <v>0</v>
      </c>
      <c r="DP105" s="42">
        <f t="shared" si="33"/>
        <v>12</v>
      </c>
      <c r="DQ105" s="20">
        <v>19.696000000000002</v>
      </c>
      <c r="DR105">
        <v>4</v>
      </c>
      <c r="DS105">
        <v>1</v>
      </c>
      <c r="DT105">
        <v>0</v>
      </c>
      <c r="DU105">
        <v>0</v>
      </c>
      <c r="DV105">
        <v>0</v>
      </c>
      <c r="DW105">
        <v>1848</v>
      </c>
      <c r="DX105">
        <v>1673</v>
      </c>
      <c r="DY105">
        <v>1410</v>
      </c>
      <c r="DZ105">
        <v>1215</v>
      </c>
      <c r="EA105">
        <v>1023</v>
      </c>
      <c r="EB105">
        <v>912</v>
      </c>
      <c r="EC105">
        <v>87.21</v>
      </c>
      <c r="ED105">
        <v>75.94</v>
      </c>
      <c r="EE105">
        <v>77</v>
      </c>
      <c r="EF105">
        <v>87</v>
      </c>
      <c r="EG105" s="41">
        <f t="shared" si="34"/>
        <v>7.5268817204301078E-2</v>
      </c>
      <c r="EH105" s="43">
        <f t="shared" si="35"/>
        <v>0.90460526315789469</v>
      </c>
      <c r="EI105" s="44">
        <f t="shared" si="36"/>
        <v>0.97987408036219581</v>
      </c>
      <c r="EJ105">
        <v>1843</v>
      </c>
      <c r="EK105">
        <v>1673</v>
      </c>
      <c r="EL105">
        <v>1405</v>
      </c>
      <c r="EM105">
        <v>1214</v>
      </c>
      <c r="EN105">
        <v>1018</v>
      </c>
      <c r="EO105">
        <v>911</v>
      </c>
      <c r="EP105">
        <v>75</v>
      </c>
      <c r="EQ105">
        <v>86</v>
      </c>
      <c r="ER105">
        <v>904</v>
      </c>
      <c r="ES105">
        <v>820</v>
      </c>
      <c r="ET105">
        <v>327</v>
      </c>
      <c r="EU105">
        <v>294</v>
      </c>
      <c r="EV105">
        <v>36</v>
      </c>
      <c r="EW105">
        <v>47</v>
      </c>
      <c r="EX105">
        <v>79</v>
      </c>
      <c r="EY105">
        <v>102</v>
      </c>
      <c r="EZ105">
        <v>1.9</v>
      </c>
      <c r="FA105">
        <v>3.8</v>
      </c>
      <c r="FB105">
        <v>5.6</v>
      </c>
      <c r="FC105" s="20">
        <v>53.75</v>
      </c>
      <c r="FD105" s="26">
        <f t="shared" si="37"/>
        <v>0.65548780487804881</v>
      </c>
      <c r="FE105">
        <v>2.37</v>
      </c>
      <c r="FF105">
        <v>0.01</v>
      </c>
      <c r="FG105">
        <v>0.63</v>
      </c>
      <c r="FH105">
        <v>0.64</v>
      </c>
      <c r="FL105" s="42">
        <f t="shared" si="38"/>
        <v>275</v>
      </c>
      <c r="FM105" s="20">
        <f t="shared" si="39"/>
        <v>43.5</v>
      </c>
      <c r="FN105" s="41">
        <v>2.7649769600000002E-2</v>
      </c>
      <c r="FO105" s="20">
        <f t="shared" si="40"/>
        <v>33.700000000000003</v>
      </c>
      <c r="FP105" s="20">
        <f t="shared" si="41"/>
        <v>38.9392</v>
      </c>
      <c r="FQ105" s="20">
        <f t="shared" si="42"/>
        <v>113.924869767793</v>
      </c>
      <c r="FV105" t="s">
        <v>711</v>
      </c>
      <c r="FW105" s="45">
        <v>6500000</v>
      </c>
      <c r="FX105" s="45">
        <v>5500000</v>
      </c>
      <c r="FY105">
        <v>242</v>
      </c>
      <c r="FZ105">
        <v>19</v>
      </c>
      <c r="GA105">
        <v>84</v>
      </c>
      <c r="GB105">
        <v>103</v>
      </c>
      <c r="GC105">
        <v>28</v>
      </c>
      <c r="GD105">
        <v>74</v>
      </c>
      <c r="GE105">
        <v>565</v>
      </c>
      <c r="GF105">
        <v>5103</v>
      </c>
      <c r="GG105">
        <v>6.9</v>
      </c>
      <c r="GH105">
        <v>14.2</v>
      </c>
      <c r="GI105">
        <v>21.1</v>
      </c>
      <c r="GJ105" s="42">
        <f t="shared" si="43"/>
        <v>33.700000000000003</v>
      </c>
    </row>
    <row r="106" spans="1:192" x14ac:dyDescent="0.45">
      <c r="A106" s="40">
        <v>34473</v>
      </c>
      <c r="B106" t="s">
        <v>207</v>
      </c>
      <c r="C106" t="s">
        <v>208</v>
      </c>
      <c r="D106" t="s">
        <v>91</v>
      </c>
      <c r="E106" t="s">
        <v>91</v>
      </c>
      <c r="F106">
        <v>70</v>
      </c>
      <c r="G106">
        <v>180</v>
      </c>
      <c r="H106">
        <v>2012</v>
      </c>
      <c r="I106">
        <v>3</v>
      </c>
      <c r="J106">
        <v>89</v>
      </c>
      <c r="K106" t="s">
        <v>92</v>
      </c>
      <c r="L106">
        <v>2015</v>
      </c>
      <c r="M106">
        <v>23</v>
      </c>
      <c r="N106">
        <v>2</v>
      </c>
      <c r="O106">
        <v>8476894</v>
      </c>
      <c r="P106" t="s">
        <v>1175</v>
      </c>
      <c r="Q106" t="s">
        <v>1176</v>
      </c>
      <c r="R106" t="s">
        <v>1177</v>
      </c>
      <c r="S106" t="s">
        <v>1178</v>
      </c>
      <c r="T106" t="s">
        <v>725</v>
      </c>
      <c r="U106" t="s">
        <v>1179</v>
      </c>
      <c r="V106">
        <v>58</v>
      </c>
      <c r="W106">
        <v>5</v>
      </c>
      <c r="X106">
        <v>17</v>
      </c>
      <c r="Y106">
        <v>13</v>
      </c>
      <c r="Z106">
        <v>22</v>
      </c>
      <c r="AA106">
        <v>0</v>
      </c>
      <c r="AB106">
        <v>0</v>
      </c>
      <c r="AC106" s="26">
        <f t="shared" si="22"/>
        <v>0.37931034482758619</v>
      </c>
      <c r="AD106" s="20">
        <f t="shared" si="23"/>
        <v>-7</v>
      </c>
      <c r="AE106" s="20">
        <v>7.6370000000000005</v>
      </c>
      <c r="AF106">
        <v>-4</v>
      </c>
      <c r="AG106">
        <v>2.8</v>
      </c>
      <c r="AH106">
        <v>14</v>
      </c>
      <c r="AI106">
        <v>936</v>
      </c>
      <c r="AJ106">
        <v>45714</v>
      </c>
      <c r="AK106" s="20">
        <v>761.86666666666997</v>
      </c>
      <c r="AL106">
        <v>762.45</v>
      </c>
      <c r="AM106">
        <v>762</v>
      </c>
      <c r="AN106" s="26">
        <f t="shared" si="24"/>
        <v>13.136206896551723</v>
      </c>
      <c r="AO106">
        <v>22.05</v>
      </c>
      <c r="AP106" s="41">
        <f t="shared" si="25"/>
        <v>0.66666666666666663</v>
      </c>
      <c r="AQ106">
        <v>169</v>
      </c>
      <c r="AR106">
        <v>169</v>
      </c>
      <c r="AS106">
        <v>169</v>
      </c>
      <c r="AT106">
        <v>122</v>
      </c>
      <c r="AU106">
        <v>122</v>
      </c>
      <c r="AV106">
        <v>95</v>
      </c>
      <c r="AW106">
        <v>94</v>
      </c>
      <c r="AX106">
        <v>35</v>
      </c>
      <c r="AY106">
        <v>6</v>
      </c>
      <c r="AZ106">
        <v>6</v>
      </c>
      <c r="BA106" s="42">
        <f t="shared" si="26"/>
        <v>12</v>
      </c>
      <c r="BB106">
        <v>8.98</v>
      </c>
      <c r="BC106">
        <v>31.0105</v>
      </c>
      <c r="BD106" s="20">
        <v>261.3</v>
      </c>
      <c r="BE106" s="20">
        <f t="shared" si="27"/>
        <v>430.3</v>
      </c>
      <c r="BF106" s="20">
        <f t="shared" si="28"/>
        <v>33.861892583120202</v>
      </c>
      <c r="BG106">
        <v>288</v>
      </c>
      <c r="BH106">
        <v>216</v>
      </c>
      <c r="BI106">
        <v>191</v>
      </c>
      <c r="BJ106" s="41">
        <f t="shared" si="29"/>
        <v>0.60125260960334026</v>
      </c>
      <c r="BK106">
        <v>32</v>
      </c>
      <c r="BL106">
        <v>32</v>
      </c>
      <c r="BM106">
        <v>55</v>
      </c>
      <c r="BN106" s="42">
        <f t="shared" si="30"/>
        <v>-23</v>
      </c>
      <c r="BO106">
        <v>27</v>
      </c>
      <c r="BP106">
        <v>33</v>
      </c>
      <c r="BQ106">
        <v>39</v>
      </c>
      <c r="BR106">
        <v>22</v>
      </c>
      <c r="BS106" s="41">
        <f t="shared" si="31"/>
        <v>3.9285714285714285E-2</v>
      </c>
      <c r="BT106">
        <v>8</v>
      </c>
      <c r="BU106">
        <v>6</v>
      </c>
      <c r="BV106" s="41">
        <f t="shared" si="32"/>
        <v>0.5714285714285714</v>
      </c>
      <c r="BW106">
        <v>1</v>
      </c>
      <c r="BX106">
        <v>1</v>
      </c>
      <c r="BY106">
        <v>2</v>
      </c>
      <c r="BZ106">
        <v>0</v>
      </c>
      <c r="CA106">
        <v>5</v>
      </c>
      <c r="CB106">
        <v>5</v>
      </c>
      <c r="CC106">
        <v>2</v>
      </c>
      <c r="CD106">
        <v>1</v>
      </c>
      <c r="CE106">
        <v>4</v>
      </c>
      <c r="CF106">
        <v>1</v>
      </c>
      <c r="CG106">
        <v>6</v>
      </c>
      <c r="CH106">
        <v>6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4</v>
      </c>
      <c r="CW106">
        <v>1</v>
      </c>
      <c r="CX106">
        <v>2</v>
      </c>
      <c r="CY106">
        <v>5</v>
      </c>
      <c r="CZ106">
        <v>19</v>
      </c>
      <c r="DA106">
        <v>12</v>
      </c>
      <c r="DB106">
        <v>3</v>
      </c>
      <c r="DC106">
        <v>2</v>
      </c>
      <c r="DD106">
        <v>4</v>
      </c>
      <c r="DE106">
        <v>1</v>
      </c>
      <c r="DF106">
        <v>1</v>
      </c>
      <c r="DG106">
        <v>72</v>
      </c>
      <c r="DH106">
        <v>7</v>
      </c>
      <c r="DI106">
        <v>9</v>
      </c>
      <c r="DJ106">
        <v>7</v>
      </c>
      <c r="DK106">
        <v>7</v>
      </c>
      <c r="DL106">
        <v>0</v>
      </c>
      <c r="DM106">
        <v>9</v>
      </c>
      <c r="DN106">
        <v>9</v>
      </c>
      <c r="DO106">
        <v>0</v>
      </c>
      <c r="DP106" s="42">
        <f t="shared" si="33"/>
        <v>2</v>
      </c>
      <c r="DQ106" s="20">
        <v>0.44900000000000001</v>
      </c>
      <c r="DR106">
        <v>7</v>
      </c>
      <c r="DS106">
        <v>0</v>
      </c>
      <c r="DT106">
        <v>0</v>
      </c>
      <c r="DU106">
        <v>0</v>
      </c>
      <c r="DV106">
        <v>0</v>
      </c>
      <c r="DW106">
        <v>767</v>
      </c>
      <c r="DX106">
        <v>727</v>
      </c>
      <c r="DY106">
        <v>566</v>
      </c>
      <c r="DZ106">
        <v>538</v>
      </c>
      <c r="EA106">
        <v>406</v>
      </c>
      <c r="EB106">
        <v>389</v>
      </c>
      <c r="EC106">
        <v>35.1</v>
      </c>
      <c r="ED106">
        <v>32.630000000000003</v>
      </c>
      <c r="EE106">
        <v>33</v>
      </c>
      <c r="EF106">
        <v>34</v>
      </c>
      <c r="EG106" s="41">
        <f t="shared" si="34"/>
        <v>8.1280788177339899E-2</v>
      </c>
      <c r="EH106" s="43">
        <f t="shared" si="35"/>
        <v>0.91259640102827766</v>
      </c>
      <c r="EI106" s="44">
        <f t="shared" si="36"/>
        <v>0.99387718920561752</v>
      </c>
      <c r="EJ106">
        <v>761</v>
      </c>
      <c r="EK106">
        <v>725</v>
      </c>
      <c r="EL106">
        <v>560</v>
      </c>
      <c r="EM106">
        <v>536</v>
      </c>
      <c r="EN106">
        <v>403</v>
      </c>
      <c r="EO106">
        <v>389</v>
      </c>
      <c r="EP106">
        <v>33</v>
      </c>
      <c r="EQ106">
        <v>34</v>
      </c>
      <c r="ER106">
        <v>394</v>
      </c>
      <c r="ES106">
        <v>356</v>
      </c>
      <c r="ET106">
        <v>133</v>
      </c>
      <c r="EU106">
        <v>127</v>
      </c>
      <c r="EV106">
        <v>20</v>
      </c>
      <c r="EW106">
        <v>17</v>
      </c>
      <c r="EX106">
        <v>49</v>
      </c>
      <c r="EY106">
        <v>37</v>
      </c>
      <c r="EZ106">
        <v>0.7</v>
      </c>
      <c r="FA106">
        <v>0.7</v>
      </c>
      <c r="FB106">
        <v>1.4</v>
      </c>
      <c r="FC106" s="20">
        <v>22</v>
      </c>
      <c r="FD106" s="26">
        <f t="shared" si="37"/>
        <v>0.37931034482758619</v>
      </c>
      <c r="FE106">
        <v>1.3084</v>
      </c>
      <c r="FF106">
        <v>-0.03</v>
      </c>
      <c r="FG106">
        <v>-0.04</v>
      </c>
      <c r="FH106">
        <v>-0.08</v>
      </c>
      <c r="FL106" s="42">
        <f t="shared" si="38"/>
        <v>68</v>
      </c>
      <c r="FM106" s="20">
        <f t="shared" si="39"/>
        <v>10.142857142857142</v>
      </c>
      <c r="FN106" s="41">
        <v>9.5739878200000003E-2</v>
      </c>
      <c r="FO106" s="20">
        <f t="shared" si="40"/>
        <v>20.6</v>
      </c>
      <c r="FP106" s="20">
        <f t="shared" si="41"/>
        <v>22.0898</v>
      </c>
      <c r="FQ106" s="20">
        <f t="shared" si="42"/>
        <v>117.56836513869762</v>
      </c>
      <c r="FR106">
        <v>8</v>
      </c>
      <c r="FS106" t="s">
        <v>1180</v>
      </c>
      <c r="FT106">
        <v>390</v>
      </c>
      <c r="FV106" t="s">
        <v>751</v>
      </c>
      <c r="FW106" s="45">
        <v>650000</v>
      </c>
      <c r="FX106" s="45">
        <v>650000</v>
      </c>
      <c r="FY106">
        <v>64</v>
      </c>
      <c r="FZ106">
        <v>6</v>
      </c>
      <c r="GA106">
        <v>19</v>
      </c>
      <c r="GB106">
        <v>25</v>
      </c>
      <c r="GC106">
        <v>-5</v>
      </c>
      <c r="GD106">
        <v>16</v>
      </c>
      <c r="GE106">
        <v>106</v>
      </c>
      <c r="GF106">
        <v>847</v>
      </c>
      <c r="GG106">
        <v>0.9</v>
      </c>
      <c r="GH106">
        <v>0.7</v>
      </c>
      <c r="GI106">
        <v>1.6</v>
      </c>
      <c r="GJ106" s="42">
        <f t="shared" si="43"/>
        <v>20.6</v>
      </c>
    </row>
    <row r="107" spans="1:192" x14ac:dyDescent="0.45">
      <c r="A107" s="40">
        <v>34416</v>
      </c>
      <c r="B107" t="s">
        <v>1181</v>
      </c>
      <c r="D107" t="s">
        <v>223</v>
      </c>
      <c r="E107" t="s">
        <v>223</v>
      </c>
      <c r="F107">
        <v>75</v>
      </c>
      <c r="G107">
        <v>209</v>
      </c>
      <c r="H107">
        <v>2012</v>
      </c>
      <c r="I107">
        <v>3</v>
      </c>
      <c r="J107">
        <v>81</v>
      </c>
      <c r="K107" t="s">
        <v>202</v>
      </c>
      <c r="L107">
        <v>2015</v>
      </c>
      <c r="M107">
        <v>23</v>
      </c>
      <c r="N107">
        <v>3</v>
      </c>
      <c r="O107">
        <v>8476897</v>
      </c>
      <c r="P107" t="s">
        <v>1182</v>
      </c>
      <c r="Q107" t="s">
        <v>1183</v>
      </c>
      <c r="R107" t="s">
        <v>1184</v>
      </c>
      <c r="S107" t="s">
        <v>1185</v>
      </c>
      <c r="T107" t="s">
        <v>716</v>
      </c>
      <c r="U107" t="s">
        <v>95</v>
      </c>
      <c r="V107">
        <v>42</v>
      </c>
      <c r="W107">
        <v>1</v>
      </c>
      <c r="X107">
        <v>4</v>
      </c>
      <c r="Y107">
        <v>3</v>
      </c>
      <c r="Z107">
        <v>5</v>
      </c>
      <c r="AA107">
        <v>21</v>
      </c>
      <c r="AB107">
        <v>65</v>
      </c>
      <c r="AC107" s="26">
        <f t="shared" si="22"/>
        <v>0.11904761904761904</v>
      </c>
      <c r="AD107" s="20">
        <f t="shared" si="23"/>
        <v>-1</v>
      </c>
      <c r="AE107" s="20">
        <v>1.6520000000000001</v>
      </c>
      <c r="AF107">
        <v>-5</v>
      </c>
      <c r="AG107">
        <v>1</v>
      </c>
      <c r="AH107">
        <v>14</v>
      </c>
      <c r="AI107">
        <v>661</v>
      </c>
      <c r="AJ107">
        <v>26401</v>
      </c>
      <c r="AK107" s="20">
        <v>440.01666666667001</v>
      </c>
      <c r="AL107">
        <v>439.9</v>
      </c>
      <c r="AM107">
        <v>440</v>
      </c>
      <c r="AN107" s="26">
        <f t="shared" si="24"/>
        <v>10.476587301587301</v>
      </c>
      <c r="AO107">
        <v>17.78</v>
      </c>
      <c r="AP107" s="41">
        <f t="shared" si="25"/>
        <v>0.55555555555555558</v>
      </c>
      <c r="AQ107">
        <v>74</v>
      </c>
      <c r="AR107">
        <v>74</v>
      </c>
      <c r="AS107">
        <v>74</v>
      </c>
      <c r="AT107">
        <v>63</v>
      </c>
      <c r="AU107">
        <v>63</v>
      </c>
      <c r="AV107">
        <v>41</v>
      </c>
      <c r="AW107">
        <v>43</v>
      </c>
      <c r="AX107">
        <v>21</v>
      </c>
      <c r="AY107">
        <v>4</v>
      </c>
      <c r="AZ107">
        <v>2</v>
      </c>
      <c r="BA107" s="42">
        <f t="shared" si="26"/>
        <v>6</v>
      </c>
      <c r="BB107">
        <v>4.0599999999999996</v>
      </c>
      <c r="BC107">
        <v>28.1951</v>
      </c>
      <c r="BD107" s="20">
        <v>118.5</v>
      </c>
      <c r="BE107" s="20">
        <f t="shared" si="27"/>
        <v>192.5</v>
      </c>
      <c r="BF107" s="20">
        <f t="shared" si="28"/>
        <v>26.255967265287566</v>
      </c>
      <c r="BG107">
        <v>90</v>
      </c>
      <c r="BH107">
        <v>135</v>
      </c>
      <c r="BI107">
        <v>168</v>
      </c>
      <c r="BJ107" s="41">
        <f t="shared" si="29"/>
        <v>0.34883720930232559</v>
      </c>
      <c r="BK107">
        <v>47</v>
      </c>
      <c r="BL107">
        <v>47</v>
      </c>
      <c r="BM107">
        <v>54</v>
      </c>
      <c r="BN107" s="42">
        <f t="shared" si="30"/>
        <v>-7</v>
      </c>
      <c r="BO107">
        <v>22</v>
      </c>
      <c r="BP107">
        <v>6</v>
      </c>
      <c r="BQ107">
        <v>20</v>
      </c>
      <c r="BR107">
        <v>14</v>
      </c>
      <c r="BS107" s="41">
        <f t="shared" si="31"/>
        <v>4.5016077170418008E-2</v>
      </c>
      <c r="BT107">
        <v>144</v>
      </c>
      <c r="BU107">
        <v>179</v>
      </c>
      <c r="BV107" s="41">
        <f t="shared" si="32"/>
        <v>0.44582043343653249</v>
      </c>
      <c r="BW107">
        <v>66</v>
      </c>
      <c r="BX107">
        <v>65</v>
      </c>
      <c r="BY107">
        <v>50</v>
      </c>
      <c r="BZ107">
        <v>73</v>
      </c>
      <c r="CA107">
        <v>28</v>
      </c>
      <c r="CB107">
        <v>41</v>
      </c>
      <c r="CC107">
        <v>37</v>
      </c>
      <c r="CD107">
        <v>44</v>
      </c>
      <c r="CE107">
        <v>64</v>
      </c>
      <c r="CF107">
        <v>74</v>
      </c>
      <c r="CG107">
        <v>85</v>
      </c>
      <c r="CH107">
        <v>114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4</v>
      </c>
      <c r="CZ107">
        <v>18</v>
      </c>
      <c r="DA107">
        <v>7</v>
      </c>
      <c r="DB107">
        <v>0</v>
      </c>
      <c r="DC107">
        <v>3</v>
      </c>
      <c r="DD107">
        <v>3</v>
      </c>
      <c r="DE107">
        <v>2</v>
      </c>
      <c r="DF107">
        <v>4</v>
      </c>
      <c r="DG107">
        <v>22</v>
      </c>
      <c r="DH107">
        <v>7</v>
      </c>
      <c r="DI107">
        <v>9</v>
      </c>
      <c r="DJ107">
        <v>7</v>
      </c>
      <c r="DK107">
        <v>7</v>
      </c>
      <c r="DL107">
        <v>0</v>
      </c>
      <c r="DM107">
        <v>9</v>
      </c>
      <c r="DN107">
        <v>9</v>
      </c>
      <c r="DO107">
        <v>0</v>
      </c>
      <c r="DP107" s="42">
        <f t="shared" si="33"/>
        <v>2</v>
      </c>
      <c r="DQ107" s="20">
        <v>0.443</v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344</v>
      </c>
      <c r="DX107">
        <v>412</v>
      </c>
      <c r="DY107">
        <v>267</v>
      </c>
      <c r="DZ107">
        <v>297</v>
      </c>
      <c r="EA107">
        <v>182</v>
      </c>
      <c r="EB107">
        <v>213</v>
      </c>
      <c r="EC107">
        <v>14.59</v>
      </c>
      <c r="ED107">
        <v>15.6</v>
      </c>
      <c r="EE107">
        <v>9</v>
      </c>
      <c r="EF107">
        <v>17</v>
      </c>
      <c r="EG107" s="41">
        <f t="shared" si="34"/>
        <v>4.9450549450549448E-2</v>
      </c>
      <c r="EH107" s="43">
        <f t="shared" si="35"/>
        <v>0.92018779342723001</v>
      </c>
      <c r="EI107" s="44">
        <f t="shared" si="36"/>
        <v>0.9696383428777795</v>
      </c>
      <c r="EJ107">
        <v>343</v>
      </c>
      <c r="EK107">
        <v>412</v>
      </c>
      <c r="EL107">
        <v>266</v>
      </c>
      <c r="EM107">
        <v>297</v>
      </c>
      <c r="EN107">
        <v>181</v>
      </c>
      <c r="EO107">
        <v>213</v>
      </c>
      <c r="EP107">
        <v>9</v>
      </c>
      <c r="EQ107">
        <v>17</v>
      </c>
      <c r="ER107">
        <v>159</v>
      </c>
      <c r="ES107">
        <v>181</v>
      </c>
      <c r="ET107">
        <v>72</v>
      </c>
      <c r="EU107">
        <v>68</v>
      </c>
      <c r="EV107">
        <v>6</v>
      </c>
      <c r="EW107">
        <v>8</v>
      </c>
      <c r="EX107">
        <v>26</v>
      </c>
      <c r="EY107">
        <v>25</v>
      </c>
      <c r="EZ107">
        <v>-0.60000000000000009</v>
      </c>
      <c r="FA107">
        <v>0.4</v>
      </c>
      <c r="FB107">
        <v>-0.30000000000000004</v>
      </c>
      <c r="FC107" s="20">
        <v>5.08</v>
      </c>
      <c r="FD107" s="26">
        <f t="shared" si="37"/>
        <v>0.12095238095238095</v>
      </c>
      <c r="FE107">
        <v>9.74E-2</v>
      </c>
      <c r="FF107">
        <v>-0.09</v>
      </c>
      <c r="FG107">
        <v>0.11</v>
      </c>
      <c r="FH107">
        <v>0.02</v>
      </c>
      <c r="FL107" s="42">
        <f t="shared" si="38"/>
        <v>75</v>
      </c>
      <c r="FM107" s="20">
        <f t="shared" si="39"/>
        <v>9.5714285714285712</v>
      </c>
      <c r="FN107" s="41">
        <v>8.7945087999999998E-3</v>
      </c>
      <c r="FO107" s="20">
        <f t="shared" si="40"/>
        <v>3.6</v>
      </c>
      <c r="FP107" s="20">
        <f t="shared" si="41"/>
        <v>5.0885999999999996</v>
      </c>
      <c r="FQ107" s="20">
        <f t="shared" si="42"/>
        <v>103.11434416912935</v>
      </c>
      <c r="FV107" t="s">
        <v>751</v>
      </c>
      <c r="FW107" s="45">
        <v>675000</v>
      </c>
      <c r="FX107" s="45">
        <v>675000</v>
      </c>
      <c r="FY107">
        <v>70</v>
      </c>
      <c r="FZ107">
        <v>2</v>
      </c>
      <c r="GA107">
        <v>7</v>
      </c>
      <c r="GB107">
        <v>9</v>
      </c>
      <c r="GC107">
        <v>-9</v>
      </c>
      <c r="GD107">
        <v>20</v>
      </c>
      <c r="GE107">
        <v>63</v>
      </c>
      <c r="GF107">
        <v>717</v>
      </c>
      <c r="GG107">
        <v>-0.8</v>
      </c>
      <c r="GH107">
        <v>0.5</v>
      </c>
      <c r="GI107">
        <v>-0.4</v>
      </c>
      <c r="GJ107" s="42">
        <f t="shared" si="43"/>
        <v>3.6</v>
      </c>
    </row>
    <row r="108" spans="1:192" x14ac:dyDescent="0.45">
      <c r="A108" s="40">
        <v>31082</v>
      </c>
      <c r="B108" t="s">
        <v>1186</v>
      </c>
      <c r="C108" t="s">
        <v>145</v>
      </c>
      <c r="D108" t="s">
        <v>91</v>
      </c>
      <c r="E108" t="s">
        <v>91</v>
      </c>
      <c r="F108">
        <v>72</v>
      </c>
      <c r="G108">
        <v>190</v>
      </c>
      <c r="H108">
        <v>2003</v>
      </c>
      <c r="I108">
        <v>5</v>
      </c>
      <c r="J108">
        <v>163</v>
      </c>
      <c r="K108" t="s">
        <v>92</v>
      </c>
      <c r="L108">
        <v>2005</v>
      </c>
      <c r="M108">
        <v>32</v>
      </c>
      <c r="N108">
        <v>13</v>
      </c>
      <c r="O108">
        <v>8470755</v>
      </c>
      <c r="P108" t="s">
        <v>1187</v>
      </c>
      <c r="Q108" t="s">
        <v>1188</v>
      </c>
      <c r="R108" t="s">
        <v>1189</v>
      </c>
      <c r="S108" t="s">
        <v>916</v>
      </c>
      <c r="T108" t="s">
        <v>716</v>
      </c>
      <c r="U108" t="s">
        <v>205</v>
      </c>
      <c r="V108">
        <v>76</v>
      </c>
      <c r="W108">
        <v>3</v>
      </c>
      <c r="X108">
        <v>12</v>
      </c>
      <c r="Y108">
        <v>7</v>
      </c>
      <c r="Z108">
        <v>15</v>
      </c>
      <c r="AA108">
        <v>15</v>
      </c>
      <c r="AB108">
        <v>50</v>
      </c>
      <c r="AC108" s="26">
        <f t="shared" si="22"/>
        <v>0.19736842105263158</v>
      </c>
      <c r="AD108" s="20">
        <f t="shared" si="23"/>
        <v>-8.6639209225700178</v>
      </c>
      <c r="AE108" s="20">
        <v>5.0620000000000003</v>
      </c>
      <c r="AF108">
        <v>-24</v>
      </c>
      <c r="AG108">
        <v>-0.5</v>
      </c>
      <c r="AH108">
        <v>45</v>
      </c>
      <c r="AI108">
        <v>1700</v>
      </c>
      <c r="AJ108">
        <v>67337</v>
      </c>
      <c r="AK108" s="20">
        <v>1122.1500000000001</v>
      </c>
      <c r="AL108">
        <v>1122.97</v>
      </c>
      <c r="AM108">
        <v>1122</v>
      </c>
      <c r="AN108" s="26">
        <f t="shared" si="24"/>
        <v>14.76688596491228</v>
      </c>
      <c r="AO108">
        <v>24.69</v>
      </c>
      <c r="AP108" s="41">
        <f t="shared" si="25"/>
        <v>0.55555555555555558</v>
      </c>
      <c r="AQ108">
        <v>185</v>
      </c>
      <c r="AR108">
        <v>185</v>
      </c>
      <c r="AS108">
        <v>185</v>
      </c>
      <c r="AT108">
        <v>137</v>
      </c>
      <c r="AU108">
        <v>137</v>
      </c>
      <c r="AV108">
        <v>105</v>
      </c>
      <c r="AW108">
        <v>118</v>
      </c>
      <c r="AX108">
        <v>58</v>
      </c>
      <c r="AY108">
        <v>4</v>
      </c>
      <c r="AZ108">
        <v>17</v>
      </c>
      <c r="BA108" s="42">
        <f t="shared" si="26"/>
        <v>21</v>
      </c>
      <c r="BB108">
        <v>11.01</v>
      </c>
      <c r="BC108">
        <v>25.780999999999999</v>
      </c>
      <c r="BD108" s="20">
        <v>173.5</v>
      </c>
      <c r="BE108" s="20">
        <f t="shared" si="27"/>
        <v>358.5</v>
      </c>
      <c r="BF108" s="20">
        <f t="shared" si="28"/>
        <v>19.154563345414392</v>
      </c>
      <c r="BG108">
        <v>243</v>
      </c>
      <c r="BH108">
        <v>357</v>
      </c>
      <c r="BI108">
        <v>650</v>
      </c>
      <c r="BJ108" s="41">
        <f t="shared" si="29"/>
        <v>0.27211646136618139</v>
      </c>
      <c r="BK108">
        <v>72</v>
      </c>
      <c r="BL108">
        <v>72</v>
      </c>
      <c r="BM108">
        <v>76</v>
      </c>
      <c r="BN108" s="42">
        <f t="shared" si="30"/>
        <v>-4</v>
      </c>
      <c r="BO108">
        <v>32</v>
      </c>
      <c r="BP108">
        <v>15</v>
      </c>
      <c r="BQ108">
        <v>24</v>
      </c>
      <c r="BR108">
        <v>52</v>
      </c>
      <c r="BS108" s="41">
        <f t="shared" si="31"/>
        <v>5.2472250252270432E-2</v>
      </c>
      <c r="BT108">
        <v>543</v>
      </c>
      <c r="BU108">
        <v>500</v>
      </c>
      <c r="BV108" s="41">
        <f t="shared" si="32"/>
        <v>0.5206136145733461</v>
      </c>
      <c r="BW108">
        <v>272</v>
      </c>
      <c r="BX108">
        <v>256</v>
      </c>
      <c r="BY108">
        <v>169</v>
      </c>
      <c r="BZ108">
        <v>149</v>
      </c>
      <c r="CA108">
        <v>102</v>
      </c>
      <c r="CB108">
        <v>93</v>
      </c>
      <c r="CC108">
        <v>150</v>
      </c>
      <c r="CD108">
        <v>146</v>
      </c>
      <c r="CE108">
        <v>181</v>
      </c>
      <c r="CF108">
        <v>196</v>
      </c>
      <c r="CG108">
        <v>334</v>
      </c>
      <c r="CH108">
        <v>276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4</v>
      </c>
      <c r="CY108">
        <v>1</v>
      </c>
      <c r="CZ108">
        <v>27</v>
      </c>
      <c r="DA108">
        <v>14</v>
      </c>
      <c r="DB108">
        <v>3</v>
      </c>
      <c r="DC108">
        <v>4</v>
      </c>
      <c r="DD108">
        <v>5</v>
      </c>
      <c r="DE108">
        <v>5</v>
      </c>
      <c r="DF108">
        <v>6</v>
      </c>
      <c r="DG108">
        <v>68</v>
      </c>
      <c r="DH108">
        <v>17</v>
      </c>
      <c r="DI108">
        <v>10</v>
      </c>
      <c r="DJ108">
        <v>17</v>
      </c>
      <c r="DK108">
        <v>14</v>
      </c>
      <c r="DL108">
        <v>3</v>
      </c>
      <c r="DM108">
        <v>14</v>
      </c>
      <c r="DN108">
        <v>11</v>
      </c>
      <c r="DO108">
        <v>3</v>
      </c>
      <c r="DP108" s="42">
        <f t="shared" si="33"/>
        <v>-7</v>
      </c>
      <c r="DQ108" s="20">
        <v>-3.8010000000000002</v>
      </c>
      <c r="DR108">
        <v>14</v>
      </c>
      <c r="DS108">
        <v>3</v>
      </c>
      <c r="DT108">
        <v>0</v>
      </c>
      <c r="DU108">
        <v>0</v>
      </c>
      <c r="DV108">
        <v>0</v>
      </c>
      <c r="DW108">
        <v>900</v>
      </c>
      <c r="DX108">
        <v>1255</v>
      </c>
      <c r="DY108">
        <v>656</v>
      </c>
      <c r="DZ108">
        <v>939</v>
      </c>
      <c r="EA108">
        <v>481</v>
      </c>
      <c r="EB108">
        <v>626</v>
      </c>
      <c r="EC108">
        <v>39.369999999999997</v>
      </c>
      <c r="ED108">
        <v>61.86</v>
      </c>
      <c r="EE108">
        <v>27</v>
      </c>
      <c r="EF108">
        <v>64</v>
      </c>
      <c r="EG108" s="41">
        <f t="shared" si="34"/>
        <v>5.6133056133056136E-2</v>
      </c>
      <c r="EH108" s="43">
        <f t="shared" si="35"/>
        <v>0.89776357827476039</v>
      </c>
      <c r="EI108" s="44">
        <f t="shared" si="36"/>
        <v>0.95389663440781658</v>
      </c>
      <c r="EJ108">
        <v>896</v>
      </c>
      <c r="EK108">
        <v>1256</v>
      </c>
      <c r="EL108">
        <v>652</v>
      </c>
      <c r="EM108">
        <v>939</v>
      </c>
      <c r="EN108">
        <v>475</v>
      </c>
      <c r="EO108">
        <v>624</v>
      </c>
      <c r="EP108">
        <v>25</v>
      </c>
      <c r="EQ108">
        <v>65</v>
      </c>
      <c r="ER108">
        <v>426</v>
      </c>
      <c r="ES108">
        <v>606</v>
      </c>
      <c r="ET108">
        <v>183</v>
      </c>
      <c r="EU108">
        <v>262</v>
      </c>
      <c r="EV108">
        <v>15</v>
      </c>
      <c r="EW108">
        <v>30</v>
      </c>
      <c r="EX108">
        <v>85</v>
      </c>
      <c r="EY108">
        <v>78</v>
      </c>
      <c r="EZ108">
        <v>-1.3</v>
      </c>
      <c r="FA108">
        <v>0.60000000000000009</v>
      </c>
      <c r="FB108">
        <v>-0.7</v>
      </c>
      <c r="FC108" s="20">
        <v>13.43</v>
      </c>
      <c r="FD108" s="26">
        <f t="shared" si="37"/>
        <v>0.17671052631578946</v>
      </c>
      <c r="FE108">
        <v>1.2911000000000001</v>
      </c>
      <c r="FF108">
        <v>-0.57999999999999996</v>
      </c>
      <c r="FG108">
        <v>0.23</v>
      </c>
      <c r="FH108">
        <v>-0.35</v>
      </c>
      <c r="FL108" s="42">
        <f t="shared" si="38"/>
        <v>172</v>
      </c>
      <c r="FM108" s="20">
        <f t="shared" si="39"/>
        <v>6.8571428571428568</v>
      </c>
      <c r="FN108" s="41">
        <v>1.5945035E-2</v>
      </c>
      <c r="FO108" s="20">
        <f t="shared" si="40"/>
        <v>10.5</v>
      </c>
      <c r="FP108" s="20">
        <f t="shared" si="41"/>
        <v>14.239800000000001</v>
      </c>
      <c r="FQ108" s="20">
        <f t="shared" si="42"/>
        <v>115.14109904984105</v>
      </c>
      <c r="FR108">
        <v>4</v>
      </c>
      <c r="FS108" t="s">
        <v>189</v>
      </c>
      <c r="FT108">
        <v>195</v>
      </c>
      <c r="FV108" t="s">
        <v>711</v>
      </c>
      <c r="FW108" s="45">
        <v>2250000</v>
      </c>
      <c r="FX108" s="45">
        <v>2083333</v>
      </c>
      <c r="FY108">
        <v>683</v>
      </c>
      <c r="FZ108">
        <v>81</v>
      </c>
      <c r="GA108">
        <v>123</v>
      </c>
      <c r="GB108">
        <v>204</v>
      </c>
      <c r="GC108">
        <v>-37</v>
      </c>
      <c r="GD108">
        <v>362</v>
      </c>
      <c r="GE108">
        <v>1023</v>
      </c>
      <c r="GF108">
        <v>9194</v>
      </c>
      <c r="GG108">
        <v>4.8</v>
      </c>
      <c r="GH108">
        <v>9.6</v>
      </c>
      <c r="GI108">
        <v>14.5</v>
      </c>
      <c r="GJ108" s="42">
        <f t="shared" si="43"/>
        <v>10.5</v>
      </c>
    </row>
    <row r="109" spans="1:192" x14ac:dyDescent="0.45">
      <c r="A109" s="40">
        <v>34477</v>
      </c>
      <c r="B109" t="s">
        <v>412</v>
      </c>
      <c r="D109" t="s">
        <v>120</v>
      </c>
      <c r="E109" t="s">
        <v>120</v>
      </c>
      <c r="F109">
        <v>75</v>
      </c>
      <c r="G109">
        <v>213</v>
      </c>
      <c r="H109">
        <v>2012</v>
      </c>
      <c r="I109">
        <v>3</v>
      </c>
      <c r="J109">
        <v>74</v>
      </c>
      <c r="K109" t="s">
        <v>92</v>
      </c>
      <c r="L109">
        <v>2015</v>
      </c>
      <c r="M109">
        <v>23</v>
      </c>
      <c r="N109">
        <v>3</v>
      </c>
      <c r="O109">
        <v>8476902</v>
      </c>
      <c r="P109" t="s">
        <v>1190</v>
      </c>
      <c r="Q109" t="s">
        <v>1191</v>
      </c>
      <c r="R109" t="s">
        <v>1192</v>
      </c>
      <c r="S109" t="s">
        <v>1193</v>
      </c>
      <c r="T109" t="s">
        <v>720</v>
      </c>
      <c r="U109" t="s">
        <v>351</v>
      </c>
      <c r="V109">
        <v>80</v>
      </c>
      <c r="W109">
        <v>7</v>
      </c>
      <c r="X109">
        <v>20</v>
      </c>
      <c r="Y109">
        <v>5</v>
      </c>
      <c r="Z109">
        <v>27</v>
      </c>
      <c r="AA109">
        <v>8</v>
      </c>
      <c r="AB109">
        <v>52</v>
      </c>
      <c r="AC109" s="26">
        <f t="shared" si="22"/>
        <v>0.33750000000000002</v>
      </c>
      <c r="AD109" s="20">
        <f t="shared" si="23"/>
        <v>8.2987012987012996</v>
      </c>
      <c r="AE109" s="20">
        <v>9.6270000000000007</v>
      </c>
      <c r="AF109">
        <v>19</v>
      </c>
      <c r="AG109">
        <v>14</v>
      </c>
      <c r="AH109">
        <v>24</v>
      </c>
      <c r="AI109">
        <v>2237</v>
      </c>
      <c r="AJ109">
        <v>105977</v>
      </c>
      <c r="AK109" s="20">
        <v>1766.2833333333001</v>
      </c>
      <c r="AL109">
        <v>1765.93</v>
      </c>
      <c r="AM109">
        <v>1766</v>
      </c>
      <c r="AN109" s="26">
        <f t="shared" si="24"/>
        <v>22.078541666666666</v>
      </c>
      <c r="AO109">
        <v>36.61</v>
      </c>
      <c r="AP109" s="41">
        <f t="shared" si="25"/>
        <v>0.3253012048192771</v>
      </c>
      <c r="AQ109">
        <v>265</v>
      </c>
      <c r="AR109">
        <v>265</v>
      </c>
      <c r="AS109">
        <v>265</v>
      </c>
      <c r="AT109">
        <v>181</v>
      </c>
      <c r="AU109">
        <v>181</v>
      </c>
      <c r="AV109">
        <v>137</v>
      </c>
      <c r="AW109">
        <v>76</v>
      </c>
      <c r="AX109">
        <v>10</v>
      </c>
      <c r="AY109">
        <v>9</v>
      </c>
      <c r="AZ109">
        <v>18</v>
      </c>
      <c r="BA109" s="42">
        <f t="shared" si="26"/>
        <v>27</v>
      </c>
      <c r="BB109">
        <v>7.59</v>
      </c>
      <c r="BC109">
        <v>55.094900000000003</v>
      </c>
      <c r="BD109" s="20">
        <v>107.3</v>
      </c>
      <c r="BE109" s="20">
        <f t="shared" si="27"/>
        <v>372.3</v>
      </c>
      <c r="BF109" s="20">
        <f t="shared" si="28"/>
        <v>12.649425515167646</v>
      </c>
      <c r="BG109">
        <v>586</v>
      </c>
      <c r="BH109">
        <v>606</v>
      </c>
      <c r="BI109">
        <v>602</v>
      </c>
      <c r="BJ109" s="41">
        <f t="shared" si="29"/>
        <v>0.49326599326599324</v>
      </c>
      <c r="BK109">
        <v>92</v>
      </c>
      <c r="BL109">
        <v>92</v>
      </c>
      <c r="BM109">
        <v>141</v>
      </c>
      <c r="BN109" s="42">
        <f t="shared" si="30"/>
        <v>-49</v>
      </c>
      <c r="BO109">
        <v>44</v>
      </c>
      <c r="BP109">
        <v>50</v>
      </c>
      <c r="BQ109">
        <v>19</v>
      </c>
      <c r="BR109">
        <v>123</v>
      </c>
      <c r="BS109" s="41">
        <f t="shared" si="31"/>
        <v>9.0109890109890109E-2</v>
      </c>
      <c r="BT109">
        <v>0</v>
      </c>
      <c r="BU109">
        <v>0</v>
      </c>
      <c r="BV109" s="41">
        <f t="shared" si="32"/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0</v>
      </c>
      <c r="CU109">
        <v>0</v>
      </c>
      <c r="CV109">
        <v>5</v>
      </c>
      <c r="CW109">
        <v>0</v>
      </c>
      <c r="CX109">
        <v>0</v>
      </c>
      <c r="CY109">
        <v>6</v>
      </c>
      <c r="CZ109">
        <v>38</v>
      </c>
      <c r="DA109">
        <v>2</v>
      </c>
      <c r="DB109">
        <v>0</v>
      </c>
      <c r="DC109">
        <v>23</v>
      </c>
      <c r="DD109">
        <v>31</v>
      </c>
      <c r="DE109">
        <v>1</v>
      </c>
      <c r="DF109">
        <v>0</v>
      </c>
      <c r="DG109">
        <v>80</v>
      </c>
      <c r="DH109">
        <v>12</v>
      </c>
      <c r="DI109">
        <v>5</v>
      </c>
      <c r="DJ109">
        <v>12</v>
      </c>
      <c r="DK109">
        <v>12</v>
      </c>
      <c r="DL109">
        <v>0</v>
      </c>
      <c r="DM109">
        <v>6</v>
      </c>
      <c r="DN109">
        <v>6</v>
      </c>
      <c r="DO109">
        <v>0</v>
      </c>
      <c r="DP109" s="42">
        <f t="shared" si="33"/>
        <v>-7</v>
      </c>
      <c r="DQ109" s="20">
        <v>2.2640000000000002</v>
      </c>
      <c r="DR109">
        <v>12</v>
      </c>
      <c r="DS109">
        <v>0</v>
      </c>
      <c r="DT109">
        <v>0</v>
      </c>
      <c r="DU109">
        <v>0</v>
      </c>
      <c r="DV109">
        <v>0</v>
      </c>
      <c r="DW109">
        <v>1737</v>
      </c>
      <c r="DX109">
        <v>1642</v>
      </c>
      <c r="DY109">
        <v>1279</v>
      </c>
      <c r="DZ109">
        <v>1242</v>
      </c>
      <c r="EA109">
        <v>938</v>
      </c>
      <c r="EB109">
        <v>905</v>
      </c>
      <c r="EC109">
        <v>87.44</v>
      </c>
      <c r="ED109">
        <v>75.290000000000006</v>
      </c>
      <c r="EE109">
        <v>83</v>
      </c>
      <c r="EF109">
        <v>73</v>
      </c>
      <c r="EG109" s="41">
        <f t="shared" si="34"/>
        <v>8.8486140724946691E-2</v>
      </c>
      <c r="EH109" s="43">
        <f t="shared" si="35"/>
        <v>0.91933701657458566</v>
      </c>
      <c r="EI109" s="44">
        <f t="shared" si="36"/>
        <v>1.0078231572995324</v>
      </c>
      <c r="EJ109">
        <v>1742</v>
      </c>
      <c r="EK109">
        <v>1646</v>
      </c>
      <c r="EL109">
        <v>1281</v>
      </c>
      <c r="EM109">
        <v>1244</v>
      </c>
      <c r="EN109">
        <v>937</v>
      </c>
      <c r="EO109">
        <v>907</v>
      </c>
      <c r="EP109">
        <v>84</v>
      </c>
      <c r="EQ109">
        <v>73</v>
      </c>
      <c r="ER109">
        <v>909</v>
      </c>
      <c r="ES109">
        <v>810</v>
      </c>
      <c r="ET109">
        <v>364</v>
      </c>
      <c r="EU109">
        <v>290</v>
      </c>
      <c r="EV109">
        <v>42</v>
      </c>
      <c r="EW109">
        <v>38</v>
      </c>
      <c r="EX109">
        <v>120</v>
      </c>
      <c r="EY109">
        <v>106</v>
      </c>
      <c r="EZ109">
        <v>1.4</v>
      </c>
      <c r="FA109">
        <v>5.3</v>
      </c>
      <c r="FB109">
        <v>6.7</v>
      </c>
      <c r="FC109" s="20">
        <v>40.479999999999997</v>
      </c>
      <c r="FD109" s="26">
        <f t="shared" si="37"/>
        <v>0.50600000000000001</v>
      </c>
      <c r="FE109">
        <v>2.1951000000000001</v>
      </c>
      <c r="FF109">
        <v>-0.30000000000000004</v>
      </c>
      <c r="FG109">
        <v>0.08</v>
      </c>
      <c r="FH109">
        <v>-0.22</v>
      </c>
      <c r="FL109" s="42">
        <f t="shared" si="38"/>
        <v>239</v>
      </c>
      <c r="FM109" s="20">
        <f t="shared" si="39"/>
        <v>9.25</v>
      </c>
      <c r="FN109" s="41">
        <v>3.2031249999999997E-2</v>
      </c>
      <c r="FO109" s="20">
        <f t="shared" si="40"/>
        <v>24.6</v>
      </c>
      <c r="FP109" s="20">
        <f t="shared" si="41"/>
        <v>27.4528</v>
      </c>
      <c r="FQ109" s="20">
        <f t="shared" si="42"/>
        <v>114.80636265310629</v>
      </c>
      <c r="FR109">
        <v>2</v>
      </c>
      <c r="FS109" t="s">
        <v>455</v>
      </c>
      <c r="FT109">
        <v>54</v>
      </c>
      <c r="FV109" t="s">
        <v>751</v>
      </c>
      <c r="FW109" s="45">
        <v>2200000</v>
      </c>
      <c r="FX109" s="45">
        <v>2200000</v>
      </c>
      <c r="FY109">
        <v>157</v>
      </c>
      <c r="FZ109">
        <v>13</v>
      </c>
      <c r="GA109">
        <v>32</v>
      </c>
      <c r="GB109">
        <v>45</v>
      </c>
      <c r="GC109">
        <v>24</v>
      </c>
      <c r="GD109">
        <v>46</v>
      </c>
      <c r="GE109">
        <v>238</v>
      </c>
      <c r="GF109">
        <v>3419</v>
      </c>
      <c r="GG109">
        <v>2</v>
      </c>
      <c r="GH109">
        <v>8.6999999999999993</v>
      </c>
      <c r="GI109">
        <v>10.7</v>
      </c>
      <c r="GJ109" s="42">
        <f t="shared" si="43"/>
        <v>24.6</v>
      </c>
    </row>
    <row r="110" spans="1:192" x14ac:dyDescent="0.45">
      <c r="A110" s="40">
        <v>31219</v>
      </c>
      <c r="B110" t="s">
        <v>1120</v>
      </c>
      <c r="C110" t="s">
        <v>145</v>
      </c>
      <c r="D110" t="s">
        <v>91</v>
      </c>
      <c r="E110" t="s">
        <v>91</v>
      </c>
      <c r="F110">
        <v>76</v>
      </c>
      <c r="G110">
        <v>233</v>
      </c>
      <c r="H110">
        <v>2003</v>
      </c>
      <c r="I110">
        <v>6</v>
      </c>
      <c r="J110">
        <v>168</v>
      </c>
      <c r="K110" t="s">
        <v>92</v>
      </c>
      <c r="L110">
        <v>2006</v>
      </c>
      <c r="M110">
        <v>32</v>
      </c>
      <c r="N110">
        <v>12</v>
      </c>
      <c r="O110">
        <v>8470760</v>
      </c>
      <c r="P110" t="s">
        <v>1194</v>
      </c>
      <c r="Q110" t="s">
        <v>1195</v>
      </c>
      <c r="R110" t="s">
        <v>1196</v>
      </c>
      <c r="S110" t="s">
        <v>1197</v>
      </c>
      <c r="T110" t="s">
        <v>720</v>
      </c>
      <c r="U110" t="s">
        <v>351</v>
      </c>
      <c r="V110">
        <v>36</v>
      </c>
      <c r="W110">
        <v>1</v>
      </c>
      <c r="X110">
        <v>2</v>
      </c>
      <c r="Y110">
        <v>0</v>
      </c>
      <c r="Z110">
        <v>3</v>
      </c>
      <c r="AA110">
        <v>21</v>
      </c>
      <c r="AB110">
        <v>76</v>
      </c>
      <c r="AC110" s="26">
        <f t="shared" si="22"/>
        <v>8.3333333333333329E-2</v>
      </c>
      <c r="AD110" s="20">
        <f t="shared" si="23"/>
        <v>-4.4611398963730569</v>
      </c>
      <c r="AE110" s="20">
        <v>1.113</v>
      </c>
      <c r="AF110">
        <v>11</v>
      </c>
      <c r="AG110">
        <v>0.1</v>
      </c>
      <c r="AH110">
        <v>31</v>
      </c>
      <c r="AI110">
        <v>953</v>
      </c>
      <c r="AJ110">
        <v>38628</v>
      </c>
      <c r="AK110" s="20">
        <v>643.79999999999995</v>
      </c>
      <c r="AL110">
        <v>643.79999999999995</v>
      </c>
      <c r="AM110">
        <v>644</v>
      </c>
      <c r="AN110" s="26">
        <f t="shared" si="24"/>
        <v>17.883333333333333</v>
      </c>
      <c r="AO110">
        <v>30.2</v>
      </c>
      <c r="AP110" s="41">
        <f t="shared" si="25"/>
        <v>0.125</v>
      </c>
      <c r="AQ110">
        <v>61</v>
      </c>
      <c r="AR110">
        <v>61</v>
      </c>
      <c r="AS110">
        <v>61</v>
      </c>
      <c r="AT110">
        <v>43</v>
      </c>
      <c r="AU110">
        <v>43</v>
      </c>
      <c r="AV110">
        <v>25</v>
      </c>
      <c r="AW110">
        <v>14</v>
      </c>
      <c r="AX110">
        <v>2</v>
      </c>
      <c r="AY110">
        <v>1</v>
      </c>
      <c r="AZ110">
        <v>2</v>
      </c>
      <c r="BA110" s="42">
        <f t="shared" si="26"/>
        <v>3</v>
      </c>
      <c r="BB110">
        <v>1.18</v>
      </c>
      <c r="BC110">
        <v>69.400000000000006</v>
      </c>
      <c r="BD110" s="20">
        <v>0</v>
      </c>
      <c r="BE110" s="20">
        <f t="shared" si="27"/>
        <v>61</v>
      </c>
      <c r="BF110" s="20">
        <f t="shared" si="28"/>
        <v>5.6849953401677542</v>
      </c>
      <c r="BG110">
        <v>162</v>
      </c>
      <c r="BH110">
        <v>279</v>
      </c>
      <c r="BI110">
        <v>299</v>
      </c>
      <c r="BJ110" s="41">
        <f t="shared" si="29"/>
        <v>0.35140997830802601</v>
      </c>
      <c r="BK110">
        <v>77</v>
      </c>
      <c r="BL110">
        <v>77</v>
      </c>
      <c r="BM110">
        <v>26</v>
      </c>
      <c r="BN110" s="42">
        <f t="shared" si="30"/>
        <v>51</v>
      </c>
      <c r="BO110">
        <v>18</v>
      </c>
      <c r="BP110">
        <v>11</v>
      </c>
      <c r="BQ110">
        <v>1</v>
      </c>
      <c r="BR110">
        <v>52</v>
      </c>
      <c r="BS110" s="41">
        <f t="shared" si="31"/>
        <v>9.719626168224299E-2</v>
      </c>
      <c r="BT110">
        <v>0</v>
      </c>
      <c r="BU110">
        <v>0</v>
      </c>
      <c r="BV110" s="41">
        <f t="shared" si="32"/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17</v>
      </c>
      <c r="DA110">
        <v>2</v>
      </c>
      <c r="DB110">
        <v>0</v>
      </c>
      <c r="DC110">
        <v>6</v>
      </c>
      <c r="DD110">
        <v>4</v>
      </c>
      <c r="DE110">
        <v>0</v>
      </c>
      <c r="DF110">
        <v>0</v>
      </c>
      <c r="DG110">
        <v>13</v>
      </c>
      <c r="DH110">
        <v>14</v>
      </c>
      <c r="DI110">
        <v>2</v>
      </c>
      <c r="DJ110">
        <v>14</v>
      </c>
      <c r="DK110">
        <v>14</v>
      </c>
      <c r="DL110">
        <v>0</v>
      </c>
      <c r="DM110">
        <v>3</v>
      </c>
      <c r="DN110">
        <v>3</v>
      </c>
      <c r="DO110">
        <v>0</v>
      </c>
      <c r="DP110" s="42">
        <f t="shared" si="33"/>
        <v>-12</v>
      </c>
      <c r="DQ110" s="20">
        <v>-6.452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526</v>
      </c>
      <c r="DX110">
        <v>683</v>
      </c>
      <c r="DY110">
        <v>384</v>
      </c>
      <c r="DZ110">
        <v>483</v>
      </c>
      <c r="EA110">
        <v>265</v>
      </c>
      <c r="EB110">
        <v>344</v>
      </c>
      <c r="EC110">
        <v>21.89</v>
      </c>
      <c r="ED110">
        <v>29.18</v>
      </c>
      <c r="EE110">
        <v>24</v>
      </c>
      <c r="EF110">
        <v>18</v>
      </c>
      <c r="EG110" s="41">
        <f t="shared" si="34"/>
        <v>9.056603773584905E-2</v>
      </c>
      <c r="EH110" s="43">
        <f t="shared" si="35"/>
        <v>0.94767441860465118</v>
      </c>
      <c r="EI110" s="44">
        <f t="shared" si="36"/>
        <v>1.0382404563405003</v>
      </c>
      <c r="EJ110">
        <v>522</v>
      </c>
      <c r="EK110">
        <v>684</v>
      </c>
      <c r="EL110">
        <v>381</v>
      </c>
      <c r="EM110">
        <v>484</v>
      </c>
      <c r="EN110">
        <v>262</v>
      </c>
      <c r="EO110">
        <v>345</v>
      </c>
      <c r="EP110">
        <v>24</v>
      </c>
      <c r="EQ110">
        <v>19</v>
      </c>
      <c r="ER110">
        <v>232</v>
      </c>
      <c r="ES110">
        <v>355</v>
      </c>
      <c r="ET110">
        <v>88</v>
      </c>
      <c r="EU110">
        <v>125</v>
      </c>
      <c r="EV110">
        <v>12</v>
      </c>
      <c r="EW110">
        <v>5</v>
      </c>
      <c r="EX110">
        <v>52</v>
      </c>
      <c r="EY110">
        <v>34</v>
      </c>
      <c r="EZ110">
        <v>-0.4</v>
      </c>
      <c r="FA110">
        <v>2.2999999999999998</v>
      </c>
      <c r="FB110">
        <v>1.9</v>
      </c>
      <c r="FC110" s="20">
        <v>4.12</v>
      </c>
      <c r="FD110" s="26">
        <f t="shared" si="37"/>
        <v>0.11444444444444445</v>
      </c>
      <c r="FE110">
        <v>8.9900000000000008E-2</v>
      </c>
      <c r="FF110">
        <v>-0.09</v>
      </c>
      <c r="FG110">
        <v>-0.11</v>
      </c>
      <c r="FH110">
        <v>-0.2</v>
      </c>
      <c r="FL110" s="42">
        <f t="shared" si="38"/>
        <v>161</v>
      </c>
      <c r="FM110" s="20">
        <f t="shared" si="39"/>
        <v>6</v>
      </c>
      <c r="FN110" s="41">
        <v>9.9033816000000004E-3</v>
      </c>
      <c r="FO110" s="20">
        <f t="shared" si="40"/>
        <v>-0.10000000000000009</v>
      </c>
      <c r="FP110" s="20">
        <f t="shared" si="41"/>
        <v>1.7096</v>
      </c>
      <c r="FQ110" s="20">
        <f t="shared" si="42"/>
        <v>112.67474370922648</v>
      </c>
      <c r="FR110">
        <v>5</v>
      </c>
      <c r="FS110" t="s">
        <v>1198</v>
      </c>
      <c r="FT110">
        <v>255</v>
      </c>
      <c r="FU110" t="s">
        <v>721</v>
      </c>
      <c r="FV110" t="s">
        <v>711</v>
      </c>
      <c r="FW110" s="45">
        <v>4900000</v>
      </c>
      <c r="FX110" s="45">
        <v>4900000</v>
      </c>
      <c r="FY110">
        <v>615</v>
      </c>
      <c r="FZ110">
        <v>22</v>
      </c>
      <c r="GA110">
        <v>101</v>
      </c>
      <c r="GB110">
        <v>123</v>
      </c>
      <c r="GC110">
        <v>55</v>
      </c>
      <c r="GD110">
        <v>374</v>
      </c>
      <c r="GE110">
        <v>607</v>
      </c>
      <c r="GF110">
        <v>12285</v>
      </c>
      <c r="GG110">
        <v>1.1000000000000001</v>
      </c>
      <c r="GH110">
        <v>29.7</v>
      </c>
      <c r="GI110">
        <v>30.8</v>
      </c>
      <c r="GJ110" s="42">
        <f t="shared" si="43"/>
        <v>-0.10000000000000009</v>
      </c>
    </row>
    <row r="111" spans="1:192" x14ac:dyDescent="0.45">
      <c r="A111" s="40">
        <v>34446</v>
      </c>
      <c r="B111" t="s">
        <v>310</v>
      </c>
      <c r="C111" t="s">
        <v>213</v>
      </c>
      <c r="D111" t="s">
        <v>91</v>
      </c>
      <c r="E111" t="s">
        <v>91</v>
      </c>
      <c r="F111">
        <v>72</v>
      </c>
      <c r="G111">
        <v>203</v>
      </c>
      <c r="H111">
        <v>2012</v>
      </c>
      <c r="I111">
        <v>3</v>
      </c>
      <c r="J111">
        <v>77</v>
      </c>
      <c r="K111" t="s">
        <v>92</v>
      </c>
      <c r="L111">
        <v>2015</v>
      </c>
      <c r="M111">
        <v>23</v>
      </c>
      <c r="N111">
        <v>3</v>
      </c>
      <c r="O111">
        <v>8476905</v>
      </c>
      <c r="P111" t="s">
        <v>1199</v>
      </c>
      <c r="Q111" t="s">
        <v>1200</v>
      </c>
      <c r="R111" t="s">
        <v>1201</v>
      </c>
      <c r="S111" t="s">
        <v>1202</v>
      </c>
      <c r="T111" t="s">
        <v>716</v>
      </c>
      <c r="U111" t="s">
        <v>253</v>
      </c>
      <c r="V111">
        <v>67</v>
      </c>
      <c r="W111">
        <v>6</v>
      </c>
      <c r="X111">
        <v>12</v>
      </c>
      <c r="Y111">
        <v>9</v>
      </c>
      <c r="Z111">
        <v>18</v>
      </c>
      <c r="AA111">
        <v>15</v>
      </c>
      <c r="AB111">
        <v>69</v>
      </c>
      <c r="AC111" s="26">
        <f t="shared" si="22"/>
        <v>0.26865671641791045</v>
      </c>
      <c r="AD111" s="20">
        <f t="shared" si="23"/>
        <v>18</v>
      </c>
      <c r="AE111" s="20">
        <v>6.5149999999999997</v>
      </c>
      <c r="AF111">
        <v>13</v>
      </c>
      <c r="AG111">
        <v>-4.4000000000000004</v>
      </c>
      <c r="AH111">
        <v>8</v>
      </c>
      <c r="AI111">
        <v>1081</v>
      </c>
      <c r="AJ111">
        <v>47713</v>
      </c>
      <c r="AK111" s="20">
        <v>795.21666666666999</v>
      </c>
      <c r="AL111">
        <v>795.22</v>
      </c>
      <c r="AM111">
        <v>795</v>
      </c>
      <c r="AN111" s="26">
        <f t="shared" si="24"/>
        <v>11.868905472636817</v>
      </c>
      <c r="AO111">
        <v>19.95</v>
      </c>
      <c r="AP111" s="41">
        <f t="shared" si="25"/>
        <v>0.5625</v>
      </c>
      <c r="AQ111">
        <v>60</v>
      </c>
      <c r="AR111">
        <v>59</v>
      </c>
      <c r="AS111">
        <v>60</v>
      </c>
      <c r="AT111">
        <v>52</v>
      </c>
      <c r="AU111">
        <v>52</v>
      </c>
      <c r="AV111">
        <v>36</v>
      </c>
      <c r="AW111">
        <v>44</v>
      </c>
      <c r="AX111">
        <v>21</v>
      </c>
      <c r="AY111">
        <v>0</v>
      </c>
      <c r="AZ111">
        <v>3</v>
      </c>
      <c r="BA111" s="42">
        <f t="shared" si="26"/>
        <v>3</v>
      </c>
      <c r="BB111">
        <v>4.09</v>
      </c>
      <c r="BC111">
        <v>25.1111</v>
      </c>
      <c r="BD111" s="20">
        <v>158.80000000000001</v>
      </c>
      <c r="BE111" s="20">
        <f t="shared" si="27"/>
        <v>218.8</v>
      </c>
      <c r="BF111" s="20">
        <f t="shared" si="28"/>
        <v>16.50863911873444</v>
      </c>
      <c r="BG111">
        <v>176</v>
      </c>
      <c r="BH111">
        <v>254</v>
      </c>
      <c r="BI111">
        <v>332</v>
      </c>
      <c r="BJ111" s="41">
        <f t="shared" si="29"/>
        <v>0.34645669291338582</v>
      </c>
      <c r="BK111">
        <v>26</v>
      </c>
      <c r="BL111">
        <v>26</v>
      </c>
      <c r="BM111">
        <v>59</v>
      </c>
      <c r="BN111" s="42">
        <f t="shared" si="30"/>
        <v>-33</v>
      </c>
      <c r="BO111">
        <v>16</v>
      </c>
      <c r="BP111">
        <v>16</v>
      </c>
      <c r="BQ111">
        <v>24</v>
      </c>
      <c r="BR111">
        <v>33</v>
      </c>
      <c r="BS111" s="41">
        <f t="shared" si="31"/>
        <v>5.0613496932515337E-2</v>
      </c>
      <c r="BT111">
        <v>40</v>
      </c>
      <c r="BU111">
        <v>33</v>
      </c>
      <c r="BV111" s="41">
        <f t="shared" si="32"/>
        <v>0.54794520547945202</v>
      </c>
      <c r="BW111">
        <v>14</v>
      </c>
      <c r="BX111">
        <v>14</v>
      </c>
      <c r="BY111">
        <v>9</v>
      </c>
      <c r="BZ111">
        <v>7</v>
      </c>
      <c r="CA111">
        <v>17</v>
      </c>
      <c r="CB111">
        <v>12</v>
      </c>
      <c r="CC111">
        <v>12</v>
      </c>
      <c r="CD111">
        <v>7</v>
      </c>
      <c r="CE111">
        <v>17</v>
      </c>
      <c r="CF111">
        <v>20</v>
      </c>
      <c r="CG111">
        <v>19</v>
      </c>
      <c r="CH111">
        <v>13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4</v>
      </c>
      <c r="CW111">
        <v>1</v>
      </c>
      <c r="CX111">
        <v>1</v>
      </c>
      <c r="CY111">
        <v>2</v>
      </c>
      <c r="CZ111">
        <v>12</v>
      </c>
      <c r="DA111">
        <v>3</v>
      </c>
      <c r="DB111">
        <v>1</v>
      </c>
      <c r="DC111">
        <v>3</v>
      </c>
      <c r="DD111">
        <v>5</v>
      </c>
      <c r="DE111">
        <v>3</v>
      </c>
      <c r="DF111">
        <v>1</v>
      </c>
      <c r="DG111">
        <v>20</v>
      </c>
      <c r="DH111">
        <v>4</v>
      </c>
      <c r="DI111">
        <v>7</v>
      </c>
      <c r="DJ111">
        <v>4</v>
      </c>
      <c r="DK111">
        <v>4</v>
      </c>
      <c r="DL111">
        <v>0</v>
      </c>
      <c r="DM111">
        <v>5</v>
      </c>
      <c r="DN111">
        <v>5</v>
      </c>
      <c r="DO111">
        <v>0</v>
      </c>
      <c r="DP111" s="42">
        <f t="shared" si="33"/>
        <v>3</v>
      </c>
      <c r="DQ111" s="20">
        <v>-0.16900000000000001</v>
      </c>
      <c r="DR111">
        <v>4</v>
      </c>
      <c r="DS111">
        <v>0</v>
      </c>
      <c r="DT111">
        <v>0</v>
      </c>
      <c r="DU111">
        <v>0</v>
      </c>
      <c r="DV111">
        <v>0</v>
      </c>
      <c r="DW111">
        <v>575</v>
      </c>
      <c r="DX111">
        <v>848</v>
      </c>
      <c r="DY111">
        <v>439</v>
      </c>
      <c r="DZ111">
        <v>619</v>
      </c>
      <c r="EA111">
        <v>314</v>
      </c>
      <c r="EB111">
        <v>421</v>
      </c>
      <c r="EC111">
        <v>26.72</v>
      </c>
      <c r="ED111">
        <v>38.950000000000003</v>
      </c>
      <c r="EE111">
        <v>32</v>
      </c>
      <c r="EF111">
        <v>27</v>
      </c>
      <c r="EG111" s="41">
        <f t="shared" si="34"/>
        <v>0.10191082802547771</v>
      </c>
      <c r="EH111" s="43">
        <f t="shared" si="35"/>
        <v>0.93586698337292162</v>
      </c>
      <c r="EI111" s="44">
        <f t="shared" si="36"/>
        <v>1.0377778113983993</v>
      </c>
      <c r="EJ111">
        <v>573</v>
      </c>
      <c r="EK111">
        <v>852</v>
      </c>
      <c r="EL111">
        <v>438</v>
      </c>
      <c r="EM111">
        <v>622</v>
      </c>
      <c r="EN111">
        <v>314</v>
      </c>
      <c r="EO111">
        <v>424</v>
      </c>
      <c r="EP111">
        <v>32</v>
      </c>
      <c r="EQ111">
        <v>26</v>
      </c>
      <c r="ER111">
        <v>281</v>
      </c>
      <c r="ES111">
        <v>439</v>
      </c>
      <c r="ET111">
        <v>101</v>
      </c>
      <c r="EU111">
        <v>190</v>
      </c>
      <c r="EV111">
        <v>11</v>
      </c>
      <c r="EW111">
        <v>18</v>
      </c>
      <c r="EX111">
        <v>47</v>
      </c>
      <c r="EY111">
        <v>43</v>
      </c>
      <c r="EZ111">
        <v>0.2</v>
      </c>
      <c r="FA111">
        <v>1.4</v>
      </c>
      <c r="FB111">
        <v>1.6</v>
      </c>
      <c r="FC111" s="20">
        <v>11.07</v>
      </c>
      <c r="FD111" s="26">
        <f t="shared" si="37"/>
        <v>0.16522388059701493</v>
      </c>
      <c r="FE111">
        <v>1.2023999999999999</v>
      </c>
      <c r="FF111">
        <v>0.1</v>
      </c>
      <c r="FG111">
        <v>7.0000000000000007E-2</v>
      </c>
      <c r="FH111">
        <v>0.18</v>
      </c>
      <c r="FL111" s="42">
        <f t="shared" si="38"/>
        <v>67</v>
      </c>
      <c r="FM111" s="20">
        <f t="shared" si="39"/>
        <v>12.5</v>
      </c>
      <c r="FN111" s="41">
        <v>2.9373134300000003E-2</v>
      </c>
      <c r="FO111" s="20">
        <f t="shared" si="40"/>
        <v>17.2</v>
      </c>
      <c r="FP111" s="20">
        <f t="shared" si="41"/>
        <v>17.966200000000001</v>
      </c>
      <c r="FQ111" s="20">
        <f t="shared" si="42"/>
        <v>107.36651492668695</v>
      </c>
      <c r="FR111">
        <v>4</v>
      </c>
      <c r="FS111" t="s">
        <v>189</v>
      </c>
      <c r="FT111">
        <v>195</v>
      </c>
      <c r="FV111" t="s">
        <v>751</v>
      </c>
      <c r="FW111" s="45">
        <v>650000</v>
      </c>
      <c r="FX111" s="45">
        <v>650000</v>
      </c>
      <c r="FY111">
        <v>80</v>
      </c>
      <c r="FZ111">
        <v>6</v>
      </c>
      <c r="GA111">
        <v>12</v>
      </c>
      <c r="GB111">
        <v>18</v>
      </c>
      <c r="GC111">
        <v>10</v>
      </c>
      <c r="GD111">
        <v>10</v>
      </c>
      <c r="GE111">
        <v>41</v>
      </c>
      <c r="GF111">
        <v>901</v>
      </c>
      <c r="GG111">
        <v>-0.1</v>
      </c>
      <c r="GH111">
        <v>1.3</v>
      </c>
      <c r="GI111">
        <v>1.3</v>
      </c>
      <c r="GJ111" s="42">
        <f t="shared" si="43"/>
        <v>17.2</v>
      </c>
    </row>
    <row r="112" spans="1:192" x14ac:dyDescent="0.45">
      <c r="A112" s="40">
        <v>34079</v>
      </c>
      <c r="B112" t="s">
        <v>1203</v>
      </c>
      <c r="C112" t="s">
        <v>1204</v>
      </c>
      <c r="D112" t="s">
        <v>107</v>
      </c>
      <c r="E112" t="s">
        <v>107</v>
      </c>
      <c r="F112">
        <v>71</v>
      </c>
      <c r="G112">
        <v>180</v>
      </c>
      <c r="H112">
        <v>2012</v>
      </c>
      <c r="I112">
        <v>3</v>
      </c>
      <c r="J112">
        <v>78</v>
      </c>
      <c r="K112" t="s">
        <v>92</v>
      </c>
      <c r="L112">
        <v>2014</v>
      </c>
      <c r="M112">
        <v>24</v>
      </c>
      <c r="N112">
        <v>4</v>
      </c>
      <c r="O112">
        <v>8476906</v>
      </c>
      <c r="P112" t="s">
        <v>1205</v>
      </c>
      <c r="Q112" t="s">
        <v>1206</v>
      </c>
      <c r="R112" t="s">
        <v>1207</v>
      </c>
      <c r="S112" t="s">
        <v>1208</v>
      </c>
      <c r="T112" t="s">
        <v>720</v>
      </c>
      <c r="U112" t="s">
        <v>382</v>
      </c>
      <c r="V112">
        <v>78</v>
      </c>
      <c r="W112">
        <v>13</v>
      </c>
      <c r="X112">
        <v>52</v>
      </c>
      <c r="Y112">
        <v>21</v>
      </c>
      <c r="Z112">
        <v>65</v>
      </c>
      <c r="AA112">
        <v>4</v>
      </c>
      <c r="AB112">
        <v>37</v>
      </c>
      <c r="AC112" s="26">
        <f t="shared" si="22"/>
        <v>0.83333333333333337</v>
      </c>
      <c r="AD112" s="20">
        <f t="shared" si="23"/>
        <v>18.309859154929576</v>
      </c>
      <c r="AE112" s="20">
        <v>21.146999999999998</v>
      </c>
      <c r="AF112">
        <v>10</v>
      </c>
      <c r="AG112">
        <v>7.4</v>
      </c>
      <c r="AH112">
        <v>25</v>
      </c>
      <c r="AI112">
        <v>1968</v>
      </c>
      <c r="AJ112">
        <v>100411</v>
      </c>
      <c r="AK112" s="20">
        <v>1673.5166666667001</v>
      </c>
      <c r="AL112">
        <v>1672.73</v>
      </c>
      <c r="AM112">
        <v>1674</v>
      </c>
      <c r="AN112" s="26">
        <f t="shared" si="24"/>
        <v>21.45534188034188</v>
      </c>
      <c r="AO112">
        <v>35.409999999999997</v>
      </c>
      <c r="AP112" s="41">
        <f t="shared" si="25"/>
        <v>0.54621848739495793</v>
      </c>
      <c r="AQ112">
        <v>458</v>
      </c>
      <c r="AR112">
        <v>447</v>
      </c>
      <c r="AS112">
        <v>458</v>
      </c>
      <c r="AT112">
        <v>320</v>
      </c>
      <c r="AU112">
        <v>320</v>
      </c>
      <c r="AV112">
        <v>221</v>
      </c>
      <c r="AW112">
        <v>144</v>
      </c>
      <c r="AX112">
        <v>14</v>
      </c>
      <c r="AY112">
        <v>3</v>
      </c>
      <c r="AZ112">
        <v>36</v>
      </c>
      <c r="BA112" s="42">
        <f t="shared" si="26"/>
        <v>39</v>
      </c>
      <c r="BB112">
        <v>12.55</v>
      </c>
      <c r="BC112">
        <v>52.108600000000003</v>
      </c>
      <c r="BD112" s="20">
        <v>309.60000000000002</v>
      </c>
      <c r="BE112" s="20">
        <f t="shared" si="27"/>
        <v>767.6</v>
      </c>
      <c r="BF112" s="20">
        <f t="shared" si="28"/>
        <v>27.533433369402115</v>
      </c>
      <c r="BG112">
        <v>790</v>
      </c>
      <c r="BH112">
        <v>533</v>
      </c>
      <c r="BI112">
        <v>375</v>
      </c>
      <c r="BJ112" s="41">
        <f t="shared" si="29"/>
        <v>0.67811158798283266</v>
      </c>
      <c r="BK112">
        <v>53</v>
      </c>
      <c r="BL112">
        <v>53</v>
      </c>
      <c r="BM112">
        <v>47</v>
      </c>
      <c r="BN112" s="42">
        <f t="shared" si="30"/>
        <v>6</v>
      </c>
      <c r="BO112">
        <v>99</v>
      </c>
      <c r="BP112">
        <v>52</v>
      </c>
      <c r="BQ112">
        <v>23</v>
      </c>
      <c r="BR112">
        <v>116</v>
      </c>
      <c r="BS112" s="41">
        <f t="shared" si="31"/>
        <v>0.10642201834862386</v>
      </c>
      <c r="BT112">
        <v>0</v>
      </c>
      <c r="BU112">
        <v>0</v>
      </c>
      <c r="BV112" s="41">
        <f t="shared" si="32"/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2</v>
      </c>
      <c r="CL112">
        <v>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</v>
      </c>
      <c r="CS112">
        <v>4</v>
      </c>
      <c r="CT112">
        <v>0</v>
      </c>
      <c r="CU112">
        <v>0</v>
      </c>
      <c r="CV112">
        <v>5</v>
      </c>
      <c r="CW112">
        <v>1</v>
      </c>
      <c r="CX112">
        <v>5</v>
      </c>
      <c r="CY112">
        <v>12</v>
      </c>
      <c r="CZ112">
        <v>81</v>
      </c>
      <c r="DA112">
        <v>3</v>
      </c>
      <c r="DB112">
        <v>0</v>
      </c>
      <c r="DC112">
        <v>98</v>
      </c>
      <c r="DD112">
        <v>31</v>
      </c>
      <c r="DE112">
        <v>0</v>
      </c>
      <c r="DF112">
        <v>0</v>
      </c>
      <c r="DG112">
        <v>89</v>
      </c>
      <c r="DH112">
        <v>11</v>
      </c>
      <c r="DI112">
        <v>19</v>
      </c>
      <c r="DJ112">
        <v>11</v>
      </c>
      <c r="DK112">
        <v>10</v>
      </c>
      <c r="DL112">
        <v>1</v>
      </c>
      <c r="DM112">
        <v>20</v>
      </c>
      <c r="DN112">
        <v>19</v>
      </c>
      <c r="DO112">
        <v>1</v>
      </c>
      <c r="DP112" s="42">
        <f t="shared" si="33"/>
        <v>8</v>
      </c>
      <c r="DQ112" s="20">
        <v>12.568</v>
      </c>
      <c r="DR112">
        <v>10</v>
      </c>
      <c r="DS112">
        <v>1</v>
      </c>
      <c r="DT112">
        <v>0</v>
      </c>
      <c r="DU112">
        <v>0</v>
      </c>
      <c r="DV112">
        <v>0</v>
      </c>
      <c r="DW112">
        <v>1917</v>
      </c>
      <c r="DX112">
        <v>1326</v>
      </c>
      <c r="DY112">
        <v>1435</v>
      </c>
      <c r="DZ112">
        <v>974</v>
      </c>
      <c r="EA112">
        <v>1053</v>
      </c>
      <c r="EB112">
        <v>702</v>
      </c>
      <c r="EC112">
        <v>106.93</v>
      </c>
      <c r="ED112">
        <v>66.11</v>
      </c>
      <c r="EE112">
        <v>119</v>
      </c>
      <c r="EF112">
        <v>62</v>
      </c>
      <c r="EG112" s="41">
        <f t="shared" si="34"/>
        <v>0.11301044634377967</v>
      </c>
      <c r="EH112" s="43">
        <f t="shared" si="35"/>
        <v>0.9116809116809117</v>
      </c>
      <c r="EI112" s="44">
        <f t="shared" si="36"/>
        <v>1.0246913580246915</v>
      </c>
      <c r="EJ112">
        <v>1916</v>
      </c>
      <c r="EK112">
        <v>1327</v>
      </c>
      <c r="EL112">
        <v>1434</v>
      </c>
      <c r="EM112">
        <v>974</v>
      </c>
      <c r="EN112">
        <v>1056</v>
      </c>
      <c r="EO112">
        <v>702</v>
      </c>
      <c r="EP112">
        <v>119</v>
      </c>
      <c r="EQ112">
        <v>62</v>
      </c>
      <c r="ER112">
        <v>972</v>
      </c>
      <c r="ES112">
        <v>644</v>
      </c>
      <c r="ET112">
        <v>381</v>
      </c>
      <c r="EU112">
        <v>244</v>
      </c>
      <c r="EV112">
        <v>58</v>
      </c>
      <c r="EW112">
        <v>34</v>
      </c>
      <c r="EX112">
        <v>82</v>
      </c>
      <c r="EY112">
        <v>124</v>
      </c>
      <c r="EZ112">
        <v>5.8</v>
      </c>
      <c r="FA112">
        <v>4.0999999999999996</v>
      </c>
      <c r="FB112">
        <v>9.8000000000000007</v>
      </c>
      <c r="FC112" s="20">
        <v>70.28</v>
      </c>
      <c r="FD112" s="26">
        <f t="shared" si="37"/>
        <v>0.90102564102564109</v>
      </c>
      <c r="FE112">
        <v>4.8536999999999999</v>
      </c>
      <c r="FF112">
        <v>0.11</v>
      </c>
      <c r="FG112">
        <v>0.5</v>
      </c>
      <c r="FH112">
        <v>0.62</v>
      </c>
      <c r="FI112">
        <v>1</v>
      </c>
      <c r="FJ112">
        <v>0</v>
      </c>
      <c r="FK112">
        <v>0</v>
      </c>
      <c r="FL112" s="42">
        <f t="shared" si="38"/>
        <v>195</v>
      </c>
      <c r="FM112" s="20">
        <f t="shared" si="39"/>
        <v>7.6</v>
      </c>
      <c r="FN112" s="41">
        <v>5.7909604500000003E-2</v>
      </c>
      <c r="FO112" s="20">
        <f t="shared" si="40"/>
        <v>62.5</v>
      </c>
      <c r="FP112" s="20">
        <f t="shared" si="41"/>
        <v>67.513599999999997</v>
      </c>
      <c r="FQ112" s="20">
        <f t="shared" si="42"/>
        <v>116.32481033998313</v>
      </c>
      <c r="FR112">
        <v>7</v>
      </c>
      <c r="FS112" t="s">
        <v>802</v>
      </c>
      <c r="FT112">
        <v>360</v>
      </c>
      <c r="FV112" t="s">
        <v>711</v>
      </c>
      <c r="FW112" s="45">
        <v>6000000</v>
      </c>
      <c r="FX112" s="45">
        <v>4500000</v>
      </c>
      <c r="FY112">
        <v>220</v>
      </c>
      <c r="FZ112">
        <v>37</v>
      </c>
      <c r="GA112">
        <v>113</v>
      </c>
      <c r="GB112">
        <v>150</v>
      </c>
      <c r="GC112">
        <v>-5</v>
      </c>
      <c r="GD112">
        <v>81</v>
      </c>
      <c r="GE112">
        <v>573</v>
      </c>
      <c r="GF112">
        <v>4474</v>
      </c>
      <c r="GG112">
        <v>14.4</v>
      </c>
      <c r="GH112">
        <v>9.4</v>
      </c>
      <c r="GI112">
        <v>23.8</v>
      </c>
      <c r="GJ112" s="42">
        <f t="shared" si="43"/>
        <v>62.5</v>
      </c>
    </row>
    <row r="113" spans="1:192" x14ac:dyDescent="0.45">
      <c r="A113" s="40">
        <v>34534</v>
      </c>
      <c r="B113" t="s">
        <v>1209</v>
      </c>
      <c r="C113" t="s">
        <v>145</v>
      </c>
      <c r="D113" t="s">
        <v>91</v>
      </c>
      <c r="E113" t="s">
        <v>91</v>
      </c>
      <c r="F113">
        <v>72</v>
      </c>
      <c r="G113">
        <v>205</v>
      </c>
      <c r="H113">
        <v>2012</v>
      </c>
      <c r="I113">
        <v>2</v>
      </c>
      <c r="J113">
        <v>61</v>
      </c>
      <c r="K113" t="s">
        <v>92</v>
      </c>
      <c r="L113">
        <v>2015</v>
      </c>
      <c r="M113">
        <v>23</v>
      </c>
      <c r="N113">
        <v>3</v>
      </c>
      <c r="O113">
        <v>8476913</v>
      </c>
      <c r="P113" t="s">
        <v>1210</v>
      </c>
      <c r="Q113" t="s">
        <v>1211</v>
      </c>
      <c r="R113" t="s">
        <v>1212</v>
      </c>
      <c r="S113" t="s">
        <v>1213</v>
      </c>
      <c r="T113" t="s">
        <v>716</v>
      </c>
      <c r="U113" t="s">
        <v>351</v>
      </c>
      <c r="V113">
        <v>82</v>
      </c>
      <c r="W113">
        <v>11</v>
      </c>
      <c r="X113">
        <v>21</v>
      </c>
      <c r="Y113">
        <v>14</v>
      </c>
      <c r="Z113">
        <v>32</v>
      </c>
      <c r="AA113">
        <v>7</v>
      </c>
      <c r="AB113">
        <v>47</v>
      </c>
      <c r="AC113" s="26">
        <f t="shared" si="22"/>
        <v>0.3902439024390244</v>
      </c>
      <c r="AD113" s="20">
        <f t="shared" si="23"/>
        <v>0.16470588235294059</v>
      </c>
      <c r="AE113" s="20">
        <v>11.933999999999999</v>
      </c>
      <c r="AF113">
        <v>-30</v>
      </c>
      <c r="AG113">
        <v>0.1</v>
      </c>
      <c r="AH113">
        <v>14</v>
      </c>
      <c r="AI113">
        <v>1869</v>
      </c>
      <c r="AJ113">
        <v>75908</v>
      </c>
      <c r="AK113" s="20">
        <v>1265.1333333333</v>
      </c>
      <c r="AL113">
        <v>1265.0999999999999</v>
      </c>
      <c r="AM113">
        <v>1265</v>
      </c>
      <c r="AN113" s="26">
        <f t="shared" si="24"/>
        <v>15.428455284552847</v>
      </c>
      <c r="AO113">
        <v>25.79</v>
      </c>
      <c r="AP113" s="41">
        <f t="shared" si="25"/>
        <v>0.66666666666666663</v>
      </c>
      <c r="AQ113">
        <v>220</v>
      </c>
      <c r="AR113">
        <v>221</v>
      </c>
      <c r="AS113">
        <v>221</v>
      </c>
      <c r="AT113">
        <v>174</v>
      </c>
      <c r="AU113">
        <v>175</v>
      </c>
      <c r="AV113">
        <v>123</v>
      </c>
      <c r="AW113">
        <v>167</v>
      </c>
      <c r="AX113">
        <v>84</v>
      </c>
      <c r="AY113">
        <v>8</v>
      </c>
      <c r="AZ113">
        <v>26</v>
      </c>
      <c r="BA113" s="42">
        <f t="shared" si="26"/>
        <v>34</v>
      </c>
      <c r="BB113">
        <v>15.95</v>
      </c>
      <c r="BC113">
        <v>26.300799999999999</v>
      </c>
      <c r="BD113" s="20">
        <v>306.5</v>
      </c>
      <c r="BE113" s="20">
        <f t="shared" si="27"/>
        <v>526.5</v>
      </c>
      <c r="BF113" s="20">
        <f t="shared" si="28"/>
        <v>24.97035807446052</v>
      </c>
      <c r="BG113">
        <v>427</v>
      </c>
      <c r="BH113">
        <v>381</v>
      </c>
      <c r="BI113">
        <v>367</v>
      </c>
      <c r="BJ113" s="41">
        <f t="shared" si="29"/>
        <v>0.53778337531486142</v>
      </c>
      <c r="BK113">
        <v>71</v>
      </c>
      <c r="BL113">
        <v>71</v>
      </c>
      <c r="BM113">
        <v>95</v>
      </c>
      <c r="BN113" s="42">
        <f t="shared" si="30"/>
        <v>-24</v>
      </c>
      <c r="BO113">
        <v>52</v>
      </c>
      <c r="BP113">
        <v>19</v>
      </c>
      <c r="BQ113">
        <v>31</v>
      </c>
      <c r="BR113">
        <v>57</v>
      </c>
      <c r="BS113" s="41">
        <f t="shared" si="31"/>
        <v>6.3122923588039864E-2</v>
      </c>
      <c r="BT113">
        <v>88</v>
      </c>
      <c r="BU113">
        <v>102</v>
      </c>
      <c r="BV113" s="41">
        <f t="shared" si="32"/>
        <v>0.4631578947368421</v>
      </c>
      <c r="BW113">
        <v>20</v>
      </c>
      <c r="BX113">
        <v>23</v>
      </c>
      <c r="BY113">
        <v>31</v>
      </c>
      <c r="BZ113">
        <v>35</v>
      </c>
      <c r="CA113">
        <v>37</v>
      </c>
      <c r="CB113">
        <v>44</v>
      </c>
      <c r="CC113">
        <v>22</v>
      </c>
      <c r="CD113">
        <v>21</v>
      </c>
      <c r="CE113">
        <v>37</v>
      </c>
      <c r="CF113">
        <v>40</v>
      </c>
      <c r="CG113">
        <v>52</v>
      </c>
      <c r="CH113">
        <v>64</v>
      </c>
      <c r="CI113">
        <v>0</v>
      </c>
      <c r="CJ113">
        <v>0</v>
      </c>
      <c r="CK113">
        <v>4</v>
      </c>
      <c r="CL113">
        <v>1</v>
      </c>
      <c r="CM113">
        <v>1</v>
      </c>
      <c r="CN113">
        <v>0</v>
      </c>
      <c r="CO113">
        <v>0</v>
      </c>
      <c r="CP113">
        <v>4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4</v>
      </c>
      <c r="CW113">
        <v>1</v>
      </c>
      <c r="CX113">
        <v>1</v>
      </c>
      <c r="CY113">
        <v>3</v>
      </c>
      <c r="CZ113">
        <v>47</v>
      </c>
      <c r="DA113">
        <v>9</v>
      </c>
      <c r="DB113">
        <v>3</v>
      </c>
      <c r="DC113">
        <v>8</v>
      </c>
      <c r="DD113">
        <v>14</v>
      </c>
      <c r="DE113">
        <v>15</v>
      </c>
      <c r="DF113">
        <v>5</v>
      </c>
      <c r="DG113">
        <v>69</v>
      </c>
      <c r="DH113">
        <v>7</v>
      </c>
      <c r="DI113">
        <v>15</v>
      </c>
      <c r="DJ113">
        <v>7</v>
      </c>
      <c r="DK113">
        <v>7</v>
      </c>
      <c r="DL113">
        <v>0</v>
      </c>
      <c r="DM113">
        <v>14</v>
      </c>
      <c r="DN113">
        <v>14</v>
      </c>
      <c r="DO113">
        <v>0</v>
      </c>
      <c r="DP113" s="42">
        <f t="shared" si="33"/>
        <v>8</v>
      </c>
      <c r="DQ113" s="20">
        <v>6.8949999999999996</v>
      </c>
      <c r="DR113">
        <v>7</v>
      </c>
      <c r="DS113">
        <v>0</v>
      </c>
      <c r="DT113">
        <v>0</v>
      </c>
      <c r="DU113">
        <v>0</v>
      </c>
      <c r="DV113">
        <v>0</v>
      </c>
      <c r="DW113">
        <v>1172</v>
      </c>
      <c r="DX113">
        <v>1156</v>
      </c>
      <c r="DY113">
        <v>861</v>
      </c>
      <c r="DZ113">
        <v>846</v>
      </c>
      <c r="EA113">
        <v>625</v>
      </c>
      <c r="EB113">
        <v>601</v>
      </c>
      <c r="EC113">
        <v>60.1</v>
      </c>
      <c r="ED113">
        <v>53.61</v>
      </c>
      <c r="EE113">
        <v>48</v>
      </c>
      <c r="EF113">
        <v>71</v>
      </c>
      <c r="EG113" s="41">
        <f t="shared" si="34"/>
        <v>7.6799999999999993E-2</v>
      </c>
      <c r="EH113" s="43">
        <f t="shared" si="35"/>
        <v>0.88186356073211314</v>
      </c>
      <c r="EI113" s="44">
        <f t="shared" si="36"/>
        <v>0.95866356073211312</v>
      </c>
      <c r="EJ113">
        <v>1174</v>
      </c>
      <c r="EK113">
        <v>1155</v>
      </c>
      <c r="EL113">
        <v>862</v>
      </c>
      <c r="EM113">
        <v>845</v>
      </c>
      <c r="EN113">
        <v>627</v>
      </c>
      <c r="EO113">
        <v>600</v>
      </c>
      <c r="EP113">
        <v>48</v>
      </c>
      <c r="EQ113">
        <v>71</v>
      </c>
      <c r="ER113">
        <v>601</v>
      </c>
      <c r="ES113">
        <v>556</v>
      </c>
      <c r="ET113">
        <v>255</v>
      </c>
      <c r="EU113">
        <v>198</v>
      </c>
      <c r="EV113">
        <v>27</v>
      </c>
      <c r="EW113">
        <v>30</v>
      </c>
      <c r="EX113">
        <v>80</v>
      </c>
      <c r="EY113">
        <v>74</v>
      </c>
      <c r="EZ113">
        <v>1</v>
      </c>
      <c r="FA113">
        <v>0.4</v>
      </c>
      <c r="FB113">
        <v>1.4</v>
      </c>
      <c r="FC113" s="20">
        <v>28.31</v>
      </c>
      <c r="FD113" s="26">
        <f t="shared" si="37"/>
        <v>0.34524390243902436</v>
      </c>
      <c r="FE113">
        <v>2.6573000000000002</v>
      </c>
      <c r="FF113">
        <v>-0.28999999999999998</v>
      </c>
      <c r="FG113">
        <v>0</v>
      </c>
      <c r="FH113">
        <v>-0.28999999999999998</v>
      </c>
      <c r="FL113" s="42">
        <f t="shared" si="38"/>
        <v>142</v>
      </c>
      <c r="FM113" s="20">
        <f t="shared" si="39"/>
        <v>14.571428571428571</v>
      </c>
      <c r="FN113" s="41">
        <v>0.05</v>
      </c>
      <c r="FO113" s="20">
        <f t="shared" si="40"/>
        <v>30.6</v>
      </c>
      <c r="FP113" s="20">
        <f t="shared" si="41"/>
        <v>33.378999999999998</v>
      </c>
      <c r="FQ113" s="20">
        <f t="shared" si="42"/>
        <v>110.41024424946646</v>
      </c>
      <c r="FV113" t="s">
        <v>751</v>
      </c>
      <c r="FW113" s="45">
        <v>925000</v>
      </c>
      <c r="FX113" s="45">
        <v>870000</v>
      </c>
      <c r="FY113">
        <v>167</v>
      </c>
      <c r="FZ113">
        <v>24</v>
      </c>
      <c r="GA113">
        <v>41</v>
      </c>
      <c r="GB113">
        <v>65</v>
      </c>
      <c r="GC113">
        <v>-32</v>
      </c>
      <c r="GD113">
        <v>28</v>
      </c>
      <c r="GE113">
        <v>239</v>
      </c>
      <c r="GF113">
        <v>2461</v>
      </c>
      <c r="GG113">
        <v>2.7</v>
      </c>
      <c r="GH113">
        <v>1.5</v>
      </c>
      <c r="GI113">
        <v>4.2</v>
      </c>
      <c r="GJ113" s="42">
        <f t="shared" si="43"/>
        <v>30.6</v>
      </c>
    </row>
    <row r="114" spans="1:192" x14ac:dyDescent="0.45">
      <c r="A114" s="40">
        <v>34559</v>
      </c>
      <c r="B114" t="s">
        <v>271</v>
      </c>
      <c r="C114" t="s">
        <v>163</v>
      </c>
      <c r="D114" t="s">
        <v>91</v>
      </c>
      <c r="E114" t="s">
        <v>91</v>
      </c>
      <c r="F114">
        <v>76</v>
      </c>
      <c r="G114">
        <v>214</v>
      </c>
      <c r="H114">
        <v>2012</v>
      </c>
      <c r="I114">
        <v>3</v>
      </c>
      <c r="J114">
        <v>63</v>
      </c>
      <c r="K114" t="s">
        <v>92</v>
      </c>
      <c r="L114">
        <v>2015</v>
      </c>
      <c r="M114">
        <v>23</v>
      </c>
      <c r="N114">
        <v>3</v>
      </c>
      <c r="O114">
        <v>8476915</v>
      </c>
      <c r="P114" t="s">
        <v>1214</v>
      </c>
      <c r="Q114" t="s">
        <v>1215</v>
      </c>
      <c r="R114" t="s">
        <v>1216</v>
      </c>
      <c r="S114" t="s">
        <v>1217</v>
      </c>
      <c r="T114" t="s">
        <v>725</v>
      </c>
      <c r="U114" t="s">
        <v>166</v>
      </c>
      <c r="V114">
        <v>69</v>
      </c>
      <c r="W114">
        <v>11</v>
      </c>
      <c r="X114">
        <v>10</v>
      </c>
      <c r="Y114">
        <v>4</v>
      </c>
      <c r="Z114">
        <v>21</v>
      </c>
      <c r="AA114">
        <v>10</v>
      </c>
      <c r="AB114">
        <v>87</v>
      </c>
      <c r="AC114" s="26">
        <f t="shared" si="22"/>
        <v>0.30434782608695654</v>
      </c>
      <c r="AD114" s="20">
        <f t="shared" si="23"/>
        <v>12.72</v>
      </c>
      <c r="AE114" s="20">
        <v>8.5050000000000008</v>
      </c>
      <c r="AF114">
        <v>-7</v>
      </c>
      <c r="AG114">
        <v>-6.7</v>
      </c>
      <c r="AH114">
        <v>47</v>
      </c>
      <c r="AI114">
        <v>1207</v>
      </c>
      <c r="AJ114">
        <v>52609</v>
      </c>
      <c r="AK114" s="20">
        <v>876.81666666667002</v>
      </c>
      <c r="AL114">
        <v>877.72</v>
      </c>
      <c r="AM114">
        <v>877</v>
      </c>
      <c r="AN114" s="26">
        <f t="shared" si="24"/>
        <v>12.707487922705315</v>
      </c>
      <c r="AO114">
        <v>21.42</v>
      </c>
      <c r="AP114" s="41">
        <f t="shared" si="25"/>
        <v>0.72413793103448276</v>
      </c>
      <c r="AQ114">
        <v>158</v>
      </c>
      <c r="AR114">
        <v>158</v>
      </c>
      <c r="AS114">
        <v>158</v>
      </c>
      <c r="AT114">
        <v>112</v>
      </c>
      <c r="AU114">
        <v>112</v>
      </c>
      <c r="AV114">
        <v>73</v>
      </c>
      <c r="AW114">
        <v>101</v>
      </c>
      <c r="AX114">
        <v>43</v>
      </c>
      <c r="AY114">
        <v>5</v>
      </c>
      <c r="AZ114">
        <v>4</v>
      </c>
      <c r="BA114" s="42">
        <f t="shared" si="26"/>
        <v>9</v>
      </c>
      <c r="BB114">
        <v>10.039999999999999</v>
      </c>
      <c r="BC114">
        <v>27.328800000000001</v>
      </c>
      <c r="BD114" s="20">
        <v>103.4</v>
      </c>
      <c r="BE114" s="20">
        <f t="shared" si="27"/>
        <v>261.39999999999998</v>
      </c>
      <c r="BF114" s="20">
        <f t="shared" si="28"/>
        <v>17.869024290206443</v>
      </c>
      <c r="BG114">
        <v>219</v>
      </c>
      <c r="BH114">
        <v>285</v>
      </c>
      <c r="BI114">
        <v>305</v>
      </c>
      <c r="BJ114" s="41">
        <f t="shared" si="29"/>
        <v>0.41793893129770993</v>
      </c>
      <c r="BK114">
        <v>128</v>
      </c>
      <c r="BL114">
        <v>128</v>
      </c>
      <c r="BM114">
        <v>101</v>
      </c>
      <c r="BN114" s="42">
        <f t="shared" si="30"/>
        <v>27</v>
      </c>
      <c r="BO114">
        <v>39</v>
      </c>
      <c r="BP114">
        <v>32</v>
      </c>
      <c r="BQ114">
        <v>26</v>
      </c>
      <c r="BR114">
        <v>39</v>
      </c>
      <c r="BS114" s="41">
        <f t="shared" si="31"/>
        <v>5.8823529411764705E-2</v>
      </c>
      <c r="BT114">
        <v>174</v>
      </c>
      <c r="BU114">
        <v>209</v>
      </c>
      <c r="BV114" s="41">
        <f t="shared" si="32"/>
        <v>0.45430809399477806</v>
      </c>
      <c r="BW114">
        <v>67</v>
      </c>
      <c r="BX114">
        <v>74</v>
      </c>
      <c r="BY114">
        <v>64</v>
      </c>
      <c r="BZ114">
        <v>71</v>
      </c>
      <c r="CA114">
        <v>42</v>
      </c>
      <c r="CB114">
        <v>64</v>
      </c>
      <c r="CC114">
        <v>51</v>
      </c>
      <c r="CD114">
        <v>59</v>
      </c>
      <c r="CE114">
        <v>74</v>
      </c>
      <c r="CF114">
        <v>90</v>
      </c>
      <c r="CG114">
        <v>98</v>
      </c>
      <c r="CH114">
        <v>123</v>
      </c>
      <c r="CI114">
        <v>0</v>
      </c>
      <c r="CJ114">
        <v>0</v>
      </c>
      <c r="CK114">
        <v>1</v>
      </c>
      <c r="CL114">
        <v>2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2</v>
      </c>
      <c r="CT114">
        <v>0</v>
      </c>
      <c r="CU114">
        <v>1</v>
      </c>
      <c r="CV114">
        <v>7</v>
      </c>
      <c r="CW114">
        <v>0</v>
      </c>
      <c r="CX114">
        <v>2</v>
      </c>
      <c r="CY114">
        <v>2</v>
      </c>
      <c r="CZ114">
        <v>35</v>
      </c>
      <c r="DA114">
        <v>12</v>
      </c>
      <c r="DB114">
        <v>2</v>
      </c>
      <c r="DC114">
        <v>2</v>
      </c>
      <c r="DD114">
        <v>11</v>
      </c>
      <c r="DE114">
        <v>2</v>
      </c>
      <c r="DF114">
        <v>2</v>
      </c>
      <c r="DG114">
        <v>42</v>
      </c>
      <c r="DH114">
        <v>16</v>
      </c>
      <c r="DI114">
        <v>8</v>
      </c>
      <c r="DJ114">
        <v>16</v>
      </c>
      <c r="DK114">
        <v>11</v>
      </c>
      <c r="DL114">
        <v>5</v>
      </c>
      <c r="DM114">
        <v>12</v>
      </c>
      <c r="DN114">
        <v>7</v>
      </c>
      <c r="DO114">
        <v>5</v>
      </c>
      <c r="DP114" s="42">
        <f t="shared" si="33"/>
        <v>-8</v>
      </c>
      <c r="DQ114" s="20">
        <v>-9.25</v>
      </c>
      <c r="DR114">
        <v>11</v>
      </c>
      <c r="DS114">
        <v>5</v>
      </c>
      <c r="DT114">
        <v>0</v>
      </c>
      <c r="DU114">
        <v>0</v>
      </c>
      <c r="DV114">
        <v>0</v>
      </c>
      <c r="DW114">
        <v>741</v>
      </c>
      <c r="DX114">
        <v>862</v>
      </c>
      <c r="DY114">
        <v>548</v>
      </c>
      <c r="DZ114">
        <v>624</v>
      </c>
      <c r="EA114">
        <v>388</v>
      </c>
      <c r="EB114">
        <v>452</v>
      </c>
      <c r="EC114">
        <v>32.6</v>
      </c>
      <c r="ED114">
        <v>46.17</v>
      </c>
      <c r="EE114">
        <v>29</v>
      </c>
      <c r="EF114">
        <v>42</v>
      </c>
      <c r="EG114" s="41">
        <f t="shared" si="34"/>
        <v>7.4742268041237112E-2</v>
      </c>
      <c r="EH114" s="43">
        <f t="shared" si="35"/>
        <v>0.90707964601769908</v>
      </c>
      <c r="EI114" s="44">
        <f t="shared" si="36"/>
        <v>0.98182191405893615</v>
      </c>
      <c r="EJ114">
        <v>740</v>
      </c>
      <c r="EK114">
        <v>861</v>
      </c>
      <c r="EL114">
        <v>548</v>
      </c>
      <c r="EM114">
        <v>622</v>
      </c>
      <c r="EN114">
        <v>387</v>
      </c>
      <c r="EO114">
        <v>450</v>
      </c>
      <c r="EP114">
        <v>29</v>
      </c>
      <c r="EQ114">
        <v>41</v>
      </c>
      <c r="ER114">
        <v>361</v>
      </c>
      <c r="ES114">
        <v>454</v>
      </c>
      <c r="ET114">
        <v>129</v>
      </c>
      <c r="EU114">
        <v>195</v>
      </c>
      <c r="EV114">
        <v>14</v>
      </c>
      <c r="EW114">
        <v>25</v>
      </c>
      <c r="EX114">
        <v>61</v>
      </c>
      <c r="EY114">
        <v>45</v>
      </c>
      <c r="EZ114">
        <v>0.9</v>
      </c>
      <c r="FA114">
        <v>0.7</v>
      </c>
      <c r="FB114">
        <v>1.5</v>
      </c>
      <c r="FC114" s="20">
        <v>19.93</v>
      </c>
      <c r="FD114" s="26">
        <f t="shared" si="37"/>
        <v>0.28884057971014493</v>
      </c>
      <c r="FE114">
        <v>2.1271</v>
      </c>
      <c r="FF114">
        <v>0.03</v>
      </c>
      <c r="FG114">
        <v>-0.1</v>
      </c>
      <c r="FH114">
        <v>-0.08</v>
      </c>
      <c r="FL114" s="42">
        <f t="shared" si="38"/>
        <v>219</v>
      </c>
      <c r="FM114" s="20">
        <f t="shared" si="39"/>
        <v>14</v>
      </c>
      <c r="FN114" s="41">
        <v>5.9965430100000001E-2</v>
      </c>
      <c r="FO114" s="20">
        <f t="shared" si="40"/>
        <v>16.3</v>
      </c>
      <c r="FP114" s="20">
        <f t="shared" si="41"/>
        <v>19.149999999999999</v>
      </c>
      <c r="FQ114" s="20">
        <f t="shared" si="42"/>
        <v>109.57936471767762</v>
      </c>
      <c r="FR114">
        <v>5</v>
      </c>
      <c r="FS114" t="s">
        <v>308</v>
      </c>
      <c r="FT114">
        <v>203</v>
      </c>
      <c r="FV114" t="s">
        <v>751</v>
      </c>
      <c r="FW114" s="45">
        <v>650000</v>
      </c>
      <c r="FX114" s="45">
        <v>675000</v>
      </c>
      <c r="FY114">
        <v>94</v>
      </c>
      <c r="FZ114">
        <v>12</v>
      </c>
      <c r="GA114">
        <v>12</v>
      </c>
      <c r="GB114">
        <v>24</v>
      </c>
      <c r="GC114">
        <v>-8</v>
      </c>
      <c r="GD114">
        <v>62</v>
      </c>
      <c r="GE114">
        <v>97</v>
      </c>
      <c r="GF114">
        <v>1125</v>
      </c>
      <c r="GG114">
        <v>0.60000000000000009</v>
      </c>
      <c r="GH114">
        <v>0.9</v>
      </c>
      <c r="GI114">
        <v>1.5</v>
      </c>
      <c r="GJ114" s="42">
        <f t="shared" si="43"/>
        <v>16.3</v>
      </c>
    </row>
    <row r="115" spans="1:192" x14ac:dyDescent="0.45">
      <c r="A115" s="40">
        <v>34562</v>
      </c>
      <c r="B115" t="s">
        <v>1063</v>
      </c>
      <c r="C115" t="s">
        <v>145</v>
      </c>
      <c r="D115" t="s">
        <v>91</v>
      </c>
      <c r="E115" t="s">
        <v>91</v>
      </c>
      <c r="F115">
        <v>75</v>
      </c>
      <c r="G115">
        <v>217</v>
      </c>
      <c r="H115">
        <v>2012</v>
      </c>
      <c r="I115">
        <v>3</v>
      </c>
      <c r="J115">
        <v>65</v>
      </c>
      <c r="K115" t="s">
        <v>92</v>
      </c>
      <c r="L115">
        <v>2015</v>
      </c>
      <c r="M115">
        <v>23</v>
      </c>
      <c r="N115">
        <v>3</v>
      </c>
      <c r="O115">
        <v>8476917</v>
      </c>
      <c r="P115" t="s">
        <v>1218</v>
      </c>
      <c r="Q115" t="s">
        <v>1219</v>
      </c>
      <c r="R115" t="s">
        <v>1220</v>
      </c>
      <c r="S115" t="s">
        <v>739</v>
      </c>
      <c r="T115" t="s">
        <v>720</v>
      </c>
      <c r="U115" t="s">
        <v>142</v>
      </c>
      <c r="V115">
        <v>78</v>
      </c>
      <c r="W115">
        <v>3</v>
      </c>
      <c r="X115">
        <v>16</v>
      </c>
      <c r="Y115">
        <v>6</v>
      </c>
      <c r="Z115">
        <v>19</v>
      </c>
      <c r="AA115">
        <v>12</v>
      </c>
      <c r="AB115">
        <v>66</v>
      </c>
      <c r="AC115" s="26">
        <f t="shared" si="22"/>
        <v>0.24358974358974358</v>
      </c>
      <c r="AD115" s="20">
        <f t="shared" si="23"/>
        <v>1.3396226415094326</v>
      </c>
      <c r="AE115" s="20">
        <v>6.13</v>
      </c>
      <c r="AF115">
        <v>7</v>
      </c>
      <c r="AG115">
        <v>-4.5</v>
      </c>
      <c r="AH115">
        <v>28</v>
      </c>
      <c r="AI115">
        <v>1841</v>
      </c>
      <c r="AJ115">
        <v>90203</v>
      </c>
      <c r="AK115" s="20">
        <v>1503.3833333333</v>
      </c>
      <c r="AL115">
        <v>1503.38</v>
      </c>
      <c r="AM115">
        <v>1503</v>
      </c>
      <c r="AN115" s="26">
        <f t="shared" si="24"/>
        <v>19.2741452991453</v>
      </c>
      <c r="AO115">
        <v>32.1</v>
      </c>
      <c r="AP115" s="41">
        <f t="shared" si="25"/>
        <v>0.2878787878787879</v>
      </c>
      <c r="AQ115">
        <v>227</v>
      </c>
      <c r="AR115">
        <v>227</v>
      </c>
      <c r="AS115">
        <v>227</v>
      </c>
      <c r="AT115">
        <v>150</v>
      </c>
      <c r="AU115">
        <v>150</v>
      </c>
      <c r="AV115">
        <v>106</v>
      </c>
      <c r="AW115">
        <v>58</v>
      </c>
      <c r="AX115">
        <v>12</v>
      </c>
      <c r="AY115">
        <v>4</v>
      </c>
      <c r="AZ115">
        <v>7</v>
      </c>
      <c r="BA115" s="42">
        <f t="shared" si="26"/>
        <v>11</v>
      </c>
      <c r="BB115">
        <v>4.49</v>
      </c>
      <c r="BC115">
        <v>49.122599999999998</v>
      </c>
      <c r="BD115" s="20">
        <v>115.9</v>
      </c>
      <c r="BE115" s="20">
        <f t="shared" si="27"/>
        <v>342.9</v>
      </c>
      <c r="BF115" s="20">
        <f t="shared" si="28"/>
        <v>13.685162766566002</v>
      </c>
      <c r="BG115">
        <v>308</v>
      </c>
      <c r="BH115">
        <v>491</v>
      </c>
      <c r="BI115">
        <v>660</v>
      </c>
      <c r="BJ115" s="41">
        <f t="shared" si="29"/>
        <v>0.31818181818181818</v>
      </c>
      <c r="BK115">
        <v>100</v>
      </c>
      <c r="BL115">
        <v>100</v>
      </c>
      <c r="BM115">
        <v>123</v>
      </c>
      <c r="BN115" s="42">
        <f t="shared" si="30"/>
        <v>-23</v>
      </c>
      <c r="BO115">
        <v>44</v>
      </c>
      <c r="BP115">
        <v>47</v>
      </c>
      <c r="BQ115">
        <v>32</v>
      </c>
      <c r="BR115">
        <v>142</v>
      </c>
      <c r="BS115" s="41">
        <f t="shared" si="31"/>
        <v>0.10028248587570622</v>
      </c>
      <c r="BT115">
        <v>0</v>
      </c>
      <c r="BU115">
        <v>0</v>
      </c>
      <c r="BV115" s="41">
        <f t="shared" si="32"/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2</v>
      </c>
      <c r="CW115">
        <v>1</v>
      </c>
      <c r="CX115">
        <v>2</v>
      </c>
      <c r="CY115">
        <v>6</v>
      </c>
      <c r="CZ115">
        <v>35</v>
      </c>
      <c r="DA115">
        <v>4</v>
      </c>
      <c r="DB115">
        <v>0</v>
      </c>
      <c r="DC115">
        <v>33</v>
      </c>
      <c r="DD115">
        <v>13</v>
      </c>
      <c r="DE115">
        <v>1</v>
      </c>
      <c r="DF115">
        <v>1</v>
      </c>
      <c r="DG115">
        <v>54</v>
      </c>
      <c r="DH115">
        <v>14</v>
      </c>
      <c r="DI115">
        <v>5</v>
      </c>
      <c r="DJ115">
        <v>13</v>
      </c>
      <c r="DK115">
        <v>13</v>
      </c>
      <c r="DL115">
        <v>0</v>
      </c>
      <c r="DM115">
        <v>5</v>
      </c>
      <c r="DN115">
        <v>5</v>
      </c>
      <c r="DO115">
        <v>0</v>
      </c>
      <c r="DP115" s="42">
        <f t="shared" si="33"/>
        <v>-9</v>
      </c>
      <c r="DQ115" s="20">
        <v>1.911</v>
      </c>
      <c r="DR115">
        <v>14</v>
      </c>
      <c r="DS115">
        <v>0</v>
      </c>
      <c r="DT115">
        <v>0</v>
      </c>
      <c r="DU115">
        <v>0</v>
      </c>
      <c r="DV115">
        <v>0</v>
      </c>
      <c r="DW115">
        <v>1263</v>
      </c>
      <c r="DX115">
        <v>1691</v>
      </c>
      <c r="DY115">
        <v>929</v>
      </c>
      <c r="DZ115">
        <v>1274</v>
      </c>
      <c r="EA115">
        <v>682</v>
      </c>
      <c r="EB115">
        <v>947</v>
      </c>
      <c r="EC115">
        <v>58.9</v>
      </c>
      <c r="ED115">
        <v>83.32</v>
      </c>
      <c r="EE115">
        <v>66</v>
      </c>
      <c r="EF115">
        <v>88</v>
      </c>
      <c r="EG115" s="41">
        <f t="shared" si="34"/>
        <v>9.6774193548387094E-2</v>
      </c>
      <c r="EH115" s="43">
        <f t="shared" si="35"/>
        <v>0.90707497360084477</v>
      </c>
      <c r="EI115" s="44">
        <f t="shared" si="36"/>
        <v>1.0038491671492318</v>
      </c>
      <c r="EJ115">
        <v>1272</v>
      </c>
      <c r="EK115">
        <v>1688</v>
      </c>
      <c r="EL115">
        <v>934</v>
      </c>
      <c r="EM115">
        <v>1270</v>
      </c>
      <c r="EN115">
        <v>684</v>
      </c>
      <c r="EO115">
        <v>943</v>
      </c>
      <c r="EP115">
        <v>67</v>
      </c>
      <c r="EQ115">
        <v>88</v>
      </c>
      <c r="ER115">
        <v>653</v>
      </c>
      <c r="ES115">
        <v>913</v>
      </c>
      <c r="ET115">
        <v>277</v>
      </c>
      <c r="EU115">
        <v>345</v>
      </c>
      <c r="EV115">
        <v>36</v>
      </c>
      <c r="EW115">
        <v>50</v>
      </c>
      <c r="EX115">
        <v>86</v>
      </c>
      <c r="EY115">
        <v>90</v>
      </c>
      <c r="EZ115">
        <v>0.4</v>
      </c>
      <c r="FA115">
        <v>3</v>
      </c>
      <c r="FB115">
        <v>3.4</v>
      </c>
      <c r="FC115" s="20">
        <v>21.4</v>
      </c>
      <c r="FD115" s="26">
        <f t="shared" si="37"/>
        <v>0.27435897435897433</v>
      </c>
      <c r="FE115">
        <v>1.3632</v>
      </c>
      <c r="FF115">
        <v>-0.09</v>
      </c>
      <c r="FG115">
        <v>-0.11</v>
      </c>
      <c r="FH115">
        <v>-0.19</v>
      </c>
      <c r="FL115" s="42">
        <f t="shared" si="38"/>
        <v>270</v>
      </c>
      <c r="FM115" s="20">
        <f t="shared" si="39"/>
        <v>9.4285714285714288</v>
      </c>
      <c r="FN115" s="41">
        <v>1.22242099E-2</v>
      </c>
      <c r="FO115" s="20">
        <f t="shared" si="40"/>
        <v>16.2</v>
      </c>
      <c r="FP115" s="20">
        <f t="shared" si="41"/>
        <v>19.382200000000001</v>
      </c>
      <c r="FQ115" s="20">
        <f t="shared" si="42"/>
        <v>117.89434474317869</v>
      </c>
      <c r="FR115">
        <v>4</v>
      </c>
      <c r="FS115" t="s">
        <v>314</v>
      </c>
      <c r="FT115">
        <v>195</v>
      </c>
      <c r="FV115" t="s">
        <v>751</v>
      </c>
      <c r="FW115" s="45">
        <v>875000</v>
      </c>
      <c r="FX115" s="45">
        <v>1600000</v>
      </c>
      <c r="FY115">
        <v>131</v>
      </c>
      <c r="FZ115">
        <v>6</v>
      </c>
      <c r="GA115">
        <v>25</v>
      </c>
      <c r="GB115">
        <v>31</v>
      </c>
      <c r="GC115">
        <v>1</v>
      </c>
      <c r="GD115">
        <v>34</v>
      </c>
      <c r="GE115">
        <v>154</v>
      </c>
      <c r="GF115">
        <v>2402</v>
      </c>
      <c r="GG115">
        <v>0.9</v>
      </c>
      <c r="GH115">
        <v>4.0999999999999996</v>
      </c>
      <c r="GI115">
        <v>5</v>
      </c>
      <c r="GJ115" s="42">
        <f t="shared" si="43"/>
        <v>16.2</v>
      </c>
    </row>
    <row r="116" spans="1:192" x14ac:dyDescent="0.45">
      <c r="A116" s="40">
        <v>34115</v>
      </c>
      <c r="B116" t="s">
        <v>1221</v>
      </c>
      <c r="C116" t="s">
        <v>175</v>
      </c>
      <c r="D116" t="s">
        <v>107</v>
      </c>
      <c r="E116" t="s">
        <v>107</v>
      </c>
      <c r="F116">
        <v>75</v>
      </c>
      <c r="G116">
        <v>206</v>
      </c>
      <c r="H116">
        <v>2012</v>
      </c>
      <c r="I116">
        <v>3</v>
      </c>
      <c r="J116">
        <v>66</v>
      </c>
      <c r="K116" t="s">
        <v>92</v>
      </c>
      <c r="L116">
        <v>2016</v>
      </c>
      <c r="M116">
        <v>24</v>
      </c>
      <c r="N116">
        <v>2</v>
      </c>
      <c r="O116">
        <v>8476918</v>
      </c>
      <c r="P116" t="s">
        <v>1222</v>
      </c>
      <c r="Q116" t="s">
        <v>1223</v>
      </c>
      <c r="R116" t="s">
        <v>1224</v>
      </c>
      <c r="S116" t="s">
        <v>296</v>
      </c>
      <c r="T116" t="s">
        <v>725</v>
      </c>
      <c r="U116" t="s">
        <v>279</v>
      </c>
      <c r="V116">
        <v>79</v>
      </c>
      <c r="W116">
        <v>17</v>
      </c>
      <c r="X116">
        <v>11</v>
      </c>
      <c r="Y116">
        <v>8</v>
      </c>
      <c r="Z116">
        <v>28</v>
      </c>
      <c r="AA116">
        <v>11</v>
      </c>
      <c r="AB116">
        <v>25</v>
      </c>
      <c r="AC116" s="26">
        <f t="shared" si="22"/>
        <v>0.35443037974683544</v>
      </c>
      <c r="AD116" s="20">
        <f t="shared" si="23"/>
        <v>1.3374999999999986</v>
      </c>
      <c r="AE116" s="20">
        <v>11.791</v>
      </c>
      <c r="AF116">
        <v>-18</v>
      </c>
      <c r="AG116">
        <v>-10.1</v>
      </c>
      <c r="AH116">
        <v>20</v>
      </c>
      <c r="AI116">
        <v>1502</v>
      </c>
      <c r="AJ116">
        <v>67930</v>
      </c>
      <c r="AK116" s="20">
        <v>1132.1666666666999</v>
      </c>
      <c r="AL116">
        <v>1132.17</v>
      </c>
      <c r="AM116">
        <v>1132</v>
      </c>
      <c r="AN116" s="26">
        <f t="shared" si="24"/>
        <v>14.331223628691983</v>
      </c>
      <c r="AO116">
        <v>23.95</v>
      </c>
      <c r="AP116" s="41">
        <f t="shared" si="25"/>
        <v>0.53846153846153844</v>
      </c>
      <c r="AQ116">
        <v>240</v>
      </c>
      <c r="AR116">
        <v>240</v>
      </c>
      <c r="AS116">
        <v>240</v>
      </c>
      <c r="AT116">
        <v>187</v>
      </c>
      <c r="AU116">
        <v>187</v>
      </c>
      <c r="AV116">
        <v>136</v>
      </c>
      <c r="AW116">
        <v>162</v>
      </c>
      <c r="AX116">
        <v>95</v>
      </c>
      <c r="AY116">
        <v>7</v>
      </c>
      <c r="AZ116">
        <v>16</v>
      </c>
      <c r="BA116" s="42">
        <f t="shared" si="26"/>
        <v>23</v>
      </c>
      <c r="BB116">
        <v>19.760000000000002</v>
      </c>
      <c r="BC116">
        <v>20.860299999999999</v>
      </c>
      <c r="BD116" s="20">
        <v>169.3</v>
      </c>
      <c r="BE116" s="20">
        <f t="shared" si="27"/>
        <v>409.3</v>
      </c>
      <c r="BF116" s="20">
        <f t="shared" si="28"/>
        <v>21.691088794085694</v>
      </c>
      <c r="BG116">
        <v>359</v>
      </c>
      <c r="BH116">
        <v>326</v>
      </c>
      <c r="BI116">
        <v>293</v>
      </c>
      <c r="BJ116" s="41">
        <f t="shared" si="29"/>
        <v>0.55061349693251538</v>
      </c>
      <c r="BK116">
        <v>83</v>
      </c>
      <c r="BL116">
        <v>83</v>
      </c>
      <c r="BM116">
        <v>67</v>
      </c>
      <c r="BN116" s="42">
        <f t="shared" si="30"/>
        <v>16</v>
      </c>
      <c r="BO116">
        <v>51</v>
      </c>
      <c r="BP116">
        <v>46</v>
      </c>
      <c r="BQ116">
        <v>46</v>
      </c>
      <c r="BR116">
        <v>34</v>
      </c>
      <c r="BS116" s="41">
        <f t="shared" si="31"/>
        <v>3.8592508513053347E-2</v>
      </c>
      <c r="BT116">
        <v>15</v>
      </c>
      <c r="BU116">
        <v>17</v>
      </c>
      <c r="BV116" s="41">
        <f t="shared" si="32"/>
        <v>0.46875</v>
      </c>
      <c r="BW116">
        <v>4</v>
      </c>
      <c r="BX116">
        <v>3</v>
      </c>
      <c r="BY116">
        <v>6</v>
      </c>
      <c r="BZ116">
        <v>6</v>
      </c>
      <c r="CA116">
        <v>5</v>
      </c>
      <c r="CB116">
        <v>8</v>
      </c>
      <c r="CC116">
        <v>5</v>
      </c>
      <c r="CD116">
        <v>8</v>
      </c>
      <c r="CE116">
        <v>6</v>
      </c>
      <c r="CF116">
        <v>6</v>
      </c>
      <c r="CG116">
        <v>11</v>
      </c>
      <c r="CH116">
        <v>7</v>
      </c>
      <c r="CI116">
        <v>1</v>
      </c>
      <c r="CJ116">
        <v>0</v>
      </c>
      <c r="CK116">
        <v>2</v>
      </c>
      <c r="CL116">
        <v>4</v>
      </c>
      <c r="CM116">
        <v>2</v>
      </c>
      <c r="CN116">
        <v>0</v>
      </c>
      <c r="CO116">
        <v>0</v>
      </c>
      <c r="CP116">
        <v>3</v>
      </c>
      <c r="CQ116">
        <v>2</v>
      </c>
      <c r="CR116">
        <v>0</v>
      </c>
      <c r="CS116">
        <v>2</v>
      </c>
      <c r="CT116">
        <v>0</v>
      </c>
      <c r="CU116">
        <v>0</v>
      </c>
      <c r="CV116">
        <v>10</v>
      </c>
      <c r="CW116">
        <v>0</v>
      </c>
      <c r="CX116">
        <v>4</v>
      </c>
      <c r="CY116">
        <v>1</v>
      </c>
      <c r="CZ116">
        <v>46</v>
      </c>
      <c r="DA116">
        <v>17</v>
      </c>
      <c r="DB116">
        <v>4</v>
      </c>
      <c r="DC116">
        <v>4</v>
      </c>
      <c r="DD116">
        <v>23</v>
      </c>
      <c r="DE116">
        <v>13</v>
      </c>
      <c r="DF116">
        <v>3</v>
      </c>
      <c r="DG116">
        <v>72</v>
      </c>
      <c r="DH116">
        <v>6</v>
      </c>
      <c r="DI116">
        <v>14</v>
      </c>
      <c r="DJ116">
        <v>7</v>
      </c>
      <c r="DK116">
        <v>7</v>
      </c>
      <c r="DL116">
        <v>0</v>
      </c>
      <c r="DM116">
        <v>15</v>
      </c>
      <c r="DN116">
        <v>15</v>
      </c>
      <c r="DO116">
        <v>0</v>
      </c>
      <c r="DP116" s="42">
        <f t="shared" si="33"/>
        <v>8</v>
      </c>
      <c r="DQ116" s="20">
        <v>7.319</v>
      </c>
      <c r="DR116">
        <v>5</v>
      </c>
      <c r="DS116">
        <v>0</v>
      </c>
      <c r="DT116">
        <v>0</v>
      </c>
      <c r="DU116">
        <v>1</v>
      </c>
      <c r="DV116">
        <v>0</v>
      </c>
      <c r="DW116">
        <v>1051</v>
      </c>
      <c r="DX116">
        <v>1101</v>
      </c>
      <c r="DY116">
        <v>777</v>
      </c>
      <c r="DZ116">
        <v>847</v>
      </c>
      <c r="EA116">
        <v>571</v>
      </c>
      <c r="EB116">
        <v>653</v>
      </c>
      <c r="EC116">
        <v>57.3</v>
      </c>
      <c r="ED116">
        <v>55.42</v>
      </c>
      <c r="EE116">
        <v>52</v>
      </c>
      <c r="EF116">
        <v>61</v>
      </c>
      <c r="EG116" s="41">
        <f t="shared" si="34"/>
        <v>9.106830122591944E-2</v>
      </c>
      <c r="EH116" s="43">
        <f t="shared" si="35"/>
        <v>0.90658499234303214</v>
      </c>
      <c r="EI116" s="44">
        <f t="shared" si="36"/>
        <v>0.9976532935689516</v>
      </c>
      <c r="EJ116">
        <v>1053</v>
      </c>
      <c r="EK116">
        <v>1101</v>
      </c>
      <c r="EL116">
        <v>777</v>
      </c>
      <c r="EM116">
        <v>848</v>
      </c>
      <c r="EN116">
        <v>571</v>
      </c>
      <c r="EO116">
        <v>653</v>
      </c>
      <c r="EP116">
        <v>52</v>
      </c>
      <c r="EQ116">
        <v>61</v>
      </c>
      <c r="ER116">
        <v>546</v>
      </c>
      <c r="ES116">
        <v>570</v>
      </c>
      <c r="ET116">
        <v>246</v>
      </c>
      <c r="EU116">
        <v>225</v>
      </c>
      <c r="EV116">
        <v>36</v>
      </c>
      <c r="EW116">
        <v>30</v>
      </c>
      <c r="EX116">
        <v>60</v>
      </c>
      <c r="EY116">
        <v>68</v>
      </c>
      <c r="EZ116">
        <v>1.5</v>
      </c>
      <c r="FA116">
        <v>0.7</v>
      </c>
      <c r="FB116">
        <v>2.2000000000000002</v>
      </c>
      <c r="FC116" s="20">
        <v>22.28</v>
      </c>
      <c r="FD116" s="26">
        <f t="shared" si="37"/>
        <v>0.28202531645569623</v>
      </c>
      <c r="FE116">
        <v>4.0636999999999999</v>
      </c>
      <c r="FF116">
        <v>0.59</v>
      </c>
      <c r="FG116">
        <v>-0.1</v>
      </c>
      <c r="FH116">
        <v>0.48</v>
      </c>
      <c r="FI116">
        <v>2</v>
      </c>
      <c r="FJ116">
        <v>1</v>
      </c>
      <c r="FK116">
        <v>1</v>
      </c>
      <c r="FL116" s="42">
        <f t="shared" si="38"/>
        <v>137</v>
      </c>
      <c r="FM116" s="20">
        <f t="shared" si="39"/>
        <v>25.8</v>
      </c>
      <c r="FN116" s="41">
        <v>8.3628292000000007E-2</v>
      </c>
      <c r="FO116" s="20">
        <f t="shared" si="40"/>
        <v>26</v>
      </c>
      <c r="FP116" s="20">
        <f t="shared" si="41"/>
        <v>29.463799999999999</v>
      </c>
      <c r="FQ116" s="20">
        <f t="shared" si="42"/>
        <v>114.04647711916054</v>
      </c>
      <c r="FR116">
        <v>4</v>
      </c>
      <c r="FS116" t="s">
        <v>1225</v>
      </c>
      <c r="FT116">
        <v>195</v>
      </c>
      <c r="FV116" t="s">
        <v>751</v>
      </c>
      <c r="FW116" s="45">
        <v>925000</v>
      </c>
      <c r="FX116" s="45">
        <v>925000</v>
      </c>
      <c r="FY116">
        <v>159</v>
      </c>
      <c r="FZ116">
        <v>33</v>
      </c>
      <c r="GA116">
        <v>22</v>
      </c>
      <c r="GB116">
        <v>55</v>
      </c>
      <c r="GC116">
        <v>-31</v>
      </c>
      <c r="GD116">
        <v>46</v>
      </c>
      <c r="GE116">
        <v>252</v>
      </c>
      <c r="GF116">
        <v>2223</v>
      </c>
      <c r="GG116">
        <v>3.2</v>
      </c>
      <c r="GH116">
        <v>1.1000000000000001</v>
      </c>
      <c r="GI116">
        <v>4.3</v>
      </c>
      <c r="GJ116" s="42">
        <f t="shared" si="43"/>
        <v>26</v>
      </c>
    </row>
    <row r="117" spans="1:192" x14ac:dyDescent="0.45">
      <c r="A117" s="40">
        <v>30960</v>
      </c>
      <c r="B117" t="s">
        <v>1226</v>
      </c>
      <c r="C117" t="s">
        <v>181</v>
      </c>
      <c r="D117" t="s">
        <v>107</v>
      </c>
      <c r="E117" t="s">
        <v>107</v>
      </c>
      <c r="F117">
        <v>73</v>
      </c>
      <c r="G117">
        <v>214</v>
      </c>
      <c r="H117">
        <v>2003</v>
      </c>
      <c r="I117">
        <v>6</v>
      </c>
      <c r="J117">
        <v>183</v>
      </c>
      <c r="K117" t="s">
        <v>92</v>
      </c>
      <c r="L117">
        <v>2006</v>
      </c>
      <c r="M117">
        <v>33</v>
      </c>
      <c r="N117">
        <v>11</v>
      </c>
      <c r="O117">
        <v>8470775</v>
      </c>
      <c r="P117" t="s">
        <v>1227</v>
      </c>
      <c r="Q117" t="s">
        <v>1228</v>
      </c>
      <c r="R117" t="s">
        <v>910</v>
      </c>
      <c r="S117" t="s">
        <v>1229</v>
      </c>
      <c r="T117" t="s">
        <v>716</v>
      </c>
      <c r="U117" t="s">
        <v>837</v>
      </c>
      <c r="V117">
        <v>69</v>
      </c>
      <c r="W117">
        <v>5</v>
      </c>
      <c r="X117">
        <v>12</v>
      </c>
      <c r="Y117">
        <v>7</v>
      </c>
      <c r="Z117">
        <v>17</v>
      </c>
      <c r="AA117">
        <v>0</v>
      </c>
      <c r="AB117">
        <v>0</v>
      </c>
      <c r="AC117" s="26">
        <f t="shared" si="22"/>
        <v>0.24637681159420291</v>
      </c>
      <c r="AD117" s="20">
        <f t="shared" si="23"/>
        <v>3.0745454545454542</v>
      </c>
      <c r="AE117" s="20">
        <v>6.0380000000000003</v>
      </c>
      <c r="AF117">
        <v>-1</v>
      </c>
      <c r="AG117">
        <v>-10.8</v>
      </c>
      <c r="AH117">
        <v>20</v>
      </c>
      <c r="AI117">
        <v>1327</v>
      </c>
      <c r="AJ117">
        <v>52858</v>
      </c>
      <c r="AK117" s="20">
        <v>880.96666666666999</v>
      </c>
      <c r="AL117">
        <v>880.33</v>
      </c>
      <c r="AM117">
        <v>881</v>
      </c>
      <c r="AN117" s="26">
        <f t="shared" si="24"/>
        <v>12.767632850241545</v>
      </c>
      <c r="AO117">
        <v>21.53</v>
      </c>
      <c r="AP117" s="41">
        <f t="shared" si="25"/>
        <v>0.70833333333333337</v>
      </c>
      <c r="AQ117">
        <v>108</v>
      </c>
      <c r="AR117">
        <v>108</v>
      </c>
      <c r="AS117">
        <v>108</v>
      </c>
      <c r="AT117">
        <v>78</v>
      </c>
      <c r="AU117">
        <v>78</v>
      </c>
      <c r="AV117">
        <v>53</v>
      </c>
      <c r="AW117">
        <v>51</v>
      </c>
      <c r="AX117">
        <v>17</v>
      </c>
      <c r="AY117">
        <v>4</v>
      </c>
      <c r="AZ117">
        <v>6</v>
      </c>
      <c r="BA117" s="42">
        <f t="shared" si="26"/>
        <v>10</v>
      </c>
      <c r="BB117">
        <v>5.45</v>
      </c>
      <c r="BC117">
        <v>36.2453</v>
      </c>
      <c r="BD117" s="20">
        <v>189</v>
      </c>
      <c r="BE117" s="20">
        <f t="shared" si="27"/>
        <v>297</v>
      </c>
      <c r="BF117" s="20">
        <f t="shared" si="28"/>
        <v>20.242409096588776</v>
      </c>
      <c r="BG117">
        <v>198</v>
      </c>
      <c r="BH117">
        <v>262</v>
      </c>
      <c r="BI117">
        <v>438</v>
      </c>
      <c r="BJ117" s="41">
        <f t="shared" si="29"/>
        <v>0.31132075471698112</v>
      </c>
      <c r="BK117">
        <v>122</v>
      </c>
      <c r="BL117">
        <v>122</v>
      </c>
      <c r="BM117">
        <v>69</v>
      </c>
      <c r="BN117" s="42">
        <f t="shared" si="30"/>
        <v>53</v>
      </c>
      <c r="BO117">
        <v>25</v>
      </c>
      <c r="BP117">
        <v>15</v>
      </c>
      <c r="BQ117">
        <v>21</v>
      </c>
      <c r="BR117">
        <v>39</v>
      </c>
      <c r="BS117" s="41">
        <f t="shared" si="31"/>
        <v>5.1930758988015982E-2</v>
      </c>
      <c r="BT117">
        <v>360</v>
      </c>
      <c r="BU117">
        <v>278</v>
      </c>
      <c r="BV117" s="41">
        <f t="shared" si="32"/>
        <v>0.56426332288401249</v>
      </c>
      <c r="BW117">
        <v>192</v>
      </c>
      <c r="BX117">
        <v>131</v>
      </c>
      <c r="BY117">
        <v>96</v>
      </c>
      <c r="BZ117">
        <v>77</v>
      </c>
      <c r="CA117">
        <v>72</v>
      </c>
      <c r="CB117">
        <v>70</v>
      </c>
      <c r="CC117">
        <v>106</v>
      </c>
      <c r="CD117">
        <v>86</v>
      </c>
      <c r="CE117">
        <v>114</v>
      </c>
      <c r="CF117">
        <v>98</v>
      </c>
      <c r="CG117">
        <v>222</v>
      </c>
      <c r="CH117">
        <v>161</v>
      </c>
      <c r="CI117">
        <v>0</v>
      </c>
      <c r="CJ117">
        <v>0</v>
      </c>
      <c r="CK117">
        <v>1</v>
      </c>
      <c r="CL117">
        <v>0</v>
      </c>
      <c r="CM117">
        <v>2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2</v>
      </c>
      <c r="CW117">
        <v>0</v>
      </c>
      <c r="CX117">
        <v>0</v>
      </c>
      <c r="CY117">
        <v>2</v>
      </c>
      <c r="CZ117">
        <v>23</v>
      </c>
      <c r="DA117">
        <v>3</v>
      </c>
      <c r="DB117">
        <v>0</v>
      </c>
      <c r="DC117">
        <v>1</v>
      </c>
      <c r="DD117">
        <v>9</v>
      </c>
      <c r="DE117">
        <v>1</v>
      </c>
      <c r="DF117">
        <v>0</v>
      </c>
      <c r="DG117">
        <v>39</v>
      </c>
      <c r="DH117">
        <v>10</v>
      </c>
      <c r="DI117">
        <v>5</v>
      </c>
      <c r="DJ117">
        <v>10</v>
      </c>
      <c r="DK117">
        <v>10</v>
      </c>
      <c r="DL117">
        <v>0</v>
      </c>
      <c r="DM117">
        <v>4</v>
      </c>
      <c r="DN117">
        <v>4</v>
      </c>
      <c r="DO117">
        <v>0</v>
      </c>
      <c r="DP117" s="42">
        <f t="shared" si="33"/>
        <v>-5</v>
      </c>
      <c r="DQ117" s="20">
        <v>-6.5010000000000003</v>
      </c>
      <c r="DR117">
        <v>10</v>
      </c>
      <c r="DS117">
        <v>0</v>
      </c>
      <c r="DT117">
        <v>0</v>
      </c>
      <c r="DU117">
        <v>0</v>
      </c>
      <c r="DV117">
        <v>0</v>
      </c>
      <c r="DW117">
        <v>590</v>
      </c>
      <c r="DX117">
        <v>1000</v>
      </c>
      <c r="DY117">
        <v>449</v>
      </c>
      <c r="DZ117">
        <v>712</v>
      </c>
      <c r="EA117">
        <v>327</v>
      </c>
      <c r="EB117">
        <v>499</v>
      </c>
      <c r="EC117">
        <v>22.66</v>
      </c>
      <c r="ED117">
        <v>48.07</v>
      </c>
      <c r="EE117">
        <v>24</v>
      </c>
      <c r="EF117">
        <v>49</v>
      </c>
      <c r="EG117" s="41">
        <f t="shared" si="34"/>
        <v>7.3394495412844041E-2</v>
      </c>
      <c r="EH117" s="43">
        <f t="shared" si="35"/>
        <v>0.90180360721442887</v>
      </c>
      <c r="EI117" s="44">
        <f t="shared" si="36"/>
        <v>0.97519810262727291</v>
      </c>
      <c r="EJ117">
        <v>596</v>
      </c>
      <c r="EK117">
        <v>997</v>
      </c>
      <c r="EL117">
        <v>456</v>
      </c>
      <c r="EM117">
        <v>709</v>
      </c>
      <c r="EN117">
        <v>333</v>
      </c>
      <c r="EO117">
        <v>496</v>
      </c>
      <c r="EP117">
        <v>25</v>
      </c>
      <c r="EQ117">
        <v>48</v>
      </c>
      <c r="ER117">
        <v>240</v>
      </c>
      <c r="ES117">
        <v>469</v>
      </c>
      <c r="ET117">
        <v>87</v>
      </c>
      <c r="EU117">
        <v>188</v>
      </c>
      <c r="EV117">
        <v>10</v>
      </c>
      <c r="EW117">
        <v>21</v>
      </c>
      <c r="EX117">
        <v>56</v>
      </c>
      <c r="EY117">
        <v>43</v>
      </c>
      <c r="EZ117">
        <v>-0.2</v>
      </c>
      <c r="FA117">
        <v>1</v>
      </c>
      <c r="FB117">
        <v>0.7</v>
      </c>
      <c r="FC117" s="20">
        <v>8.14</v>
      </c>
      <c r="FD117" s="26">
        <f t="shared" si="37"/>
        <v>0.11797101449275363</v>
      </c>
      <c r="FE117">
        <v>0.69540000000000002</v>
      </c>
      <c r="FF117">
        <v>-1</v>
      </c>
      <c r="FG117">
        <v>-0.06</v>
      </c>
      <c r="FH117">
        <v>-1.06</v>
      </c>
      <c r="FL117" s="42">
        <f t="shared" si="38"/>
        <v>181</v>
      </c>
      <c r="FM117" s="20">
        <f t="shared" si="39"/>
        <v>14.3</v>
      </c>
      <c r="FN117" s="41">
        <v>4.8842392000000005E-2</v>
      </c>
      <c r="FO117" s="20">
        <f t="shared" si="40"/>
        <v>15</v>
      </c>
      <c r="FP117" s="20">
        <f t="shared" si="41"/>
        <v>15.6998</v>
      </c>
      <c r="FQ117" s="20">
        <f t="shared" si="42"/>
        <v>108.36845273931367</v>
      </c>
      <c r="FR117">
        <v>8</v>
      </c>
      <c r="FS117" t="s">
        <v>111</v>
      </c>
      <c r="FT117">
        <v>275</v>
      </c>
      <c r="FU117" t="s">
        <v>731</v>
      </c>
      <c r="FV117" t="s">
        <v>711</v>
      </c>
      <c r="FW117" s="45">
        <v>1650000</v>
      </c>
      <c r="FX117" s="45">
        <v>1650000</v>
      </c>
      <c r="FY117">
        <v>619</v>
      </c>
      <c r="FZ117">
        <v>53</v>
      </c>
      <c r="GA117">
        <v>75</v>
      </c>
      <c r="GB117">
        <v>128</v>
      </c>
      <c r="GC117">
        <v>-54</v>
      </c>
      <c r="GD117">
        <v>319</v>
      </c>
      <c r="GE117">
        <v>725</v>
      </c>
      <c r="GF117">
        <v>8204</v>
      </c>
      <c r="GG117">
        <v>-3.4</v>
      </c>
      <c r="GH117">
        <v>6.4</v>
      </c>
      <c r="GI117">
        <v>3</v>
      </c>
      <c r="GJ117" s="42">
        <f t="shared" si="43"/>
        <v>15</v>
      </c>
    </row>
    <row r="118" spans="1:192" x14ac:dyDescent="0.45">
      <c r="A118" s="40">
        <v>33810</v>
      </c>
      <c r="B118" t="s">
        <v>798</v>
      </c>
      <c r="C118" t="s">
        <v>208</v>
      </c>
      <c r="D118" t="s">
        <v>91</v>
      </c>
      <c r="E118" t="s">
        <v>91</v>
      </c>
      <c r="F118">
        <v>72</v>
      </c>
      <c r="G118">
        <v>204</v>
      </c>
      <c r="H118">
        <v>2012</v>
      </c>
      <c r="I118">
        <v>2</v>
      </c>
      <c r="J118">
        <v>58</v>
      </c>
      <c r="K118" t="s">
        <v>92</v>
      </c>
      <c r="L118">
        <v>2014</v>
      </c>
      <c r="M118">
        <v>25</v>
      </c>
      <c r="N118">
        <v>4</v>
      </c>
      <c r="O118">
        <v>8476921</v>
      </c>
      <c r="P118" t="s">
        <v>1230</v>
      </c>
      <c r="Q118" t="s">
        <v>1231</v>
      </c>
      <c r="R118" t="s">
        <v>1232</v>
      </c>
      <c r="S118" t="s">
        <v>146</v>
      </c>
      <c r="T118" t="s">
        <v>725</v>
      </c>
      <c r="U118" t="s">
        <v>205</v>
      </c>
      <c r="V118">
        <v>81</v>
      </c>
      <c r="W118">
        <v>6</v>
      </c>
      <c r="X118">
        <v>9</v>
      </c>
      <c r="Y118">
        <v>6</v>
      </c>
      <c r="Z118">
        <v>15</v>
      </c>
      <c r="AA118">
        <v>16</v>
      </c>
      <c r="AB118">
        <v>50</v>
      </c>
      <c r="AC118" s="26">
        <f t="shared" si="22"/>
        <v>0.18518518518518517</v>
      </c>
      <c r="AD118" s="20">
        <f t="shared" si="23"/>
        <v>-9.3975903614457827</v>
      </c>
      <c r="AE118" s="20">
        <v>5.6710000000000003</v>
      </c>
      <c r="AF118">
        <v>-24</v>
      </c>
      <c r="AG118">
        <v>0.1</v>
      </c>
      <c r="AH118">
        <v>45</v>
      </c>
      <c r="AI118">
        <v>1703</v>
      </c>
      <c r="AJ118">
        <v>68090</v>
      </c>
      <c r="AK118" s="20">
        <v>1134.8333333333001</v>
      </c>
      <c r="AL118">
        <v>1135.4000000000001</v>
      </c>
      <c r="AM118">
        <v>1135</v>
      </c>
      <c r="AN118" s="26">
        <f t="shared" si="24"/>
        <v>14.010288065843621</v>
      </c>
      <c r="AO118">
        <v>23.59</v>
      </c>
      <c r="AP118" s="41">
        <f t="shared" si="25"/>
        <v>0.625</v>
      </c>
      <c r="AQ118">
        <v>211</v>
      </c>
      <c r="AR118">
        <v>211</v>
      </c>
      <c r="AS118">
        <v>211</v>
      </c>
      <c r="AT118">
        <v>166</v>
      </c>
      <c r="AU118">
        <v>166</v>
      </c>
      <c r="AV118">
        <v>112</v>
      </c>
      <c r="AW118">
        <v>122</v>
      </c>
      <c r="AX118">
        <v>64</v>
      </c>
      <c r="AY118">
        <v>12</v>
      </c>
      <c r="AZ118">
        <v>20</v>
      </c>
      <c r="BA118" s="42">
        <f t="shared" si="26"/>
        <v>32</v>
      </c>
      <c r="BB118">
        <v>11.97</v>
      </c>
      <c r="BC118">
        <v>28.276800000000001</v>
      </c>
      <c r="BD118" s="20">
        <v>242.5</v>
      </c>
      <c r="BE118" s="20">
        <f t="shared" si="27"/>
        <v>453.5</v>
      </c>
      <c r="BF118" s="20">
        <f t="shared" si="28"/>
        <v>23.965122423815394</v>
      </c>
      <c r="BG118">
        <v>238</v>
      </c>
      <c r="BH118">
        <v>389</v>
      </c>
      <c r="BI118">
        <v>587</v>
      </c>
      <c r="BJ118" s="41">
        <f t="shared" si="29"/>
        <v>0.28848484848484851</v>
      </c>
      <c r="BK118">
        <v>128</v>
      </c>
      <c r="BL118">
        <v>128</v>
      </c>
      <c r="BM118">
        <v>106</v>
      </c>
      <c r="BN118" s="42">
        <f t="shared" si="30"/>
        <v>22</v>
      </c>
      <c r="BO118">
        <v>54</v>
      </c>
      <c r="BP118">
        <v>8</v>
      </c>
      <c r="BQ118">
        <v>32</v>
      </c>
      <c r="BR118">
        <v>42</v>
      </c>
      <c r="BS118" s="41">
        <f t="shared" si="31"/>
        <v>4.5553145336225599E-2</v>
      </c>
      <c r="BT118">
        <v>39</v>
      </c>
      <c r="BU118">
        <v>68</v>
      </c>
      <c r="BV118" s="41">
        <f t="shared" si="32"/>
        <v>0.3644859813084112</v>
      </c>
      <c r="BW118">
        <v>18</v>
      </c>
      <c r="BX118">
        <v>36</v>
      </c>
      <c r="BY118">
        <v>9</v>
      </c>
      <c r="BZ118">
        <v>18</v>
      </c>
      <c r="CA118">
        <v>12</v>
      </c>
      <c r="CB118">
        <v>14</v>
      </c>
      <c r="CC118">
        <v>13</v>
      </c>
      <c r="CD118">
        <v>25</v>
      </c>
      <c r="CE118">
        <v>12</v>
      </c>
      <c r="CF118">
        <v>21</v>
      </c>
      <c r="CG118">
        <v>22</v>
      </c>
      <c r="CH118">
        <v>39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2</v>
      </c>
      <c r="CU118">
        <v>0</v>
      </c>
      <c r="CV118">
        <v>2</v>
      </c>
      <c r="CW118">
        <v>0</v>
      </c>
      <c r="CX118">
        <v>1</v>
      </c>
      <c r="CY118">
        <v>9</v>
      </c>
      <c r="CZ118">
        <v>44</v>
      </c>
      <c r="DA118">
        <v>10</v>
      </c>
      <c r="DB118">
        <v>3</v>
      </c>
      <c r="DC118">
        <v>3</v>
      </c>
      <c r="DD118">
        <v>10</v>
      </c>
      <c r="DE118">
        <v>8</v>
      </c>
      <c r="DF118">
        <v>4</v>
      </c>
      <c r="DG118">
        <v>74</v>
      </c>
      <c r="DH118">
        <v>21</v>
      </c>
      <c r="DI118">
        <v>16</v>
      </c>
      <c r="DJ118">
        <v>21</v>
      </c>
      <c r="DK118">
        <v>21</v>
      </c>
      <c r="DL118">
        <v>0</v>
      </c>
      <c r="DM118">
        <v>16</v>
      </c>
      <c r="DN118">
        <v>15</v>
      </c>
      <c r="DO118">
        <v>1</v>
      </c>
      <c r="DP118" s="42">
        <f t="shared" si="33"/>
        <v>-5</v>
      </c>
      <c r="DQ118" s="20">
        <v>-7.7549999999999999</v>
      </c>
      <c r="DR118">
        <v>20</v>
      </c>
      <c r="DS118">
        <v>1</v>
      </c>
      <c r="DT118">
        <v>0</v>
      </c>
      <c r="DU118">
        <v>0</v>
      </c>
      <c r="DV118">
        <v>0</v>
      </c>
      <c r="DW118">
        <v>939</v>
      </c>
      <c r="DX118">
        <v>1193</v>
      </c>
      <c r="DY118">
        <v>680</v>
      </c>
      <c r="DZ118">
        <v>880</v>
      </c>
      <c r="EA118">
        <v>486</v>
      </c>
      <c r="EB118">
        <v>592</v>
      </c>
      <c r="EC118">
        <v>39.549999999999997</v>
      </c>
      <c r="ED118">
        <v>55.34</v>
      </c>
      <c r="EE118">
        <v>24</v>
      </c>
      <c r="EF118">
        <v>68</v>
      </c>
      <c r="EG118" s="41">
        <f t="shared" si="34"/>
        <v>4.9382716049382713E-2</v>
      </c>
      <c r="EH118" s="43">
        <f t="shared" si="35"/>
        <v>0.88513513513513509</v>
      </c>
      <c r="EI118" s="44">
        <f t="shared" si="36"/>
        <v>0.9345178511845178</v>
      </c>
      <c r="EJ118">
        <v>940</v>
      </c>
      <c r="EK118">
        <v>1197</v>
      </c>
      <c r="EL118">
        <v>681</v>
      </c>
      <c r="EM118">
        <v>882</v>
      </c>
      <c r="EN118">
        <v>487</v>
      </c>
      <c r="EO118">
        <v>592</v>
      </c>
      <c r="EP118">
        <v>23</v>
      </c>
      <c r="EQ118">
        <v>68</v>
      </c>
      <c r="ER118">
        <v>455</v>
      </c>
      <c r="ES118">
        <v>544</v>
      </c>
      <c r="ET118">
        <v>195</v>
      </c>
      <c r="EU118">
        <v>239</v>
      </c>
      <c r="EV118">
        <v>15</v>
      </c>
      <c r="EW118">
        <v>32</v>
      </c>
      <c r="EX118">
        <v>78</v>
      </c>
      <c r="EY118">
        <v>75</v>
      </c>
      <c r="EZ118">
        <v>-1</v>
      </c>
      <c r="FA118">
        <v>0.60000000000000009</v>
      </c>
      <c r="FB118">
        <v>-0.4</v>
      </c>
      <c r="FC118" s="20">
        <v>15.16</v>
      </c>
      <c r="FD118" s="26">
        <f t="shared" si="37"/>
        <v>0.18716049382716049</v>
      </c>
      <c r="FE118">
        <v>1.3280000000000001</v>
      </c>
      <c r="FF118">
        <v>-0.24</v>
      </c>
      <c r="FG118">
        <v>-0.04</v>
      </c>
      <c r="FH118">
        <v>-0.28000000000000003</v>
      </c>
      <c r="FL118" s="42">
        <f t="shared" si="38"/>
        <v>216</v>
      </c>
      <c r="FM118" s="20">
        <f t="shared" si="39"/>
        <v>8</v>
      </c>
      <c r="FN118" s="41">
        <v>3.0370370400000003E-2</v>
      </c>
      <c r="FO118" s="20">
        <f t="shared" si="40"/>
        <v>10.5</v>
      </c>
      <c r="FP118" s="20">
        <f t="shared" si="41"/>
        <v>13.449</v>
      </c>
      <c r="FQ118" s="20">
        <f t="shared" si="42"/>
        <v>112.66514003875285</v>
      </c>
      <c r="FR118">
        <v>4</v>
      </c>
      <c r="FS118" t="s">
        <v>111</v>
      </c>
      <c r="FT118">
        <v>195</v>
      </c>
      <c r="FV118" t="s">
        <v>711</v>
      </c>
      <c r="FW118" s="45">
        <v>1750000</v>
      </c>
      <c r="FX118" s="45">
        <v>1800000</v>
      </c>
      <c r="FY118">
        <v>247</v>
      </c>
      <c r="FZ118">
        <v>26</v>
      </c>
      <c r="GA118">
        <v>39</v>
      </c>
      <c r="GB118">
        <v>65</v>
      </c>
      <c r="GC118">
        <v>-44</v>
      </c>
      <c r="GD118">
        <v>103</v>
      </c>
      <c r="GE118">
        <v>338</v>
      </c>
      <c r="GF118">
        <v>3666</v>
      </c>
      <c r="GG118">
        <v>-0.2</v>
      </c>
      <c r="GH118">
        <v>2.7</v>
      </c>
      <c r="GI118">
        <v>2.4</v>
      </c>
      <c r="GJ118" s="42">
        <f t="shared" si="43"/>
        <v>10.5</v>
      </c>
    </row>
    <row r="119" spans="1:192" x14ac:dyDescent="0.45">
      <c r="A119" s="40">
        <v>34357</v>
      </c>
      <c r="B119" t="s">
        <v>294</v>
      </c>
      <c r="C119" t="s">
        <v>295</v>
      </c>
      <c r="D119" t="s">
        <v>107</v>
      </c>
      <c r="E119" t="s">
        <v>107</v>
      </c>
      <c r="F119">
        <v>75</v>
      </c>
      <c r="G119">
        <v>212</v>
      </c>
      <c r="H119">
        <v>2012</v>
      </c>
      <c r="I119">
        <v>2</v>
      </c>
      <c r="J119">
        <v>59</v>
      </c>
      <c r="K119" t="s">
        <v>92</v>
      </c>
      <c r="L119">
        <v>2016</v>
      </c>
      <c r="M119">
        <v>24</v>
      </c>
      <c r="N119">
        <v>2</v>
      </c>
      <c r="O119">
        <v>8476922</v>
      </c>
      <c r="P119" t="s">
        <v>1233</v>
      </c>
      <c r="Q119" t="s">
        <v>1234</v>
      </c>
      <c r="R119" t="s">
        <v>1235</v>
      </c>
      <c r="S119" t="s">
        <v>1236</v>
      </c>
      <c r="T119" t="s">
        <v>716</v>
      </c>
      <c r="U119" t="s">
        <v>279</v>
      </c>
      <c r="V119">
        <v>28</v>
      </c>
      <c r="W119">
        <v>1</v>
      </c>
      <c r="X119">
        <v>8</v>
      </c>
      <c r="Y119">
        <v>4</v>
      </c>
      <c r="Z119">
        <v>9</v>
      </c>
      <c r="AA119">
        <v>19</v>
      </c>
      <c r="AB119">
        <v>44</v>
      </c>
      <c r="AC119" s="26">
        <f t="shared" si="22"/>
        <v>0.32142857142857145</v>
      </c>
      <c r="AD119" s="20">
        <f t="shared" si="23"/>
        <v>9</v>
      </c>
      <c r="AE119" s="20">
        <v>2.8940000000000001</v>
      </c>
      <c r="AF119">
        <v>6</v>
      </c>
      <c r="AG119">
        <v>-3</v>
      </c>
      <c r="AH119">
        <v>12</v>
      </c>
      <c r="AI119">
        <v>444</v>
      </c>
      <c r="AJ119">
        <v>17134</v>
      </c>
      <c r="AK119" s="20">
        <v>285.56666666667002</v>
      </c>
      <c r="AL119">
        <v>285.57</v>
      </c>
      <c r="AM119">
        <v>286</v>
      </c>
      <c r="AN119" s="26">
        <f t="shared" si="24"/>
        <v>10.198809523809524</v>
      </c>
      <c r="AO119">
        <v>17.21</v>
      </c>
      <c r="AP119" s="41">
        <f t="shared" si="25"/>
        <v>0.6</v>
      </c>
      <c r="AQ119">
        <v>35</v>
      </c>
      <c r="AR119">
        <v>35</v>
      </c>
      <c r="AS119">
        <v>35</v>
      </c>
      <c r="AT119">
        <v>30</v>
      </c>
      <c r="AU119">
        <v>30</v>
      </c>
      <c r="AV119">
        <v>23</v>
      </c>
      <c r="AW119">
        <v>24</v>
      </c>
      <c r="AX119">
        <v>8</v>
      </c>
      <c r="AY119">
        <v>2</v>
      </c>
      <c r="AZ119">
        <v>1</v>
      </c>
      <c r="BA119" s="42">
        <f t="shared" si="26"/>
        <v>3</v>
      </c>
      <c r="BB119">
        <v>1.67</v>
      </c>
      <c r="BC119">
        <v>31.8261</v>
      </c>
      <c r="BD119" s="20">
        <v>51.7</v>
      </c>
      <c r="BE119" s="20">
        <f t="shared" si="27"/>
        <v>86.7</v>
      </c>
      <c r="BF119" s="20">
        <f t="shared" si="28"/>
        <v>18.216199180586198</v>
      </c>
      <c r="BG119">
        <v>60</v>
      </c>
      <c r="BH119">
        <v>97</v>
      </c>
      <c r="BI119">
        <v>79</v>
      </c>
      <c r="BJ119" s="41">
        <f t="shared" si="29"/>
        <v>0.43165467625899279</v>
      </c>
      <c r="BK119">
        <v>30</v>
      </c>
      <c r="BL119">
        <v>30</v>
      </c>
      <c r="BM119">
        <v>31</v>
      </c>
      <c r="BN119" s="42">
        <f t="shared" si="30"/>
        <v>-1</v>
      </c>
      <c r="BO119">
        <v>7</v>
      </c>
      <c r="BP119">
        <v>9</v>
      </c>
      <c r="BQ119">
        <v>15</v>
      </c>
      <c r="BR119">
        <v>19</v>
      </c>
      <c r="BS119" s="41">
        <f t="shared" si="31"/>
        <v>8.2608695652173908E-2</v>
      </c>
      <c r="BT119">
        <v>97</v>
      </c>
      <c r="BU119">
        <v>122</v>
      </c>
      <c r="BV119" s="41">
        <f t="shared" si="32"/>
        <v>0.44292237442922372</v>
      </c>
      <c r="BW119">
        <v>37</v>
      </c>
      <c r="BX119">
        <v>34</v>
      </c>
      <c r="BY119">
        <v>40</v>
      </c>
      <c r="BZ119">
        <v>52</v>
      </c>
      <c r="CA119">
        <v>20</v>
      </c>
      <c r="CB119">
        <v>36</v>
      </c>
      <c r="CC119">
        <v>30</v>
      </c>
      <c r="CD119">
        <v>32</v>
      </c>
      <c r="CE119">
        <v>28</v>
      </c>
      <c r="CF119">
        <v>35</v>
      </c>
      <c r="CG119">
        <v>62</v>
      </c>
      <c r="CH119">
        <v>82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6</v>
      </c>
      <c r="DA119">
        <v>4</v>
      </c>
      <c r="DB119">
        <v>0</v>
      </c>
      <c r="DC119">
        <v>0</v>
      </c>
      <c r="DD119">
        <v>3</v>
      </c>
      <c r="DE119">
        <v>1</v>
      </c>
      <c r="DF119">
        <v>0</v>
      </c>
      <c r="DG119">
        <v>15</v>
      </c>
      <c r="DH119">
        <v>6</v>
      </c>
      <c r="DI119">
        <v>1</v>
      </c>
      <c r="DJ119">
        <v>5</v>
      </c>
      <c r="DK119">
        <v>5</v>
      </c>
      <c r="DL119">
        <v>0</v>
      </c>
      <c r="DM119">
        <v>1</v>
      </c>
      <c r="DN119">
        <v>1</v>
      </c>
      <c r="DO119">
        <v>0</v>
      </c>
      <c r="DP119" s="42">
        <f t="shared" si="33"/>
        <v>-5</v>
      </c>
      <c r="DQ119" s="20">
        <v>-4.3540000000000001</v>
      </c>
      <c r="DR119">
        <v>6</v>
      </c>
      <c r="DS119">
        <v>0</v>
      </c>
      <c r="DT119">
        <v>0</v>
      </c>
      <c r="DU119">
        <v>0</v>
      </c>
      <c r="DV119">
        <v>0</v>
      </c>
      <c r="DW119">
        <v>231</v>
      </c>
      <c r="DX119">
        <v>296</v>
      </c>
      <c r="DY119">
        <v>174</v>
      </c>
      <c r="DZ119">
        <v>211</v>
      </c>
      <c r="EA119">
        <v>127</v>
      </c>
      <c r="EB119">
        <v>162</v>
      </c>
      <c r="EC119">
        <v>11.74</v>
      </c>
      <c r="ED119">
        <v>13.1</v>
      </c>
      <c r="EE119">
        <v>15</v>
      </c>
      <c r="EF119">
        <v>9</v>
      </c>
      <c r="EG119" s="41">
        <f t="shared" si="34"/>
        <v>0.11811023622047244</v>
      </c>
      <c r="EH119" s="43">
        <f t="shared" si="35"/>
        <v>0.94444444444444442</v>
      </c>
      <c r="EI119" s="44">
        <f t="shared" si="36"/>
        <v>1.0625546806649169</v>
      </c>
      <c r="EJ119">
        <v>230</v>
      </c>
      <c r="EK119">
        <v>296</v>
      </c>
      <c r="EL119">
        <v>173</v>
      </c>
      <c r="EM119">
        <v>211</v>
      </c>
      <c r="EN119">
        <v>127</v>
      </c>
      <c r="EO119">
        <v>162</v>
      </c>
      <c r="EP119">
        <v>15</v>
      </c>
      <c r="EQ119">
        <v>9</v>
      </c>
      <c r="ER119">
        <v>119</v>
      </c>
      <c r="ES119">
        <v>163</v>
      </c>
      <c r="ET119">
        <v>50</v>
      </c>
      <c r="EU119">
        <v>75</v>
      </c>
      <c r="EV119">
        <v>8</v>
      </c>
      <c r="EW119">
        <v>5</v>
      </c>
      <c r="EX119">
        <v>22</v>
      </c>
      <c r="EY119">
        <v>14</v>
      </c>
      <c r="EZ119">
        <v>0.2</v>
      </c>
      <c r="FA119">
        <v>0.60000000000000009</v>
      </c>
      <c r="FB119">
        <v>0.8</v>
      </c>
      <c r="FC119" s="20">
        <v>5.83</v>
      </c>
      <c r="FD119" s="26">
        <f t="shared" si="37"/>
        <v>0.20821428571428571</v>
      </c>
      <c r="FE119">
        <v>0.63950000000000007</v>
      </c>
      <c r="FF119">
        <v>0.06</v>
      </c>
      <c r="FG119">
        <v>0.01</v>
      </c>
      <c r="FH119">
        <v>7.0000000000000007E-2</v>
      </c>
      <c r="FL119" s="42">
        <f t="shared" si="38"/>
        <v>61</v>
      </c>
      <c r="FM119" s="20">
        <f t="shared" si="39"/>
        <v>7.5</v>
      </c>
      <c r="FN119" s="41">
        <v>1.29011957E-2</v>
      </c>
      <c r="FO119" s="20">
        <f t="shared" si="40"/>
        <v>7.8</v>
      </c>
      <c r="FP119" s="20">
        <f t="shared" si="41"/>
        <v>8.1292000000000009</v>
      </c>
      <c r="FQ119" s="20">
        <f t="shared" si="42"/>
        <v>110.72591658787688</v>
      </c>
      <c r="FR119">
        <v>5</v>
      </c>
      <c r="FS119" t="s">
        <v>1237</v>
      </c>
      <c r="FT119">
        <v>206</v>
      </c>
      <c r="FV119" t="s">
        <v>751</v>
      </c>
      <c r="FW119" s="45">
        <v>767500</v>
      </c>
      <c r="FX119" s="45">
        <v>755000</v>
      </c>
      <c r="FY119">
        <v>29</v>
      </c>
      <c r="FZ119">
        <v>1</v>
      </c>
      <c r="GA119">
        <v>8</v>
      </c>
      <c r="GB119">
        <v>9</v>
      </c>
      <c r="GC119">
        <v>5</v>
      </c>
      <c r="GD119">
        <v>12</v>
      </c>
      <c r="GE119">
        <v>23</v>
      </c>
      <c r="GF119">
        <v>297</v>
      </c>
      <c r="GG119">
        <v>0.2</v>
      </c>
      <c r="GH119">
        <v>0.60000000000000009</v>
      </c>
      <c r="GI119">
        <v>0.8</v>
      </c>
      <c r="GJ119" s="42">
        <f t="shared" si="43"/>
        <v>7.8</v>
      </c>
    </row>
    <row r="120" spans="1:192" x14ac:dyDescent="0.45">
      <c r="A120" s="40">
        <v>34553</v>
      </c>
      <c r="B120" t="s">
        <v>1238</v>
      </c>
      <c r="C120" t="s">
        <v>213</v>
      </c>
      <c r="D120" t="s">
        <v>91</v>
      </c>
      <c r="E120" t="s">
        <v>91</v>
      </c>
      <c r="F120">
        <v>74</v>
      </c>
      <c r="G120">
        <v>205</v>
      </c>
      <c r="H120">
        <v>2012</v>
      </c>
      <c r="I120">
        <v>2</v>
      </c>
      <c r="J120">
        <v>60</v>
      </c>
      <c r="K120" t="s">
        <v>202</v>
      </c>
      <c r="L120">
        <v>2014</v>
      </c>
      <c r="M120">
        <v>23</v>
      </c>
      <c r="N120">
        <v>4</v>
      </c>
      <c r="O120">
        <v>8476923</v>
      </c>
      <c r="P120" t="s">
        <v>1239</v>
      </c>
      <c r="Q120" t="s">
        <v>1240</v>
      </c>
      <c r="R120" t="s">
        <v>1241</v>
      </c>
      <c r="S120" t="s">
        <v>1242</v>
      </c>
      <c r="T120" t="s">
        <v>720</v>
      </c>
      <c r="U120" t="s">
        <v>194</v>
      </c>
      <c r="V120">
        <v>76</v>
      </c>
      <c r="W120">
        <v>9</v>
      </c>
      <c r="X120">
        <v>15</v>
      </c>
      <c r="Y120">
        <v>11</v>
      </c>
      <c r="Z120">
        <v>24</v>
      </c>
      <c r="AA120">
        <v>13</v>
      </c>
      <c r="AB120">
        <v>69</v>
      </c>
      <c r="AC120" s="26">
        <f t="shared" si="22"/>
        <v>0.31578947368421051</v>
      </c>
      <c r="AD120" s="20">
        <f t="shared" si="23"/>
        <v>-1.8325123152709359</v>
      </c>
      <c r="AE120" s="20">
        <v>9.234</v>
      </c>
      <c r="AF120">
        <v>-8</v>
      </c>
      <c r="AG120">
        <v>4.7</v>
      </c>
      <c r="AH120">
        <v>42</v>
      </c>
      <c r="AI120">
        <v>1904</v>
      </c>
      <c r="AJ120">
        <v>89740</v>
      </c>
      <c r="AK120" s="20">
        <v>1495.55</v>
      </c>
      <c r="AL120">
        <v>1495.15</v>
      </c>
      <c r="AM120">
        <v>1496</v>
      </c>
      <c r="AN120" s="26">
        <f t="shared" si="24"/>
        <v>19.67982456140351</v>
      </c>
      <c r="AO120">
        <v>32.75</v>
      </c>
      <c r="AP120" s="41">
        <f t="shared" si="25"/>
        <v>0.35294117647058826</v>
      </c>
      <c r="AQ120">
        <v>238</v>
      </c>
      <c r="AR120">
        <v>238</v>
      </c>
      <c r="AS120">
        <v>238</v>
      </c>
      <c r="AT120">
        <v>164</v>
      </c>
      <c r="AU120">
        <v>164</v>
      </c>
      <c r="AV120">
        <v>121</v>
      </c>
      <c r="AW120">
        <v>72</v>
      </c>
      <c r="AX120">
        <v>15</v>
      </c>
      <c r="AY120">
        <v>5</v>
      </c>
      <c r="AZ120">
        <v>16</v>
      </c>
      <c r="BA120" s="42">
        <f t="shared" si="26"/>
        <v>21</v>
      </c>
      <c r="BB120">
        <v>6.21</v>
      </c>
      <c r="BC120">
        <v>47.421500000000002</v>
      </c>
      <c r="BD120" s="20">
        <v>211.6</v>
      </c>
      <c r="BE120" s="20">
        <f t="shared" si="27"/>
        <v>449.6</v>
      </c>
      <c r="BF120" s="20">
        <f t="shared" si="28"/>
        <v>18.042336889275326</v>
      </c>
      <c r="BG120">
        <v>554</v>
      </c>
      <c r="BH120">
        <v>433</v>
      </c>
      <c r="BI120">
        <v>420</v>
      </c>
      <c r="BJ120" s="41">
        <f t="shared" si="29"/>
        <v>0.56878850102669409</v>
      </c>
      <c r="BK120">
        <v>107</v>
      </c>
      <c r="BL120">
        <v>107</v>
      </c>
      <c r="BM120">
        <v>64</v>
      </c>
      <c r="BN120" s="42">
        <f t="shared" si="30"/>
        <v>43</v>
      </c>
      <c r="BO120">
        <v>43</v>
      </c>
      <c r="BP120">
        <v>50</v>
      </c>
      <c r="BQ120">
        <v>26</v>
      </c>
      <c r="BR120">
        <v>62</v>
      </c>
      <c r="BS120" s="41">
        <f t="shared" si="31"/>
        <v>5.462555066079295E-2</v>
      </c>
      <c r="BT120">
        <v>0</v>
      </c>
      <c r="BU120">
        <v>0</v>
      </c>
      <c r="BV120" s="41">
        <f t="shared" si="32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2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2</v>
      </c>
      <c r="CS120">
        <v>4</v>
      </c>
      <c r="CT120">
        <v>0</v>
      </c>
      <c r="CU120">
        <v>0</v>
      </c>
      <c r="CV120">
        <v>2</v>
      </c>
      <c r="CW120">
        <v>0</v>
      </c>
      <c r="CX120">
        <v>1</v>
      </c>
      <c r="CY120">
        <v>5</v>
      </c>
      <c r="CZ120">
        <v>37</v>
      </c>
      <c r="DA120">
        <v>4</v>
      </c>
      <c r="DB120">
        <v>0</v>
      </c>
      <c r="DC120">
        <v>33</v>
      </c>
      <c r="DD120">
        <v>45</v>
      </c>
      <c r="DE120">
        <v>2</v>
      </c>
      <c r="DF120">
        <v>0</v>
      </c>
      <c r="DG120">
        <v>37</v>
      </c>
      <c r="DH120">
        <v>18</v>
      </c>
      <c r="DI120">
        <v>10</v>
      </c>
      <c r="DJ120">
        <v>18</v>
      </c>
      <c r="DK120">
        <v>16</v>
      </c>
      <c r="DL120">
        <v>2</v>
      </c>
      <c r="DM120">
        <v>11</v>
      </c>
      <c r="DN120">
        <v>10</v>
      </c>
      <c r="DO120">
        <v>1</v>
      </c>
      <c r="DP120" s="42">
        <f t="shared" si="33"/>
        <v>-8</v>
      </c>
      <c r="DQ120" s="20">
        <v>-0.29299999999999998</v>
      </c>
      <c r="DR120">
        <v>16</v>
      </c>
      <c r="DS120">
        <v>2</v>
      </c>
      <c r="DT120">
        <v>0</v>
      </c>
      <c r="DU120">
        <v>0</v>
      </c>
      <c r="DV120">
        <v>0</v>
      </c>
      <c r="DW120">
        <v>1481</v>
      </c>
      <c r="DX120">
        <v>1381</v>
      </c>
      <c r="DY120">
        <v>1149</v>
      </c>
      <c r="DZ120">
        <v>1073</v>
      </c>
      <c r="EA120">
        <v>844</v>
      </c>
      <c r="EB120">
        <v>754</v>
      </c>
      <c r="EC120">
        <v>75.5</v>
      </c>
      <c r="ED120">
        <v>68.86</v>
      </c>
      <c r="EE120">
        <v>68</v>
      </c>
      <c r="EF120">
        <v>73</v>
      </c>
      <c r="EG120" s="41">
        <f t="shared" si="34"/>
        <v>8.0568720379146919E-2</v>
      </c>
      <c r="EH120" s="43">
        <f t="shared" si="35"/>
        <v>0.90318302387267901</v>
      </c>
      <c r="EI120" s="44">
        <f t="shared" si="36"/>
        <v>0.98375174425182599</v>
      </c>
      <c r="EJ120">
        <v>1466</v>
      </c>
      <c r="EK120">
        <v>1380</v>
      </c>
      <c r="EL120">
        <v>1139</v>
      </c>
      <c r="EM120">
        <v>1072</v>
      </c>
      <c r="EN120">
        <v>836</v>
      </c>
      <c r="EO120">
        <v>753</v>
      </c>
      <c r="EP120">
        <v>69</v>
      </c>
      <c r="EQ120">
        <v>73</v>
      </c>
      <c r="ER120">
        <v>723</v>
      </c>
      <c r="ES120">
        <v>710</v>
      </c>
      <c r="ET120">
        <v>304</v>
      </c>
      <c r="EU120">
        <v>268</v>
      </c>
      <c r="EV120">
        <v>40</v>
      </c>
      <c r="EW120">
        <v>49</v>
      </c>
      <c r="EX120">
        <v>93</v>
      </c>
      <c r="EY120">
        <v>106</v>
      </c>
      <c r="EZ120">
        <v>1.6</v>
      </c>
      <c r="FA120">
        <v>2.7</v>
      </c>
      <c r="FB120">
        <v>4.4000000000000004</v>
      </c>
      <c r="FC120" s="20">
        <v>24.98</v>
      </c>
      <c r="FD120" s="26">
        <f t="shared" si="37"/>
        <v>0.3286842105263158</v>
      </c>
      <c r="FE120">
        <v>2.8734999999999999</v>
      </c>
      <c r="FF120">
        <v>0.09</v>
      </c>
      <c r="FG120">
        <v>-0.8</v>
      </c>
      <c r="FH120">
        <v>-0.7</v>
      </c>
      <c r="FI120">
        <v>1</v>
      </c>
      <c r="FJ120">
        <v>0</v>
      </c>
      <c r="FK120">
        <v>0</v>
      </c>
      <c r="FL120" s="42">
        <f t="shared" si="38"/>
        <v>213</v>
      </c>
      <c r="FM120" s="20">
        <f t="shared" si="39"/>
        <v>8.3125</v>
      </c>
      <c r="FN120" s="41">
        <v>4.1497975700000002E-2</v>
      </c>
      <c r="FO120" s="20">
        <f t="shared" si="40"/>
        <v>19.8</v>
      </c>
      <c r="FP120" s="20">
        <f t="shared" si="41"/>
        <v>23.941400000000002</v>
      </c>
      <c r="FQ120" s="20">
        <f t="shared" si="42"/>
        <v>114.85135270708625</v>
      </c>
      <c r="FU120" t="s">
        <v>731</v>
      </c>
      <c r="FV120" t="s">
        <v>711</v>
      </c>
      <c r="FW120" s="45">
        <v>2500000</v>
      </c>
      <c r="FX120" s="45">
        <v>4166666</v>
      </c>
      <c r="FY120">
        <v>279</v>
      </c>
      <c r="FZ120">
        <v>18</v>
      </c>
      <c r="GA120">
        <v>75</v>
      </c>
      <c r="GB120">
        <v>93</v>
      </c>
      <c r="GC120">
        <v>-60</v>
      </c>
      <c r="GD120">
        <v>154</v>
      </c>
      <c r="GE120">
        <v>433</v>
      </c>
      <c r="GF120">
        <v>5552</v>
      </c>
      <c r="GG120">
        <v>5.3</v>
      </c>
      <c r="GH120">
        <v>9.3000000000000007</v>
      </c>
      <c r="GI120">
        <v>14.6</v>
      </c>
      <c r="GJ120" s="42">
        <f t="shared" si="43"/>
        <v>19.8</v>
      </c>
    </row>
    <row r="121" spans="1:192" x14ac:dyDescent="0.45">
      <c r="A121" s="40">
        <v>34247</v>
      </c>
      <c r="B121" t="s">
        <v>1243</v>
      </c>
      <c r="D121" t="s">
        <v>399</v>
      </c>
      <c r="E121" t="s">
        <v>399</v>
      </c>
      <c r="F121">
        <v>73</v>
      </c>
      <c r="G121">
        <v>205</v>
      </c>
      <c r="H121">
        <v>2012</v>
      </c>
      <c r="I121">
        <v>2</v>
      </c>
      <c r="J121">
        <v>49</v>
      </c>
      <c r="K121" t="s">
        <v>202</v>
      </c>
      <c r="L121">
        <v>2016</v>
      </c>
      <c r="M121">
        <v>24</v>
      </c>
      <c r="N121">
        <v>2</v>
      </c>
      <c r="O121">
        <v>8476924</v>
      </c>
      <c r="P121" t="s">
        <v>1244</v>
      </c>
      <c r="Q121" t="s">
        <v>1245</v>
      </c>
      <c r="R121" t="s">
        <v>1246</v>
      </c>
      <c r="S121" t="s">
        <v>317</v>
      </c>
      <c r="T121" t="s">
        <v>710</v>
      </c>
      <c r="U121" t="s">
        <v>298</v>
      </c>
      <c r="V121">
        <v>68</v>
      </c>
      <c r="W121">
        <v>11</v>
      </c>
      <c r="X121">
        <v>14</v>
      </c>
      <c r="Y121">
        <v>8</v>
      </c>
      <c r="Z121">
        <v>25</v>
      </c>
      <c r="AA121">
        <v>12</v>
      </c>
      <c r="AB121">
        <v>38</v>
      </c>
      <c r="AC121" s="26">
        <f t="shared" si="22"/>
        <v>0.36764705882352944</v>
      </c>
      <c r="AD121" s="20">
        <f t="shared" si="23"/>
        <v>25</v>
      </c>
      <c r="AE121" s="20">
        <v>9.5990000000000002</v>
      </c>
      <c r="AF121">
        <v>-14</v>
      </c>
      <c r="AG121">
        <v>-3</v>
      </c>
      <c r="AH121">
        <v>14</v>
      </c>
      <c r="AI121">
        <v>962</v>
      </c>
      <c r="AJ121">
        <v>41972</v>
      </c>
      <c r="AK121" s="20">
        <v>699.53333333333001</v>
      </c>
      <c r="AL121">
        <v>688.93</v>
      </c>
      <c r="AM121">
        <v>700</v>
      </c>
      <c r="AN121" s="26">
        <f t="shared" si="24"/>
        <v>10.287254901960784</v>
      </c>
      <c r="AO121">
        <v>17.29</v>
      </c>
      <c r="AP121" s="41">
        <f t="shared" si="25"/>
        <v>0.7142857142857143</v>
      </c>
      <c r="AQ121">
        <v>184</v>
      </c>
      <c r="AR121">
        <v>188</v>
      </c>
      <c r="AS121">
        <v>189</v>
      </c>
      <c r="AT121">
        <v>139</v>
      </c>
      <c r="AU121">
        <v>143</v>
      </c>
      <c r="AV121">
        <v>100</v>
      </c>
      <c r="AW121">
        <v>76</v>
      </c>
      <c r="AX121">
        <v>24</v>
      </c>
      <c r="AY121">
        <v>1</v>
      </c>
      <c r="AZ121">
        <v>15</v>
      </c>
      <c r="BA121" s="42">
        <f t="shared" si="26"/>
        <v>16</v>
      </c>
      <c r="BB121">
        <v>8.57</v>
      </c>
      <c r="BC121">
        <v>35.78</v>
      </c>
      <c r="BD121" s="20">
        <v>152.69999999999999</v>
      </c>
      <c r="BE121" s="20">
        <f t="shared" si="27"/>
        <v>336.7</v>
      </c>
      <c r="BF121" s="20">
        <f t="shared" si="28"/>
        <v>29.323733906202371</v>
      </c>
      <c r="BG121">
        <v>335</v>
      </c>
      <c r="BH121">
        <v>178</v>
      </c>
      <c r="BI121">
        <v>163</v>
      </c>
      <c r="BJ121" s="41">
        <f t="shared" si="29"/>
        <v>0.67269076305220887</v>
      </c>
      <c r="BK121">
        <v>77</v>
      </c>
      <c r="BL121">
        <v>77</v>
      </c>
      <c r="BM121">
        <v>28</v>
      </c>
      <c r="BN121" s="42">
        <f t="shared" si="30"/>
        <v>49</v>
      </c>
      <c r="BO121">
        <v>43</v>
      </c>
      <c r="BP121">
        <v>21</v>
      </c>
      <c r="BQ121">
        <v>9</v>
      </c>
      <c r="BR121">
        <v>10</v>
      </c>
      <c r="BS121" s="41">
        <f t="shared" si="31"/>
        <v>2.3419203747072601E-2</v>
      </c>
      <c r="BT121">
        <v>0</v>
      </c>
      <c r="BU121">
        <v>2</v>
      </c>
      <c r="BV121" s="41">
        <f t="shared" si="32"/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2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3</v>
      </c>
      <c r="CS121">
        <v>3</v>
      </c>
      <c r="CT121">
        <v>0</v>
      </c>
      <c r="CU121">
        <v>0</v>
      </c>
      <c r="CV121">
        <v>5</v>
      </c>
      <c r="CW121">
        <v>0</v>
      </c>
      <c r="CX121">
        <v>0</v>
      </c>
      <c r="CY121">
        <v>5</v>
      </c>
      <c r="CZ121">
        <v>38</v>
      </c>
      <c r="DA121">
        <v>1</v>
      </c>
      <c r="DB121">
        <v>2</v>
      </c>
      <c r="DC121">
        <v>56</v>
      </c>
      <c r="DD121">
        <v>15</v>
      </c>
      <c r="DE121">
        <v>0</v>
      </c>
      <c r="DF121">
        <v>0</v>
      </c>
      <c r="DG121">
        <v>26</v>
      </c>
      <c r="DH121">
        <v>7</v>
      </c>
      <c r="DI121">
        <v>5</v>
      </c>
      <c r="DJ121">
        <v>6</v>
      </c>
      <c r="DK121">
        <v>6</v>
      </c>
      <c r="DL121">
        <v>0</v>
      </c>
      <c r="DM121">
        <v>5</v>
      </c>
      <c r="DN121">
        <v>5</v>
      </c>
      <c r="DO121">
        <v>0</v>
      </c>
      <c r="DP121" s="42">
        <f t="shared" si="33"/>
        <v>-2</v>
      </c>
      <c r="DQ121" s="20">
        <v>-1.0109999999999999</v>
      </c>
      <c r="DR121">
        <v>7</v>
      </c>
      <c r="DS121">
        <v>0</v>
      </c>
      <c r="DT121">
        <v>0</v>
      </c>
      <c r="DU121">
        <v>0</v>
      </c>
      <c r="DV121">
        <v>0</v>
      </c>
      <c r="DW121">
        <v>769</v>
      </c>
      <c r="DX121">
        <v>524</v>
      </c>
      <c r="DY121">
        <v>578</v>
      </c>
      <c r="DZ121">
        <v>417</v>
      </c>
      <c r="EA121">
        <v>399</v>
      </c>
      <c r="EB121">
        <v>317</v>
      </c>
      <c r="EC121">
        <v>36.909999999999997</v>
      </c>
      <c r="ED121">
        <v>29.41</v>
      </c>
      <c r="EE121">
        <v>35</v>
      </c>
      <c r="EF121">
        <v>34</v>
      </c>
      <c r="EG121" s="41">
        <f t="shared" si="34"/>
        <v>8.771929824561403E-2</v>
      </c>
      <c r="EH121" s="43">
        <f t="shared" si="35"/>
        <v>0.89274447949526814</v>
      </c>
      <c r="EI121" s="44">
        <f t="shared" si="36"/>
        <v>0.98046377774088223</v>
      </c>
      <c r="EJ121">
        <v>779</v>
      </c>
      <c r="EK121">
        <v>535</v>
      </c>
      <c r="EL121">
        <v>586</v>
      </c>
      <c r="EM121">
        <v>427</v>
      </c>
      <c r="EN121">
        <v>405</v>
      </c>
      <c r="EO121">
        <v>326</v>
      </c>
      <c r="EP121">
        <v>36</v>
      </c>
      <c r="EQ121">
        <v>35</v>
      </c>
      <c r="ER121">
        <v>352</v>
      </c>
      <c r="ES121">
        <v>269</v>
      </c>
      <c r="ET121">
        <v>125</v>
      </c>
      <c r="EU121">
        <v>113</v>
      </c>
      <c r="EV121">
        <v>20</v>
      </c>
      <c r="EW121">
        <v>23</v>
      </c>
      <c r="EX121">
        <v>41</v>
      </c>
      <c r="EY121">
        <v>37</v>
      </c>
      <c r="EZ121">
        <v>1.7000000000000002</v>
      </c>
      <c r="FA121">
        <v>0.30000000000000004</v>
      </c>
      <c r="FB121">
        <v>2</v>
      </c>
      <c r="FC121" s="20">
        <v>23.23</v>
      </c>
      <c r="FD121" s="26">
        <f t="shared" si="37"/>
        <v>0.34161764705882353</v>
      </c>
      <c r="FE121">
        <v>1.0287999999999999</v>
      </c>
      <c r="FF121">
        <v>0.01</v>
      </c>
      <c r="FG121">
        <v>-0.09</v>
      </c>
      <c r="FH121">
        <v>-0.08</v>
      </c>
      <c r="FI121">
        <v>1</v>
      </c>
      <c r="FJ121">
        <v>0</v>
      </c>
      <c r="FK121">
        <v>0</v>
      </c>
      <c r="FL121" s="42">
        <f t="shared" si="38"/>
        <v>101</v>
      </c>
      <c r="FM121" s="20">
        <f t="shared" si="39"/>
        <v>12.285714285714286</v>
      </c>
      <c r="FN121" s="41">
        <v>6.59935616E-2</v>
      </c>
      <c r="FO121" s="20">
        <f t="shared" si="40"/>
        <v>23.6</v>
      </c>
      <c r="FP121" s="20">
        <f t="shared" si="41"/>
        <v>24.797799999999999</v>
      </c>
      <c r="FQ121" s="20">
        <f t="shared" si="42"/>
        <v>112.6094087933462</v>
      </c>
      <c r="FR121">
        <v>8</v>
      </c>
      <c r="FS121" t="s">
        <v>160</v>
      </c>
      <c r="FT121">
        <v>63</v>
      </c>
      <c r="FV121" t="s">
        <v>751</v>
      </c>
      <c r="FW121" s="45">
        <v>650000</v>
      </c>
      <c r="FX121" s="45">
        <v>650000</v>
      </c>
      <c r="FY121">
        <v>70</v>
      </c>
      <c r="FZ121">
        <v>11</v>
      </c>
      <c r="GA121">
        <v>14</v>
      </c>
      <c r="GB121">
        <v>25</v>
      </c>
      <c r="GC121">
        <v>-17</v>
      </c>
      <c r="GD121">
        <v>14</v>
      </c>
      <c r="GE121">
        <v>100</v>
      </c>
      <c r="GF121">
        <v>716</v>
      </c>
      <c r="GG121">
        <v>1.7000000000000002</v>
      </c>
      <c r="GH121">
        <v>0.2</v>
      </c>
      <c r="GI121">
        <v>1.9</v>
      </c>
      <c r="GJ121" s="42">
        <f t="shared" si="43"/>
        <v>23.6</v>
      </c>
    </row>
    <row r="122" spans="1:192" x14ac:dyDescent="0.45">
      <c r="A122" s="40">
        <v>34278</v>
      </c>
      <c r="B122" t="s">
        <v>316</v>
      </c>
      <c r="C122" t="s">
        <v>163</v>
      </c>
      <c r="D122" t="s">
        <v>91</v>
      </c>
      <c r="E122" t="s">
        <v>91</v>
      </c>
      <c r="F122">
        <v>73</v>
      </c>
      <c r="G122">
        <v>200</v>
      </c>
      <c r="H122">
        <v>2012</v>
      </c>
      <c r="I122">
        <v>2</v>
      </c>
      <c r="J122">
        <v>50</v>
      </c>
      <c r="K122" t="s">
        <v>202</v>
      </c>
      <c r="L122">
        <v>2013</v>
      </c>
      <c r="M122">
        <v>24</v>
      </c>
      <c r="N122">
        <v>4</v>
      </c>
      <c r="O122">
        <v>8476925</v>
      </c>
      <c r="P122" t="s">
        <v>1247</v>
      </c>
      <c r="Q122" t="s">
        <v>1248</v>
      </c>
      <c r="R122" t="s">
        <v>1249</v>
      </c>
      <c r="S122" t="s">
        <v>1174</v>
      </c>
      <c r="T122" t="s">
        <v>716</v>
      </c>
      <c r="U122" t="s">
        <v>307</v>
      </c>
      <c r="V122">
        <v>81</v>
      </c>
      <c r="W122">
        <v>9</v>
      </c>
      <c r="X122">
        <v>18</v>
      </c>
      <c r="Y122">
        <v>8</v>
      </c>
      <c r="Z122">
        <v>27</v>
      </c>
      <c r="AA122">
        <v>12</v>
      </c>
      <c r="AB122">
        <v>37</v>
      </c>
      <c r="AC122" s="26">
        <f t="shared" si="22"/>
        <v>0.33333333333333331</v>
      </c>
      <c r="AD122" s="20">
        <f t="shared" si="23"/>
        <v>12.137614678899082</v>
      </c>
      <c r="AE122" s="20">
        <v>10.013999999999999</v>
      </c>
      <c r="AF122">
        <v>2</v>
      </c>
      <c r="AG122">
        <v>-2.2999999999999998</v>
      </c>
      <c r="AH122">
        <v>42</v>
      </c>
      <c r="AI122">
        <v>1832</v>
      </c>
      <c r="AJ122">
        <v>78218</v>
      </c>
      <c r="AK122" s="20">
        <v>1303.6333333333</v>
      </c>
      <c r="AL122">
        <v>1303.6500000000001</v>
      </c>
      <c r="AM122">
        <v>1304</v>
      </c>
      <c r="AN122" s="26">
        <f t="shared" si="24"/>
        <v>16.094238683127575</v>
      </c>
      <c r="AO122">
        <v>26.63</v>
      </c>
      <c r="AP122" s="41">
        <f t="shared" si="25"/>
        <v>0.42857142857142855</v>
      </c>
      <c r="AQ122">
        <v>191</v>
      </c>
      <c r="AR122">
        <v>191</v>
      </c>
      <c r="AS122">
        <v>192</v>
      </c>
      <c r="AT122">
        <v>152</v>
      </c>
      <c r="AU122">
        <v>153</v>
      </c>
      <c r="AV122">
        <v>120</v>
      </c>
      <c r="AW122">
        <v>129</v>
      </c>
      <c r="AX122">
        <v>69</v>
      </c>
      <c r="AY122">
        <v>7</v>
      </c>
      <c r="AZ122">
        <v>7</v>
      </c>
      <c r="BA122" s="42">
        <f t="shared" si="26"/>
        <v>14</v>
      </c>
      <c r="BB122">
        <v>14.8</v>
      </c>
      <c r="BC122">
        <v>25.425000000000001</v>
      </c>
      <c r="BD122" s="20">
        <v>137.69999999999999</v>
      </c>
      <c r="BE122" s="20">
        <f t="shared" si="27"/>
        <v>328.7</v>
      </c>
      <c r="BF122" s="20">
        <f t="shared" si="28"/>
        <v>15.128293637095844</v>
      </c>
      <c r="BG122">
        <v>339</v>
      </c>
      <c r="BH122">
        <v>371</v>
      </c>
      <c r="BI122">
        <v>676</v>
      </c>
      <c r="BJ122" s="41">
        <f t="shared" si="29"/>
        <v>0.33399014778325126</v>
      </c>
      <c r="BK122">
        <v>136</v>
      </c>
      <c r="BL122">
        <v>135</v>
      </c>
      <c r="BM122">
        <v>102</v>
      </c>
      <c r="BN122" s="42">
        <f t="shared" si="30"/>
        <v>33</v>
      </c>
      <c r="BO122">
        <v>33</v>
      </c>
      <c r="BP122">
        <v>30</v>
      </c>
      <c r="BQ122">
        <v>25</v>
      </c>
      <c r="BR122">
        <v>49</v>
      </c>
      <c r="BS122" s="41">
        <f t="shared" si="31"/>
        <v>5.015353121801433E-2</v>
      </c>
      <c r="BT122">
        <v>517</v>
      </c>
      <c r="BU122">
        <v>418</v>
      </c>
      <c r="BV122" s="41">
        <f t="shared" si="32"/>
        <v>0.55294117647058827</v>
      </c>
      <c r="BW122">
        <v>255</v>
      </c>
      <c r="BX122">
        <v>205</v>
      </c>
      <c r="BY122">
        <v>133</v>
      </c>
      <c r="BZ122">
        <v>109</v>
      </c>
      <c r="CA122">
        <v>129</v>
      </c>
      <c r="CB122">
        <v>104</v>
      </c>
      <c r="CC122">
        <v>162</v>
      </c>
      <c r="CD122">
        <v>137</v>
      </c>
      <c r="CE122">
        <v>181</v>
      </c>
      <c r="CF122">
        <v>138</v>
      </c>
      <c r="CG122">
        <v>303</v>
      </c>
      <c r="CH122">
        <v>237</v>
      </c>
      <c r="CI122">
        <v>0</v>
      </c>
      <c r="CJ122">
        <v>0</v>
      </c>
      <c r="CK122">
        <v>3</v>
      </c>
      <c r="CL122">
        <v>4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2</v>
      </c>
      <c r="CU122">
        <v>0</v>
      </c>
      <c r="CV122">
        <v>4</v>
      </c>
      <c r="CW122">
        <v>0</v>
      </c>
      <c r="CX122">
        <v>2</v>
      </c>
      <c r="CY122">
        <v>1</v>
      </c>
      <c r="CZ122">
        <v>30</v>
      </c>
      <c r="DA122">
        <v>14</v>
      </c>
      <c r="DB122">
        <v>0</v>
      </c>
      <c r="DC122">
        <v>8</v>
      </c>
      <c r="DD122">
        <v>10</v>
      </c>
      <c r="DE122">
        <v>15</v>
      </c>
      <c r="DF122">
        <v>2</v>
      </c>
      <c r="DG122">
        <v>71</v>
      </c>
      <c r="DH122">
        <v>21</v>
      </c>
      <c r="DI122">
        <v>15</v>
      </c>
      <c r="DJ122">
        <v>19</v>
      </c>
      <c r="DK122">
        <v>19</v>
      </c>
      <c r="DL122">
        <v>0</v>
      </c>
      <c r="DM122">
        <v>15</v>
      </c>
      <c r="DN122">
        <v>15</v>
      </c>
      <c r="DO122">
        <v>0</v>
      </c>
      <c r="DP122" s="42">
        <f t="shared" si="33"/>
        <v>-6</v>
      </c>
      <c r="DQ122" s="20">
        <v>-6.4039999999999999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1183</v>
      </c>
      <c r="DX122">
        <v>1259</v>
      </c>
      <c r="DY122">
        <v>890</v>
      </c>
      <c r="DZ122">
        <v>928</v>
      </c>
      <c r="EA122">
        <v>630</v>
      </c>
      <c r="EB122">
        <v>671</v>
      </c>
      <c r="EC122">
        <v>59.69</v>
      </c>
      <c r="ED122">
        <v>63.31</v>
      </c>
      <c r="EE122">
        <v>63</v>
      </c>
      <c r="EF122">
        <v>68</v>
      </c>
      <c r="EG122" s="41">
        <f t="shared" si="34"/>
        <v>0.1</v>
      </c>
      <c r="EH122" s="43">
        <f t="shared" si="35"/>
        <v>0.89865871833084943</v>
      </c>
      <c r="EI122" s="44">
        <f t="shared" si="36"/>
        <v>0.9986587183308494</v>
      </c>
      <c r="EJ122">
        <v>1184</v>
      </c>
      <c r="EK122">
        <v>1257</v>
      </c>
      <c r="EL122">
        <v>891</v>
      </c>
      <c r="EM122">
        <v>925</v>
      </c>
      <c r="EN122">
        <v>630</v>
      </c>
      <c r="EO122">
        <v>668</v>
      </c>
      <c r="EP122">
        <v>63</v>
      </c>
      <c r="EQ122">
        <v>67</v>
      </c>
      <c r="ER122">
        <v>515</v>
      </c>
      <c r="ES122">
        <v>603</v>
      </c>
      <c r="ET122">
        <v>200</v>
      </c>
      <c r="EU122">
        <v>226</v>
      </c>
      <c r="EV122">
        <v>19</v>
      </c>
      <c r="EW122">
        <v>31</v>
      </c>
      <c r="EX122">
        <v>101</v>
      </c>
      <c r="EY122">
        <v>92</v>
      </c>
      <c r="EZ122">
        <v>0.1</v>
      </c>
      <c r="FA122">
        <v>1.3</v>
      </c>
      <c r="FB122">
        <v>1.4</v>
      </c>
      <c r="FC122" s="20">
        <v>28.88</v>
      </c>
      <c r="FD122" s="26">
        <f t="shared" si="37"/>
        <v>0.3565432098765432</v>
      </c>
      <c r="FE122">
        <v>2.5865999999999998</v>
      </c>
      <c r="FF122">
        <v>-0.22</v>
      </c>
      <c r="FG122">
        <v>0.54</v>
      </c>
      <c r="FH122">
        <v>0.32</v>
      </c>
      <c r="FL122" s="42">
        <f t="shared" si="38"/>
        <v>227</v>
      </c>
      <c r="FM122" s="20">
        <f t="shared" si="39"/>
        <v>7.666666666666667</v>
      </c>
      <c r="FN122" s="41">
        <v>3.6155202800000001E-2</v>
      </c>
      <c r="FO122" s="20">
        <f t="shared" si="40"/>
        <v>22.8</v>
      </c>
      <c r="FP122" s="20">
        <f t="shared" si="41"/>
        <v>25.719200000000001</v>
      </c>
      <c r="FQ122" s="20">
        <f t="shared" si="42"/>
        <v>112.39212978943735</v>
      </c>
      <c r="FR122">
        <v>4</v>
      </c>
      <c r="FS122" t="s">
        <v>111</v>
      </c>
      <c r="FT122">
        <v>195</v>
      </c>
      <c r="FV122" t="s">
        <v>751</v>
      </c>
      <c r="FW122" s="45">
        <v>650000</v>
      </c>
      <c r="FX122" s="45">
        <v>625000</v>
      </c>
      <c r="FY122">
        <v>190</v>
      </c>
      <c r="FZ122">
        <v>22</v>
      </c>
      <c r="GA122">
        <v>25</v>
      </c>
      <c r="GB122">
        <v>47</v>
      </c>
      <c r="GC122">
        <v>18</v>
      </c>
      <c r="GD122">
        <v>70</v>
      </c>
      <c r="GE122">
        <v>200</v>
      </c>
      <c r="GF122">
        <v>2468</v>
      </c>
      <c r="GG122">
        <v>0.60000000000000009</v>
      </c>
      <c r="GH122">
        <v>3.3</v>
      </c>
      <c r="GI122">
        <v>3.8</v>
      </c>
      <c r="GJ122" s="42">
        <f t="shared" si="43"/>
        <v>22.8</v>
      </c>
    </row>
    <row r="123" spans="1:192" x14ac:dyDescent="0.45">
      <c r="A123" s="40">
        <v>34254</v>
      </c>
      <c r="B123" t="s">
        <v>1250</v>
      </c>
      <c r="C123" t="s">
        <v>823</v>
      </c>
      <c r="D123" t="s">
        <v>107</v>
      </c>
      <c r="E123" t="s">
        <v>107</v>
      </c>
      <c r="F123">
        <v>73</v>
      </c>
      <c r="G123">
        <v>210</v>
      </c>
      <c r="H123">
        <v>2012</v>
      </c>
      <c r="I123">
        <v>2</v>
      </c>
      <c r="J123">
        <v>44</v>
      </c>
      <c r="K123" t="s">
        <v>92</v>
      </c>
      <c r="L123">
        <v>2013</v>
      </c>
      <c r="M123">
        <v>24</v>
      </c>
      <c r="N123">
        <v>5</v>
      </c>
      <c r="O123">
        <v>8476931</v>
      </c>
      <c r="P123" t="s">
        <v>1251</v>
      </c>
      <c r="Q123" t="s">
        <v>1252</v>
      </c>
      <c r="R123" t="s">
        <v>1253</v>
      </c>
      <c r="S123" t="s">
        <v>93</v>
      </c>
      <c r="T123" t="s">
        <v>720</v>
      </c>
      <c r="U123" t="s">
        <v>313</v>
      </c>
      <c r="V123">
        <v>53</v>
      </c>
      <c r="W123">
        <v>3</v>
      </c>
      <c r="X123">
        <v>9</v>
      </c>
      <c r="Y123">
        <v>4</v>
      </c>
      <c r="Z123">
        <v>12</v>
      </c>
      <c r="AA123">
        <v>14</v>
      </c>
      <c r="AB123">
        <v>52</v>
      </c>
      <c r="AC123" s="26">
        <f t="shared" si="22"/>
        <v>0.22641509433962265</v>
      </c>
      <c r="AD123" s="20">
        <f t="shared" si="23"/>
        <v>0.54938271604938294</v>
      </c>
      <c r="AE123" s="20">
        <v>4.2080000000000002</v>
      </c>
      <c r="AF123">
        <v>-11</v>
      </c>
      <c r="AG123">
        <v>-6.9</v>
      </c>
      <c r="AH123">
        <v>26</v>
      </c>
      <c r="AI123">
        <v>1407</v>
      </c>
      <c r="AJ123">
        <v>62013</v>
      </c>
      <c r="AK123" s="20">
        <v>1033.55</v>
      </c>
      <c r="AL123">
        <v>1033.55</v>
      </c>
      <c r="AM123">
        <v>1034</v>
      </c>
      <c r="AN123" s="26">
        <f t="shared" si="24"/>
        <v>19.500943396226415</v>
      </c>
      <c r="AO123">
        <v>32.65</v>
      </c>
      <c r="AP123" s="41">
        <f t="shared" si="25"/>
        <v>0.36363636363636365</v>
      </c>
      <c r="AQ123">
        <v>106</v>
      </c>
      <c r="AR123">
        <v>107</v>
      </c>
      <c r="AS123">
        <v>107</v>
      </c>
      <c r="AT123">
        <v>69</v>
      </c>
      <c r="AU123">
        <v>70</v>
      </c>
      <c r="AV123">
        <v>53</v>
      </c>
      <c r="AW123">
        <v>29</v>
      </c>
      <c r="AX123">
        <v>3</v>
      </c>
      <c r="AY123">
        <v>3</v>
      </c>
      <c r="AZ123">
        <v>5</v>
      </c>
      <c r="BA123" s="42">
        <f t="shared" si="26"/>
        <v>8</v>
      </c>
      <c r="BB123">
        <v>1.88</v>
      </c>
      <c r="BC123">
        <v>56.528300000000002</v>
      </c>
      <c r="BD123" s="20">
        <v>99.7</v>
      </c>
      <c r="BE123" s="20">
        <f t="shared" si="27"/>
        <v>205.7</v>
      </c>
      <c r="BF123" s="20">
        <f t="shared" si="28"/>
        <v>11.941367132697984</v>
      </c>
      <c r="BG123">
        <v>313</v>
      </c>
      <c r="BH123">
        <v>300</v>
      </c>
      <c r="BI123">
        <v>317</v>
      </c>
      <c r="BJ123" s="41">
        <f t="shared" si="29"/>
        <v>0.49682539682539684</v>
      </c>
      <c r="BK123">
        <v>110</v>
      </c>
      <c r="BL123">
        <v>110</v>
      </c>
      <c r="BM123">
        <v>94</v>
      </c>
      <c r="BN123" s="42">
        <f t="shared" si="30"/>
        <v>16</v>
      </c>
      <c r="BO123">
        <v>17</v>
      </c>
      <c r="BP123">
        <v>26</v>
      </c>
      <c r="BQ123">
        <v>14</v>
      </c>
      <c r="BR123">
        <v>79</v>
      </c>
      <c r="BS123" s="41">
        <f t="shared" si="31"/>
        <v>9.5757575757575764E-2</v>
      </c>
      <c r="BT123">
        <v>0</v>
      </c>
      <c r="BU123">
        <v>1</v>
      </c>
      <c r="BV123" s="41">
        <f t="shared" si="32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5</v>
      </c>
      <c r="CZ123">
        <v>12</v>
      </c>
      <c r="DA123">
        <v>2</v>
      </c>
      <c r="DB123">
        <v>0</v>
      </c>
      <c r="DC123">
        <v>14</v>
      </c>
      <c r="DD123">
        <v>10</v>
      </c>
      <c r="DE123">
        <v>0</v>
      </c>
      <c r="DF123">
        <v>0</v>
      </c>
      <c r="DG123">
        <v>27</v>
      </c>
      <c r="DH123">
        <v>10</v>
      </c>
      <c r="DI123">
        <v>4</v>
      </c>
      <c r="DJ123">
        <v>10</v>
      </c>
      <c r="DK123">
        <v>9</v>
      </c>
      <c r="DL123">
        <v>1</v>
      </c>
      <c r="DM123">
        <v>7</v>
      </c>
      <c r="DN123">
        <v>5</v>
      </c>
      <c r="DO123">
        <v>2</v>
      </c>
      <c r="DP123" s="42">
        <f t="shared" si="33"/>
        <v>-6</v>
      </c>
      <c r="DQ123" s="20">
        <v>2.206</v>
      </c>
      <c r="DR123">
        <v>8</v>
      </c>
      <c r="DS123">
        <v>2</v>
      </c>
      <c r="DT123">
        <v>0</v>
      </c>
      <c r="DU123">
        <v>0</v>
      </c>
      <c r="DV123">
        <v>0</v>
      </c>
      <c r="DW123">
        <v>814</v>
      </c>
      <c r="DX123">
        <v>991</v>
      </c>
      <c r="DY123">
        <v>633</v>
      </c>
      <c r="DZ123">
        <v>746</v>
      </c>
      <c r="EA123">
        <v>474</v>
      </c>
      <c r="EB123">
        <v>546</v>
      </c>
      <c r="EC123">
        <v>31.5</v>
      </c>
      <c r="ED123">
        <v>47.85</v>
      </c>
      <c r="EE123">
        <v>33</v>
      </c>
      <c r="EF123">
        <v>52</v>
      </c>
      <c r="EG123" s="41">
        <f t="shared" si="34"/>
        <v>6.9620253164556958E-2</v>
      </c>
      <c r="EH123" s="43">
        <f t="shared" si="35"/>
        <v>0.90476190476190477</v>
      </c>
      <c r="EI123" s="44">
        <f t="shared" si="36"/>
        <v>0.97438215792646177</v>
      </c>
      <c r="EJ123">
        <v>817</v>
      </c>
      <c r="EK123">
        <v>990</v>
      </c>
      <c r="EL123">
        <v>635</v>
      </c>
      <c r="EM123">
        <v>745</v>
      </c>
      <c r="EN123">
        <v>476</v>
      </c>
      <c r="EO123">
        <v>545</v>
      </c>
      <c r="EP123">
        <v>33</v>
      </c>
      <c r="EQ123">
        <v>51</v>
      </c>
      <c r="ER123">
        <v>365</v>
      </c>
      <c r="ES123">
        <v>488</v>
      </c>
      <c r="ET123">
        <v>140</v>
      </c>
      <c r="EU123">
        <v>184</v>
      </c>
      <c r="EV123">
        <v>16</v>
      </c>
      <c r="EW123">
        <v>25</v>
      </c>
      <c r="EX123">
        <v>64</v>
      </c>
      <c r="EY123">
        <v>64</v>
      </c>
      <c r="EZ123">
        <v>0.30000000000000004</v>
      </c>
      <c r="FA123">
        <v>1.9</v>
      </c>
      <c r="FB123">
        <v>2.2000000000000002</v>
      </c>
      <c r="FC123" s="20">
        <v>11.34</v>
      </c>
      <c r="FD123" s="26">
        <f t="shared" si="37"/>
        <v>0.21396226415094338</v>
      </c>
      <c r="FE123">
        <v>0.83080000000000009</v>
      </c>
      <c r="FF123">
        <v>-0.01</v>
      </c>
      <c r="FG123">
        <v>-0.02</v>
      </c>
      <c r="FH123">
        <v>-0.03</v>
      </c>
      <c r="FL123" s="42">
        <f t="shared" si="38"/>
        <v>217</v>
      </c>
      <c r="FM123" s="20">
        <f t="shared" si="39"/>
        <v>15.5</v>
      </c>
      <c r="FN123" s="41">
        <v>2.3802612500000001E-2</v>
      </c>
      <c r="FO123" s="20">
        <f t="shared" si="40"/>
        <v>9.4</v>
      </c>
      <c r="FP123" s="20">
        <f t="shared" si="41"/>
        <v>12.4412</v>
      </c>
      <c r="FQ123" s="20">
        <f t="shared" si="42"/>
        <v>104.78448067340719</v>
      </c>
      <c r="FR123">
        <v>4</v>
      </c>
      <c r="FS123" t="s">
        <v>1254</v>
      </c>
      <c r="FT123">
        <v>195</v>
      </c>
      <c r="FV123" t="s">
        <v>751</v>
      </c>
      <c r="FW123" s="45">
        <v>1775000</v>
      </c>
      <c r="FX123" s="45">
        <v>1600000</v>
      </c>
      <c r="FY123">
        <v>215</v>
      </c>
      <c r="FZ123">
        <v>10</v>
      </c>
      <c r="GA123">
        <v>37</v>
      </c>
      <c r="GB123">
        <v>47</v>
      </c>
      <c r="GC123">
        <v>-15</v>
      </c>
      <c r="GD123">
        <v>118</v>
      </c>
      <c r="GE123">
        <v>197</v>
      </c>
      <c r="GF123">
        <v>4208</v>
      </c>
      <c r="GG123">
        <v>1.1000000000000001</v>
      </c>
      <c r="GH123">
        <v>9.6999999999999993</v>
      </c>
      <c r="GI123">
        <v>10.7</v>
      </c>
      <c r="GJ123" s="42">
        <f t="shared" si="43"/>
        <v>9.4</v>
      </c>
    </row>
    <row r="124" spans="1:192" x14ac:dyDescent="0.45">
      <c r="A124" s="40">
        <v>32836</v>
      </c>
      <c r="B124" t="s">
        <v>1078</v>
      </c>
      <c r="C124" t="s">
        <v>145</v>
      </c>
      <c r="D124" t="s">
        <v>91</v>
      </c>
      <c r="E124" t="s">
        <v>91</v>
      </c>
      <c r="F124">
        <v>72</v>
      </c>
      <c r="G124">
        <v>181</v>
      </c>
      <c r="H124">
        <v>2009</v>
      </c>
      <c r="I124">
        <v>5</v>
      </c>
      <c r="J124">
        <v>130</v>
      </c>
      <c r="K124" t="s">
        <v>92</v>
      </c>
      <c r="L124">
        <v>2011</v>
      </c>
      <c r="M124">
        <v>28</v>
      </c>
      <c r="N124">
        <v>7</v>
      </c>
      <c r="O124">
        <v>8474884</v>
      </c>
      <c r="P124" t="s">
        <v>1255</v>
      </c>
      <c r="Q124" t="s">
        <v>1256</v>
      </c>
      <c r="R124" t="s">
        <v>1257</v>
      </c>
      <c r="S124" t="s">
        <v>176</v>
      </c>
      <c r="T124" t="s">
        <v>725</v>
      </c>
      <c r="U124" t="s">
        <v>110</v>
      </c>
      <c r="V124">
        <v>82</v>
      </c>
      <c r="W124">
        <v>22</v>
      </c>
      <c r="X124">
        <v>34</v>
      </c>
      <c r="Y124">
        <v>18</v>
      </c>
      <c r="Z124">
        <v>56</v>
      </c>
      <c r="AA124">
        <v>3</v>
      </c>
      <c r="AB124">
        <v>6</v>
      </c>
      <c r="AC124" s="26">
        <f t="shared" si="22"/>
        <v>0.68292682926829273</v>
      </c>
      <c r="AD124" s="20">
        <f t="shared" si="23"/>
        <v>1.1230769230769226</v>
      </c>
      <c r="AE124" s="20">
        <v>21.007999999999999</v>
      </c>
      <c r="AF124">
        <v>-20</v>
      </c>
      <c r="AG124">
        <v>-8.4</v>
      </c>
      <c r="AH124">
        <v>32</v>
      </c>
      <c r="AI124">
        <v>1841</v>
      </c>
      <c r="AJ124">
        <v>90562</v>
      </c>
      <c r="AK124" s="20">
        <v>1509.3666666667</v>
      </c>
      <c r="AL124">
        <v>1509.37</v>
      </c>
      <c r="AM124">
        <v>1509</v>
      </c>
      <c r="AN124" s="26">
        <f t="shared" si="24"/>
        <v>18.40691056910569</v>
      </c>
      <c r="AO124">
        <v>30.44</v>
      </c>
      <c r="AP124" s="41">
        <f t="shared" si="25"/>
        <v>0.6292134831460674</v>
      </c>
      <c r="AQ124">
        <v>449</v>
      </c>
      <c r="AR124">
        <v>449</v>
      </c>
      <c r="AS124">
        <v>449</v>
      </c>
      <c r="AT124">
        <v>338</v>
      </c>
      <c r="AU124">
        <v>338</v>
      </c>
      <c r="AV124">
        <v>257</v>
      </c>
      <c r="AW124">
        <v>195</v>
      </c>
      <c r="AX124">
        <v>57</v>
      </c>
      <c r="AY124">
        <v>11</v>
      </c>
      <c r="AZ124">
        <v>29</v>
      </c>
      <c r="BA124" s="42">
        <f t="shared" si="26"/>
        <v>40</v>
      </c>
      <c r="BB124">
        <v>18.05</v>
      </c>
      <c r="BC124">
        <v>37.291800000000002</v>
      </c>
      <c r="BD124" s="20">
        <v>359</v>
      </c>
      <c r="BE124" s="20">
        <f t="shared" si="27"/>
        <v>808</v>
      </c>
      <c r="BF124" s="20">
        <f t="shared" si="28"/>
        <v>32.119361057924834</v>
      </c>
      <c r="BG124">
        <v>711</v>
      </c>
      <c r="BH124">
        <v>452</v>
      </c>
      <c r="BI124">
        <v>404</v>
      </c>
      <c r="BJ124" s="41">
        <f t="shared" si="29"/>
        <v>0.63766816143497762</v>
      </c>
      <c r="BK124">
        <v>31</v>
      </c>
      <c r="BL124">
        <v>31</v>
      </c>
      <c r="BM124">
        <v>55</v>
      </c>
      <c r="BN124" s="42">
        <f t="shared" si="30"/>
        <v>-24</v>
      </c>
      <c r="BO124">
        <v>81</v>
      </c>
      <c r="BP124">
        <v>69</v>
      </c>
      <c r="BQ124">
        <v>51</v>
      </c>
      <c r="BR124">
        <v>34</v>
      </c>
      <c r="BS124" s="41">
        <f t="shared" si="31"/>
        <v>3.2196969696969696E-2</v>
      </c>
      <c r="BT124">
        <v>22</v>
      </c>
      <c r="BU124">
        <v>18</v>
      </c>
      <c r="BV124" s="41">
        <f t="shared" si="32"/>
        <v>0.55000000000000004</v>
      </c>
      <c r="BW124">
        <v>3</v>
      </c>
      <c r="BX124">
        <v>4</v>
      </c>
      <c r="BY124">
        <v>2</v>
      </c>
      <c r="BZ124">
        <v>4</v>
      </c>
      <c r="CA124">
        <v>17</v>
      </c>
      <c r="CB124">
        <v>10</v>
      </c>
      <c r="CC124">
        <v>8</v>
      </c>
      <c r="CD124">
        <v>10</v>
      </c>
      <c r="CE124">
        <v>5</v>
      </c>
      <c r="CF124">
        <v>2</v>
      </c>
      <c r="CG124">
        <v>12</v>
      </c>
      <c r="CH124">
        <v>12</v>
      </c>
      <c r="CI124">
        <v>0</v>
      </c>
      <c r="CJ124">
        <v>3</v>
      </c>
      <c r="CK124">
        <v>3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</v>
      </c>
      <c r="CS124">
        <v>5</v>
      </c>
      <c r="CT124">
        <v>1</v>
      </c>
      <c r="CU124">
        <v>0</v>
      </c>
      <c r="CV124">
        <v>10</v>
      </c>
      <c r="CW124">
        <v>4</v>
      </c>
      <c r="CX124">
        <v>4</v>
      </c>
      <c r="CY124">
        <v>14</v>
      </c>
      <c r="CZ124">
        <v>59</v>
      </c>
      <c r="DA124">
        <v>18</v>
      </c>
      <c r="DB124">
        <v>0</v>
      </c>
      <c r="DC124">
        <v>49</v>
      </c>
      <c r="DD124">
        <v>46</v>
      </c>
      <c r="DE124">
        <v>13</v>
      </c>
      <c r="DF124">
        <v>2</v>
      </c>
      <c r="DG124">
        <v>129</v>
      </c>
      <c r="DH124">
        <v>16</v>
      </c>
      <c r="DI124">
        <v>19</v>
      </c>
      <c r="DJ124">
        <v>17</v>
      </c>
      <c r="DK124">
        <v>17</v>
      </c>
      <c r="DL124">
        <v>0</v>
      </c>
      <c r="DM124">
        <v>19</v>
      </c>
      <c r="DN124">
        <v>19</v>
      </c>
      <c r="DO124">
        <v>0</v>
      </c>
      <c r="DP124" s="42">
        <f t="shared" si="33"/>
        <v>3</v>
      </c>
      <c r="DQ124" s="20">
        <v>1.663</v>
      </c>
      <c r="DR124">
        <v>16</v>
      </c>
      <c r="DS124">
        <v>0</v>
      </c>
      <c r="DT124">
        <v>0</v>
      </c>
      <c r="DU124">
        <v>0</v>
      </c>
      <c r="DV124">
        <v>0</v>
      </c>
      <c r="DW124">
        <v>1658</v>
      </c>
      <c r="DX124">
        <v>1345</v>
      </c>
      <c r="DY124">
        <v>1236</v>
      </c>
      <c r="DZ124">
        <v>1022</v>
      </c>
      <c r="EA124">
        <v>879</v>
      </c>
      <c r="EB124">
        <v>747</v>
      </c>
      <c r="EC124">
        <v>77.14</v>
      </c>
      <c r="ED124">
        <v>70.91</v>
      </c>
      <c r="EE124">
        <v>89</v>
      </c>
      <c r="EF124">
        <v>78</v>
      </c>
      <c r="EG124" s="41">
        <f t="shared" si="34"/>
        <v>0.1012514220705347</v>
      </c>
      <c r="EH124" s="43">
        <f t="shared" si="35"/>
        <v>0.89558232931726911</v>
      </c>
      <c r="EI124" s="44">
        <f t="shared" si="36"/>
        <v>0.99683375138780383</v>
      </c>
      <c r="EJ124">
        <v>1658</v>
      </c>
      <c r="EK124">
        <v>1348</v>
      </c>
      <c r="EL124">
        <v>1237</v>
      </c>
      <c r="EM124">
        <v>1024</v>
      </c>
      <c r="EN124">
        <v>879</v>
      </c>
      <c r="EO124">
        <v>748</v>
      </c>
      <c r="EP124">
        <v>89</v>
      </c>
      <c r="EQ124">
        <v>78</v>
      </c>
      <c r="ER124">
        <v>793</v>
      </c>
      <c r="ES124">
        <v>686</v>
      </c>
      <c r="ET124">
        <v>305</v>
      </c>
      <c r="EU124">
        <v>257</v>
      </c>
      <c r="EV124">
        <v>42</v>
      </c>
      <c r="EW124">
        <v>35</v>
      </c>
      <c r="EX124">
        <v>78</v>
      </c>
      <c r="EY124">
        <v>102</v>
      </c>
      <c r="EZ124">
        <v>3.8</v>
      </c>
      <c r="FA124">
        <v>0.9</v>
      </c>
      <c r="FB124">
        <v>4.7</v>
      </c>
      <c r="FC124" s="20">
        <v>53.02</v>
      </c>
      <c r="FD124" s="26">
        <f t="shared" si="37"/>
        <v>0.64658536585365856</v>
      </c>
      <c r="FE124">
        <v>6.7743000000000002</v>
      </c>
      <c r="FF124">
        <v>0.27</v>
      </c>
      <c r="FG124">
        <v>-0.25</v>
      </c>
      <c r="FH124">
        <v>0.02</v>
      </c>
      <c r="FI124">
        <v>4</v>
      </c>
      <c r="FJ124">
        <v>2</v>
      </c>
      <c r="FK124">
        <v>1</v>
      </c>
      <c r="FL124" s="42">
        <f t="shared" si="38"/>
        <v>97</v>
      </c>
      <c r="FM124" s="20">
        <f t="shared" si="39"/>
        <v>5.125</v>
      </c>
      <c r="FN124" s="41">
        <v>0.1116751269</v>
      </c>
      <c r="FO124" s="20">
        <f t="shared" si="40"/>
        <v>52.8</v>
      </c>
      <c r="FP124" s="20">
        <f t="shared" si="41"/>
        <v>56.332599999999999</v>
      </c>
      <c r="FQ124" s="20">
        <f t="shared" si="42"/>
        <v>119.37430848632212</v>
      </c>
      <c r="FV124" t="s">
        <v>711</v>
      </c>
      <c r="FW124" s="45">
        <v>5650000</v>
      </c>
      <c r="FX124" s="45">
        <v>5187500</v>
      </c>
      <c r="FY124">
        <v>342</v>
      </c>
      <c r="FZ124">
        <v>107</v>
      </c>
      <c r="GA124">
        <v>123</v>
      </c>
      <c r="GB124">
        <v>230</v>
      </c>
      <c r="GC124">
        <v>10</v>
      </c>
      <c r="GD124">
        <v>119</v>
      </c>
      <c r="GE124">
        <v>989</v>
      </c>
      <c r="GF124">
        <v>5705</v>
      </c>
      <c r="GG124">
        <v>21.6</v>
      </c>
      <c r="GH124">
        <v>6.3</v>
      </c>
      <c r="GI124">
        <v>27.9</v>
      </c>
      <c r="GJ124" s="42">
        <f t="shared" si="43"/>
        <v>52.8</v>
      </c>
    </row>
    <row r="125" spans="1:192" x14ac:dyDescent="0.45">
      <c r="A125" s="40">
        <v>34367</v>
      </c>
      <c r="B125" t="s">
        <v>1258</v>
      </c>
      <c r="C125" t="s">
        <v>145</v>
      </c>
      <c r="D125" t="s">
        <v>91</v>
      </c>
      <c r="E125" t="s">
        <v>91</v>
      </c>
      <c r="F125">
        <v>72</v>
      </c>
      <c r="G125">
        <v>185</v>
      </c>
      <c r="H125">
        <v>2012</v>
      </c>
      <c r="I125">
        <v>2</v>
      </c>
      <c r="J125">
        <v>47</v>
      </c>
      <c r="K125" t="s">
        <v>92</v>
      </c>
      <c r="L125">
        <v>2015</v>
      </c>
      <c r="M125">
        <v>23</v>
      </c>
      <c r="N125">
        <v>3</v>
      </c>
      <c r="O125">
        <v>8476934</v>
      </c>
      <c r="P125" t="s">
        <v>1259</v>
      </c>
      <c r="Q125" t="s">
        <v>1260</v>
      </c>
      <c r="R125" t="s">
        <v>1261</v>
      </c>
      <c r="S125" t="s">
        <v>1262</v>
      </c>
      <c r="T125" t="s">
        <v>725</v>
      </c>
      <c r="U125" t="s">
        <v>343</v>
      </c>
      <c r="V125">
        <v>80</v>
      </c>
      <c r="W125">
        <v>16</v>
      </c>
      <c r="X125">
        <v>14</v>
      </c>
      <c r="Y125">
        <v>6</v>
      </c>
      <c r="Z125">
        <v>30</v>
      </c>
      <c r="AA125">
        <v>11</v>
      </c>
      <c r="AB125">
        <v>35</v>
      </c>
      <c r="AC125" s="26">
        <f t="shared" si="22"/>
        <v>0.375</v>
      </c>
      <c r="AD125" s="20">
        <f t="shared" si="23"/>
        <v>9.4871794871794854</v>
      </c>
      <c r="AE125" s="20">
        <v>12.048999999999999</v>
      </c>
      <c r="AF125">
        <v>-12</v>
      </c>
      <c r="AG125">
        <v>-0.8</v>
      </c>
      <c r="AH125">
        <v>22</v>
      </c>
      <c r="AI125">
        <v>1657</v>
      </c>
      <c r="AJ125">
        <v>69584</v>
      </c>
      <c r="AK125" s="20">
        <v>1159.7333333332999</v>
      </c>
      <c r="AL125">
        <v>1159.73</v>
      </c>
      <c r="AM125">
        <v>1160</v>
      </c>
      <c r="AN125" s="26">
        <f t="shared" si="24"/>
        <v>14.496666666666666</v>
      </c>
      <c r="AO125">
        <v>24.26</v>
      </c>
      <c r="AP125" s="41">
        <f t="shared" si="25"/>
        <v>0.69767441860465118</v>
      </c>
      <c r="AQ125">
        <v>326</v>
      </c>
      <c r="AR125">
        <v>327</v>
      </c>
      <c r="AS125">
        <v>327</v>
      </c>
      <c r="AT125">
        <v>244</v>
      </c>
      <c r="AU125">
        <v>245</v>
      </c>
      <c r="AV125">
        <v>160</v>
      </c>
      <c r="AW125">
        <v>190</v>
      </c>
      <c r="AX125">
        <v>103</v>
      </c>
      <c r="AY125">
        <v>7</v>
      </c>
      <c r="AZ125">
        <v>22</v>
      </c>
      <c r="BA125" s="42">
        <f t="shared" si="26"/>
        <v>29</v>
      </c>
      <c r="BB125">
        <v>20.72</v>
      </c>
      <c r="BC125">
        <v>30.043800000000001</v>
      </c>
      <c r="BD125" s="20">
        <v>178.8</v>
      </c>
      <c r="BE125" s="20">
        <f t="shared" si="27"/>
        <v>504.8</v>
      </c>
      <c r="BF125" s="20">
        <f t="shared" si="28"/>
        <v>26.116423650332408</v>
      </c>
      <c r="BG125">
        <v>402</v>
      </c>
      <c r="BH125">
        <v>414</v>
      </c>
      <c r="BI125">
        <v>326</v>
      </c>
      <c r="BJ125" s="41">
        <f t="shared" si="29"/>
        <v>0.55219780219780223</v>
      </c>
      <c r="BK125">
        <v>137</v>
      </c>
      <c r="BL125">
        <v>137</v>
      </c>
      <c r="BM125">
        <v>95</v>
      </c>
      <c r="BN125" s="42">
        <f t="shared" si="30"/>
        <v>42</v>
      </c>
      <c r="BO125">
        <v>85</v>
      </c>
      <c r="BP125">
        <v>34</v>
      </c>
      <c r="BQ125">
        <v>38</v>
      </c>
      <c r="BR125">
        <v>17</v>
      </c>
      <c r="BS125" s="41">
        <f t="shared" si="31"/>
        <v>2.0731707317073172E-2</v>
      </c>
      <c r="BT125">
        <v>17</v>
      </c>
      <c r="BU125">
        <v>20</v>
      </c>
      <c r="BV125" s="41">
        <f t="shared" si="32"/>
        <v>0.45945945945945948</v>
      </c>
      <c r="BW125">
        <v>5</v>
      </c>
      <c r="BX125">
        <v>4</v>
      </c>
      <c r="BY125">
        <v>7</v>
      </c>
      <c r="BZ125">
        <v>6</v>
      </c>
      <c r="CA125">
        <v>5</v>
      </c>
      <c r="CB125">
        <v>10</v>
      </c>
      <c r="CC125">
        <v>5</v>
      </c>
      <c r="CD125">
        <v>10</v>
      </c>
      <c r="CE125">
        <v>2</v>
      </c>
      <c r="CF125">
        <v>4</v>
      </c>
      <c r="CG125">
        <v>15</v>
      </c>
      <c r="CH125">
        <v>10</v>
      </c>
      <c r="CI125">
        <v>0</v>
      </c>
      <c r="CJ125">
        <v>0</v>
      </c>
      <c r="CK125">
        <v>5</v>
      </c>
      <c r="CL125">
        <v>1</v>
      </c>
      <c r="CM125">
        <v>2</v>
      </c>
      <c r="CN125">
        <v>0</v>
      </c>
      <c r="CO125">
        <v>0</v>
      </c>
      <c r="CP125">
        <v>5</v>
      </c>
      <c r="CQ125">
        <v>1</v>
      </c>
      <c r="CR125">
        <v>0</v>
      </c>
      <c r="CS125">
        <v>6</v>
      </c>
      <c r="CT125">
        <v>1</v>
      </c>
      <c r="CU125">
        <v>0</v>
      </c>
      <c r="CV125">
        <v>3</v>
      </c>
      <c r="CW125">
        <v>2</v>
      </c>
      <c r="CX125">
        <v>10</v>
      </c>
      <c r="CY125">
        <v>4</v>
      </c>
      <c r="CZ125">
        <v>69</v>
      </c>
      <c r="DA125">
        <v>22</v>
      </c>
      <c r="DB125">
        <v>10</v>
      </c>
      <c r="DC125">
        <v>13</v>
      </c>
      <c r="DD125">
        <v>48</v>
      </c>
      <c r="DE125">
        <v>17</v>
      </c>
      <c r="DF125">
        <v>1</v>
      </c>
      <c r="DG125">
        <v>49</v>
      </c>
      <c r="DH125">
        <v>8</v>
      </c>
      <c r="DI125">
        <v>29</v>
      </c>
      <c r="DJ125">
        <v>7</v>
      </c>
      <c r="DK125">
        <v>5</v>
      </c>
      <c r="DL125">
        <v>2</v>
      </c>
      <c r="DM125">
        <v>30</v>
      </c>
      <c r="DN125">
        <v>28</v>
      </c>
      <c r="DO125">
        <v>2</v>
      </c>
      <c r="DP125" s="42">
        <f t="shared" si="33"/>
        <v>21</v>
      </c>
      <c r="DQ125" s="20">
        <v>16.492999999999999</v>
      </c>
      <c r="DR125">
        <v>6</v>
      </c>
      <c r="DS125">
        <v>2</v>
      </c>
      <c r="DT125">
        <v>0</v>
      </c>
      <c r="DU125">
        <v>0</v>
      </c>
      <c r="DV125">
        <v>0</v>
      </c>
      <c r="DW125">
        <v>1160</v>
      </c>
      <c r="DX125">
        <v>1061</v>
      </c>
      <c r="DY125">
        <v>856</v>
      </c>
      <c r="DZ125">
        <v>803</v>
      </c>
      <c r="EA125">
        <v>585</v>
      </c>
      <c r="EB125">
        <v>586</v>
      </c>
      <c r="EC125">
        <v>55.29</v>
      </c>
      <c r="ED125">
        <v>56.79</v>
      </c>
      <c r="EE125">
        <v>43</v>
      </c>
      <c r="EF125">
        <v>64</v>
      </c>
      <c r="EG125" s="41">
        <f t="shared" si="34"/>
        <v>7.3504273504273507E-2</v>
      </c>
      <c r="EH125" s="43">
        <f t="shared" si="35"/>
        <v>0.89078498293515362</v>
      </c>
      <c r="EI125" s="44">
        <f t="shared" si="36"/>
        <v>0.96428925643942709</v>
      </c>
      <c r="EJ125">
        <v>1162</v>
      </c>
      <c r="EK125">
        <v>1060</v>
      </c>
      <c r="EL125">
        <v>858</v>
      </c>
      <c r="EM125">
        <v>802</v>
      </c>
      <c r="EN125">
        <v>586</v>
      </c>
      <c r="EO125">
        <v>585</v>
      </c>
      <c r="EP125">
        <v>43</v>
      </c>
      <c r="EQ125">
        <v>64</v>
      </c>
      <c r="ER125">
        <v>555</v>
      </c>
      <c r="ES125">
        <v>534</v>
      </c>
      <c r="ET125">
        <v>233</v>
      </c>
      <c r="EU125">
        <v>227</v>
      </c>
      <c r="EV125">
        <v>32</v>
      </c>
      <c r="EW125">
        <v>38</v>
      </c>
      <c r="EX125">
        <v>60</v>
      </c>
      <c r="EY125">
        <v>73</v>
      </c>
      <c r="EZ125">
        <v>1.4</v>
      </c>
      <c r="FA125">
        <v>1</v>
      </c>
      <c r="FB125">
        <v>2.5</v>
      </c>
      <c r="FC125" s="20">
        <v>43.24</v>
      </c>
      <c r="FD125" s="26">
        <f t="shared" si="37"/>
        <v>0.54049999999999998</v>
      </c>
      <c r="FE125">
        <v>3.3010999999999999</v>
      </c>
      <c r="FF125">
        <v>1.1100000000000001</v>
      </c>
      <c r="FG125">
        <v>-0.12</v>
      </c>
      <c r="FH125">
        <v>0.99</v>
      </c>
      <c r="FI125">
        <v>3</v>
      </c>
      <c r="FJ125">
        <v>2</v>
      </c>
      <c r="FK125">
        <v>0</v>
      </c>
      <c r="FL125" s="42">
        <f t="shared" si="38"/>
        <v>178</v>
      </c>
      <c r="FM125" s="20">
        <f t="shared" si="39"/>
        <v>29.166666666666668</v>
      </c>
      <c r="FN125" s="41">
        <v>7.8468899500000008E-2</v>
      </c>
      <c r="FO125" s="20">
        <f t="shared" si="40"/>
        <v>27.8</v>
      </c>
      <c r="FP125" s="20">
        <f t="shared" si="41"/>
        <v>33.2986</v>
      </c>
      <c r="FQ125" s="20">
        <f t="shared" si="42"/>
        <v>114.90605571986583</v>
      </c>
      <c r="FR125">
        <v>1</v>
      </c>
      <c r="FS125" t="s">
        <v>314</v>
      </c>
      <c r="FT125">
        <v>11</v>
      </c>
      <c r="FV125" t="s">
        <v>751</v>
      </c>
      <c r="FW125" s="45">
        <v>875000</v>
      </c>
      <c r="FX125" s="45">
        <v>887500</v>
      </c>
      <c r="FY125">
        <v>158</v>
      </c>
      <c r="FZ125">
        <v>26</v>
      </c>
      <c r="GA125">
        <v>24</v>
      </c>
      <c r="GB125">
        <v>50</v>
      </c>
      <c r="GC125">
        <v>-37</v>
      </c>
      <c r="GD125">
        <v>38</v>
      </c>
      <c r="GE125">
        <v>258</v>
      </c>
      <c r="GF125">
        <v>2078</v>
      </c>
      <c r="GG125">
        <v>2.2000000000000002</v>
      </c>
      <c r="GH125">
        <v>1.2</v>
      </c>
      <c r="GI125">
        <v>3.4</v>
      </c>
      <c r="GJ125" s="42">
        <f t="shared" si="43"/>
        <v>27.8</v>
      </c>
    </row>
    <row r="126" spans="1:192" x14ac:dyDescent="0.45">
      <c r="A126" s="40">
        <v>33714</v>
      </c>
      <c r="B126" t="s">
        <v>1263</v>
      </c>
      <c r="C126" t="s">
        <v>208</v>
      </c>
      <c r="D126" t="s">
        <v>91</v>
      </c>
      <c r="E126" t="s">
        <v>91</v>
      </c>
      <c r="F126">
        <v>74</v>
      </c>
      <c r="G126">
        <v>208</v>
      </c>
      <c r="H126">
        <v>2010</v>
      </c>
      <c r="I126">
        <v>5</v>
      </c>
      <c r="J126">
        <v>133</v>
      </c>
      <c r="K126" t="s">
        <v>92</v>
      </c>
      <c r="L126">
        <v>2014</v>
      </c>
      <c r="M126">
        <v>25</v>
      </c>
      <c r="N126">
        <v>4</v>
      </c>
      <c r="O126">
        <v>8475907</v>
      </c>
      <c r="P126" t="s">
        <v>1264</v>
      </c>
      <c r="Q126" t="s">
        <v>1265</v>
      </c>
      <c r="R126" t="s">
        <v>1266</v>
      </c>
      <c r="S126" t="s">
        <v>1267</v>
      </c>
      <c r="T126" t="s">
        <v>725</v>
      </c>
      <c r="U126" t="s">
        <v>123</v>
      </c>
      <c r="V126">
        <v>77</v>
      </c>
      <c r="W126">
        <v>21</v>
      </c>
      <c r="X126">
        <v>20</v>
      </c>
      <c r="Y126">
        <v>16</v>
      </c>
      <c r="Z126">
        <v>41</v>
      </c>
      <c r="AA126">
        <v>6</v>
      </c>
      <c r="AB126">
        <v>43</v>
      </c>
      <c r="AC126" s="26">
        <f t="shared" si="22"/>
        <v>0.53246753246753242</v>
      </c>
      <c r="AD126" s="20">
        <f t="shared" si="23"/>
        <v>19.635838150289018</v>
      </c>
      <c r="AE126" s="20">
        <v>16.291</v>
      </c>
      <c r="AF126">
        <v>5</v>
      </c>
      <c r="AG126">
        <v>4.5999999999999996</v>
      </c>
      <c r="AH126">
        <v>24</v>
      </c>
      <c r="AI126">
        <v>1467</v>
      </c>
      <c r="AJ126">
        <v>69389</v>
      </c>
      <c r="AK126" s="20">
        <v>1156.4833333332999</v>
      </c>
      <c r="AL126">
        <v>1156.48</v>
      </c>
      <c r="AM126">
        <v>1156</v>
      </c>
      <c r="AN126" s="26">
        <f t="shared" si="24"/>
        <v>15.01926406926407</v>
      </c>
      <c r="AO126">
        <v>25.3</v>
      </c>
      <c r="AP126" s="41">
        <f t="shared" si="25"/>
        <v>0.58571428571428574</v>
      </c>
      <c r="AQ126">
        <v>263</v>
      </c>
      <c r="AR126">
        <v>263</v>
      </c>
      <c r="AS126">
        <v>265</v>
      </c>
      <c r="AT126">
        <v>219</v>
      </c>
      <c r="AU126">
        <v>221</v>
      </c>
      <c r="AV126">
        <v>144</v>
      </c>
      <c r="AW126">
        <v>181</v>
      </c>
      <c r="AX126">
        <v>106</v>
      </c>
      <c r="AY126">
        <v>5</v>
      </c>
      <c r="AZ126">
        <v>21</v>
      </c>
      <c r="BA126" s="42">
        <f t="shared" si="26"/>
        <v>26</v>
      </c>
      <c r="BB126">
        <v>22.45</v>
      </c>
      <c r="BC126">
        <v>24.243099999999998</v>
      </c>
      <c r="BD126" s="20">
        <v>324.7</v>
      </c>
      <c r="BE126" s="20">
        <f t="shared" si="27"/>
        <v>587.70000000000005</v>
      </c>
      <c r="BF126" s="20">
        <f t="shared" si="28"/>
        <v>30.490799667957944</v>
      </c>
      <c r="BG126">
        <v>543</v>
      </c>
      <c r="BH126">
        <v>392</v>
      </c>
      <c r="BI126">
        <v>328</v>
      </c>
      <c r="BJ126" s="41">
        <f t="shared" si="29"/>
        <v>0.62342135476463834</v>
      </c>
      <c r="BK126">
        <v>171</v>
      </c>
      <c r="BL126">
        <v>171</v>
      </c>
      <c r="BM126">
        <v>60</v>
      </c>
      <c r="BN126" s="42">
        <f t="shared" si="30"/>
        <v>111</v>
      </c>
      <c r="BO126">
        <v>77</v>
      </c>
      <c r="BP126">
        <v>33</v>
      </c>
      <c r="BQ126">
        <v>35</v>
      </c>
      <c r="BR126">
        <v>30</v>
      </c>
      <c r="BS126" s="41">
        <f t="shared" si="31"/>
        <v>3.6540803897685749E-2</v>
      </c>
      <c r="BT126">
        <v>22</v>
      </c>
      <c r="BU126">
        <v>35</v>
      </c>
      <c r="BV126" s="41">
        <f t="shared" si="32"/>
        <v>0.38596491228070173</v>
      </c>
      <c r="BW126">
        <v>5</v>
      </c>
      <c r="BX126">
        <v>9</v>
      </c>
      <c r="BY126">
        <v>7</v>
      </c>
      <c r="BZ126">
        <v>5</v>
      </c>
      <c r="CA126">
        <v>10</v>
      </c>
      <c r="CB126">
        <v>21</v>
      </c>
      <c r="CC126">
        <v>6</v>
      </c>
      <c r="CD126">
        <v>15</v>
      </c>
      <c r="CE126">
        <v>3</v>
      </c>
      <c r="CF126">
        <v>3</v>
      </c>
      <c r="CG126">
        <v>18</v>
      </c>
      <c r="CH126">
        <v>22</v>
      </c>
      <c r="CI126">
        <v>0</v>
      </c>
      <c r="CJ126">
        <v>0</v>
      </c>
      <c r="CK126">
        <v>5</v>
      </c>
      <c r="CL126">
        <v>0</v>
      </c>
      <c r="CM126">
        <v>0</v>
      </c>
      <c r="CN126">
        <v>0</v>
      </c>
      <c r="CO126">
        <v>1</v>
      </c>
      <c r="CP126">
        <v>2</v>
      </c>
      <c r="CQ126">
        <v>0</v>
      </c>
      <c r="CR126">
        <v>2</v>
      </c>
      <c r="CS126">
        <v>3</v>
      </c>
      <c r="CT126">
        <v>1</v>
      </c>
      <c r="CU126">
        <v>1</v>
      </c>
      <c r="CV126">
        <v>12</v>
      </c>
      <c r="CW126">
        <v>3</v>
      </c>
      <c r="CX126">
        <v>3</v>
      </c>
      <c r="CY126">
        <v>5</v>
      </c>
      <c r="CZ126">
        <v>66</v>
      </c>
      <c r="DA126">
        <v>17</v>
      </c>
      <c r="DB126">
        <v>3</v>
      </c>
      <c r="DC126">
        <v>12</v>
      </c>
      <c r="DD126">
        <v>9</v>
      </c>
      <c r="DE126">
        <v>21</v>
      </c>
      <c r="DF126">
        <v>2</v>
      </c>
      <c r="DG126">
        <v>80</v>
      </c>
      <c r="DH126">
        <v>9</v>
      </c>
      <c r="DI126">
        <v>11</v>
      </c>
      <c r="DJ126">
        <v>8</v>
      </c>
      <c r="DK126">
        <v>6</v>
      </c>
      <c r="DL126">
        <v>2</v>
      </c>
      <c r="DM126">
        <v>12</v>
      </c>
      <c r="DN126">
        <v>10</v>
      </c>
      <c r="DO126">
        <v>2</v>
      </c>
      <c r="DP126" s="42">
        <f t="shared" si="33"/>
        <v>2</v>
      </c>
      <c r="DQ126" s="20">
        <v>3.4769999999999999</v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1333</v>
      </c>
      <c r="DX126">
        <v>1013</v>
      </c>
      <c r="DY126">
        <v>987</v>
      </c>
      <c r="DZ126">
        <v>791</v>
      </c>
      <c r="EA126">
        <v>690</v>
      </c>
      <c r="EB126">
        <v>566</v>
      </c>
      <c r="EC126">
        <v>69.89</v>
      </c>
      <c r="ED126">
        <v>48.57</v>
      </c>
      <c r="EE126">
        <v>70</v>
      </c>
      <c r="EF126">
        <v>49</v>
      </c>
      <c r="EG126" s="41">
        <f t="shared" si="34"/>
        <v>0.10144927536231885</v>
      </c>
      <c r="EH126" s="43">
        <f t="shared" si="35"/>
        <v>0.91342756183745588</v>
      </c>
      <c r="EI126" s="44">
        <f t="shared" si="36"/>
        <v>1.0148768371997747</v>
      </c>
      <c r="EJ126">
        <v>1330</v>
      </c>
      <c r="EK126">
        <v>1013</v>
      </c>
      <c r="EL126">
        <v>984</v>
      </c>
      <c r="EM126">
        <v>790</v>
      </c>
      <c r="EN126">
        <v>688</v>
      </c>
      <c r="EO126">
        <v>566</v>
      </c>
      <c r="EP126">
        <v>69</v>
      </c>
      <c r="EQ126">
        <v>49</v>
      </c>
      <c r="ER126">
        <v>654</v>
      </c>
      <c r="ES126">
        <v>486</v>
      </c>
      <c r="ET126">
        <v>286</v>
      </c>
      <c r="EU126">
        <v>201</v>
      </c>
      <c r="EV126">
        <v>35</v>
      </c>
      <c r="EW126">
        <v>23</v>
      </c>
      <c r="EX126">
        <v>61</v>
      </c>
      <c r="EY126">
        <v>82</v>
      </c>
      <c r="EZ126">
        <v>3.1</v>
      </c>
      <c r="FA126">
        <v>1.7000000000000002</v>
      </c>
      <c r="FB126">
        <v>4.7</v>
      </c>
      <c r="FC126" s="20">
        <v>47.32</v>
      </c>
      <c r="FD126" s="26">
        <f t="shared" si="37"/>
        <v>0.61454545454545451</v>
      </c>
      <c r="FE126">
        <v>4.2222</v>
      </c>
      <c r="FF126">
        <v>0.11</v>
      </c>
      <c r="FG126">
        <v>-0.28000000000000003</v>
      </c>
      <c r="FH126">
        <v>-0.17</v>
      </c>
      <c r="FI126">
        <v>2</v>
      </c>
      <c r="FJ126">
        <v>0</v>
      </c>
      <c r="FK126">
        <v>0</v>
      </c>
      <c r="FL126" s="42">
        <f t="shared" si="38"/>
        <v>227</v>
      </c>
      <c r="FM126" s="20">
        <f t="shared" si="39"/>
        <v>29.428571428571427</v>
      </c>
      <c r="FN126" s="41">
        <v>0.1146853147</v>
      </c>
      <c r="FO126" s="20">
        <f t="shared" si="40"/>
        <v>38.6</v>
      </c>
      <c r="FP126" s="20">
        <f t="shared" si="41"/>
        <v>41.695399999999999</v>
      </c>
      <c r="FQ126" s="20">
        <f t="shared" si="42"/>
        <v>121.71416712783619</v>
      </c>
      <c r="FR126">
        <v>4</v>
      </c>
      <c r="FS126" t="s">
        <v>111</v>
      </c>
      <c r="FT126">
        <v>195</v>
      </c>
      <c r="FV126" t="s">
        <v>711</v>
      </c>
      <c r="FW126" s="45">
        <v>1700000</v>
      </c>
      <c r="FX126" s="45">
        <v>1750000</v>
      </c>
      <c r="FY126">
        <v>250</v>
      </c>
      <c r="FZ126">
        <v>42</v>
      </c>
      <c r="GA126">
        <v>47</v>
      </c>
      <c r="GB126">
        <v>89</v>
      </c>
      <c r="GC126">
        <v>-10</v>
      </c>
      <c r="GD126">
        <v>135</v>
      </c>
      <c r="GE126">
        <v>406</v>
      </c>
      <c r="GF126">
        <v>3205</v>
      </c>
      <c r="GG126">
        <v>4.9000000000000004</v>
      </c>
      <c r="GH126">
        <v>3.3</v>
      </c>
      <c r="GI126">
        <v>8.1</v>
      </c>
      <c r="GJ126" s="42">
        <f t="shared" si="43"/>
        <v>38.6</v>
      </c>
    </row>
    <row r="127" spans="1:192" x14ac:dyDescent="0.45">
      <c r="A127" s="40">
        <v>30874</v>
      </c>
      <c r="B127" t="s">
        <v>1268</v>
      </c>
      <c r="C127" t="s">
        <v>823</v>
      </c>
      <c r="D127" t="s">
        <v>107</v>
      </c>
      <c r="E127" t="s">
        <v>107</v>
      </c>
      <c r="F127">
        <v>71</v>
      </c>
      <c r="G127">
        <v>195</v>
      </c>
      <c r="H127">
        <v>2003</v>
      </c>
      <c r="I127">
        <v>7</v>
      </c>
      <c r="J127">
        <v>205</v>
      </c>
      <c r="K127" t="s">
        <v>202</v>
      </c>
      <c r="L127">
        <v>2006</v>
      </c>
      <c r="M127">
        <v>33</v>
      </c>
      <c r="N127">
        <v>12</v>
      </c>
      <c r="O127">
        <v>8470794</v>
      </c>
      <c r="P127" t="s">
        <v>1269</v>
      </c>
      <c r="Q127" t="s">
        <v>1270</v>
      </c>
      <c r="R127" t="s">
        <v>1271</v>
      </c>
      <c r="S127" t="s">
        <v>1272</v>
      </c>
      <c r="T127" t="s">
        <v>716</v>
      </c>
      <c r="U127" t="s">
        <v>319</v>
      </c>
      <c r="V127">
        <v>82</v>
      </c>
      <c r="W127">
        <v>22</v>
      </c>
      <c r="X127">
        <v>44</v>
      </c>
      <c r="Y127">
        <v>26</v>
      </c>
      <c r="Z127">
        <v>66</v>
      </c>
      <c r="AA127">
        <v>2</v>
      </c>
      <c r="AB127">
        <v>1</v>
      </c>
      <c r="AC127" s="26">
        <f t="shared" si="22"/>
        <v>0.80487804878048785</v>
      </c>
      <c r="AD127" s="20">
        <f t="shared" si="23"/>
        <v>1.8039702233250665</v>
      </c>
      <c r="AE127" s="20">
        <v>23.492000000000001</v>
      </c>
      <c r="AF127">
        <v>0</v>
      </c>
      <c r="AG127">
        <v>11.5</v>
      </c>
      <c r="AH127">
        <v>41</v>
      </c>
      <c r="AI127">
        <v>1970</v>
      </c>
      <c r="AJ127">
        <v>94737</v>
      </c>
      <c r="AK127" s="20">
        <v>1578.95</v>
      </c>
      <c r="AL127">
        <v>1578.95</v>
      </c>
      <c r="AM127">
        <v>1579</v>
      </c>
      <c r="AN127" s="26">
        <f t="shared" si="24"/>
        <v>19.255487804878051</v>
      </c>
      <c r="AO127">
        <v>31.72</v>
      </c>
      <c r="AP127" s="41">
        <f t="shared" si="25"/>
        <v>0.65346534653465349</v>
      </c>
      <c r="AQ127">
        <v>380</v>
      </c>
      <c r="AR127">
        <v>380</v>
      </c>
      <c r="AS127">
        <v>379</v>
      </c>
      <c r="AT127">
        <v>312</v>
      </c>
      <c r="AU127">
        <v>311</v>
      </c>
      <c r="AV127">
        <v>224</v>
      </c>
      <c r="AW127">
        <v>257</v>
      </c>
      <c r="AX127">
        <v>133</v>
      </c>
      <c r="AY127">
        <v>8</v>
      </c>
      <c r="AZ127">
        <v>27</v>
      </c>
      <c r="BA127" s="42">
        <f t="shared" si="26"/>
        <v>35</v>
      </c>
      <c r="BB127">
        <v>29.06</v>
      </c>
      <c r="BC127">
        <v>27.803599999999999</v>
      </c>
      <c r="BD127" s="20">
        <v>433.5</v>
      </c>
      <c r="BE127" s="20">
        <f t="shared" si="27"/>
        <v>813.5</v>
      </c>
      <c r="BF127" s="20">
        <f t="shared" si="28"/>
        <v>30.912948478419203</v>
      </c>
      <c r="BG127">
        <v>758</v>
      </c>
      <c r="BH127">
        <v>522</v>
      </c>
      <c r="BI127">
        <v>464</v>
      </c>
      <c r="BJ127" s="41">
        <f t="shared" si="29"/>
        <v>0.62029459901800332</v>
      </c>
      <c r="BK127">
        <v>93</v>
      </c>
      <c r="BL127">
        <v>93</v>
      </c>
      <c r="BM127">
        <v>79</v>
      </c>
      <c r="BN127" s="42">
        <f t="shared" si="30"/>
        <v>14</v>
      </c>
      <c r="BO127">
        <v>87</v>
      </c>
      <c r="BP127">
        <v>55</v>
      </c>
      <c r="BQ127">
        <v>44</v>
      </c>
      <c r="BR127">
        <v>70</v>
      </c>
      <c r="BS127" s="41">
        <f t="shared" si="31"/>
        <v>6.535947712418301E-2</v>
      </c>
      <c r="BT127">
        <v>500</v>
      </c>
      <c r="BU127">
        <v>411</v>
      </c>
      <c r="BV127" s="41">
        <f t="shared" si="32"/>
        <v>0.54884742041712409</v>
      </c>
      <c r="BW127">
        <v>155</v>
      </c>
      <c r="BX127">
        <v>133</v>
      </c>
      <c r="BY127">
        <v>133</v>
      </c>
      <c r="BZ127">
        <v>125</v>
      </c>
      <c r="CA127">
        <v>212</v>
      </c>
      <c r="CB127">
        <v>153</v>
      </c>
      <c r="CC127">
        <v>140</v>
      </c>
      <c r="CD127">
        <v>113</v>
      </c>
      <c r="CE127">
        <v>196</v>
      </c>
      <c r="CF127">
        <v>138</v>
      </c>
      <c r="CG127">
        <v>321</v>
      </c>
      <c r="CH127">
        <v>261</v>
      </c>
      <c r="CI127">
        <v>0</v>
      </c>
      <c r="CJ127">
        <v>0</v>
      </c>
      <c r="CK127">
        <v>3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6</v>
      </c>
      <c r="CR127">
        <v>2</v>
      </c>
      <c r="CS127">
        <v>3</v>
      </c>
      <c r="CT127">
        <v>4</v>
      </c>
      <c r="CU127">
        <v>0</v>
      </c>
      <c r="CV127">
        <v>6</v>
      </c>
      <c r="CW127">
        <v>1</v>
      </c>
      <c r="CX127">
        <v>7</v>
      </c>
      <c r="CY127">
        <v>7</v>
      </c>
      <c r="CZ127">
        <v>72</v>
      </c>
      <c r="DA127">
        <v>22</v>
      </c>
      <c r="DB127">
        <v>22</v>
      </c>
      <c r="DC127">
        <v>31</v>
      </c>
      <c r="DD127">
        <v>18</v>
      </c>
      <c r="DE127">
        <v>15</v>
      </c>
      <c r="DF127">
        <v>4</v>
      </c>
      <c r="DG127">
        <v>112</v>
      </c>
      <c r="DH127">
        <v>19</v>
      </c>
      <c r="DI127">
        <v>23</v>
      </c>
      <c r="DJ127">
        <v>19</v>
      </c>
      <c r="DK127">
        <v>18</v>
      </c>
      <c r="DL127">
        <v>1</v>
      </c>
      <c r="DM127">
        <v>24</v>
      </c>
      <c r="DN127">
        <v>23</v>
      </c>
      <c r="DO127">
        <v>1</v>
      </c>
      <c r="DP127" s="42">
        <f t="shared" si="33"/>
        <v>4</v>
      </c>
      <c r="DQ127" s="20">
        <v>4.55</v>
      </c>
      <c r="DR127">
        <v>18</v>
      </c>
      <c r="DS127">
        <v>1</v>
      </c>
      <c r="DT127">
        <v>0</v>
      </c>
      <c r="DU127">
        <v>0</v>
      </c>
      <c r="DV127">
        <v>0</v>
      </c>
      <c r="DW127">
        <v>1983</v>
      </c>
      <c r="DX127">
        <v>1390</v>
      </c>
      <c r="DY127">
        <v>1455</v>
      </c>
      <c r="DZ127">
        <v>1001</v>
      </c>
      <c r="EA127">
        <v>1038</v>
      </c>
      <c r="EB127">
        <v>729</v>
      </c>
      <c r="EC127">
        <v>107.01</v>
      </c>
      <c r="ED127">
        <v>66.52</v>
      </c>
      <c r="EE127">
        <v>101</v>
      </c>
      <c r="EF127">
        <v>65</v>
      </c>
      <c r="EG127" s="41">
        <f t="shared" si="34"/>
        <v>9.7302504816955682E-2</v>
      </c>
      <c r="EH127" s="43">
        <f t="shared" si="35"/>
        <v>0.91083676268861458</v>
      </c>
      <c r="EI127" s="44">
        <f t="shared" si="36"/>
        <v>1.0081392675055703</v>
      </c>
      <c r="EJ127">
        <v>1988</v>
      </c>
      <c r="EK127">
        <v>1390</v>
      </c>
      <c r="EL127">
        <v>1459</v>
      </c>
      <c r="EM127">
        <v>1002</v>
      </c>
      <c r="EN127">
        <v>1039</v>
      </c>
      <c r="EO127">
        <v>729</v>
      </c>
      <c r="EP127">
        <v>100</v>
      </c>
      <c r="EQ127">
        <v>66</v>
      </c>
      <c r="ER127">
        <v>999</v>
      </c>
      <c r="ES127">
        <v>667</v>
      </c>
      <c r="ET127">
        <v>408</v>
      </c>
      <c r="EU127">
        <v>251</v>
      </c>
      <c r="EV127">
        <v>52</v>
      </c>
      <c r="EW127">
        <v>34</v>
      </c>
      <c r="EX127">
        <v>90</v>
      </c>
      <c r="EY127">
        <v>114</v>
      </c>
      <c r="EZ127">
        <v>4.5</v>
      </c>
      <c r="FA127">
        <v>2</v>
      </c>
      <c r="FB127">
        <v>6.4</v>
      </c>
      <c r="FC127" s="20">
        <v>72.97</v>
      </c>
      <c r="FD127" s="26">
        <f t="shared" si="37"/>
        <v>0.88987804878048782</v>
      </c>
      <c r="FE127">
        <v>8.4451999999999998</v>
      </c>
      <c r="FF127">
        <v>1.84</v>
      </c>
      <c r="FG127">
        <v>-0.02</v>
      </c>
      <c r="FH127">
        <v>1.82</v>
      </c>
      <c r="FI127">
        <v>8</v>
      </c>
      <c r="FJ127">
        <v>5</v>
      </c>
      <c r="FK127">
        <v>3</v>
      </c>
      <c r="FL127" s="42">
        <f t="shared" si="38"/>
        <v>205</v>
      </c>
      <c r="FM127" s="20">
        <f t="shared" si="39"/>
        <v>7.6111111111111107</v>
      </c>
      <c r="FN127" s="41">
        <v>9.7777777800000007E-2</v>
      </c>
      <c r="FO127" s="20">
        <f t="shared" si="40"/>
        <v>61.9</v>
      </c>
      <c r="FP127" s="20">
        <f t="shared" si="41"/>
        <v>66.91</v>
      </c>
      <c r="FQ127" s="20">
        <f t="shared" si="42"/>
        <v>128.17378637702271</v>
      </c>
      <c r="FV127" t="s">
        <v>711</v>
      </c>
      <c r="FW127" s="45">
        <v>6000000</v>
      </c>
      <c r="FX127" s="45">
        <v>6000000</v>
      </c>
      <c r="FY127">
        <v>888</v>
      </c>
      <c r="FZ127">
        <v>317</v>
      </c>
      <c r="GA127">
        <v>380</v>
      </c>
      <c r="GB127">
        <v>697</v>
      </c>
      <c r="GC127">
        <v>112</v>
      </c>
      <c r="GD127">
        <v>349</v>
      </c>
      <c r="GE127">
        <v>2660</v>
      </c>
      <c r="GF127">
        <v>16753</v>
      </c>
      <c r="GG127">
        <v>62.7</v>
      </c>
      <c r="GH127">
        <v>24.9</v>
      </c>
      <c r="GI127">
        <v>87.6</v>
      </c>
      <c r="GJ127" s="42">
        <f t="shared" si="43"/>
        <v>61.9</v>
      </c>
    </row>
    <row r="128" spans="1:192" x14ac:dyDescent="0.45">
      <c r="A128" s="40">
        <v>34437</v>
      </c>
      <c r="B128" t="s">
        <v>1273</v>
      </c>
      <c r="C128" t="s">
        <v>106</v>
      </c>
      <c r="D128" t="s">
        <v>107</v>
      </c>
      <c r="E128" t="s">
        <v>107</v>
      </c>
      <c r="F128">
        <v>70</v>
      </c>
      <c r="G128">
        <v>192</v>
      </c>
      <c r="H128">
        <v>2012</v>
      </c>
      <c r="I128">
        <v>5</v>
      </c>
      <c r="J128">
        <v>137</v>
      </c>
      <c r="K128" t="s">
        <v>202</v>
      </c>
      <c r="L128">
        <v>2013</v>
      </c>
      <c r="M128">
        <v>23</v>
      </c>
      <c r="N128">
        <v>4</v>
      </c>
      <c r="O128">
        <v>8476941</v>
      </c>
      <c r="P128" t="s">
        <v>1274</v>
      </c>
      <c r="Q128" t="s">
        <v>1275</v>
      </c>
      <c r="R128" t="s">
        <v>1276</v>
      </c>
      <c r="S128" t="s">
        <v>283</v>
      </c>
      <c r="T128" t="s">
        <v>720</v>
      </c>
      <c r="U128" t="s">
        <v>129</v>
      </c>
      <c r="V128">
        <v>47</v>
      </c>
      <c r="W128">
        <v>4</v>
      </c>
      <c r="X128">
        <v>8</v>
      </c>
      <c r="Y128">
        <v>3</v>
      </c>
      <c r="Z128">
        <v>12</v>
      </c>
      <c r="AA128">
        <v>16</v>
      </c>
      <c r="AB128">
        <v>57</v>
      </c>
      <c r="AC128" s="26">
        <f t="shared" si="22"/>
        <v>0.25531914893617019</v>
      </c>
      <c r="AD128" s="20">
        <f t="shared" si="23"/>
        <v>4.95</v>
      </c>
      <c r="AE128" s="20">
        <v>4.4379999999999997</v>
      </c>
      <c r="AF128">
        <v>5</v>
      </c>
      <c r="AG128">
        <v>7.6</v>
      </c>
      <c r="AH128">
        <v>27</v>
      </c>
      <c r="AI128">
        <v>992</v>
      </c>
      <c r="AJ128">
        <v>42680</v>
      </c>
      <c r="AK128" s="20">
        <v>711.33333333332996</v>
      </c>
      <c r="AL128">
        <v>711.33</v>
      </c>
      <c r="AM128">
        <v>711</v>
      </c>
      <c r="AN128" s="26">
        <f t="shared" si="24"/>
        <v>15.134751773049647</v>
      </c>
      <c r="AO128">
        <v>25.57</v>
      </c>
      <c r="AP128" s="41">
        <f t="shared" si="25"/>
        <v>0.36363636363636365</v>
      </c>
      <c r="AQ128">
        <v>138</v>
      </c>
      <c r="AR128">
        <v>138</v>
      </c>
      <c r="AS128">
        <v>138</v>
      </c>
      <c r="AT128">
        <v>80</v>
      </c>
      <c r="AU128">
        <v>80</v>
      </c>
      <c r="AV128">
        <v>55</v>
      </c>
      <c r="AW128">
        <v>48</v>
      </c>
      <c r="AX128">
        <v>6</v>
      </c>
      <c r="AY128">
        <v>2</v>
      </c>
      <c r="AZ128">
        <v>4</v>
      </c>
      <c r="BA128" s="42">
        <f t="shared" si="26"/>
        <v>6</v>
      </c>
      <c r="BB128">
        <v>2.86</v>
      </c>
      <c r="BC128">
        <v>48.7273</v>
      </c>
      <c r="BD128" s="20">
        <v>45.9</v>
      </c>
      <c r="BE128" s="20">
        <f t="shared" si="27"/>
        <v>183.9</v>
      </c>
      <c r="BF128" s="20">
        <f t="shared" si="28"/>
        <v>15.511787777824637</v>
      </c>
      <c r="BG128">
        <v>268</v>
      </c>
      <c r="BH128">
        <v>232</v>
      </c>
      <c r="BI128">
        <v>182</v>
      </c>
      <c r="BJ128" s="41">
        <f t="shared" si="29"/>
        <v>0.5955555555555555</v>
      </c>
      <c r="BK128">
        <v>42</v>
      </c>
      <c r="BL128">
        <v>42</v>
      </c>
      <c r="BM128">
        <v>101</v>
      </c>
      <c r="BN128" s="42">
        <f t="shared" si="30"/>
        <v>-59</v>
      </c>
      <c r="BO128">
        <v>25</v>
      </c>
      <c r="BP128">
        <v>21</v>
      </c>
      <c r="BQ128">
        <v>10</v>
      </c>
      <c r="BR128">
        <v>53</v>
      </c>
      <c r="BS128" s="41">
        <f t="shared" si="31"/>
        <v>0.10133843212237094</v>
      </c>
      <c r="BT128">
        <v>0</v>
      </c>
      <c r="BU128">
        <v>0</v>
      </c>
      <c r="BV128" s="41">
        <f t="shared" si="32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2</v>
      </c>
      <c r="CW128">
        <v>0</v>
      </c>
      <c r="CX128">
        <v>0</v>
      </c>
      <c r="CY128">
        <v>3</v>
      </c>
      <c r="CZ128">
        <v>22</v>
      </c>
      <c r="DA128">
        <v>3</v>
      </c>
      <c r="DB128">
        <v>1</v>
      </c>
      <c r="DC128">
        <v>13</v>
      </c>
      <c r="DD128">
        <v>11</v>
      </c>
      <c r="DE128">
        <v>3</v>
      </c>
      <c r="DF128">
        <v>0</v>
      </c>
      <c r="DG128">
        <v>24</v>
      </c>
      <c r="DH128">
        <v>12</v>
      </c>
      <c r="DI128">
        <v>3</v>
      </c>
      <c r="DJ128">
        <v>12</v>
      </c>
      <c r="DK128">
        <v>11</v>
      </c>
      <c r="DL128">
        <v>1</v>
      </c>
      <c r="DM128">
        <v>3</v>
      </c>
      <c r="DN128">
        <v>2</v>
      </c>
      <c r="DO128">
        <v>1</v>
      </c>
      <c r="DP128" s="42">
        <f t="shared" si="33"/>
        <v>-9</v>
      </c>
      <c r="DQ128" s="20">
        <v>-3.7690000000000001</v>
      </c>
      <c r="DR128">
        <v>11</v>
      </c>
      <c r="DS128">
        <v>1</v>
      </c>
      <c r="DT128">
        <v>0</v>
      </c>
      <c r="DU128">
        <v>0</v>
      </c>
      <c r="DV128">
        <v>0</v>
      </c>
      <c r="DW128">
        <v>711</v>
      </c>
      <c r="DX128">
        <v>614</v>
      </c>
      <c r="DY128">
        <v>520</v>
      </c>
      <c r="DZ128">
        <v>470</v>
      </c>
      <c r="EA128">
        <v>372</v>
      </c>
      <c r="EB128">
        <v>326</v>
      </c>
      <c r="EC128">
        <v>33.17</v>
      </c>
      <c r="ED128">
        <v>26.32</v>
      </c>
      <c r="EE128">
        <v>33</v>
      </c>
      <c r="EF128">
        <v>26</v>
      </c>
      <c r="EG128" s="41">
        <f t="shared" si="34"/>
        <v>8.8709677419354843E-2</v>
      </c>
      <c r="EH128" s="43">
        <f t="shared" si="35"/>
        <v>0.92024539877300615</v>
      </c>
      <c r="EI128" s="44">
        <f t="shared" si="36"/>
        <v>1.0089550761923609</v>
      </c>
      <c r="EJ128">
        <v>706</v>
      </c>
      <c r="EK128">
        <v>612</v>
      </c>
      <c r="EL128">
        <v>517</v>
      </c>
      <c r="EM128">
        <v>469</v>
      </c>
      <c r="EN128">
        <v>371</v>
      </c>
      <c r="EO128">
        <v>325</v>
      </c>
      <c r="EP128">
        <v>33</v>
      </c>
      <c r="EQ128">
        <v>26</v>
      </c>
      <c r="ER128">
        <v>371</v>
      </c>
      <c r="ES128">
        <v>279</v>
      </c>
      <c r="ET128">
        <v>135</v>
      </c>
      <c r="EU128">
        <v>109</v>
      </c>
      <c r="EV128">
        <v>22</v>
      </c>
      <c r="EW128">
        <v>20</v>
      </c>
      <c r="EX128">
        <v>49</v>
      </c>
      <c r="EY128">
        <v>44</v>
      </c>
      <c r="EZ128">
        <v>0.8</v>
      </c>
      <c r="FA128">
        <v>1.7000000000000002</v>
      </c>
      <c r="FB128">
        <v>2.5</v>
      </c>
      <c r="FC128" s="20">
        <v>17.52</v>
      </c>
      <c r="FD128" s="26">
        <f t="shared" si="37"/>
        <v>0.37276595744680852</v>
      </c>
      <c r="FE128">
        <v>1.0043</v>
      </c>
      <c r="FF128">
        <v>-0.06</v>
      </c>
      <c r="FG128">
        <v>-0.05</v>
      </c>
      <c r="FH128">
        <v>-0.11</v>
      </c>
      <c r="FL128" s="42">
        <f t="shared" si="38"/>
        <v>123</v>
      </c>
      <c r="FM128" s="20">
        <f t="shared" si="39"/>
        <v>4.7272727272727275</v>
      </c>
      <c r="FN128" s="41">
        <v>2.62358023E-2</v>
      </c>
      <c r="FO128" s="20">
        <f t="shared" si="40"/>
        <v>9.3000000000000007</v>
      </c>
      <c r="FP128" s="20">
        <f t="shared" si="41"/>
        <v>11.2462</v>
      </c>
      <c r="FQ128" s="20">
        <f t="shared" si="42"/>
        <v>111.76247311374466</v>
      </c>
      <c r="FR128">
        <v>4</v>
      </c>
      <c r="FS128" t="s">
        <v>189</v>
      </c>
      <c r="FT128">
        <v>195</v>
      </c>
      <c r="FV128" t="s">
        <v>751</v>
      </c>
      <c r="FW128" s="45">
        <v>850000</v>
      </c>
      <c r="FX128" s="45">
        <v>750000</v>
      </c>
      <c r="FY128">
        <v>167</v>
      </c>
      <c r="FZ128">
        <v>9</v>
      </c>
      <c r="GA128">
        <v>21</v>
      </c>
      <c r="GB128">
        <v>30</v>
      </c>
      <c r="GC128">
        <v>-1</v>
      </c>
      <c r="GD128">
        <v>116</v>
      </c>
      <c r="GE128">
        <v>191</v>
      </c>
      <c r="GF128">
        <v>2644</v>
      </c>
      <c r="GG128">
        <v>0.9</v>
      </c>
      <c r="GH128">
        <v>4.9000000000000004</v>
      </c>
      <c r="GI128">
        <v>5.8</v>
      </c>
      <c r="GJ128" s="42">
        <f t="shared" si="43"/>
        <v>9.3000000000000007</v>
      </c>
    </row>
    <row r="129" spans="1:192" x14ac:dyDescent="0.45">
      <c r="A129" s="40">
        <v>30827</v>
      </c>
      <c r="B129" t="s">
        <v>485</v>
      </c>
      <c r="C129" t="s">
        <v>475</v>
      </c>
      <c r="D129" t="s">
        <v>91</v>
      </c>
      <c r="E129" t="s">
        <v>91</v>
      </c>
      <c r="F129">
        <v>74</v>
      </c>
      <c r="G129">
        <v>209</v>
      </c>
      <c r="H129">
        <v>2003</v>
      </c>
      <c r="I129">
        <v>7</v>
      </c>
      <c r="J129">
        <v>214</v>
      </c>
      <c r="K129" t="s">
        <v>202</v>
      </c>
      <c r="L129">
        <v>2005</v>
      </c>
      <c r="M129">
        <v>33</v>
      </c>
      <c r="N129">
        <v>13</v>
      </c>
      <c r="O129">
        <v>8470803</v>
      </c>
      <c r="P129" t="s">
        <v>1277</v>
      </c>
      <c r="Q129" t="s">
        <v>1278</v>
      </c>
      <c r="R129" t="s">
        <v>1279</v>
      </c>
      <c r="S129" t="s">
        <v>1082</v>
      </c>
      <c r="T129" t="s">
        <v>716</v>
      </c>
      <c r="U129" t="s">
        <v>95</v>
      </c>
      <c r="V129">
        <v>81</v>
      </c>
      <c r="W129">
        <v>10</v>
      </c>
      <c r="X129">
        <v>23</v>
      </c>
      <c r="Y129">
        <v>12</v>
      </c>
      <c r="Z129">
        <v>33</v>
      </c>
      <c r="AA129">
        <v>8</v>
      </c>
      <c r="AB129">
        <v>37</v>
      </c>
      <c r="AC129" s="26">
        <f t="shared" si="22"/>
        <v>0.40740740740740738</v>
      </c>
      <c r="AD129" s="20">
        <f t="shared" si="23"/>
        <v>6.1409921671018282</v>
      </c>
      <c r="AE129" s="20">
        <v>11.627000000000001</v>
      </c>
      <c r="AF129">
        <v>13</v>
      </c>
      <c r="AG129">
        <v>0.8</v>
      </c>
      <c r="AH129">
        <v>33</v>
      </c>
      <c r="AI129">
        <v>1610</v>
      </c>
      <c r="AJ129">
        <v>65429</v>
      </c>
      <c r="AK129" s="20">
        <v>1090.4833333332999</v>
      </c>
      <c r="AL129">
        <v>1090.48</v>
      </c>
      <c r="AM129">
        <v>1090</v>
      </c>
      <c r="AN129" s="26">
        <f t="shared" si="24"/>
        <v>13.46275720164609</v>
      </c>
      <c r="AO129">
        <v>22.64</v>
      </c>
      <c r="AP129" s="41">
        <f t="shared" si="25"/>
        <v>0.75</v>
      </c>
      <c r="AQ129">
        <v>177</v>
      </c>
      <c r="AR129">
        <v>177</v>
      </c>
      <c r="AS129">
        <v>177</v>
      </c>
      <c r="AT129">
        <v>142</v>
      </c>
      <c r="AU129">
        <v>142</v>
      </c>
      <c r="AV129">
        <v>113</v>
      </c>
      <c r="AW129">
        <v>85</v>
      </c>
      <c r="AX129">
        <v>32</v>
      </c>
      <c r="AY129">
        <v>7</v>
      </c>
      <c r="AZ129">
        <v>9</v>
      </c>
      <c r="BA129" s="42">
        <f t="shared" si="26"/>
        <v>16</v>
      </c>
      <c r="BB129">
        <v>9.06</v>
      </c>
      <c r="BC129">
        <v>35.026499999999999</v>
      </c>
      <c r="BD129" s="20">
        <v>237.2</v>
      </c>
      <c r="BE129" s="20">
        <f t="shared" si="27"/>
        <v>414.2</v>
      </c>
      <c r="BF129" s="20">
        <f t="shared" si="28"/>
        <v>22.789964052527328</v>
      </c>
      <c r="BG129">
        <v>222</v>
      </c>
      <c r="BH129">
        <v>304</v>
      </c>
      <c r="BI129">
        <v>620</v>
      </c>
      <c r="BJ129" s="41">
        <f t="shared" si="29"/>
        <v>0.26365795724465557</v>
      </c>
      <c r="BK129">
        <v>83</v>
      </c>
      <c r="BL129">
        <v>83</v>
      </c>
      <c r="BM129">
        <v>73</v>
      </c>
      <c r="BN129" s="42">
        <f t="shared" si="30"/>
        <v>10</v>
      </c>
      <c r="BO129">
        <v>29</v>
      </c>
      <c r="BP129">
        <v>18</v>
      </c>
      <c r="BQ129">
        <v>52</v>
      </c>
      <c r="BR129">
        <v>55</v>
      </c>
      <c r="BS129" s="41">
        <f t="shared" si="31"/>
        <v>6.3437139561707032E-2</v>
      </c>
      <c r="BT129">
        <v>504</v>
      </c>
      <c r="BU129">
        <v>463</v>
      </c>
      <c r="BV129" s="41">
        <f t="shared" si="32"/>
        <v>0.52119958634953467</v>
      </c>
      <c r="BW129">
        <v>267</v>
      </c>
      <c r="BX129">
        <v>257</v>
      </c>
      <c r="BY129">
        <v>154</v>
      </c>
      <c r="BZ129">
        <v>117</v>
      </c>
      <c r="CA129">
        <v>83</v>
      </c>
      <c r="CB129">
        <v>89</v>
      </c>
      <c r="CC129">
        <v>152</v>
      </c>
      <c r="CD129">
        <v>118</v>
      </c>
      <c r="CE129">
        <v>170</v>
      </c>
      <c r="CF129">
        <v>177</v>
      </c>
      <c r="CG129">
        <v>310</v>
      </c>
      <c r="CH129">
        <v>264</v>
      </c>
      <c r="CI129">
        <v>0</v>
      </c>
      <c r="CJ129">
        <v>0</v>
      </c>
      <c r="CK129">
        <v>2</v>
      </c>
      <c r="CL129">
        <v>2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2</v>
      </c>
      <c r="CT129">
        <v>1</v>
      </c>
      <c r="CU129">
        <v>0</v>
      </c>
      <c r="CV129">
        <v>6</v>
      </c>
      <c r="CW129">
        <v>2</v>
      </c>
      <c r="CX129">
        <v>1</v>
      </c>
      <c r="CY129">
        <v>5</v>
      </c>
      <c r="CZ129">
        <v>21</v>
      </c>
      <c r="DA129">
        <v>12</v>
      </c>
      <c r="DB129">
        <v>0</v>
      </c>
      <c r="DC129">
        <v>16</v>
      </c>
      <c r="DD129">
        <v>5</v>
      </c>
      <c r="DE129">
        <v>4</v>
      </c>
      <c r="DF129">
        <v>0</v>
      </c>
      <c r="DG129">
        <v>76</v>
      </c>
      <c r="DH129">
        <v>15</v>
      </c>
      <c r="DI129">
        <v>10</v>
      </c>
      <c r="DJ129">
        <v>13</v>
      </c>
      <c r="DK129">
        <v>12</v>
      </c>
      <c r="DL129">
        <v>1</v>
      </c>
      <c r="DM129">
        <v>11</v>
      </c>
      <c r="DN129">
        <v>10</v>
      </c>
      <c r="DO129">
        <v>1</v>
      </c>
      <c r="DP129" s="42">
        <f t="shared" si="33"/>
        <v>-5</v>
      </c>
      <c r="DQ129" s="20">
        <v>-1.7250000000000001</v>
      </c>
      <c r="DR129">
        <v>14</v>
      </c>
      <c r="DS129">
        <v>1</v>
      </c>
      <c r="DT129">
        <v>0</v>
      </c>
      <c r="DU129">
        <v>0</v>
      </c>
      <c r="DV129">
        <v>0</v>
      </c>
      <c r="DW129">
        <v>894</v>
      </c>
      <c r="DX129">
        <v>1163</v>
      </c>
      <c r="DY129">
        <v>682</v>
      </c>
      <c r="DZ129">
        <v>812</v>
      </c>
      <c r="EA129">
        <v>523</v>
      </c>
      <c r="EB129">
        <v>588</v>
      </c>
      <c r="EC129">
        <v>36.33</v>
      </c>
      <c r="ED129">
        <v>52.95</v>
      </c>
      <c r="EE129">
        <v>44</v>
      </c>
      <c r="EF129">
        <v>53</v>
      </c>
      <c r="EG129" s="41">
        <f t="shared" si="34"/>
        <v>8.4130019120458893E-2</v>
      </c>
      <c r="EH129" s="43">
        <f t="shared" si="35"/>
        <v>0.90986394557823125</v>
      </c>
      <c r="EI129" s="44">
        <f t="shared" si="36"/>
        <v>0.99399396469869017</v>
      </c>
      <c r="EJ129">
        <v>895</v>
      </c>
      <c r="EK129">
        <v>1164</v>
      </c>
      <c r="EL129">
        <v>683</v>
      </c>
      <c r="EM129">
        <v>812</v>
      </c>
      <c r="EN129">
        <v>524</v>
      </c>
      <c r="EO129">
        <v>588</v>
      </c>
      <c r="EP129">
        <v>44</v>
      </c>
      <c r="EQ129">
        <v>53</v>
      </c>
      <c r="ER129">
        <v>368</v>
      </c>
      <c r="ES129">
        <v>562</v>
      </c>
      <c r="ET129">
        <v>142</v>
      </c>
      <c r="EU129">
        <v>197</v>
      </c>
      <c r="EV129">
        <v>20</v>
      </c>
      <c r="EW129">
        <v>31</v>
      </c>
      <c r="EX129">
        <v>80</v>
      </c>
      <c r="EY129">
        <v>68</v>
      </c>
      <c r="EZ129">
        <v>1.3</v>
      </c>
      <c r="FA129">
        <v>1.9</v>
      </c>
      <c r="FB129">
        <v>3.2</v>
      </c>
      <c r="FC129" s="20">
        <v>30.68</v>
      </c>
      <c r="FD129" s="26">
        <f t="shared" si="37"/>
        <v>0.37876543209876545</v>
      </c>
      <c r="FE129">
        <v>3.8308</v>
      </c>
      <c r="FF129">
        <v>0.12</v>
      </c>
      <c r="FG129">
        <v>-0.01</v>
      </c>
      <c r="FH129">
        <v>0.11</v>
      </c>
      <c r="FL129" s="42">
        <f t="shared" si="38"/>
        <v>172</v>
      </c>
      <c r="FM129" s="20">
        <f t="shared" si="39"/>
        <v>9.6428571428571423</v>
      </c>
      <c r="FN129" s="41">
        <v>4.7527966200000001E-2</v>
      </c>
      <c r="FO129" s="20">
        <f t="shared" si="40"/>
        <v>29.7</v>
      </c>
      <c r="FP129" s="20">
        <f t="shared" si="41"/>
        <v>32.655000000000001</v>
      </c>
      <c r="FQ129" s="20">
        <f t="shared" si="42"/>
        <v>113.17951727679554</v>
      </c>
      <c r="FR129">
        <v>4</v>
      </c>
      <c r="FS129" t="s">
        <v>314</v>
      </c>
      <c r="FT129">
        <v>195</v>
      </c>
      <c r="FV129" t="s">
        <v>711</v>
      </c>
      <c r="FW129" s="45">
        <v>900000</v>
      </c>
      <c r="FX129" s="45">
        <v>950000</v>
      </c>
      <c r="FY129">
        <v>847</v>
      </c>
      <c r="FZ129">
        <v>123</v>
      </c>
      <c r="GA129">
        <v>164</v>
      </c>
      <c r="GB129">
        <v>287</v>
      </c>
      <c r="GC129">
        <v>-38</v>
      </c>
      <c r="GD129">
        <v>429</v>
      </c>
      <c r="GE129">
        <v>1174</v>
      </c>
      <c r="GF129">
        <v>12118</v>
      </c>
      <c r="GG129">
        <v>10.3</v>
      </c>
      <c r="GH129">
        <v>13.2</v>
      </c>
      <c r="GI129">
        <v>23.5</v>
      </c>
      <c r="GJ129" s="42">
        <f t="shared" si="43"/>
        <v>29.7</v>
      </c>
    </row>
    <row r="130" spans="1:192" x14ac:dyDescent="0.45">
      <c r="A130" s="40">
        <v>34508</v>
      </c>
      <c r="B130" t="s">
        <v>1280</v>
      </c>
      <c r="C130" t="s">
        <v>126</v>
      </c>
      <c r="D130" t="s">
        <v>91</v>
      </c>
      <c r="E130" t="s">
        <v>91</v>
      </c>
      <c r="F130">
        <v>70</v>
      </c>
      <c r="G130">
        <v>188</v>
      </c>
      <c r="H130">
        <v>2012</v>
      </c>
      <c r="I130">
        <v>5</v>
      </c>
      <c r="J130">
        <v>122</v>
      </c>
      <c r="K130" t="s">
        <v>92</v>
      </c>
      <c r="L130">
        <v>2015</v>
      </c>
      <c r="M130">
        <v>23</v>
      </c>
      <c r="N130">
        <v>3</v>
      </c>
      <c r="O130">
        <v>8476948</v>
      </c>
      <c r="P130" t="s">
        <v>1281</v>
      </c>
      <c r="Q130" t="s">
        <v>1282</v>
      </c>
      <c r="R130" t="s">
        <v>1283</v>
      </c>
      <c r="S130" t="s">
        <v>1284</v>
      </c>
      <c r="T130" t="s">
        <v>725</v>
      </c>
      <c r="U130" t="s">
        <v>178</v>
      </c>
      <c r="V130">
        <v>72</v>
      </c>
      <c r="W130">
        <v>10</v>
      </c>
      <c r="X130">
        <v>20</v>
      </c>
      <c r="Y130">
        <v>13</v>
      </c>
      <c r="Z130">
        <v>30</v>
      </c>
      <c r="AA130">
        <v>7</v>
      </c>
      <c r="AB130">
        <v>24</v>
      </c>
      <c r="AC130" s="26">
        <f t="shared" si="22"/>
        <v>0.41666666666666669</v>
      </c>
      <c r="AD130" s="20">
        <f t="shared" si="23"/>
        <v>-18</v>
      </c>
      <c r="AE130" s="20">
        <v>11.292</v>
      </c>
      <c r="AF130">
        <v>-12</v>
      </c>
      <c r="AG130">
        <v>1.8</v>
      </c>
      <c r="AH130">
        <v>38</v>
      </c>
      <c r="AI130">
        <v>1304</v>
      </c>
      <c r="AJ130">
        <v>60605</v>
      </c>
      <c r="AK130" s="20">
        <v>1010.0833333332999</v>
      </c>
      <c r="AL130">
        <v>1010.08</v>
      </c>
      <c r="AM130">
        <v>1010</v>
      </c>
      <c r="AN130" s="26">
        <f t="shared" si="24"/>
        <v>14.028935185185185</v>
      </c>
      <c r="AO130">
        <v>23.42</v>
      </c>
      <c r="AP130" s="41">
        <f t="shared" si="25"/>
        <v>0.65217391304347827</v>
      </c>
      <c r="AQ130">
        <v>285</v>
      </c>
      <c r="AR130">
        <v>286</v>
      </c>
      <c r="AS130">
        <v>286</v>
      </c>
      <c r="AT130">
        <v>212</v>
      </c>
      <c r="AU130">
        <v>213</v>
      </c>
      <c r="AV130">
        <v>179</v>
      </c>
      <c r="AW130">
        <v>153</v>
      </c>
      <c r="AX130">
        <v>63</v>
      </c>
      <c r="AY130">
        <v>16</v>
      </c>
      <c r="AZ130">
        <v>23</v>
      </c>
      <c r="BA130" s="42">
        <f t="shared" si="26"/>
        <v>39</v>
      </c>
      <c r="BB130">
        <v>14.83</v>
      </c>
      <c r="BC130">
        <v>33.458100000000002</v>
      </c>
      <c r="BD130" s="20">
        <v>297</v>
      </c>
      <c r="BE130" s="20">
        <f t="shared" si="27"/>
        <v>582</v>
      </c>
      <c r="BF130" s="20">
        <f t="shared" si="28"/>
        <v>34.571519087597025</v>
      </c>
      <c r="BG130">
        <v>359</v>
      </c>
      <c r="BH130">
        <v>344</v>
      </c>
      <c r="BI130">
        <v>271</v>
      </c>
      <c r="BJ130" s="41">
        <f t="shared" si="29"/>
        <v>0.56984126984126982</v>
      </c>
      <c r="BK130">
        <v>126</v>
      </c>
      <c r="BL130">
        <v>125</v>
      </c>
      <c r="BM130">
        <v>81</v>
      </c>
      <c r="BN130" s="42">
        <f t="shared" si="30"/>
        <v>44</v>
      </c>
      <c r="BO130">
        <v>34</v>
      </c>
      <c r="BP130">
        <v>25</v>
      </c>
      <c r="BQ130">
        <v>37</v>
      </c>
      <c r="BR130">
        <v>38</v>
      </c>
      <c r="BS130" s="41">
        <f t="shared" si="31"/>
        <v>5.5474452554744529E-2</v>
      </c>
      <c r="BT130">
        <v>88</v>
      </c>
      <c r="BU130">
        <v>131</v>
      </c>
      <c r="BV130" s="41">
        <f t="shared" si="32"/>
        <v>0.40182648401826482</v>
      </c>
      <c r="BW130">
        <v>15</v>
      </c>
      <c r="BX130">
        <v>36</v>
      </c>
      <c r="BY130">
        <v>28</v>
      </c>
      <c r="BZ130">
        <v>40</v>
      </c>
      <c r="CA130">
        <v>45</v>
      </c>
      <c r="CB130">
        <v>55</v>
      </c>
      <c r="CC130">
        <v>18</v>
      </c>
      <c r="CD130">
        <v>26</v>
      </c>
      <c r="CE130">
        <v>39</v>
      </c>
      <c r="CF130">
        <v>65</v>
      </c>
      <c r="CG130">
        <v>53</v>
      </c>
      <c r="CH130">
        <v>68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8</v>
      </c>
      <c r="CW130">
        <v>0</v>
      </c>
      <c r="CX130">
        <v>3</v>
      </c>
      <c r="CY130">
        <v>4</v>
      </c>
      <c r="CZ130">
        <v>27</v>
      </c>
      <c r="DA130">
        <v>19</v>
      </c>
      <c r="DB130">
        <v>1</v>
      </c>
      <c r="DC130">
        <v>20</v>
      </c>
      <c r="DD130">
        <v>15</v>
      </c>
      <c r="DE130">
        <v>6</v>
      </c>
      <c r="DF130">
        <v>3</v>
      </c>
      <c r="DG130">
        <v>115</v>
      </c>
      <c r="DH130">
        <v>15</v>
      </c>
      <c r="DI130">
        <v>28</v>
      </c>
      <c r="DJ130">
        <v>16</v>
      </c>
      <c r="DK130">
        <v>16</v>
      </c>
      <c r="DL130">
        <v>0</v>
      </c>
      <c r="DM130">
        <v>27</v>
      </c>
      <c r="DN130">
        <v>27</v>
      </c>
      <c r="DO130">
        <v>0</v>
      </c>
      <c r="DP130" s="42">
        <f t="shared" si="33"/>
        <v>13</v>
      </c>
      <c r="DQ130" s="20">
        <v>9.4689999999999994</v>
      </c>
      <c r="DR130">
        <v>14</v>
      </c>
      <c r="DS130">
        <v>0</v>
      </c>
      <c r="DT130">
        <v>0</v>
      </c>
      <c r="DU130">
        <v>1</v>
      </c>
      <c r="DV130">
        <v>0</v>
      </c>
      <c r="DW130">
        <v>1122</v>
      </c>
      <c r="DX130">
        <v>897</v>
      </c>
      <c r="DY130">
        <v>789</v>
      </c>
      <c r="DZ130">
        <v>647</v>
      </c>
      <c r="EA130">
        <v>583</v>
      </c>
      <c r="EB130">
        <v>490</v>
      </c>
      <c r="EC130">
        <v>54.08</v>
      </c>
      <c r="ED130">
        <v>37.35</v>
      </c>
      <c r="EE130">
        <v>46</v>
      </c>
      <c r="EF130">
        <v>46</v>
      </c>
      <c r="EG130" s="41">
        <f t="shared" si="34"/>
        <v>7.8902229845626073E-2</v>
      </c>
      <c r="EH130" s="43">
        <f t="shared" si="35"/>
        <v>0.90612244897959182</v>
      </c>
      <c r="EI130" s="44">
        <f t="shared" si="36"/>
        <v>0.98502467882521794</v>
      </c>
      <c r="EJ130">
        <v>1122</v>
      </c>
      <c r="EK130">
        <v>893</v>
      </c>
      <c r="EL130">
        <v>790</v>
      </c>
      <c r="EM130">
        <v>643</v>
      </c>
      <c r="EN130">
        <v>583</v>
      </c>
      <c r="EO130">
        <v>486</v>
      </c>
      <c r="EP130">
        <v>46</v>
      </c>
      <c r="EQ130">
        <v>46</v>
      </c>
      <c r="ER130">
        <v>533</v>
      </c>
      <c r="ES130">
        <v>406</v>
      </c>
      <c r="ET130">
        <v>217</v>
      </c>
      <c r="EU130">
        <v>147</v>
      </c>
      <c r="EV130">
        <v>31</v>
      </c>
      <c r="EW130">
        <v>24</v>
      </c>
      <c r="EX130">
        <v>68</v>
      </c>
      <c r="EY130">
        <v>80</v>
      </c>
      <c r="EZ130">
        <v>1.4</v>
      </c>
      <c r="FA130">
        <v>0.8</v>
      </c>
      <c r="FB130">
        <v>2.2000000000000002</v>
      </c>
      <c r="FC130" s="20">
        <v>37.520000000000003</v>
      </c>
      <c r="FD130" s="26">
        <f t="shared" si="37"/>
        <v>0.52111111111111119</v>
      </c>
      <c r="FE130">
        <v>2.2361</v>
      </c>
      <c r="FF130">
        <v>0.53</v>
      </c>
      <c r="FG130">
        <v>0.05</v>
      </c>
      <c r="FH130">
        <v>0.57999999999999996</v>
      </c>
      <c r="FI130">
        <v>2</v>
      </c>
      <c r="FJ130">
        <v>0</v>
      </c>
      <c r="FK130">
        <v>0</v>
      </c>
      <c r="FL130" s="42">
        <f t="shared" si="38"/>
        <v>202</v>
      </c>
      <c r="FM130" s="20">
        <f t="shared" si="39"/>
        <v>11.642857142857142</v>
      </c>
      <c r="FN130" s="41">
        <v>5.7811618700000005E-2</v>
      </c>
      <c r="FO130" s="20">
        <f t="shared" si="40"/>
        <v>26.2</v>
      </c>
      <c r="FP130" s="20">
        <f t="shared" si="41"/>
        <v>31.893799999999999</v>
      </c>
      <c r="FQ130" s="20">
        <f t="shared" si="42"/>
        <v>119.93109456676697</v>
      </c>
      <c r="FR130">
        <v>8</v>
      </c>
      <c r="FS130" t="s">
        <v>189</v>
      </c>
      <c r="FT130">
        <v>227</v>
      </c>
      <c r="FV130" t="s">
        <v>751</v>
      </c>
      <c r="FW130" s="45">
        <v>650000</v>
      </c>
      <c r="FX130" s="45">
        <v>650000</v>
      </c>
      <c r="FY130">
        <v>78</v>
      </c>
      <c r="FZ130">
        <v>10</v>
      </c>
      <c r="GA130">
        <v>24</v>
      </c>
      <c r="GB130">
        <v>34</v>
      </c>
      <c r="GC130">
        <v>-9</v>
      </c>
      <c r="GD130">
        <v>40</v>
      </c>
      <c r="GE130">
        <v>185</v>
      </c>
      <c r="GF130">
        <v>1078</v>
      </c>
      <c r="GG130">
        <v>1.7000000000000002</v>
      </c>
      <c r="GH130">
        <v>1</v>
      </c>
      <c r="GI130">
        <v>2.7</v>
      </c>
      <c r="GJ130" s="42">
        <f t="shared" si="43"/>
        <v>26.2</v>
      </c>
    </row>
    <row r="131" spans="1:192" x14ac:dyDescent="0.45">
      <c r="A131" s="40">
        <v>34402</v>
      </c>
      <c r="B131" t="s">
        <v>1285</v>
      </c>
      <c r="C131" t="s">
        <v>362</v>
      </c>
      <c r="D131" t="s">
        <v>107</v>
      </c>
      <c r="E131" t="s">
        <v>107</v>
      </c>
      <c r="F131">
        <v>74</v>
      </c>
      <c r="G131">
        <v>200</v>
      </c>
      <c r="H131">
        <v>2012</v>
      </c>
      <c r="I131">
        <v>5</v>
      </c>
      <c r="J131">
        <v>126</v>
      </c>
      <c r="K131" t="s">
        <v>92</v>
      </c>
      <c r="L131">
        <v>2017</v>
      </c>
      <c r="M131">
        <v>23</v>
      </c>
      <c r="N131">
        <v>1</v>
      </c>
      <c r="O131">
        <v>8476952</v>
      </c>
      <c r="P131" t="s">
        <v>1286</v>
      </c>
      <c r="Q131" t="s">
        <v>1287</v>
      </c>
      <c r="R131" t="s">
        <v>1288</v>
      </c>
      <c r="S131" t="s">
        <v>895</v>
      </c>
      <c r="T131" t="s">
        <v>716</v>
      </c>
      <c r="U131" t="s">
        <v>135</v>
      </c>
      <c r="V131">
        <v>37</v>
      </c>
      <c r="W131">
        <v>0</v>
      </c>
      <c r="X131">
        <v>2</v>
      </c>
      <c r="Y131">
        <v>1</v>
      </c>
      <c r="Z131">
        <v>2</v>
      </c>
      <c r="AA131">
        <v>27</v>
      </c>
      <c r="AB131">
        <v>95</v>
      </c>
      <c r="AC131" s="26">
        <f t="shared" si="22"/>
        <v>5.4054054054054057E-2</v>
      </c>
      <c r="AD131" s="20">
        <f t="shared" si="23"/>
        <v>0</v>
      </c>
      <c r="AE131" s="20">
        <v>0.60299999999999998</v>
      </c>
      <c r="AF131">
        <v>0</v>
      </c>
      <c r="AG131">
        <v>1.6</v>
      </c>
      <c r="AH131">
        <v>12</v>
      </c>
      <c r="AI131">
        <v>427</v>
      </c>
      <c r="AJ131">
        <v>17533</v>
      </c>
      <c r="AK131" s="20">
        <v>292.21666666666999</v>
      </c>
      <c r="AL131">
        <v>292.22000000000003</v>
      </c>
      <c r="AM131">
        <v>292</v>
      </c>
      <c r="AN131" s="26">
        <f t="shared" si="24"/>
        <v>7.8977477477477471</v>
      </c>
      <c r="AO131">
        <v>13.59</v>
      </c>
      <c r="AP131" s="41">
        <f t="shared" si="25"/>
        <v>0.2857142857142857</v>
      </c>
      <c r="AQ131">
        <v>51</v>
      </c>
      <c r="AR131">
        <v>51</v>
      </c>
      <c r="AS131">
        <v>51</v>
      </c>
      <c r="AT131">
        <v>36</v>
      </c>
      <c r="AU131">
        <v>36</v>
      </c>
      <c r="AV131">
        <v>25</v>
      </c>
      <c r="AW131">
        <v>32</v>
      </c>
      <c r="AX131">
        <v>12</v>
      </c>
      <c r="AY131">
        <v>5</v>
      </c>
      <c r="AZ131">
        <v>6</v>
      </c>
      <c r="BA131" s="42">
        <f t="shared" si="26"/>
        <v>11</v>
      </c>
      <c r="BB131">
        <v>2.06</v>
      </c>
      <c r="BC131">
        <v>31.48</v>
      </c>
      <c r="BD131" s="20">
        <v>33.9</v>
      </c>
      <c r="BE131" s="20">
        <f t="shared" si="27"/>
        <v>84.9</v>
      </c>
      <c r="BF131" s="20">
        <f t="shared" si="28"/>
        <v>17.432071726781192</v>
      </c>
      <c r="BG131">
        <v>78</v>
      </c>
      <c r="BH131">
        <v>86</v>
      </c>
      <c r="BI131">
        <v>82</v>
      </c>
      <c r="BJ131" s="41">
        <f t="shared" si="29"/>
        <v>0.48749999999999999</v>
      </c>
      <c r="BK131">
        <v>24</v>
      </c>
      <c r="BL131">
        <v>24</v>
      </c>
      <c r="BM131">
        <v>47</v>
      </c>
      <c r="BN131" s="42">
        <f t="shared" si="30"/>
        <v>-23</v>
      </c>
      <c r="BO131">
        <v>11</v>
      </c>
      <c r="BP131">
        <v>4</v>
      </c>
      <c r="BQ131">
        <v>3</v>
      </c>
      <c r="BR131">
        <v>14</v>
      </c>
      <c r="BS131" s="41">
        <f t="shared" si="31"/>
        <v>6.7307692307692304E-2</v>
      </c>
      <c r="BT131">
        <v>83</v>
      </c>
      <c r="BU131">
        <v>116</v>
      </c>
      <c r="BV131" s="41">
        <f t="shared" si="32"/>
        <v>0.41708542713567837</v>
      </c>
      <c r="BW131">
        <v>26</v>
      </c>
      <c r="BX131">
        <v>41</v>
      </c>
      <c r="BY131">
        <v>31</v>
      </c>
      <c r="BZ131">
        <v>39</v>
      </c>
      <c r="CA131">
        <v>26</v>
      </c>
      <c r="CB131">
        <v>36</v>
      </c>
      <c r="CC131">
        <v>17</v>
      </c>
      <c r="CD131">
        <v>24</v>
      </c>
      <c r="CE131">
        <v>43</v>
      </c>
      <c r="CF131">
        <v>55</v>
      </c>
      <c r="CG131">
        <v>40</v>
      </c>
      <c r="CH131">
        <v>68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10</v>
      </c>
      <c r="DA131">
        <v>3</v>
      </c>
      <c r="DB131">
        <v>0</v>
      </c>
      <c r="DC131">
        <v>1</v>
      </c>
      <c r="DD131">
        <v>4</v>
      </c>
      <c r="DE131">
        <v>2</v>
      </c>
      <c r="DF131">
        <v>0</v>
      </c>
      <c r="DG131">
        <v>15</v>
      </c>
      <c r="DH131">
        <v>6</v>
      </c>
      <c r="DI131">
        <v>8</v>
      </c>
      <c r="DJ131">
        <v>6</v>
      </c>
      <c r="DK131">
        <v>6</v>
      </c>
      <c r="DL131">
        <v>0</v>
      </c>
      <c r="DM131">
        <v>8</v>
      </c>
      <c r="DN131">
        <v>8</v>
      </c>
      <c r="DO131">
        <v>0</v>
      </c>
      <c r="DP131" s="42">
        <f t="shared" si="33"/>
        <v>2</v>
      </c>
      <c r="DQ131" s="20">
        <v>-0.33400000000000002</v>
      </c>
      <c r="DR131">
        <v>6</v>
      </c>
      <c r="DS131">
        <v>0</v>
      </c>
      <c r="DT131">
        <v>0</v>
      </c>
      <c r="DU131">
        <v>0</v>
      </c>
      <c r="DV131">
        <v>0</v>
      </c>
      <c r="DW131">
        <v>243</v>
      </c>
      <c r="DX131">
        <v>270</v>
      </c>
      <c r="DY131">
        <v>173</v>
      </c>
      <c r="DZ131">
        <v>194</v>
      </c>
      <c r="EA131">
        <v>121</v>
      </c>
      <c r="EB131">
        <v>147</v>
      </c>
      <c r="EC131">
        <v>9.49</v>
      </c>
      <c r="ED131">
        <v>8.9600000000000009</v>
      </c>
      <c r="EE131">
        <v>7</v>
      </c>
      <c r="EF131">
        <v>7</v>
      </c>
      <c r="EG131" s="41">
        <f t="shared" si="34"/>
        <v>5.7851239669421489E-2</v>
      </c>
      <c r="EH131" s="43">
        <f t="shared" si="35"/>
        <v>0.95238095238095233</v>
      </c>
      <c r="EI131" s="44">
        <f t="shared" si="36"/>
        <v>1.0102321920503738</v>
      </c>
      <c r="EJ131">
        <v>243</v>
      </c>
      <c r="EK131">
        <v>271</v>
      </c>
      <c r="EL131">
        <v>173</v>
      </c>
      <c r="EM131">
        <v>195</v>
      </c>
      <c r="EN131">
        <v>121</v>
      </c>
      <c r="EO131">
        <v>148</v>
      </c>
      <c r="EP131">
        <v>7</v>
      </c>
      <c r="EQ131">
        <v>8</v>
      </c>
      <c r="ER131">
        <v>123</v>
      </c>
      <c r="ES131">
        <v>95</v>
      </c>
      <c r="ET131">
        <v>44</v>
      </c>
      <c r="EU131">
        <v>33</v>
      </c>
      <c r="EV131">
        <v>5</v>
      </c>
      <c r="EW131">
        <v>4</v>
      </c>
      <c r="EX131">
        <v>21</v>
      </c>
      <c r="EY131">
        <v>27</v>
      </c>
      <c r="EZ131">
        <v>-0.60000000000000009</v>
      </c>
      <c r="FA131">
        <v>0.4</v>
      </c>
      <c r="FB131">
        <v>-0.30000000000000004</v>
      </c>
      <c r="FC131" s="20">
        <v>3.19</v>
      </c>
      <c r="FD131" s="26">
        <f t="shared" si="37"/>
        <v>8.621621621621621E-2</v>
      </c>
      <c r="FE131">
        <v>1.34E-2</v>
      </c>
      <c r="FF131">
        <v>0.06</v>
      </c>
      <c r="FG131">
        <v>0.26</v>
      </c>
      <c r="FH131">
        <v>0.32</v>
      </c>
      <c r="FL131" s="42">
        <f t="shared" si="38"/>
        <v>50</v>
      </c>
      <c r="FM131" s="20">
        <f t="shared" si="39"/>
        <v>4.5</v>
      </c>
      <c r="FN131" s="41">
        <v>0</v>
      </c>
      <c r="FO131" s="20">
        <f t="shared" si="40"/>
        <v>0.8</v>
      </c>
      <c r="FP131" s="20">
        <f t="shared" si="41"/>
        <v>1.9332</v>
      </c>
      <c r="FQ131" s="20">
        <f t="shared" si="42"/>
        <v>105.33159947984394</v>
      </c>
      <c r="FV131" t="s">
        <v>751</v>
      </c>
      <c r="FW131" s="45">
        <v>925000</v>
      </c>
      <c r="FX131" s="45">
        <v>925000</v>
      </c>
      <c r="FY131">
        <v>37</v>
      </c>
      <c r="FZ131">
        <v>0</v>
      </c>
      <c r="GA131">
        <v>2</v>
      </c>
      <c r="GB131">
        <v>2</v>
      </c>
      <c r="GC131">
        <v>0</v>
      </c>
      <c r="GD131">
        <v>12</v>
      </c>
      <c r="GE131">
        <v>25</v>
      </c>
      <c r="GF131">
        <v>292</v>
      </c>
      <c r="GG131">
        <v>-0.60000000000000009</v>
      </c>
      <c r="GH131">
        <v>0.4</v>
      </c>
      <c r="GI131">
        <v>-0.30000000000000004</v>
      </c>
      <c r="GJ131" s="42">
        <f t="shared" si="43"/>
        <v>0.8</v>
      </c>
    </row>
    <row r="132" spans="1:192" x14ac:dyDescent="0.45">
      <c r="A132" s="40">
        <v>34519</v>
      </c>
      <c r="B132" t="s">
        <v>1289</v>
      </c>
      <c r="C132" t="s">
        <v>145</v>
      </c>
      <c r="D132" t="s">
        <v>91</v>
      </c>
      <c r="E132" t="s">
        <v>91</v>
      </c>
      <c r="F132">
        <v>74</v>
      </c>
      <c r="G132">
        <v>186</v>
      </c>
      <c r="H132">
        <v>2012</v>
      </c>
      <c r="I132">
        <v>4</v>
      </c>
      <c r="J132">
        <v>115</v>
      </c>
      <c r="K132" t="s">
        <v>92</v>
      </c>
      <c r="L132">
        <v>2015</v>
      </c>
      <c r="M132">
        <v>23</v>
      </c>
      <c r="N132">
        <v>2</v>
      </c>
      <c r="O132">
        <v>8476953</v>
      </c>
      <c r="P132" t="s">
        <v>1290</v>
      </c>
      <c r="Q132" t="s">
        <v>1291</v>
      </c>
      <c r="R132" t="s">
        <v>1276</v>
      </c>
      <c r="S132" t="s">
        <v>1292</v>
      </c>
      <c r="T132" t="s">
        <v>720</v>
      </c>
      <c r="U132" t="s">
        <v>343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28</v>
      </c>
      <c r="AB132">
        <v>65</v>
      </c>
      <c r="AC132" s="26">
        <f t="shared" ref="AC132:AC195" si="44">Z132/V132</f>
        <v>0</v>
      </c>
      <c r="AD132" s="20">
        <f t="shared" ref="AD132:AD195" si="45">IF(FY132&gt;V132,Z132-V132*(GB132-Z132)/(FY132-V132),0)</f>
        <v>0</v>
      </c>
      <c r="AE132" s="20">
        <v>0</v>
      </c>
      <c r="AF132">
        <v>0</v>
      </c>
      <c r="AG132">
        <v>-0.4</v>
      </c>
      <c r="AH132">
        <v>2</v>
      </c>
      <c r="AI132">
        <v>15</v>
      </c>
      <c r="AJ132">
        <v>452</v>
      </c>
      <c r="AK132" s="20">
        <v>7.5333333333333004</v>
      </c>
      <c r="AL132">
        <v>7.53</v>
      </c>
      <c r="AM132">
        <v>8</v>
      </c>
      <c r="AN132" s="26">
        <f t="shared" ref="AN132:AN195" si="46">AJ132/60/V132</f>
        <v>7.5333333333333332</v>
      </c>
      <c r="AO132">
        <v>12.84</v>
      </c>
      <c r="AP132" s="41">
        <f t="shared" ref="AP132:AP195" si="47">IF(EE132&gt;0,Z132/EE132,0)</f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 s="42">
        <f t="shared" ref="BA132:BA195" si="48">AY132+AZ132</f>
        <v>0</v>
      </c>
      <c r="BB132">
        <v>0.02</v>
      </c>
      <c r="BC132">
        <v>59</v>
      </c>
      <c r="BD132" s="20">
        <v>0</v>
      </c>
      <c r="BE132" s="20">
        <f t="shared" ref="BE132:BE195" si="49">AQ132+BD132</f>
        <v>1</v>
      </c>
      <c r="BF132" s="20">
        <f t="shared" ref="BF132:BF195" si="50">IF(AL132&gt;0,BE132/AL132*60,0)</f>
        <v>7.9681274900398407</v>
      </c>
      <c r="BG132">
        <v>3</v>
      </c>
      <c r="BH132">
        <v>4</v>
      </c>
      <c r="BI132">
        <v>1</v>
      </c>
      <c r="BJ132" s="41">
        <f t="shared" ref="BJ132:BJ195" si="51">BG132/(BG132+BI132)</f>
        <v>0.75</v>
      </c>
      <c r="BK132">
        <v>0</v>
      </c>
      <c r="BL132">
        <v>0</v>
      </c>
      <c r="BM132">
        <v>0</v>
      </c>
      <c r="BN132" s="42">
        <f t="shared" ref="BN132:BN195" si="52">BL132-BM132</f>
        <v>0</v>
      </c>
      <c r="BO132">
        <v>0</v>
      </c>
      <c r="BP132">
        <v>0</v>
      </c>
      <c r="BQ132">
        <v>0</v>
      </c>
      <c r="BR132">
        <v>0</v>
      </c>
      <c r="BS132" s="41">
        <f t="shared" ref="BS132:BS195" si="53">BR132/(DZ132+BR132)</f>
        <v>0</v>
      </c>
      <c r="BT132">
        <v>0</v>
      </c>
      <c r="BU132">
        <v>0</v>
      </c>
      <c r="BV132" s="41">
        <f t="shared" ref="BV132:BV195" si="54">IF(BT132+BU132&gt;0,BT132/(BT132+BU132),0)</f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 s="42">
        <f t="shared" ref="DP132:DP195" si="55">DI132-DH132</f>
        <v>-1</v>
      </c>
      <c r="DQ132" s="20">
        <v>3.4000000000000002E-2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6</v>
      </c>
      <c r="DX132">
        <v>6</v>
      </c>
      <c r="DY132">
        <v>5</v>
      </c>
      <c r="DZ132">
        <v>5</v>
      </c>
      <c r="EA132">
        <v>2</v>
      </c>
      <c r="EB132">
        <v>5</v>
      </c>
      <c r="EC132">
        <v>0.34</v>
      </c>
      <c r="ED132">
        <v>0.16</v>
      </c>
      <c r="EE132">
        <v>0</v>
      </c>
      <c r="EF132">
        <v>0</v>
      </c>
      <c r="EG132" s="41">
        <f t="shared" ref="EG132:EG195" si="56">EE132/EA132</f>
        <v>0</v>
      </c>
      <c r="EH132" s="43">
        <f t="shared" ref="EH132:EH195" si="57">1-EF132/EB132</f>
        <v>1</v>
      </c>
      <c r="EI132" s="44">
        <f t="shared" ref="EI132:EI195" si="58">EG132+EH132</f>
        <v>1</v>
      </c>
      <c r="EJ132">
        <v>6</v>
      </c>
      <c r="EK132">
        <v>6</v>
      </c>
      <c r="EL132">
        <v>5</v>
      </c>
      <c r="EM132">
        <v>5</v>
      </c>
      <c r="EN132">
        <v>2</v>
      </c>
      <c r="EO132">
        <v>5</v>
      </c>
      <c r="EP132">
        <v>0</v>
      </c>
      <c r="EQ132">
        <v>0</v>
      </c>
      <c r="ER132">
        <v>3</v>
      </c>
      <c r="ES132">
        <v>3</v>
      </c>
      <c r="ET132">
        <v>1</v>
      </c>
      <c r="EU132">
        <v>1</v>
      </c>
      <c r="EV132">
        <v>0</v>
      </c>
      <c r="EW132">
        <v>0</v>
      </c>
      <c r="EX132">
        <v>3</v>
      </c>
      <c r="EY132">
        <v>1</v>
      </c>
      <c r="EZ132">
        <v>0</v>
      </c>
      <c r="FA132">
        <v>0</v>
      </c>
      <c r="FB132">
        <v>0</v>
      </c>
      <c r="FC132" s="20">
        <v>-0.08</v>
      </c>
      <c r="FD132" s="26">
        <f t="shared" ref="FD132:FD195" si="59">FC132/V132</f>
        <v>-0.08</v>
      </c>
      <c r="FE132">
        <v>0</v>
      </c>
      <c r="FF132">
        <v>0</v>
      </c>
      <c r="FG132">
        <v>0</v>
      </c>
      <c r="FH132">
        <v>0</v>
      </c>
      <c r="FL132" s="42">
        <f t="shared" ref="FL132:FL195" si="60">BK132+BR132+AH132+DS132</f>
        <v>2</v>
      </c>
      <c r="FM132" s="20">
        <f t="shared" ref="FM132:FM195" si="61">IF(DR132&gt;0,(BK132+BQ132)/DR132,0)</f>
        <v>0</v>
      </c>
      <c r="FN132" s="41">
        <v>0</v>
      </c>
      <c r="FO132" s="20">
        <f t="shared" ref="FO132:FO195" si="62">Z132-AH132/10</f>
        <v>-0.2</v>
      </c>
      <c r="FP132" s="20">
        <f t="shared" ref="FP132:FP195" si="63">Z132+DQ132/5</f>
        <v>6.8000000000000005E-3</v>
      </c>
      <c r="FQ132" s="20">
        <f t="shared" ref="FQ132:FQ195" si="64">(DW132+DX132)/AL132*60</f>
        <v>95.617529880478088</v>
      </c>
      <c r="FV132" t="s">
        <v>751</v>
      </c>
      <c r="FW132" s="45">
        <v>670000</v>
      </c>
      <c r="FX132" s="45">
        <v>670000</v>
      </c>
      <c r="FY132">
        <v>3</v>
      </c>
      <c r="FZ132">
        <v>0</v>
      </c>
      <c r="GA132">
        <v>0</v>
      </c>
      <c r="GB132">
        <v>0</v>
      </c>
      <c r="GC132">
        <v>-1</v>
      </c>
      <c r="GD132">
        <v>2</v>
      </c>
      <c r="GE132">
        <v>4</v>
      </c>
      <c r="GF132">
        <v>41</v>
      </c>
      <c r="GG132">
        <v>-0.1</v>
      </c>
      <c r="GH132">
        <v>0</v>
      </c>
      <c r="GI132">
        <v>0</v>
      </c>
      <c r="GJ132" s="42">
        <f t="shared" ref="GJ132:GJ195" si="65">Z132-AH132/10</f>
        <v>-0.2</v>
      </c>
    </row>
    <row r="133" spans="1:192" x14ac:dyDescent="0.45">
      <c r="A133" s="40">
        <v>34380</v>
      </c>
      <c r="B133" t="s">
        <v>310</v>
      </c>
      <c r="C133" t="s">
        <v>213</v>
      </c>
      <c r="D133" t="s">
        <v>91</v>
      </c>
      <c r="E133" t="s">
        <v>91</v>
      </c>
      <c r="F133">
        <v>71</v>
      </c>
      <c r="G133">
        <v>180</v>
      </c>
      <c r="H133">
        <v>2012</v>
      </c>
      <c r="I133">
        <v>4</v>
      </c>
      <c r="J133">
        <v>117</v>
      </c>
      <c r="K133" t="s">
        <v>92</v>
      </c>
      <c r="L133">
        <v>2015</v>
      </c>
      <c r="M133">
        <v>23</v>
      </c>
      <c r="N133">
        <v>3</v>
      </c>
      <c r="O133">
        <v>8476955</v>
      </c>
      <c r="P133" t="s">
        <v>1293</v>
      </c>
      <c r="Q133" t="s">
        <v>1294</v>
      </c>
      <c r="R133" t="s">
        <v>1295</v>
      </c>
      <c r="S133" t="s">
        <v>1296</v>
      </c>
      <c r="T133" t="s">
        <v>725</v>
      </c>
      <c r="U133" t="s">
        <v>382</v>
      </c>
      <c r="V133">
        <v>39</v>
      </c>
      <c r="W133">
        <v>1</v>
      </c>
      <c r="X133">
        <v>4</v>
      </c>
      <c r="Y133">
        <v>0</v>
      </c>
      <c r="Z133">
        <v>5</v>
      </c>
      <c r="AA133">
        <v>21</v>
      </c>
      <c r="AB133">
        <v>97</v>
      </c>
      <c r="AC133" s="26">
        <f t="shared" si="44"/>
        <v>0.12820512820512819</v>
      </c>
      <c r="AD133" s="20">
        <f t="shared" si="45"/>
        <v>0.125</v>
      </c>
      <c r="AE133" s="20">
        <v>1.627</v>
      </c>
      <c r="AF133">
        <v>-7</v>
      </c>
      <c r="AG133">
        <v>1.8</v>
      </c>
      <c r="AH133">
        <v>6</v>
      </c>
      <c r="AI133">
        <v>622</v>
      </c>
      <c r="AJ133">
        <v>24542</v>
      </c>
      <c r="AK133" s="20">
        <v>409.03333333333001</v>
      </c>
      <c r="AL133">
        <v>409.03</v>
      </c>
      <c r="AM133">
        <v>409</v>
      </c>
      <c r="AN133" s="26">
        <f t="shared" si="46"/>
        <v>10.488034188034188</v>
      </c>
      <c r="AO133">
        <v>17.920000000000002</v>
      </c>
      <c r="AP133" s="41">
        <f t="shared" si="47"/>
        <v>0.55555555555555558</v>
      </c>
      <c r="AQ133">
        <v>66</v>
      </c>
      <c r="AR133">
        <v>66</v>
      </c>
      <c r="AS133">
        <v>66</v>
      </c>
      <c r="AT133">
        <v>55</v>
      </c>
      <c r="AU133">
        <v>55</v>
      </c>
      <c r="AV133">
        <v>48</v>
      </c>
      <c r="AW133">
        <v>43</v>
      </c>
      <c r="AX133">
        <v>16</v>
      </c>
      <c r="AY133">
        <v>1</v>
      </c>
      <c r="AZ133">
        <v>2</v>
      </c>
      <c r="BA133" s="42">
        <f t="shared" si="48"/>
        <v>3</v>
      </c>
      <c r="BB133">
        <v>2.99</v>
      </c>
      <c r="BC133">
        <v>36.041699999999999</v>
      </c>
      <c r="BD133" s="20">
        <v>0</v>
      </c>
      <c r="BE133" s="20">
        <f t="shared" si="49"/>
        <v>66</v>
      </c>
      <c r="BF133" s="20">
        <f t="shared" si="50"/>
        <v>9.6814414590616824</v>
      </c>
      <c r="BG133">
        <v>104</v>
      </c>
      <c r="BH133">
        <v>135</v>
      </c>
      <c r="BI133">
        <v>147</v>
      </c>
      <c r="BJ133" s="41">
        <f t="shared" si="51"/>
        <v>0.41434262948207173</v>
      </c>
      <c r="BK133">
        <v>10</v>
      </c>
      <c r="BL133">
        <v>10</v>
      </c>
      <c r="BM133">
        <v>56</v>
      </c>
      <c r="BN133" s="42">
        <f t="shared" si="52"/>
        <v>-46</v>
      </c>
      <c r="BO133">
        <v>7</v>
      </c>
      <c r="BP133">
        <v>1</v>
      </c>
      <c r="BQ133">
        <v>11</v>
      </c>
      <c r="BR133">
        <v>19</v>
      </c>
      <c r="BS133" s="41">
        <f t="shared" si="53"/>
        <v>6.7137809187279157E-2</v>
      </c>
      <c r="BT133">
        <v>3</v>
      </c>
      <c r="BU133">
        <v>2</v>
      </c>
      <c r="BV133" s="41">
        <f t="shared" si="54"/>
        <v>0.6</v>
      </c>
      <c r="BW133">
        <v>3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1</v>
      </c>
      <c r="CG133">
        <v>1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7</v>
      </c>
      <c r="DA133">
        <v>3</v>
      </c>
      <c r="DB133">
        <v>1</v>
      </c>
      <c r="DC133">
        <v>3</v>
      </c>
      <c r="DD133">
        <v>11</v>
      </c>
      <c r="DE133">
        <v>0</v>
      </c>
      <c r="DF133">
        <v>3</v>
      </c>
      <c r="DG133">
        <v>27</v>
      </c>
      <c r="DH133">
        <v>3</v>
      </c>
      <c r="DI133">
        <v>6</v>
      </c>
      <c r="DJ133">
        <v>3</v>
      </c>
      <c r="DK133">
        <v>3</v>
      </c>
      <c r="DL133">
        <v>0</v>
      </c>
      <c r="DM133">
        <v>3</v>
      </c>
      <c r="DN133">
        <v>3</v>
      </c>
      <c r="DO133">
        <v>0</v>
      </c>
      <c r="DP133" s="42">
        <f t="shared" si="55"/>
        <v>3</v>
      </c>
      <c r="DQ133" s="20">
        <v>-0.57999999999999996</v>
      </c>
      <c r="DR133">
        <v>3</v>
      </c>
      <c r="DS133">
        <v>0</v>
      </c>
      <c r="DT133">
        <v>0</v>
      </c>
      <c r="DU133">
        <v>0</v>
      </c>
      <c r="DV133">
        <v>0</v>
      </c>
      <c r="DW133">
        <v>327</v>
      </c>
      <c r="DX133">
        <v>377</v>
      </c>
      <c r="DY133">
        <v>252</v>
      </c>
      <c r="DZ133">
        <v>264</v>
      </c>
      <c r="EA133">
        <v>190</v>
      </c>
      <c r="EB133">
        <v>195</v>
      </c>
      <c r="EC133">
        <v>13.05</v>
      </c>
      <c r="ED133">
        <v>18.11</v>
      </c>
      <c r="EE133">
        <v>9</v>
      </c>
      <c r="EF133">
        <v>27</v>
      </c>
      <c r="EG133" s="41">
        <f t="shared" si="56"/>
        <v>4.736842105263158E-2</v>
      </c>
      <c r="EH133" s="43">
        <f t="shared" si="57"/>
        <v>0.86153846153846159</v>
      </c>
      <c r="EI133" s="44">
        <f t="shared" si="58"/>
        <v>0.9089068825910932</v>
      </c>
      <c r="EJ133">
        <v>326</v>
      </c>
      <c r="EK133">
        <v>378</v>
      </c>
      <c r="EL133">
        <v>251</v>
      </c>
      <c r="EM133">
        <v>265</v>
      </c>
      <c r="EN133">
        <v>188</v>
      </c>
      <c r="EO133">
        <v>196</v>
      </c>
      <c r="EP133">
        <v>9</v>
      </c>
      <c r="EQ133">
        <v>27</v>
      </c>
      <c r="ER133">
        <v>161</v>
      </c>
      <c r="ES133">
        <v>169</v>
      </c>
      <c r="ET133">
        <v>61</v>
      </c>
      <c r="EU133">
        <v>64</v>
      </c>
      <c r="EV133">
        <v>3</v>
      </c>
      <c r="EW133">
        <v>17</v>
      </c>
      <c r="EX133">
        <v>23</v>
      </c>
      <c r="EY133">
        <v>30</v>
      </c>
      <c r="EZ133">
        <v>-0.5</v>
      </c>
      <c r="FA133">
        <v>0.2</v>
      </c>
      <c r="FB133">
        <v>-0.4</v>
      </c>
      <c r="FC133" s="20">
        <v>7.81</v>
      </c>
      <c r="FD133" s="26">
        <f t="shared" si="59"/>
        <v>0.20025641025641025</v>
      </c>
      <c r="FE133">
        <v>2.1400000000000002E-2</v>
      </c>
      <c r="FF133">
        <v>0.02</v>
      </c>
      <c r="FG133">
        <v>0.16</v>
      </c>
      <c r="FH133">
        <v>0.18</v>
      </c>
      <c r="FL133" s="42">
        <f t="shared" si="60"/>
        <v>35</v>
      </c>
      <c r="FM133" s="20">
        <f t="shared" si="61"/>
        <v>7</v>
      </c>
      <c r="FN133" s="41">
        <v>8.4780810999999998E-3</v>
      </c>
      <c r="FO133" s="20">
        <f t="shared" si="62"/>
        <v>4.4000000000000004</v>
      </c>
      <c r="FP133" s="20">
        <f t="shared" si="63"/>
        <v>4.8840000000000003</v>
      </c>
      <c r="FQ133" s="20">
        <f t="shared" si="64"/>
        <v>103.26870889665796</v>
      </c>
      <c r="FR133">
        <v>6</v>
      </c>
      <c r="FS133" t="s">
        <v>189</v>
      </c>
      <c r="FT133">
        <v>215</v>
      </c>
      <c r="FV133" t="s">
        <v>751</v>
      </c>
      <c r="FW133" s="45">
        <v>806558</v>
      </c>
      <c r="FX133" s="45">
        <v>806558</v>
      </c>
      <c r="FY133">
        <v>55</v>
      </c>
      <c r="FZ133">
        <v>2</v>
      </c>
      <c r="GA133">
        <v>5</v>
      </c>
      <c r="GB133">
        <v>7</v>
      </c>
      <c r="GC133">
        <v>-8</v>
      </c>
      <c r="GD133">
        <v>10</v>
      </c>
      <c r="GE133">
        <v>58</v>
      </c>
      <c r="GF133">
        <v>546</v>
      </c>
      <c r="GG133">
        <v>-0.60000000000000009</v>
      </c>
      <c r="GH133">
        <v>0.30000000000000004</v>
      </c>
      <c r="GI133">
        <v>-0.30000000000000004</v>
      </c>
      <c r="GJ133" s="42">
        <f t="shared" si="65"/>
        <v>4.4000000000000004</v>
      </c>
    </row>
    <row r="134" spans="1:192" x14ac:dyDescent="0.45">
      <c r="A134" s="40">
        <v>34455</v>
      </c>
      <c r="B134" t="s">
        <v>149</v>
      </c>
      <c r="C134" t="s">
        <v>150</v>
      </c>
      <c r="D134" t="s">
        <v>107</v>
      </c>
      <c r="E134" t="s">
        <v>107</v>
      </c>
      <c r="F134">
        <v>75</v>
      </c>
      <c r="G134">
        <v>205</v>
      </c>
      <c r="H134">
        <v>2012</v>
      </c>
      <c r="I134">
        <v>4</v>
      </c>
      <c r="J134">
        <v>120</v>
      </c>
      <c r="K134" t="s">
        <v>92</v>
      </c>
      <c r="L134">
        <v>2015</v>
      </c>
      <c r="M134">
        <v>23</v>
      </c>
      <c r="N134">
        <v>3</v>
      </c>
      <c r="O134">
        <v>8476958</v>
      </c>
      <c r="P134" t="s">
        <v>1297</v>
      </c>
      <c r="Q134" t="s">
        <v>1298</v>
      </c>
      <c r="R134" t="s">
        <v>1299</v>
      </c>
      <c r="S134" t="s">
        <v>1300</v>
      </c>
      <c r="T134" t="s">
        <v>720</v>
      </c>
      <c r="U134" t="s">
        <v>343</v>
      </c>
      <c r="V134">
        <v>82</v>
      </c>
      <c r="W134">
        <v>8</v>
      </c>
      <c r="X134">
        <v>22</v>
      </c>
      <c r="Y134">
        <v>11</v>
      </c>
      <c r="Z134">
        <v>30</v>
      </c>
      <c r="AA134">
        <v>12</v>
      </c>
      <c r="AB134">
        <v>35</v>
      </c>
      <c r="AC134" s="26">
        <f t="shared" si="44"/>
        <v>0.36585365853658536</v>
      </c>
      <c r="AD134" s="20">
        <f t="shared" si="45"/>
        <v>-0.53793103448276014</v>
      </c>
      <c r="AE134" s="20">
        <v>10.362</v>
      </c>
      <c r="AF134">
        <v>1</v>
      </c>
      <c r="AG134">
        <v>6.5</v>
      </c>
      <c r="AH134">
        <v>10</v>
      </c>
      <c r="AI134">
        <v>2149</v>
      </c>
      <c r="AJ134">
        <v>111132</v>
      </c>
      <c r="AK134" s="20">
        <v>1852.2</v>
      </c>
      <c r="AL134">
        <v>1852.15</v>
      </c>
      <c r="AM134">
        <v>1852</v>
      </c>
      <c r="AN134" s="26">
        <f t="shared" si="46"/>
        <v>22.587804878048782</v>
      </c>
      <c r="AO134">
        <v>37.299999999999997</v>
      </c>
      <c r="AP134" s="41">
        <f t="shared" si="47"/>
        <v>0.379746835443038</v>
      </c>
      <c r="AQ134">
        <v>299</v>
      </c>
      <c r="AR134">
        <v>300</v>
      </c>
      <c r="AS134">
        <v>300</v>
      </c>
      <c r="AT134">
        <v>207</v>
      </c>
      <c r="AU134">
        <v>208</v>
      </c>
      <c r="AV134">
        <v>154</v>
      </c>
      <c r="AW134">
        <v>86</v>
      </c>
      <c r="AX134">
        <v>16</v>
      </c>
      <c r="AY134">
        <v>8</v>
      </c>
      <c r="AZ134">
        <v>17</v>
      </c>
      <c r="BA134" s="42">
        <f t="shared" si="48"/>
        <v>25</v>
      </c>
      <c r="BB134">
        <v>8</v>
      </c>
      <c r="BC134">
        <v>49.396099999999997</v>
      </c>
      <c r="BD134" s="20">
        <v>227.9</v>
      </c>
      <c r="BE134" s="20">
        <f t="shared" si="49"/>
        <v>526.9</v>
      </c>
      <c r="BF134" s="20">
        <f t="shared" si="50"/>
        <v>17.068811921280673</v>
      </c>
      <c r="BG134">
        <v>497</v>
      </c>
      <c r="BH134">
        <v>632</v>
      </c>
      <c r="BI134">
        <v>717</v>
      </c>
      <c r="BJ134" s="41">
        <f t="shared" si="51"/>
        <v>0.40939044481054365</v>
      </c>
      <c r="BK134">
        <v>47</v>
      </c>
      <c r="BL134">
        <v>47</v>
      </c>
      <c r="BM134">
        <v>139</v>
      </c>
      <c r="BN134" s="42">
        <f t="shared" si="52"/>
        <v>-92</v>
      </c>
      <c r="BO134">
        <v>54</v>
      </c>
      <c r="BP134">
        <v>40</v>
      </c>
      <c r="BQ134">
        <v>77</v>
      </c>
      <c r="BR134">
        <v>154</v>
      </c>
      <c r="BS134" s="41">
        <f t="shared" si="53"/>
        <v>0.10576923076923077</v>
      </c>
      <c r="BT134">
        <v>0</v>
      </c>
      <c r="BU134">
        <v>0</v>
      </c>
      <c r="BV134" s="41">
        <f t="shared" si="54"/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2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1</v>
      </c>
      <c r="CS134">
        <v>4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3</v>
      </c>
      <c r="CZ134">
        <v>49</v>
      </c>
      <c r="DA134">
        <v>12</v>
      </c>
      <c r="DB134">
        <v>2</v>
      </c>
      <c r="DC134">
        <v>47</v>
      </c>
      <c r="DD134">
        <v>44</v>
      </c>
      <c r="DE134">
        <v>1</v>
      </c>
      <c r="DF134">
        <v>0</v>
      </c>
      <c r="DG134">
        <v>47</v>
      </c>
      <c r="DH134">
        <v>5</v>
      </c>
      <c r="DI134">
        <v>9</v>
      </c>
      <c r="DJ134">
        <v>5</v>
      </c>
      <c r="DK134">
        <v>5</v>
      </c>
      <c r="DL134">
        <v>0</v>
      </c>
      <c r="DM134">
        <v>9</v>
      </c>
      <c r="DN134">
        <v>9</v>
      </c>
      <c r="DO134">
        <v>0</v>
      </c>
      <c r="DP134" s="42">
        <f t="shared" si="55"/>
        <v>4</v>
      </c>
      <c r="DQ134" s="20">
        <v>11.269</v>
      </c>
      <c r="DR134">
        <v>5</v>
      </c>
      <c r="DS134">
        <v>0</v>
      </c>
      <c r="DT134">
        <v>0</v>
      </c>
      <c r="DU134">
        <v>0</v>
      </c>
      <c r="DV134">
        <v>0</v>
      </c>
      <c r="DW134">
        <v>1758</v>
      </c>
      <c r="DX134">
        <v>1736</v>
      </c>
      <c r="DY134">
        <v>1320</v>
      </c>
      <c r="DZ134">
        <v>1302</v>
      </c>
      <c r="EA134">
        <v>946</v>
      </c>
      <c r="EB134">
        <v>923</v>
      </c>
      <c r="EC134">
        <v>90.06</v>
      </c>
      <c r="ED134">
        <v>90.43</v>
      </c>
      <c r="EE134">
        <v>79</v>
      </c>
      <c r="EF134">
        <v>117</v>
      </c>
      <c r="EG134" s="41">
        <f t="shared" si="56"/>
        <v>8.3509513742071884E-2</v>
      </c>
      <c r="EH134" s="43">
        <f t="shared" si="57"/>
        <v>0.87323943661971826</v>
      </c>
      <c r="EI134" s="44">
        <f t="shared" si="58"/>
        <v>0.95674895036179008</v>
      </c>
      <c r="EJ134">
        <v>1745</v>
      </c>
      <c r="EK134">
        <v>1740</v>
      </c>
      <c r="EL134">
        <v>1305</v>
      </c>
      <c r="EM134">
        <v>1305</v>
      </c>
      <c r="EN134">
        <v>930</v>
      </c>
      <c r="EO134">
        <v>926</v>
      </c>
      <c r="EP134">
        <v>79</v>
      </c>
      <c r="EQ134">
        <v>117</v>
      </c>
      <c r="ER134">
        <v>839</v>
      </c>
      <c r="ES134">
        <v>875</v>
      </c>
      <c r="ET134">
        <v>356</v>
      </c>
      <c r="EU134">
        <v>357</v>
      </c>
      <c r="EV134">
        <v>45</v>
      </c>
      <c r="EW134">
        <v>61</v>
      </c>
      <c r="EX134">
        <v>76</v>
      </c>
      <c r="EY134">
        <v>95</v>
      </c>
      <c r="EZ134">
        <v>1.6</v>
      </c>
      <c r="FA134">
        <v>4.5999999999999996</v>
      </c>
      <c r="FB134">
        <v>6.2</v>
      </c>
      <c r="FC134" s="20">
        <v>53.17</v>
      </c>
      <c r="FD134" s="26">
        <f t="shared" si="59"/>
        <v>0.64841463414634148</v>
      </c>
      <c r="FE134">
        <v>2.5681000000000003</v>
      </c>
      <c r="FF134">
        <v>-0.03</v>
      </c>
      <c r="FG134">
        <v>0.76</v>
      </c>
      <c r="FH134">
        <v>0.73</v>
      </c>
      <c r="FI134">
        <v>4</v>
      </c>
      <c r="FJ134">
        <v>1</v>
      </c>
      <c r="FK134">
        <v>1</v>
      </c>
      <c r="FL134" s="42">
        <f t="shared" si="60"/>
        <v>211</v>
      </c>
      <c r="FM134" s="20">
        <f t="shared" si="61"/>
        <v>24.8</v>
      </c>
      <c r="FN134" s="41">
        <v>3.68663594E-2</v>
      </c>
      <c r="FO134" s="20">
        <f t="shared" si="62"/>
        <v>29</v>
      </c>
      <c r="FP134" s="20">
        <f t="shared" si="63"/>
        <v>32.253799999999998</v>
      </c>
      <c r="FQ134" s="20">
        <f t="shared" si="64"/>
        <v>113.18737683232999</v>
      </c>
      <c r="FV134" t="s">
        <v>711</v>
      </c>
      <c r="FW134" s="45">
        <v>792500</v>
      </c>
      <c r="FX134" s="45">
        <v>742500</v>
      </c>
      <c r="FY134">
        <v>227</v>
      </c>
      <c r="FZ134">
        <v>15</v>
      </c>
      <c r="GA134">
        <v>69</v>
      </c>
      <c r="GB134">
        <v>84</v>
      </c>
      <c r="GC134">
        <v>25</v>
      </c>
      <c r="GD134">
        <v>30</v>
      </c>
      <c r="GE134">
        <v>337</v>
      </c>
      <c r="GF134">
        <v>5096</v>
      </c>
      <c r="GG134">
        <v>4.3</v>
      </c>
      <c r="GH134">
        <v>14.9</v>
      </c>
      <c r="GI134">
        <v>19.2</v>
      </c>
      <c r="GJ134" s="42">
        <f t="shared" si="65"/>
        <v>29</v>
      </c>
    </row>
    <row r="135" spans="1:192" x14ac:dyDescent="0.45">
      <c r="A135" s="40">
        <v>34552</v>
      </c>
      <c r="B135" t="s">
        <v>384</v>
      </c>
      <c r="C135" t="s">
        <v>145</v>
      </c>
      <c r="D135" t="s">
        <v>91</v>
      </c>
      <c r="E135" t="s">
        <v>91</v>
      </c>
      <c r="F135">
        <v>74</v>
      </c>
      <c r="G135">
        <v>188</v>
      </c>
      <c r="H135">
        <v>2012</v>
      </c>
      <c r="I135">
        <v>4</v>
      </c>
      <c r="J135">
        <v>110</v>
      </c>
      <c r="K135" t="s">
        <v>92</v>
      </c>
      <c r="L135">
        <v>2015</v>
      </c>
      <c r="M135">
        <v>23</v>
      </c>
      <c r="N135">
        <v>3</v>
      </c>
      <c r="O135">
        <v>8476960</v>
      </c>
      <c r="P135" t="s">
        <v>1301</v>
      </c>
      <c r="Q135" t="s">
        <v>1302</v>
      </c>
      <c r="R135" t="s">
        <v>1303</v>
      </c>
      <c r="S135" t="s">
        <v>1304</v>
      </c>
      <c r="T135" t="s">
        <v>725</v>
      </c>
      <c r="U135" t="s">
        <v>298</v>
      </c>
      <c r="V135">
        <v>71</v>
      </c>
      <c r="W135">
        <v>16</v>
      </c>
      <c r="X135">
        <v>17</v>
      </c>
      <c r="Y135">
        <v>10</v>
      </c>
      <c r="Z135">
        <v>33</v>
      </c>
      <c r="AA135">
        <v>7</v>
      </c>
      <c r="AB135">
        <v>30</v>
      </c>
      <c r="AC135" s="26">
        <f t="shared" si="44"/>
        <v>0.46478873239436619</v>
      </c>
      <c r="AD135" s="20">
        <f t="shared" si="45"/>
        <v>2.7722772277227712</v>
      </c>
      <c r="AE135" s="20">
        <v>12.978</v>
      </c>
      <c r="AF135">
        <v>-15</v>
      </c>
      <c r="AG135">
        <v>-3.4</v>
      </c>
      <c r="AH135">
        <v>16</v>
      </c>
      <c r="AI135">
        <v>1461</v>
      </c>
      <c r="AJ135">
        <v>65238</v>
      </c>
      <c r="AK135" s="20">
        <v>1087.3</v>
      </c>
      <c r="AL135">
        <v>1074.82</v>
      </c>
      <c r="AM135">
        <v>1087</v>
      </c>
      <c r="AN135" s="26">
        <f t="shared" si="46"/>
        <v>15.314084507042253</v>
      </c>
      <c r="AO135">
        <v>25.41</v>
      </c>
      <c r="AP135" s="41">
        <f t="shared" si="47"/>
        <v>0.7021276595744681</v>
      </c>
      <c r="AQ135">
        <v>320</v>
      </c>
      <c r="AR135">
        <v>321</v>
      </c>
      <c r="AS135">
        <v>322</v>
      </c>
      <c r="AT135">
        <v>238</v>
      </c>
      <c r="AU135">
        <v>239</v>
      </c>
      <c r="AV135">
        <v>170</v>
      </c>
      <c r="AW135">
        <v>164</v>
      </c>
      <c r="AX135">
        <v>61</v>
      </c>
      <c r="AY135">
        <v>9</v>
      </c>
      <c r="AZ135">
        <v>5</v>
      </c>
      <c r="BA135" s="42">
        <f t="shared" si="48"/>
        <v>14</v>
      </c>
      <c r="BB135">
        <v>16.25</v>
      </c>
      <c r="BC135">
        <v>28.947099999999999</v>
      </c>
      <c r="BD135" s="20">
        <v>234.7</v>
      </c>
      <c r="BE135" s="20">
        <f t="shared" si="49"/>
        <v>554.70000000000005</v>
      </c>
      <c r="BF135" s="20">
        <f t="shared" si="50"/>
        <v>30.965184868163977</v>
      </c>
      <c r="BG135">
        <v>426</v>
      </c>
      <c r="BH135">
        <v>338</v>
      </c>
      <c r="BI135">
        <v>302</v>
      </c>
      <c r="BJ135" s="41">
        <f t="shared" si="51"/>
        <v>0.5851648351648352</v>
      </c>
      <c r="BK135">
        <v>24</v>
      </c>
      <c r="BL135">
        <v>24</v>
      </c>
      <c r="BM135">
        <v>57</v>
      </c>
      <c r="BN135" s="42">
        <f t="shared" si="52"/>
        <v>-33</v>
      </c>
      <c r="BO135">
        <v>69</v>
      </c>
      <c r="BP135">
        <v>36</v>
      </c>
      <c r="BQ135">
        <v>38</v>
      </c>
      <c r="BR135">
        <v>28</v>
      </c>
      <c r="BS135" s="41">
        <f t="shared" si="53"/>
        <v>3.5668789808917196E-2</v>
      </c>
      <c r="BT135">
        <v>106</v>
      </c>
      <c r="BU135">
        <v>149</v>
      </c>
      <c r="BV135" s="41">
        <f t="shared" si="54"/>
        <v>0.41568627450980394</v>
      </c>
      <c r="BW135">
        <v>32</v>
      </c>
      <c r="BX135">
        <v>32</v>
      </c>
      <c r="BY135">
        <v>39</v>
      </c>
      <c r="BZ135">
        <v>49</v>
      </c>
      <c r="CA135">
        <v>35</v>
      </c>
      <c r="CB135">
        <v>68</v>
      </c>
      <c r="CC135">
        <v>32</v>
      </c>
      <c r="CD135">
        <v>40</v>
      </c>
      <c r="CE135">
        <v>34</v>
      </c>
      <c r="CF135">
        <v>52</v>
      </c>
      <c r="CG135">
        <v>68</v>
      </c>
      <c r="CH135">
        <v>91</v>
      </c>
      <c r="CI135">
        <v>0</v>
      </c>
      <c r="CJ135">
        <v>1</v>
      </c>
      <c r="CK135">
        <v>5</v>
      </c>
      <c r="CL135">
        <v>2</v>
      </c>
      <c r="CM135">
        <v>0</v>
      </c>
      <c r="CN135">
        <v>0</v>
      </c>
      <c r="CO135">
        <v>1</v>
      </c>
      <c r="CP135">
        <v>3</v>
      </c>
      <c r="CQ135">
        <v>1</v>
      </c>
      <c r="CR135">
        <v>2</v>
      </c>
      <c r="CS135">
        <v>2</v>
      </c>
      <c r="CT135">
        <v>0</v>
      </c>
      <c r="CU135">
        <v>0</v>
      </c>
      <c r="CV135">
        <v>8</v>
      </c>
      <c r="CW135">
        <v>0</v>
      </c>
      <c r="CX135">
        <v>2</v>
      </c>
      <c r="CY135">
        <v>6</v>
      </c>
      <c r="CZ135">
        <v>61</v>
      </c>
      <c r="DA135">
        <v>19</v>
      </c>
      <c r="DB135">
        <v>2</v>
      </c>
      <c r="DC135">
        <v>16</v>
      </c>
      <c r="DD135">
        <v>30</v>
      </c>
      <c r="DE135">
        <v>1</v>
      </c>
      <c r="DF135">
        <v>3</v>
      </c>
      <c r="DG135">
        <v>99</v>
      </c>
      <c r="DH135">
        <v>8</v>
      </c>
      <c r="DI135">
        <v>22</v>
      </c>
      <c r="DJ135">
        <v>8</v>
      </c>
      <c r="DK135">
        <v>8</v>
      </c>
      <c r="DL135">
        <v>0</v>
      </c>
      <c r="DM135">
        <v>22</v>
      </c>
      <c r="DN135">
        <v>22</v>
      </c>
      <c r="DO135">
        <v>0</v>
      </c>
      <c r="DP135" s="42">
        <f t="shared" si="55"/>
        <v>14</v>
      </c>
      <c r="DQ135" s="20">
        <v>13.337999999999999</v>
      </c>
      <c r="DR135">
        <v>8</v>
      </c>
      <c r="DS135">
        <v>0</v>
      </c>
      <c r="DT135">
        <v>0</v>
      </c>
      <c r="DU135">
        <v>0</v>
      </c>
      <c r="DV135">
        <v>0</v>
      </c>
      <c r="DW135">
        <v>1080</v>
      </c>
      <c r="DX135">
        <v>971</v>
      </c>
      <c r="DY135">
        <v>793</v>
      </c>
      <c r="DZ135">
        <v>757</v>
      </c>
      <c r="EA135">
        <v>566</v>
      </c>
      <c r="EB135">
        <v>550</v>
      </c>
      <c r="EC135">
        <v>50.41</v>
      </c>
      <c r="ED135">
        <v>51.98</v>
      </c>
      <c r="EE135">
        <v>47</v>
      </c>
      <c r="EF135">
        <v>57</v>
      </c>
      <c r="EG135" s="41">
        <f t="shared" si="56"/>
        <v>8.3038869257950523E-2</v>
      </c>
      <c r="EH135" s="43">
        <f t="shared" si="57"/>
        <v>0.89636363636363636</v>
      </c>
      <c r="EI135" s="44">
        <f t="shared" si="58"/>
        <v>0.97940250562158693</v>
      </c>
      <c r="EJ135">
        <v>1095</v>
      </c>
      <c r="EK135">
        <v>987</v>
      </c>
      <c r="EL135">
        <v>806</v>
      </c>
      <c r="EM135">
        <v>772</v>
      </c>
      <c r="EN135">
        <v>576</v>
      </c>
      <c r="EO135">
        <v>561</v>
      </c>
      <c r="EP135">
        <v>48</v>
      </c>
      <c r="EQ135">
        <v>58</v>
      </c>
      <c r="ER135">
        <v>530</v>
      </c>
      <c r="ES135">
        <v>508</v>
      </c>
      <c r="ET135">
        <v>201</v>
      </c>
      <c r="EU135">
        <v>205</v>
      </c>
      <c r="EV135">
        <v>31</v>
      </c>
      <c r="EW135">
        <v>34</v>
      </c>
      <c r="EX135">
        <v>77</v>
      </c>
      <c r="EY135">
        <v>60</v>
      </c>
      <c r="EZ135">
        <v>2</v>
      </c>
      <c r="FA135">
        <v>0.8</v>
      </c>
      <c r="FB135">
        <v>2.7</v>
      </c>
      <c r="FC135" s="20">
        <v>35.549999999999997</v>
      </c>
      <c r="FD135" s="26">
        <f t="shared" si="59"/>
        <v>0.50070422535211268</v>
      </c>
      <c r="FE135">
        <v>5.2518000000000002</v>
      </c>
      <c r="FF135">
        <v>0.38</v>
      </c>
      <c r="FG135">
        <v>-0.03</v>
      </c>
      <c r="FH135">
        <v>0.35</v>
      </c>
      <c r="FI135">
        <v>3</v>
      </c>
      <c r="FJ135">
        <v>1</v>
      </c>
      <c r="FK135">
        <v>0</v>
      </c>
      <c r="FL135" s="42">
        <f t="shared" si="60"/>
        <v>68</v>
      </c>
      <c r="FM135" s="20">
        <f t="shared" si="61"/>
        <v>7.75</v>
      </c>
      <c r="FN135" s="41">
        <v>9.4279965500000007E-2</v>
      </c>
      <c r="FO135" s="20">
        <f t="shared" si="62"/>
        <v>31.4</v>
      </c>
      <c r="FP135" s="20">
        <f t="shared" si="63"/>
        <v>35.6676</v>
      </c>
      <c r="FQ135" s="20">
        <f t="shared" si="64"/>
        <v>114.49358962430919</v>
      </c>
      <c r="FR135">
        <v>1</v>
      </c>
      <c r="FS135" t="s">
        <v>455</v>
      </c>
      <c r="FT135">
        <v>17</v>
      </c>
      <c r="FV135" t="s">
        <v>751</v>
      </c>
      <c r="FW135" s="45">
        <v>1387500</v>
      </c>
      <c r="FX135" s="45">
        <v>1387500</v>
      </c>
      <c r="FY135">
        <v>172</v>
      </c>
      <c r="FZ135">
        <v>43</v>
      </c>
      <c r="GA135">
        <v>33</v>
      </c>
      <c r="GB135">
        <v>76</v>
      </c>
      <c r="GC135">
        <v>-21</v>
      </c>
      <c r="GD135">
        <v>49</v>
      </c>
      <c r="GE135">
        <v>343</v>
      </c>
      <c r="GF135">
        <v>2283</v>
      </c>
      <c r="GG135">
        <v>6.5</v>
      </c>
      <c r="GH135">
        <v>2</v>
      </c>
      <c r="GI135">
        <v>8.5</v>
      </c>
      <c r="GJ135" s="42">
        <f t="shared" si="65"/>
        <v>31.4</v>
      </c>
    </row>
    <row r="136" spans="1:192" x14ac:dyDescent="0.45">
      <c r="A136" s="40">
        <v>29113</v>
      </c>
      <c r="B136" t="s">
        <v>1305</v>
      </c>
      <c r="C136" t="s">
        <v>213</v>
      </c>
      <c r="D136" t="s">
        <v>91</v>
      </c>
      <c r="E136" t="s">
        <v>91</v>
      </c>
      <c r="F136">
        <v>74</v>
      </c>
      <c r="G136">
        <v>215</v>
      </c>
      <c r="H136">
        <v>1997</v>
      </c>
      <c r="I136">
        <v>1</v>
      </c>
      <c r="J136">
        <v>2</v>
      </c>
      <c r="K136" t="s">
        <v>92</v>
      </c>
      <c r="L136">
        <v>1997</v>
      </c>
      <c r="M136">
        <v>38</v>
      </c>
      <c r="N136">
        <v>20</v>
      </c>
      <c r="O136">
        <v>8466139</v>
      </c>
      <c r="P136" t="s">
        <v>1306</v>
      </c>
      <c r="Q136" t="s">
        <v>1307</v>
      </c>
      <c r="R136" t="s">
        <v>1308</v>
      </c>
      <c r="S136" t="s">
        <v>889</v>
      </c>
      <c r="T136" t="s">
        <v>938</v>
      </c>
      <c r="U136" t="s">
        <v>129</v>
      </c>
      <c r="V136">
        <v>82</v>
      </c>
      <c r="W136">
        <v>27</v>
      </c>
      <c r="X136">
        <v>20</v>
      </c>
      <c r="Y136">
        <v>10</v>
      </c>
      <c r="Z136">
        <v>47</v>
      </c>
      <c r="AA136">
        <v>8</v>
      </c>
      <c r="AB136">
        <v>22</v>
      </c>
      <c r="AC136" s="26">
        <f t="shared" si="44"/>
        <v>0.57317073170731703</v>
      </c>
      <c r="AD136" s="20">
        <f t="shared" si="45"/>
        <v>-12.426657736101809</v>
      </c>
      <c r="AE136" s="20">
        <v>19.594999999999999</v>
      </c>
      <c r="AF136">
        <v>1</v>
      </c>
      <c r="AG136">
        <v>1.2</v>
      </c>
      <c r="AH136">
        <v>16</v>
      </c>
      <c r="AI136">
        <v>1938</v>
      </c>
      <c r="AJ136">
        <v>83580</v>
      </c>
      <c r="AK136" s="20">
        <v>1393</v>
      </c>
      <c r="AL136">
        <v>1393</v>
      </c>
      <c r="AM136">
        <v>1393</v>
      </c>
      <c r="AN136" s="26">
        <f t="shared" si="46"/>
        <v>16.987804878048781</v>
      </c>
      <c r="AO136">
        <v>28.02</v>
      </c>
      <c r="AP136" s="41">
        <f t="shared" si="47"/>
        <v>0.57317073170731703</v>
      </c>
      <c r="AQ136">
        <v>323</v>
      </c>
      <c r="AR136">
        <v>323</v>
      </c>
      <c r="AS136">
        <v>323</v>
      </c>
      <c r="AT136">
        <v>271</v>
      </c>
      <c r="AU136">
        <v>271</v>
      </c>
      <c r="AV136">
        <v>204</v>
      </c>
      <c r="AW136">
        <v>234</v>
      </c>
      <c r="AX136">
        <v>117</v>
      </c>
      <c r="AY136">
        <v>7</v>
      </c>
      <c r="AZ136">
        <v>10</v>
      </c>
      <c r="BA136" s="42">
        <f t="shared" si="48"/>
        <v>17</v>
      </c>
      <c r="BB136">
        <v>26.64</v>
      </c>
      <c r="BC136">
        <v>25.053899999999999</v>
      </c>
      <c r="BD136" s="20">
        <v>178.1</v>
      </c>
      <c r="BE136" s="20">
        <f t="shared" si="49"/>
        <v>501.1</v>
      </c>
      <c r="BF136" s="20">
        <f t="shared" si="50"/>
        <v>21.583632447954056</v>
      </c>
      <c r="BG136">
        <v>485</v>
      </c>
      <c r="BH136">
        <v>493</v>
      </c>
      <c r="BI136">
        <v>498</v>
      </c>
      <c r="BJ136" s="41">
        <f t="shared" si="51"/>
        <v>0.49338758901322483</v>
      </c>
      <c r="BK136">
        <v>85</v>
      </c>
      <c r="BL136">
        <v>85</v>
      </c>
      <c r="BM136">
        <v>110</v>
      </c>
      <c r="BN136" s="42">
        <f t="shared" si="52"/>
        <v>-25</v>
      </c>
      <c r="BO136">
        <v>67</v>
      </c>
      <c r="BP136">
        <v>33</v>
      </c>
      <c r="BQ136">
        <v>28</v>
      </c>
      <c r="BR136">
        <v>26</v>
      </c>
      <c r="BS136" s="41">
        <f t="shared" si="53"/>
        <v>2.4856596558317401E-2</v>
      </c>
      <c r="BT136">
        <v>157</v>
      </c>
      <c r="BU136">
        <v>144</v>
      </c>
      <c r="BV136" s="41">
        <f t="shared" si="54"/>
        <v>0.52159468438538203</v>
      </c>
      <c r="BW136">
        <v>63</v>
      </c>
      <c r="BX136">
        <v>35</v>
      </c>
      <c r="BY136">
        <v>38</v>
      </c>
      <c r="BZ136">
        <v>47</v>
      </c>
      <c r="CA136">
        <v>56</v>
      </c>
      <c r="CB136">
        <v>62</v>
      </c>
      <c r="CC136">
        <v>39</v>
      </c>
      <c r="CD136">
        <v>39</v>
      </c>
      <c r="CE136">
        <v>53</v>
      </c>
      <c r="CF136">
        <v>66</v>
      </c>
      <c r="CG136">
        <v>89</v>
      </c>
      <c r="CH136">
        <v>70</v>
      </c>
      <c r="CI136">
        <v>0</v>
      </c>
      <c r="CJ136">
        <v>1</v>
      </c>
      <c r="CK136">
        <v>1</v>
      </c>
      <c r="CL136">
        <v>5</v>
      </c>
      <c r="CM136">
        <v>5</v>
      </c>
      <c r="CN136">
        <v>0</v>
      </c>
      <c r="CO136">
        <v>0</v>
      </c>
      <c r="CP136">
        <v>5</v>
      </c>
      <c r="CQ136">
        <v>0</v>
      </c>
      <c r="CR136">
        <v>3</v>
      </c>
      <c r="CS136">
        <v>2</v>
      </c>
      <c r="CT136">
        <v>7</v>
      </c>
      <c r="CU136">
        <v>0</v>
      </c>
      <c r="CV136">
        <v>10</v>
      </c>
      <c r="CW136">
        <v>1</v>
      </c>
      <c r="CX136">
        <v>0</v>
      </c>
      <c r="CY136">
        <v>1</v>
      </c>
      <c r="CZ136">
        <v>65</v>
      </c>
      <c r="DA136">
        <v>22</v>
      </c>
      <c r="DB136">
        <v>5</v>
      </c>
      <c r="DC136">
        <v>15</v>
      </c>
      <c r="DD136">
        <v>50</v>
      </c>
      <c r="DE136">
        <v>27</v>
      </c>
      <c r="DF136">
        <v>3</v>
      </c>
      <c r="DG136">
        <v>82</v>
      </c>
      <c r="DH136">
        <v>8</v>
      </c>
      <c r="DI136">
        <v>6</v>
      </c>
      <c r="DJ136">
        <v>8</v>
      </c>
      <c r="DK136">
        <v>8</v>
      </c>
      <c r="DL136">
        <v>0</v>
      </c>
      <c r="DM136">
        <v>6</v>
      </c>
      <c r="DN136">
        <v>6</v>
      </c>
      <c r="DO136">
        <v>0</v>
      </c>
      <c r="DP136" s="42">
        <f t="shared" si="55"/>
        <v>-2</v>
      </c>
      <c r="DQ136" s="20">
        <v>-1.78</v>
      </c>
      <c r="DR136">
        <v>8</v>
      </c>
      <c r="DS136">
        <v>0</v>
      </c>
      <c r="DT136">
        <v>0</v>
      </c>
      <c r="DU136">
        <v>0</v>
      </c>
      <c r="DV136">
        <v>0</v>
      </c>
      <c r="DW136">
        <v>1467</v>
      </c>
      <c r="DX136">
        <v>1290</v>
      </c>
      <c r="DY136">
        <v>1100</v>
      </c>
      <c r="DZ136">
        <v>1020</v>
      </c>
      <c r="EA136">
        <v>777</v>
      </c>
      <c r="EB136">
        <v>735</v>
      </c>
      <c r="EC136">
        <v>82.62</v>
      </c>
      <c r="ED136">
        <v>70.36</v>
      </c>
      <c r="EE136">
        <v>82</v>
      </c>
      <c r="EF136">
        <v>67</v>
      </c>
      <c r="EG136" s="41">
        <f t="shared" si="56"/>
        <v>0.10553410553410554</v>
      </c>
      <c r="EH136" s="43">
        <f t="shared" si="57"/>
        <v>0.90884353741496593</v>
      </c>
      <c r="EI136" s="44">
        <f t="shared" si="58"/>
        <v>1.0143776429490714</v>
      </c>
      <c r="EJ136">
        <v>1466</v>
      </c>
      <c r="EK136">
        <v>1292</v>
      </c>
      <c r="EL136">
        <v>1099</v>
      </c>
      <c r="EM136">
        <v>1023</v>
      </c>
      <c r="EN136">
        <v>777</v>
      </c>
      <c r="EO136">
        <v>737</v>
      </c>
      <c r="EP136">
        <v>83</v>
      </c>
      <c r="EQ136">
        <v>66</v>
      </c>
      <c r="ER136">
        <v>813</v>
      </c>
      <c r="ES136">
        <v>649</v>
      </c>
      <c r="ET136">
        <v>306</v>
      </c>
      <c r="EU136">
        <v>266</v>
      </c>
      <c r="EV136">
        <v>39</v>
      </c>
      <c r="EW136">
        <v>38</v>
      </c>
      <c r="EX136">
        <v>68</v>
      </c>
      <c r="EY136">
        <v>77</v>
      </c>
      <c r="EZ136">
        <v>3.8</v>
      </c>
      <c r="FA136">
        <v>1.4</v>
      </c>
      <c r="FB136">
        <v>5.2</v>
      </c>
      <c r="FC136" s="20">
        <v>47.48</v>
      </c>
      <c r="FD136" s="26">
        <f t="shared" si="59"/>
        <v>0.5790243902439024</v>
      </c>
      <c r="FE136">
        <v>5.7774999999999999</v>
      </c>
      <c r="FF136">
        <v>0.16</v>
      </c>
      <c r="FG136">
        <v>-0.03</v>
      </c>
      <c r="FH136">
        <v>0.13</v>
      </c>
      <c r="FI136">
        <v>5</v>
      </c>
      <c r="FJ136">
        <v>1</v>
      </c>
      <c r="FK136">
        <v>0</v>
      </c>
      <c r="FL136" s="42">
        <f t="shared" si="60"/>
        <v>127</v>
      </c>
      <c r="FM136" s="20">
        <f t="shared" si="61"/>
        <v>14.125</v>
      </c>
      <c r="FN136" s="41">
        <v>0.11111111110000001</v>
      </c>
      <c r="FO136" s="20">
        <f t="shared" si="62"/>
        <v>45.4</v>
      </c>
      <c r="FP136" s="20">
        <f t="shared" si="63"/>
        <v>46.643999999999998</v>
      </c>
      <c r="FQ136" s="20">
        <f t="shared" si="64"/>
        <v>118.75089734386216</v>
      </c>
      <c r="FV136" t="s">
        <v>711</v>
      </c>
      <c r="FW136" s="45">
        <v>8500000</v>
      </c>
      <c r="FX136" s="45">
        <v>6250000</v>
      </c>
      <c r="FY136">
        <v>1575</v>
      </c>
      <c r="FZ136">
        <v>535</v>
      </c>
      <c r="GA136">
        <v>594</v>
      </c>
      <c r="GB136">
        <v>1129</v>
      </c>
      <c r="GC136">
        <v>-7</v>
      </c>
      <c r="GD136">
        <v>475</v>
      </c>
      <c r="GE136">
        <v>4001</v>
      </c>
      <c r="GF136">
        <v>27582</v>
      </c>
      <c r="GG136">
        <v>97.3</v>
      </c>
      <c r="GH136">
        <v>32.5</v>
      </c>
      <c r="GI136">
        <v>129.80000000000001</v>
      </c>
      <c r="GJ136" s="42">
        <f t="shared" si="65"/>
        <v>45.4</v>
      </c>
    </row>
    <row r="137" spans="1:192" x14ac:dyDescent="0.45">
      <c r="A137" s="40">
        <v>34440</v>
      </c>
      <c r="B137" t="s">
        <v>1063</v>
      </c>
      <c r="C137" t="s">
        <v>145</v>
      </c>
      <c r="D137" t="s">
        <v>91</v>
      </c>
      <c r="E137" t="s">
        <v>91</v>
      </c>
      <c r="F137">
        <v>70</v>
      </c>
      <c r="G137">
        <v>190</v>
      </c>
      <c r="H137">
        <v>2012</v>
      </c>
      <c r="I137">
        <v>4</v>
      </c>
      <c r="J137">
        <v>104</v>
      </c>
      <c r="K137" t="s">
        <v>92</v>
      </c>
      <c r="L137">
        <v>2016</v>
      </c>
      <c r="M137">
        <v>23</v>
      </c>
      <c r="N137">
        <v>2</v>
      </c>
      <c r="O137">
        <v>8476966</v>
      </c>
      <c r="P137" t="s">
        <v>1309</v>
      </c>
      <c r="Q137" t="s">
        <v>1310</v>
      </c>
      <c r="R137" t="s">
        <v>479</v>
      </c>
      <c r="S137" t="s">
        <v>1311</v>
      </c>
      <c r="T137" t="s">
        <v>716</v>
      </c>
      <c r="U137" t="s">
        <v>351</v>
      </c>
      <c r="V137">
        <v>46</v>
      </c>
      <c r="W137">
        <v>6</v>
      </c>
      <c r="X137">
        <v>5</v>
      </c>
      <c r="Y137">
        <v>5</v>
      </c>
      <c r="Z137">
        <v>11</v>
      </c>
      <c r="AA137">
        <v>17</v>
      </c>
      <c r="AB137">
        <v>68</v>
      </c>
      <c r="AC137" s="26">
        <f t="shared" si="44"/>
        <v>0.2391304347826087</v>
      </c>
      <c r="AD137" s="20">
        <f t="shared" si="45"/>
        <v>-5.235294117647058</v>
      </c>
      <c r="AE137" s="20">
        <v>4.532</v>
      </c>
      <c r="AF137">
        <v>5</v>
      </c>
      <c r="AG137">
        <v>6.2</v>
      </c>
      <c r="AH137">
        <v>17</v>
      </c>
      <c r="AI137">
        <v>633</v>
      </c>
      <c r="AJ137">
        <v>26031</v>
      </c>
      <c r="AK137" s="20">
        <v>433.85</v>
      </c>
      <c r="AL137">
        <v>433.85</v>
      </c>
      <c r="AM137">
        <v>434</v>
      </c>
      <c r="AN137" s="26">
        <f t="shared" si="46"/>
        <v>9.4315217391304351</v>
      </c>
      <c r="AO137">
        <v>16.03</v>
      </c>
      <c r="AP137" s="41">
        <f t="shared" si="47"/>
        <v>0.6875</v>
      </c>
      <c r="AQ137">
        <v>66</v>
      </c>
      <c r="AR137">
        <v>66</v>
      </c>
      <c r="AS137">
        <v>66</v>
      </c>
      <c r="AT137">
        <v>52</v>
      </c>
      <c r="AU137">
        <v>52</v>
      </c>
      <c r="AV137">
        <v>42</v>
      </c>
      <c r="AW137">
        <v>45</v>
      </c>
      <c r="AX137">
        <v>19</v>
      </c>
      <c r="AY137">
        <v>2</v>
      </c>
      <c r="AZ137">
        <v>5</v>
      </c>
      <c r="BA137" s="42">
        <f t="shared" si="48"/>
        <v>7</v>
      </c>
      <c r="BB137">
        <v>3.78</v>
      </c>
      <c r="BC137">
        <v>28.976199999999999</v>
      </c>
      <c r="BD137" s="20">
        <v>116.3</v>
      </c>
      <c r="BE137" s="20">
        <f t="shared" si="49"/>
        <v>182.3</v>
      </c>
      <c r="BF137" s="20">
        <f t="shared" si="50"/>
        <v>25.211478621643426</v>
      </c>
      <c r="BG137">
        <v>97</v>
      </c>
      <c r="BH137">
        <v>156</v>
      </c>
      <c r="BI137">
        <v>107</v>
      </c>
      <c r="BJ137" s="41">
        <f t="shared" si="51"/>
        <v>0.47549019607843135</v>
      </c>
      <c r="BK137">
        <v>33</v>
      </c>
      <c r="BL137">
        <v>33</v>
      </c>
      <c r="BM137">
        <v>36</v>
      </c>
      <c r="BN137" s="42">
        <f t="shared" si="52"/>
        <v>-3</v>
      </c>
      <c r="BO137">
        <v>10</v>
      </c>
      <c r="BP137">
        <v>5</v>
      </c>
      <c r="BQ137">
        <v>12</v>
      </c>
      <c r="BR137">
        <v>13</v>
      </c>
      <c r="BS137" s="41">
        <f t="shared" si="53"/>
        <v>5.4166666666666669E-2</v>
      </c>
      <c r="BT137">
        <v>43</v>
      </c>
      <c r="BU137">
        <v>51</v>
      </c>
      <c r="BV137" s="41">
        <f t="shared" si="54"/>
        <v>0.45744680851063829</v>
      </c>
      <c r="BW137">
        <v>8</v>
      </c>
      <c r="BX137">
        <v>11</v>
      </c>
      <c r="BY137">
        <v>24</v>
      </c>
      <c r="BZ137">
        <v>25</v>
      </c>
      <c r="CA137">
        <v>11</v>
      </c>
      <c r="CB137">
        <v>15</v>
      </c>
      <c r="CC137">
        <v>15</v>
      </c>
      <c r="CD137">
        <v>11</v>
      </c>
      <c r="CE137">
        <v>10</v>
      </c>
      <c r="CF137">
        <v>23</v>
      </c>
      <c r="CG137">
        <v>22</v>
      </c>
      <c r="CH137">
        <v>25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4</v>
      </c>
      <c r="CW137">
        <v>0</v>
      </c>
      <c r="CX137">
        <v>0</v>
      </c>
      <c r="CY137">
        <v>3</v>
      </c>
      <c r="CZ137">
        <v>7</v>
      </c>
      <c r="DA137">
        <v>4</v>
      </c>
      <c r="DB137">
        <v>1</v>
      </c>
      <c r="DC137">
        <v>0</v>
      </c>
      <c r="DD137">
        <v>3</v>
      </c>
      <c r="DE137">
        <v>6</v>
      </c>
      <c r="DF137">
        <v>0</v>
      </c>
      <c r="DG137">
        <v>28</v>
      </c>
      <c r="DH137">
        <v>7</v>
      </c>
      <c r="DI137">
        <v>5</v>
      </c>
      <c r="DJ137">
        <v>7</v>
      </c>
      <c r="DK137">
        <v>6</v>
      </c>
      <c r="DL137">
        <v>1</v>
      </c>
      <c r="DM137">
        <v>6</v>
      </c>
      <c r="DN137">
        <v>5</v>
      </c>
      <c r="DO137">
        <v>1</v>
      </c>
      <c r="DP137" s="42">
        <f t="shared" si="55"/>
        <v>-2</v>
      </c>
      <c r="DQ137" s="20">
        <v>-0.46900000000000003</v>
      </c>
      <c r="DR137">
        <v>6</v>
      </c>
      <c r="DS137">
        <v>1</v>
      </c>
      <c r="DT137">
        <v>0</v>
      </c>
      <c r="DU137">
        <v>0</v>
      </c>
      <c r="DV137">
        <v>0</v>
      </c>
      <c r="DW137">
        <v>376</v>
      </c>
      <c r="DX137">
        <v>328</v>
      </c>
      <c r="DY137">
        <v>273</v>
      </c>
      <c r="DZ137">
        <v>227</v>
      </c>
      <c r="EA137">
        <v>208</v>
      </c>
      <c r="EB137">
        <v>159</v>
      </c>
      <c r="EC137">
        <v>16.309999999999999</v>
      </c>
      <c r="ED137">
        <v>11.64</v>
      </c>
      <c r="EE137">
        <v>16</v>
      </c>
      <c r="EF137">
        <v>11</v>
      </c>
      <c r="EG137" s="41">
        <f t="shared" si="56"/>
        <v>7.6923076923076927E-2</v>
      </c>
      <c r="EH137" s="43">
        <f t="shared" si="57"/>
        <v>0.9308176100628931</v>
      </c>
      <c r="EI137" s="44">
        <f t="shared" si="58"/>
        <v>1.00774068698597</v>
      </c>
      <c r="EJ137">
        <v>375</v>
      </c>
      <c r="EK137">
        <v>325</v>
      </c>
      <c r="EL137">
        <v>272</v>
      </c>
      <c r="EM137">
        <v>225</v>
      </c>
      <c r="EN137">
        <v>208</v>
      </c>
      <c r="EO137">
        <v>157</v>
      </c>
      <c r="EP137">
        <v>16</v>
      </c>
      <c r="EQ137">
        <v>11</v>
      </c>
      <c r="ER137">
        <v>183</v>
      </c>
      <c r="ES137">
        <v>153</v>
      </c>
      <c r="ET137">
        <v>68</v>
      </c>
      <c r="EU137">
        <v>55</v>
      </c>
      <c r="EV137">
        <v>11</v>
      </c>
      <c r="EW137">
        <v>5</v>
      </c>
      <c r="EX137">
        <v>34</v>
      </c>
      <c r="EY137">
        <v>30</v>
      </c>
      <c r="EZ137">
        <v>0.60000000000000009</v>
      </c>
      <c r="FA137">
        <v>0.7</v>
      </c>
      <c r="FB137">
        <v>1.3</v>
      </c>
      <c r="FC137" s="20">
        <v>15.07</v>
      </c>
      <c r="FD137" s="26">
        <f t="shared" si="59"/>
        <v>0.32760869565217393</v>
      </c>
      <c r="FE137">
        <v>0.28320000000000001</v>
      </c>
      <c r="FF137">
        <v>-0.18</v>
      </c>
      <c r="FG137">
        <v>0.54</v>
      </c>
      <c r="FH137">
        <v>0.36</v>
      </c>
      <c r="FL137" s="42">
        <f t="shared" si="60"/>
        <v>64</v>
      </c>
      <c r="FM137" s="20">
        <f t="shared" si="61"/>
        <v>7.5</v>
      </c>
      <c r="FN137" s="41">
        <v>4.7536231900000003E-2</v>
      </c>
      <c r="FO137" s="20">
        <f t="shared" si="62"/>
        <v>9.3000000000000007</v>
      </c>
      <c r="FP137" s="20">
        <f t="shared" si="63"/>
        <v>10.9062</v>
      </c>
      <c r="FQ137" s="20">
        <f t="shared" si="64"/>
        <v>97.360838999654248</v>
      </c>
      <c r="FV137" t="s">
        <v>751</v>
      </c>
      <c r="FW137" s="45">
        <v>650000</v>
      </c>
      <c r="FX137" s="45">
        <v>650000</v>
      </c>
      <c r="FY137">
        <v>63</v>
      </c>
      <c r="FZ137">
        <v>9</v>
      </c>
      <c r="GA137">
        <v>8</v>
      </c>
      <c r="GB137">
        <v>17</v>
      </c>
      <c r="GC137">
        <v>4</v>
      </c>
      <c r="GD137">
        <v>38</v>
      </c>
      <c r="GE137">
        <v>61</v>
      </c>
      <c r="GF137">
        <v>665</v>
      </c>
      <c r="GG137">
        <v>0.9</v>
      </c>
      <c r="GH137">
        <v>0.9</v>
      </c>
      <c r="GI137">
        <v>1.8</v>
      </c>
      <c r="GJ137" s="42">
        <f t="shared" si="65"/>
        <v>9.3000000000000007</v>
      </c>
    </row>
    <row r="138" spans="1:192" x14ac:dyDescent="0.45">
      <c r="A138" s="40">
        <v>34340</v>
      </c>
      <c r="B138" t="s">
        <v>832</v>
      </c>
      <c r="C138" t="s">
        <v>475</v>
      </c>
      <c r="D138" t="s">
        <v>91</v>
      </c>
      <c r="E138" t="s">
        <v>91</v>
      </c>
      <c r="F138">
        <v>74</v>
      </c>
      <c r="G138">
        <v>187</v>
      </c>
      <c r="H138">
        <v>2012</v>
      </c>
      <c r="I138">
        <v>4</v>
      </c>
      <c r="J138">
        <v>105</v>
      </c>
      <c r="K138" t="s">
        <v>92</v>
      </c>
      <c r="L138">
        <v>2014</v>
      </c>
      <c r="M138">
        <v>24</v>
      </c>
      <c r="N138">
        <v>4</v>
      </c>
      <c r="O138">
        <v>8476967</v>
      </c>
      <c r="P138" t="s">
        <v>1312</v>
      </c>
      <c r="Q138" t="s">
        <v>1313</v>
      </c>
      <c r="R138" t="s">
        <v>1314</v>
      </c>
      <c r="S138" t="s">
        <v>1315</v>
      </c>
      <c r="T138" t="s">
        <v>720</v>
      </c>
      <c r="U138" t="s">
        <v>123</v>
      </c>
      <c r="V138">
        <v>71</v>
      </c>
      <c r="W138">
        <v>2</v>
      </c>
      <c r="X138">
        <v>6</v>
      </c>
      <c r="Y138">
        <v>2</v>
      </c>
      <c r="Z138">
        <v>8</v>
      </c>
      <c r="AA138">
        <v>19</v>
      </c>
      <c r="AB138">
        <v>76</v>
      </c>
      <c r="AC138" s="26">
        <f t="shared" si="44"/>
        <v>0.11267605633802817</v>
      </c>
      <c r="AD138" s="20">
        <f t="shared" si="45"/>
        <v>0.90000000000000036</v>
      </c>
      <c r="AE138" s="20">
        <v>2.7370000000000001</v>
      </c>
      <c r="AF138">
        <v>-3</v>
      </c>
      <c r="AG138">
        <v>2.1</v>
      </c>
      <c r="AH138">
        <v>27</v>
      </c>
      <c r="AI138">
        <v>1224</v>
      </c>
      <c r="AJ138">
        <v>55319</v>
      </c>
      <c r="AK138" s="20">
        <v>921.98333333333005</v>
      </c>
      <c r="AL138">
        <v>921.95</v>
      </c>
      <c r="AM138">
        <v>922</v>
      </c>
      <c r="AN138" s="26">
        <f t="shared" si="46"/>
        <v>12.985680751173708</v>
      </c>
      <c r="AO138">
        <v>22.01</v>
      </c>
      <c r="AP138" s="41">
        <f t="shared" si="47"/>
        <v>0.22857142857142856</v>
      </c>
      <c r="AQ138">
        <v>169</v>
      </c>
      <c r="AR138">
        <v>170</v>
      </c>
      <c r="AS138">
        <v>170</v>
      </c>
      <c r="AT138">
        <v>113</v>
      </c>
      <c r="AU138">
        <v>114</v>
      </c>
      <c r="AV138">
        <v>73</v>
      </c>
      <c r="AW138">
        <v>37</v>
      </c>
      <c r="AX138">
        <v>9</v>
      </c>
      <c r="AY138">
        <v>5</v>
      </c>
      <c r="AZ138">
        <v>6</v>
      </c>
      <c r="BA138" s="42">
        <f t="shared" si="48"/>
        <v>11</v>
      </c>
      <c r="BB138">
        <v>3.2</v>
      </c>
      <c r="BC138">
        <v>51.9041</v>
      </c>
      <c r="BD138" s="20">
        <v>52.4</v>
      </c>
      <c r="BE138" s="20">
        <f t="shared" si="49"/>
        <v>221.4</v>
      </c>
      <c r="BF138" s="20">
        <f t="shared" si="50"/>
        <v>14.408590487553555</v>
      </c>
      <c r="BG138">
        <v>279</v>
      </c>
      <c r="BH138">
        <v>326</v>
      </c>
      <c r="BI138">
        <v>263</v>
      </c>
      <c r="BJ138" s="41">
        <f t="shared" si="51"/>
        <v>0.51476014760147604</v>
      </c>
      <c r="BK138">
        <v>45</v>
      </c>
      <c r="BL138">
        <v>45</v>
      </c>
      <c r="BM138">
        <v>68</v>
      </c>
      <c r="BN138" s="42">
        <f t="shared" si="52"/>
        <v>-23</v>
      </c>
      <c r="BO138">
        <v>41</v>
      </c>
      <c r="BP138">
        <v>24</v>
      </c>
      <c r="BQ138">
        <v>17</v>
      </c>
      <c r="BR138">
        <v>49</v>
      </c>
      <c r="BS138" s="41">
        <f t="shared" si="53"/>
        <v>7.0100143061516448E-2</v>
      </c>
      <c r="BT138">
        <v>0</v>
      </c>
      <c r="BU138">
        <v>0</v>
      </c>
      <c r="BV138" s="41">
        <f t="shared" si="54"/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2</v>
      </c>
      <c r="CY138">
        <v>5</v>
      </c>
      <c r="CZ138">
        <v>34</v>
      </c>
      <c r="DA138">
        <v>5</v>
      </c>
      <c r="DB138">
        <v>1</v>
      </c>
      <c r="DC138">
        <v>20</v>
      </c>
      <c r="DD138">
        <v>8</v>
      </c>
      <c r="DE138">
        <v>0</v>
      </c>
      <c r="DF138">
        <v>1</v>
      </c>
      <c r="DG138">
        <v>38</v>
      </c>
      <c r="DH138">
        <v>12</v>
      </c>
      <c r="DI138">
        <v>11</v>
      </c>
      <c r="DJ138">
        <v>12</v>
      </c>
      <c r="DK138">
        <v>11</v>
      </c>
      <c r="DL138">
        <v>1</v>
      </c>
      <c r="DM138">
        <v>12</v>
      </c>
      <c r="DN138">
        <v>12</v>
      </c>
      <c r="DO138">
        <v>0</v>
      </c>
      <c r="DP138" s="42">
        <f t="shared" si="55"/>
        <v>-1</v>
      </c>
      <c r="DQ138" s="20">
        <v>7.1340000000000003</v>
      </c>
      <c r="DR138">
        <v>11</v>
      </c>
      <c r="DS138">
        <v>1</v>
      </c>
      <c r="DT138">
        <v>0</v>
      </c>
      <c r="DU138">
        <v>0</v>
      </c>
      <c r="DV138">
        <v>0</v>
      </c>
      <c r="DW138">
        <v>939</v>
      </c>
      <c r="DX138">
        <v>885</v>
      </c>
      <c r="DY138">
        <v>703</v>
      </c>
      <c r="DZ138">
        <v>650</v>
      </c>
      <c r="EA138">
        <v>486</v>
      </c>
      <c r="EB138">
        <v>466</v>
      </c>
      <c r="EC138">
        <v>40.42</v>
      </c>
      <c r="ED138">
        <v>37.33</v>
      </c>
      <c r="EE138">
        <v>35</v>
      </c>
      <c r="EF138">
        <v>40</v>
      </c>
      <c r="EG138" s="41">
        <f t="shared" si="56"/>
        <v>7.2016460905349799E-2</v>
      </c>
      <c r="EH138" s="43">
        <f t="shared" si="57"/>
        <v>0.91416309012875541</v>
      </c>
      <c r="EI138" s="44">
        <f t="shared" si="58"/>
        <v>0.98617955103410515</v>
      </c>
      <c r="EJ138">
        <v>943</v>
      </c>
      <c r="EK138">
        <v>884</v>
      </c>
      <c r="EL138">
        <v>705</v>
      </c>
      <c r="EM138">
        <v>649</v>
      </c>
      <c r="EN138">
        <v>488</v>
      </c>
      <c r="EO138">
        <v>466</v>
      </c>
      <c r="EP138">
        <v>35</v>
      </c>
      <c r="EQ138">
        <v>40</v>
      </c>
      <c r="ER138">
        <v>433</v>
      </c>
      <c r="ES138">
        <v>409</v>
      </c>
      <c r="ET138">
        <v>179</v>
      </c>
      <c r="EU138">
        <v>165</v>
      </c>
      <c r="EV138">
        <v>28</v>
      </c>
      <c r="EW138">
        <v>22</v>
      </c>
      <c r="EX138">
        <v>83</v>
      </c>
      <c r="EY138">
        <v>98</v>
      </c>
      <c r="EZ138">
        <v>-0.1</v>
      </c>
      <c r="FA138">
        <v>2.1</v>
      </c>
      <c r="FB138">
        <v>1.9</v>
      </c>
      <c r="FC138" s="20">
        <v>16.25</v>
      </c>
      <c r="FD138" s="26">
        <f t="shared" si="59"/>
        <v>0.22887323943661972</v>
      </c>
      <c r="FE138">
        <v>0.19750000000000001</v>
      </c>
      <c r="FF138">
        <v>0.32</v>
      </c>
      <c r="FG138">
        <v>-0.15</v>
      </c>
      <c r="FH138">
        <v>0.17</v>
      </c>
      <c r="FL138" s="42">
        <f t="shared" si="60"/>
        <v>122</v>
      </c>
      <c r="FM138" s="20">
        <f t="shared" si="61"/>
        <v>5.6363636363636367</v>
      </c>
      <c r="FN138" s="41">
        <v>1.0793734400000001E-2</v>
      </c>
      <c r="FO138" s="20">
        <f t="shared" si="62"/>
        <v>5.3</v>
      </c>
      <c r="FP138" s="20">
        <f t="shared" si="63"/>
        <v>9.4268000000000001</v>
      </c>
      <c r="FQ138" s="20">
        <f t="shared" si="64"/>
        <v>118.70491892185042</v>
      </c>
      <c r="FV138" t="s">
        <v>751</v>
      </c>
      <c r="FW138" s="45">
        <v>650000</v>
      </c>
      <c r="FX138" s="45">
        <v>650000</v>
      </c>
      <c r="FY138">
        <v>101</v>
      </c>
      <c r="FZ138">
        <v>2</v>
      </c>
      <c r="GA138">
        <v>9</v>
      </c>
      <c r="GB138">
        <v>11</v>
      </c>
      <c r="GC138">
        <v>-8</v>
      </c>
      <c r="GD138">
        <v>41</v>
      </c>
      <c r="GE138">
        <v>101</v>
      </c>
      <c r="GF138">
        <v>1339</v>
      </c>
      <c r="GG138">
        <v>-0.30000000000000004</v>
      </c>
      <c r="GH138">
        <v>2.5</v>
      </c>
      <c r="GI138">
        <v>2.2000000000000002</v>
      </c>
      <c r="GJ138" s="42">
        <f t="shared" si="65"/>
        <v>5.3</v>
      </c>
    </row>
    <row r="139" spans="1:192" x14ac:dyDescent="0.45">
      <c r="A139" s="40">
        <v>34613</v>
      </c>
      <c r="B139" t="s">
        <v>1316</v>
      </c>
      <c r="C139" t="s">
        <v>1317</v>
      </c>
      <c r="D139" t="s">
        <v>107</v>
      </c>
      <c r="E139" t="s">
        <v>107</v>
      </c>
      <c r="F139">
        <v>71</v>
      </c>
      <c r="G139">
        <v>180</v>
      </c>
      <c r="H139">
        <v>2013</v>
      </c>
      <c r="I139">
        <v>3</v>
      </c>
      <c r="J139">
        <v>77</v>
      </c>
      <c r="K139" t="s">
        <v>92</v>
      </c>
      <c r="L139">
        <v>2016</v>
      </c>
      <c r="M139">
        <v>23</v>
      </c>
      <c r="N139">
        <v>2</v>
      </c>
      <c r="O139">
        <v>8477404</v>
      </c>
      <c r="P139" t="s">
        <v>1318</v>
      </c>
      <c r="Q139" t="s">
        <v>1319</v>
      </c>
      <c r="R139" t="s">
        <v>1320</v>
      </c>
      <c r="S139" t="s">
        <v>93</v>
      </c>
      <c r="T139" t="s">
        <v>716</v>
      </c>
      <c r="U139" t="s">
        <v>230</v>
      </c>
      <c r="V139">
        <v>82</v>
      </c>
      <c r="W139">
        <v>22</v>
      </c>
      <c r="X139">
        <v>26</v>
      </c>
      <c r="Y139">
        <v>15</v>
      </c>
      <c r="Z139">
        <v>48</v>
      </c>
      <c r="AA139">
        <v>6</v>
      </c>
      <c r="AB139">
        <v>50</v>
      </c>
      <c r="AC139" s="26">
        <f t="shared" si="44"/>
        <v>0.58536585365853655</v>
      </c>
      <c r="AD139" s="20">
        <f t="shared" si="45"/>
        <v>-19.650000000000006</v>
      </c>
      <c r="AE139" s="20">
        <v>18.646999999999998</v>
      </c>
      <c r="AF139">
        <v>-9</v>
      </c>
      <c r="AG139">
        <v>6</v>
      </c>
      <c r="AH139">
        <v>42</v>
      </c>
      <c r="AI139">
        <v>1792</v>
      </c>
      <c r="AJ139">
        <v>81112</v>
      </c>
      <c r="AK139" s="20">
        <v>1351.8666666667</v>
      </c>
      <c r="AL139">
        <v>1351.87</v>
      </c>
      <c r="AM139">
        <v>1352</v>
      </c>
      <c r="AN139" s="26">
        <f t="shared" si="46"/>
        <v>16.486178861788616</v>
      </c>
      <c r="AO139">
        <v>27.48</v>
      </c>
      <c r="AP139" s="41">
        <f t="shared" si="47"/>
        <v>0.7384615384615385</v>
      </c>
      <c r="AQ139">
        <v>296</v>
      </c>
      <c r="AR139">
        <v>297</v>
      </c>
      <c r="AS139">
        <v>296</v>
      </c>
      <c r="AT139">
        <v>239</v>
      </c>
      <c r="AU139">
        <v>239</v>
      </c>
      <c r="AV139">
        <v>171</v>
      </c>
      <c r="AW139">
        <v>200</v>
      </c>
      <c r="AX139">
        <v>101</v>
      </c>
      <c r="AY139">
        <v>6</v>
      </c>
      <c r="AZ139">
        <v>24</v>
      </c>
      <c r="BA139" s="42">
        <f t="shared" si="48"/>
        <v>30</v>
      </c>
      <c r="BB139">
        <v>21.47</v>
      </c>
      <c r="BC139">
        <v>24.438600000000001</v>
      </c>
      <c r="BD139" s="20">
        <v>363.5</v>
      </c>
      <c r="BE139" s="20">
        <f t="shared" si="49"/>
        <v>659.5</v>
      </c>
      <c r="BF139" s="20">
        <f t="shared" si="50"/>
        <v>29.270565956785788</v>
      </c>
      <c r="BG139">
        <v>549</v>
      </c>
      <c r="BH139">
        <v>492</v>
      </c>
      <c r="BI139">
        <v>289</v>
      </c>
      <c r="BJ139" s="41">
        <f t="shared" si="51"/>
        <v>0.65513126491646778</v>
      </c>
      <c r="BK139">
        <v>142</v>
      </c>
      <c r="BL139">
        <v>142</v>
      </c>
      <c r="BM139">
        <v>167</v>
      </c>
      <c r="BN139" s="42">
        <f t="shared" si="52"/>
        <v>-25</v>
      </c>
      <c r="BO139">
        <v>68</v>
      </c>
      <c r="BP139">
        <v>18</v>
      </c>
      <c r="BQ139">
        <v>36</v>
      </c>
      <c r="BR139">
        <v>46</v>
      </c>
      <c r="BS139" s="41">
        <f t="shared" si="53"/>
        <v>5.0054406964091407E-2</v>
      </c>
      <c r="BT139">
        <v>65</v>
      </c>
      <c r="BU139">
        <v>65</v>
      </c>
      <c r="BV139" s="41">
        <f t="shared" si="54"/>
        <v>0.5</v>
      </c>
      <c r="BW139">
        <v>7</v>
      </c>
      <c r="BX139">
        <v>10</v>
      </c>
      <c r="BY139">
        <v>21</v>
      </c>
      <c r="BZ139">
        <v>20</v>
      </c>
      <c r="CA139">
        <v>37</v>
      </c>
      <c r="CB139">
        <v>35</v>
      </c>
      <c r="CC139">
        <v>15</v>
      </c>
      <c r="CD139">
        <v>20</v>
      </c>
      <c r="CE139">
        <v>34</v>
      </c>
      <c r="CF139">
        <v>26</v>
      </c>
      <c r="CG139">
        <v>29</v>
      </c>
      <c r="CH139">
        <v>33</v>
      </c>
      <c r="CI139">
        <v>0</v>
      </c>
      <c r="CJ139">
        <v>0</v>
      </c>
      <c r="CK139">
        <v>4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3</v>
      </c>
      <c r="CS139">
        <v>2</v>
      </c>
      <c r="CT139">
        <v>6</v>
      </c>
      <c r="CU139">
        <v>1</v>
      </c>
      <c r="CV139">
        <v>8</v>
      </c>
      <c r="CW139">
        <v>1</v>
      </c>
      <c r="CX139">
        <v>0</v>
      </c>
      <c r="CY139">
        <v>11</v>
      </c>
      <c r="CZ139">
        <v>56</v>
      </c>
      <c r="DA139">
        <v>15</v>
      </c>
      <c r="DB139">
        <v>3</v>
      </c>
      <c r="DC139">
        <v>9</v>
      </c>
      <c r="DD139">
        <v>23</v>
      </c>
      <c r="DE139">
        <v>25</v>
      </c>
      <c r="DF139">
        <v>1</v>
      </c>
      <c r="DG139">
        <v>95</v>
      </c>
      <c r="DH139">
        <v>20</v>
      </c>
      <c r="DI139">
        <v>17</v>
      </c>
      <c r="DJ139">
        <v>21</v>
      </c>
      <c r="DK139">
        <v>21</v>
      </c>
      <c r="DL139">
        <v>0</v>
      </c>
      <c r="DM139">
        <v>16</v>
      </c>
      <c r="DN139">
        <v>16</v>
      </c>
      <c r="DO139">
        <v>0</v>
      </c>
      <c r="DP139" s="42">
        <f t="shared" si="55"/>
        <v>-3</v>
      </c>
      <c r="DQ139" s="20">
        <v>-7.7759999999999998</v>
      </c>
      <c r="DR139">
        <v>20</v>
      </c>
      <c r="DS139">
        <v>0</v>
      </c>
      <c r="DT139">
        <v>0</v>
      </c>
      <c r="DU139">
        <v>0</v>
      </c>
      <c r="DV139">
        <v>0</v>
      </c>
      <c r="DW139">
        <v>1510</v>
      </c>
      <c r="DX139">
        <v>1155</v>
      </c>
      <c r="DY139">
        <v>1140</v>
      </c>
      <c r="DZ139">
        <v>873</v>
      </c>
      <c r="EA139">
        <v>820</v>
      </c>
      <c r="EB139">
        <v>634</v>
      </c>
      <c r="EC139">
        <v>74.540000000000006</v>
      </c>
      <c r="ED139">
        <v>62.39</v>
      </c>
      <c r="EE139">
        <v>65</v>
      </c>
      <c r="EF139">
        <v>57</v>
      </c>
      <c r="EG139" s="41">
        <f t="shared" si="56"/>
        <v>7.926829268292683E-2</v>
      </c>
      <c r="EH139" s="43">
        <f t="shared" si="57"/>
        <v>0.91009463722397477</v>
      </c>
      <c r="EI139" s="44">
        <f t="shared" si="58"/>
        <v>0.98936292990690156</v>
      </c>
      <c r="EJ139">
        <v>1512</v>
      </c>
      <c r="EK139">
        <v>1156</v>
      </c>
      <c r="EL139">
        <v>1141</v>
      </c>
      <c r="EM139">
        <v>874</v>
      </c>
      <c r="EN139">
        <v>821</v>
      </c>
      <c r="EO139">
        <v>633</v>
      </c>
      <c r="EP139">
        <v>65</v>
      </c>
      <c r="EQ139">
        <v>57</v>
      </c>
      <c r="ER139">
        <v>799</v>
      </c>
      <c r="ES139">
        <v>629</v>
      </c>
      <c r="ET139">
        <v>305</v>
      </c>
      <c r="EU139">
        <v>288</v>
      </c>
      <c r="EV139">
        <v>35</v>
      </c>
      <c r="EW139">
        <v>32</v>
      </c>
      <c r="EX139">
        <v>113</v>
      </c>
      <c r="EY139">
        <v>86</v>
      </c>
      <c r="EZ139">
        <v>3.4</v>
      </c>
      <c r="FA139">
        <v>1.1000000000000001</v>
      </c>
      <c r="FB139">
        <v>4.4000000000000004</v>
      </c>
      <c r="FC139" s="20">
        <v>55.02</v>
      </c>
      <c r="FD139" s="26">
        <f t="shared" si="59"/>
        <v>0.6709756097560976</v>
      </c>
      <c r="FE139">
        <v>5.7050999999999998</v>
      </c>
      <c r="FF139">
        <v>0.2</v>
      </c>
      <c r="FG139">
        <v>-1.2</v>
      </c>
      <c r="FH139">
        <v>-1</v>
      </c>
      <c r="FL139" s="42">
        <f t="shared" si="60"/>
        <v>230</v>
      </c>
      <c r="FM139" s="20">
        <f t="shared" si="61"/>
        <v>8.9</v>
      </c>
      <c r="FN139" s="41">
        <v>8.8709677400000006E-2</v>
      </c>
      <c r="FO139" s="20">
        <f t="shared" si="62"/>
        <v>43.8</v>
      </c>
      <c r="FP139" s="20">
        <f t="shared" si="63"/>
        <v>46.444800000000001</v>
      </c>
      <c r="FQ139" s="20">
        <f t="shared" si="64"/>
        <v>118.28060390422156</v>
      </c>
      <c r="FV139" t="s">
        <v>751</v>
      </c>
      <c r="FW139" s="45">
        <v>742500</v>
      </c>
      <c r="FX139" s="45">
        <v>734167</v>
      </c>
      <c r="FY139">
        <v>122</v>
      </c>
      <c r="FZ139">
        <v>38</v>
      </c>
      <c r="GA139">
        <v>43</v>
      </c>
      <c r="GB139">
        <v>81</v>
      </c>
      <c r="GC139">
        <v>-2</v>
      </c>
      <c r="GD139">
        <v>52</v>
      </c>
      <c r="GE139">
        <v>252</v>
      </c>
      <c r="GF139">
        <v>1987</v>
      </c>
      <c r="GG139">
        <v>7</v>
      </c>
      <c r="GH139">
        <v>1.8</v>
      </c>
      <c r="GI139">
        <v>8.8000000000000007</v>
      </c>
      <c r="GJ139" s="42">
        <f t="shared" si="65"/>
        <v>43.8</v>
      </c>
    </row>
    <row r="140" spans="1:192" x14ac:dyDescent="0.45">
      <c r="A140" s="40">
        <v>34109</v>
      </c>
      <c r="B140" t="s">
        <v>1321</v>
      </c>
      <c r="C140" t="s">
        <v>126</v>
      </c>
      <c r="D140" t="s">
        <v>91</v>
      </c>
      <c r="E140" t="s">
        <v>91</v>
      </c>
      <c r="F140">
        <v>69</v>
      </c>
      <c r="G140">
        <v>170</v>
      </c>
      <c r="H140">
        <v>2012</v>
      </c>
      <c r="I140">
        <v>4</v>
      </c>
      <c r="J140">
        <v>97</v>
      </c>
      <c r="K140" t="s">
        <v>92</v>
      </c>
      <c r="L140">
        <v>2017</v>
      </c>
      <c r="M140">
        <v>24</v>
      </c>
      <c r="N140">
        <v>1</v>
      </c>
      <c r="O140">
        <v>8476971</v>
      </c>
      <c r="P140" t="s">
        <v>1322</v>
      </c>
      <c r="Q140" t="s">
        <v>1323</v>
      </c>
      <c r="R140" t="s">
        <v>1324</v>
      </c>
      <c r="S140" t="s">
        <v>1325</v>
      </c>
      <c r="T140" t="s">
        <v>725</v>
      </c>
      <c r="U140" t="s">
        <v>102</v>
      </c>
      <c r="V140">
        <v>25</v>
      </c>
      <c r="W140">
        <v>6</v>
      </c>
      <c r="X140">
        <v>1</v>
      </c>
      <c r="Y140">
        <v>1</v>
      </c>
      <c r="Z140">
        <v>7</v>
      </c>
      <c r="AA140">
        <v>20</v>
      </c>
      <c r="AB140">
        <v>62</v>
      </c>
      <c r="AC140" s="26">
        <f t="shared" si="44"/>
        <v>0.28000000000000003</v>
      </c>
      <c r="AD140" s="20">
        <f t="shared" si="45"/>
        <v>0</v>
      </c>
      <c r="AE140" s="20">
        <v>3.2949999999999999</v>
      </c>
      <c r="AF140">
        <v>3</v>
      </c>
      <c r="AG140">
        <v>-3.3</v>
      </c>
      <c r="AH140">
        <v>6</v>
      </c>
      <c r="AI140">
        <v>458</v>
      </c>
      <c r="AJ140">
        <v>20473</v>
      </c>
      <c r="AK140" s="20">
        <v>341.21666666666999</v>
      </c>
      <c r="AL140">
        <v>341.22</v>
      </c>
      <c r="AM140">
        <v>341</v>
      </c>
      <c r="AN140" s="26">
        <f t="shared" si="46"/>
        <v>13.648666666666665</v>
      </c>
      <c r="AO140">
        <v>22.76</v>
      </c>
      <c r="AP140" s="41">
        <f t="shared" si="47"/>
        <v>0.5</v>
      </c>
      <c r="AQ140">
        <v>53</v>
      </c>
      <c r="AR140">
        <v>53</v>
      </c>
      <c r="AS140">
        <v>53</v>
      </c>
      <c r="AT140">
        <v>41</v>
      </c>
      <c r="AU140">
        <v>41</v>
      </c>
      <c r="AV140">
        <v>26</v>
      </c>
      <c r="AW140">
        <v>32</v>
      </c>
      <c r="AX140">
        <v>16</v>
      </c>
      <c r="AY140">
        <v>1</v>
      </c>
      <c r="AZ140">
        <v>2</v>
      </c>
      <c r="BA140" s="42">
        <f t="shared" si="48"/>
        <v>3</v>
      </c>
      <c r="BB140">
        <v>3.09</v>
      </c>
      <c r="BC140">
        <v>22.269200000000001</v>
      </c>
      <c r="BD140" s="20">
        <v>22.5</v>
      </c>
      <c r="BE140" s="20">
        <f t="shared" si="49"/>
        <v>75.5</v>
      </c>
      <c r="BF140" s="20">
        <f t="shared" si="50"/>
        <v>13.275892386143836</v>
      </c>
      <c r="BG140">
        <v>95</v>
      </c>
      <c r="BH140">
        <v>94</v>
      </c>
      <c r="BI140">
        <v>99</v>
      </c>
      <c r="BJ140" s="41">
        <f t="shared" si="51"/>
        <v>0.48969072164948452</v>
      </c>
      <c r="BK140">
        <v>11</v>
      </c>
      <c r="BL140">
        <v>11</v>
      </c>
      <c r="BM140">
        <v>30</v>
      </c>
      <c r="BN140" s="42">
        <f t="shared" si="52"/>
        <v>-19</v>
      </c>
      <c r="BO140">
        <v>15</v>
      </c>
      <c r="BP140">
        <v>7</v>
      </c>
      <c r="BQ140">
        <v>13</v>
      </c>
      <c r="BR140">
        <v>7</v>
      </c>
      <c r="BS140" s="41">
        <f t="shared" si="53"/>
        <v>2.6717557251908396E-2</v>
      </c>
      <c r="BT140">
        <v>0</v>
      </c>
      <c r="BU140">
        <v>9</v>
      </c>
      <c r="BV140" s="41">
        <f t="shared" si="54"/>
        <v>0</v>
      </c>
      <c r="BW140">
        <v>0</v>
      </c>
      <c r="BX140">
        <v>2</v>
      </c>
      <c r="BY140">
        <v>0</v>
      </c>
      <c r="BZ140">
        <v>3</v>
      </c>
      <c r="CA140">
        <v>0</v>
      </c>
      <c r="CB140">
        <v>4</v>
      </c>
      <c r="CC140">
        <v>0</v>
      </c>
      <c r="CD140">
        <v>4</v>
      </c>
      <c r="CE140">
        <v>0</v>
      </c>
      <c r="CF140">
        <v>2</v>
      </c>
      <c r="CG140">
        <v>0</v>
      </c>
      <c r="CH140">
        <v>5</v>
      </c>
      <c r="CI140">
        <v>0</v>
      </c>
      <c r="CJ140">
        <v>0</v>
      </c>
      <c r="CK140">
        <v>2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1</v>
      </c>
      <c r="CZ140">
        <v>14</v>
      </c>
      <c r="DA140">
        <v>3</v>
      </c>
      <c r="DB140">
        <v>0</v>
      </c>
      <c r="DC140">
        <v>3</v>
      </c>
      <c r="DD140">
        <v>6</v>
      </c>
      <c r="DE140">
        <v>2</v>
      </c>
      <c r="DF140">
        <v>0</v>
      </c>
      <c r="DG140">
        <v>12</v>
      </c>
      <c r="DH140">
        <v>3</v>
      </c>
      <c r="DI140">
        <v>5</v>
      </c>
      <c r="DJ140">
        <v>3</v>
      </c>
      <c r="DK140">
        <v>3</v>
      </c>
      <c r="DL140">
        <v>0</v>
      </c>
      <c r="DM140">
        <v>4</v>
      </c>
      <c r="DN140">
        <v>4</v>
      </c>
      <c r="DO140">
        <v>0</v>
      </c>
      <c r="DP140" s="42">
        <f t="shared" si="55"/>
        <v>2</v>
      </c>
      <c r="DQ140" s="20">
        <v>0.77600000000000002</v>
      </c>
      <c r="DR140">
        <v>3</v>
      </c>
      <c r="DS140">
        <v>0</v>
      </c>
      <c r="DT140">
        <v>0</v>
      </c>
      <c r="DU140">
        <v>0</v>
      </c>
      <c r="DV140">
        <v>0</v>
      </c>
      <c r="DW140">
        <v>280</v>
      </c>
      <c r="DX140">
        <v>330</v>
      </c>
      <c r="DY140">
        <v>206</v>
      </c>
      <c r="DZ140">
        <v>255</v>
      </c>
      <c r="EA140">
        <v>142</v>
      </c>
      <c r="EB140">
        <v>170</v>
      </c>
      <c r="EC140">
        <v>12.67</v>
      </c>
      <c r="ED140">
        <v>14.9</v>
      </c>
      <c r="EE140">
        <v>14</v>
      </c>
      <c r="EF140">
        <v>8</v>
      </c>
      <c r="EG140" s="41">
        <f t="shared" si="56"/>
        <v>9.8591549295774641E-2</v>
      </c>
      <c r="EH140" s="43">
        <f t="shared" si="57"/>
        <v>0.95294117647058818</v>
      </c>
      <c r="EI140" s="44">
        <f t="shared" si="58"/>
        <v>1.0515327257663629</v>
      </c>
      <c r="EJ140">
        <v>279</v>
      </c>
      <c r="EK140">
        <v>330</v>
      </c>
      <c r="EL140">
        <v>205</v>
      </c>
      <c r="EM140">
        <v>255</v>
      </c>
      <c r="EN140">
        <v>141</v>
      </c>
      <c r="EO140">
        <v>170</v>
      </c>
      <c r="EP140">
        <v>14</v>
      </c>
      <c r="EQ140">
        <v>8</v>
      </c>
      <c r="ER140">
        <v>131</v>
      </c>
      <c r="ES140">
        <v>162</v>
      </c>
      <c r="ET140">
        <v>56</v>
      </c>
      <c r="EU140">
        <v>69</v>
      </c>
      <c r="EV140">
        <v>11</v>
      </c>
      <c r="EW140">
        <v>4</v>
      </c>
      <c r="EX140">
        <v>27</v>
      </c>
      <c r="EY140">
        <v>20</v>
      </c>
      <c r="EZ140">
        <v>0.4</v>
      </c>
      <c r="FA140">
        <v>0.5</v>
      </c>
      <c r="FB140">
        <v>0.9</v>
      </c>
      <c r="FC140" s="20">
        <v>4.51</v>
      </c>
      <c r="FD140" s="26">
        <f t="shared" si="59"/>
        <v>0.1804</v>
      </c>
      <c r="FE140">
        <v>1.6169</v>
      </c>
      <c r="FF140">
        <v>0.09</v>
      </c>
      <c r="FG140">
        <v>-0.11</v>
      </c>
      <c r="FH140">
        <v>-0.02</v>
      </c>
      <c r="FI140">
        <v>2</v>
      </c>
      <c r="FJ140">
        <v>0</v>
      </c>
      <c r="FK140">
        <v>0</v>
      </c>
      <c r="FL140" s="42">
        <f t="shared" si="60"/>
        <v>24</v>
      </c>
      <c r="FM140" s="20">
        <f t="shared" si="61"/>
        <v>8</v>
      </c>
      <c r="FN140" s="41">
        <v>8.7466666700000001E-2</v>
      </c>
      <c r="FO140" s="20">
        <f t="shared" si="62"/>
        <v>6.4</v>
      </c>
      <c r="FP140" s="20">
        <f t="shared" si="63"/>
        <v>7.1551999999999998</v>
      </c>
      <c r="FQ140" s="20">
        <f t="shared" si="64"/>
        <v>107.26217689467205</v>
      </c>
      <c r="FV140" t="s">
        <v>751</v>
      </c>
      <c r="FW140" s="45">
        <v>925000</v>
      </c>
      <c r="FX140" s="45">
        <v>925000</v>
      </c>
      <c r="FY140">
        <v>25</v>
      </c>
      <c r="FZ140">
        <v>6</v>
      </c>
      <c r="GA140">
        <v>1</v>
      </c>
      <c r="GB140">
        <v>7</v>
      </c>
      <c r="GC140">
        <v>3</v>
      </c>
      <c r="GD140">
        <v>6</v>
      </c>
      <c r="GE140">
        <v>26</v>
      </c>
      <c r="GF140">
        <v>341</v>
      </c>
      <c r="GG140">
        <v>0.4</v>
      </c>
      <c r="GH140">
        <v>0.5</v>
      </c>
      <c r="GI140">
        <v>0.9</v>
      </c>
      <c r="GJ140" s="42">
        <f t="shared" si="65"/>
        <v>6.4</v>
      </c>
    </row>
    <row r="141" spans="1:192" x14ac:dyDescent="0.45">
      <c r="A141" s="40">
        <v>30991</v>
      </c>
      <c r="B141" t="s">
        <v>1326</v>
      </c>
      <c r="D141" t="s">
        <v>223</v>
      </c>
      <c r="E141" t="s">
        <v>223</v>
      </c>
      <c r="F141">
        <v>70</v>
      </c>
      <c r="G141">
        <v>180</v>
      </c>
      <c r="H141">
        <v>2003</v>
      </c>
      <c r="I141">
        <v>8</v>
      </c>
      <c r="J141">
        <v>239</v>
      </c>
      <c r="K141" t="s">
        <v>92</v>
      </c>
      <c r="L141">
        <v>2007</v>
      </c>
      <c r="M141">
        <v>33</v>
      </c>
      <c r="N141">
        <v>11</v>
      </c>
      <c r="O141">
        <v>8470828</v>
      </c>
      <c r="P141" t="s">
        <v>1327</v>
      </c>
      <c r="Q141" t="s">
        <v>1328</v>
      </c>
      <c r="R141" t="s">
        <v>1329</v>
      </c>
      <c r="S141" t="s">
        <v>1330</v>
      </c>
      <c r="T141" t="s">
        <v>720</v>
      </c>
      <c r="U141" t="s">
        <v>285</v>
      </c>
      <c r="V141">
        <v>43</v>
      </c>
      <c r="W141">
        <v>1</v>
      </c>
      <c r="X141">
        <v>5</v>
      </c>
      <c r="Y141">
        <v>2</v>
      </c>
      <c r="Z141">
        <v>6</v>
      </c>
      <c r="AA141">
        <v>21</v>
      </c>
      <c r="AB141">
        <v>85</v>
      </c>
      <c r="AC141" s="26">
        <f t="shared" si="44"/>
        <v>0.13953488372093023</v>
      </c>
      <c r="AD141" s="20">
        <f t="shared" si="45"/>
        <v>-13.210059171597631</v>
      </c>
      <c r="AE141" s="20">
        <v>1.9769999999999999</v>
      </c>
      <c r="AF141">
        <v>8</v>
      </c>
      <c r="AG141">
        <v>6.2</v>
      </c>
      <c r="AH141">
        <v>20</v>
      </c>
      <c r="AI141">
        <v>950</v>
      </c>
      <c r="AJ141">
        <v>43941</v>
      </c>
      <c r="AK141" s="20">
        <v>732.35</v>
      </c>
      <c r="AL141">
        <v>732.35</v>
      </c>
      <c r="AM141">
        <v>732</v>
      </c>
      <c r="AN141" s="26">
        <f t="shared" si="46"/>
        <v>17.031395348837211</v>
      </c>
      <c r="AO141">
        <v>28.4</v>
      </c>
      <c r="AP141" s="41">
        <f t="shared" si="47"/>
        <v>0.20689655172413793</v>
      </c>
      <c r="AQ141">
        <v>68</v>
      </c>
      <c r="AR141">
        <v>68</v>
      </c>
      <c r="AS141">
        <v>68</v>
      </c>
      <c r="AT141">
        <v>50</v>
      </c>
      <c r="AU141">
        <v>50</v>
      </c>
      <c r="AV141">
        <v>31</v>
      </c>
      <c r="AW141">
        <v>11</v>
      </c>
      <c r="AX141">
        <v>3</v>
      </c>
      <c r="AY141">
        <v>0</v>
      </c>
      <c r="AZ141">
        <v>2</v>
      </c>
      <c r="BA141" s="42">
        <f t="shared" si="48"/>
        <v>2</v>
      </c>
      <c r="BB141">
        <v>1.32</v>
      </c>
      <c r="BC141">
        <v>54.548400000000001</v>
      </c>
      <c r="BD141" s="20">
        <v>45.5</v>
      </c>
      <c r="BE141" s="20">
        <f t="shared" si="49"/>
        <v>113.5</v>
      </c>
      <c r="BF141" s="20">
        <f t="shared" si="50"/>
        <v>9.2988325254318287</v>
      </c>
      <c r="BG141">
        <v>265</v>
      </c>
      <c r="BH141">
        <v>294</v>
      </c>
      <c r="BI141">
        <v>262</v>
      </c>
      <c r="BJ141" s="41">
        <f t="shared" si="51"/>
        <v>0.50284629981024664</v>
      </c>
      <c r="BK141">
        <v>20</v>
      </c>
      <c r="BL141">
        <v>20</v>
      </c>
      <c r="BM141">
        <v>58</v>
      </c>
      <c r="BN141" s="42">
        <f t="shared" si="52"/>
        <v>-38</v>
      </c>
      <c r="BO141">
        <v>19</v>
      </c>
      <c r="BP141">
        <v>31</v>
      </c>
      <c r="BQ141">
        <v>3</v>
      </c>
      <c r="BR141">
        <v>51</v>
      </c>
      <c r="BS141" s="41">
        <f t="shared" si="53"/>
        <v>9.6408317580340269E-2</v>
      </c>
      <c r="BT141">
        <v>0</v>
      </c>
      <c r="BU141">
        <v>0</v>
      </c>
      <c r="BV141" s="41">
        <f t="shared" si="54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18</v>
      </c>
      <c r="DA141">
        <v>1</v>
      </c>
      <c r="DB141">
        <v>0</v>
      </c>
      <c r="DC141">
        <v>9</v>
      </c>
      <c r="DD141">
        <v>3</v>
      </c>
      <c r="DE141">
        <v>0</v>
      </c>
      <c r="DF141">
        <v>0</v>
      </c>
      <c r="DG141">
        <v>18</v>
      </c>
      <c r="DH141">
        <v>10</v>
      </c>
      <c r="DI141">
        <v>3</v>
      </c>
      <c r="DJ141">
        <v>10</v>
      </c>
      <c r="DK141">
        <v>10</v>
      </c>
      <c r="DL141">
        <v>0</v>
      </c>
      <c r="DM141">
        <v>2</v>
      </c>
      <c r="DN141">
        <v>2</v>
      </c>
      <c r="DO141">
        <v>0</v>
      </c>
      <c r="DP141" s="42">
        <f t="shared" si="55"/>
        <v>-7</v>
      </c>
      <c r="DQ141" s="20">
        <v>-4.7640000000000002</v>
      </c>
      <c r="DR141">
        <v>10</v>
      </c>
      <c r="DS141">
        <v>0</v>
      </c>
      <c r="DT141">
        <v>0</v>
      </c>
      <c r="DU141">
        <v>0</v>
      </c>
      <c r="DV141">
        <v>0</v>
      </c>
      <c r="DW141">
        <v>648</v>
      </c>
      <c r="DX141">
        <v>646</v>
      </c>
      <c r="DY141">
        <v>492</v>
      </c>
      <c r="DZ141">
        <v>478</v>
      </c>
      <c r="EA141">
        <v>333</v>
      </c>
      <c r="EB141">
        <v>336</v>
      </c>
      <c r="EC141">
        <v>29.35</v>
      </c>
      <c r="ED141">
        <v>25.42</v>
      </c>
      <c r="EE141">
        <v>29</v>
      </c>
      <c r="EF141">
        <v>27</v>
      </c>
      <c r="EG141" s="41">
        <f t="shared" si="56"/>
        <v>8.7087087087087081E-2</v>
      </c>
      <c r="EH141" s="43">
        <f t="shared" si="57"/>
        <v>0.9196428571428571</v>
      </c>
      <c r="EI141" s="44">
        <f t="shared" si="58"/>
        <v>1.0067299442299442</v>
      </c>
      <c r="EJ141">
        <v>652</v>
      </c>
      <c r="EK141">
        <v>646</v>
      </c>
      <c r="EL141">
        <v>492</v>
      </c>
      <c r="EM141">
        <v>478</v>
      </c>
      <c r="EN141">
        <v>332</v>
      </c>
      <c r="EO141">
        <v>337</v>
      </c>
      <c r="EP141">
        <v>29</v>
      </c>
      <c r="EQ141">
        <v>27</v>
      </c>
      <c r="ER141">
        <v>302</v>
      </c>
      <c r="ES141">
        <v>276</v>
      </c>
      <c r="ET141">
        <v>124</v>
      </c>
      <c r="EU141">
        <v>96</v>
      </c>
      <c r="EV141">
        <v>15</v>
      </c>
      <c r="EW141">
        <v>14</v>
      </c>
      <c r="EX141">
        <v>63</v>
      </c>
      <c r="EY141">
        <v>55</v>
      </c>
      <c r="EZ141">
        <v>-0.2</v>
      </c>
      <c r="FA141">
        <v>2</v>
      </c>
      <c r="FB141">
        <v>1.8</v>
      </c>
      <c r="FC141" s="20">
        <v>11.47</v>
      </c>
      <c r="FD141" s="26">
        <f t="shared" si="59"/>
        <v>0.26674418604651162</v>
      </c>
      <c r="FE141">
        <v>0.1211</v>
      </c>
      <c r="FF141">
        <v>0.02</v>
      </c>
      <c r="FG141">
        <v>0.45</v>
      </c>
      <c r="FH141">
        <v>0.47</v>
      </c>
      <c r="FL141" s="42">
        <f t="shared" si="60"/>
        <v>91</v>
      </c>
      <c r="FM141" s="20">
        <f t="shared" si="61"/>
        <v>2.2999999999999998</v>
      </c>
      <c r="FN141" s="41">
        <v>7.0109439000000003E-3</v>
      </c>
      <c r="FO141" s="20">
        <f t="shared" si="62"/>
        <v>4</v>
      </c>
      <c r="FP141" s="20">
        <f t="shared" si="63"/>
        <v>5.0472000000000001</v>
      </c>
      <c r="FQ141" s="20">
        <f t="shared" si="64"/>
        <v>106.01488359391001</v>
      </c>
      <c r="FR141">
        <v>4</v>
      </c>
      <c r="FS141" t="s">
        <v>314</v>
      </c>
      <c r="FT141">
        <v>195</v>
      </c>
      <c r="FV141" t="s">
        <v>711</v>
      </c>
      <c r="FW141" s="45">
        <v>5750000</v>
      </c>
      <c r="FX141" s="45">
        <v>5750000</v>
      </c>
      <c r="FY141">
        <v>719</v>
      </c>
      <c r="FZ141">
        <v>54</v>
      </c>
      <c r="GA141">
        <v>254</v>
      </c>
      <c r="GB141">
        <v>308</v>
      </c>
      <c r="GC141">
        <v>5</v>
      </c>
      <c r="GD141">
        <v>422</v>
      </c>
      <c r="GE141">
        <v>819</v>
      </c>
      <c r="GF141">
        <v>16363</v>
      </c>
      <c r="GG141">
        <v>20.5</v>
      </c>
      <c r="GH141">
        <v>30.4</v>
      </c>
      <c r="GI141">
        <v>50.9</v>
      </c>
      <c r="GJ141" s="42">
        <f t="shared" si="65"/>
        <v>4</v>
      </c>
    </row>
    <row r="142" spans="1:192" x14ac:dyDescent="0.45">
      <c r="A142" s="40">
        <v>34194</v>
      </c>
      <c r="B142" t="s">
        <v>1331</v>
      </c>
      <c r="C142" t="s">
        <v>126</v>
      </c>
      <c r="D142" t="s">
        <v>91</v>
      </c>
      <c r="E142" t="s">
        <v>91</v>
      </c>
      <c r="F142">
        <v>73</v>
      </c>
      <c r="G142">
        <v>198</v>
      </c>
      <c r="H142">
        <v>2012</v>
      </c>
      <c r="I142">
        <v>4</v>
      </c>
      <c r="J142">
        <v>101</v>
      </c>
      <c r="K142" t="s">
        <v>92</v>
      </c>
      <c r="L142">
        <v>2013</v>
      </c>
      <c r="M142">
        <v>24</v>
      </c>
      <c r="N142">
        <v>5</v>
      </c>
      <c r="O142">
        <v>8476975</v>
      </c>
      <c r="P142" t="s">
        <v>1332</v>
      </c>
      <c r="Q142" t="s">
        <v>1333</v>
      </c>
      <c r="R142" t="s">
        <v>1334</v>
      </c>
      <c r="S142" t="s">
        <v>1335</v>
      </c>
      <c r="T142" t="s">
        <v>716</v>
      </c>
      <c r="U142" t="s">
        <v>153</v>
      </c>
      <c r="V142">
        <v>56</v>
      </c>
      <c r="W142">
        <v>5</v>
      </c>
      <c r="X142">
        <v>4</v>
      </c>
      <c r="Y142">
        <v>2</v>
      </c>
      <c r="Z142">
        <v>9</v>
      </c>
      <c r="AA142">
        <v>20</v>
      </c>
      <c r="AB142">
        <v>91</v>
      </c>
      <c r="AC142" s="26">
        <f t="shared" si="44"/>
        <v>0.16071428571428573</v>
      </c>
      <c r="AD142" s="20">
        <f t="shared" si="45"/>
        <v>-3.7555555555555564</v>
      </c>
      <c r="AE142" s="20">
        <v>3.6720000000000002</v>
      </c>
      <c r="AF142">
        <v>-5</v>
      </c>
      <c r="AG142">
        <v>-3.2</v>
      </c>
      <c r="AH142">
        <v>41</v>
      </c>
      <c r="AI142">
        <v>840</v>
      </c>
      <c r="AJ142">
        <v>34279</v>
      </c>
      <c r="AK142" s="20">
        <v>571.31666666667002</v>
      </c>
      <c r="AL142">
        <v>571.6</v>
      </c>
      <c r="AM142">
        <v>572</v>
      </c>
      <c r="AN142" s="26">
        <f t="shared" si="46"/>
        <v>10.202083333333334</v>
      </c>
      <c r="AO142">
        <v>17.41</v>
      </c>
      <c r="AP142" s="41">
        <f t="shared" si="47"/>
        <v>0.52941176470588236</v>
      </c>
      <c r="AQ142">
        <v>109</v>
      </c>
      <c r="AR142">
        <v>108</v>
      </c>
      <c r="AS142">
        <v>109</v>
      </c>
      <c r="AT142">
        <v>82</v>
      </c>
      <c r="AU142">
        <v>82</v>
      </c>
      <c r="AV142">
        <v>64</v>
      </c>
      <c r="AW142">
        <v>72</v>
      </c>
      <c r="AX142">
        <v>31</v>
      </c>
      <c r="AY142">
        <v>1</v>
      </c>
      <c r="AZ142">
        <v>7</v>
      </c>
      <c r="BA142" s="42">
        <f t="shared" si="48"/>
        <v>8</v>
      </c>
      <c r="BB142">
        <v>5.13</v>
      </c>
      <c r="BC142">
        <v>24.671900000000001</v>
      </c>
      <c r="BD142" s="20">
        <v>32.299999999999997</v>
      </c>
      <c r="BE142" s="20">
        <f t="shared" si="49"/>
        <v>141.30000000000001</v>
      </c>
      <c r="BF142" s="20">
        <f t="shared" si="50"/>
        <v>14.832050384884536</v>
      </c>
      <c r="BG142">
        <v>145</v>
      </c>
      <c r="BH142">
        <v>238</v>
      </c>
      <c r="BI142">
        <v>200</v>
      </c>
      <c r="BJ142" s="41">
        <f t="shared" si="51"/>
        <v>0.42028985507246375</v>
      </c>
      <c r="BK142">
        <v>112</v>
      </c>
      <c r="BL142">
        <v>112</v>
      </c>
      <c r="BM142">
        <v>80</v>
      </c>
      <c r="BN142" s="42">
        <f t="shared" si="52"/>
        <v>32</v>
      </c>
      <c r="BO142">
        <v>18</v>
      </c>
      <c r="BP142">
        <v>6</v>
      </c>
      <c r="BQ142">
        <v>8</v>
      </c>
      <c r="BR142">
        <v>32</v>
      </c>
      <c r="BS142" s="41">
        <f t="shared" si="53"/>
        <v>7.2398190045248875E-2</v>
      </c>
      <c r="BT142">
        <v>234</v>
      </c>
      <c r="BU142">
        <v>265</v>
      </c>
      <c r="BV142" s="41">
        <f t="shared" si="54"/>
        <v>0.46893787575150303</v>
      </c>
      <c r="BW142">
        <v>84</v>
      </c>
      <c r="BX142">
        <v>85</v>
      </c>
      <c r="BY142">
        <v>96</v>
      </c>
      <c r="BZ142">
        <v>115</v>
      </c>
      <c r="CA142">
        <v>54</v>
      </c>
      <c r="CB142">
        <v>65</v>
      </c>
      <c r="CC142">
        <v>84</v>
      </c>
      <c r="CD142">
        <v>92</v>
      </c>
      <c r="CE142">
        <v>83</v>
      </c>
      <c r="CF142">
        <v>88</v>
      </c>
      <c r="CG142">
        <v>134</v>
      </c>
      <c r="CH142">
        <v>161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1</v>
      </c>
      <c r="CY142">
        <v>2</v>
      </c>
      <c r="CZ142">
        <v>15</v>
      </c>
      <c r="DA142">
        <v>9</v>
      </c>
      <c r="DB142">
        <v>2</v>
      </c>
      <c r="DC142">
        <v>3</v>
      </c>
      <c r="DD142">
        <v>4</v>
      </c>
      <c r="DE142">
        <v>5</v>
      </c>
      <c r="DF142">
        <v>0</v>
      </c>
      <c r="DG142">
        <v>41</v>
      </c>
      <c r="DH142">
        <v>18</v>
      </c>
      <c r="DI142">
        <v>16</v>
      </c>
      <c r="DJ142">
        <v>18</v>
      </c>
      <c r="DK142">
        <v>17</v>
      </c>
      <c r="DL142">
        <v>1</v>
      </c>
      <c r="DM142">
        <v>18</v>
      </c>
      <c r="DN142">
        <v>17</v>
      </c>
      <c r="DO142">
        <v>1</v>
      </c>
      <c r="DP142" s="42">
        <f t="shared" si="55"/>
        <v>-2</v>
      </c>
      <c r="DQ142" s="20">
        <v>-0.72499999999999998</v>
      </c>
      <c r="DR142">
        <v>17</v>
      </c>
      <c r="DS142">
        <v>1</v>
      </c>
      <c r="DT142">
        <v>0</v>
      </c>
      <c r="DU142">
        <v>0</v>
      </c>
      <c r="DV142">
        <v>0</v>
      </c>
      <c r="DW142">
        <v>496</v>
      </c>
      <c r="DX142">
        <v>558</v>
      </c>
      <c r="DY142">
        <v>361</v>
      </c>
      <c r="DZ142">
        <v>410</v>
      </c>
      <c r="EA142">
        <v>264</v>
      </c>
      <c r="EB142">
        <v>302</v>
      </c>
      <c r="EC142">
        <v>17.72</v>
      </c>
      <c r="ED142">
        <v>22.03</v>
      </c>
      <c r="EE142">
        <v>17</v>
      </c>
      <c r="EF142">
        <v>29</v>
      </c>
      <c r="EG142" s="41">
        <f t="shared" si="56"/>
        <v>6.4393939393939392E-2</v>
      </c>
      <c r="EH142" s="43">
        <f t="shared" si="57"/>
        <v>0.90397350993377479</v>
      </c>
      <c r="EI142" s="44">
        <f t="shared" si="58"/>
        <v>0.96836744932771412</v>
      </c>
      <c r="EJ142">
        <v>495</v>
      </c>
      <c r="EK142">
        <v>561</v>
      </c>
      <c r="EL142">
        <v>360</v>
      </c>
      <c r="EM142">
        <v>413</v>
      </c>
      <c r="EN142">
        <v>263</v>
      </c>
      <c r="EO142">
        <v>305</v>
      </c>
      <c r="EP142">
        <v>17</v>
      </c>
      <c r="EQ142">
        <v>29</v>
      </c>
      <c r="ER142">
        <v>249</v>
      </c>
      <c r="ES142">
        <v>273</v>
      </c>
      <c r="ET142">
        <v>85</v>
      </c>
      <c r="EU142">
        <v>102</v>
      </c>
      <c r="EV142">
        <v>11</v>
      </c>
      <c r="EW142">
        <v>15</v>
      </c>
      <c r="EX142">
        <v>59</v>
      </c>
      <c r="EY142">
        <v>50</v>
      </c>
      <c r="EZ142">
        <v>-0.2</v>
      </c>
      <c r="FA142">
        <v>0.2</v>
      </c>
      <c r="FB142">
        <v>0.1</v>
      </c>
      <c r="FC142" s="20">
        <v>10.95</v>
      </c>
      <c r="FD142" s="26">
        <f t="shared" si="59"/>
        <v>0.19553571428571428</v>
      </c>
      <c r="FE142">
        <v>1.4114</v>
      </c>
      <c r="FF142">
        <v>0.14000000000000001</v>
      </c>
      <c r="FG142">
        <v>-0.05</v>
      </c>
      <c r="FH142">
        <v>0.1</v>
      </c>
      <c r="FL142" s="42">
        <f t="shared" si="60"/>
        <v>186</v>
      </c>
      <c r="FM142" s="20">
        <f t="shared" si="61"/>
        <v>7.0588235294117645</v>
      </c>
      <c r="FN142" s="41">
        <v>2.5689223100000002E-2</v>
      </c>
      <c r="FO142" s="20">
        <f t="shared" si="62"/>
        <v>4.9000000000000004</v>
      </c>
      <c r="FP142" s="20">
        <f t="shared" si="63"/>
        <v>8.8550000000000004</v>
      </c>
      <c r="FQ142" s="20">
        <f t="shared" si="64"/>
        <v>110.63680895731279</v>
      </c>
      <c r="FR142">
        <v>4</v>
      </c>
      <c r="FS142" t="s">
        <v>314</v>
      </c>
      <c r="FT142">
        <v>195</v>
      </c>
      <c r="FV142" t="s">
        <v>751</v>
      </c>
      <c r="FW142" s="45">
        <v>825000</v>
      </c>
      <c r="FX142" s="45">
        <v>812500</v>
      </c>
      <c r="FY142">
        <v>236</v>
      </c>
      <c r="FZ142">
        <v>27</v>
      </c>
      <c r="GA142">
        <v>23</v>
      </c>
      <c r="GB142">
        <v>50</v>
      </c>
      <c r="GC142">
        <v>-8</v>
      </c>
      <c r="GD142">
        <v>223</v>
      </c>
      <c r="GE142">
        <v>274</v>
      </c>
      <c r="GF142">
        <v>2854</v>
      </c>
      <c r="GG142">
        <v>0.60000000000000009</v>
      </c>
      <c r="GH142">
        <v>2.5</v>
      </c>
      <c r="GI142">
        <v>3.1</v>
      </c>
      <c r="GJ142" s="42">
        <f t="shared" si="65"/>
        <v>4.9000000000000004</v>
      </c>
    </row>
    <row r="143" spans="1:192" x14ac:dyDescent="0.45">
      <c r="A143" s="40">
        <v>31133</v>
      </c>
      <c r="B143" t="s">
        <v>1336</v>
      </c>
      <c r="C143" t="s">
        <v>362</v>
      </c>
      <c r="D143" t="s">
        <v>107</v>
      </c>
      <c r="E143" t="s">
        <v>107</v>
      </c>
      <c r="F143">
        <v>77</v>
      </c>
      <c r="G143">
        <v>260</v>
      </c>
      <c r="H143">
        <v>2003</v>
      </c>
      <c r="I143">
        <v>8</v>
      </c>
      <c r="J143">
        <v>245</v>
      </c>
      <c r="K143" t="s">
        <v>202</v>
      </c>
      <c r="L143">
        <v>2005</v>
      </c>
      <c r="M143">
        <v>32</v>
      </c>
      <c r="N143">
        <v>13</v>
      </c>
      <c r="O143">
        <v>8470834</v>
      </c>
      <c r="P143" t="s">
        <v>1337</v>
      </c>
      <c r="Q143" t="s">
        <v>1338</v>
      </c>
      <c r="R143" t="s">
        <v>1339</v>
      </c>
      <c r="S143" t="s">
        <v>493</v>
      </c>
      <c r="T143" t="s">
        <v>720</v>
      </c>
      <c r="U143" t="s">
        <v>285</v>
      </c>
      <c r="V143">
        <v>69</v>
      </c>
      <c r="W143">
        <v>8</v>
      </c>
      <c r="X143">
        <v>37</v>
      </c>
      <c r="Y143">
        <v>13</v>
      </c>
      <c r="Z143">
        <v>45</v>
      </c>
      <c r="AA143">
        <v>6</v>
      </c>
      <c r="AB143">
        <v>46</v>
      </c>
      <c r="AC143" s="26">
        <f t="shared" si="44"/>
        <v>0.65217391304347827</v>
      </c>
      <c r="AD143" s="20">
        <f t="shared" si="45"/>
        <v>4.12796833773087</v>
      </c>
      <c r="AE143" s="20">
        <v>14.932</v>
      </c>
      <c r="AF143">
        <v>15</v>
      </c>
      <c r="AG143">
        <v>5.9</v>
      </c>
      <c r="AH143">
        <v>112</v>
      </c>
      <c r="AI143">
        <v>1728</v>
      </c>
      <c r="AJ143">
        <v>100763</v>
      </c>
      <c r="AK143" s="20">
        <v>1679.3833333333</v>
      </c>
      <c r="AL143">
        <v>1679.38</v>
      </c>
      <c r="AM143">
        <v>1679</v>
      </c>
      <c r="AN143" s="26">
        <f t="shared" si="46"/>
        <v>24.338888888888892</v>
      </c>
      <c r="AO143">
        <v>40.08</v>
      </c>
      <c r="AP143" s="41">
        <f t="shared" si="47"/>
        <v>0.40540540540540543</v>
      </c>
      <c r="AQ143">
        <v>372</v>
      </c>
      <c r="AR143">
        <v>372</v>
      </c>
      <c r="AS143">
        <v>372</v>
      </c>
      <c r="AT143">
        <v>283</v>
      </c>
      <c r="AU143">
        <v>283</v>
      </c>
      <c r="AV143">
        <v>193</v>
      </c>
      <c r="AW143">
        <v>125</v>
      </c>
      <c r="AX143">
        <v>42</v>
      </c>
      <c r="AY143">
        <v>10</v>
      </c>
      <c r="AZ143">
        <v>21</v>
      </c>
      <c r="BA143" s="42">
        <f t="shared" si="48"/>
        <v>31</v>
      </c>
      <c r="BB143">
        <v>13.05</v>
      </c>
      <c r="BC143">
        <v>49.953400000000002</v>
      </c>
      <c r="BD143" s="20">
        <v>199.9</v>
      </c>
      <c r="BE143" s="20">
        <f t="shared" si="49"/>
        <v>571.9</v>
      </c>
      <c r="BF143" s="20">
        <f t="shared" si="50"/>
        <v>20.432540580452308</v>
      </c>
      <c r="BG143">
        <v>661</v>
      </c>
      <c r="BH143">
        <v>546</v>
      </c>
      <c r="BI143">
        <v>488</v>
      </c>
      <c r="BJ143" s="41">
        <f t="shared" si="51"/>
        <v>0.57528285465622275</v>
      </c>
      <c r="BK143">
        <v>147</v>
      </c>
      <c r="BL143">
        <v>146</v>
      </c>
      <c r="BM143">
        <v>53</v>
      </c>
      <c r="BN143" s="42">
        <f t="shared" si="52"/>
        <v>93</v>
      </c>
      <c r="BO143">
        <v>90</v>
      </c>
      <c r="BP143">
        <v>79</v>
      </c>
      <c r="BQ143">
        <v>34</v>
      </c>
      <c r="BR143">
        <v>100</v>
      </c>
      <c r="BS143" s="41">
        <f t="shared" si="53"/>
        <v>8.0450522928399035E-2</v>
      </c>
      <c r="BT143">
        <v>0</v>
      </c>
      <c r="BU143">
        <v>0</v>
      </c>
      <c r="BV143" s="41">
        <f t="shared" si="54"/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</v>
      </c>
      <c r="CS143">
        <v>2</v>
      </c>
      <c r="CT143">
        <v>0</v>
      </c>
      <c r="CU143">
        <v>0</v>
      </c>
      <c r="CV143">
        <v>1</v>
      </c>
      <c r="CW143">
        <v>0</v>
      </c>
      <c r="CX143">
        <v>5</v>
      </c>
      <c r="CY143">
        <v>10</v>
      </c>
      <c r="CZ143">
        <v>75</v>
      </c>
      <c r="DA143">
        <v>8</v>
      </c>
      <c r="DB143">
        <v>2</v>
      </c>
      <c r="DC143">
        <v>77</v>
      </c>
      <c r="DD143">
        <v>19</v>
      </c>
      <c r="DE143">
        <v>2</v>
      </c>
      <c r="DF143">
        <v>7</v>
      </c>
      <c r="DG143">
        <v>78</v>
      </c>
      <c r="DH143">
        <v>41</v>
      </c>
      <c r="DI143">
        <v>10</v>
      </c>
      <c r="DJ143">
        <v>40</v>
      </c>
      <c r="DK143">
        <v>38</v>
      </c>
      <c r="DL143">
        <v>2</v>
      </c>
      <c r="DM143">
        <v>12</v>
      </c>
      <c r="DN143">
        <v>10</v>
      </c>
      <c r="DO143">
        <v>2</v>
      </c>
      <c r="DP143" s="42">
        <f t="shared" si="55"/>
        <v>-31</v>
      </c>
      <c r="DQ143" s="20">
        <v>-19.797000000000001</v>
      </c>
      <c r="DR143">
        <v>36</v>
      </c>
      <c r="DS143">
        <v>2</v>
      </c>
      <c r="DT143">
        <v>0</v>
      </c>
      <c r="DU143">
        <v>3</v>
      </c>
      <c r="DV143">
        <v>0</v>
      </c>
      <c r="DW143">
        <v>1716</v>
      </c>
      <c r="DX143">
        <v>1495</v>
      </c>
      <c r="DY143">
        <v>1319</v>
      </c>
      <c r="DZ143">
        <v>1143</v>
      </c>
      <c r="EA143">
        <v>932</v>
      </c>
      <c r="EB143">
        <v>822</v>
      </c>
      <c r="EC143">
        <v>90.2</v>
      </c>
      <c r="ED143">
        <v>72.91</v>
      </c>
      <c r="EE143">
        <v>111</v>
      </c>
      <c r="EF143">
        <v>68</v>
      </c>
      <c r="EG143" s="41">
        <f t="shared" si="56"/>
        <v>0.11909871244635194</v>
      </c>
      <c r="EH143" s="43">
        <f t="shared" si="57"/>
        <v>0.91727493917274938</v>
      </c>
      <c r="EI143" s="44">
        <f t="shared" si="58"/>
        <v>1.0363736516191013</v>
      </c>
      <c r="EJ143">
        <v>1717</v>
      </c>
      <c r="EK143">
        <v>1500</v>
      </c>
      <c r="EL143">
        <v>1321</v>
      </c>
      <c r="EM143">
        <v>1147</v>
      </c>
      <c r="EN143">
        <v>935</v>
      </c>
      <c r="EO143">
        <v>824</v>
      </c>
      <c r="EP143">
        <v>111</v>
      </c>
      <c r="EQ143">
        <v>68</v>
      </c>
      <c r="ER143">
        <v>837</v>
      </c>
      <c r="ES143">
        <v>699</v>
      </c>
      <c r="ET143">
        <v>316</v>
      </c>
      <c r="EU143">
        <v>262</v>
      </c>
      <c r="EV143">
        <v>42</v>
      </c>
      <c r="EW143">
        <v>41</v>
      </c>
      <c r="EX143">
        <v>125</v>
      </c>
      <c r="EY143">
        <v>116</v>
      </c>
      <c r="EZ143">
        <v>3.4</v>
      </c>
      <c r="FA143">
        <v>4.4000000000000004</v>
      </c>
      <c r="FB143">
        <v>7.7</v>
      </c>
      <c r="FC143" s="20">
        <v>48.12</v>
      </c>
      <c r="FD143" s="26">
        <f t="shared" si="59"/>
        <v>0.69739130434782604</v>
      </c>
      <c r="FE143">
        <v>4.4943999999999997</v>
      </c>
      <c r="FF143">
        <v>-0.49</v>
      </c>
      <c r="FG143">
        <v>0.04</v>
      </c>
      <c r="FH143">
        <v>-0.44</v>
      </c>
      <c r="FL143" s="42">
        <f t="shared" si="60"/>
        <v>361</v>
      </c>
      <c r="FM143" s="20">
        <f t="shared" si="61"/>
        <v>5.0277777777777777</v>
      </c>
      <c r="FN143" s="41">
        <v>3.5876401400000001E-2</v>
      </c>
      <c r="FO143" s="20">
        <f t="shared" si="62"/>
        <v>33.799999999999997</v>
      </c>
      <c r="FP143" s="20">
        <f t="shared" si="63"/>
        <v>41.040599999999998</v>
      </c>
      <c r="FQ143" s="20">
        <f t="shared" si="64"/>
        <v>114.72090890685848</v>
      </c>
      <c r="FR143">
        <v>14</v>
      </c>
      <c r="FS143" t="s">
        <v>111</v>
      </c>
      <c r="FT143">
        <v>1122</v>
      </c>
      <c r="FU143" t="s">
        <v>702</v>
      </c>
      <c r="FV143" t="s">
        <v>711</v>
      </c>
      <c r="FW143" s="45">
        <v>8000000</v>
      </c>
      <c r="FX143" s="45">
        <v>7600000</v>
      </c>
      <c r="FY143">
        <v>827</v>
      </c>
      <c r="FZ143">
        <v>173</v>
      </c>
      <c r="GA143">
        <v>321</v>
      </c>
      <c r="GB143">
        <v>494</v>
      </c>
      <c r="GC143">
        <v>-12</v>
      </c>
      <c r="GD143">
        <v>1025</v>
      </c>
      <c r="GE143">
        <v>2497</v>
      </c>
      <c r="GF143">
        <v>18033</v>
      </c>
      <c r="GG143">
        <v>50</v>
      </c>
      <c r="GH143">
        <v>31.2</v>
      </c>
      <c r="GI143">
        <v>81.2</v>
      </c>
      <c r="GJ143" s="42">
        <f t="shared" si="65"/>
        <v>33.799999999999997</v>
      </c>
    </row>
    <row r="144" spans="1:192" x14ac:dyDescent="0.45">
      <c r="A144" s="40">
        <v>33677</v>
      </c>
      <c r="B144" t="s">
        <v>1340</v>
      </c>
      <c r="D144" t="s">
        <v>223</v>
      </c>
      <c r="E144" t="s">
        <v>223</v>
      </c>
      <c r="F144">
        <v>72</v>
      </c>
      <c r="G144">
        <v>176</v>
      </c>
      <c r="H144">
        <v>2012</v>
      </c>
      <c r="I144">
        <v>4</v>
      </c>
      <c r="J144">
        <v>93</v>
      </c>
      <c r="K144" t="s">
        <v>92</v>
      </c>
      <c r="L144">
        <v>2015</v>
      </c>
      <c r="M144">
        <v>25</v>
      </c>
      <c r="N144">
        <v>2</v>
      </c>
      <c r="O144">
        <v>8476979</v>
      </c>
      <c r="P144" t="s">
        <v>1341</v>
      </c>
      <c r="Q144" t="s">
        <v>1342</v>
      </c>
      <c r="R144" t="s">
        <v>1343</v>
      </c>
      <c r="S144" t="s">
        <v>1344</v>
      </c>
      <c r="T144" t="s">
        <v>720</v>
      </c>
      <c r="U144" t="s">
        <v>188</v>
      </c>
      <c r="V144">
        <v>35</v>
      </c>
      <c r="W144">
        <v>5</v>
      </c>
      <c r="X144">
        <v>11</v>
      </c>
      <c r="Y144">
        <v>6</v>
      </c>
      <c r="Z144">
        <v>16</v>
      </c>
      <c r="AA144">
        <v>13</v>
      </c>
      <c r="AB144">
        <v>60</v>
      </c>
      <c r="AC144" s="26">
        <f t="shared" si="44"/>
        <v>0.45714285714285713</v>
      </c>
      <c r="AD144" s="20">
        <f t="shared" si="45"/>
        <v>4.0487804878048781</v>
      </c>
      <c r="AE144" s="20">
        <v>5.766</v>
      </c>
      <c r="AF144">
        <v>1</v>
      </c>
      <c r="AG144">
        <v>3.6</v>
      </c>
      <c r="AH144">
        <v>6</v>
      </c>
      <c r="AI144">
        <v>869</v>
      </c>
      <c r="AJ144">
        <v>38966</v>
      </c>
      <c r="AK144" s="20">
        <v>649.43333333332998</v>
      </c>
      <c r="AL144">
        <v>649.4</v>
      </c>
      <c r="AM144">
        <v>649</v>
      </c>
      <c r="AN144" s="26">
        <f t="shared" si="46"/>
        <v>18.555238095238092</v>
      </c>
      <c r="AO144">
        <v>30.84</v>
      </c>
      <c r="AP144" s="41">
        <f t="shared" si="47"/>
        <v>0.41025641025641024</v>
      </c>
      <c r="AQ144">
        <v>131</v>
      </c>
      <c r="AR144">
        <v>131</v>
      </c>
      <c r="AS144">
        <v>131</v>
      </c>
      <c r="AT144">
        <v>96</v>
      </c>
      <c r="AU144">
        <v>96</v>
      </c>
      <c r="AV144">
        <v>71</v>
      </c>
      <c r="AW144">
        <v>40</v>
      </c>
      <c r="AX144">
        <v>4</v>
      </c>
      <c r="AY144">
        <v>1</v>
      </c>
      <c r="AZ144">
        <v>8</v>
      </c>
      <c r="BA144" s="42">
        <f t="shared" si="48"/>
        <v>9</v>
      </c>
      <c r="BB144">
        <v>3.32</v>
      </c>
      <c r="BC144">
        <v>47.633800000000001</v>
      </c>
      <c r="BD144" s="20">
        <v>117.2</v>
      </c>
      <c r="BE144" s="20">
        <f t="shared" si="49"/>
        <v>248.2</v>
      </c>
      <c r="BF144" s="20">
        <f t="shared" si="50"/>
        <v>22.93193717277487</v>
      </c>
      <c r="BG144">
        <v>288</v>
      </c>
      <c r="BH144">
        <v>180</v>
      </c>
      <c r="BI144">
        <v>183</v>
      </c>
      <c r="BJ144" s="41">
        <f t="shared" si="51"/>
        <v>0.61146496815286622</v>
      </c>
      <c r="BK144">
        <v>30</v>
      </c>
      <c r="BL144">
        <v>30</v>
      </c>
      <c r="BM144">
        <v>63</v>
      </c>
      <c r="BN144" s="42">
        <f t="shared" si="52"/>
        <v>-33</v>
      </c>
      <c r="BO144">
        <v>25</v>
      </c>
      <c r="BP144">
        <v>23</v>
      </c>
      <c r="BQ144">
        <v>12</v>
      </c>
      <c r="BR144">
        <v>45</v>
      </c>
      <c r="BS144" s="41">
        <f t="shared" si="53"/>
        <v>9.5541401273885357E-2</v>
      </c>
      <c r="BT144">
        <v>0</v>
      </c>
      <c r="BU144">
        <v>1</v>
      </c>
      <c r="BV144" s="41">
        <f t="shared" si="54"/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3</v>
      </c>
      <c r="CZ144">
        <v>20</v>
      </c>
      <c r="DA144">
        <v>0</v>
      </c>
      <c r="DB144">
        <v>0</v>
      </c>
      <c r="DC144">
        <v>35</v>
      </c>
      <c r="DD144">
        <v>7</v>
      </c>
      <c r="DE144">
        <v>0</v>
      </c>
      <c r="DF144">
        <v>0</v>
      </c>
      <c r="DG144">
        <v>29</v>
      </c>
      <c r="DH144">
        <v>3</v>
      </c>
      <c r="DI144">
        <v>2</v>
      </c>
      <c r="DJ144">
        <v>3</v>
      </c>
      <c r="DK144">
        <v>3</v>
      </c>
      <c r="DL144">
        <v>0</v>
      </c>
      <c r="DM144">
        <v>1</v>
      </c>
      <c r="DN144">
        <v>1</v>
      </c>
      <c r="DO144">
        <v>0</v>
      </c>
      <c r="DP144" s="42">
        <f t="shared" si="55"/>
        <v>-1</v>
      </c>
      <c r="DQ144" s="20">
        <v>0.95100000000000007</v>
      </c>
      <c r="DR144">
        <v>3</v>
      </c>
      <c r="DS144">
        <v>0</v>
      </c>
      <c r="DT144">
        <v>0</v>
      </c>
      <c r="DU144">
        <v>0</v>
      </c>
      <c r="DV144">
        <v>0</v>
      </c>
      <c r="DW144">
        <v>794</v>
      </c>
      <c r="DX144">
        <v>580</v>
      </c>
      <c r="DY144">
        <v>572</v>
      </c>
      <c r="DZ144">
        <v>426</v>
      </c>
      <c r="EA144">
        <v>415</v>
      </c>
      <c r="EB144">
        <v>316</v>
      </c>
      <c r="EC144">
        <v>34.31</v>
      </c>
      <c r="ED144">
        <v>29.14</v>
      </c>
      <c r="EE144">
        <v>39</v>
      </c>
      <c r="EF144">
        <v>33</v>
      </c>
      <c r="EG144" s="41">
        <f t="shared" si="56"/>
        <v>9.3975903614457831E-2</v>
      </c>
      <c r="EH144" s="43">
        <f t="shared" si="57"/>
        <v>0.89556962025316456</v>
      </c>
      <c r="EI144" s="44">
        <f t="shared" si="58"/>
        <v>0.9895455238676224</v>
      </c>
      <c r="EJ144">
        <v>796</v>
      </c>
      <c r="EK144">
        <v>580</v>
      </c>
      <c r="EL144">
        <v>574</v>
      </c>
      <c r="EM144">
        <v>426</v>
      </c>
      <c r="EN144">
        <v>417</v>
      </c>
      <c r="EO144">
        <v>316</v>
      </c>
      <c r="EP144">
        <v>40</v>
      </c>
      <c r="EQ144">
        <v>33</v>
      </c>
      <c r="ER144">
        <v>405</v>
      </c>
      <c r="ES144">
        <v>288</v>
      </c>
      <c r="ET144">
        <v>143</v>
      </c>
      <c r="EU144">
        <v>128</v>
      </c>
      <c r="EV144">
        <v>19</v>
      </c>
      <c r="EW144">
        <v>17</v>
      </c>
      <c r="EX144">
        <v>31</v>
      </c>
      <c r="EY144">
        <v>32</v>
      </c>
      <c r="EZ144">
        <v>1.4</v>
      </c>
      <c r="FA144">
        <v>1.6</v>
      </c>
      <c r="FB144">
        <v>2.9</v>
      </c>
      <c r="FC144" s="20">
        <v>24.82</v>
      </c>
      <c r="FD144" s="26">
        <f t="shared" si="59"/>
        <v>0.70914285714285719</v>
      </c>
      <c r="FE144">
        <v>0.82010000000000005</v>
      </c>
      <c r="FF144">
        <v>0.52</v>
      </c>
      <c r="FG144">
        <v>0.05</v>
      </c>
      <c r="FH144">
        <v>0.57000000000000006</v>
      </c>
      <c r="FL144" s="42">
        <f t="shared" si="60"/>
        <v>81</v>
      </c>
      <c r="FM144" s="20">
        <f t="shared" si="61"/>
        <v>14</v>
      </c>
      <c r="FN144" s="41">
        <v>5.2530429199999999E-2</v>
      </c>
      <c r="FO144" s="20">
        <f t="shared" si="62"/>
        <v>15.4</v>
      </c>
      <c r="FP144" s="20">
        <f t="shared" si="63"/>
        <v>16.190200000000001</v>
      </c>
      <c r="FQ144" s="20">
        <f t="shared" si="64"/>
        <v>126.94795195565138</v>
      </c>
      <c r="FU144" t="s">
        <v>731</v>
      </c>
      <c r="FV144" t="s">
        <v>711</v>
      </c>
      <c r="FW144" s="45">
        <v>650000</v>
      </c>
      <c r="FX144" s="45">
        <v>650000</v>
      </c>
      <c r="FY144">
        <v>76</v>
      </c>
      <c r="FZ144">
        <v>5</v>
      </c>
      <c r="GA144">
        <v>25</v>
      </c>
      <c r="GB144">
        <v>30</v>
      </c>
      <c r="GC144">
        <v>12</v>
      </c>
      <c r="GD144">
        <v>10</v>
      </c>
      <c r="GE144">
        <v>129</v>
      </c>
      <c r="GF144">
        <v>1283</v>
      </c>
      <c r="GG144">
        <v>2.1</v>
      </c>
      <c r="GH144">
        <v>3.8</v>
      </c>
      <c r="GI144">
        <v>6</v>
      </c>
      <c r="GJ144" s="42">
        <f t="shared" si="65"/>
        <v>15.4</v>
      </c>
    </row>
    <row r="145" spans="1:192" x14ac:dyDescent="0.45">
      <c r="A145" s="40">
        <v>31332</v>
      </c>
      <c r="B145" t="s">
        <v>928</v>
      </c>
      <c r="D145" t="s">
        <v>223</v>
      </c>
      <c r="E145" t="s">
        <v>223</v>
      </c>
      <c r="F145">
        <v>75</v>
      </c>
      <c r="G145">
        <v>210</v>
      </c>
      <c r="H145">
        <v>2004</v>
      </c>
      <c r="I145">
        <v>2</v>
      </c>
      <c r="J145">
        <v>49</v>
      </c>
      <c r="K145" t="s">
        <v>92</v>
      </c>
      <c r="L145">
        <v>2012</v>
      </c>
      <c r="M145">
        <v>32</v>
      </c>
      <c r="N145">
        <v>6</v>
      </c>
      <c r="O145">
        <v>8471262</v>
      </c>
      <c r="P145" t="s">
        <v>1345</v>
      </c>
      <c r="Q145" t="s">
        <v>1346</v>
      </c>
      <c r="R145" t="s">
        <v>1347</v>
      </c>
      <c r="S145" t="s">
        <v>1348</v>
      </c>
      <c r="T145" t="s">
        <v>716</v>
      </c>
      <c r="U145" t="s">
        <v>135</v>
      </c>
      <c r="V145">
        <v>77</v>
      </c>
      <c r="W145">
        <v>16</v>
      </c>
      <c r="X145">
        <v>21</v>
      </c>
      <c r="Y145">
        <v>13</v>
      </c>
      <c r="Z145">
        <v>37</v>
      </c>
      <c r="AA145">
        <v>6</v>
      </c>
      <c r="AB145">
        <v>60</v>
      </c>
      <c r="AC145" s="26">
        <f t="shared" si="44"/>
        <v>0.48051948051948051</v>
      </c>
      <c r="AD145" s="20">
        <f t="shared" si="45"/>
        <v>-0.90402476780185737</v>
      </c>
      <c r="AE145" s="20">
        <v>14.33</v>
      </c>
      <c r="AF145">
        <v>0</v>
      </c>
      <c r="AG145">
        <v>-5.5</v>
      </c>
      <c r="AH145">
        <v>26</v>
      </c>
      <c r="AI145">
        <v>1708</v>
      </c>
      <c r="AJ145">
        <v>80171</v>
      </c>
      <c r="AK145" s="20">
        <v>1336.1833333333</v>
      </c>
      <c r="AL145">
        <v>1335.93</v>
      </c>
      <c r="AM145">
        <v>1336</v>
      </c>
      <c r="AN145" s="26">
        <f t="shared" si="46"/>
        <v>17.353030303030305</v>
      </c>
      <c r="AO145">
        <v>28.76</v>
      </c>
      <c r="AP145" s="41">
        <f t="shared" si="47"/>
        <v>0.6607142857142857</v>
      </c>
      <c r="AQ145">
        <v>256</v>
      </c>
      <c r="AR145">
        <v>256</v>
      </c>
      <c r="AS145">
        <v>256</v>
      </c>
      <c r="AT145">
        <v>204</v>
      </c>
      <c r="AU145">
        <v>204</v>
      </c>
      <c r="AV145">
        <v>150</v>
      </c>
      <c r="AW145">
        <v>154</v>
      </c>
      <c r="AX145">
        <v>84</v>
      </c>
      <c r="AY145">
        <v>8</v>
      </c>
      <c r="AZ145">
        <v>14</v>
      </c>
      <c r="BA145" s="42">
        <f t="shared" si="48"/>
        <v>22</v>
      </c>
      <c r="BB145">
        <v>15.99</v>
      </c>
      <c r="BC145">
        <v>30.066700000000001</v>
      </c>
      <c r="BD145" s="20">
        <v>286.89999999999998</v>
      </c>
      <c r="BE145" s="20">
        <f t="shared" si="49"/>
        <v>542.9</v>
      </c>
      <c r="BF145" s="20">
        <f t="shared" si="50"/>
        <v>24.383014080079047</v>
      </c>
      <c r="BG145">
        <v>273</v>
      </c>
      <c r="BH145">
        <v>375</v>
      </c>
      <c r="BI145">
        <v>625</v>
      </c>
      <c r="BJ145" s="41">
        <f t="shared" si="51"/>
        <v>0.3040089086859688</v>
      </c>
      <c r="BK145">
        <v>71</v>
      </c>
      <c r="BL145">
        <v>71</v>
      </c>
      <c r="BM145">
        <v>66</v>
      </c>
      <c r="BN145" s="42">
        <f t="shared" si="52"/>
        <v>5</v>
      </c>
      <c r="BO145">
        <v>54</v>
      </c>
      <c r="BP145">
        <v>14</v>
      </c>
      <c r="BQ145">
        <v>41</v>
      </c>
      <c r="BR145">
        <v>64</v>
      </c>
      <c r="BS145" s="41">
        <f t="shared" si="53"/>
        <v>5.7245080500894455E-2</v>
      </c>
      <c r="BT145">
        <v>425</v>
      </c>
      <c r="BU145">
        <v>514</v>
      </c>
      <c r="BV145" s="41">
        <f t="shared" si="54"/>
        <v>0.45260915867944623</v>
      </c>
      <c r="BW145">
        <v>223</v>
      </c>
      <c r="BX145">
        <v>287</v>
      </c>
      <c r="BY145">
        <v>144</v>
      </c>
      <c r="BZ145">
        <v>148</v>
      </c>
      <c r="CA145">
        <v>58</v>
      </c>
      <c r="CB145">
        <v>79</v>
      </c>
      <c r="CC145">
        <v>76</v>
      </c>
      <c r="CD145">
        <v>95</v>
      </c>
      <c r="CE145">
        <v>214</v>
      </c>
      <c r="CF145">
        <v>247</v>
      </c>
      <c r="CG145">
        <v>239</v>
      </c>
      <c r="CH145">
        <v>296</v>
      </c>
      <c r="CI145">
        <v>0</v>
      </c>
      <c r="CJ145">
        <v>0</v>
      </c>
      <c r="CK145">
        <v>3</v>
      </c>
      <c r="CL145">
        <v>3</v>
      </c>
      <c r="CM145">
        <v>1</v>
      </c>
      <c r="CN145">
        <v>0</v>
      </c>
      <c r="CO145">
        <v>0</v>
      </c>
      <c r="CP145">
        <v>2</v>
      </c>
      <c r="CQ145">
        <v>0</v>
      </c>
      <c r="CR145">
        <v>1</v>
      </c>
      <c r="CS145">
        <v>2</v>
      </c>
      <c r="CT145">
        <v>3</v>
      </c>
      <c r="CU145">
        <v>1</v>
      </c>
      <c r="CV145">
        <v>7</v>
      </c>
      <c r="CW145">
        <v>0</v>
      </c>
      <c r="CX145">
        <v>1</v>
      </c>
      <c r="CY145">
        <v>6</v>
      </c>
      <c r="CZ145">
        <v>47</v>
      </c>
      <c r="DA145">
        <v>21</v>
      </c>
      <c r="DB145">
        <v>0</v>
      </c>
      <c r="DC145">
        <v>8</v>
      </c>
      <c r="DD145">
        <v>10</v>
      </c>
      <c r="DE145">
        <v>10</v>
      </c>
      <c r="DF145">
        <v>6</v>
      </c>
      <c r="DG145">
        <v>95</v>
      </c>
      <c r="DH145">
        <v>13</v>
      </c>
      <c r="DI145">
        <v>14</v>
      </c>
      <c r="DJ145">
        <v>13</v>
      </c>
      <c r="DK145">
        <v>13</v>
      </c>
      <c r="DL145">
        <v>0</v>
      </c>
      <c r="DM145">
        <v>14</v>
      </c>
      <c r="DN145">
        <v>14</v>
      </c>
      <c r="DO145">
        <v>0</v>
      </c>
      <c r="DP145" s="42">
        <f t="shared" si="55"/>
        <v>1</v>
      </c>
      <c r="DQ145" s="20">
        <v>-0.46800000000000003</v>
      </c>
      <c r="DR145">
        <v>13</v>
      </c>
      <c r="DS145">
        <v>0</v>
      </c>
      <c r="DT145">
        <v>0</v>
      </c>
      <c r="DU145">
        <v>0</v>
      </c>
      <c r="DV145">
        <v>0</v>
      </c>
      <c r="DW145">
        <v>1142</v>
      </c>
      <c r="DX145">
        <v>1439</v>
      </c>
      <c r="DY145">
        <v>837</v>
      </c>
      <c r="DZ145">
        <v>1054</v>
      </c>
      <c r="EA145">
        <v>612</v>
      </c>
      <c r="EB145">
        <v>752</v>
      </c>
      <c r="EC145">
        <v>52.54</v>
      </c>
      <c r="ED145">
        <v>69.92</v>
      </c>
      <c r="EE145">
        <v>56</v>
      </c>
      <c r="EF145">
        <v>61</v>
      </c>
      <c r="EG145" s="41">
        <f t="shared" si="56"/>
        <v>9.1503267973856203E-2</v>
      </c>
      <c r="EH145" s="43">
        <f t="shared" si="57"/>
        <v>0.9188829787234043</v>
      </c>
      <c r="EI145" s="44">
        <f t="shared" si="58"/>
        <v>1.0103862466972604</v>
      </c>
      <c r="EJ145">
        <v>1146</v>
      </c>
      <c r="EK145">
        <v>1442</v>
      </c>
      <c r="EL145">
        <v>838</v>
      </c>
      <c r="EM145">
        <v>1058</v>
      </c>
      <c r="EN145">
        <v>611</v>
      </c>
      <c r="EO145">
        <v>754</v>
      </c>
      <c r="EP145">
        <v>56</v>
      </c>
      <c r="EQ145">
        <v>62</v>
      </c>
      <c r="ER145">
        <v>536</v>
      </c>
      <c r="ES145">
        <v>678</v>
      </c>
      <c r="ET145">
        <v>208</v>
      </c>
      <c r="EU145">
        <v>268</v>
      </c>
      <c r="EV145">
        <v>27</v>
      </c>
      <c r="EW145">
        <v>33</v>
      </c>
      <c r="EX145">
        <v>71</v>
      </c>
      <c r="EY145">
        <v>72</v>
      </c>
      <c r="EZ145">
        <v>1.8</v>
      </c>
      <c r="FA145">
        <v>1.6</v>
      </c>
      <c r="FB145">
        <v>3.4</v>
      </c>
      <c r="FC145" s="20">
        <v>32.409999999999997</v>
      </c>
      <c r="FD145" s="26">
        <f t="shared" si="59"/>
        <v>0.42090909090909084</v>
      </c>
      <c r="FE145">
        <v>4.4869000000000003</v>
      </c>
      <c r="FF145">
        <v>-0.22</v>
      </c>
      <c r="FG145">
        <v>0.1</v>
      </c>
      <c r="FH145">
        <v>-0.12</v>
      </c>
      <c r="FL145" s="42">
        <f t="shared" si="60"/>
        <v>161</v>
      </c>
      <c r="FM145" s="20">
        <f t="shared" si="61"/>
        <v>8.615384615384615</v>
      </c>
      <c r="FN145" s="41">
        <v>7.1292724000000002E-2</v>
      </c>
      <c r="FO145" s="20">
        <f t="shared" si="62"/>
        <v>34.4</v>
      </c>
      <c r="FP145" s="20">
        <f t="shared" si="63"/>
        <v>36.906399999999998</v>
      </c>
      <c r="FQ145" s="20">
        <f t="shared" si="64"/>
        <v>115.91924726594956</v>
      </c>
      <c r="FR145">
        <v>2</v>
      </c>
      <c r="FS145" t="s">
        <v>455</v>
      </c>
      <c r="FT145">
        <v>116</v>
      </c>
      <c r="FU145" t="s">
        <v>731</v>
      </c>
      <c r="FV145" t="s">
        <v>711</v>
      </c>
      <c r="FW145" s="45">
        <v>5000000</v>
      </c>
      <c r="FX145" s="45">
        <v>4750000</v>
      </c>
      <c r="FY145">
        <v>400</v>
      </c>
      <c r="FZ145">
        <v>63</v>
      </c>
      <c r="GA145">
        <v>133</v>
      </c>
      <c r="GB145">
        <v>196</v>
      </c>
      <c r="GC145">
        <v>-21</v>
      </c>
      <c r="GD145">
        <v>148</v>
      </c>
      <c r="GE145">
        <v>739</v>
      </c>
      <c r="GF145">
        <v>6397</v>
      </c>
      <c r="GG145">
        <v>10.7</v>
      </c>
      <c r="GH145">
        <v>6.4</v>
      </c>
      <c r="GI145">
        <v>17.100000000000001</v>
      </c>
      <c r="GJ145" s="42">
        <f t="shared" si="65"/>
        <v>34.4</v>
      </c>
    </row>
    <row r="146" spans="1:192" x14ac:dyDescent="0.45">
      <c r="A146" s="40">
        <v>34364</v>
      </c>
      <c r="B146" t="s">
        <v>1349</v>
      </c>
      <c r="D146" t="s">
        <v>246</v>
      </c>
      <c r="E146" t="s">
        <v>107</v>
      </c>
      <c r="F146">
        <v>70</v>
      </c>
      <c r="G146">
        <v>185</v>
      </c>
      <c r="H146">
        <v>2012</v>
      </c>
      <c r="I146">
        <v>5</v>
      </c>
      <c r="J146">
        <v>138</v>
      </c>
      <c r="K146" t="s">
        <v>202</v>
      </c>
      <c r="L146">
        <v>2016</v>
      </c>
      <c r="M146">
        <v>24</v>
      </c>
      <c r="N146">
        <v>2</v>
      </c>
      <c r="O146">
        <v>8476982</v>
      </c>
      <c r="P146" t="s">
        <v>1350</v>
      </c>
      <c r="Q146" t="s">
        <v>1351</v>
      </c>
      <c r="R146" t="s">
        <v>1352</v>
      </c>
      <c r="S146" t="s">
        <v>1353</v>
      </c>
      <c r="T146" t="s">
        <v>716</v>
      </c>
      <c r="U146" t="s">
        <v>1354</v>
      </c>
      <c r="V146">
        <v>21</v>
      </c>
      <c r="W146">
        <v>0</v>
      </c>
      <c r="X146">
        <v>4</v>
      </c>
      <c r="Y146">
        <v>3</v>
      </c>
      <c r="Z146">
        <v>4</v>
      </c>
      <c r="AA146">
        <v>0</v>
      </c>
      <c r="AB146">
        <v>0</v>
      </c>
      <c r="AC146" s="26">
        <f t="shared" si="44"/>
        <v>0.19047619047619047</v>
      </c>
      <c r="AD146" s="20">
        <f t="shared" si="45"/>
        <v>-3</v>
      </c>
      <c r="AE146" s="20">
        <v>1.1360000000000001</v>
      </c>
      <c r="AF146">
        <v>-2</v>
      </c>
      <c r="AG146">
        <v>1.4</v>
      </c>
      <c r="AH146">
        <v>2</v>
      </c>
      <c r="AI146">
        <v>305</v>
      </c>
      <c r="AJ146">
        <v>12560</v>
      </c>
      <c r="AK146" s="20">
        <v>209.33333333332999</v>
      </c>
      <c r="AL146">
        <v>209.33</v>
      </c>
      <c r="AM146">
        <v>210</v>
      </c>
      <c r="AN146" s="26">
        <f t="shared" si="46"/>
        <v>9.9682539682539684</v>
      </c>
      <c r="AO146">
        <v>17.012754024700001</v>
      </c>
      <c r="AP146" s="41">
        <f t="shared" si="47"/>
        <v>0.44444444444444442</v>
      </c>
      <c r="AQ146">
        <v>25</v>
      </c>
      <c r="AR146">
        <v>26</v>
      </c>
      <c r="AS146">
        <v>26</v>
      </c>
      <c r="AT146">
        <v>20</v>
      </c>
      <c r="AU146">
        <v>20</v>
      </c>
      <c r="AV146">
        <v>17</v>
      </c>
      <c r="AW146">
        <v>17</v>
      </c>
      <c r="AX146">
        <v>9</v>
      </c>
      <c r="AY146">
        <v>0</v>
      </c>
      <c r="AZ146">
        <v>4</v>
      </c>
      <c r="BA146" s="42">
        <f t="shared" si="48"/>
        <v>4</v>
      </c>
      <c r="BB146">
        <v>1.64</v>
      </c>
      <c r="BC146">
        <v>29.823499999999999</v>
      </c>
      <c r="BD146" s="20">
        <v>52.1</v>
      </c>
      <c r="BE146" s="20">
        <f t="shared" si="49"/>
        <v>77.099999999999994</v>
      </c>
      <c r="BF146" s="20">
        <f t="shared" si="50"/>
        <v>22.099078010796347</v>
      </c>
      <c r="BG146">
        <v>69</v>
      </c>
      <c r="BH146">
        <v>61</v>
      </c>
      <c r="BI146">
        <v>62</v>
      </c>
      <c r="BJ146" s="41">
        <f t="shared" si="51"/>
        <v>0.52671755725190839</v>
      </c>
      <c r="BK146">
        <v>5</v>
      </c>
      <c r="BL146">
        <v>5</v>
      </c>
      <c r="BM146">
        <v>23</v>
      </c>
      <c r="BN146" s="42">
        <f t="shared" si="52"/>
        <v>-18</v>
      </c>
      <c r="BO146">
        <v>3</v>
      </c>
      <c r="BP146">
        <v>6</v>
      </c>
      <c r="BQ146">
        <v>8</v>
      </c>
      <c r="BR146">
        <v>6</v>
      </c>
      <c r="BS146" s="41">
        <f t="shared" si="53"/>
        <v>3.5714285714285712E-2</v>
      </c>
      <c r="BT146">
        <v>58</v>
      </c>
      <c r="BU146">
        <v>62</v>
      </c>
      <c r="BV146" s="41">
        <f t="shared" si="54"/>
        <v>0.48333333333333334</v>
      </c>
      <c r="BW146">
        <v>18</v>
      </c>
      <c r="BX146">
        <v>16</v>
      </c>
      <c r="BY146">
        <v>16</v>
      </c>
      <c r="BZ146">
        <v>26</v>
      </c>
      <c r="CA146">
        <v>24</v>
      </c>
      <c r="CB146">
        <v>20</v>
      </c>
      <c r="CC146">
        <v>13</v>
      </c>
      <c r="CD146">
        <v>20</v>
      </c>
      <c r="CE146">
        <v>29</v>
      </c>
      <c r="CF146">
        <v>28</v>
      </c>
      <c r="CG146">
        <v>33</v>
      </c>
      <c r="CH146">
        <v>39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2</v>
      </c>
      <c r="DA146">
        <v>0</v>
      </c>
      <c r="DB146">
        <v>2</v>
      </c>
      <c r="DC146">
        <v>5</v>
      </c>
      <c r="DD146">
        <v>2</v>
      </c>
      <c r="DE146">
        <v>0</v>
      </c>
      <c r="DF146">
        <v>0</v>
      </c>
      <c r="DG146">
        <v>8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0</v>
      </c>
      <c r="DP146" s="42">
        <f t="shared" si="55"/>
        <v>0</v>
      </c>
      <c r="DQ146" s="20">
        <v>0.82800000000000007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175</v>
      </c>
      <c r="DX146">
        <v>214</v>
      </c>
      <c r="DY146">
        <v>131</v>
      </c>
      <c r="DZ146">
        <v>162</v>
      </c>
      <c r="EA146">
        <v>100</v>
      </c>
      <c r="EB146">
        <v>114</v>
      </c>
      <c r="EC146">
        <v>8.98</v>
      </c>
      <c r="ED146">
        <v>9.7799999999999994</v>
      </c>
      <c r="EE146">
        <v>9</v>
      </c>
      <c r="EF146">
        <v>11</v>
      </c>
      <c r="EG146" s="41">
        <f t="shared" si="56"/>
        <v>0.09</v>
      </c>
      <c r="EH146" s="43">
        <f t="shared" si="57"/>
        <v>0.90350877192982459</v>
      </c>
      <c r="EI146" s="44">
        <f t="shared" si="58"/>
        <v>0.99350877192982456</v>
      </c>
      <c r="EJ146">
        <v>177</v>
      </c>
      <c r="EK146">
        <v>213</v>
      </c>
      <c r="EL146">
        <v>132</v>
      </c>
      <c r="EM146">
        <v>161</v>
      </c>
      <c r="EN146">
        <v>101</v>
      </c>
      <c r="EO146">
        <v>113</v>
      </c>
      <c r="EP146">
        <v>9</v>
      </c>
      <c r="EQ146">
        <v>11</v>
      </c>
      <c r="ER146">
        <v>92</v>
      </c>
      <c r="ES146">
        <v>107</v>
      </c>
      <c r="ET146">
        <v>40</v>
      </c>
      <c r="EU146">
        <v>46</v>
      </c>
      <c r="EV146">
        <v>4</v>
      </c>
      <c r="EW146">
        <v>6</v>
      </c>
      <c r="EX146">
        <v>13</v>
      </c>
      <c r="EY146">
        <v>14</v>
      </c>
      <c r="EZ146">
        <v>-0.2</v>
      </c>
      <c r="FA146">
        <v>0.2</v>
      </c>
      <c r="FB146">
        <v>0</v>
      </c>
      <c r="FC146" s="20">
        <v>1.04</v>
      </c>
      <c r="FD146" s="26">
        <f t="shared" si="59"/>
        <v>4.9523809523809526E-2</v>
      </c>
      <c r="FE146">
        <v>3.0000000000000003E-4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f t="shared" si="60"/>
        <v>13</v>
      </c>
      <c r="FM146" s="20">
        <f t="shared" si="61"/>
        <v>13</v>
      </c>
      <c r="FN146" s="41">
        <v>0</v>
      </c>
      <c r="FO146" s="20">
        <f t="shared" si="62"/>
        <v>3.8</v>
      </c>
      <c r="FP146" s="20">
        <f t="shared" si="63"/>
        <v>4.1656000000000004</v>
      </c>
      <c r="FQ146" s="20">
        <f t="shared" si="64"/>
        <v>111.49859074189078</v>
      </c>
      <c r="FV146" t="s">
        <v>751</v>
      </c>
      <c r="FW146" s="45">
        <v>925000</v>
      </c>
      <c r="FX146" s="45">
        <v>858750</v>
      </c>
      <c r="FY146">
        <v>24</v>
      </c>
      <c r="FZ146">
        <v>1</v>
      </c>
      <c r="GA146">
        <v>4</v>
      </c>
      <c r="GB146">
        <v>5</v>
      </c>
      <c r="GC146">
        <v>-4</v>
      </c>
      <c r="GD146">
        <v>2</v>
      </c>
      <c r="GE146">
        <v>22</v>
      </c>
      <c r="GF146">
        <v>244</v>
      </c>
      <c r="GG146">
        <v>-0.1</v>
      </c>
      <c r="GH146">
        <v>0.1</v>
      </c>
      <c r="GI146">
        <v>0.1</v>
      </c>
      <c r="GJ146" s="42">
        <f t="shared" si="65"/>
        <v>3.8</v>
      </c>
    </row>
    <row r="147" spans="1:192" x14ac:dyDescent="0.45">
      <c r="A147" s="40">
        <v>33853</v>
      </c>
      <c r="B147" t="s">
        <v>1355</v>
      </c>
      <c r="C147" t="s">
        <v>1356</v>
      </c>
      <c r="D147" t="s">
        <v>107</v>
      </c>
      <c r="E147" t="s">
        <v>107</v>
      </c>
      <c r="F147">
        <v>74</v>
      </c>
      <c r="G147">
        <v>198</v>
      </c>
      <c r="H147">
        <v>2012</v>
      </c>
      <c r="I147">
        <v>6</v>
      </c>
      <c r="J147">
        <v>181</v>
      </c>
      <c r="K147" t="s">
        <v>202</v>
      </c>
      <c r="L147">
        <v>2016</v>
      </c>
      <c r="M147">
        <v>25</v>
      </c>
      <c r="N147">
        <v>2</v>
      </c>
      <c r="O147">
        <v>8476983</v>
      </c>
      <c r="P147" t="s">
        <v>1357</v>
      </c>
      <c r="Q147" t="s">
        <v>1358</v>
      </c>
      <c r="R147" t="s">
        <v>1359</v>
      </c>
      <c r="S147" t="s">
        <v>806</v>
      </c>
      <c r="T147" t="s">
        <v>720</v>
      </c>
      <c r="U147" t="s">
        <v>172</v>
      </c>
      <c r="V147">
        <v>12</v>
      </c>
      <c r="W147">
        <v>3</v>
      </c>
      <c r="X147">
        <v>1</v>
      </c>
      <c r="Y147">
        <v>1</v>
      </c>
      <c r="Z147">
        <v>4</v>
      </c>
      <c r="AA147">
        <v>27</v>
      </c>
      <c r="AB147">
        <v>88</v>
      </c>
      <c r="AC147" s="26">
        <f t="shared" si="44"/>
        <v>0.33333333333333331</v>
      </c>
      <c r="AD147" s="20">
        <f t="shared" si="45"/>
        <v>-0.36363636363636331</v>
      </c>
      <c r="AE147" s="20">
        <v>1.796</v>
      </c>
      <c r="AF147">
        <v>5</v>
      </c>
      <c r="AG147">
        <v>1.1000000000000001</v>
      </c>
      <c r="AH147">
        <v>6</v>
      </c>
      <c r="AI147">
        <v>225</v>
      </c>
      <c r="AJ147">
        <v>10059</v>
      </c>
      <c r="AK147" s="20">
        <v>167.65</v>
      </c>
      <c r="AL147">
        <v>167.65</v>
      </c>
      <c r="AM147">
        <v>168</v>
      </c>
      <c r="AN147" s="26">
        <f t="shared" si="46"/>
        <v>13.970833333333333</v>
      </c>
      <c r="AO147">
        <v>23.74</v>
      </c>
      <c r="AP147" s="41">
        <f t="shared" si="47"/>
        <v>0.44444444444444442</v>
      </c>
      <c r="AQ147">
        <v>33</v>
      </c>
      <c r="AR147">
        <v>33</v>
      </c>
      <c r="AS147">
        <v>33</v>
      </c>
      <c r="AT147">
        <v>18</v>
      </c>
      <c r="AU147">
        <v>18</v>
      </c>
      <c r="AV147">
        <v>13</v>
      </c>
      <c r="AW147">
        <v>6</v>
      </c>
      <c r="AX147">
        <v>0</v>
      </c>
      <c r="AY147">
        <v>1</v>
      </c>
      <c r="AZ147">
        <v>0</v>
      </c>
      <c r="BA147" s="42">
        <f t="shared" si="48"/>
        <v>1</v>
      </c>
      <c r="BB147">
        <v>0.34</v>
      </c>
      <c r="BC147">
        <v>55.384599999999999</v>
      </c>
      <c r="BD147" s="20">
        <v>21.1</v>
      </c>
      <c r="BE147" s="20">
        <f t="shared" si="49"/>
        <v>54.1</v>
      </c>
      <c r="BF147" s="20">
        <f t="shared" si="50"/>
        <v>19.361765583059945</v>
      </c>
      <c r="BG147">
        <v>56</v>
      </c>
      <c r="BH147">
        <v>48</v>
      </c>
      <c r="BI147">
        <v>33</v>
      </c>
      <c r="BJ147" s="41">
        <f t="shared" si="51"/>
        <v>0.6292134831460674</v>
      </c>
      <c r="BK147">
        <v>12</v>
      </c>
      <c r="BL147">
        <v>12</v>
      </c>
      <c r="BM147">
        <v>26</v>
      </c>
      <c r="BN147" s="42">
        <f t="shared" si="52"/>
        <v>-14</v>
      </c>
      <c r="BO147">
        <v>5</v>
      </c>
      <c r="BP147">
        <v>4</v>
      </c>
      <c r="BQ147">
        <v>1</v>
      </c>
      <c r="BR147">
        <v>11</v>
      </c>
      <c r="BS147" s="41">
        <f t="shared" si="53"/>
        <v>0.10476190476190476</v>
      </c>
      <c r="BT147">
        <v>0</v>
      </c>
      <c r="BU147">
        <v>0</v>
      </c>
      <c r="BV147" s="41">
        <f t="shared" si="54"/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4</v>
      </c>
      <c r="DA147">
        <v>1</v>
      </c>
      <c r="DB147">
        <v>0</v>
      </c>
      <c r="DC147">
        <v>1</v>
      </c>
      <c r="DD147">
        <v>2</v>
      </c>
      <c r="DE147">
        <v>0</v>
      </c>
      <c r="DF147">
        <v>0</v>
      </c>
      <c r="DG147">
        <v>9</v>
      </c>
      <c r="DH147">
        <v>3</v>
      </c>
      <c r="DI147">
        <v>0</v>
      </c>
      <c r="DJ147">
        <v>3</v>
      </c>
      <c r="DK147">
        <v>3</v>
      </c>
      <c r="DL147">
        <v>0</v>
      </c>
      <c r="DM147">
        <v>0</v>
      </c>
      <c r="DN147">
        <v>0</v>
      </c>
      <c r="DO147">
        <v>0</v>
      </c>
      <c r="DP147" s="42">
        <f t="shared" si="55"/>
        <v>-3</v>
      </c>
      <c r="DQ147" s="20">
        <v>-2.2309999999999999</v>
      </c>
      <c r="DR147">
        <v>3</v>
      </c>
      <c r="DS147">
        <v>0</v>
      </c>
      <c r="DT147">
        <v>0</v>
      </c>
      <c r="DU147">
        <v>0</v>
      </c>
      <c r="DV147">
        <v>0</v>
      </c>
      <c r="DW147">
        <v>184</v>
      </c>
      <c r="DX147">
        <v>131</v>
      </c>
      <c r="DY147">
        <v>126</v>
      </c>
      <c r="DZ147">
        <v>94</v>
      </c>
      <c r="EA147">
        <v>83</v>
      </c>
      <c r="EB147">
        <v>64</v>
      </c>
      <c r="EC147">
        <v>7.82</v>
      </c>
      <c r="ED147">
        <v>4.57</v>
      </c>
      <c r="EE147">
        <v>9</v>
      </c>
      <c r="EF147">
        <v>3</v>
      </c>
      <c r="EG147" s="41">
        <f t="shared" si="56"/>
        <v>0.10843373493975904</v>
      </c>
      <c r="EH147" s="43">
        <f t="shared" si="57"/>
        <v>0.953125</v>
      </c>
      <c r="EI147" s="44">
        <f t="shared" si="58"/>
        <v>1.0615587349397591</v>
      </c>
      <c r="EJ147">
        <v>185</v>
      </c>
      <c r="EK147">
        <v>131</v>
      </c>
      <c r="EL147">
        <v>126</v>
      </c>
      <c r="EM147">
        <v>94</v>
      </c>
      <c r="EN147">
        <v>83</v>
      </c>
      <c r="EO147">
        <v>64</v>
      </c>
      <c r="EP147">
        <v>9</v>
      </c>
      <c r="EQ147">
        <v>3</v>
      </c>
      <c r="ER147">
        <v>85</v>
      </c>
      <c r="ES147">
        <v>58</v>
      </c>
      <c r="ET147">
        <v>31</v>
      </c>
      <c r="EU147">
        <v>22</v>
      </c>
      <c r="EV147">
        <v>4</v>
      </c>
      <c r="EW147">
        <v>3</v>
      </c>
      <c r="EX147">
        <v>9</v>
      </c>
      <c r="EY147">
        <v>7</v>
      </c>
      <c r="EZ147">
        <v>0.5</v>
      </c>
      <c r="FA147">
        <v>0.8</v>
      </c>
      <c r="FB147">
        <v>1.3</v>
      </c>
      <c r="FC147" s="20">
        <v>7.12</v>
      </c>
      <c r="FD147" s="26">
        <f t="shared" si="59"/>
        <v>0.59333333333333338</v>
      </c>
      <c r="FE147">
        <v>0.77910000000000001</v>
      </c>
      <c r="FF147">
        <v>0.48</v>
      </c>
      <c r="FG147">
        <v>0.14000000000000001</v>
      </c>
      <c r="FH147">
        <v>0.62</v>
      </c>
      <c r="FL147" s="42">
        <f t="shared" si="60"/>
        <v>29</v>
      </c>
      <c r="FM147" s="20">
        <f t="shared" si="61"/>
        <v>4.333333333333333</v>
      </c>
      <c r="FN147" s="41">
        <v>8.7606837600000001E-2</v>
      </c>
      <c r="FO147" s="20">
        <f t="shared" si="62"/>
        <v>3.4</v>
      </c>
      <c r="FP147" s="20">
        <f t="shared" si="63"/>
        <v>3.5537999999999998</v>
      </c>
      <c r="FQ147" s="20">
        <f t="shared" si="64"/>
        <v>112.7348643006263</v>
      </c>
      <c r="FV147" t="s">
        <v>751</v>
      </c>
      <c r="FW147" s="45">
        <v>874125</v>
      </c>
      <c r="FX147" s="45">
        <v>874125</v>
      </c>
      <c r="FY147">
        <v>34</v>
      </c>
      <c r="FZ147">
        <v>3</v>
      </c>
      <c r="GA147">
        <v>9</v>
      </c>
      <c r="GB147">
        <v>12</v>
      </c>
      <c r="GC147">
        <v>0</v>
      </c>
      <c r="GD147">
        <v>10</v>
      </c>
      <c r="GE147">
        <v>40</v>
      </c>
      <c r="GF147">
        <v>507</v>
      </c>
      <c r="GG147">
        <v>1</v>
      </c>
      <c r="GH147">
        <v>1.4</v>
      </c>
      <c r="GI147">
        <v>2.2999999999999998</v>
      </c>
      <c r="GJ147" s="42">
        <f t="shared" si="65"/>
        <v>3.4</v>
      </c>
    </row>
    <row r="148" spans="1:192" x14ac:dyDescent="0.45">
      <c r="A148" s="40">
        <v>31797</v>
      </c>
      <c r="B148" t="s">
        <v>207</v>
      </c>
      <c r="C148" t="s">
        <v>208</v>
      </c>
      <c r="D148" t="s">
        <v>91</v>
      </c>
      <c r="E148" t="s">
        <v>91</v>
      </c>
      <c r="F148">
        <v>73</v>
      </c>
      <c r="G148">
        <v>225</v>
      </c>
      <c r="H148">
        <v>2005</v>
      </c>
      <c r="I148">
        <v>5</v>
      </c>
      <c r="J148">
        <v>156</v>
      </c>
      <c r="K148" t="s">
        <v>202</v>
      </c>
      <c r="L148">
        <v>2010</v>
      </c>
      <c r="M148">
        <v>31</v>
      </c>
      <c r="N148">
        <v>8</v>
      </c>
      <c r="O148">
        <v>8471817</v>
      </c>
      <c r="P148" t="s">
        <v>1360</v>
      </c>
      <c r="Q148" t="s">
        <v>1361</v>
      </c>
      <c r="R148" t="s">
        <v>1362</v>
      </c>
      <c r="S148" t="s">
        <v>390</v>
      </c>
      <c r="T148" t="s">
        <v>710</v>
      </c>
      <c r="U148" t="s">
        <v>1363</v>
      </c>
      <c r="V148">
        <v>79</v>
      </c>
      <c r="W148">
        <v>4</v>
      </c>
      <c r="X148">
        <v>6</v>
      </c>
      <c r="Y148">
        <v>2</v>
      </c>
      <c r="Z148">
        <v>10</v>
      </c>
      <c r="AA148">
        <v>0</v>
      </c>
      <c r="AB148">
        <v>0</v>
      </c>
      <c r="AC148" s="26">
        <f t="shared" si="44"/>
        <v>0.12658227848101267</v>
      </c>
      <c r="AD148" s="20">
        <f t="shared" si="45"/>
        <v>0.38424821002386622</v>
      </c>
      <c r="AE148" s="20">
        <v>3.782</v>
      </c>
      <c r="AF148">
        <v>-7</v>
      </c>
      <c r="AG148">
        <v>1.1000000000000001</v>
      </c>
      <c r="AH148">
        <v>94</v>
      </c>
      <c r="AI148">
        <v>830</v>
      </c>
      <c r="AJ148">
        <v>36004</v>
      </c>
      <c r="AK148" s="20">
        <v>600.06666666667002</v>
      </c>
      <c r="AL148">
        <v>600.07000000000005</v>
      </c>
      <c r="AM148">
        <v>600</v>
      </c>
      <c r="AN148" s="26">
        <f t="shared" si="46"/>
        <v>7.5957805907173004</v>
      </c>
      <c r="AO148">
        <v>13</v>
      </c>
      <c r="AP148" s="41">
        <f t="shared" si="47"/>
        <v>0.5</v>
      </c>
      <c r="AQ148">
        <v>79</v>
      </c>
      <c r="AR148">
        <v>79</v>
      </c>
      <c r="AS148">
        <v>79</v>
      </c>
      <c r="AT148">
        <v>64</v>
      </c>
      <c r="AU148">
        <v>64</v>
      </c>
      <c r="AV148">
        <v>42</v>
      </c>
      <c r="AW148">
        <v>51</v>
      </c>
      <c r="AX148">
        <v>29</v>
      </c>
      <c r="AY148">
        <v>0</v>
      </c>
      <c r="AZ148">
        <v>6</v>
      </c>
      <c r="BA148" s="42">
        <f t="shared" si="48"/>
        <v>6</v>
      </c>
      <c r="BB148">
        <v>5.51</v>
      </c>
      <c r="BC148">
        <v>27.119</v>
      </c>
      <c r="BD148" s="20">
        <v>48.6</v>
      </c>
      <c r="BE148" s="20">
        <f t="shared" si="49"/>
        <v>127.6</v>
      </c>
      <c r="BF148" s="20">
        <f t="shared" si="50"/>
        <v>12.75851150699085</v>
      </c>
      <c r="BG148">
        <v>135</v>
      </c>
      <c r="BH148">
        <v>180</v>
      </c>
      <c r="BI148">
        <v>168</v>
      </c>
      <c r="BJ148" s="41">
        <f t="shared" si="51"/>
        <v>0.44554455445544555</v>
      </c>
      <c r="BK148">
        <v>236</v>
      </c>
      <c r="BL148">
        <v>236</v>
      </c>
      <c r="BM148">
        <v>77</v>
      </c>
      <c r="BN148" s="42">
        <f t="shared" si="52"/>
        <v>159</v>
      </c>
      <c r="BO148">
        <v>22</v>
      </c>
      <c r="BP148">
        <v>10</v>
      </c>
      <c r="BQ148">
        <v>12</v>
      </c>
      <c r="BR148">
        <v>27</v>
      </c>
      <c r="BS148" s="41">
        <f t="shared" si="53"/>
        <v>6.4285714285714279E-2</v>
      </c>
      <c r="BT148">
        <v>14</v>
      </c>
      <c r="BU148">
        <v>14</v>
      </c>
      <c r="BV148" s="41">
        <f t="shared" si="54"/>
        <v>0.5</v>
      </c>
      <c r="BW148">
        <v>2</v>
      </c>
      <c r="BX148">
        <v>4</v>
      </c>
      <c r="BY148">
        <v>6</v>
      </c>
      <c r="BZ148">
        <v>1</v>
      </c>
      <c r="CA148">
        <v>6</v>
      </c>
      <c r="CB148">
        <v>9</v>
      </c>
      <c r="CC148">
        <v>1</v>
      </c>
      <c r="CD148">
        <v>3</v>
      </c>
      <c r="CE148">
        <v>8</v>
      </c>
      <c r="CF148">
        <v>5</v>
      </c>
      <c r="CG148">
        <v>5</v>
      </c>
      <c r="CH148">
        <v>7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  <c r="CX148">
        <v>3</v>
      </c>
      <c r="CY148">
        <v>2</v>
      </c>
      <c r="CZ148">
        <v>17</v>
      </c>
      <c r="DA148">
        <v>6</v>
      </c>
      <c r="DB148">
        <v>2</v>
      </c>
      <c r="DC148">
        <v>1</v>
      </c>
      <c r="DD148">
        <v>6</v>
      </c>
      <c r="DE148">
        <v>2</v>
      </c>
      <c r="DF148">
        <v>1</v>
      </c>
      <c r="DG148">
        <v>24</v>
      </c>
      <c r="DH148">
        <v>26</v>
      </c>
      <c r="DI148">
        <v>10</v>
      </c>
      <c r="DJ148">
        <v>25</v>
      </c>
      <c r="DK148">
        <v>19</v>
      </c>
      <c r="DL148">
        <v>6</v>
      </c>
      <c r="DM148">
        <v>15</v>
      </c>
      <c r="DN148">
        <v>9</v>
      </c>
      <c r="DO148">
        <v>6</v>
      </c>
      <c r="DP148" s="42">
        <f t="shared" si="55"/>
        <v>-16</v>
      </c>
      <c r="DQ148" s="20">
        <v>-8.6180000000000003</v>
      </c>
      <c r="DR148">
        <v>17</v>
      </c>
      <c r="DS148">
        <v>6</v>
      </c>
      <c r="DT148">
        <v>0</v>
      </c>
      <c r="DU148">
        <v>3</v>
      </c>
      <c r="DV148">
        <v>0</v>
      </c>
      <c r="DW148">
        <v>500</v>
      </c>
      <c r="DX148">
        <v>547</v>
      </c>
      <c r="DY148">
        <v>376</v>
      </c>
      <c r="DZ148">
        <v>393</v>
      </c>
      <c r="EA148">
        <v>275</v>
      </c>
      <c r="EB148">
        <v>283</v>
      </c>
      <c r="EC148">
        <v>21.92</v>
      </c>
      <c r="ED148">
        <v>21.6</v>
      </c>
      <c r="EE148">
        <v>20</v>
      </c>
      <c r="EF148">
        <v>26</v>
      </c>
      <c r="EG148" s="41">
        <f t="shared" si="56"/>
        <v>7.2727272727272724E-2</v>
      </c>
      <c r="EH148" s="43">
        <f t="shared" si="57"/>
        <v>0.90812720848056538</v>
      </c>
      <c r="EI148" s="44">
        <f t="shared" si="58"/>
        <v>0.98085448120783814</v>
      </c>
      <c r="EJ148">
        <v>499</v>
      </c>
      <c r="EK148">
        <v>546</v>
      </c>
      <c r="EL148">
        <v>374</v>
      </c>
      <c r="EM148">
        <v>392</v>
      </c>
      <c r="EN148">
        <v>273</v>
      </c>
      <c r="EO148">
        <v>282</v>
      </c>
      <c r="EP148">
        <v>19</v>
      </c>
      <c r="EQ148">
        <v>26</v>
      </c>
      <c r="ER148">
        <v>226</v>
      </c>
      <c r="ES148">
        <v>258</v>
      </c>
      <c r="ET148">
        <v>96</v>
      </c>
      <c r="EU148">
        <v>117</v>
      </c>
      <c r="EV148">
        <v>7</v>
      </c>
      <c r="EW148">
        <v>15</v>
      </c>
      <c r="EX148">
        <v>55</v>
      </c>
      <c r="EY148">
        <v>45</v>
      </c>
      <c r="EZ148">
        <v>-0.30000000000000004</v>
      </c>
      <c r="FA148">
        <v>0.4</v>
      </c>
      <c r="FB148">
        <v>0.1</v>
      </c>
      <c r="FC148" s="20">
        <v>5.8</v>
      </c>
      <c r="FD148" s="26">
        <f t="shared" si="59"/>
        <v>7.3417721518987344E-2</v>
      </c>
      <c r="FE148">
        <v>1.1094999999999999</v>
      </c>
      <c r="FF148">
        <v>0.01</v>
      </c>
      <c r="FG148">
        <v>0.05</v>
      </c>
      <c r="FH148">
        <v>0.05</v>
      </c>
      <c r="FL148" s="42">
        <f t="shared" si="60"/>
        <v>363</v>
      </c>
      <c r="FM148" s="20">
        <f t="shared" si="61"/>
        <v>14.588235294117647</v>
      </c>
      <c r="FN148" s="41">
        <v>2.12600467E-2</v>
      </c>
      <c r="FO148" s="20">
        <f t="shared" si="62"/>
        <v>0.59999999999999964</v>
      </c>
      <c r="FP148" s="20">
        <f t="shared" si="63"/>
        <v>8.2764000000000006</v>
      </c>
      <c r="FQ148" s="20">
        <f t="shared" si="64"/>
        <v>104.68778642491708</v>
      </c>
      <c r="FV148" t="s">
        <v>711</v>
      </c>
      <c r="FW148" s="45">
        <v>1125000</v>
      </c>
      <c r="FX148" s="45">
        <v>1125000</v>
      </c>
      <c r="FY148">
        <v>498</v>
      </c>
      <c r="FZ148">
        <v>31</v>
      </c>
      <c r="GA148">
        <v>30</v>
      </c>
      <c r="GB148">
        <v>61</v>
      </c>
      <c r="GC148">
        <v>-11</v>
      </c>
      <c r="GD148">
        <v>789</v>
      </c>
      <c r="GE148">
        <v>283</v>
      </c>
      <c r="GF148">
        <v>3954</v>
      </c>
      <c r="GG148">
        <v>-1</v>
      </c>
      <c r="GH148">
        <v>4.2</v>
      </c>
      <c r="GI148">
        <v>3.2</v>
      </c>
      <c r="GJ148" s="42">
        <f t="shared" si="65"/>
        <v>0.59999999999999964</v>
      </c>
    </row>
    <row r="149" spans="1:192" x14ac:dyDescent="0.45">
      <c r="A149" s="40">
        <v>34427</v>
      </c>
      <c r="B149" t="s">
        <v>393</v>
      </c>
      <c r="C149" t="s">
        <v>106</v>
      </c>
      <c r="D149" t="s">
        <v>107</v>
      </c>
      <c r="E149" t="s">
        <v>107</v>
      </c>
      <c r="F149">
        <v>69</v>
      </c>
      <c r="G149">
        <v>173</v>
      </c>
      <c r="H149">
        <v>2012</v>
      </c>
      <c r="I149">
        <v>6</v>
      </c>
      <c r="J149">
        <v>169</v>
      </c>
      <c r="K149" t="s">
        <v>202</v>
      </c>
      <c r="L149">
        <v>2015</v>
      </c>
      <c r="M149">
        <v>23</v>
      </c>
      <c r="N149">
        <v>3</v>
      </c>
      <c r="O149">
        <v>8476994</v>
      </c>
      <c r="P149" t="s">
        <v>1364</v>
      </c>
      <c r="Q149" t="s">
        <v>1365</v>
      </c>
      <c r="R149" t="s">
        <v>1366</v>
      </c>
      <c r="S149" t="s">
        <v>1367</v>
      </c>
      <c r="T149" t="s">
        <v>725</v>
      </c>
      <c r="U149" t="s">
        <v>188</v>
      </c>
      <c r="V149">
        <v>50</v>
      </c>
      <c r="W149">
        <v>7</v>
      </c>
      <c r="X149">
        <v>18</v>
      </c>
      <c r="Y149">
        <v>12</v>
      </c>
      <c r="Z149">
        <v>25</v>
      </c>
      <c r="AA149">
        <v>9</v>
      </c>
      <c r="AB149">
        <v>51</v>
      </c>
      <c r="AC149" s="26">
        <f t="shared" si="44"/>
        <v>0.5</v>
      </c>
      <c r="AD149" s="20">
        <f t="shared" si="45"/>
        <v>12.5</v>
      </c>
      <c r="AE149" s="20">
        <v>8.8439999999999994</v>
      </c>
      <c r="AF149">
        <v>5</v>
      </c>
      <c r="AG149">
        <v>4.4000000000000004</v>
      </c>
      <c r="AH149">
        <v>10</v>
      </c>
      <c r="AI149">
        <v>870</v>
      </c>
      <c r="AJ149">
        <v>41459</v>
      </c>
      <c r="AK149" s="20">
        <v>690.98333333333005</v>
      </c>
      <c r="AL149">
        <v>690.98</v>
      </c>
      <c r="AM149">
        <v>691</v>
      </c>
      <c r="AN149" s="26">
        <f t="shared" si="46"/>
        <v>13.819666666666667</v>
      </c>
      <c r="AO149">
        <v>23.15</v>
      </c>
      <c r="AP149" s="41">
        <f t="shared" si="47"/>
        <v>0.7142857142857143</v>
      </c>
      <c r="AQ149">
        <v>183</v>
      </c>
      <c r="AR149">
        <v>183</v>
      </c>
      <c r="AS149">
        <v>183</v>
      </c>
      <c r="AT149">
        <v>120</v>
      </c>
      <c r="AU149">
        <v>120</v>
      </c>
      <c r="AV149">
        <v>86</v>
      </c>
      <c r="AW149">
        <v>109</v>
      </c>
      <c r="AX149">
        <v>34</v>
      </c>
      <c r="AY149">
        <v>4</v>
      </c>
      <c r="AZ149">
        <v>10</v>
      </c>
      <c r="BA149" s="42">
        <f t="shared" si="48"/>
        <v>14</v>
      </c>
      <c r="BB149">
        <v>8.24</v>
      </c>
      <c r="BC149">
        <v>29.418600000000001</v>
      </c>
      <c r="BD149" s="20">
        <v>306.39999999999998</v>
      </c>
      <c r="BE149" s="20">
        <f t="shared" si="49"/>
        <v>489.4</v>
      </c>
      <c r="BF149" s="20">
        <f t="shared" si="50"/>
        <v>42.496164867289934</v>
      </c>
      <c r="BG149">
        <v>256</v>
      </c>
      <c r="BH149">
        <v>200</v>
      </c>
      <c r="BI149">
        <v>198</v>
      </c>
      <c r="BJ149" s="41">
        <f t="shared" si="51"/>
        <v>0.56387665198237891</v>
      </c>
      <c r="BK149">
        <v>26</v>
      </c>
      <c r="BL149">
        <v>26</v>
      </c>
      <c r="BM149">
        <v>87</v>
      </c>
      <c r="BN149" s="42">
        <f t="shared" si="52"/>
        <v>-61</v>
      </c>
      <c r="BO149">
        <v>34</v>
      </c>
      <c r="BP149">
        <v>16</v>
      </c>
      <c r="BQ149">
        <v>27</v>
      </c>
      <c r="BR149">
        <v>17</v>
      </c>
      <c r="BS149" s="41">
        <f t="shared" si="53"/>
        <v>3.6717062634989202E-2</v>
      </c>
      <c r="BT149">
        <v>39</v>
      </c>
      <c r="BU149">
        <v>50</v>
      </c>
      <c r="BV149" s="41">
        <f t="shared" si="54"/>
        <v>0.43820224719101125</v>
      </c>
      <c r="BW149">
        <v>8</v>
      </c>
      <c r="BX149">
        <v>11</v>
      </c>
      <c r="BY149">
        <v>11</v>
      </c>
      <c r="BZ149">
        <v>21</v>
      </c>
      <c r="CA149">
        <v>20</v>
      </c>
      <c r="CB149">
        <v>18</v>
      </c>
      <c r="CC149">
        <v>9</v>
      </c>
      <c r="CD149">
        <v>17</v>
      </c>
      <c r="CE149">
        <v>9</v>
      </c>
      <c r="CF149">
        <v>22</v>
      </c>
      <c r="CG149">
        <v>25</v>
      </c>
      <c r="CH149">
        <v>25</v>
      </c>
      <c r="CI149">
        <v>0</v>
      </c>
      <c r="CJ149">
        <v>0</v>
      </c>
      <c r="CK149">
        <v>2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1</v>
      </c>
      <c r="CT149">
        <v>1</v>
      </c>
      <c r="CU149">
        <v>0</v>
      </c>
      <c r="CV149">
        <v>3</v>
      </c>
      <c r="CW149">
        <v>2</v>
      </c>
      <c r="CX149">
        <v>0</v>
      </c>
      <c r="CY149">
        <v>1</v>
      </c>
      <c r="CZ149">
        <v>31</v>
      </c>
      <c r="DA149">
        <v>4</v>
      </c>
      <c r="DB149">
        <v>2</v>
      </c>
      <c r="DC149">
        <v>8</v>
      </c>
      <c r="DD149">
        <v>10</v>
      </c>
      <c r="DE149">
        <v>5</v>
      </c>
      <c r="DF149">
        <v>0</v>
      </c>
      <c r="DG149">
        <v>57</v>
      </c>
      <c r="DH149">
        <v>5</v>
      </c>
      <c r="DI149">
        <v>11</v>
      </c>
      <c r="DJ149">
        <v>5</v>
      </c>
      <c r="DK149">
        <v>5</v>
      </c>
      <c r="DL149">
        <v>0</v>
      </c>
      <c r="DM149">
        <v>11</v>
      </c>
      <c r="DN149">
        <v>11</v>
      </c>
      <c r="DO149">
        <v>0</v>
      </c>
      <c r="DP149" s="42">
        <f t="shared" si="55"/>
        <v>6</v>
      </c>
      <c r="DQ149" s="20">
        <v>4.6269999999999998</v>
      </c>
      <c r="DR149">
        <v>5</v>
      </c>
      <c r="DS149">
        <v>0</v>
      </c>
      <c r="DT149">
        <v>0</v>
      </c>
      <c r="DU149">
        <v>0</v>
      </c>
      <c r="DV149">
        <v>0</v>
      </c>
      <c r="DW149">
        <v>839</v>
      </c>
      <c r="DX149">
        <v>616</v>
      </c>
      <c r="DY149">
        <v>574</v>
      </c>
      <c r="DZ149">
        <v>446</v>
      </c>
      <c r="EA149">
        <v>422</v>
      </c>
      <c r="EB149">
        <v>326</v>
      </c>
      <c r="EC149">
        <v>37.369999999999997</v>
      </c>
      <c r="ED149">
        <v>26.3</v>
      </c>
      <c r="EE149">
        <v>35</v>
      </c>
      <c r="EF149">
        <v>23</v>
      </c>
      <c r="EG149" s="41">
        <f t="shared" si="56"/>
        <v>8.2938388625592413E-2</v>
      </c>
      <c r="EH149" s="43">
        <f t="shared" si="57"/>
        <v>0.92944785276073616</v>
      </c>
      <c r="EI149" s="44">
        <f t="shared" si="58"/>
        <v>1.0123862413863285</v>
      </c>
      <c r="EJ149">
        <v>841</v>
      </c>
      <c r="EK149">
        <v>615</v>
      </c>
      <c r="EL149">
        <v>575</v>
      </c>
      <c r="EM149">
        <v>444</v>
      </c>
      <c r="EN149">
        <v>422</v>
      </c>
      <c r="EO149">
        <v>324</v>
      </c>
      <c r="EP149">
        <v>35</v>
      </c>
      <c r="EQ149">
        <v>22</v>
      </c>
      <c r="ER149">
        <v>428</v>
      </c>
      <c r="ES149">
        <v>322</v>
      </c>
      <c r="ET149">
        <v>152</v>
      </c>
      <c r="EU149">
        <v>135</v>
      </c>
      <c r="EV149">
        <v>18</v>
      </c>
      <c r="EW149">
        <v>10</v>
      </c>
      <c r="EX149">
        <v>31</v>
      </c>
      <c r="EY149">
        <v>43</v>
      </c>
      <c r="EZ149">
        <v>1.4</v>
      </c>
      <c r="FA149">
        <v>1</v>
      </c>
      <c r="FB149">
        <v>2.4</v>
      </c>
      <c r="FC149" s="20">
        <v>30.09</v>
      </c>
      <c r="FD149" s="26">
        <f t="shared" si="59"/>
        <v>0.6018</v>
      </c>
      <c r="FE149">
        <v>1.6739000000000002</v>
      </c>
      <c r="FF149">
        <v>0.34</v>
      </c>
      <c r="FG149">
        <v>-0.03</v>
      </c>
      <c r="FH149">
        <v>0.31</v>
      </c>
      <c r="FL149" s="42">
        <f t="shared" si="60"/>
        <v>53</v>
      </c>
      <c r="FM149" s="20">
        <f t="shared" si="61"/>
        <v>10.6</v>
      </c>
      <c r="FN149" s="41">
        <v>5.1945701400000002E-2</v>
      </c>
      <c r="FO149" s="20">
        <f t="shared" si="62"/>
        <v>24</v>
      </c>
      <c r="FP149" s="20">
        <f t="shared" si="63"/>
        <v>25.9254</v>
      </c>
      <c r="FQ149" s="20">
        <f t="shared" si="64"/>
        <v>126.34229644852238</v>
      </c>
      <c r="FV149" t="s">
        <v>751</v>
      </c>
      <c r="FW149" s="45">
        <v>817500</v>
      </c>
      <c r="FX149" s="45">
        <v>717500</v>
      </c>
      <c r="FY149">
        <v>106</v>
      </c>
      <c r="FZ149">
        <v>13</v>
      </c>
      <c r="GA149">
        <v>26</v>
      </c>
      <c r="GB149">
        <v>39</v>
      </c>
      <c r="GC149">
        <v>3</v>
      </c>
      <c r="GD149">
        <v>33</v>
      </c>
      <c r="GE149">
        <v>168</v>
      </c>
      <c r="GF149">
        <v>1339</v>
      </c>
      <c r="GG149">
        <v>1.8</v>
      </c>
      <c r="GH149">
        <v>1.5</v>
      </c>
      <c r="GI149">
        <v>3.3</v>
      </c>
      <c r="GJ149" s="42">
        <f t="shared" si="65"/>
        <v>24</v>
      </c>
    </row>
    <row r="150" spans="1:192" x14ac:dyDescent="0.45">
      <c r="A150" s="40">
        <v>30621</v>
      </c>
      <c r="B150" t="s">
        <v>1368</v>
      </c>
      <c r="C150" t="s">
        <v>145</v>
      </c>
      <c r="D150" t="s">
        <v>91</v>
      </c>
      <c r="E150" t="s">
        <v>91</v>
      </c>
      <c r="F150">
        <v>73</v>
      </c>
      <c r="G150">
        <v>203</v>
      </c>
      <c r="H150">
        <v>2003</v>
      </c>
      <c r="I150">
        <v>9</v>
      </c>
      <c r="J150">
        <v>263</v>
      </c>
      <c r="K150" t="s">
        <v>92</v>
      </c>
      <c r="L150">
        <v>2007</v>
      </c>
      <c r="M150">
        <v>34</v>
      </c>
      <c r="N150">
        <v>11</v>
      </c>
      <c r="O150">
        <v>8470852</v>
      </c>
      <c r="P150" t="s">
        <v>1369</v>
      </c>
      <c r="Q150" t="s">
        <v>1370</v>
      </c>
      <c r="R150" t="s">
        <v>1371</v>
      </c>
      <c r="S150" t="s">
        <v>404</v>
      </c>
      <c r="T150" t="s">
        <v>725</v>
      </c>
      <c r="U150" t="s">
        <v>313</v>
      </c>
      <c r="V150">
        <v>14</v>
      </c>
      <c r="W150">
        <v>0</v>
      </c>
      <c r="X150">
        <v>0</v>
      </c>
      <c r="Y150">
        <v>0</v>
      </c>
      <c r="Z150">
        <v>0</v>
      </c>
      <c r="AA150">
        <v>34</v>
      </c>
      <c r="AB150">
        <v>64</v>
      </c>
      <c r="AC150" s="26">
        <f t="shared" si="44"/>
        <v>0</v>
      </c>
      <c r="AD150" s="20">
        <f t="shared" si="45"/>
        <v>-8.1226415094339615</v>
      </c>
      <c r="AE150" s="20">
        <v>0</v>
      </c>
      <c r="AF150">
        <v>-9</v>
      </c>
      <c r="AG150">
        <v>-2.5</v>
      </c>
      <c r="AH150">
        <v>2</v>
      </c>
      <c r="AI150">
        <v>197</v>
      </c>
      <c r="AJ150">
        <v>8641</v>
      </c>
      <c r="AK150" s="20">
        <v>144.01666666667001</v>
      </c>
      <c r="AL150">
        <v>144.02000000000001</v>
      </c>
      <c r="AM150">
        <v>144</v>
      </c>
      <c r="AN150" s="26">
        <f t="shared" si="46"/>
        <v>10.286904761904763</v>
      </c>
      <c r="AO150">
        <v>17.63</v>
      </c>
      <c r="AP150" s="41">
        <f t="shared" si="47"/>
        <v>0</v>
      </c>
      <c r="AQ150">
        <v>28</v>
      </c>
      <c r="AR150">
        <v>28</v>
      </c>
      <c r="AS150">
        <v>28</v>
      </c>
      <c r="AT150">
        <v>23</v>
      </c>
      <c r="AU150">
        <v>23</v>
      </c>
      <c r="AV150">
        <v>13</v>
      </c>
      <c r="AW150">
        <v>15</v>
      </c>
      <c r="AX150">
        <v>6</v>
      </c>
      <c r="AY150">
        <v>0</v>
      </c>
      <c r="AZ150">
        <v>0</v>
      </c>
      <c r="BA150" s="42">
        <f t="shared" si="48"/>
        <v>0</v>
      </c>
      <c r="BB150">
        <v>1.61</v>
      </c>
      <c r="BC150">
        <v>30.307700000000001</v>
      </c>
      <c r="BD150" s="20">
        <v>0</v>
      </c>
      <c r="BE150" s="20">
        <f t="shared" si="49"/>
        <v>28</v>
      </c>
      <c r="BF150" s="20">
        <f t="shared" si="50"/>
        <v>11.665046521316484</v>
      </c>
      <c r="BG150">
        <v>45</v>
      </c>
      <c r="BH150">
        <v>39</v>
      </c>
      <c r="BI150">
        <v>21</v>
      </c>
      <c r="BJ150" s="41">
        <f t="shared" si="51"/>
        <v>0.68181818181818177</v>
      </c>
      <c r="BK150">
        <v>8</v>
      </c>
      <c r="BL150">
        <v>8</v>
      </c>
      <c r="BM150">
        <v>5</v>
      </c>
      <c r="BN150" s="42">
        <f t="shared" si="52"/>
        <v>3</v>
      </c>
      <c r="BO150">
        <v>10</v>
      </c>
      <c r="BP150">
        <v>1</v>
      </c>
      <c r="BQ150">
        <v>1</v>
      </c>
      <c r="BR150">
        <v>8</v>
      </c>
      <c r="BS150" s="41">
        <f t="shared" si="53"/>
        <v>8.247422680412371E-2</v>
      </c>
      <c r="BT150">
        <v>0</v>
      </c>
      <c r="BU150">
        <v>0</v>
      </c>
      <c r="BV150" s="41">
        <f t="shared" si="54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10</v>
      </c>
      <c r="DA150">
        <v>2</v>
      </c>
      <c r="DB150">
        <v>0</v>
      </c>
      <c r="DC150">
        <v>2</v>
      </c>
      <c r="DD150">
        <v>1</v>
      </c>
      <c r="DE150">
        <v>1</v>
      </c>
      <c r="DF150">
        <v>0</v>
      </c>
      <c r="DG150">
        <v>7</v>
      </c>
      <c r="DH150">
        <v>1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 s="42">
        <f t="shared" si="55"/>
        <v>-1</v>
      </c>
      <c r="DQ150" s="20">
        <v>-4.8000000000000001E-2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139</v>
      </c>
      <c r="DX150">
        <v>122</v>
      </c>
      <c r="DY150">
        <v>107</v>
      </c>
      <c r="DZ150">
        <v>89</v>
      </c>
      <c r="EA150">
        <v>74</v>
      </c>
      <c r="EB150">
        <v>68</v>
      </c>
      <c r="EC150">
        <v>5.51</v>
      </c>
      <c r="ED150">
        <v>5.66</v>
      </c>
      <c r="EE150">
        <v>2</v>
      </c>
      <c r="EF150">
        <v>10</v>
      </c>
      <c r="EG150" s="41">
        <f t="shared" si="56"/>
        <v>2.7027027027027029E-2</v>
      </c>
      <c r="EH150" s="43">
        <f t="shared" si="57"/>
        <v>0.8529411764705882</v>
      </c>
      <c r="EI150" s="44">
        <f t="shared" si="58"/>
        <v>0.87996820349761529</v>
      </c>
      <c r="EJ150">
        <v>139</v>
      </c>
      <c r="EK150">
        <v>120</v>
      </c>
      <c r="EL150">
        <v>107</v>
      </c>
      <c r="EM150">
        <v>87</v>
      </c>
      <c r="EN150">
        <v>74</v>
      </c>
      <c r="EO150">
        <v>66</v>
      </c>
      <c r="EP150">
        <v>2</v>
      </c>
      <c r="EQ150">
        <v>9</v>
      </c>
      <c r="ER150">
        <v>58</v>
      </c>
      <c r="ES150">
        <v>58</v>
      </c>
      <c r="ET150">
        <v>18</v>
      </c>
      <c r="EU150">
        <v>26</v>
      </c>
      <c r="EV150">
        <v>1</v>
      </c>
      <c r="EW150">
        <v>7</v>
      </c>
      <c r="EX150">
        <v>7</v>
      </c>
      <c r="EY150">
        <v>9</v>
      </c>
      <c r="EZ150">
        <v>-0.4</v>
      </c>
      <c r="FA150">
        <v>-0.1</v>
      </c>
      <c r="FB150">
        <v>-0.5</v>
      </c>
      <c r="FC150" s="20">
        <v>-0.78</v>
      </c>
      <c r="FD150" s="26">
        <f t="shared" si="59"/>
        <v>-5.5714285714285716E-2</v>
      </c>
      <c r="FE150">
        <v>3.7000000000000002E-3</v>
      </c>
      <c r="FF150">
        <v>-0.11</v>
      </c>
      <c r="FG150">
        <v>0.13</v>
      </c>
      <c r="FH150">
        <v>0.01</v>
      </c>
      <c r="FL150" s="42">
        <f t="shared" si="60"/>
        <v>18</v>
      </c>
      <c r="FM150" s="20">
        <f t="shared" si="61"/>
        <v>9</v>
      </c>
      <c r="FN150" s="41">
        <v>0</v>
      </c>
      <c r="FO150" s="20">
        <f t="shared" si="62"/>
        <v>-0.2</v>
      </c>
      <c r="FP150" s="20">
        <f t="shared" si="63"/>
        <v>-9.6000000000000009E-3</v>
      </c>
      <c r="FQ150" s="20">
        <f t="shared" si="64"/>
        <v>108.73489793084293</v>
      </c>
      <c r="FV150" t="s">
        <v>711</v>
      </c>
      <c r="FW150" s="45">
        <v>5000000</v>
      </c>
      <c r="FX150" s="45">
        <v>5000000</v>
      </c>
      <c r="FY150">
        <v>650</v>
      </c>
      <c r="FZ150">
        <v>176</v>
      </c>
      <c r="GA150">
        <v>193</v>
      </c>
      <c r="GB150">
        <v>369</v>
      </c>
      <c r="GC150">
        <v>-42</v>
      </c>
      <c r="GD150">
        <v>122</v>
      </c>
      <c r="GE150">
        <v>1449</v>
      </c>
      <c r="GF150">
        <v>10520</v>
      </c>
      <c r="GG150">
        <v>31</v>
      </c>
      <c r="GH150">
        <v>11.2</v>
      </c>
      <c r="GI150">
        <v>42.2</v>
      </c>
      <c r="GJ150" s="42">
        <f t="shared" si="65"/>
        <v>-0.2</v>
      </c>
    </row>
    <row r="151" spans="1:192" x14ac:dyDescent="0.45">
      <c r="A151" s="40">
        <v>30649</v>
      </c>
      <c r="B151" t="s">
        <v>212</v>
      </c>
      <c r="C151" t="s">
        <v>213</v>
      </c>
      <c r="D151" t="s">
        <v>91</v>
      </c>
      <c r="E151" t="s">
        <v>91</v>
      </c>
      <c r="F151">
        <v>73</v>
      </c>
      <c r="G151">
        <v>213</v>
      </c>
      <c r="H151">
        <v>2003</v>
      </c>
      <c r="I151">
        <v>9</v>
      </c>
      <c r="J151">
        <v>265</v>
      </c>
      <c r="K151" t="s">
        <v>92</v>
      </c>
      <c r="L151">
        <v>2007</v>
      </c>
      <c r="M151">
        <v>34</v>
      </c>
      <c r="N151">
        <v>11</v>
      </c>
      <c r="O151">
        <v>8470854</v>
      </c>
      <c r="P151" t="s">
        <v>1372</v>
      </c>
      <c r="Q151" t="s">
        <v>1373</v>
      </c>
      <c r="R151" t="s">
        <v>1374</v>
      </c>
      <c r="S151" t="s">
        <v>1095</v>
      </c>
      <c r="T151" t="s">
        <v>725</v>
      </c>
      <c r="U151" t="s">
        <v>123</v>
      </c>
      <c r="V151">
        <v>16</v>
      </c>
      <c r="W151">
        <v>0</v>
      </c>
      <c r="X151">
        <v>0</v>
      </c>
      <c r="Y151">
        <v>0</v>
      </c>
      <c r="Z151">
        <v>0</v>
      </c>
      <c r="AA151">
        <v>31</v>
      </c>
      <c r="AB151">
        <v>84</v>
      </c>
      <c r="AC151" s="26">
        <f t="shared" si="44"/>
        <v>0</v>
      </c>
      <c r="AD151" s="20">
        <f t="shared" si="45"/>
        <v>-2.1604696673189823</v>
      </c>
      <c r="AE151" s="20">
        <v>0</v>
      </c>
      <c r="AF151">
        <v>-4</v>
      </c>
      <c r="AG151">
        <v>0.60000000000000009</v>
      </c>
      <c r="AH151">
        <v>19</v>
      </c>
      <c r="AI151">
        <v>210</v>
      </c>
      <c r="AJ151">
        <v>9005</v>
      </c>
      <c r="AK151" s="20">
        <v>150.08333333332999</v>
      </c>
      <c r="AL151">
        <v>150.08000000000001</v>
      </c>
      <c r="AM151">
        <v>150</v>
      </c>
      <c r="AN151" s="26">
        <f t="shared" si="46"/>
        <v>9.3802083333333339</v>
      </c>
      <c r="AO151">
        <v>16.09</v>
      </c>
      <c r="AP151" s="41">
        <f t="shared" si="47"/>
        <v>0</v>
      </c>
      <c r="AQ151">
        <v>25</v>
      </c>
      <c r="AR151">
        <v>25</v>
      </c>
      <c r="AS151">
        <v>25</v>
      </c>
      <c r="AT151">
        <v>23</v>
      </c>
      <c r="AU151">
        <v>23</v>
      </c>
      <c r="AV151">
        <v>14</v>
      </c>
      <c r="AW151">
        <v>14</v>
      </c>
      <c r="AX151">
        <v>7</v>
      </c>
      <c r="AY151">
        <v>0</v>
      </c>
      <c r="AZ151">
        <v>2</v>
      </c>
      <c r="BA151" s="42">
        <f t="shared" si="48"/>
        <v>2</v>
      </c>
      <c r="BB151">
        <v>1.39</v>
      </c>
      <c r="BC151">
        <v>35.714300000000001</v>
      </c>
      <c r="BD151" s="20">
        <v>0</v>
      </c>
      <c r="BE151" s="20">
        <f t="shared" si="49"/>
        <v>25</v>
      </c>
      <c r="BF151" s="20">
        <f t="shared" si="50"/>
        <v>9.9946695095948819</v>
      </c>
      <c r="BG151">
        <v>43</v>
      </c>
      <c r="BH151">
        <v>51</v>
      </c>
      <c r="BI151">
        <v>52</v>
      </c>
      <c r="BJ151" s="41">
        <f t="shared" si="51"/>
        <v>0.45263157894736844</v>
      </c>
      <c r="BK151">
        <v>35</v>
      </c>
      <c r="BL151">
        <v>35</v>
      </c>
      <c r="BM151">
        <v>10</v>
      </c>
      <c r="BN151" s="42">
        <f t="shared" si="52"/>
        <v>25</v>
      </c>
      <c r="BO151">
        <v>9</v>
      </c>
      <c r="BP151">
        <v>0</v>
      </c>
      <c r="BQ151">
        <v>2</v>
      </c>
      <c r="BR151">
        <v>7</v>
      </c>
      <c r="BS151" s="41">
        <f t="shared" si="53"/>
        <v>5.9829059829059832E-2</v>
      </c>
      <c r="BT151">
        <v>2</v>
      </c>
      <c r="BU151">
        <v>4</v>
      </c>
      <c r="BV151" s="41">
        <f t="shared" si="54"/>
        <v>0.33333333333333331</v>
      </c>
      <c r="BW151">
        <v>0</v>
      </c>
      <c r="BX151">
        <v>1</v>
      </c>
      <c r="BY151">
        <v>2</v>
      </c>
      <c r="BZ151">
        <v>0</v>
      </c>
      <c r="CA151">
        <v>0</v>
      </c>
      <c r="CB151">
        <v>3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9</v>
      </c>
      <c r="DA151">
        <v>1</v>
      </c>
      <c r="DB151">
        <v>1</v>
      </c>
      <c r="DC151">
        <v>3</v>
      </c>
      <c r="DD151">
        <v>3</v>
      </c>
      <c r="DE151">
        <v>0</v>
      </c>
      <c r="DF151">
        <v>1</v>
      </c>
      <c r="DG151">
        <v>5</v>
      </c>
      <c r="DH151">
        <v>5</v>
      </c>
      <c r="DI151">
        <v>2</v>
      </c>
      <c r="DJ151">
        <v>5</v>
      </c>
      <c r="DK151">
        <v>2</v>
      </c>
      <c r="DL151">
        <v>3</v>
      </c>
      <c r="DM151">
        <v>5</v>
      </c>
      <c r="DN151">
        <v>2</v>
      </c>
      <c r="DO151">
        <v>3</v>
      </c>
      <c r="DP151" s="42">
        <f t="shared" si="55"/>
        <v>-3</v>
      </c>
      <c r="DQ151" s="20">
        <v>-0.21099999999999999</v>
      </c>
      <c r="DR151">
        <v>2</v>
      </c>
      <c r="DS151">
        <v>3</v>
      </c>
      <c r="DT151">
        <v>0</v>
      </c>
      <c r="DU151">
        <v>0</v>
      </c>
      <c r="DV151">
        <v>0</v>
      </c>
      <c r="DW151">
        <v>136</v>
      </c>
      <c r="DX151">
        <v>149</v>
      </c>
      <c r="DY151">
        <v>110</v>
      </c>
      <c r="DZ151">
        <v>110</v>
      </c>
      <c r="EA151">
        <v>73</v>
      </c>
      <c r="EB151">
        <v>76</v>
      </c>
      <c r="EC151">
        <v>5.55</v>
      </c>
      <c r="ED151">
        <v>6.94</v>
      </c>
      <c r="EE151">
        <v>0</v>
      </c>
      <c r="EF151">
        <v>5</v>
      </c>
      <c r="EG151" s="41">
        <f t="shared" si="56"/>
        <v>0</v>
      </c>
      <c r="EH151" s="43">
        <f t="shared" si="57"/>
        <v>0.93421052631578949</v>
      </c>
      <c r="EI151" s="44">
        <f t="shared" si="58"/>
        <v>0.93421052631578949</v>
      </c>
      <c r="EJ151">
        <v>135</v>
      </c>
      <c r="EK151">
        <v>149</v>
      </c>
      <c r="EL151">
        <v>109</v>
      </c>
      <c r="EM151">
        <v>109</v>
      </c>
      <c r="EN151">
        <v>73</v>
      </c>
      <c r="EO151">
        <v>75</v>
      </c>
      <c r="EP151">
        <v>0</v>
      </c>
      <c r="EQ151">
        <v>5</v>
      </c>
      <c r="ER151">
        <v>57</v>
      </c>
      <c r="ES151">
        <v>78</v>
      </c>
      <c r="ET151">
        <v>20</v>
      </c>
      <c r="EU151">
        <v>30</v>
      </c>
      <c r="EV151">
        <v>0</v>
      </c>
      <c r="EW151">
        <v>4</v>
      </c>
      <c r="EX151">
        <v>15</v>
      </c>
      <c r="EY151">
        <v>11</v>
      </c>
      <c r="EZ151">
        <v>-0.4</v>
      </c>
      <c r="FA151">
        <v>0</v>
      </c>
      <c r="FB151">
        <v>-0.4</v>
      </c>
      <c r="FC151" s="20">
        <v>1.03</v>
      </c>
      <c r="FD151" s="26">
        <f t="shared" si="59"/>
        <v>6.4375000000000002E-2</v>
      </c>
      <c r="FE151">
        <v>5.1000000000000004E-3</v>
      </c>
      <c r="FF151">
        <v>0.28000000000000003</v>
      </c>
      <c r="FG151">
        <v>-0.15</v>
      </c>
      <c r="FH151">
        <v>0.13</v>
      </c>
      <c r="FL151" s="42">
        <f t="shared" si="60"/>
        <v>64</v>
      </c>
      <c r="FM151" s="20">
        <f t="shared" si="61"/>
        <v>18.5</v>
      </c>
      <c r="FN151" s="41">
        <v>0</v>
      </c>
      <c r="FO151" s="20">
        <f t="shared" si="62"/>
        <v>-1.9</v>
      </c>
      <c r="FP151" s="20">
        <f t="shared" si="63"/>
        <v>-4.2200000000000001E-2</v>
      </c>
      <c r="FQ151" s="20">
        <f t="shared" si="64"/>
        <v>113.93923240938166</v>
      </c>
      <c r="FV151" t="s">
        <v>711</v>
      </c>
      <c r="FW151" s="45">
        <v>650000</v>
      </c>
      <c r="FX151" s="45">
        <v>650000</v>
      </c>
      <c r="FY151">
        <v>527</v>
      </c>
      <c r="FZ151">
        <v>24</v>
      </c>
      <c r="GA151">
        <v>45</v>
      </c>
      <c r="GB151">
        <v>69</v>
      </c>
      <c r="GC151">
        <v>-55</v>
      </c>
      <c r="GD151">
        <v>658</v>
      </c>
      <c r="GE151">
        <v>413</v>
      </c>
      <c r="GF151">
        <v>5407</v>
      </c>
      <c r="GG151">
        <v>-5</v>
      </c>
      <c r="GH151">
        <v>2.9</v>
      </c>
      <c r="GI151">
        <v>-2.1</v>
      </c>
      <c r="GJ151" s="42">
        <f t="shared" si="65"/>
        <v>-1.9</v>
      </c>
    </row>
    <row r="152" spans="1:192" x14ac:dyDescent="0.45">
      <c r="A152" s="40">
        <v>35216</v>
      </c>
      <c r="B152" t="s">
        <v>1375</v>
      </c>
      <c r="C152" t="s">
        <v>145</v>
      </c>
      <c r="D152" t="s">
        <v>91</v>
      </c>
      <c r="E152" t="s">
        <v>91</v>
      </c>
      <c r="F152">
        <v>73</v>
      </c>
      <c r="G152">
        <v>198</v>
      </c>
      <c r="H152">
        <v>2014</v>
      </c>
      <c r="I152">
        <v>1</v>
      </c>
      <c r="J152">
        <v>24</v>
      </c>
      <c r="K152" t="s">
        <v>92</v>
      </c>
      <c r="L152">
        <v>2015</v>
      </c>
      <c r="M152">
        <v>21</v>
      </c>
      <c r="N152">
        <v>3</v>
      </c>
      <c r="O152">
        <v>8477955</v>
      </c>
      <c r="P152" t="s">
        <v>1376</v>
      </c>
      <c r="Q152" t="s">
        <v>1377</v>
      </c>
      <c r="R152" t="s">
        <v>1378</v>
      </c>
      <c r="S152" t="s">
        <v>880</v>
      </c>
      <c r="T152" t="s">
        <v>716</v>
      </c>
      <c r="U152" t="s">
        <v>373</v>
      </c>
      <c r="V152">
        <v>68</v>
      </c>
      <c r="W152">
        <v>9</v>
      </c>
      <c r="X152">
        <v>19</v>
      </c>
      <c r="Y152">
        <v>12</v>
      </c>
      <c r="Z152">
        <v>28</v>
      </c>
      <c r="AA152">
        <v>9</v>
      </c>
      <c r="AB152">
        <v>50</v>
      </c>
      <c r="AC152" s="26">
        <f t="shared" si="44"/>
        <v>0.41176470588235292</v>
      </c>
      <c r="AD152" s="20">
        <f t="shared" si="45"/>
        <v>10.653061224489797</v>
      </c>
      <c r="AE152" s="20">
        <v>10.029</v>
      </c>
      <c r="AF152">
        <v>11</v>
      </c>
      <c r="AG152">
        <v>-0.60000000000000009</v>
      </c>
      <c r="AH152">
        <v>30</v>
      </c>
      <c r="AI152">
        <v>1345</v>
      </c>
      <c r="AJ152">
        <v>54081</v>
      </c>
      <c r="AK152" s="20">
        <v>901.35</v>
      </c>
      <c r="AL152">
        <v>901.18</v>
      </c>
      <c r="AM152">
        <v>901</v>
      </c>
      <c r="AN152" s="26">
        <f t="shared" si="46"/>
        <v>13.25514705882353</v>
      </c>
      <c r="AO152">
        <v>22.2</v>
      </c>
      <c r="AP152" s="41">
        <f t="shared" si="47"/>
        <v>0.82352941176470584</v>
      </c>
      <c r="AQ152">
        <v>212</v>
      </c>
      <c r="AR152">
        <v>212</v>
      </c>
      <c r="AS152">
        <v>212</v>
      </c>
      <c r="AT152">
        <v>168</v>
      </c>
      <c r="AU152">
        <v>168</v>
      </c>
      <c r="AV152">
        <v>143</v>
      </c>
      <c r="AW152">
        <v>109</v>
      </c>
      <c r="AX152">
        <v>40</v>
      </c>
      <c r="AY152">
        <v>9</v>
      </c>
      <c r="AZ152">
        <v>15</v>
      </c>
      <c r="BA152" s="42">
        <f t="shared" si="48"/>
        <v>24</v>
      </c>
      <c r="BB152">
        <v>10.07</v>
      </c>
      <c r="BC152">
        <v>34.804200000000002</v>
      </c>
      <c r="BD152" s="20">
        <v>292.8</v>
      </c>
      <c r="BE152" s="20">
        <f t="shared" si="49"/>
        <v>504.8</v>
      </c>
      <c r="BF152" s="20">
        <f t="shared" si="50"/>
        <v>33.609267848820437</v>
      </c>
      <c r="BG152">
        <v>273</v>
      </c>
      <c r="BH152">
        <v>334</v>
      </c>
      <c r="BI152">
        <v>274</v>
      </c>
      <c r="BJ152" s="41">
        <f t="shared" si="51"/>
        <v>0.4990859232175503</v>
      </c>
      <c r="BK152">
        <v>43</v>
      </c>
      <c r="BL152">
        <v>43</v>
      </c>
      <c r="BM152">
        <v>57</v>
      </c>
      <c r="BN152" s="42">
        <f t="shared" si="52"/>
        <v>-14</v>
      </c>
      <c r="BO152">
        <v>25</v>
      </c>
      <c r="BP152">
        <v>28</v>
      </c>
      <c r="BQ152">
        <v>39</v>
      </c>
      <c r="BR152">
        <v>32</v>
      </c>
      <c r="BS152" s="41">
        <f t="shared" si="53"/>
        <v>4.6715328467153282E-2</v>
      </c>
      <c r="BT152">
        <v>212</v>
      </c>
      <c r="BU152">
        <v>338</v>
      </c>
      <c r="BV152" s="41">
        <f t="shared" si="54"/>
        <v>0.38545454545454544</v>
      </c>
      <c r="BW152">
        <v>52</v>
      </c>
      <c r="BX152">
        <v>78</v>
      </c>
      <c r="BY152">
        <v>104</v>
      </c>
      <c r="BZ152">
        <v>164</v>
      </c>
      <c r="CA152">
        <v>56</v>
      </c>
      <c r="CB152">
        <v>96</v>
      </c>
      <c r="CC152">
        <v>49</v>
      </c>
      <c r="CD152">
        <v>86</v>
      </c>
      <c r="CE152">
        <v>84</v>
      </c>
      <c r="CF152">
        <v>133</v>
      </c>
      <c r="CG152">
        <v>136</v>
      </c>
      <c r="CH152">
        <v>206</v>
      </c>
      <c r="CI152">
        <v>0</v>
      </c>
      <c r="CJ152">
        <v>1</v>
      </c>
      <c r="CK152">
        <v>1</v>
      </c>
      <c r="CL152">
        <v>4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2</v>
      </c>
      <c r="CT152">
        <v>3</v>
      </c>
      <c r="CU152">
        <v>0</v>
      </c>
      <c r="CV152">
        <v>3</v>
      </c>
      <c r="CW152">
        <v>0</v>
      </c>
      <c r="CX152">
        <v>3</v>
      </c>
      <c r="CY152">
        <v>3</v>
      </c>
      <c r="CZ152">
        <v>19</v>
      </c>
      <c r="DA152">
        <v>13</v>
      </c>
      <c r="DB152">
        <v>1</v>
      </c>
      <c r="DC152">
        <v>19</v>
      </c>
      <c r="DD152">
        <v>31</v>
      </c>
      <c r="DE152">
        <v>12</v>
      </c>
      <c r="DF152">
        <v>0</v>
      </c>
      <c r="DG152">
        <v>67</v>
      </c>
      <c r="DH152">
        <v>12</v>
      </c>
      <c r="DI152">
        <v>13</v>
      </c>
      <c r="DJ152">
        <v>11</v>
      </c>
      <c r="DK152">
        <v>9</v>
      </c>
      <c r="DL152">
        <v>2</v>
      </c>
      <c r="DM152">
        <v>15</v>
      </c>
      <c r="DN152">
        <v>13</v>
      </c>
      <c r="DO152">
        <v>2</v>
      </c>
      <c r="DP152" s="42">
        <f t="shared" si="55"/>
        <v>1</v>
      </c>
      <c r="DQ152" s="20">
        <v>5.1180000000000003</v>
      </c>
      <c r="DR152">
        <v>10</v>
      </c>
      <c r="DS152">
        <v>2</v>
      </c>
      <c r="DT152">
        <v>0</v>
      </c>
      <c r="DU152">
        <v>0</v>
      </c>
      <c r="DV152">
        <v>0</v>
      </c>
      <c r="DW152">
        <v>858</v>
      </c>
      <c r="DX152">
        <v>879</v>
      </c>
      <c r="DY152">
        <v>661</v>
      </c>
      <c r="DZ152">
        <v>653</v>
      </c>
      <c r="EA152">
        <v>496</v>
      </c>
      <c r="EB152">
        <v>477</v>
      </c>
      <c r="EC152">
        <v>36.14</v>
      </c>
      <c r="ED152">
        <v>34.97</v>
      </c>
      <c r="EE152">
        <v>34</v>
      </c>
      <c r="EF152">
        <v>24</v>
      </c>
      <c r="EG152" s="41">
        <f t="shared" si="56"/>
        <v>6.8548387096774188E-2</v>
      </c>
      <c r="EH152" s="43">
        <f t="shared" si="57"/>
        <v>0.94968553459119498</v>
      </c>
      <c r="EI152" s="44">
        <f t="shared" si="58"/>
        <v>1.0182339216879692</v>
      </c>
      <c r="EJ152">
        <v>859</v>
      </c>
      <c r="EK152">
        <v>879</v>
      </c>
      <c r="EL152">
        <v>662</v>
      </c>
      <c r="EM152">
        <v>653</v>
      </c>
      <c r="EN152">
        <v>497</v>
      </c>
      <c r="EO152">
        <v>477</v>
      </c>
      <c r="EP152">
        <v>34</v>
      </c>
      <c r="EQ152">
        <v>24</v>
      </c>
      <c r="ER152">
        <v>376</v>
      </c>
      <c r="ES152">
        <v>385</v>
      </c>
      <c r="ET152">
        <v>134</v>
      </c>
      <c r="EU152">
        <v>137</v>
      </c>
      <c r="EV152">
        <v>15</v>
      </c>
      <c r="EW152">
        <v>16</v>
      </c>
      <c r="EX152">
        <v>55</v>
      </c>
      <c r="EY152">
        <v>62</v>
      </c>
      <c r="EZ152">
        <v>1.3</v>
      </c>
      <c r="FA152">
        <v>1.4</v>
      </c>
      <c r="FB152">
        <v>2.6</v>
      </c>
      <c r="FC152" s="20">
        <v>29.61</v>
      </c>
      <c r="FD152" s="26">
        <f t="shared" si="59"/>
        <v>0.43544117647058822</v>
      </c>
      <c r="FE152">
        <v>2.9577</v>
      </c>
      <c r="FF152">
        <v>0.09</v>
      </c>
      <c r="FG152">
        <v>-7.0000000000000007E-2</v>
      </c>
      <c r="FH152">
        <v>0.02</v>
      </c>
      <c r="FI152">
        <v>1</v>
      </c>
      <c r="FJ152">
        <v>0</v>
      </c>
      <c r="FK152">
        <v>0</v>
      </c>
      <c r="FL152" s="42">
        <f t="shared" si="60"/>
        <v>107</v>
      </c>
      <c r="FM152" s="20">
        <f t="shared" si="61"/>
        <v>8.1999999999999993</v>
      </c>
      <c r="FN152" s="41">
        <v>4.5987038899999999E-2</v>
      </c>
      <c r="FO152" s="20">
        <f t="shared" si="62"/>
        <v>25</v>
      </c>
      <c r="FP152" s="20">
        <f t="shared" si="63"/>
        <v>29.023600000000002</v>
      </c>
      <c r="FQ152" s="20">
        <f t="shared" si="64"/>
        <v>115.64837213431279</v>
      </c>
      <c r="FR152">
        <v>10</v>
      </c>
      <c r="FS152" t="s">
        <v>111</v>
      </c>
      <c r="FT152">
        <v>276</v>
      </c>
      <c r="FV152" t="s">
        <v>751</v>
      </c>
      <c r="FW152" s="45">
        <v>832500</v>
      </c>
      <c r="FX152" s="45">
        <v>894167</v>
      </c>
      <c r="FY152">
        <v>166</v>
      </c>
      <c r="FZ152">
        <v>19</v>
      </c>
      <c r="GA152">
        <v>34</v>
      </c>
      <c r="GB152">
        <v>53</v>
      </c>
      <c r="GC152">
        <v>4</v>
      </c>
      <c r="GD152">
        <v>66</v>
      </c>
      <c r="GE152">
        <v>293</v>
      </c>
      <c r="GF152">
        <v>2103</v>
      </c>
      <c r="GG152">
        <v>1.8</v>
      </c>
      <c r="GH152">
        <v>2.7</v>
      </c>
      <c r="GI152">
        <v>4.5</v>
      </c>
      <c r="GJ152" s="42">
        <f t="shared" si="65"/>
        <v>25</v>
      </c>
    </row>
    <row r="153" spans="1:192" x14ac:dyDescent="0.45">
      <c r="A153" s="40">
        <v>30152</v>
      </c>
      <c r="B153" t="s">
        <v>1379</v>
      </c>
      <c r="C153" t="s">
        <v>126</v>
      </c>
      <c r="D153" t="s">
        <v>91</v>
      </c>
      <c r="E153" t="s">
        <v>91</v>
      </c>
      <c r="F153">
        <v>73</v>
      </c>
      <c r="G153">
        <v>197</v>
      </c>
      <c r="H153">
        <v>2000</v>
      </c>
      <c r="I153">
        <v>2</v>
      </c>
      <c r="J153">
        <v>55</v>
      </c>
      <c r="K153" t="s">
        <v>92</v>
      </c>
      <c r="L153">
        <v>2003</v>
      </c>
      <c r="M153">
        <v>35</v>
      </c>
      <c r="N153">
        <v>14</v>
      </c>
      <c r="O153">
        <v>8468535</v>
      </c>
      <c r="P153" t="s">
        <v>1380</v>
      </c>
      <c r="Q153" t="s">
        <v>1381</v>
      </c>
      <c r="R153" t="s">
        <v>1382</v>
      </c>
      <c r="S153" t="s">
        <v>1383</v>
      </c>
      <c r="T153" t="s">
        <v>716</v>
      </c>
      <c r="U153" t="s">
        <v>102</v>
      </c>
      <c r="V153">
        <v>64</v>
      </c>
      <c r="W153">
        <v>8</v>
      </c>
      <c r="X153">
        <v>8</v>
      </c>
      <c r="Y153">
        <v>4</v>
      </c>
      <c r="Z153">
        <v>16</v>
      </c>
      <c r="AA153">
        <v>15</v>
      </c>
      <c r="AB153">
        <v>53</v>
      </c>
      <c r="AC153" s="26">
        <f t="shared" si="44"/>
        <v>0.25</v>
      </c>
      <c r="AD153" s="20">
        <f t="shared" si="45"/>
        <v>-16.521384928716905</v>
      </c>
      <c r="AE153" s="20">
        <v>6.3570000000000002</v>
      </c>
      <c r="AF153">
        <v>-5</v>
      </c>
      <c r="AG153">
        <v>-6.5</v>
      </c>
      <c r="AH153">
        <v>34</v>
      </c>
      <c r="AI153">
        <v>1363</v>
      </c>
      <c r="AJ153">
        <v>52799</v>
      </c>
      <c r="AK153" s="20">
        <v>879.98333333333005</v>
      </c>
      <c r="AL153">
        <v>880.23</v>
      </c>
      <c r="AM153">
        <v>880</v>
      </c>
      <c r="AN153" s="26">
        <f t="shared" si="46"/>
        <v>13.749739583333334</v>
      </c>
      <c r="AO153">
        <v>22.95</v>
      </c>
      <c r="AP153" s="41">
        <f t="shared" si="47"/>
        <v>0.48484848484848486</v>
      </c>
      <c r="AQ153">
        <v>141</v>
      </c>
      <c r="AR153">
        <v>141</v>
      </c>
      <c r="AS153">
        <v>141</v>
      </c>
      <c r="AT153">
        <v>115</v>
      </c>
      <c r="AU153">
        <v>115</v>
      </c>
      <c r="AV153">
        <v>91</v>
      </c>
      <c r="AW153">
        <v>79</v>
      </c>
      <c r="AX153">
        <v>42</v>
      </c>
      <c r="AY153">
        <v>8</v>
      </c>
      <c r="AZ153">
        <v>13</v>
      </c>
      <c r="BA153" s="42">
        <f t="shared" si="48"/>
        <v>21</v>
      </c>
      <c r="BB153">
        <v>9.9700000000000006</v>
      </c>
      <c r="BC153">
        <v>29.4176</v>
      </c>
      <c r="BD153" s="20">
        <v>63.4</v>
      </c>
      <c r="BE153" s="20">
        <f t="shared" si="49"/>
        <v>204.4</v>
      </c>
      <c r="BF153" s="20">
        <f t="shared" si="50"/>
        <v>13.932722129443441</v>
      </c>
      <c r="BG153">
        <v>344</v>
      </c>
      <c r="BH153">
        <v>258</v>
      </c>
      <c r="BI153">
        <v>524</v>
      </c>
      <c r="BJ153" s="41">
        <f t="shared" si="51"/>
        <v>0.39631336405529954</v>
      </c>
      <c r="BK153">
        <v>38</v>
      </c>
      <c r="BL153">
        <v>38</v>
      </c>
      <c r="BM153">
        <v>53</v>
      </c>
      <c r="BN153" s="42">
        <f t="shared" si="52"/>
        <v>-15</v>
      </c>
      <c r="BO153">
        <v>24</v>
      </c>
      <c r="BP153">
        <v>17</v>
      </c>
      <c r="BQ153">
        <v>14</v>
      </c>
      <c r="BR153">
        <v>40</v>
      </c>
      <c r="BS153" s="41">
        <f t="shared" si="53"/>
        <v>5.5325034578146609E-2</v>
      </c>
      <c r="BT153">
        <v>609</v>
      </c>
      <c r="BU153">
        <v>406</v>
      </c>
      <c r="BV153" s="41">
        <f t="shared" si="54"/>
        <v>0.6</v>
      </c>
      <c r="BW153">
        <v>285</v>
      </c>
      <c r="BX153">
        <v>202</v>
      </c>
      <c r="BY153">
        <v>143</v>
      </c>
      <c r="BZ153">
        <v>88</v>
      </c>
      <c r="CA153">
        <v>181</v>
      </c>
      <c r="CB153">
        <v>116</v>
      </c>
      <c r="CC153">
        <v>200</v>
      </c>
      <c r="CD153">
        <v>141</v>
      </c>
      <c r="CE153">
        <v>211</v>
      </c>
      <c r="CF153">
        <v>136</v>
      </c>
      <c r="CG153">
        <v>339</v>
      </c>
      <c r="CH153">
        <v>225</v>
      </c>
      <c r="CI153">
        <v>0</v>
      </c>
      <c r="CJ153">
        <v>0</v>
      </c>
      <c r="CK153">
        <v>1</v>
      </c>
      <c r="CL153">
        <v>2</v>
      </c>
      <c r="CM153">
        <v>1</v>
      </c>
      <c r="CN153">
        <v>0</v>
      </c>
      <c r="CO153">
        <v>0</v>
      </c>
      <c r="CP153">
        <v>0</v>
      </c>
      <c r="CQ153">
        <v>2</v>
      </c>
      <c r="CR153">
        <v>1</v>
      </c>
      <c r="CS153">
        <v>0</v>
      </c>
      <c r="CT153">
        <v>0</v>
      </c>
      <c r="CU153">
        <v>0</v>
      </c>
      <c r="CV153">
        <v>5</v>
      </c>
      <c r="CW153">
        <v>0</v>
      </c>
      <c r="CX153">
        <v>0</v>
      </c>
      <c r="CY153">
        <v>2</v>
      </c>
      <c r="CZ153">
        <v>22</v>
      </c>
      <c r="DA153">
        <v>6</v>
      </c>
      <c r="DB153">
        <v>3</v>
      </c>
      <c r="DC153">
        <v>7</v>
      </c>
      <c r="DD153">
        <v>7</v>
      </c>
      <c r="DE153">
        <v>11</v>
      </c>
      <c r="DF153">
        <v>0</v>
      </c>
      <c r="DG153">
        <v>57</v>
      </c>
      <c r="DH153">
        <v>17</v>
      </c>
      <c r="DI153">
        <v>15</v>
      </c>
      <c r="DJ153">
        <v>17</v>
      </c>
      <c r="DK153">
        <v>17</v>
      </c>
      <c r="DL153">
        <v>0</v>
      </c>
      <c r="DM153">
        <v>14</v>
      </c>
      <c r="DN153">
        <v>14</v>
      </c>
      <c r="DO153">
        <v>0</v>
      </c>
      <c r="DP153" s="42">
        <f t="shared" si="55"/>
        <v>-2</v>
      </c>
      <c r="DQ153" s="20">
        <v>-2.7640000000000002</v>
      </c>
      <c r="DR153">
        <v>17</v>
      </c>
      <c r="DS153">
        <v>0</v>
      </c>
      <c r="DT153">
        <v>0</v>
      </c>
      <c r="DU153">
        <v>0</v>
      </c>
      <c r="DV153">
        <v>0</v>
      </c>
      <c r="DW153">
        <v>806</v>
      </c>
      <c r="DX153">
        <v>909</v>
      </c>
      <c r="DY153">
        <v>603</v>
      </c>
      <c r="DZ153">
        <v>683</v>
      </c>
      <c r="EA153">
        <v>437</v>
      </c>
      <c r="EB153">
        <v>475</v>
      </c>
      <c r="EC153">
        <v>40.950000000000003</v>
      </c>
      <c r="ED153">
        <v>44.36</v>
      </c>
      <c r="EE153">
        <v>33</v>
      </c>
      <c r="EF153">
        <v>38</v>
      </c>
      <c r="EG153" s="41">
        <f t="shared" si="56"/>
        <v>7.5514874141876437E-2</v>
      </c>
      <c r="EH153" s="43">
        <f t="shared" si="57"/>
        <v>0.92</v>
      </c>
      <c r="EI153" s="44">
        <f t="shared" si="58"/>
        <v>0.99551487414187645</v>
      </c>
      <c r="EJ153">
        <v>801</v>
      </c>
      <c r="EK153">
        <v>907</v>
      </c>
      <c r="EL153">
        <v>598</v>
      </c>
      <c r="EM153">
        <v>682</v>
      </c>
      <c r="EN153">
        <v>435</v>
      </c>
      <c r="EO153">
        <v>474</v>
      </c>
      <c r="EP153">
        <v>33</v>
      </c>
      <c r="EQ153">
        <v>37</v>
      </c>
      <c r="ER153">
        <v>369</v>
      </c>
      <c r="ES153">
        <v>438</v>
      </c>
      <c r="ET153">
        <v>153</v>
      </c>
      <c r="EU153">
        <v>172</v>
      </c>
      <c r="EV153">
        <v>22</v>
      </c>
      <c r="EW153">
        <v>21</v>
      </c>
      <c r="EX153">
        <v>70</v>
      </c>
      <c r="EY153">
        <v>68</v>
      </c>
      <c r="EZ153">
        <v>0</v>
      </c>
      <c r="FA153">
        <v>0.8</v>
      </c>
      <c r="FB153">
        <v>0.8</v>
      </c>
      <c r="FC153" s="20">
        <v>14.9</v>
      </c>
      <c r="FD153" s="26">
        <f t="shared" si="59"/>
        <v>0.23281250000000001</v>
      </c>
      <c r="FE153">
        <v>2.2563</v>
      </c>
      <c r="FF153">
        <v>0.4</v>
      </c>
      <c r="FG153">
        <v>-0.51</v>
      </c>
      <c r="FH153">
        <v>-0.12</v>
      </c>
      <c r="FI153">
        <v>2</v>
      </c>
      <c r="FJ153">
        <v>1</v>
      </c>
      <c r="FK153">
        <v>1</v>
      </c>
      <c r="FL153" s="42">
        <f t="shared" si="60"/>
        <v>112</v>
      </c>
      <c r="FM153" s="20">
        <f t="shared" si="61"/>
        <v>3.0588235294117645</v>
      </c>
      <c r="FN153" s="41">
        <v>4.5964125600000003E-2</v>
      </c>
      <c r="FO153" s="20">
        <f t="shared" si="62"/>
        <v>12.6</v>
      </c>
      <c r="FP153" s="20">
        <f t="shared" si="63"/>
        <v>15.4472</v>
      </c>
      <c r="FQ153" s="20">
        <f t="shared" si="64"/>
        <v>116.90126444224805</v>
      </c>
      <c r="FU153" t="s">
        <v>731</v>
      </c>
      <c r="FV153" t="s">
        <v>711</v>
      </c>
      <c r="FW153" s="45">
        <v>1750000</v>
      </c>
      <c r="FX153" s="45">
        <v>1750000</v>
      </c>
      <c r="FY153">
        <v>1046</v>
      </c>
      <c r="FZ153">
        <v>228</v>
      </c>
      <c r="GA153">
        <v>287</v>
      </c>
      <c r="GB153">
        <v>515</v>
      </c>
      <c r="GC153">
        <v>-49</v>
      </c>
      <c r="GD153">
        <v>622</v>
      </c>
      <c r="GE153">
        <v>1836</v>
      </c>
      <c r="GF153">
        <v>17608</v>
      </c>
      <c r="GG153">
        <v>30.5</v>
      </c>
      <c r="GH153">
        <v>16.600000000000001</v>
      </c>
      <c r="GI153">
        <v>47.1</v>
      </c>
      <c r="GJ153" s="42">
        <f t="shared" si="65"/>
        <v>12.6</v>
      </c>
    </row>
    <row r="154" spans="1:192" x14ac:dyDescent="0.45">
      <c r="A154" s="40">
        <v>31010</v>
      </c>
      <c r="B154" t="s">
        <v>522</v>
      </c>
      <c r="C154" t="s">
        <v>282</v>
      </c>
      <c r="D154" t="s">
        <v>107</v>
      </c>
      <c r="E154" t="s">
        <v>107</v>
      </c>
      <c r="F154">
        <v>72</v>
      </c>
      <c r="G154">
        <v>212</v>
      </c>
      <c r="H154">
        <v>2004</v>
      </c>
      <c r="I154">
        <v>2</v>
      </c>
      <c r="J154">
        <v>53</v>
      </c>
      <c r="K154" t="s">
        <v>92</v>
      </c>
      <c r="L154">
        <v>2006</v>
      </c>
      <c r="M154">
        <v>33</v>
      </c>
      <c r="N154">
        <v>10</v>
      </c>
      <c r="O154">
        <v>8471266</v>
      </c>
      <c r="P154" t="s">
        <v>1384</v>
      </c>
      <c r="Q154" t="s">
        <v>1385</v>
      </c>
      <c r="R154" t="s">
        <v>1386</v>
      </c>
      <c r="S154" t="s">
        <v>774</v>
      </c>
      <c r="T154" t="s">
        <v>725</v>
      </c>
      <c r="U154" t="s">
        <v>298</v>
      </c>
      <c r="V154">
        <v>28</v>
      </c>
      <c r="W154">
        <v>4</v>
      </c>
      <c r="X154">
        <v>1</v>
      </c>
      <c r="Y154">
        <v>1</v>
      </c>
      <c r="Z154">
        <v>5</v>
      </c>
      <c r="AA154">
        <v>20</v>
      </c>
      <c r="AB154">
        <v>58</v>
      </c>
      <c r="AC154" s="26">
        <f t="shared" si="44"/>
        <v>0.17857142857142858</v>
      </c>
      <c r="AD154" s="20">
        <f t="shared" si="45"/>
        <v>-7.8844621513944215</v>
      </c>
      <c r="AE154" s="20">
        <v>2.2930000000000001</v>
      </c>
      <c r="AF154">
        <v>-5</v>
      </c>
      <c r="AG154">
        <v>-3.6</v>
      </c>
      <c r="AH154">
        <v>10</v>
      </c>
      <c r="AI154">
        <v>292</v>
      </c>
      <c r="AJ154">
        <v>11711</v>
      </c>
      <c r="AK154" s="20">
        <v>195.18333333333001</v>
      </c>
      <c r="AL154">
        <v>195.18</v>
      </c>
      <c r="AM154">
        <v>195</v>
      </c>
      <c r="AN154" s="26">
        <f t="shared" si="46"/>
        <v>6.9708333333333332</v>
      </c>
      <c r="AO154">
        <v>11.93</v>
      </c>
      <c r="AP154" s="41">
        <f t="shared" si="47"/>
        <v>1</v>
      </c>
      <c r="AQ154">
        <v>49</v>
      </c>
      <c r="AR154">
        <v>49</v>
      </c>
      <c r="AS154">
        <v>49</v>
      </c>
      <c r="AT154">
        <v>41</v>
      </c>
      <c r="AU154">
        <v>41</v>
      </c>
      <c r="AV154">
        <v>33</v>
      </c>
      <c r="AW154">
        <v>24</v>
      </c>
      <c r="AX154">
        <v>14</v>
      </c>
      <c r="AY154">
        <v>1</v>
      </c>
      <c r="AZ154">
        <v>1</v>
      </c>
      <c r="BA154" s="42">
        <f t="shared" si="48"/>
        <v>2</v>
      </c>
      <c r="BB154">
        <v>2.2400000000000002</v>
      </c>
      <c r="BC154">
        <v>34.121200000000002</v>
      </c>
      <c r="BD154" s="20">
        <v>2</v>
      </c>
      <c r="BE154" s="20">
        <f t="shared" si="49"/>
        <v>51</v>
      </c>
      <c r="BF154" s="20">
        <f t="shared" si="50"/>
        <v>15.67783584383646</v>
      </c>
      <c r="BG154">
        <v>66</v>
      </c>
      <c r="BH154">
        <v>54</v>
      </c>
      <c r="BI154">
        <v>45</v>
      </c>
      <c r="BJ154" s="41">
        <f t="shared" si="51"/>
        <v>0.59459459459459463</v>
      </c>
      <c r="BK154">
        <v>23</v>
      </c>
      <c r="BL154">
        <v>23</v>
      </c>
      <c r="BM154">
        <v>17</v>
      </c>
      <c r="BN154" s="42">
        <f t="shared" si="52"/>
        <v>6</v>
      </c>
      <c r="BO154">
        <v>8</v>
      </c>
      <c r="BP154">
        <v>9</v>
      </c>
      <c r="BQ154">
        <v>0</v>
      </c>
      <c r="BR154">
        <v>7</v>
      </c>
      <c r="BS154" s="41">
        <f t="shared" si="53"/>
        <v>4.4585987261146494E-2</v>
      </c>
      <c r="BT154">
        <v>4</v>
      </c>
      <c r="BU154">
        <v>6</v>
      </c>
      <c r="BV154" s="41">
        <f t="shared" si="54"/>
        <v>0.4</v>
      </c>
      <c r="BW154">
        <v>3</v>
      </c>
      <c r="BX154">
        <v>0</v>
      </c>
      <c r="BY154">
        <v>1</v>
      </c>
      <c r="BZ154">
        <v>1</v>
      </c>
      <c r="CA154">
        <v>0</v>
      </c>
      <c r="CB154">
        <v>5</v>
      </c>
      <c r="CC154">
        <v>1</v>
      </c>
      <c r="CD154">
        <v>3</v>
      </c>
      <c r="CE154">
        <v>2</v>
      </c>
      <c r="CF154">
        <v>0</v>
      </c>
      <c r="CG154">
        <v>3</v>
      </c>
      <c r="CH154">
        <v>5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2</v>
      </c>
      <c r="CW154">
        <v>0</v>
      </c>
      <c r="CX154">
        <v>1</v>
      </c>
      <c r="CY154">
        <v>2</v>
      </c>
      <c r="CZ154">
        <v>5</v>
      </c>
      <c r="DA154">
        <v>3</v>
      </c>
      <c r="DB154">
        <v>0</v>
      </c>
      <c r="DC154">
        <v>3</v>
      </c>
      <c r="DD154">
        <v>7</v>
      </c>
      <c r="DE154">
        <v>6</v>
      </c>
      <c r="DF154">
        <v>1</v>
      </c>
      <c r="DG154">
        <v>13</v>
      </c>
      <c r="DH154">
        <v>5</v>
      </c>
      <c r="DI154">
        <v>1</v>
      </c>
      <c r="DJ154">
        <v>5</v>
      </c>
      <c r="DK154">
        <v>5</v>
      </c>
      <c r="DL154">
        <v>0</v>
      </c>
      <c r="DM154">
        <v>1</v>
      </c>
      <c r="DN154">
        <v>1</v>
      </c>
      <c r="DO154">
        <v>0</v>
      </c>
      <c r="DP154" s="42">
        <f t="shared" si="55"/>
        <v>-4</v>
      </c>
      <c r="DQ154" s="20">
        <v>-2.1960000000000002</v>
      </c>
      <c r="DR154">
        <v>5</v>
      </c>
      <c r="DS154">
        <v>0</v>
      </c>
      <c r="DT154">
        <v>0</v>
      </c>
      <c r="DU154">
        <v>0</v>
      </c>
      <c r="DV154">
        <v>0</v>
      </c>
      <c r="DW154">
        <v>135</v>
      </c>
      <c r="DX154">
        <v>200</v>
      </c>
      <c r="DY154">
        <v>108</v>
      </c>
      <c r="DZ154">
        <v>150</v>
      </c>
      <c r="EA154">
        <v>82</v>
      </c>
      <c r="EB154">
        <v>103</v>
      </c>
      <c r="EC154">
        <v>5.77</v>
      </c>
      <c r="ED154">
        <v>9.09</v>
      </c>
      <c r="EE154">
        <v>5</v>
      </c>
      <c r="EF154">
        <v>9</v>
      </c>
      <c r="EG154" s="41">
        <f t="shared" si="56"/>
        <v>6.097560975609756E-2</v>
      </c>
      <c r="EH154" s="43">
        <f t="shared" si="57"/>
        <v>0.91262135922330101</v>
      </c>
      <c r="EI154" s="44">
        <f t="shared" si="58"/>
        <v>0.97359696897939862</v>
      </c>
      <c r="EJ154">
        <v>135</v>
      </c>
      <c r="EK154">
        <v>199</v>
      </c>
      <c r="EL154">
        <v>108</v>
      </c>
      <c r="EM154">
        <v>149</v>
      </c>
      <c r="EN154">
        <v>81</v>
      </c>
      <c r="EO154">
        <v>103</v>
      </c>
      <c r="EP154">
        <v>5</v>
      </c>
      <c r="EQ154">
        <v>9</v>
      </c>
      <c r="ER154">
        <v>60</v>
      </c>
      <c r="ES154">
        <v>106</v>
      </c>
      <c r="ET154">
        <v>24</v>
      </c>
      <c r="EU154">
        <v>48</v>
      </c>
      <c r="EV154">
        <v>3</v>
      </c>
      <c r="EW154">
        <v>6</v>
      </c>
      <c r="EX154">
        <v>20</v>
      </c>
      <c r="EY154">
        <v>10</v>
      </c>
      <c r="EZ154">
        <v>0.4</v>
      </c>
      <c r="FA154">
        <v>0</v>
      </c>
      <c r="FB154">
        <v>0.4</v>
      </c>
      <c r="FC154" s="20">
        <v>2.06</v>
      </c>
      <c r="FD154" s="26">
        <f t="shared" si="59"/>
        <v>7.3571428571428579E-2</v>
      </c>
      <c r="FE154">
        <v>0.90510000000000002</v>
      </c>
      <c r="FF154">
        <v>0.12</v>
      </c>
      <c r="FG154">
        <v>-0.06</v>
      </c>
      <c r="FH154">
        <v>0.06</v>
      </c>
      <c r="FL154" s="42">
        <f t="shared" si="60"/>
        <v>40</v>
      </c>
      <c r="FM154" s="20">
        <f t="shared" si="61"/>
        <v>4.5999999999999996</v>
      </c>
      <c r="FN154" s="41">
        <v>5.6318681299999999E-2</v>
      </c>
      <c r="FO154" s="20">
        <f t="shared" si="62"/>
        <v>4</v>
      </c>
      <c r="FP154" s="20">
        <f t="shared" si="63"/>
        <v>4.5608000000000004</v>
      </c>
      <c r="FQ154" s="20">
        <f t="shared" si="64"/>
        <v>102.98186289578851</v>
      </c>
      <c r="FR154">
        <v>4</v>
      </c>
      <c r="FS154" t="s">
        <v>160</v>
      </c>
      <c r="FT154">
        <v>195</v>
      </c>
      <c r="FV154" t="s">
        <v>711</v>
      </c>
      <c r="FW154" s="45">
        <v>700000</v>
      </c>
      <c r="FX154" s="45">
        <v>700000</v>
      </c>
      <c r="FY154">
        <v>530</v>
      </c>
      <c r="FZ154">
        <v>124</v>
      </c>
      <c r="GA154">
        <v>112</v>
      </c>
      <c r="GB154">
        <v>236</v>
      </c>
      <c r="GC154">
        <v>-31</v>
      </c>
      <c r="GD154">
        <v>216</v>
      </c>
      <c r="GE154">
        <v>1378</v>
      </c>
      <c r="GF154">
        <v>7795</v>
      </c>
      <c r="GG154">
        <v>17</v>
      </c>
      <c r="GH154">
        <v>7.5</v>
      </c>
      <c r="GI154">
        <v>24.5</v>
      </c>
      <c r="GJ154" s="42">
        <f t="shared" si="65"/>
        <v>4</v>
      </c>
    </row>
    <row r="155" spans="1:192" x14ac:dyDescent="0.45">
      <c r="A155" s="40">
        <v>34429</v>
      </c>
      <c r="B155" t="s">
        <v>1387</v>
      </c>
      <c r="D155" t="s">
        <v>132</v>
      </c>
      <c r="E155" t="s">
        <v>132</v>
      </c>
      <c r="F155">
        <v>70</v>
      </c>
      <c r="G155">
        <v>185</v>
      </c>
      <c r="H155">
        <v>2012</v>
      </c>
      <c r="I155">
        <v>6</v>
      </c>
      <c r="J155">
        <v>158</v>
      </c>
      <c r="K155" t="s">
        <v>202</v>
      </c>
      <c r="L155">
        <v>2015</v>
      </c>
      <c r="M155">
        <v>23</v>
      </c>
      <c r="N155">
        <v>3</v>
      </c>
      <c r="O155">
        <v>8477006</v>
      </c>
      <c r="P155" t="s">
        <v>1388</v>
      </c>
      <c r="Q155" t="s">
        <v>1389</v>
      </c>
      <c r="R155" t="s">
        <v>1390</v>
      </c>
      <c r="S155" t="s">
        <v>1391</v>
      </c>
      <c r="T155" t="s">
        <v>716</v>
      </c>
      <c r="U155" t="s">
        <v>30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31</v>
      </c>
      <c r="AB155">
        <v>76</v>
      </c>
      <c r="AC155" s="26">
        <f t="shared" si="44"/>
        <v>0</v>
      </c>
      <c r="AD155" s="20">
        <f t="shared" si="45"/>
        <v>-0.125</v>
      </c>
      <c r="AE155" s="20">
        <v>0</v>
      </c>
      <c r="AF155">
        <v>1</v>
      </c>
      <c r="AG155">
        <v>-0.4</v>
      </c>
      <c r="AH155">
        <v>4</v>
      </c>
      <c r="AI155">
        <v>9</v>
      </c>
      <c r="AJ155">
        <v>323</v>
      </c>
      <c r="AK155" s="20">
        <v>5.3833333333333</v>
      </c>
      <c r="AL155">
        <v>5.38</v>
      </c>
      <c r="AM155">
        <v>5</v>
      </c>
      <c r="AN155" s="26">
        <f t="shared" si="46"/>
        <v>5.3833333333333337</v>
      </c>
      <c r="AO155">
        <v>8.9499999999999993</v>
      </c>
      <c r="AP155" s="41">
        <f t="shared" si="47"/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42">
        <f t="shared" si="48"/>
        <v>0</v>
      </c>
      <c r="BB155">
        <v>0</v>
      </c>
      <c r="BC155">
        <v>0</v>
      </c>
      <c r="BD155" s="20">
        <v>0</v>
      </c>
      <c r="BE155" s="20">
        <f t="shared" si="49"/>
        <v>0</v>
      </c>
      <c r="BF155" s="20">
        <f t="shared" si="50"/>
        <v>0</v>
      </c>
      <c r="BG155">
        <v>0</v>
      </c>
      <c r="BH155">
        <v>2</v>
      </c>
      <c r="BI155">
        <v>1</v>
      </c>
      <c r="BJ155" s="41">
        <f t="shared" si="51"/>
        <v>0</v>
      </c>
      <c r="BK155">
        <v>0</v>
      </c>
      <c r="BL155">
        <v>0</v>
      </c>
      <c r="BM155">
        <v>0</v>
      </c>
      <c r="BN155" s="42">
        <f t="shared" si="52"/>
        <v>0</v>
      </c>
      <c r="BO155">
        <v>0</v>
      </c>
      <c r="BP155">
        <v>1</v>
      </c>
      <c r="BQ155">
        <v>0</v>
      </c>
      <c r="BR155">
        <v>0</v>
      </c>
      <c r="BS155" s="41">
        <f t="shared" si="53"/>
        <v>0</v>
      </c>
      <c r="BT155">
        <v>0</v>
      </c>
      <c r="BU155">
        <v>0</v>
      </c>
      <c r="BV155" s="41">
        <f t="shared" si="54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2</v>
      </c>
      <c r="DK155">
        <v>2</v>
      </c>
      <c r="DL155">
        <v>0</v>
      </c>
      <c r="DM155">
        <v>0</v>
      </c>
      <c r="DN155">
        <v>0</v>
      </c>
      <c r="DO155">
        <v>0</v>
      </c>
      <c r="DP155" s="42">
        <f t="shared" si="55"/>
        <v>-2</v>
      </c>
      <c r="DQ155" s="20">
        <v>-1.0049999999999999</v>
      </c>
      <c r="DR155">
        <v>2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7</v>
      </c>
      <c r="DY155">
        <v>2</v>
      </c>
      <c r="DZ155">
        <v>7</v>
      </c>
      <c r="EA155">
        <v>2</v>
      </c>
      <c r="EB155">
        <v>7</v>
      </c>
      <c r="EC155">
        <v>0.11</v>
      </c>
      <c r="ED155">
        <v>0.25</v>
      </c>
      <c r="EE155">
        <v>1</v>
      </c>
      <c r="EF155">
        <v>0</v>
      </c>
      <c r="EG155" s="41">
        <f t="shared" si="56"/>
        <v>0.5</v>
      </c>
      <c r="EH155" s="43">
        <f t="shared" si="57"/>
        <v>1</v>
      </c>
      <c r="EI155" s="44">
        <f t="shared" si="58"/>
        <v>1.5</v>
      </c>
      <c r="EJ155">
        <v>2</v>
      </c>
      <c r="EK155">
        <v>7</v>
      </c>
      <c r="EL155">
        <v>2</v>
      </c>
      <c r="EM155">
        <v>7</v>
      </c>
      <c r="EN155">
        <v>2</v>
      </c>
      <c r="EO155">
        <v>7</v>
      </c>
      <c r="EP155">
        <v>1</v>
      </c>
      <c r="EQ155">
        <v>0</v>
      </c>
      <c r="ER155">
        <v>2</v>
      </c>
      <c r="ES155">
        <v>4</v>
      </c>
      <c r="ET155">
        <v>1</v>
      </c>
      <c r="EU155">
        <v>2</v>
      </c>
      <c r="EV155">
        <v>0</v>
      </c>
      <c r="EW155">
        <v>0</v>
      </c>
      <c r="EX155">
        <v>2</v>
      </c>
      <c r="EY155">
        <v>0</v>
      </c>
      <c r="EZ155">
        <v>0</v>
      </c>
      <c r="FA155">
        <v>0</v>
      </c>
      <c r="FB155">
        <v>0</v>
      </c>
      <c r="FC155" s="20">
        <v>-0.35</v>
      </c>
      <c r="FD155" s="26">
        <f t="shared" si="59"/>
        <v>-0.35</v>
      </c>
      <c r="FE155">
        <v>0</v>
      </c>
      <c r="FF155">
        <v>0</v>
      </c>
      <c r="FG155">
        <v>0</v>
      </c>
      <c r="FH155">
        <v>0</v>
      </c>
      <c r="FL155" s="42">
        <f t="shared" si="60"/>
        <v>4</v>
      </c>
      <c r="FM155" s="20">
        <f t="shared" si="61"/>
        <v>0</v>
      </c>
      <c r="FN155" s="41">
        <v>0</v>
      </c>
      <c r="FO155" s="20">
        <f t="shared" si="62"/>
        <v>-0.4</v>
      </c>
      <c r="FP155" s="20">
        <f t="shared" si="63"/>
        <v>-0.20099999999999998</v>
      </c>
      <c r="FQ155" s="20">
        <f t="shared" si="64"/>
        <v>100.37174721189591</v>
      </c>
      <c r="FV155" t="s">
        <v>751</v>
      </c>
      <c r="FW155" s="45">
        <v>892500</v>
      </c>
      <c r="FX155" s="45">
        <v>775833</v>
      </c>
      <c r="FY155">
        <v>9</v>
      </c>
      <c r="FZ155">
        <v>0</v>
      </c>
      <c r="GA155">
        <v>1</v>
      </c>
      <c r="GB155">
        <v>1</v>
      </c>
      <c r="GC155">
        <v>1</v>
      </c>
      <c r="GD155">
        <v>8</v>
      </c>
      <c r="GE155">
        <v>8</v>
      </c>
      <c r="GF155">
        <v>67</v>
      </c>
      <c r="GG155">
        <v>-0.1</v>
      </c>
      <c r="GH155">
        <v>0.1</v>
      </c>
      <c r="GI155">
        <v>0</v>
      </c>
      <c r="GJ155" s="42">
        <f t="shared" si="65"/>
        <v>-0.4</v>
      </c>
    </row>
    <row r="156" spans="1:192" x14ac:dyDescent="0.45">
      <c r="A156" s="40">
        <v>34417</v>
      </c>
      <c r="B156" t="s">
        <v>1392</v>
      </c>
      <c r="C156" t="s">
        <v>145</v>
      </c>
      <c r="D156" t="s">
        <v>91</v>
      </c>
      <c r="E156" t="s">
        <v>91</v>
      </c>
      <c r="F156">
        <v>75</v>
      </c>
      <c r="G156">
        <v>210</v>
      </c>
      <c r="H156">
        <v>2012</v>
      </c>
      <c r="I156">
        <v>6</v>
      </c>
      <c r="J156">
        <v>161</v>
      </c>
      <c r="K156" t="s">
        <v>202</v>
      </c>
      <c r="L156">
        <v>2016</v>
      </c>
      <c r="M156">
        <v>23</v>
      </c>
      <c r="N156">
        <v>2</v>
      </c>
      <c r="O156">
        <v>8477009</v>
      </c>
      <c r="P156" t="s">
        <v>1393</v>
      </c>
      <c r="Q156" t="s">
        <v>1394</v>
      </c>
      <c r="R156" t="s">
        <v>1395</v>
      </c>
      <c r="S156" t="s">
        <v>93</v>
      </c>
      <c r="T156" t="s">
        <v>720</v>
      </c>
      <c r="U156" t="s">
        <v>153</v>
      </c>
      <c r="V156">
        <v>48</v>
      </c>
      <c r="W156">
        <v>3</v>
      </c>
      <c r="X156">
        <v>8</v>
      </c>
      <c r="Y156">
        <v>5</v>
      </c>
      <c r="Z156">
        <v>11</v>
      </c>
      <c r="AA156">
        <v>19</v>
      </c>
      <c r="AB156">
        <v>89</v>
      </c>
      <c r="AC156" s="26">
        <f t="shared" si="44"/>
        <v>0.22916666666666666</v>
      </c>
      <c r="AD156" s="20">
        <f t="shared" si="45"/>
        <v>-4.0857142857142854</v>
      </c>
      <c r="AE156" s="20">
        <v>3.843</v>
      </c>
      <c r="AF156">
        <v>17</v>
      </c>
      <c r="AG156">
        <v>3.3</v>
      </c>
      <c r="AH156">
        <v>38</v>
      </c>
      <c r="AI156">
        <v>943</v>
      </c>
      <c r="AJ156">
        <v>47476</v>
      </c>
      <c r="AK156" s="20">
        <v>791.26666666666995</v>
      </c>
      <c r="AL156">
        <v>791.27</v>
      </c>
      <c r="AM156">
        <v>791</v>
      </c>
      <c r="AN156" s="26">
        <f t="shared" si="46"/>
        <v>16.484722222222221</v>
      </c>
      <c r="AO156">
        <v>27.76</v>
      </c>
      <c r="AP156" s="41">
        <f t="shared" si="47"/>
        <v>0.2558139534883721</v>
      </c>
      <c r="AQ156">
        <v>115</v>
      </c>
      <c r="AR156">
        <v>115</v>
      </c>
      <c r="AS156">
        <v>115</v>
      </c>
      <c r="AT156">
        <v>81</v>
      </c>
      <c r="AU156">
        <v>81</v>
      </c>
      <c r="AV156">
        <v>48</v>
      </c>
      <c r="AW156">
        <v>23</v>
      </c>
      <c r="AX156">
        <v>3</v>
      </c>
      <c r="AY156">
        <v>2</v>
      </c>
      <c r="AZ156">
        <v>7</v>
      </c>
      <c r="BA156" s="42">
        <f t="shared" si="48"/>
        <v>9</v>
      </c>
      <c r="BB156">
        <v>1.98</v>
      </c>
      <c r="BC156">
        <v>53.666699999999999</v>
      </c>
      <c r="BD156" s="20">
        <v>81.099999999999994</v>
      </c>
      <c r="BE156" s="20">
        <f t="shared" si="49"/>
        <v>196.1</v>
      </c>
      <c r="BF156" s="20">
        <f t="shared" si="50"/>
        <v>14.8697663250218</v>
      </c>
      <c r="BG156">
        <v>242</v>
      </c>
      <c r="BH156">
        <v>299</v>
      </c>
      <c r="BI156">
        <v>272</v>
      </c>
      <c r="BJ156" s="41">
        <f t="shared" si="51"/>
        <v>0.47081712062256809</v>
      </c>
      <c r="BK156">
        <v>95</v>
      </c>
      <c r="BL156">
        <v>94</v>
      </c>
      <c r="BM156">
        <v>63</v>
      </c>
      <c r="BN156" s="42">
        <f t="shared" si="52"/>
        <v>31</v>
      </c>
      <c r="BO156">
        <v>33</v>
      </c>
      <c r="BP156">
        <v>33</v>
      </c>
      <c r="BQ156">
        <v>4</v>
      </c>
      <c r="BR156">
        <v>61</v>
      </c>
      <c r="BS156" s="41">
        <f t="shared" si="53"/>
        <v>9.838709677419355E-2</v>
      </c>
      <c r="BT156">
        <v>0</v>
      </c>
      <c r="BU156">
        <v>0</v>
      </c>
      <c r="BV156" s="41">
        <f t="shared" si="54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2</v>
      </c>
      <c r="CY156">
        <v>6</v>
      </c>
      <c r="CZ156">
        <v>25</v>
      </c>
      <c r="DA156">
        <v>0</v>
      </c>
      <c r="DB156">
        <v>1</v>
      </c>
      <c r="DC156">
        <v>14</v>
      </c>
      <c r="DD156">
        <v>6</v>
      </c>
      <c r="DE156">
        <v>0</v>
      </c>
      <c r="DF156">
        <v>0</v>
      </c>
      <c r="DG156">
        <v>27</v>
      </c>
      <c r="DH156">
        <v>16</v>
      </c>
      <c r="DI156">
        <v>12</v>
      </c>
      <c r="DJ156">
        <v>16</v>
      </c>
      <c r="DK156">
        <v>14</v>
      </c>
      <c r="DL156">
        <v>2</v>
      </c>
      <c r="DM156">
        <v>13</v>
      </c>
      <c r="DN156">
        <v>11</v>
      </c>
      <c r="DO156">
        <v>2</v>
      </c>
      <c r="DP156" s="42">
        <f t="shared" si="55"/>
        <v>-4</v>
      </c>
      <c r="DQ156" s="20">
        <v>1.484</v>
      </c>
      <c r="DR156">
        <v>14</v>
      </c>
      <c r="DS156">
        <v>2</v>
      </c>
      <c r="DT156">
        <v>0</v>
      </c>
      <c r="DU156">
        <v>0</v>
      </c>
      <c r="DV156">
        <v>0</v>
      </c>
      <c r="DW156">
        <v>774</v>
      </c>
      <c r="DX156">
        <v>749</v>
      </c>
      <c r="DY156">
        <v>578</v>
      </c>
      <c r="DZ156">
        <v>559</v>
      </c>
      <c r="EA156">
        <v>402</v>
      </c>
      <c r="EB156">
        <v>428</v>
      </c>
      <c r="EC156">
        <v>32.590000000000003</v>
      </c>
      <c r="ED156">
        <v>29.4</v>
      </c>
      <c r="EE156">
        <v>43</v>
      </c>
      <c r="EF156">
        <v>32</v>
      </c>
      <c r="EG156" s="41">
        <f t="shared" si="56"/>
        <v>0.10696517412935323</v>
      </c>
      <c r="EH156" s="43">
        <f t="shared" si="57"/>
        <v>0.92523364485981308</v>
      </c>
      <c r="EI156" s="44">
        <f t="shared" si="58"/>
        <v>1.0321988189891662</v>
      </c>
      <c r="EJ156">
        <v>776</v>
      </c>
      <c r="EK156">
        <v>749</v>
      </c>
      <c r="EL156">
        <v>580</v>
      </c>
      <c r="EM156">
        <v>558</v>
      </c>
      <c r="EN156">
        <v>404</v>
      </c>
      <c r="EO156">
        <v>427</v>
      </c>
      <c r="EP156">
        <v>43</v>
      </c>
      <c r="EQ156">
        <v>31</v>
      </c>
      <c r="ER156">
        <v>381</v>
      </c>
      <c r="ES156">
        <v>341</v>
      </c>
      <c r="ET156">
        <v>137</v>
      </c>
      <c r="EU156">
        <v>127</v>
      </c>
      <c r="EV156">
        <v>20</v>
      </c>
      <c r="EW156">
        <v>15</v>
      </c>
      <c r="EX156">
        <v>66</v>
      </c>
      <c r="EY156">
        <v>62</v>
      </c>
      <c r="EZ156">
        <v>0.5</v>
      </c>
      <c r="FA156">
        <v>2.4</v>
      </c>
      <c r="FB156">
        <v>2.9</v>
      </c>
      <c r="FC156" s="20">
        <v>18.05</v>
      </c>
      <c r="FD156" s="26">
        <f t="shared" si="59"/>
        <v>0.37604166666666666</v>
      </c>
      <c r="FE156">
        <v>0.58720000000000006</v>
      </c>
      <c r="FF156">
        <v>0.14000000000000001</v>
      </c>
      <c r="FG156">
        <v>0</v>
      </c>
      <c r="FH156">
        <v>0.13</v>
      </c>
      <c r="FL156" s="42">
        <f t="shared" si="60"/>
        <v>196</v>
      </c>
      <c r="FM156" s="20">
        <f t="shared" si="61"/>
        <v>7.0714285714285712</v>
      </c>
      <c r="FN156" s="41">
        <v>1.7857142900000001E-2</v>
      </c>
      <c r="FO156" s="20">
        <f t="shared" si="62"/>
        <v>7.2</v>
      </c>
      <c r="FP156" s="20">
        <f t="shared" si="63"/>
        <v>11.296799999999999</v>
      </c>
      <c r="FQ156" s="20">
        <f t="shared" si="64"/>
        <v>115.48523260075575</v>
      </c>
      <c r="FR156">
        <v>4</v>
      </c>
      <c r="FS156" t="s">
        <v>314</v>
      </c>
      <c r="FT156">
        <v>195</v>
      </c>
      <c r="FV156" t="s">
        <v>751</v>
      </c>
      <c r="FW156" s="45">
        <v>700000</v>
      </c>
      <c r="FX156" s="45">
        <v>812500</v>
      </c>
      <c r="FY156">
        <v>83</v>
      </c>
      <c r="FZ156">
        <v>3</v>
      </c>
      <c r="GA156">
        <v>19</v>
      </c>
      <c r="GB156">
        <v>22</v>
      </c>
      <c r="GC156">
        <v>27</v>
      </c>
      <c r="GD156">
        <v>73</v>
      </c>
      <c r="GE156">
        <v>98</v>
      </c>
      <c r="GF156">
        <v>1436</v>
      </c>
      <c r="GG156">
        <v>0.9</v>
      </c>
      <c r="GH156">
        <v>4.7</v>
      </c>
      <c r="GI156">
        <v>5.6</v>
      </c>
      <c r="GJ156" s="42">
        <f t="shared" si="65"/>
        <v>7.2</v>
      </c>
    </row>
    <row r="157" spans="1:192" x14ac:dyDescent="0.45">
      <c r="A157" s="40">
        <v>34533</v>
      </c>
      <c r="B157" t="s">
        <v>1396</v>
      </c>
      <c r="C157" t="s">
        <v>145</v>
      </c>
      <c r="D157" t="s">
        <v>91</v>
      </c>
      <c r="E157" t="s">
        <v>91</v>
      </c>
      <c r="F157">
        <v>72</v>
      </c>
      <c r="G157">
        <v>182</v>
      </c>
      <c r="H157">
        <v>2012</v>
      </c>
      <c r="I157">
        <v>6</v>
      </c>
      <c r="J157">
        <v>162</v>
      </c>
      <c r="K157" t="s">
        <v>92</v>
      </c>
      <c r="L157">
        <v>2015</v>
      </c>
      <c r="M157">
        <v>23</v>
      </c>
      <c r="N157">
        <v>3</v>
      </c>
      <c r="O157">
        <v>8477010</v>
      </c>
      <c r="P157" t="s">
        <v>1397</v>
      </c>
      <c r="Q157" t="s">
        <v>1398</v>
      </c>
      <c r="R157" t="s">
        <v>1399</v>
      </c>
      <c r="S157" t="s">
        <v>1400</v>
      </c>
      <c r="T157" t="s">
        <v>938</v>
      </c>
      <c r="U157" t="s">
        <v>102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36</v>
      </c>
      <c r="AB157">
        <v>69</v>
      </c>
      <c r="AC157" s="26">
        <f t="shared" si="44"/>
        <v>0</v>
      </c>
      <c r="AD157" s="20">
        <f t="shared" si="45"/>
        <v>-1.1470588235294117</v>
      </c>
      <c r="AE157" s="20">
        <v>0</v>
      </c>
      <c r="AF157">
        <v>2</v>
      </c>
      <c r="AG157">
        <v>-0.4</v>
      </c>
      <c r="AH157">
        <v>2</v>
      </c>
      <c r="AI157">
        <v>51</v>
      </c>
      <c r="AJ157">
        <v>2102</v>
      </c>
      <c r="AK157" s="20">
        <v>35.033333333332997</v>
      </c>
      <c r="AL157">
        <v>35.03</v>
      </c>
      <c r="AM157">
        <v>35</v>
      </c>
      <c r="AN157" s="26">
        <f t="shared" si="46"/>
        <v>11.677777777777777</v>
      </c>
      <c r="AO157">
        <v>19.350000000000001</v>
      </c>
      <c r="AP157" s="41">
        <f t="shared" si="47"/>
        <v>0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1</v>
      </c>
      <c r="AX157">
        <v>0</v>
      </c>
      <c r="AY157">
        <v>0</v>
      </c>
      <c r="AZ157">
        <v>0</v>
      </c>
      <c r="BA157" s="42">
        <f t="shared" si="48"/>
        <v>0</v>
      </c>
      <c r="BB157">
        <v>0.12</v>
      </c>
      <c r="BC157">
        <v>40.5</v>
      </c>
      <c r="BD157" s="20">
        <v>0</v>
      </c>
      <c r="BE157" s="20">
        <f t="shared" si="49"/>
        <v>4</v>
      </c>
      <c r="BF157" s="20">
        <f t="shared" si="50"/>
        <v>6.8512703397088206</v>
      </c>
      <c r="BG157">
        <v>7</v>
      </c>
      <c r="BH157">
        <v>13</v>
      </c>
      <c r="BI157">
        <v>9</v>
      </c>
      <c r="BJ157" s="41">
        <f t="shared" si="51"/>
        <v>0.4375</v>
      </c>
      <c r="BK157">
        <v>2</v>
      </c>
      <c r="BL157">
        <v>2</v>
      </c>
      <c r="BM157">
        <v>2</v>
      </c>
      <c r="BN157" s="42">
        <f t="shared" si="52"/>
        <v>0</v>
      </c>
      <c r="BO157">
        <v>0</v>
      </c>
      <c r="BP157">
        <v>0</v>
      </c>
      <c r="BQ157">
        <v>1</v>
      </c>
      <c r="BR157">
        <v>2</v>
      </c>
      <c r="BS157" s="41">
        <f t="shared" si="53"/>
        <v>0.10526315789473684</v>
      </c>
      <c r="BT157">
        <v>0</v>
      </c>
      <c r="BU157">
        <v>0</v>
      </c>
      <c r="BV157" s="41">
        <f t="shared" si="54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1</v>
      </c>
      <c r="DL157">
        <v>0</v>
      </c>
      <c r="DM157">
        <v>0</v>
      </c>
      <c r="DN157">
        <v>0</v>
      </c>
      <c r="DO157">
        <v>0</v>
      </c>
      <c r="DP157" s="42">
        <f t="shared" si="55"/>
        <v>-1</v>
      </c>
      <c r="DQ157" s="20">
        <v>-1.036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25</v>
      </c>
      <c r="DX157">
        <v>25</v>
      </c>
      <c r="DY157">
        <v>21</v>
      </c>
      <c r="DZ157">
        <v>17</v>
      </c>
      <c r="EA157">
        <v>17</v>
      </c>
      <c r="EB157">
        <v>16</v>
      </c>
      <c r="EC157">
        <v>0.56000000000000005</v>
      </c>
      <c r="ED157">
        <v>0.79</v>
      </c>
      <c r="EE157">
        <v>2</v>
      </c>
      <c r="EF157">
        <v>0</v>
      </c>
      <c r="EG157" s="41">
        <f t="shared" si="56"/>
        <v>0.11764705882352941</v>
      </c>
      <c r="EH157" s="43">
        <f t="shared" si="57"/>
        <v>1</v>
      </c>
      <c r="EI157" s="44">
        <f t="shared" si="58"/>
        <v>1.1176470588235294</v>
      </c>
      <c r="EJ157">
        <v>25</v>
      </c>
      <c r="EK157">
        <v>25</v>
      </c>
      <c r="EL157">
        <v>21</v>
      </c>
      <c r="EM157">
        <v>17</v>
      </c>
      <c r="EN157">
        <v>17</v>
      </c>
      <c r="EO157">
        <v>16</v>
      </c>
      <c r="EP157">
        <v>2</v>
      </c>
      <c r="EQ157">
        <v>0</v>
      </c>
      <c r="ER157">
        <v>9</v>
      </c>
      <c r="ES157">
        <v>10</v>
      </c>
      <c r="ET157">
        <v>0</v>
      </c>
      <c r="EU157">
        <v>6</v>
      </c>
      <c r="EV157">
        <v>0</v>
      </c>
      <c r="EW157">
        <v>0</v>
      </c>
      <c r="EX157">
        <v>3</v>
      </c>
      <c r="EY157">
        <v>2</v>
      </c>
      <c r="EZ157">
        <v>-0.1</v>
      </c>
      <c r="FA157">
        <v>0.1</v>
      </c>
      <c r="FB157">
        <v>0</v>
      </c>
      <c r="FC157" s="20">
        <v>0.5</v>
      </c>
      <c r="FD157" s="26">
        <f t="shared" si="59"/>
        <v>0.16666666666666666</v>
      </c>
      <c r="FE157">
        <v>5.0000000000000001E-4</v>
      </c>
      <c r="FF157">
        <v>0</v>
      </c>
      <c r="FG157">
        <v>0</v>
      </c>
      <c r="FH157">
        <v>0</v>
      </c>
      <c r="FL157" s="42">
        <f t="shared" si="60"/>
        <v>6</v>
      </c>
      <c r="FM157" s="20">
        <f t="shared" si="61"/>
        <v>3</v>
      </c>
      <c r="FN157" s="41">
        <v>0</v>
      </c>
      <c r="FO157" s="20">
        <f t="shared" si="62"/>
        <v>-0.2</v>
      </c>
      <c r="FP157" s="20">
        <f t="shared" si="63"/>
        <v>-0.2072</v>
      </c>
      <c r="FQ157" s="20">
        <f t="shared" si="64"/>
        <v>85.640879246360271</v>
      </c>
      <c r="FR157">
        <v>4</v>
      </c>
      <c r="FS157" t="s">
        <v>189</v>
      </c>
      <c r="FT157">
        <v>195</v>
      </c>
      <c r="FV157" t="s">
        <v>751</v>
      </c>
      <c r="FW157" s="45">
        <v>660000</v>
      </c>
      <c r="FX157" s="45">
        <v>680000</v>
      </c>
      <c r="FY157">
        <v>71</v>
      </c>
      <c r="FZ157">
        <v>8</v>
      </c>
      <c r="GA157">
        <v>18</v>
      </c>
      <c r="GB157">
        <v>26</v>
      </c>
      <c r="GC157">
        <v>-22</v>
      </c>
      <c r="GD157">
        <v>62</v>
      </c>
      <c r="GE157">
        <v>71</v>
      </c>
      <c r="GF157">
        <v>1035</v>
      </c>
      <c r="GG157">
        <v>1</v>
      </c>
      <c r="GH157">
        <v>0.60000000000000009</v>
      </c>
      <c r="GI157">
        <v>1.6</v>
      </c>
      <c r="GJ157" s="42">
        <f t="shared" si="65"/>
        <v>-0.2</v>
      </c>
    </row>
    <row r="158" spans="1:192" x14ac:dyDescent="0.45">
      <c r="A158" s="40">
        <v>34348</v>
      </c>
      <c r="B158" t="s">
        <v>1063</v>
      </c>
      <c r="C158" t="s">
        <v>145</v>
      </c>
      <c r="D158" t="s">
        <v>91</v>
      </c>
      <c r="E158" t="s">
        <v>91</v>
      </c>
      <c r="F158">
        <v>72</v>
      </c>
      <c r="G158">
        <v>185</v>
      </c>
      <c r="H158">
        <v>2012</v>
      </c>
      <c r="I158">
        <v>6</v>
      </c>
      <c r="J158">
        <v>156</v>
      </c>
      <c r="K158" t="s">
        <v>202</v>
      </c>
      <c r="L158">
        <v>2015</v>
      </c>
      <c r="M158">
        <v>24</v>
      </c>
      <c r="N158">
        <v>3</v>
      </c>
      <c r="O158">
        <v>8477015</v>
      </c>
      <c r="P158" t="s">
        <v>1401</v>
      </c>
      <c r="Q158" t="s">
        <v>1402</v>
      </c>
      <c r="R158" t="s">
        <v>843</v>
      </c>
      <c r="S158" t="s">
        <v>283</v>
      </c>
      <c r="T158" t="s">
        <v>710</v>
      </c>
      <c r="U158" t="s">
        <v>129</v>
      </c>
      <c r="V158">
        <v>82</v>
      </c>
      <c r="W158">
        <v>14</v>
      </c>
      <c r="X158">
        <v>14</v>
      </c>
      <c r="Y158">
        <v>10</v>
      </c>
      <c r="Z158">
        <v>28</v>
      </c>
      <c r="AA158">
        <v>11</v>
      </c>
      <c r="AB158">
        <v>41</v>
      </c>
      <c r="AC158" s="26">
        <f t="shared" si="44"/>
        <v>0.34146341463414637</v>
      </c>
      <c r="AD158" s="20">
        <f t="shared" si="45"/>
        <v>-10.696629213483149</v>
      </c>
      <c r="AE158" s="20">
        <v>11.266</v>
      </c>
      <c r="AF158">
        <v>0</v>
      </c>
      <c r="AG158">
        <v>0.8</v>
      </c>
      <c r="AH158">
        <v>18</v>
      </c>
      <c r="AI158">
        <v>1790</v>
      </c>
      <c r="AJ158">
        <v>73866</v>
      </c>
      <c r="AK158" s="20">
        <v>1231.0999999999999</v>
      </c>
      <c r="AL158">
        <v>1230.42</v>
      </c>
      <c r="AM158">
        <v>1231</v>
      </c>
      <c r="AN158" s="26">
        <f t="shared" si="46"/>
        <v>15.01341463414634</v>
      </c>
      <c r="AO158">
        <v>24.97</v>
      </c>
      <c r="AP158" s="41">
        <f t="shared" si="47"/>
        <v>0.50909090909090904</v>
      </c>
      <c r="AQ158">
        <v>203</v>
      </c>
      <c r="AR158">
        <v>203</v>
      </c>
      <c r="AS158">
        <v>203</v>
      </c>
      <c r="AT158">
        <v>172</v>
      </c>
      <c r="AU158">
        <v>172</v>
      </c>
      <c r="AV158">
        <v>119</v>
      </c>
      <c r="AW158">
        <v>136</v>
      </c>
      <c r="AX158">
        <v>63</v>
      </c>
      <c r="AY158">
        <v>5</v>
      </c>
      <c r="AZ158">
        <v>8</v>
      </c>
      <c r="BA158" s="42">
        <f t="shared" si="48"/>
        <v>13</v>
      </c>
      <c r="BB158">
        <v>14.61</v>
      </c>
      <c r="BC158">
        <v>27.369700000000002</v>
      </c>
      <c r="BD158" s="20">
        <v>187</v>
      </c>
      <c r="BE158" s="20">
        <f t="shared" si="49"/>
        <v>390</v>
      </c>
      <c r="BF158" s="20">
        <f t="shared" si="50"/>
        <v>19.017896328083093</v>
      </c>
      <c r="BG158">
        <v>412</v>
      </c>
      <c r="BH158">
        <v>390</v>
      </c>
      <c r="BI158">
        <v>407</v>
      </c>
      <c r="BJ158" s="41">
        <f t="shared" si="51"/>
        <v>0.50305250305250304</v>
      </c>
      <c r="BK158">
        <v>23</v>
      </c>
      <c r="BL158">
        <v>23</v>
      </c>
      <c r="BM158">
        <v>85</v>
      </c>
      <c r="BN158" s="42">
        <f t="shared" si="52"/>
        <v>-62</v>
      </c>
      <c r="BO158">
        <v>53</v>
      </c>
      <c r="BP158">
        <v>26</v>
      </c>
      <c r="BQ158">
        <v>45</v>
      </c>
      <c r="BR158">
        <v>28</v>
      </c>
      <c r="BS158" s="41">
        <f t="shared" si="53"/>
        <v>2.9166666666666667E-2</v>
      </c>
      <c r="BT158">
        <v>59</v>
      </c>
      <c r="BU158">
        <v>93</v>
      </c>
      <c r="BV158" s="41">
        <f t="shared" si="54"/>
        <v>0.38815789473684209</v>
      </c>
      <c r="BW158">
        <v>18</v>
      </c>
      <c r="BX158">
        <v>24</v>
      </c>
      <c r="BY158">
        <v>14</v>
      </c>
      <c r="BZ158">
        <v>27</v>
      </c>
      <c r="CA158">
        <v>27</v>
      </c>
      <c r="CB158">
        <v>42</v>
      </c>
      <c r="CC158">
        <v>10</v>
      </c>
      <c r="CD158">
        <v>33</v>
      </c>
      <c r="CE158">
        <v>27</v>
      </c>
      <c r="CF158">
        <v>25</v>
      </c>
      <c r="CG158">
        <v>36</v>
      </c>
      <c r="CH158">
        <v>58</v>
      </c>
      <c r="CI158">
        <v>0</v>
      </c>
      <c r="CJ158">
        <v>0</v>
      </c>
      <c r="CK158">
        <v>5</v>
      </c>
      <c r="CL158">
        <v>2</v>
      </c>
      <c r="CM158">
        <v>2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3</v>
      </c>
      <c r="CT158">
        <v>2</v>
      </c>
      <c r="CU158">
        <v>0</v>
      </c>
      <c r="CV158">
        <v>8</v>
      </c>
      <c r="CW158">
        <v>0</v>
      </c>
      <c r="CX158">
        <v>0</v>
      </c>
      <c r="CY158">
        <v>3</v>
      </c>
      <c r="CZ158">
        <v>50</v>
      </c>
      <c r="DA158">
        <v>10</v>
      </c>
      <c r="DB158">
        <v>3</v>
      </c>
      <c r="DC158">
        <v>5</v>
      </c>
      <c r="DD158">
        <v>23</v>
      </c>
      <c r="DE158">
        <v>16</v>
      </c>
      <c r="DF158">
        <v>0</v>
      </c>
      <c r="DG158">
        <v>62</v>
      </c>
      <c r="DH158">
        <v>9</v>
      </c>
      <c r="DI158">
        <v>11</v>
      </c>
      <c r="DJ158">
        <v>9</v>
      </c>
      <c r="DK158">
        <v>9</v>
      </c>
      <c r="DL158">
        <v>0</v>
      </c>
      <c r="DM158">
        <v>11</v>
      </c>
      <c r="DN158">
        <v>11</v>
      </c>
      <c r="DO158">
        <v>0</v>
      </c>
      <c r="DP158" s="42">
        <f t="shared" si="55"/>
        <v>2</v>
      </c>
      <c r="DQ158" s="20">
        <v>0.53700000000000003</v>
      </c>
      <c r="DR158">
        <v>9</v>
      </c>
      <c r="DS158">
        <v>0</v>
      </c>
      <c r="DT158">
        <v>0</v>
      </c>
      <c r="DU158">
        <v>0</v>
      </c>
      <c r="DV158">
        <v>0</v>
      </c>
      <c r="DW158">
        <v>1100</v>
      </c>
      <c r="DX158">
        <v>1225</v>
      </c>
      <c r="DY158">
        <v>830</v>
      </c>
      <c r="DZ158">
        <v>932</v>
      </c>
      <c r="EA158">
        <v>581</v>
      </c>
      <c r="EB158">
        <v>655</v>
      </c>
      <c r="EC158">
        <v>57.2</v>
      </c>
      <c r="ED158">
        <v>67.13</v>
      </c>
      <c r="EE158">
        <v>55</v>
      </c>
      <c r="EF158">
        <v>68</v>
      </c>
      <c r="EG158" s="41">
        <f t="shared" si="56"/>
        <v>9.4664371772805511E-2</v>
      </c>
      <c r="EH158" s="43">
        <f t="shared" si="57"/>
        <v>0.89618320610687019</v>
      </c>
      <c r="EI158" s="44">
        <f t="shared" si="58"/>
        <v>0.9908475778796757</v>
      </c>
      <c r="EJ158">
        <v>1103</v>
      </c>
      <c r="EK158">
        <v>1231</v>
      </c>
      <c r="EL158">
        <v>831</v>
      </c>
      <c r="EM158">
        <v>939</v>
      </c>
      <c r="EN158">
        <v>584</v>
      </c>
      <c r="EO158">
        <v>661</v>
      </c>
      <c r="EP158">
        <v>55</v>
      </c>
      <c r="EQ158">
        <v>68</v>
      </c>
      <c r="ER158">
        <v>605</v>
      </c>
      <c r="ES158">
        <v>639</v>
      </c>
      <c r="ET158">
        <v>236</v>
      </c>
      <c r="EU158">
        <v>239</v>
      </c>
      <c r="EV158">
        <v>29</v>
      </c>
      <c r="EW158">
        <v>37</v>
      </c>
      <c r="EX158">
        <v>71</v>
      </c>
      <c r="EY158">
        <v>56</v>
      </c>
      <c r="EZ158">
        <v>0.9</v>
      </c>
      <c r="FA158">
        <v>1.2</v>
      </c>
      <c r="FB158">
        <v>2.1</v>
      </c>
      <c r="FC158" s="20">
        <v>29.39</v>
      </c>
      <c r="FD158" s="26">
        <f t="shared" si="59"/>
        <v>0.35841463414634145</v>
      </c>
      <c r="FE158">
        <v>2.2930999999999999</v>
      </c>
      <c r="FF158">
        <v>-0.30000000000000004</v>
      </c>
      <c r="FG158">
        <v>0.12</v>
      </c>
      <c r="FH158">
        <v>-0.18</v>
      </c>
      <c r="FI158">
        <v>1</v>
      </c>
      <c r="FJ158">
        <v>0</v>
      </c>
      <c r="FK158">
        <v>0</v>
      </c>
      <c r="FL158" s="42">
        <f t="shared" si="60"/>
        <v>69</v>
      </c>
      <c r="FM158" s="20">
        <f t="shared" si="61"/>
        <v>7.5555555555555554</v>
      </c>
      <c r="FN158" s="41">
        <v>5.46875E-2</v>
      </c>
      <c r="FO158" s="20">
        <f t="shared" si="62"/>
        <v>26.2</v>
      </c>
      <c r="FP158" s="20">
        <f t="shared" si="63"/>
        <v>28.107399999999998</v>
      </c>
      <c r="FQ158" s="20">
        <f t="shared" si="64"/>
        <v>113.37592041741843</v>
      </c>
      <c r="FR158">
        <v>4</v>
      </c>
      <c r="FS158" t="s">
        <v>455</v>
      </c>
      <c r="FT158">
        <v>195</v>
      </c>
      <c r="FV158" t="s">
        <v>751</v>
      </c>
      <c r="FW158" s="45">
        <v>2100000</v>
      </c>
      <c r="FX158" s="45">
        <v>2100000</v>
      </c>
      <c r="FY158">
        <v>171</v>
      </c>
      <c r="FZ158">
        <v>35</v>
      </c>
      <c r="GA158">
        <v>35</v>
      </c>
      <c r="GB158">
        <v>70</v>
      </c>
      <c r="GC158">
        <v>1</v>
      </c>
      <c r="GD158">
        <v>28</v>
      </c>
      <c r="GE158">
        <v>269</v>
      </c>
      <c r="GF158">
        <v>2665</v>
      </c>
      <c r="GG158">
        <v>4</v>
      </c>
      <c r="GH158">
        <v>2.6</v>
      </c>
      <c r="GI158">
        <v>6.6</v>
      </c>
      <c r="GJ158" s="42">
        <f t="shared" si="65"/>
        <v>26.2</v>
      </c>
    </row>
    <row r="159" spans="1:192" x14ac:dyDescent="0.45">
      <c r="A159" s="40">
        <v>34079</v>
      </c>
      <c r="B159" t="s">
        <v>1403</v>
      </c>
      <c r="C159" t="s">
        <v>145</v>
      </c>
      <c r="D159" t="s">
        <v>91</v>
      </c>
      <c r="E159" t="s">
        <v>91</v>
      </c>
      <c r="F159">
        <v>74</v>
      </c>
      <c r="G159">
        <v>207</v>
      </c>
      <c r="H159">
        <v>2012</v>
      </c>
      <c r="I159">
        <v>5</v>
      </c>
      <c r="J159">
        <v>147</v>
      </c>
      <c r="K159" t="s">
        <v>92</v>
      </c>
      <c r="L159">
        <v>2015</v>
      </c>
      <c r="M159">
        <v>24</v>
      </c>
      <c r="N159">
        <v>3</v>
      </c>
      <c r="O159">
        <v>8477018</v>
      </c>
      <c r="P159" t="s">
        <v>1404</v>
      </c>
      <c r="Q159" t="s">
        <v>1405</v>
      </c>
      <c r="R159" t="s">
        <v>306</v>
      </c>
      <c r="S159" t="s">
        <v>151</v>
      </c>
      <c r="T159" t="s">
        <v>720</v>
      </c>
      <c r="U159" t="s">
        <v>117</v>
      </c>
      <c r="V159">
        <v>61</v>
      </c>
      <c r="W159">
        <v>0</v>
      </c>
      <c r="X159">
        <v>6</v>
      </c>
      <c r="Y159">
        <v>2</v>
      </c>
      <c r="Z159">
        <v>6</v>
      </c>
      <c r="AA159">
        <v>25</v>
      </c>
      <c r="AB159">
        <v>49</v>
      </c>
      <c r="AC159" s="26">
        <f t="shared" si="44"/>
        <v>9.8360655737704916E-2</v>
      </c>
      <c r="AD159" s="20">
        <f t="shared" si="45"/>
        <v>-12.383561643835616</v>
      </c>
      <c r="AE159" s="20">
        <v>1.802</v>
      </c>
      <c r="AF159">
        <v>-9</v>
      </c>
      <c r="AG159">
        <v>-6.6</v>
      </c>
      <c r="AH159">
        <v>23</v>
      </c>
      <c r="AI159">
        <v>1458</v>
      </c>
      <c r="AJ159">
        <v>67397</v>
      </c>
      <c r="AK159" s="20">
        <v>1123.2833333333001</v>
      </c>
      <c r="AL159">
        <v>1101.3699999999999</v>
      </c>
      <c r="AM159">
        <v>1123</v>
      </c>
      <c r="AN159" s="26">
        <f t="shared" si="46"/>
        <v>18.41448087431694</v>
      </c>
      <c r="AO159">
        <v>30.79</v>
      </c>
      <c r="AP159" s="41">
        <f t="shared" si="47"/>
        <v>0.16666666666666666</v>
      </c>
      <c r="AQ159">
        <v>197</v>
      </c>
      <c r="AR159">
        <v>204</v>
      </c>
      <c r="AS159">
        <v>204</v>
      </c>
      <c r="AT159">
        <v>135</v>
      </c>
      <c r="AU159">
        <v>139</v>
      </c>
      <c r="AV159">
        <v>103</v>
      </c>
      <c r="AW159">
        <v>66</v>
      </c>
      <c r="AX159">
        <v>11</v>
      </c>
      <c r="AY159">
        <v>6</v>
      </c>
      <c r="AZ159">
        <v>6</v>
      </c>
      <c r="BA159" s="42">
        <f t="shared" si="48"/>
        <v>12</v>
      </c>
      <c r="BB159">
        <v>4.25</v>
      </c>
      <c r="BC159">
        <v>51.126199999999997</v>
      </c>
      <c r="BD159" s="20">
        <v>15.2</v>
      </c>
      <c r="BE159" s="20">
        <f t="shared" si="49"/>
        <v>212.2</v>
      </c>
      <c r="BF159" s="20">
        <f t="shared" si="50"/>
        <v>11.560147815902013</v>
      </c>
      <c r="BG159">
        <v>361</v>
      </c>
      <c r="BH159">
        <v>359</v>
      </c>
      <c r="BI159">
        <v>369</v>
      </c>
      <c r="BJ159" s="41">
        <f t="shared" si="51"/>
        <v>0.4945205479452055</v>
      </c>
      <c r="BK159">
        <v>40</v>
      </c>
      <c r="BL159">
        <v>40</v>
      </c>
      <c r="BM159">
        <v>79</v>
      </c>
      <c r="BN159" s="42">
        <f t="shared" si="52"/>
        <v>-39</v>
      </c>
      <c r="BO159">
        <v>36</v>
      </c>
      <c r="BP159">
        <v>43</v>
      </c>
      <c r="BQ159">
        <v>26</v>
      </c>
      <c r="BR159">
        <v>68</v>
      </c>
      <c r="BS159" s="41">
        <f t="shared" si="53"/>
        <v>7.9439252336448593E-2</v>
      </c>
      <c r="BT159">
        <v>0</v>
      </c>
      <c r="BU159">
        <v>1</v>
      </c>
      <c r="BV159" s="41">
        <f t="shared" si="54"/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</v>
      </c>
      <c r="CZ159">
        <v>32</v>
      </c>
      <c r="DA159">
        <v>3</v>
      </c>
      <c r="DB159">
        <v>0</v>
      </c>
      <c r="DC159">
        <v>13</v>
      </c>
      <c r="DD159">
        <v>5</v>
      </c>
      <c r="DE159">
        <v>1</v>
      </c>
      <c r="DF159">
        <v>1</v>
      </c>
      <c r="DG159">
        <v>80</v>
      </c>
      <c r="DH159">
        <v>10</v>
      </c>
      <c r="DI159">
        <v>9</v>
      </c>
      <c r="DJ159">
        <v>10</v>
      </c>
      <c r="DK159">
        <v>9</v>
      </c>
      <c r="DL159">
        <v>1</v>
      </c>
      <c r="DM159">
        <v>9</v>
      </c>
      <c r="DN159">
        <v>8</v>
      </c>
      <c r="DO159">
        <v>1</v>
      </c>
      <c r="DP159" s="42">
        <f t="shared" si="55"/>
        <v>-1</v>
      </c>
      <c r="DQ159" s="20">
        <v>2.5620000000000003</v>
      </c>
      <c r="DR159">
        <v>9</v>
      </c>
      <c r="DS159">
        <v>1</v>
      </c>
      <c r="DT159">
        <v>0</v>
      </c>
      <c r="DU159">
        <v>0</v>
      </c>
      <c r="DV159">
        <v>0</v>
      </c>
      <c r="DW159">
        <v>950</v>
      </c>
      <c r="DX159">
        <v>1001</v>
      </c>
      <c r="DY159">
        <v>703</v>
      </c>
      <c r="DZ159">
        <v>788</v>
      </c>
      <c r="EA159">
        <v>523</v>
      </c>
      <c r="EB159">
        <v>556</v>
      </c>
      <c r="EC159">
        <v>40.29</v>
      </c>
      <c r="ED159">
        <v>53.66</v>
      </c>
      <c r="EE159">
        <v>36</v>
      </c>
      <c r="EF159">
        <v>49</v>
      </c>
      <c r="EG159" s="41">
        <f t="shared" si="56"/>
        <v>6.8833652007648183E-2</v>
      </c>
      <c r="EH159" s="43">
        <f t="shared" si="57"/>
        <v>0.91187050359712229</v>
      </c>
      <c r="EI159" s="44">
        <f t="shared" si="58"/>
        <v>0.98070415560477042</v>
      </c>
      <c r="EJ159">
        <v>971</v>
      </c>
      <c r="EK159">
        <v>1018</v>
      </c>
      <c r="EL159">
        <v>717</v>
      </c>
      <c r="EM159">
        <v>804</v>
      </c>
      <c r="EN159">
        <v>535</v>
      </c>
      <c r="EO159">
        <v>564</v>
      </c>
      <c r="EP159">
        <v>37</v>
      </c>
      <c r="EQ159">
        <v>51</v>
      </c>
      <c r="ER159">
        <v>475</v>
      </c>
      <c r="ES159">
        <v>546</v>
      </c>
      <c r="ET159">
        <v>174</v>
      </c>
      <c r="EU159">
        <v>198</v>
      </c>
      <c r="EV159">
        <v>28</v>
      </c>
      <c r="EW159">
        <v>26</v>
      </c>
      <c r="EX159">
        <v>64</v>
      </c>
      <c r="EY159">
        <v>68</v>
      </c>
      <c r="EZ159">
        <v>-0.8</v>
      </c>
      <c r="FA159">
        <v>1.9</v>
      </c>
      <c r="FB159">
        <v>1.1000000000000001</v>
      </c>
      <c r="FC159" s="20">
        <v>10.84</v>
      </c>
      <c r="FD159" s="26">
        <f t="shared" si="59"/>
        <v>0.17770491803278687</v>
      </c>
      <c r="FE159">
        <v>0.2349</v>
      </c>
      <c r="FF159">
        <v>-0.98</v>
      </c>
      <c r="FG159">
        <v>-0.03</v>
      </c>
      <c r="FH159">
        <v>-1.01</v>
      </c>
      <c r="FI159">
        <v>1</v>
      </c>
      <c r="FJ159">
        <v>0</v>
      </c>
      <c r="FK159">
        <v>0</v>
      </c>
      <c r="FL159" s="42">
        <f t="shared" si="60"/>
        <v>132</v>
      </c>
      <c r="FM159" s="20">
        <f t="shared" si="61"/>
        <v>7.333333333333333</v>
      </c>
      <c r="FN159" s="41">
        <v>0</v>
      </c>
      <c r="FO159" s="20">
        <f t="shared" si="62"/>
        <v>3.7</v>
      </c>
      <c r="FP159" s="20">
        <f t="shared" si="63"/>
        <v>6.5124000000000004</v>
      </c>
      <c r="FQ159" s="20">
        <f t="shared" si="64"/>
        <v>106.28580767589457</v>
      </c>
      <c r="FR159">
        <v>9</v>
      </c>
      <c r="FS159" t="s">
        <v>995</v>
      </c>
      <c r="FT159">
        <v>307</v>
      </c>
      <c r="FV159" t="s">
        <v>751</v>
      </c>
      <c r="FW159" s="45">
        <v>2800000</v>
      </c>
      <c r="FX159" s="45">
        <v>2800000</v>
      </c>
      <c r="FY159">
        <v>207</v>
      </c>
      <c r="FZ159">
        <v>6</v>
      </c>
      <c r="GA159">
        <v>44</v>
      </c>
      <c r="GB159">
        <v>50</v>
      </c>
      <c r="GC159">
        <v>-52</v>
      </c>
      <c r="GD159">
        <v>68</v>
      </c>
      <c r="GE159">
        <v>337</v>
      </c>
      <c r="GF159">
        <v>4069</v>
      </c>
      <c r="GG159">
        <v>1.2</v>
      </c>
      <c r="GH159">
        <v>5.8</v>
      </c>
      <c r="GI159">
        <v>7</v>
      </c>
      <c r="GJ159" s="42">
        <f t="shared" si="65"/>
        <v>3.7</v>
      </c>
    </row>
    <row r="160" spans="1:192" x14ac:dyDescent="0.45">
      <c r="A160" s="40">
        <v>34557</v>
      </c>
      <c r="B160" t="s">
        <v>1040</v>
      </c>
      <c r="C160" t="s">
        <v>163</v>
      </c>
      <c r="D160" t="s">
        <v>91</v>
      </c>
      <c r="E160" t="s">
        <v>91</v>
      </c>
      <c r="F160">
        <v>70</v>
      </c>
      <c r="G160">
        <v>175</v>
      </c>
      <c r="H160">
        <v>2012</v>
      </c>
      <c r="I160">
        <v>5</v>
      </c>
      <c r="J160">
        <v>150</v>
      </c>
      <c r="K160" t="s">
        <v>92</v>
      </c>
      <c r="L160">
        <v>2017</v>
      </c>
      <c r="M160">
        <v>23</v>
      </c>
      <c r="N160">
        <v>1</v>
      </c>
      <c r="O160">
        <v>8477021</v>
      </c>
      <c r="P160" t="s">
        <v>1406</v>
      </c>
      <c r="Q160" t="s">
        <v>1407</v>
      </c>
      <c r="R160" t="s">
        <v>1408</v>
      </c>
      <c r="S160" t="s">
        <v>1409</v>
      </c>
      <c r="T160" t="s">
        <v>716</v>
      </c>
      <c r="U160" t="s">
        <v>135</v>
      </c>
      <c r="V160">
        <v>79</v>
      </c>
      <c r="W160">
        <v>19</v>
      </c>
      <c r="X160">
        <v>24</v>
      </c>
      <c r="Y160">
        <v>15</v>
      </c>
      <c r="Z160">
        <v>43</v>
      </c>
      <c r="AA160">
        <v>5</v>
      </c>
      <c r="AB160">
        <v>54</v>
      </c>
      <c r="AC160" s="26">
        <f t="shared" si="44"/>
        <v>0.54430379746835444</v>
      </c>
      <c r="AD160" s="20">
        <f t="shared" si="45"/>
        <v>0</v>
      </c>
      <c r="AE160" s="20">
        <v>16.734000000000002</v>
      </c>
      <c r="AF160">
        <v>-7</v>
      </c>
      <c r="AG160">
        <v>-4.3</v>
      </c>
      <c r="AH160">
        <v>28</v>
      </c>
      <c r="AI160">
        <v>1398</v>
      </c>
      <c r="AJ160">
        <v>63714</v>
      </c>
      <c r="AK160" s="20">
        <v>1061.9000000000001</v>
      </c>
      <c r="AL160">
        <v>1061.9000000000001</v>
      </c>
      <c r="AM160">
        <v>1062</v>
      </c>
      <c r="AN160" s="26">
        <f t="shared" si="46"/>
        <v>13.441772151898736</v>
      </c>
      <c r="AO160">
        <v>22.44</v>
      </c>
      <c r="AP160" s="41">
        <f t="shared" si="47"/>
        <v>0.71666666666666667</v>
      </c>
      <c r="AQ160">
        <v>137</v>
      </c>
      <c r="AR160">
        <v>137</v>
      </c>
      <c r="AS160">
        <v>137</v>
      </c>
      <c r="AT160">
        <v>106</v>
      </c>
      <c r="AU160">
        <v>106</v>
      </c>
      <c r="AV160">
        <v>82</v>
      </c>
      <c r="AW160">
        <v>99</v>
      </c>
      <c r="AX160">
        <v>42</v>
      </c>
      <c r="AY160">
        <v>4</v>
      </c>
      <c r="AZ160">
        <v>7</v>
      </c>
      <c r="BA160" s="42">
        <f t="shared" si="48"/>
        <v>11</v>
      </c>
      <c r="BB160">
        <v>9.14</v>
      </c>
      <c r="BC160">
        <v>25.8659</v>
      </c>
      <c r="BD160" s="20">
        <v>242</v>
      </c>
      <c r="BE160" s="20">
        <f t="shared" si="49"/>
        <v>379</v>
      </c>
      <c r="BF160" s="20">
        <f t="shared" si="50"/>
        <v>21.414445804689706</v>
      </c>
      <c r="BG160">
        <v>395</v>
      </c>
      <c r="BH160">
        <v>307</v>
      </c>
      <c r="BI160">
        <v>231</v>
      </c>
      <c r="BJ160" s="41">
        <f t="shared" si="51"/>
        <v>0.63099041533546329</v>
      </c>
      <c r="BK160">
        <v>42</v>
      </c>
      <c r="BL160">
        <v>42</v>
      </c>
      <c r="BM160">
        <v>106</v>
      </c>
      <c r="BN160" s="42">
        <f t="shared" si="52"/>
        <v>-64</v>
      </c>
      <c r="BO160">
        <v>24</v>
      </c>
      <c r="BP160">
        <v>24</v>
      </c>
      <c r="BQ160">
        <v>30</v>
      </c>
      <c r="BR160">
        <v>35</v>
      </c>
      <c r="BS160" s="41">
        <f t="shared" si="53"/>
        <v>0.05</v>
      </c>
      <c r="BT160">
        <v>207</v>
      </c>
      <c r="BU160">
        <v>285</v>
      </c>
      <c r="BV160" s="41">
        <f t="shared" si="54"/>
        <v>0.42073170731707316</v>
      </c>
      <c r="BW160">
        <v>65</v>
      </c>
      <c r="BX160">
        <v>82</v>
      </c>
      <c r="BY160">
        <v>84</v>
      </c>
      <c r="BZ160">
        <v>114</v>
      </c>
      <c r="CA160">
        <v>58</v>
      </c>
      <c r="CB160">
        <v>89</v>
      </c>
      <c r="CC160">
        <v>38</v>
      </c>
      <c r="CD160">
        <v>49</v>
      </c>
      <c r="CE160">
        <v>105</v>
      </c>
      <c r="CF160">
        <v>140</v>
      </c>
      <c r="CG160">
        <v>126</v>
      </c>
      <c r="CH160">
        <v>170</v>
      </c>
      <c r="CI160">
        <v>0</v>
      </c>
      <c r="CJ160">
        <v>0</v>
      </c>
      <c r="CK160">
        <v>5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1</v>
      </c>
      <c r="CS160">
        <v>1</v>
      </c>
      <c r="CT160">
        <v>3</v>
      </c>
      <c r="CU160">
        <v>0</v>
      </c>
      <c r="CV160">
        <v>12</v>
      </c>
      <c r="CW160">
        <v>0</v>
      </c>
      <c r="CX160">
        <v>0</v>
      </c>
      <c r="CY160">
        <v>2</v>
      </c>
      <c r="CZ160">
        <v>22</v>
      </c>
      <c r="DA160">
        <v>6</v>
      </c>
      <c r="DB160">
        <v>1</v>
      </c>
      <c r="DC160">
        <v>3</v>
      </c>
      <c r="DD160">
        <v>13</v>
      </c>
      <c r="DE160">
        <v>11</v>
      </c>
      <c r="DF160">
        <v>0</v>
      </c>
      <c r="DG160">
        <v>48</v>
      </c>
      <c r="DH160">
        <v>13</v>
      </c>
      <c r="DI160">
        <v>13</v>
      </c>
      <c r="DJ160">
        <v>13</v>
      </c>
      <c r="DK160">
        <v>13</v>
      </c>
      <c r="DL160">
        <v>0</v>
      </c>
      <c r="DM160">
        <v>10</v>
      </c>
      <c r="DN160">
        <v>10</v>
      </c>
      <c r="DO160">
        <v>0</v>
      </c>
      <c r="DP160" s="42">
        <f t="shared" si="55"/>
        <v>0</v>
      </c>
      <c r="DQ160" s="20">
        <v>-2.1619999999999999</v>
      </c>
      <c r="DR160">
        <v>13</v>
      </c>
      <c r="DS160">
        <v>0</v>
      </c>
      <c r="DT160">
        <v>0</v>
      </c>
      <c r="DU160">
        <v>0</v>
      </c>
      <c r="DV160">
        <v>0</v>
      </c>
      <c r="DW160">
        <v>1068</v>
      </c>
      <c r="DX160">
        <v>884</v>
      </c>
      <c r="DY160">
        <v>800</v>
      </c>
      <c r="DZ160">
        <v>665</v>
      </c>
      <c r="EA160">
        <v>581</v>
      </c>
      <c r="EB160">
        <v>486</v>
      </c>
      <c r="EC160">
        <v>48.84</v>
      </c>
      <c r="ED160">
        <v>38.85</v>
      </c>
      <c r="EE160">
        <v>60</v>
      </c>
      <c r="EF160">
        <v>43</v>
      </c>
      <c r="EG160" s="41">
        <f t="shared" si="56"/>
        <v>0.10327022375215146</v>
      </c>
      <c r="EH160" s="43">
        <f t="shared" si="57"/>
        <v>0.91152263374485598</v>
      </c>
      <c r="EI160" s="44">
        <f t="shared" si="58"/>
        <v>1.0147928574970075</v>
      </c>
      <c r="EJ160">
        <v>1069</v>
      </c>
      <c r="EK160">
        <v>884</v>
      </c>
      <c r="EL160">
        <v>802</v>
      </c>
      <c r="EM160">
        <v>665</v>
      </c>
      <c r="EN160">
        <v>583</v>
      </c>
      <c r="EO160">
        <v>485</v>
      </c>
      <c r="EP160">
        <v>60</v>
      </c>
      <c r="EQ160">
        <v>44</v>
      </c>
      <c r="ER160">
        <v>550</v>
      </c>
      <c r="ES160">
        <v>436</v>
      </c>
      <c r="ET160">
        <v>182</v>
      </c>
      <c r="EU160">
        <v>161</v>
      </c>
      <c r="EV160">
        <v>28</v>
      </c>
      <c r="EW160">
        <v>20</v>
      </c>
      <c r="EX160">
        <v>67</v>
      </c>
      <c r="EY160">
        <v>90</v>
      </c>
      <c r="EZ160">
        <v>3.5</v>
      </c>
      <c r="FA160">
        <v>1</v>
      </c>
      <c r="FB160">
        <v>4.5</v>
      </c>
      <c r="FC160" s="20">
        <v>32.520000000000003</v>
      </c>
      <c r="FD160" s="26">
        <f t="shared" si="59"/>
        <v>0.41164556962025323</v>
      </c>
      <c r="FE160">
        <v>3.6518999999999999</v>
      </c>
      <c r="FF160">
        <v>2.35</v>
      </c>
      <c r="FG160">
        <v>0.04</v>
      </c>
      <c r="FH160">
        <v>2.39</v>
      </c>
      <c r="FL160" s="42">
        <f t="shared" si="60"/>
        <v>105</v>
      </c>
      <c r="FM160" s="20">
        <f t="shared" si="61"/>
        <v>5.5384615384615383</v>
      </c>
      <c r="FN160" s="41">
        <v>8.3565758400000009E-2</v>
      </c>
      <c r="FO160" s="20">
        <f t="shared" si="62"/>
        <v>40.200000000000003</v>
      </c>
      <c r="FP160" s="20">
        <f t="shared" si="63"/>
        <v>42.567599999999999</v>
      </c>
      <c r="FQ160" s="20">
        <f t="shared" si="64"/>
        <v>110.29287126848102</v>
      </c>
      <c r="FR160">
        <v>3</v>
      </c>
      <c r="FS160" t="s">
        <v>1410</v>
      </c>
      <c r="FT160">
        <v>42</v>
      </c>
      <c r="FV160" t="s">
        <v>751</v>
      </c>
      <c r="FW160" s="45">
        <v>925000</v>
      </c>
      <c r="FX160" s="45">
        <v>925000</v>
      </c>
      <c r="FY160">
        <v>79</v>
      </c>
      <c r="FZ160">
        <v>19</v>
      </c>
      <c r="GA160">
        <v>24</v>
      </c>
      <c r="GB160">
        <v>43</v>
      </c>
      <c r="GC160">
        <v>-7</v>
      </c>
      <c r="GD160">
        <v>28</v>
      </c>
      <c r="GE160">
        <v>81</v>
      </c>
      <c r="GF160">
        <v>1062</v>
      </c>
      <c r="GG160">
        <v>3.5</v>
      </c>
      <c r="GH160">
        <v>1</v>
      </c>
      <c r="GI160">
        <v>4.5</v>
      </c>
      <c r="GJ160" s="42">
        <f t="shared" si="65"/>
        <v>40.200000000000003</v>
      </c>
    </row>
    <row r="161" spans="1:192" x14ac:dyDescent="0.45">
      <c r="A161" s="40">
        <v>34049</v>
      </c>
      <c r="B161" t="s">
        <v>1411</v>
      </c>
      <c r="D161" t="s">
        <v>132</v>
      </c>
      <c r="E161" t="s">
        <v>132</v>
      </c>
      <c r="F161">
        <v>70</v>
      </c>
      <c r="G161">
        <v>188</v>
      </c>
      <c r="H161">
        <v>2013</v>
      </c>
      <c r="I161">
        <v>3</v>
      </c>
      <c r="J161">
        <v>86</v>
      </c>
      <c r="K161" t="s">
        <v>92</v>
      </c>
      <c r="L161">
        <v>2014</v>
      </c>
      <c r="M161">
        <v>24</v>
      </c>
      <c r="N161">
        <v>4</v>
      </c>
      <c r="O161">
        <v>8477413</v>
      </c>
      <c r="P161" t="s">
        <v>1412</v>
      </c>
      <c r="Q161" t="s">
        <v>1413</v>
      </c>
      <c r="R161" t="s">
        <v>1414</v>
      </c>
      <c r="S161" t="s">
        <v>1415</v>
      </c>
      <c r="T161" t="s">
        <v>710</v>
      </c>
      <c r="U161" t="s">
        <v>135</v>
      </c>
      <c r="V161">
        <v>50</v>
      </c>
      <c r="W161">
        <v>8</v>
      </c>
      <c r="X161">
        <v>14</v>
      </c>
      <c r="Y161">
        <v>6</v>
      </c>
      <c r="Z161">
        <v>22</v>
      </c>
      <c r="AA161">
        <v>11</v>
      </c>
      <c r="AB161">
        <v>75</v>
      </c>
      <c r="AC161" s="26">
        <f t="shared" si="44"/>
        <v>0.44</v>
      </c>
      <c r="AD161" s="20">
        <f t="shared" si="45"/>
        <v>0.43137254901960631</v>
      </c>
      <c r="AE161" s="20">
        <v>8.2200000000000006</v>
      </c>
      <c r="AF161">
        <v>-15</v>
      </c>
      <c r="AG161">
        <v>-5.7</v>
      </c>
      <c r="AH161">
        <v>10</v>
      </c>
      <c r="AI161">
        <v>924</v>
      </c>
      <c r="AJ161">
        <v>43459</v>
      </c>
      <c r="AK161" s="20">
        <v>724.31666666667002</v>
      </c>
      <c r="AL161">
        <v>724.32</v>
      </c>
      <c r="AM161">
        <v>724</v>
      </c>
      <c r="AN161" s="26">
        <f t="shared" si="46"/>
        <v>14.486333333333334</v>
      </c>
      <c r="AO161">
        <v>24.13</v>
      </c>
      <c r="AP161" s="41">
        <f t="shared" si="47"/>
        <v>0.59459459459459463</v>
      </c>
      <c r="AQ161">
        <v>198</v>
      </c>
      <c r="AR161">
        <v>198</v>
      </c>
      <c r="AS161">
        <v>198</v>
      </c>
      <c r="AT161">
        <v>150</v>
      </c>
      <c r="AU161">
        <v>150</v>
      </c>
      <c r="AV161">
        <v>111</v>
      </c>
      <c r="AW161">
        <v>103</v>
      </c>
      <c r="AX161">
        <v>41</v>
      </c>
      <c r="AY161">
        <v>6</v>
      </c>
      <c r="AZ161">
        <v>13</v>
      </c>
      <c r="BA161" s="42">
        <f t="shared" si="48"/>
        <v>19</v>
      </c>
      <c r="BB161">
        <v>9.82</v>
      </c>
      <c r="BC161">
        <v>32.8018</v>
      </c>
      <c r="BD161" s="20">
        <v>130.19999999999999</v>
      </c>
      <c r="BE161" s="20">
        <f t="shared" si="49"/>
        <v>328.2</v>
      </c>
      <c r="BF161" s="20">
        <f t="shared" si="50"/>
        <v>27.186878727634191</v>
      </c>
      <c r="BG161">
        <v>231</v>
      </c>
      <c r="BH161">
        <v>215</v>
      </c>
      <c r="BI161">
        <v>165</v>
      </c>
      <c r="BJ161" s="41">
        <f t="shared" si="51"/>
        <v>0.58333333333333337</v>
      </c>
      <c r="BK161">
        <v>38</v>
      </c>
      <c r="BL161">
        <v>38</v>
      </c>
      <c r="BM161">
        <v>42</v>
      </c>
      <c r="BN161" s="42">
        <f t="shared" si="52"/>
        <v>-4</v>
      </c>
      <c r="BO161">
        <v>39</v>
      </c>
      <c r="BP161">
        <v>15</v>
      </c>
      <c r="BQ161">
        <v>22</v>
      </c>
      <c r="BR161">
        <v>18</v>
      </c>
      <c r="BS161" s="41">
        <f t="shared" si="53"/>
        <v>3.5999999999999997E-2</v>
      </c>
      <c r="BT161">
        <v>7</v>
      </c>
      <c r="BU161">
        <v>15</v>
      </c>
      <c r="BV161" s="41">
        <f t="shared" si="54"/>
        <v>0.31818181818181818</v>
      </c>
      <c r="BW161">
        <v>0</v>
      </c>
      <c r="BX161">
        <v>2</v>
      </c>
      <c r="BY161">
        <v>1</v>
      </c>
      <c r="BZ161">
        <v>4</v>
      </c>
      <c r="CA161">
        <v>6</v>
      </c>
      <c r="CB161">
        <v>9</v>
      </c>
      <c r="CC161">
        <v>3</v>
      </c>
      <c r="CD161">
        <v>2</v>
      </c>
      <c r="CE161">
        <v>2</v>
      </c>
      <c r="CF161">
        <v>9</v>
      </c>
      <c r="CG161">
        <v>4</v>
      </c>
      <c r="CH161">
        <v>9</v>
      </c>
      <c r="CI161">
        <v>0</v>
      </c>
      <c r="CJ161">
        <v>0</v>
      </c>
      <c r="CK161">
        <v>2</v>
      </c>
      <c r="CL161">
        <v>2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6</v>
      </c>
      <c r="CW161">
        <v>2</v>
      </c>
      <c r="CX161">
        <v>3</v>
      </c>
      <c r="CY161">
        <v>4</v>
      </c>
      <c r="CZ161">
        <v>30</v>
      </c>
      <c r="DA161">
        <v>8</v>
      </c>
      <c r="DB161">
        <v>2</v>
      </c>
      <c r="DC161">
        <v>15</v>
      </c>
      <c r="DD161">
        <v>11</v>
      </c>
      <c r="DE161">
        <v>2</v>
      </c>
      <c r="DF161">
        <v>2</v>
      </c>
      <c r="DG161">
        <v>71</v>
      </c>
      <c r="DH161">
        <v>5</v>
      </c>
      <c r="DI161">
        <v>12</v>
      </c>
      <c r="DJ161">
        <v>6</v>
      </c>
      <c r="DK161">
        <v>6</v>
      </c>
      <c r="DL161">
        <v>0</v>
      </c>
      <c r="DM161">
        <v>12</v>
      </c>
      <c r="DN161">
        <v>12</v>
      </c>
      <c r="DO161">
        <v>0</v>
      </c>
      <c r="DP161" s="42">
        <f t="shared" si="55"/>
        <v>7</v>
      </c>
      <c r="DQ161" s="20">
        <v>4.8090000000000002</v>
      </c>
      <c r="DR161">
        <v>5</v>
      </c>
      <c r="DS161">
        <v>0</v>
      </c>
      <c r="DT161">
        <v>0</v>
      </c>
      <c r="DU161">
        <v>0</v>
      </c>
      <c r="DV161">
        <v>0</v>
      </c>
      <c r="DW161">
        <v>747</v>
      </c>
      <c r="DX161">
        <v>614</v>
      </c>
      <c r="DY161">
        <v>527</v>
      </c>
      <c r="DZ161">
        <v>482</v>
      </c>
      <c r="EA161">
        <v>391</v>
      </c>
      <c r="EB161">
        <v>352</v>
      </c>
      <c r="EC161">
        <v>31.58</v>
      </c>
      <c r="ED161">
        <v>28.8</v>
      </c>
      <c r="EE161">
        <v>37</v>
      </c>
      <c r="EF161">
        <v>38</v>
      </c>
      <c r="EG161" s="41">
        <f t="shared" si="56"/>
        <v>9.4629156010230184E-2</v>
      </c>
      <c r="EH161" s="43">
        <f t="shared" si="57"/>
        <v>0.89204545454545459</v>
      </c>
      <c r="EI161" s="44">
        <f t="shared" si="58"/>
        <v>0.98667461055568473</v>
      </c>
      <c r="EJ161">
        <v>745</v>
      </c>
      <c r="EK161">
        <v>613</v>
      </c>
      <c r="EL161">
        <v>525</v>
      </c>
      <c r="EM161">
        <v>481</v>
      </c>
      <c r="EN161">
        <v>389</v>
      </c>
      <c r="EO161">
        <v>352</v>
      </c>
      <c r="EP161">
        <v>37</v>
      </c>
      <c r="EQ161">
        <v>38</v>
      </c>
      <c r="ER161">
        <v>355</v>
      </c>
      <c r="ES161">
        <v>284</v>
      </c>
      <c r="ET161">
        <v>127</v>
      </c>
      <c r="EU161">
        <v>119</v>
      </c>
      <c r="EV161">
        <v>13</v>
      </c>
      <c r="EW161">
        <v>24</v>
      </c>
      <c r="EX161">
        <v>56</v>
      </c>
      <c r="EY161">
        <v>55</v>
      </c>
      <c r="EZ161">
        <v>1.1000000000000001</v>
      </c>
      <c r="FA161">
        <v>0.30000000000000004</v>
      </c>
      <c r="FB161">
        <v>1.4</v>
      </c>
      <c r="FC161" s="20">
        <v>22.75</v>
      </c>
      <c r="FD161" s="26">
        <f t="shared" si="59"/>
        <v>0.45500000000000002</v>
      </c>
      <c r="FE161">
        <v>1.9921000000000002</v>
      </c>
      <c r="FF161">
        <v>0.16</v>
      </c>
      <c r="FG161">
        <v>0.03</v>
      </c>
      <c r="FH161">
        <v>0.19</v>
      </c>
      <c r="FL161" s="42">
        <f t="shared" si="60"/>
        <v>66</v>
      </c>
      <c r="FM161" s="20">
        <f t="shared" si="61"/>
        <v>12</v>
      </c>
      <c r="FN161" s="41">
        <v>5.3117408900000003E-2</v>
      </c>
      <c r="FO161" s="20">
        <f t="shared" si="62"/>
        <v>21</v>
      </c>
      <c r="FP161" s="20">
        <f t="shared" si="63"/>
        <v>22.9618</v>
      </c>
      <c r="FQ161" s="20">
        <f t="shared" si="64"/>
        <v>112.740225314778</v>
      </c>
      <c r="FR161">
        <v>4</v>
      </c>
      <c r="FS161" t="s">
        <v>111</v>
      </c>
      <c r="FT161">
        <v>195</v>
      </c>
      <c r="FV161" t="s">
        <v>751</v>
      </c>
      <c r="FW161" s="45">
        <v>1250000</v>
      </c>
      <c r="FX161" s="45">
        <v>1400000</v>
      </c>
      <c r="FY161">
        <v>152</v>
      </c>
      <c r="FZ161">
        <v>24</v>
      </c>
      <c r="GA161">
        <v>42</v>
      </c>
      <c r="GB161">
        <v>66</v>
      </c>
      <c r="GC161">
        <v>-13</v>
      </c>
      <c r="GD161">
        <v>28</v>
      </c>
      <c r="GE161">
        <v>265</v>
      </c>
      <c r="GF161">
        <v>2101</v>
      </c>
      <c r="GG161">
        <v>3.9</v>
      </c>
      <c r="GH161">
        <v>2</v>
      </c>
      <c r="GI161">
        <v>5.9</v>
      </c>
      <c r="GJ161" s="42">
        <f t="shared" si="65"/>
        <v>21</v>
      </c>
    </row>
    <row r="162" spans="1:192" x14ac:dyDescent="0.45">
      <c r="A162" s="40">
        <v>32410</v>
      </c>
      <c r="B162" t="s">
        <v>1162</v>
      </c>
      <c r="C162" t="s">
        <v>282</v>
      </c>
      <c r="D162" t="s">
        <v>107</v>
      </c>
      <c r="E162" t="s">
        <v>107</v>
      </c>
      <c r="F162">
        <v>71</v>
      </c>
      <c r="G162">
        <v>195</v>
      </c>
      <c r="H162">
        <v>2007</v>
      </c>
      <c r="I162">
        <v>4</v>
      </c>
      <c r="J162">
        <v>93</v>
      </c>
      <c r="K162" t="s">
        <v>202</v>
      </c>
      <c r="L162">
        <v>2010</v>
      </c>
      <c r="M162">
        <v>29</v>
      </c>
      <c r="N162">
        <v>6</v>
      </c>
      <c r="O162">
        <v>8474000</v>
      </c>
      <c r="P162" t="s">
        <v>1416</v>
      </c>
      <c r="Q162" t="s">
        <v>1417</v>
      </c>
      <c r="R162" t="s">
        <v>1418</v>
      </c>
      <c r="S162" t="s">
        <v>1419</v>
      </c>
      <c r="T162" t="s">
        <v>720</v>
      </c>
      <c r="U162" t="s">
        <v>279</v>
      </c>
      <c r="V162">
        <v>22</v>
      </c>
      <c r="W162">
        <v>0</v>
      </c>
      <c r="X162">
        <v>1</v>
      </c>
      <c r="Y162">
        <v>1</v>
      </c>
      <c r="Z162">
        <v>1</v>
      </c>
      <c r="AA162">
        <v>32</v>
      </c>
      <c r="AB162">
        <v>52</v>
      </c>
      <c r="AC162" s="26">
        <f t="shared" si="44"/>
        <v>4.5454545454545456E-2</v>
      </c>
      <c r="AD162" s="20">
        <f t="shared" si="45"/>
        <v>-2.8194444444444446</v>
      </c>
      <c r="AE162" s="20">
        <v>0.29899999999999999</v>
      </c>
      <c r="AF162">
        <v>-7</v>
      </c>
      <c r="AG162">
        <v>-0.5</v>
      </c>
      <c r="AH162">
        <v>20</v>
      </c>
      <c r="AI162">
        <v>527</v>
      </c>
      <c r="AJ162">
        <v>22772</v>
      </c>
      <c r="AK162" s="20">
        <v>379.53333333333001</v>
      </c>
      <c r="AL162">
        <v>378.9</v>
      </c>
      <c r="AM162">
        <v>380</v>
      </c>
      <c r="AN162" s="26">
        <f t="shared" si="46"/>
        <v>17.251515151515154</v>
      </c>
      <c r="AO162">
        <v>28.86</v>
      </c>
      <c r="AP162" s="41">
        <f t="shared" si="47"/>
        <v>0.125</v>
      </c>
      <c r="AQ162">
        <v>52</v>
      </c>
      <c r="AR162">
        <v>52</v>
      </c>
      <c r="AS162">
        <v>52</v>
      </c>
      <c r="AT162">
        <v>43</v>
      </c>
      <c r="AU162">
        <v>43</v>
      </c>
      <c r="AV162">
        <v>31</v>
      </c>
      <c r="AW162">
        <v>16</v>
      </c>
      <c r="AX162">
        <v>3</v>
      </c>
      <c r="AY162">
        <v>2</v>
      </c>
      <c r="AZ162">
        <v>1</v>
      </c>
      <c r="BA162" s="42">
        <f t="shared" si="48"/>
        <v>3</v>
      </c>
      <c r="BB162">
        <v>1.85</v>
      </c>
      <c r="BC162">
        <v>49.290300000000002</v>
      </c>
      <c r="BD162" s="20">
        <v>41.3</v>
      </c>
      <c r="BE162" s="20">
        <f t="shared" si="49"/>
        <v>93.3</v>
      </c>
      <c r="BF162" s="20">
        <f t="shared" si="50"/>
        <v>14.774346793349169</v>
      </c>
      <c r="BG162">
        <v>87</v>
      </c>
      <c r="BH162">
        <v>115</v>
      </c>
      <c r="BI162">
        <v>153</v>
      </c>
      <c r="BJ162" s="41">
        <f t="shared" si="51"/>
        <v>0.36249999999999999</v>
      </c>
      <c r="BK162">
        <v>46</v>
      </c>
      <c r="BL162">
        <v>45</v>
      </c>
      <c r="BM162">
        <v>50</v>
      </c>
      <c r="BN162" s="42">
        <f t="shared" si="52"/>
        <v>-5</v>
      </c>
      <c r="BO162">
        <v>12</v>
      </c>
      <c r="BP162">
        <v>11</v>
      </c>
      <c r="BQ162">
        <v>6</v>
      </c>
      <c r="BR162">
        <v>41</v>
      </c>
      <c r="BS162" s="41">
        <f t="shared" si="53"/>
        <v>0.10677083333333333</v>
      </c>
      <c r="BT162">
        <v>0</v>
      </c>
      <c r="BU162">
        <v>0</v>
      </c>
      <c r="BV162" s="41">
        <f t="shared" si="54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</v>
      </c>
      <c r="CY162">
        <v>2</v>
      </c>
      <c r="CZ162">
        <v>7</v>
      </c>
      <c r="DA162">
        <v>1</v>
      </c>
      <c r="DB162">
        <v>0</v>
      </c>
      <c r="DC162">
        <v>7</v>
      </c>
      <c r="DD162">
        <v>6</v>
      </c>
      <c r="DE162">
        <v>1</v>
      </c>
      <c r="DF162">
        <v>0</v>
      </c>
      <c r="DG162">
        <v>16</v>
      </c>
      <c r="DH162">
        <v>7</v>
      </c>
      <c r="DI162">
        <v>4</v>
      </c>
      <c r="DJ162">
        <v>7</v>
      </c>
      <c r="DK162">
        <v>5</v>
      </c>
      <c r="DL162">
        <v>2</v>
      </c>
      <c r="DM162">
        <v>5</v>
      </c>
      <c r="DN162">
        <v>3</v>
      </c>
      <c r="DO162">
        <v>2</v>
      </c>
      <c r="DP162" s="42">
        <f t="shared" si="55"/>
        <v>-3</v>
      </c>
      <c r="DQ162" s="20">
        <v>-0.48099999999999998</v>
      </c>
      <c r="DR162">
        <v>5</v>
      </c>
      <c r="DS162">
        <v>2</v>
      </c>
      <c r="DT162">
        <v>0</v>
      </c>
      <c r="DU162">
        <v>0</v>
      </c>
      <c r="DV162">
        <v>0</v>
      </c>
      <c r="DW162">
        <v>303</v>
      </c>
      <c r="DX162">
        <v>463</v>
      </c>
      <c r="DY162">
        <v>232</v>
      </c>
      <c r="DZ162">
        <v>343</v>
      </c>
      <c r="EA162">
        <v>167</v>
      </c>
      <c r="EB162">
        <v>243</v>
      </c>
      <c r="EC162">
        <v>16.41</v>
      </c>
      <c r="ED162">
        <v>20.23</v>
      </c>
      <c r="EE162">
        <v>8</v>
      </c>
      <c r="EF162">
        <v>18</v>
      </c>
      <c r="EG162" s="41">
        <f t="shared" si="56"/>
        <v>4.790419161676647E-2</v>
      </c>
      <c r="EH162" s="43">
        <f t="shared" si="57"/>
        <v>0.92592592592592593</v>
      </c>
      <c r="EI162" s="44">
        <f t="shared" si="58"/>
        <v>0.97383011754269244</v>
      </c>
      <c r="EJ162">
        <v>300</v>
      </c>
      <c r="EK162">
        <v>466</v>
      </c>
      <c r="EL162">
        <v>230</v>
      </c>
      <c r="EM162">
        <v>345</v>
      </c>
      <c r="EN162">
        <v>165</v>
      </c>
      <c r="EO162">
        <v>245</v>
      </c>
      <c r="EP162">
        <v>8</v>
      </c>
      <c r="EQ162">
        <v>19</v>
      </c>
      <c r="ER162">
        <v>146</v>
      </c>
      <c r="ES162">
        <v>219</v>
      </c>
      <c r="ET162">
        <v>74</v>
      </c>
      <c r="EU162">
        <v>79</v>
      </c>
      <c r="EV162">
        <v>5</v>
      </c>
      <c r="EW162">
        <v>8</v>
      </c>
      <c r="EX162">
        <v>21</v>
      </c>
      <c r="EY162">
        <v>22</v>
      </c>
      <c r="EZ162">
        <v>-0.4</v>
      </c>
      <c r="FA162">
        <v>0.30000000000000004</v>
      </c>
      <c r="FB162">
        <v>-0.1</v>
      </c>
      <c r="FC162" s="20">
        <v>-0.88</v>
      </c>
      <c r="FD162" s="26">
        <f t="shared" si="59"/>
        <v>-0.04</v>
      </c>
      <c r="FE162">
        <v>2.9000000000000001E-2</v>
      </c>
      <c r="FF162">
        <v>0.03</v>
      </c>
      <c r="FG162">
        <v>-0.27</v>
      </c>
      <c r="FH162">
        <v>-0.24</v>
      </c>
      <c r="FL162" s="42">
        <f t="shared" si="60"/>
        <v>109</v>
      </c>
      <c r="FM162" s="20">
        <f t="shared" si="61"/>
        <v>10.4</v>
      </c>
      <c r="FN162" s="41">
        <v>0</v>
      </c>
      <c r="FO162" s="20">
        <f t="shared" si="62"/>
        <v>-1</v>
      </c>
      <c r="FP162" s="20">
        <f t="shared" si="63"/>
        <v>0.90380000000000005</v>
      </c>
      <c r="FQ162" s="20">
        <f t="shared" si="64"/>
        <v>121.29849564528899</v>
      </c>
      <c r="FR162">
        <v>4</v>
      </c>
      <c r="FS162" t="s">
        <v>558</v>
      </c>
      <c r="FT162">
        <v>195</v>
      </c>
      <c r="FV162" t="s">
        <v>711</v>
      </c>
      <c r="FW162" s="45">
        <v>650000</v>
      </c>
      <c r="FX162" s="45">
        <v>650000</v>
      </c>
      <c r="FY162">
        <v>166</v>
      </c>
      <c r="FZ162">
        <v>10</v>
      </c>
      <c r="GA162">
        <v>16</v>
      </c>
      <c r="GB162">
        <v>26</v>
      </c>
      <c r="GC162">
        <v>0</v>
      </c>
      <c r="GD162">
        <v>82</v>
      </c>
      <c r="GE162">
        <v>200</v>
      </c>
      <c r="GF162">
        <v>2681</v>
      </c>
      <c r="GG162">
        <v>0.7</v>
      </c>
      <c r="GH162">
        <v>5.2</v>
      </c>
      <c r="GI162">
        <v>6</v>
      </c>
      <c r="GJ162" s="42">
        <f t="shared" si="65"/>
        <v>-1</v>
      </c>
    </row>
    <row r="163" spans="1:192" x14ac:dyDescent="0.45">
      <c r="A163" s="40">
        <v>30743</v>
      </c>
      <c r="B163" t="s">
        <v>1420</v>
      </c>
      <c r="D163" t="s">
        <v>223</v>
      </c>
      <c r="E163" t="s">
        <v>223</v>
      </c>
      <c r="F163">
        <v>76</v>
      </c>
      <c r="G163">
        <v>220</v>
      </c>
      <c r="H163">
        <v>2002</v>
      </c>
      <c r="I163">
        <v>9</v>
      </c>
      <c r="J163">
        <v>291</v>
      </c>
      <c r="K163" t="s">
        <v>92</v>
      </c>
      <c r="L163">
        <v>2007</v>
      </c>
      <c r="M163">
        <v>33</v>
      </c>
      <c r="N163">
        <v>11</v>
      </c>
      <c r="O163">
        <v>8470318</v>
      </c>
      <c r="P163" t="s">
        <v>1421</v>
      </c>
      <c r="Q163" t="s">
        <v>1422</v>
      </c>
      <c r="R163" t="s">
        <v>1423</v>
      </c>
      <c r="S163" t="s">
        <v>127</v>
      </c>
      <c r="T163" t="s">
        <v>720</v>
      </c>
      <c r="U163" t="s">
        <v>298</v>
      </c>
      <c r="V163">
        <v>81</v>
      </c>
      <c r="W163">
        <v>3</v>
      </c>
      <c r="X163">
        <v>10</v>
      </c>
      <c r="Y163">
        <v>7</v>
      </c>
      <c r="Z163">
        <v>13</v>
      </c>
      <c r="AA163">
        <v>17</v>
      </c>
      <c r="AB163">
        <v>50</v>
      </c>
      <c r="AC163" s="26">
        <f t="shared" si="44"/>
        <v>0.16049382716049382</v>
      </c>
      <c r="AD163" s="20">
        <f t="shared" si="45"/>
        <v>-3.3837429111531208</v>
      </c>
      <c r="AE163" s="20">
        <v>4.4279999999999999</v>
      </c>
      <c r="AF163">
        <v>-7</v>
      </c>
      <c r="AG163">
        <v>-10.4</v>
      </c>
      <c r="AH163">
        <v>47</v>
      </c>
      <c r="AI163">
        <v>2162</v>
      </c>
      <c r="AJ163">
        <v>93839</v>
      </c>
      <c r="AK163" s="20">
        <v>1563.9833333332999</v>
      </c>
      <c r="AL163">
        <v>1540.45</v>
      </c>
      <c r="AM163">
        <v>1564</v>
      </c>
      <c r="AN163" s="26">
        <f t="shared" si="46"/>
        <v>19.308436213991769</v>
      </c>
      <c r="AO163">
        <v>32.380000000000003</v>
      </c>
      <c r="AP163" s="41">
        <f t="shared" si="47"/>
        <v>0.23214285714285715</v>
      </c>
      <c r="AQ163">
        <v>151</v>
      </c>
      <c r="AR163">
        <v>153</v>
      </c>
      <c r="AS163">
        <v>153</v>
      </c>
      <c r="AT163">
        <v>101</v>
      </c>
      <c r="AU163">
        <v>103</v>
      </c>
      <c r="AV163">
        <v>86</v>
      </c>
      <c r="AW163">
        <v>41</v>
      </c>
      <c r="AX163">
        <v>5</v>
      </c>
      <c r="AY163">
        <v>2</v>
      </c>
      <c r="AZ163">
        <v>5</v>
      </c>
      <c r="BA163" s="42">
        <f t="shared" si="48"/>
        <v>7</v>
      </c>
      <c r="BB163">
        <v>2.77</v>
      </c>
      <c r="BC163">
        <v>50.314</v>
      </c>
      <c r="BD163" s="20">
        <v>141.19999999999999</v>
      </c>
      <c r="BE163" s="20">
        <f t="shared" si="49"/>
        <v>292.2</v>
      </c>
      <c r="BF163" s="20">
        <f t="shared" si="50"/>
        <v>11.381089941250933</v>
      </c>
      <c r="BG163">
        <v>368</v>
      </c>
      <c r="BH163">
        <v>520</v>
      </c>
      <c r="BI163">
        <v>779</v>
      </c>
      <c r="BJ163" s="41">
        <f t="shared" si="51"/>
        <v>0.32083696599825634</v>
      </c>
      <c r="BK163">
        <v>133</v>
      </c>
      <c r="BL163">
        <v>129</v>
      </c>
      <c r="BM163">
        <v>82</v>
      </c>
      <c r="BN163" s="42">
        <f t="shared" si="52"/>
        <v>47</v>
      </c>
      <c r="BO163">
        <v>17</v>
      </c>
      <c r="BP163">
        <v>70</v>
      </c>
      <c r="BQ163">
        <v>13</v>
      </c>
      <c r="BR163">
        <v>84</v>
      </c>
      <c r="BS163" s="41">
        <f t="shared" si="53"/>
        <v>6.0431654676258995E-2</v>
      </c>
      <c r="BT163">
        <v>1</v>
      </c>
      <c r="BU163">
        <v>0</v>
      </c>
      <c r="BV163" s="41">
        <f t="shared" si="54"/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15</v>
      </c>
      <c r="DA163">
        <v>0</v>
      </c>
      <c r="DB163">
        <v>0</v>
      </c>
      <c r="DC163">
        <v>39</v>
      </c>
      <c r="DD163">
        <v>12</v>
      </c>
      <c r="DE163">
        <v>2</v>
      </c>
      <c r="DF163">
        <v>1</v>
      </c>
      <c r="DG163">
        <v>32</v>
      </c>
      <c r="DH163">
        <v>22</v>
      </c>
      <c r="DI163">
        <v>6</v>
      </c>
      <c r="DJ163">
        <v>21</v>
      </c>
      <c r="DK163">
        <v>20</v>
      </c>
      <c r="DL163">
        <v>1</v>
      </c>
      <c r="DM163">
        <v>7</v>
      </c>
      <c r="DN163">
        <v>6</v>
      </c>
      <c r="DO163">
        <v>1</v>
      </c>
      <c r="DP163" s="42">
        <f t="shared" si="55"/>
        <v>-16</v>
      </c>
      <c r="DQ163" s="20">
        <v>-4.0670000000000002</v>
      </c>
      <c r="DR163">
        <v>21</v>
      </c>
      <c r="DS163">
        <v>1</v>
      </c>
      <c r="DT163">
        <v>0</v>
      </c>
      <c r="DU163">
        <v>0</v>
      </c>
      <c r="DV163">
        <v>0</v>
      </c>
      <c r="DW163">
        <v>1228</v>
      </c>
      <c r="DX163">
        <v>1704</v>
      </c>
      <c r="DY163">
        <v>981</v>
      </c>
      <c r="DZ163">
        <v>1306</v>
      </c>
      <c r="EA163">
        <v>681</v>
      </c>
      <c r="EB163">
        <v>948</v>
      </c>
      <c r="EC163">
        <v>58.78</v>
      </c>
      <c r="ED163">
        <v>89.62</v>
      </c>
      <c r="EE163">
        <v>56</v>
      </c>
      <c r="EF163">
        <v>94</v>
      </c>
      <c r="EG163" s="41">
        <f t="shared" si="56"/>
        <v>8.223201174743025E-2</v>
      </c>
      <c r="EH163" s="43">
        <f t="shared" si="57"/>
        <v>0.90084388185654007</v>
      </c>
      <c r="EI163" s="44">
        <f t="shared" si="58"/>
        <v>0.9830758936039703</v>
      </c>
      <c r="EJ163">
        <v>1245</v>
      </c>
      <c r="EK163">
        <v>1722</v>
      </c>
      <c r="EL163">
        <v>997</v>
      </c>
      <c r="EM163">
        <v>1316</v>
      </c>
      <c r="EN163">
        <v>691</v>
      </c>
      <c r="EO163">
        <v>955</v>
      </c>
      <c r="EP163">
        <v>55</v>
      </c>
      <c r="EQ163">
        <v>94</v>
      </c>
      <c r="ER163">
        <v>602</v>
      </c>
      <c r="ES163">
        <v>893</v>
      </c>
      <c r="ET163">
        <v>239</v>
      </c>
      <c r="EU163">
        <v>350</v>
      </c>
      <c r="EV163">
        <v>33</v>
      </c>
      <c r="EW163">
        <v>56</v>
      </c>
      <c r="EX163">
        <v>115</v>
      </c>
      <c r="EY163">
        <v>95</v>
      </c>
      <c r="EZ163">
        <v>-0.30000000000000004</v>
      </c>
      <c r="FA163">
        <v>3.2</v>
      </c>
      <c r="FB163">
        <v>2.8</v>
      </c>
      <c r="FC163" s="20">
        <v>9.41</v>
      </c>
      <c r="FD163" s="26">
        <f t="shared" si="59"/>
        <v>0.11617283950617284</v>
      </c>
      <c r="FE163">
        <v>0.9638000000000001</v>
      </c>
      <c r="FF163">
        <v>-0.02</v>
      </c>
      <c r="FG163">
        <v>0.02</v>
      </c>
      <c r="FH163">
        <v>0</v>
      </c>
      <c r="FL163" s="42">
        <f t="shared" si="60"/>
        <v>265</v>
      </c>
      <c r="FM163" s="20">
        <f t="shared" si="61"/>
        <v>6.9523809523809526</v>
      </c>
      <c r="FN163" s="41">
        <v>1.4531277700000001E-2</v>
      </c>
      <c r="FO163" s="20">
        <f t="shared" si="62"/>
        <v>8.3000000000000007</v>
      </c>
      <c r="FP163" s="20">
        <f t="shared" si="63"/>
        <v>12.1866</v>
      </c>
      <c r="FQ163" s="20">
        <f t="shared" si="64"/>
        <v>114.20039598818526</v>
      </c>
      <c r="FR163">
        <v>1</v>
      </c>
      <c r="FS163" t="s">
        <v>455</v>
      </c>
      <c r="FT163">
        <v>52</v>
      </c>
      <c r="FV163" t="s">
        <v>711</v>
      </c>
      <c r="FW163" s="45">
        <v>4250000</v>
      </c>
      <c r="FX163" s="45">
        <v>4250000</v>
      </c>
      <c r="FY163">
        <v>610</v>
      </c>
      <c r="FZ163">
        <v>24</v>
      </c>
      <c r="GA163">
        <v>96</v>
      </c>
      <c r="GB163">
        <v>120</v>
      </c>
      <c r="GC163">
        <v>1</v>
      </c>
      <c r="GD163">
        <v>496</v>
      </c>
      <c r="GE163">
        <v>630</v>
      </c>
      <c r="GF163">
        <v>11518</v>
      </c>
      <c r="GG163">
        <v>1.8</v>
      </c>
      <c r="GH163">
        <v>25.2</v>
      </c>
      <c r="GI163">
        <v>26.9</v>
      </c>
      <c r="GJ163" s="42">
        <f t="shared" si="65"/>
        <v>8.3000000000000007</v>
      </c>
    </row>
    <row r="164" spans="1:192" x14ac:dyDescent="0.45">
      <c r="A164" s="40">
        <v>33948</v>
      </c>
      <c r="B164" t="s">
        <v>1424</v>
      </c>
      <c r="C164" t="s">
        <v>1204</v>
      </c>
      <c r="D164" t="s">
        <v>107</v>
      </c>
      <c r="E164" t="s">
        <v>107</v>
      </c>
      <c r="F164">
        <v>78</v>
      </c>
      <c r="G164">
        <v>219</v>
      </c>
      <c r="H164">
        <v>2012</v>
      </c>
      <c r="I164">
        <v>7</v>
      </c>
      <c r="J164">
        <v>210</v>
      </c>
      <c r="K164" t="s">
        <v>92</v>
      </c>
      <c r="L164">
        <v>2016</v>
      </c>
      <c r="M164">
        <v>25</v>
      </c>
      <c r="N164">
        <v>2</v>
      </c>
      <c r="O164">
        <v>8477034</v>
      </c>
      <c r="P164" t="s">
        <v>1425</v>
      </c>
      <c r="Q164" t="s">
        <v>1426</v>
      </c>
      <c r="R164" t="s">
        <v>1427</v>
      </c>
      <c r="S164" t="s">
        <v>1428</v>
      </c>
      <c r="T164" t="s">
        <v>720</v>
      </c>
      <c r="U164" t="s">
        <v>102</v>
      </c>
      <c r="V164">
        <v>14</v>
      </c>
      <c r="W164">
        <v>0</v>
      </c>
      <c r="X164">
        <v>1</v>
      </c>
      <c r="Y164">
        <v>1</v>
      </c>
      <c r="Z164">
        <v>1</v>
      </c>
      <c r="AA164">
        <v>32</v>
      </c>
      <c r="AB164">
        <v>68</v>
      </c>
      <c r="AC164" s="26">
        <f t="shared" si="44"/>
        <v>7.1428571428571425E-2</v>
      </c>
      <c r="AD164" s="20">
        <f t="shared" si="45"/>
        <v>1</v>
      </c>
      <c r="AE164" s="20">
        <v>0.29499999999999998</v>
      </c>
      <c r="AF164">
        <v>-4</v>
      </c>
      <c r="AG164">
        <v>0.1</v>
      </c>
      <c r="AH164">
        <v>2</v>
      </c>
      <c r="AI164">
        <v>285</v>
      </c>
      <c r="AJ164">
        <v>13199</v>
      </c>
      <c r="AK164" s="20">
        <v>219.98333333332999</v>
      </c>
      <c r="AL164">
        <v>219.88</v>
      </c>
      <c r="AM164">
        <v>220</v>
      </c>
      <c r="AN164" s="26">
        <f t="shared" si="46"/>
        <v>15.713095238095237</v>
      </c>
      <c r="AO164">
        <v>26.2</v>
      </c>
      <c r="AP164" s="41">
        <f t="shared" si="47"/>
        <v>0.16666666666666666</v>
      </c>
      <c r="AQ164">
        <v>19</v>
      </c>
      <c r="AR164">
        <v>19</v>
      </c>
      <c r="AS164">
        <v>19</v>
      </c>
      <c r="AT164">
        <v>14</v>
      </c>
      <c r="AU164">
        <v>14</v>
      </c>
      <c r="AV164">
        <v>7</v>
      </c>
      <c r="AW164">
        <v>4</v>
      </c>
      <c r="AX164">
        <v>0</v>
      </c>
      <c r="AY164">
        <v>0</v>
      </c>
      <c r="AZ164">
        <v>0</v>
      </c>
      <c r="BA164" s="42">
        <f t="shared" si="48"/>
        <v>0</v>
      </c>
      <c r="BB164">
        <v>0.37</v>
      </c>
      <c r="BC164">
        <v>46.857100000000003</v>
      </c>
      <c r="BD164" s="20">
        <v>28.5</v>
      </c>
      <c r="BE164" s="20">
        <f t="shared" si="49"/>
        <v>47.5</v>
      </c>
      <c r="BF164" s="20">
        <f t="shared" si="50"/>
        <v>12.961615426596326</v>
      </c>
      <c r="BG164">
        <v>58</v>
      </c>
      <c r="BH164">
        <v>66</v>
      </c>
      <c r="BI164">
        <v>91</v>
      </c>
      <c r="BJ164" s="41">
        <f t="shared" si="51"/>
        <v>0.38926174496644295</v>
      </c>
      <c r="BK164">
        <v>6</v>
      </c>
      <c r="BL164">
        <v>6</v>
      </c>
      <c r="BM164">
        <v>18</v>
      </c>
      <c r="BN164" s="42">
        <f t="shared" si="52"/>
        <v>-12</v>
      </c>
      <c r="BO164">
        <v>7</v>
      </c>
      <c r="BP164">
        <v>5</v>
      </c>
      <c r="BQ164">
        <v>4</v>
      </c>
      <c r="BR164">
        <v>30</v>
      </c>
      <c r="BS164" s="41">
        <f t="shared" si="53"/>
        <v>0.13215859030837004</v>
      </c>
      <c r="BT164">
        <v>0</v>
      </c>
      <c r="BU164">
        <v>0</v>
      </c>
      <c r="BV164" s="41">
        <f t="shared" si="54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2</v>
      </c>
      <c r="DE164">
        <v>0</v>
      </c>
      <c r="DF164">
        <v>0</v>
      </c>
      <c r="DG164">
        <v>3</v>
      </c>
      <c r="DH164">
        <v>1</v>
      </c>
      <c r="DI164">
        <v>2</v>
      </c>
      <c r="DJ164">
        <v>1</v>
      </c>
      <c r="DK164">
        <v>1</v>
      </c>
      <c r="DL164">
        <v>0</v>
      </c>
      <c r="DM164">
        <v>2</v>
      </c>
      <c r="DN164">
        <v>2</v>
      </c>
      <c r="DO164">
        <v>0</v>
      </c>
      <c r="DP164" s="42">
        <f t="shared" si="55"/>
        <v>1</v>
      </c>
      <c r="DQ164" s="20">
        <v>1.8519999999999999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186</v>
      </c>
      <c r="DX164">
        <v>262</v>
      </c>
      <c r="DY164">
        <v>140</v>
      </c>
      <c r="DZ164">
        <v>197</v>
      </c>
      <c r="EA164">
        <v>102</v>
      </c>
      <c r="EB164">
        <v>131</v>
      </c>
      <c r="EC164">
        <v>8.65</v>
      </c>
      <c r="ED164">
        <v>10.56</v>
      </c>
      <c r="EE164">
        <v>6</v>
      </c>
      <c r="EF164">
        <v>11</v>
      </c>
      <c r="EG164" s="41">
        <f t="shared" si="56"/>
        <v>5.8823529411764705E-2</v>
      </c>
      <c r="EH164" s="43">
        <f t="shared" si="57"/>
        <v>0.91603053435114501</v>
      </c>
      <c r="EI164" s="44">
        <f t="shared" si="58"/>
        <v>0.97485406376290973</v>
      </c>
      <c r="EJ164">
        <v>187</v>
      </c>
      <c r="EK164">
        <v>263</v>
      </c>
      <c r="EL164">
        <v>140</v>
      </c>
      <c r="EM164">
        <v>198</v>
      </c>
      <c r="EN164">
        <v>102</v>
      </c>
      <c r="EO164">
        <v>131</v>
      </c>
      <c r="EP164">
        <v>6</v>
      </c>
      <c r="EQ164">
        <v>11</v>
      </c>
      <c r="ER164">
        <v>81</v>
      </c>
      <c r="ES164">
        <v>124</v>
      </c>
      <c r="ET164">
        <v>32</v>
      </c>
      <c r="EU164">
        <v>47</v>
      </c>
      <c r="EV164">
        <v>5</v>
      </c>
      <c r="EW164">
        <v>7</v>
      </c>
      <c r="EX164">
        <v>31</v>
      </c>
      <c r="EY164">
        <v>20</v>
      </c>
      <c r="EZ164">
        <v>-0.2</v>
      </c>
      <c r="FA164">
        <v>0.2</v>
      </c>
      <c r="FB164">
        <v>0</v>
      </c>
      <c r="FC164" s="20">
        <v>0.12</v>
      </c>
      <c r="FD164" s="26">
        <f t="shared" si="59"/>
        <v>8.5714285714285719E-3</v>
      </c>
      <c r="FE164">
        <v>5.8200000000000002E-2</v>
      </c>
      <c r="FF164">
        <v>0.08</v>
      </c>
      <c r="FG164">
        <v>0.02</v>
      </c>
      <c r="FH164">
        <v>0.1</v>
      </c>
      <c r="FL164" s="42">
        <f t="shared" si="60"/>
        <v>38</v>
      </c>
      <c r="FM164" s="20">
        <f t="shared" si="61"/>
        <v>10</v>
      </c>
      <c r="FN164" s="41">
        <v>0</v>
      </c>
      <c r="FO164" s="20">
        <f t="shared" si="62"/>
        <v>0.8</v>
      </c>
      <c r="FP164" s="20">
        <f t="shared" si="63"/>
        <v>1.3704000000000001</v>
      </c>
      <c r="FQ164" s="20">
        <f t="shared" si="64"/>
        <v>122.24849918137167</v>
      </c>
      <c r="FV164" t="s">
        <v>751</v>
      </c>
      <c r="FW164" s="45">
        <v>650000</v>
      </c>
      <c r="FX164" s="45">
        <v>650000</v>
      </c>
      <c r="FY164">
        <v>15</v>
      </c>
      <c r="FZ164">
        <v>0</v>
      </c>
      <c r="GA164">
        <v>1</v>
      </c>
      <c r="GB164">
        <v>1</v>
      </c>
      <c r="GC164">
        <v>-3</v>
      </c>
      <c r="GD164">
        <v>2</v>
      </c>
      <c r="GE164">
        <v>7</v>
      </c>
      <c r="GF164">
        <v>235</v>
      </c>
      <c r="GG164">
        <v>-0.2</v>
      </c>
      <c r="GH164">
        <v>0.30000000000000004</v>
      </c>
      <c r="GI164">
        <v>0.1</v>
      </c>
      <c r="GJ164" s="42">
        <f t="shared" si="65"/>
        <v>0.8</v>
      </c>
    </row>
    <row r="165" spans="1:192" x14ac:dyDescent="0.45">
      <c r="A165" s="40">
        <v>34057</v>
      </c>
      <c r="B165" t="s">
        <v>1429</v>
      </c>
      <c r="C165" t="s">
        <v>1430</v>
      </c>
      <c r="D165" t="s">
        <v>107</v>
      </c>
      <c r="E165" t="s">
        <v>107</v>
      </c>
      <c r="F165">
        <v>77</v>
      </c>
      <c r="G165">
        <v>210</v>
      </c>
      <c r="H165">
        <v>2011</v>
      </c>
      <c r="I165">
        <v>3</v>
      </c>
      <c r="J165">
        <v>67</v>
      </c>
      <c r="K165" t="s">
        <v>92</v>
      </c>
      <c r="L165">
        <v>2014</v>
      </c>
      <c r="M165">
        <v>24</v>
      </c>
      <c r="N165">
        <v>4</v>
      </c>
      <c r="O165">
        <v>8476392</v>
      </c>
      <c r="P165" t="s">
        <v>1431</v>
      </c>
      <c r="Q165" t="s">
        <v>1432</v>
      </c>
      <c r="R165" t="s">
        <v>1433</v>
      </c>
      <c r="S165" t="s">
        <v>739</v>
      </c>
      <c r="T165" t="s">
        <v>716</v>
      </c>
      <c r="U165" t="s">
        <v>285</v>
      </c>
      <c r="V165">
        <v>45</v>
      </c>
      <c r="W165">
        <v>8</v>
      </c>
      <c r="X165">
        <v>13</v>
      </c>
      <c r="Y165">
        <v>8</v>
      </c>
      <c r="Z165">
        <v>21</v>
      </c>
      <c r="AA165">
        <v>14</v>
      </c>
      <c r="AB165">
        <v>70</v>
      </c>
      <c r="AC165" s="26">
        <f t="shared" si="44"/>
        <v>0.46666666666666667</v>
      </c>
      <c r="AD165" s="20">
        <f t="shared" si="45"/>
        <v>7.8432203389830502</v>
      </c>
      <c r="AE165" s="20">
        <v>7.8410000000000002</v>
      </c>
      <c r="AF165">
        <v>9</v>
      </c>
      <c r="AG165">
        <v>9.1999999999999993</v>
      </c>
      <c r="AH165">
        <v>8</v>
      </c>
      <c r="AI165">
        <v>944</v>
      </c>
      <c r="AJ165">
        <v>40213</v>
      </c>
      <c r="AK165" s="20">
        <v>670.03333333333001</v>
      </c>
      <c r="AL165">
        <v>670.03</v>
      </c>
      <c r="AM165">
        <v>670</v>
      </c>
      <c r="AN165" s="26">
        <f t="shared" si="46"/>
        <v>14.893703703703704</v>
      </c>
      <c r="AO165">
        <v>24.98</v>
      </c>
      <c r="AP165" s="41">
        <f t="shared" si="47"/>
        <v>0.7</v>
      </c>
      <c r="AQ165">
        <v>105</v>
      </c>
      <c r="AR165">
        <v>105</v>
      </c>
      <c r="AS165">
        <v>105</v>
      </c>
      <c r="AT165">
        <v>91</v>
      </c>
      <c r="AU165">
        <v>91</v>
      </c>
      <c r="AV165">
        <v>70</v>
      </c>
      <c r="AW165">
        <v>77</v>
      </c>
      <c r="AX165">
        <v>41</v>
      </c>
      <c r="AY165">
        <v>6</v>
      </c>
      <c r="AZ165">
        <v>9</v>
      </c>
      <c r="BA165" s="42">
        <f t="shared" si="48"/>
        <v>15</v>
      </c>
      <c r="BB165">
        <v>7.13</v>
      </c>
      <c r="BC165">
        <v>30.242899999999999</v>
      </c>
      <c r="BD165" s="20">
        <v>185</v>
      </c>
      <c r="BE165" s="20">
        <f t="shared" si="49"/>
        <v>290</v>
      </c>
      <c r="BF165" s="20">
        <f t="shared" si="50"/>
        <v>25.968986463292691</v>
      </c>
      <c r="BG165">
        <v>192</v>
      </c>
      <c r="BH165">
        <v>248</v>
      </c>
      <c r="BI165">
        <v>293</v>
      </c>
      <c r="BJ165" s="41">
        <f t="shared" si="51"/>
        <v>0.3958762886597938</v>
      </c>
      <c r="BK165">
        <v>124</v>
      </c>
      <c r="BL165">
        <v>124</v>
      </c>
      <c r="BM165">
        <v>60</v>
      </c>
      <c r="BN165" s="42">
        <f t="shared" si="52"/>
        <v>64</v>
      </c>
      <c r="BO165">
        <v>21</v>
      </c>
      <c r="BP165">
        <v>4</v>
      </c>
      <c r="BQ165">
        <v>21</v>
      </c>
      <c r="BR165">
        <v>28</v>
      </c>
      <c r="BS165" s="41">
        <f t="shared" si="53"/>
        <v>6.5420560747663545E-2</v>
      </c>
      <c r="BT165">
        <v>375</v>
      </c>
      <c r="BU165">
        <v>296</v>
      </c>
      <c r="BV165" s="41">
        <f t="shared" si="54"/>
        <v>0.55886736214605071</v>
      </c>
      <c r="BW165">
        <v>141</v>
      </c>
      <c r="BX165">
        <v>128</v>
      </c>
      <c r="BY165">
        <v>150</v>
      </c>
      <c r="BZ165">
        <v>91</v>
      </c>
      <c r="CA165">
        <v>84</v>
      </c>
      <c r="CB165">
        <v>77</v>
      </c>
      <c r="CC165">
        <v>101</v>
      </c>
      <c r="CD165">
        <v>96</v>
      </c>
      <c r="CE165">
        <v>172</v>
      </c>
      <c r="CF165">
        <v>122</v>
      </c>
      <c r="CG165">
        <v>181</v>
      </c>
      <c r="CH165">
        <v>143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3</v>
      </c>
      <c r="CW165">
        <v>1</v>
      </c>
      <c r="CX165">
        <v>1</v>
      </c>
      <c r="CY165">
        <v>8</v>
      </c>
      <c r="CZ165">
        <v>11</v>
      </c>
      <c r="DA165">
        <v>7</v>
      </c>
      <c r="DB165">
        <v>6</v>
      </c>
      <c r="DC165">
        <v>0</v>
      </c>
      <c r="DD165">
        <v>8</v>
      </c>
      <c r="DE165">
        <v>6</v>
      </c>
      <c r="DF165">
        <v>2</v>
      </c>
      <c r="DG165">
        <v>41</v>
      </c>
      <c r="DH165">
        <v>4</v>
      </c>
      <c r="DI165">
        <v>9</v>
      </c>
      <c r="DJ165">
        <v>4</v>
      </c>
      <c r="DK165">
        <v>4</v>
      </c>
      <c r="DL165">
        <v>0</v>
      </c>
      <c r="DM165">
        <v>8</v>
      </c>
      <c r="DN165">
        <v>8</v>
      </c>
      <c r="DO165">
        <v>0</v>
      </c>
      <c r="DP165" s="42">
        <f t="shared" si="55"/>
        <v>5</v>
      </c>
      <c r="DQ165" s="20">
        <v>3.0649999999999999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625</v>
      </c>
      <c r="DX165">
        <v>552</v>
      </c>
      <c r="DY165">
        <v>469</v>
      </c>
      <c r="DZ165">
        <v>400</v>
      </c>
      <c r="EA165">
        <v>340</v>
      </c>
      <c r="EB165">
        <v>279</v>
      </c>
      <c r="EC165">
        <v>27.12</v>
      </c>
      <c r="ED165">
        <v>24.32</v>
      </c>
      <c r="EE165">
        <v>30</v>
      </c>
      <c r="EF165">
        <v>28</v>
      </c>
      <c r="EG165" s="41">
        <f t="shared" si="56"/>
        <v>8.8235294117647065E-2</v>
      </c>
      <c r="EH165" s="43">
        <f t="shared" si="57"/>
        <v>0.89964157706093184</v>
      </c>
      <c r="EI165" s="44">
        <f t="shared" si="58"/>
        <v>0.98787687117857892</v>
      </c>
      <c r="EJ165">
        <v>625</v>
      </c>
      <c r="EK165">
        <v>552</v>
      </c>
      <c r="EL165">
        <v>469</v>
      </c>
      <c r="EM165">
        <v>399</v>
      </c>
      <c r="EN165">
        <v>340</v>
      </c>
      <c r="EO165">
        <v>277</v>
      </c>
      <c r="EP165">
        <v>30</v>
      </c>
      <c r="EQ165">
        <v>27</v>
      </c>
      <c r="ER165">
        <v>303</v>
      </c>
      <c r="ES165">
        <v>269</v>
      </c>
      <c r="ET165">
        <v>130</v>
      </c>
      <c r="EU165">
        <v>88</v>
      </c>
      <c r="EV165">
        <v>18</v>
      </c>
      <c r="EW165">
        <v>11</v>
      </c>
      <c r="EX165">
        <v>39</v>
      </c>
      <c r="EY165">
        <v>47</v>
      </c>
      <c r="EZ165">
        <v>1.1000000000000001</v>
      </c>
      <c r="FA165">
        <v>1</v>
      </c>
      <c r="FB165">
        <v>2.1</v>
      </c>
      <c r="FC165" s="20">
        <v>30.13</v>
      </c>
      <c r="FD165" s="26">
        <f t="shared" si="59"/>
        <v>0.66955555555555557</v>
      </c>
      <c r="FE165">
        <v>2.4005999999999998</v>
      </c>
      <c r="FF165">
        <v>0.27</v>
      </c>
      <c r="FG165">
        <v>0.98</v>
      </c>
      <c r="FH165">
        <v>1.25</v>
      </c>
      <c r="FL165" s="42">
        <f t="shared" si="60"/>
        <v>160</v>
      </c>
      <c r="FM165" s="20">
        <f t="shared" si="61"/>
        <v>36.25</v>
      </c>
      <c r="FN165" s="41">
        <v>5.5010482200000002E-2</v>
      </c>
      <c r="FO165" s="20">
        <f t="shared" si="62"/>
        <v>20.2</v>
      </c>
      <c r="FP165" s="20">
        <f t="shared" si="63"/>
        <v>21.613</v>
      </c>
      <c r="FQ165" s="20">
        <f t="shared" si="64"/>
        <v>105.39826574929481</v>
      </c>
      <c r="FR165">
        <v>23</v>
      </c>
      <c r="FS165" t="s">
        <v>189</v>
      </c>
      <c r="FT165">
        <v>456</v>
      </c>
      <c r="FV165" t="s">
        <v>751</v>
      </c>
      <c r="FW165" s="45">
        <v>1250000</v>
      </c>
      <c r="FX165" s="45">
        <v>1125000</v>
      </c>
      <c r="FY165">
        <v>281</v>
      </c>
      <c r="FZ165">
        <v>41</v>
      </c>
      <c r="GA165">
        <v>49</v>
      </c>
      <c r="GB165">
        <v>90</v>
      </c>
      <c r="GC165">
        <v>2</v>
      </c>
      <c r="GD165">
        <v>159</v>
      </c>
      <c r="GE165">
        <v>369</v>
      </c>
      <c r="GF165">
        <v>4124</v>
      </c>
      <c r="GG165">
        <v>2.9</v>
      </c>
      <c r="GH165">
        <v>4.2</v>
      </c>
      <c r="GI165">
        <v>7.1</v>
      </c>
      <c r="GJ165" s="42">
        <f t="shared" si="65"/>
        <v>20.2</v>
      </c>
    </row>
    <row r="166" spans="1:192" x14ac:dyDescent="0.45">
      <c r="A166" s="40">
        <v>34552</v>
      </c>
      <c r="B166" t="s">
        <v>345</v>
      </c>
      <c r="D166" t="s">
        <v>223</v>
      </c>
      <c r="E166" t="s">
        <v>223</v>
      </c>
      <c r="F166">
        <v>72</v>
      </c>
      <c r="G166">
        <v>169</v>
      </c>
      <c r="H166">
        <v>2012</v>
      </c>
      <c r="I166">
        <v>7</v>
      </c>
      <c r="J166">
        <v>195</v>
      </c>
      <c r="K166" t="s">
        <v>92</v>
      </c>
      <c r="L166">
        <v>2017</v>
      </c>
      <c r="M166">
        <v>23</v>
      </c>
      <c r="N166">
        <v>1</v>
      </c>
      <c r="O166">
        <v>8477043</v>
      </c>
      <c r="P166" t="s">
        <v>1434</v>
      </c>
      <c r="Q166" t="s">
        <v>1435</v>
      </c>
      <c r="R166" t="s">
        <v>1436</v>
      </c>
      <c r="S166" t="s">
        <v>979</v>
      </c>
      <c r="T166" t="s">
        <v>720</v>
      </c>
      <c r="U166" t="s">
        <v>253</v>
      </c>
      <c r="V166">
        <v>63</v>
      </c>
      <c r="W166">
        <v>3</v>
      </c>
      <c r="X166">
        <v>11</v>
      </c>
      <c r="Y166">
        <v>9</v>
      </c>
      <c r="Z166">
        <v>14</v>
      </c>
      <c r="AA166">
        <v>17</v>
      </c>
      <c r="AB166">
        <v>73</v>
      </c>
      <c r="AC166" s="26">
        <f t="shared" si="44"/>
        <v>0.22222222222222221</v>
      </c>
      <c r="AD166" s="20">
        <f t="shared" si="45"/>
        <v>0</v>
      </c>
      <c r="AE166" s="20">
        <v>4.7219999999999995</v>
      </c>
      <c r="AF166">
        <v>13</v>
      </c>
      <c r="AG166">
        <v>3.8</v>
      </c>
      <c r="AH166">
        <v>10</v>
      </c>
      <c r="AI166">
        <v>1162</v>
      </c>
      <c r="AJ166">
        <v>53050</v>
      </c>
      <c r="AK166" s="20">
        <v>884.16666666667004</v>
      </c>
      <c r="AL166">
        <v>884.17</v>
      </c>
      <c r="AM166">
        <v>884</v>
      </c>
      <c r="AN166" s="26">
        <f t="shared" si="46"/>
        <v>14.034391534391533</v>
      </c>
      <c r="AO166">
        <v>23.51</v>
      </c>
      <c r="AP166" s="41">
        <f t="shared" si="47"/>
        <v>0.31818181818181818</v>
      </c>
      <c r="AQ166">
        <v>112</v>
      </c>
      <c r="AR166">
        <v>112</v>
      </c>
      <c r="AS166">
        <v>112</v>
      </c>
      <c r="AT166">
        <v>83</v>
      </c>
      <c r="AU166">
        <v>83</v>
      </c>
      <c r="AV166">
        <v>60</v>
      </c>
      <c r="AW166">
        <v>44</v>
      </c>
      <c r="AX166">
        <v>13</v>
      </c>
      <c r="AY166">
        <v>1</v>
      </c>
      <c r="AZ166">
        <v>6</v>
      </c>
      <c r="BA166" s="42">
        <f t="shared" si="48"/>
        <v>7</v>
      </c>
      <c r="BB166">
        <v>3.31</v>
      </c>
      <c r="BC166">
        <v>40.816699999999997</v>
      </c>
      <c r="BD166" s="20">
        <v>176.1</v>
      </c>
      <c r="BE166" s="20">
        <f t="shared" si="49"/>
        <v>288.10000000000002</v>
      </c>
      <c r="BF166" s="20">
        <f t="shared" si="50"/>
        <v>19.550538923510185</v>
      </c>
      <c r="BG166">
        <v>356</v>
      </c>
      <c r="BH166">
        <v>317</v>
      </c>
      <c r="BI166">
        <v>233</v>
      </c>
      <c r="BJ166" s="41">
        <f t="shared" si="51"/>
        <v>0.60441426146010191</v>
      </c>
      <c r="BK166">
        <v>22</v>
      </c>
      <c r="BL166">
        <v>22</v>
      </c>
      <c r="BM166">
        <v>56</v>
      </c>
      <c r="BN166" s="42">
        <f t="shared" si="52"/>
        <v>-34</v>
      </c>
      <c r="BO166">
        <v>23</v>
      </c>
      <c r="BP166">
        <v>33</v>
      </c>
      <c r="BQ166">
        <v>13</v>
      </c>
      <c r="BR166">
        <v>55</v>
      </c>
      <c r="BS166" s="41">
        <f t="shared" si="53"/>
        <v>8.1360946745562129E-2</v>
      </c>
      <c r="BT166">
        <v>0</v>
      </c>
      <c r="BU166">
        <v>0</v>
      </c>
      <c r="BV166" s="41">
        <f t="shared" si="54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2</v>
      </c>
      <c r="CW166">
        <v>1</v>
      </c>
      <c r="CX166">
        <v>0</v>
      </c>
      <c r="CY166">
        <v>3</v>
      </c>
      <c r="CZ166">
        <v>19</v>
      </c>
      <c r="DA166">
        <v>2</v>
      </c>
      <c r="DB166">
        <v>0</v>
      </c>
      <c r="DC166">
        <v>20</v>
      </c>
      <c r="DD166">
        <v>9</v>
      </c>
      <c r="DE166">
        <v>0</v>
      </c>
      <c r="DF166">
        <v>0</v>
      </c>
      <c r="DG166">
        <v>29</v>
      </c>
      <c r="DH166">
        <v>5</v>
      </c>
      <c r="DI166">
        <v>6</v>
      </c>
      <c r="DJ166">
        <v>5</v>
      </c>
      <c r="DK166">
        <v>5</v>
      </c>
      <c r="DL166">
        <v>0</v>
      </c>
      <c r="DM166">
        <v>6</v>
      </c>
      <c r="DN166">
        <v>6</v>
      </c>
      <c r="DO166">
        <v>0</v>
      </c>
      <c r="DP166" s="42">
        <f t="shared" si="55"/>
        <v>1</v>
      </c>
      <c r="DQ166" s="20">
        <v>3.0760000000000001</v>
      </c>
      <c r="DR166">
        <v>5</v>
      </c>
      <c r="DS166">
        <v>0</v>
      </c>
      <c r="DT166">
        <v>0</v>
      </c>
      <c r="DU166">
        <v>0</v>
      </c>
      <c r="DV166">
        <v>0</v>
      </c>
      <c r="DW166">
        <v>881</v>
      </c>
      <c r="DX166">
        <v>807</v>
      </c>
      <c r="DY166">
        <v>672</v>
      </c>
      <c r="DZ166">
        <v>621</v>
      </c>
      <c r="EA166">
        <v>455</v>
      </c>
      <c r="EB166">
        <v>428</v>
      </c>
      <c r="EC166">
        <v>39.06</v>
      </c>
      <c r="ED166">
        <v>36.56</v>
      </c>
      <c r="EE166">
        <v>44</v>
      </c>
      <c r="EF166">
        <v>33</v>
      </c>
      <c r="EG166" s="41">
        <f t="shared" si="56"/>
        <v>9.6703296703296707E-2</v>
      </c>
      <c r="EH166" s="43">
        <f t="shared" si="57"/>
        <v>0.92289719626168221</v>
      </c>
      <c r="EI166" s="44">
        <f t="shared" si="58"/>
        <v>1.0196004929649789</v>
      </c>
      <c r="EJ166">
        <v>885</v>
      </c>
      <c r="EK166">
        <v>807</v>
      </c>
      <c r="EL166">
        <v>677</v>
      </c>
      <c r="EM166">
        <v>621</v>
      </c>
      <c r="EN166">
        <v>459</v>
      </c>
      <c r="EO166">
        <v>428</v>
      </c>
      <c r="EP166">
        <v>46</v>
      </c>
      <c r="EQ166">
        <v>33</v>
      </c>
      <c r="ER166">
        <v>459</v>
      </c>
      <c r="ES166">
        <v>419</v>
      </c>
      <c r="ET166">
        <v>178</v>
      </c>
      <c r="EU166">
        <v>176</v>
      </c>
      <c r="EV166">
        <v>23</v>
      </c>
      <c r="EW166">
        <v>25</v>
      </c>
      <c r="EX166">
        <v>64</v>
      </c>
      <c r="EY166">
        <v>67</v>
      </c>
      <c r="EZ166">
        <v>0.60000000000000009</v>
      </c>
      <c r="FA166">
        <v>2.7</v>
      </c>
      <c r="FB166">
        <v>3.3</v>
      </c>
      <c r="FC166" s="20">
        <v>21.35</v>
      </c>
      <c r="FD166" s="26">
        <f t="shared" si="59"/>
        <v>0.33888888888888891</v>
      </c>
      <c r="FE166">
        <v>0.98450000000000004</v>
      </c>
      <c r="FF166">
        <v>1.02</v>
      </c>
      <c r="FG166">
        <v>-0.05</v>
      </c>
      <c r="FH166">
        <v>0.97</v>
      </c>
      <c r="FL166" s="42">
        <f t="shared" si="60"/>
        <v>87</v>
      </c>
      <c r="FM166" s="20">
        <f t="shared" si="61"/>
        <v>7</v>
      </c>
      <c r="FN166" s="41">
        <v>1.54338415E-2</v>
      </c>
      <c r="FO166" s="20">
        <f t="shared" si="62"/>
        <v>13</v>
      </c>
      <c r="FP166" s="20">
        <f t="shared" si="63"/>
        <v>14.6152</v>
      </c>
      <c r="FQ166" s="20">
        <f t="shared" si="64"/>
        <v>114.54810726444011</v>
      </c>
      <c r="FR166">
        <v>4</v>
      </c>
      <c r="FS166" t="s">
        <v>189</v>
      </c>
      <c r="FT166">
        <v>195</v>
      </c>
      <c r="FV166" t="s">
        <v>751</v>
      </c>
      <c r="FW166" s="45">
        <v>650000</v>
      </c>
      <c r="FX166" s="45">
        <v>650000</v>
      </c>
      <c r="FY166">
        <v>63</v>
      </c>
      <c r="FZ166">
        <v>3</v>
      </c>
      <c r="GA166">
        <v>11</v>
      </c>
      <c r="GB166">
        <v>14</v>
      </c>
      <c r="GC166">
        <v>13</v>
      </c>
      <c r="GD166">
        <v>10</v>
      </c>
      <c r="GE166">
        <v>60</v>
      </c>
      <c r="GF166">
        <v>884</v>
      </c>
      <c r="GG166">
        <v>0.60000000000000009</v>
      </c>
      <c r="GH166">
        <v>2.7</v>
      </c>
      <c r="GI166">
        <v>3.3</v>
      </c>
      <c r="GJ166" s="42">
        <f t="shared" si="65"/>
        <v>13</v>
      </c>
    </row>
    <row r="167" spans="1:192" x14ac:dyDescent="0.45">
      <c r="A167" s="40">
        <v>34137</v>
      </c>
      <c r="B167" t="s">
        <v>1437</v>
      </c>
      <c r="C167" t="s">
        <v>1029</v>
      </c>
      <c r="D167" t="s">
        <v>107</v>
      </c>
      <c r="E167" t="s">
        <v>107</v>
      </c>
      <c r="F167">
        <v>71</v>
      </c>
      <c r="G167">
        <v>185</v>
      </c>
      <c r="H167">
        <v>2012</v>
      </c>
      <c r="I167">
        <v>7</v>
      </c>
      <c r="J167">
        <v>198</v>
      </c>
      <c r="K167" t="s">
        <v>92</v>
      </c>
      <c r="L167">
        <v>2017</v>
      </c>
      <c r="M167">
        <v>24</v>
      </c>
      <c r="N167">
        <v>1</v>
      </c>
      <c r="O167">
        <v>8477046</v>
      </c>
      <c r="P167" t="s">
        <v>1438</v>
      </c>
      <c r="Q167" t="s">
        <v>1439</v>
      </c>
      <c r="R167" t="s">
        <v>390</v>
      </c>
      <c r="S167" t="s">
        <v>1440</v>
      </c>
      <c r="T167" t="s">
        <v>720</v>
      </c>
      <c r="U167" t="s">
        <v>319</v>
      </c>
      <c r="V167">
        <v>62</v>
      </c>
      <c r="W167">
        <v>3</v>
      </c>
      <c r="X167">
        <v>9</v>
      </c>
      <c r="Y167">
        <v>2</v>
      </c>
      <c r="Z167">
        <v>12</v>
      </c>
      <c r="AA167">
        <v>20</v>
      </c>
      <c r="AB167">
        <v>55</v>
      </c>
      <c r="AC167" s="26">
        <f t="shared" si="44"/>
        <v>0.19354838709677419</v>
      </c>
      <c r="AD167" s="20">
        <f t="shared" si="45"/>
        <v>0</v>
      </c>
      <c r="AE167" s="20">
        <v>4.0549999999999997</v>
      </c>
      <c r="AF167">
        <v>13</v>
      </c>
      <c r="AG167">
        <v>7.7</v>
      </c>
      <c r="AH167">
        <v>8</v>
      </c>
      <c r="AI167">
        <v>1297</v>
      </c>
      <c r="AJ167">
        <v>62315</v>
      </c>
      <c r="AK167" s="20">
        <v>1038.5833333333001</v>
      </c>
      <c r="AL167">
        <v>1038.58</v>
      </c>
      <c r="AM167">
        <v>1039</v>
      </c>
      <c r="AN167" s="26">
        <f t="shared" si="46"/>
        <v>16.751344086021504</v>
      </c>
      <c r="AO167">
        <v>28.3</v>
      </c>
      <c r="AP167" s="41">
        <f t="shared" si="47"/>
        <v>0.27272727272727271</v>
      </c>
      <c r="AQ167">
        <v>160</v>
      </c>
      <c r="AR167">
        <v>160</v>
      </c>
      <c r="AS167">
        <v>160</v>
      </c>
      <c r="AT167">
        <v>102</v>
      </c>
      <c r="AU167">
        <v>102</v>
      </c>
      <c r="AV167">
        <v>79</v>
      </c>
      <c r="AW167">
        <v>47</v>
      </c>
      <c r="AX167">
        <v>6</v>
      </c>
      <c r="AY167">
        <v>2</v>
      </c>
      <c r="AZ167">
        <v>5</v>
      </c>
      <c r="BA167" s="42">
        <f t="shared" si="48"/>
        <v>7</v>
      </c>
      <c r="BB167">
        <v>3.41</v>
      </c>
      <c r="BC167">
        <v>50.012700000000002</v>
      </c>
      <c r="BD167" s="20">
        <v>57.4</v>
      </c>
      <c r="BE167" s="20">
        <f t="shared" si="49"/>
        <v>217.4</v>
      </c>
      <c r="BF167" s="20">
        <f t="shared" si="50"/>
        <v>12.55945618055422</v>
      </c>
      <c r="BG167">
        <v>343</v>
      </c>
      <c r="BH167">
        <v>362</v>
      </c>
      <c r="BI167">
        <v>279</v>
      </c>
      <c r="BJ167" s="41">
        <f t="shared" si="51"/>
        <v>0.55144694533762062</v>
      </c>
      <c r="BK167">
        <v>33</v>
      </c>
      <c r="BL167">
        <v>33</v>
      </c>
      <c r="BM167">
        <v>91</v>
      </c>
      <c r="BN167" s="42">
        <f t="shared" si="52"/>
        <v>-58</v>
      </c>
      <c r="BO167">
        <v>23</v>
      </c>
      <c r="BP167">
        <v>16</v>
      </c>
      <c r="BQ167">
        <v>14</v>
      </c>
      <c r="BR167">
        <v>98</v>
      </c>
      <c r="BS167" s="41">
        <f t="shared" si="53"/>
        <v>0.12054120541205413</v>
      </c>
      <c r="BT167">
        <v>0</v>
      </c>
      <c r="BU167">
        <v>0</v>
      </c>
      <c r="BV167" s="41">
        <f t="shared" si="54"/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1</v>
      </c>
      <c r="CY167">
        <v>1</v>
      </c>
      <c r="CZ167">
        <v>21</v>
      </c>
      <c r="DA167">
        <v>1</v>
      </c>
      <c r="DB167">
        <v>0</v>
      </c>
      <c r="DC167">
        <v>34</v>
      </c>
      <c r="DD167">
        <v>8</v>
      </c>
      <c r="DE167">
        <v>0</v>
      </c>
      <c r="DF167">
        <v>0</v>
      </c>
      <c r="DG167">
        <v>36</v>
      </c>
      <c r="DH167">
        <v>4</v>
      </c>
      <c r="DI167">
        <v>2</v>
      </c>
      <c r="DJ167">
        <v>4</v>
      </c>
      <c r="DK167">
        <v>4</v>
      </c>
      <c r="DL167">
        <v>0</v>
      </c>
      <c r="DM167">
        <v>2</v>
      </c>
      <c r="DN167">
        <v>2</v>
      </c>
      <c r="DO167">
        <v>0</v>
      </c>
      <c r="DP167" s="42">
        <f t="shared" si="55"/>
        <v>-2</v>
      </c>
      <c r="DQ167" s="20">
        <v>2.7</v>
      </c>
      <c r="DR167">
        <v>4</v>
      </c>
      <c r="DS167">
        <v>0</v>
      </c>
      <c r="DT167">
        <v>0</v>
      </c>
      <c r="DU167">
        <v>0</v>
      </c>
      <c r="DV167">
        <v>0</v>
      </c>
      <c r="DW167">
        <v>1132</v>
      </c>
      <c r="DX167">
        <v>1011</v>
      </c>
      <c r="DY167">
        <v>827</v>
      </c>
      <c r="DZ167">
        <v>715</v>
      </c>
      <c r="EA167">
        <v>589</v>
      </c>
      <c r="EB167">
        <v>510</v>
      </c>
      <c r="EC167">
        <v>51.87</v>
      </c>
      <c r="ED167">
        <v>38.33</v>
      </c>
      <c r="EE167">
        <v>44</v>
      </c>
      <c r="EF167">
        <v>31</v>
      </c>
      <c r="EG167" s="41">
        <f t="shared" si="56"/>
        <v>7.4702886247877756E-2</v>
      </c>
      <c r="EH167" s="43">
        <f t="shared" si="57"/>
        <v>0.9392156862745098</v>
      </c>
      <c r="EI167" s="44">
        <f t="shared" si="58"/>
        <v>1.0139185725223876</v>
      </c>
      <c r="EJ167">
        <v>1135</v>
      </c>
      <c r="EK167">
        <v>1011</v>
      </c>
      <c r="EL167">
        <v>830</v>
      </c>
      <c r="EM167">
        <v>715</v>
      </c>
      <c r="EN167">
        <v>592</v>
      </c>
      <c r="EO167">
        <v>510</v>
      </c>
      <c r="EP167">
        <v>44</v>
      </c>
      <c r="EQ167">
        <v>31</v>
      </c>
      <c r="ER167">
        <v>556</v>
      </c>
      <c r="ES167">
        <v>467</v>
      </c>
      <c r="ET167">
        <v>223</v>
      </c>
      <c r="EU167">
        <v>182</v>
      </c>
      <c r="EV167">
        <v>26</v>
      </c>
      <c r="EW167">
        <v>17</v>
      </c>
      <c r="EX167">
        <v>53</v>
      </c>
      <c r="EY167">
        <v>55</v>
      </c>
      <c r="EZ167">
        <v>0.2</v>
      </c>
      <c r="FA167">
        <v>3.5</v>
      </c>
      <c r="FB167">
        <v>3.7</v>
      </c>
      <c r="FC167" s="20">
        <v>25.12</v>
      </c>
      <c r="FD167" s="26">
        <f t="shared" si="59"/>
        <v>0.40516129032258064</v>
      </c>
      <c r="FE167">
        <v>1.0277000000000001</v>
      </c>
      <c r="FF167">
        <v>0.03</v>
      </c>
      <c r="FG167">
        <v>0.30000000000000004</v>
      </c>
      <c r="FH167">
        <v>0.33</v>
      </c>
      <c r="FL167" s="42">
        <f t="shared" si="60"/>
        <v>139</v>
      </c>
      <c r="FM167" s="20">
        <f t="shared" si="61"/>
        <v>11.75</v>
      </c>
      <c r="FN167" s="41">
        <v>1.62612374E-2</v>
      </c>
      <c r="FO167" s="20">
        <f t="shared" si="62"/>
        <v>11.2</v>
      </c>
      <c r="FP167" s="20">
        <f t="shared" si="63"/>
        <v>12.54</v>
      </c>
      <c r="FQ167" s="20">
        <f t="shared" si="64"/>
        <v>123.80365499046776</v>
      </c>
      <c r="FR167">
        <v>11</v>
      </c>
      <c r="FS167" t="s">
        <v>189</v>
      </c>
      <c r="FT167">
        <v>87</v>
      </c>
      <c r="FV167" t="s">
        <v>751</v>
      </c>
      <c r="FW167" s="45">
        <v>650000</v>
      </c>
      <c r="FX167" s="45">
        <v>650000</v>
      </c>
      <c r="FY167">
        <v>62</v>
      </c>
      <c r="FZ167">
        <v>3</v>
      </c>
      <c r="GA167">
        <v>9</v>
      </c>
      <c r="GB167">
        <v>12</v>
      </c>
      <c r="GC167">
        <v>13</v>
      </c>
      <c r="GD167">
        <v>8</v>
      </c>
      <c r="GE167">
        <v>79</v>
      </c>
      <c r="GF167">
        <v>1039</v>
      </c>
      <c r="GG167">
        <v>0.2</v>
      </c>
      <c r="GH167">
        <v>3.5</v>
      </c>
      <c r="GI167">
        <v>3.7</v>
      </c>
      <c r="GJ167" s="42">
        <f t="shared" si="65"/>
        <v>11.2</v>
      </c>
    </row>
    <row r="168" spans="1:192" x14ac:dyDescent="0.45">
      <c r="A168" s="40">
        <v>31531</v>
      </c>
      <c r="B168" t="s">
        <v>1226</v>
      </c>
      <c r="C168" t="s">
        <v>181</v>
      </c>
      <c r="D168" t="s">
        <v>107</v>
      </c>
      <c r="E168" t="s">
        <v>107</v>
      </c>
      <c r="F168">
        <v>74</v>
      </c>
      <c r="G168">
        <v>205</v>
      </c>
      <c r="H168">
        <v>2004</v>
      </c>
      <c r="I168">
        <v>2</v>
      </c>
      <c r="J168">
        <v>60</v>
      </c>
      <c r="K168" t="s">
        <v>92</v>
      </c>
      <c r="L168">
        <v>2006</v>
      </c>
      <c r="M168">
        <v>31</v>
      </c>
      <c r="N168">
        <v>12</v>
      </c>
      <c r="O168">
        <v>8471273</v>
      </c>
      <c r="P168" t="s">
        <v>1441</v>
      </c>
      <c r="Q168" t="s">
        <v>1442</v>
      </c>
      <c r="R168" t="s">
        <v>1443</v>
      </c>
      <c r="S168" t="s">
        <v>798</v>
      </c>
      <c r="T168" t="s">
        <v>716</v>
      </c>
      <c r="U168" t="s">
        <v>159</v>
      </c>
      <c r="V168">
        <v>62</v>
      </c>
      <c r="W168">
        <v>6</v>
      </c>
      <c r="X168">
        <v>10</v>
      </c>
      <c r="Y168">
        <v>7</v>
      </c>
      <c r="Z168">
        <v>16</v>
      </c>
      <c r="AA168">
        <v>14</v>
      </c>
      <c r="AB168">
        <v>66</v>
      </c>
      <c r="AC168" s="26">
        <f t="shared" si="44"/>
        <v>0.25806451612903225</v>
      </c>
      <c r="AD168" s="20">
        <f t="shared" si="45"/>
        <v>-20.137142857142855</v>
      </c>
      <c r="AE168" s="20">
        <v>6.0490000000000004</v>
      </c>
      <c r="AF168">
        <v>-2</v>
      </c>
      <c r="AG168">
        <v>-3.7</v>
      </c>
      <c r="AH168">
        <v>33</v>
      </c>
      <c r="AI168">
        <v>1293</v>
      </c>
      <c r="AJ168">
        <v>57072</v>
      </c>
      <c r="AK168" s="20">
        <v>951.2</v>
      </c>
      <c r="AL168">
        <v>951.23</v>
      </c>
      <c r="AM168">
        <v>951</v>
      </c>
      <c r="AN168" s="26">
        <f t="shared" si="46"/>
        <v>15.341935483870968</v>
      </c>
      <c r="AO168">
        <v>25.66</v>
      </c>
      <c r="AP168" s="41">
        <f t="shared" si="47"/>
        <v>0.5161290322580645</v>
      </c>
      <c r="AQ168">
        <v>151</v>
      </c>
      <c r="AR168">
        <v>151</v>
      </c>
      <c r="AS168">
        <v>151</v>
      </c>
      <c r="AT168">
        <v>120</v>
      </c>
      <c r="AU168">
        <v>120</v>
      </c>
      <c r="AV168">
        <v>89</v>
      </c>
      <c r="AW168">
        <v>87</v>
      </c>
      <c r="AX168">
        <v>38</v>
      </c>
      <c r="AY168">
        <v>7</v>
      </c>
      <c r="AZ168">
        <v>6</v>
      </c>
      <c r="BA168" s="42">
        <f t="shared" si="48"/>
        <v>13</v>
      </c>
      <c r="BB168">
        <v>8.43</v>
      </c>
      <c r="BC168">
        <v>28.8202</v>
      </c>
      <c r="BD168" s="20">
        <v>158.6</v>
      </c>
      <c r="BE168" s="20">
        <f t="shared" si="49"/>
        <v>309.60000000000002</v>
      </c>
      <c r="BF168" s="20">
        <f t="shared" si="50"/>
        <v>19.528400071486395</v>
      </c>
      <c r="BG168">
        <v>250</v>
      </c>
      <c r="BH168">
        <v>308</v>
      </c>
      <c r="BI168">
        <v>526</v>
      </c>
      <c r="BJ168" s="41">
        <f t="shared" si="51"/>
        <v>0.32216494845360827</v>
      </c>
      <c r="BK168">
        <v>145</v>
      </c>
      <c r="BL168">
        <v>145</v>
      </c>
      <c r="BM168">
        <v>39</v>
      </c>
      <c r="BN168" s="42">
        <f t="shared" si="52"/>
        <v>106</v>
      </c>
      <c r="BO168">
        <v>31</v>
      </c>
      <c r="BP168">
        <v>12</v>
      </c>
      <c r="BQ168">
        <v>25</v>
      </c>
      <c r="BR168">
        <v>47</v>
      </c>
      <c r="BS168" s="41">
        <f t="shared" si="53"/>
        <v>6.010230179028133E-2</v>
      </c>
      <c r="BT168">
        <v>521</v>
      </c>
      <c r="BU168">
        <v>431</v>
      </c>
      <c r="BV168" s="41">
        <f t="shared" si="54"/>
        <v>0.54726890756302526</v>
      </c>
      <c r="BW168">
        <v>249</v>
      </c>
      <c r="BX168">
        <v>206</v>
      </c>
      <c r="BY168">
        <v>158</v>
      </c>
      <c r="BZ168">
        <v>123</v>
      </c>
      <c r="CA168">
        <v>114</v>
      </c>
      <c r="CB168">
        <v>102</v>
      </c>
      <c r="CC168">
        <v>159</v>
      </c>
      <c r="CD168">
        <v>138</v>
      </c>
      <c r="CE168">
        <v>189</v>
      </c>
      <c r="CF168">
        <v>147</v>
      </c>
      <c r="CG168">
        <v>308</v>
      </c>
      <c r="CH168">
        <v>270</v>
      </c>
      <c r="CI168">
        <v>0</v>
      </c>
      <c r="CJ168">
        <v>0</v>
      </c>
      <c r="CK168">
        <v>2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3</v>
      </c>
      <c r="CW168">
        <v>0</v>
      </c>
      <c r="CX168">
        <v>1</v>
      </c>
      <c r="CY168">
        <v>2</v>
      </c>
      <c r="CZ168">
        <v>28</v>
      </c>
      <c r="DA168">
        <v>13</v>
      </c>
      <c r="DB168">
        <v>1</v>
      </c>
      <c r="DC168">
        <v>4</v>
      </c>
      <c r="DD168">
        <v>27</v>
      </c>
      <c r="DE168">
        <v>1</v>
      </c>
      <c r="DF168">
        <v>3</v>
      </c>
      <c r="DG168">
        <v>40</v>
      </c>
      <c r="DH168">
        <v>15</v>
      </c>
      <c r="DI168">
        <v>9</v>
      </c>
      <c r="DJ168">
        <v>14</v>
      </c>
      <c r="DK168">
        <v>13</v>
      </c>
      <c r="DL168">
        <v>1</v>
      </c>
      <c r="DM168">
        <v>10</v>
      </c>
      <c r="DN168">
        <v>9</v>
      </c>
      <c r="DO168">
        <v>1</v>
      </c>
      <c r="DP168" s="42">
        <f t="shared" si="55"/>
        <v>-6</v>
      </c>
      <c r="DQ168" s="20">
        <v>-5.3140000000000001</v>
      </c>
      <c r="DR168">
        <v>14</v>
      </c>
      <c r="DS168">
        <v>1</v>
      </c>
      <c r="DT168">
        <v>0</v>
      </c>
      <c r="DU168">
        <v>0</v>
      </c>
      <c r="DV168">
        <v>0</v>
      </c>
      <c r="DW168">
        <v>809</v>
      </c>
      <c r="DX168">
        <v>1026</v>
      </c>
      <c r="DY168">
        <v>618</v>
      </c>
      <c r="DZ168">
        <v>735</v>
      </c>
      <c r="EA168">
        <v>453</v>
      </c>
      <c r="EB168">
        <v>542</v>
      </c>
      <c r="EC168">
        <v>39.07</v>
      </c>
      <c r="ED168">
        <v>51.47</v>
      </c>
      <c r="EE168">
        <v>31</v>
      </c>
      <c r="EF168">
        <v>46</v>
      </c>
      <c r="EG168" s="41">
        <f t="shared" si="56"/>
        <v>6.8432671081677707E-2</v>
      </c>
      <c r="EH168" s="43">
        <f t="shared" si="57"/>
        <v>0.91512915129151295</v>
      </c>
      <c r="EI168" s="44">
        <f t="shared" si="58"/>
        <v>0.98356182237319068</v>
      </c>
      <c r="EJ168">
        <v>808</v>
      </c>
      <c r="EK168">
        <v>1026</v>
      </c>
      <c r="EL168">
        <v>618</v>
      </c>
      <c r="EM168">
        <v>735</v>
      </c>
      <c r="EN168">
        <v>454</v>
      </c>
      <c r="EO168">
        <v>543</v>
      </c>
      <c r="EP168">
        <v>31</v>
      </c>
      <c r="EQ168">
        <v>45</v>
      </c>
      <c r="ER168">
        <v>405</v>
      </c>
      <c r="ES168">
        <v>477</v>
      </c>
      <c r="ET168">
        <v>157</v>
      </c>
      <c r="EU168">
        <v>197</v>
      </c>
      <c r="EV168">
        <v>16</v>
      </c>
      <c r="EW168">
        <v>28</v>
      </c>
      <c r="EX168">
        <v>50</v>
      </c>
      <c r="EY168">
        <v>41</v>
      </c>
      <c r="EZ168">
        <v>-0.4</v>
      </c>
      <c r="FA168">
        <v>0.9</v>
      </c>
      <c r="FB168">
        <v>0.60000000000000009</v>
      </c>
      <c r="FC168" s="20">
        <v>15.53</v>
      </c>
      <c r="FD168" s="26">
        <f t="shared" si="59"/>
        <v>0.25048387096774194</v>
      </c>
      <c r="FE168">
        <v>1.3515000000000001</v>
      </c>
      <c r="FF168">
        <v>7.0000000000000007E-2</v>
      </c>
      <c r="FG168">
        <v>0</v>
      </c>
      <c r="FH168">
        <v>0.06</v>
      </c>
      <c r="FI168">
        <v>1</v>
      </c>
      <c r="FJ168">
        <v>0</v>
      </c>
      <c r="FK168">
        <v>0</v>
      </c>
      <c r="FL168" s="42">
        <f t="shared" si="60"/>
        <v>226</v>
      </c>
      <c r="FM168" s="20">
        <f t="shared" si="61"/>
        <v>12.142857142857142</v>
      </c>
      <c r="FN168" s="41">
        <v>3.4502103800000003E-2</v>
      </c>
      <c r="FO168" s="20">
        <f t="shared" si="62"/>
        <v>12.7</v>
      </c>
      <c r="FP168" s="20">
        <f t="shared" si="63"/>
        <v>14.937200000000001</v>
      </c>
      <c r="FQ168" s="20">
        <f t="shared" si="64"/>
        <v>115.74487768468194</v>
      </c>
      <c r="FR168">
        <v>4</v>
      </c>
      <c r="FS168" t="s">
        <v>1444</v>
      </c>
      <c r="FT168">
        <v>195</v>
      </c>
      <c r="FU168" t="s">
        <v>702</v>
      </c>
      <c r="FV168" t="s">
        <v>711</v>
      </c>
      <c r="FW168" s="45">
        <v>5850000</v>
      </c>
      <c r="FX168" s="45">
        <v>5850000</v>
      </c>
      <c r="FY168">
        <v>762</v>
      </c>
      <c r="FZ168">
        <v>147</v>
      </c>
      <c r="GA168">
        <v>277</v>
      </c>
      <c r="GB168">
        <v>424</v>
      </c>
      <c r="GC168">
        <v>40</v>
      </c>
      <c r="GD168">
        <v>869</v>
      </c>
      <c r="GE168">
        <v>1562</v>
      </c>
      <c r="GF168">
        <v>13362</v>
      </c>
      <c r="GG168">
        <v>25.1</v>
      </c>
      <c r="GH168">
        <v>17.5</v>
      </c>
      <c r="GI168">
        <v>42.6</v>
      </c>
      <c r="GJ168" s="42">
        <f t="shared" si="65"/>
        <v>12.7</v>
      </c>
    </row>
    <row r="169" spans="1:192" x14ac:dyDescent="0.45">
      <c r="A169" s="40">
        <v>28066</v>
      </c>
      <c r="B169" t="s">
        <v>1445</v>
      </c>
      <c r="C169" t="s">
        <v>362</v>
      </c>
      <c r="D169" t="s">
        <v>107</v>
      </c>
      <c r="E169" t="s">
        <v>107</v>
      </c>
      <c r="F169">
        <v>73</v>
      </c>
      <c r="G169">
        <v>202</v>
      </c>
      <c r="H169">
        <v>1996</v>
      </c>
      <c r="I169">
        <v>2</v>
      </c>
      <c r="J169">
        <v>35</v>
      </c>
      <c r="K169" t="s">
        <v>92</v>
      </c>
      <c r="L169">
        <v>1997</v>
      </c>
      <c r="M169">
        <v>41</v>
      </c>
      <c r="N169">
        <v>20</v>
      </c>
      <c r="O169">
        <v>8464989</v>
      </c>
      <c r="P169" t="s">
        <v>1446</v>
      </c>
      <c r="Q169" t="s">
        <v>1447</v>
      </c>
      <c r="R169" t="s">
        <v>1448</v>
      </c>
      <c r="S169" t="s">
        <v>404</v>
      </c>
      <c r="T169" t="s">
        <v>716</v>
      </c>
      <c r="U169" t="s">
        <v>30</v>
      </c>
      <c r="V169">
        <v>79</v>
      </c>
      <c r="W169">
        <v>11</v>
      </c>
      <c r="X169">
        <v>11</v>
      </c>
      <c r="Y169">
        <v>8</v>
      </c>
      <c r="Z169">
        <v>22</v>
      </c>
      <c r="AA169">
        <v>14</v>
      </c>
      <c r="AB169">
        <v>54</v>
      </c>
      <c r="AC169" s="26">
        <f t="shared" si="44"/>
        <v>0.27848101265822783</v>
      </c>
      <c r="AD169" s="20">
        <f t="shared" si="45"/>
        <v>-17.846998535871158</v>
      </c>
      <c r="AE169" s="20">
        <v>8.7279999999999998</v>
      </c>
      <c r="AF169">
        <v>-1</v>
      </c>
      <c r="AG169">
        <v>-6.5</v>
      </c>
      <c r="AH169">
        <v>20</v>
      </c>
      <c r="AI169">
        <v>1279</v>
      </c>
      <c r="AJ169">
        <v>56369</v>
      </c>
      <c r="AK169" s="20">
        <v>939.48333333333005</v>
      </c>
      <c r="AL169">
        <v>939.48</v>
      </c>
      <c r="AM169">
        <v>939</v>
      </c>
      <c r="AN169" s="26">
        <f t="shared" si="46"/>
        <v>11.892194092827005</v>
      </c>
      <c r="AO169">
        <v>20.02</v>
      </c>
      <c r="AP169" s="41">
        <f t="shared" si="47"/>
        <v>0.62857142857142856</v>
      </c>
      <c r="AQ169">
        <v>168</v>
      </c>
      <c r="AR169">
        <v>168</v>
      </c>
      <c r="AS169">
        <v>168</v>
      </c>
      <c r="AT169">
        <v>135</v>
      </c>
      <c r="AU169">
        <v>135</v>
      </c>
      <c r="AV169">
        <v>104</v>
      </c>
      <c r="AW169">
        <v>107</v>
      </c>
      <c r="AX169">
        <v>63</v>
      </c>
      <c r="AY169">
        <v>3</v>
      </c>
      <c r="AZ169">
        <v>13</v>
      </c>
      <c r="BA169" s="42">
        <f t="shared" si="48"/>
        <v>16</v>
      </c>
      <c r="BB169">
        <v>10.84</v>
      </c>
      <c r="BC169">
        <v>24.548100000000002</v>
      </c>
      <c r="BD169" s="20">
        <v>144.19999999999999</v>
      </c>
      <c r="BE169" s="20">
        <f t="shared" si="49"/>
        <v>312.2</v>
      </c>
      <c r="BF169" s="20">
        <f t="shared" si="50"/>
        <v>19.93868948780176</v>
      </c>
      <c r="BG169">
        <v>263</v>
      </c>
      <c r="BH169">
        <v>289</v>
      </c>
      <c r="BI169">
        <v>320</v>
      </c>
      <c r="BJ169" s="41">
        <f t="shared" si="51"/>
        <v>0.451114922813036</v>
      </c>
      <c r="BK169">
        <v>14</v>
      </c>
      <c r="BL169">
        <v>14</v>
      </c>
      <c r="BM169">
        <v>50</v>
      </c>
      <c r="BN169" s="42">
        <f t="shared" si="52"/>
        <v>-36</v>
      </c>
      <c r="BO169">
        <v>31</v>
      </c>
      <c r="BP169">
        <v>17</v>
      </c>
      <c r="BQ169">
        <v>14</v>
      </c>
      <c r="BR169">
        <v>42</v>
      </c>
      <c r="BS169" s="41">
        <f t="shared" si="53"/>
        <v>5.2369077306733167E-2</v>
      </c>
      <c r="BT169">
        <v>355</v>
      </c>
      <c r="BU169">
        <v>350</v>
      </c>
      <c r="BV169" s="41">
        <f t="shared" si="54"/>
        <v>0.50354609929078009</v>
      </c>
      <c r="BW169">
        <v>117</v>
      </c>
      <c r="BX169">
        <v>132</v>
      </c>
      <c r="BY169">
        <v>141</v>
      </c>
      <c r="BZ169">
        <v>117</v>
      </c>
      <c r="CA169">
        <v>97</v>
      </c>
      <c r="CB169">
        <v>101</v>
      </c>
      <c r="CC169">
        <v>78</v>
      </c>
      <c r="CD169">
        <v>79</v>
      </c>
      <c r="CE169">
        <v>171</v>
      </c>
      <c r="CF169">
        <v>146</v>
      </c>
      <c r="CG169">
        <v>193</v>
      </c>
      <c r="CH169">
        <v>208</v>
      </c>
      <c r="CI169">
        <v>0</v>
      </c>
      <c r="CJ169">
        <v>0</v>
      </c>
      <c r="CK169">
        <v>3</v>
      </c>
      <c r="CL169">
        <v>1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1</v>
      </c>
      <c r="CS169">
        <v>0</v>
      </c>
      <c r="CT169">
        <v>2</v>
      </c>
      <c r="CU169">
        <v>0</v>
      </c>
      <c r="CV169">
        <v>5</v>
      </c>
      <c r="CW169">
        <v>0</v>
      </c>
      <c r="CX169">
        <v>4</v>
      </c>
      <c r="CY169">
        <v>4</v>
      </c>
      <c r="CZ169">
        <v>23</v>
      </c>
      <c r="DA169">
        <v>18</v>
      </c>
      <c r="DB169">
        <v>2</v>
      </c>
      <c r="DC169">
        <v>8</v>
      </c>
      <c r="DD169">
        <v>4</v>
      </c>
      <c r="DE169">
        <v>7</v>
      </c>
      <c r="DF169">
        <v>3</v>
      </c>
      <c r="DG169">
        <v>62</v>
      </c>
      <c r="DH169">
        <v>10</v>
      </c>
      <c r="DI169">
        <v>10</v>
      </c>
      <c r="DJ169">
        <v>10</v>
      </c>
      <c r="DK169">
        <v>10</v>
      </c>
      <c r="DL169">
        <v>0</v>
      </c>
      <c r="DM169">
        <v>10</v>
      </c>
      <c r="DN169">
        <v>10</v>
      </c>
      <c r="DO169">
        <v>0</v>
      </c>
      <c r="DP169" s="42">
        <f t="shared" si="55"/>
        <v>0</v>
      </c>
      <c r="DQ169" s="20">
        <v>0.75900000000000001</v>
      </c>
      <c r="DR169">
        <v>10</v>
      </c>
      <c r="DS169">
        <v>0</v>
      </c>
      <c r="DT169">
        <v>0</v>
      </c>
      <c r="DU169">
        <v>0</v>
      </c>
      <c r="DV169">
        <v>0</v>
      </c>
      <c r="DW169">
        <v>641</v>
      </c>
      <c r="DX169">
        <v>1037</v>
      </c>
      <c r="DY169">
        <v>477</v>
      </c>
      <c r="DZ169">
        <v>760</v>
      </c>
      <c r="EA169">
        <v>345</v>
      </c>
      <c r="EB169">
        <v>542</v>
      </c>
      <c r="EC169">
        <v>30.45</v>
      </c>
      <c r="ED169">
        <v>40.32</v>
      </c>
      <c r="EE169">
        <v>35</v>
      </c>
      <c r="EF169">
        <v>44</v>
      </c>
      <c r="EG169" s="41">
        <f t="shared" si="56"/>
        <v>0.10144927536231885</v>
      </c>
      <c r="EH169" s="43">
        <f t="shared" si="57"/>
        <v>0.91881918819188191</v>
      </c>
      <c r="EI169" s="44">
        <f t="shared" si="58"/>
        <v>1.0202684635542008</v>
      </c>
      <c r="EJ169">
        <v>645</v>
      </c>
      <c r="EK169">
        <v>1044</v>
      </c>
      <c r="EL169">
        <v>480</v>
      </c>
      <c r="EM169">
        <v>767</v>
      </c>
      <c r="EN169">
        <v>347</v>
      </c>
      <c r="EO169">
        <v>548</v>
      </c>
      <c r="EP169">
        <v>35</v>
      </c>
      <c r="EQ169">
        <v>44</v>
      </c>
      <c r="ER169">
        <v>301</v>
      </c>
      <c r="ES169">
        <v>476</v>
      </c>
      <c r="ET169">
        <v>148</v>
      </c>
      <c r="EU169">
        <v>175</v>
      </c>
      <c r="EV169">
        <v>23</v>
      </c>
      <c r="EW169">
        <v>20</v>
      </c>
      <c r="EX169">
        <v>75</v>
      </c>
      <c r="EY169">
        <v>64</v>
      </c>
      <c r="EZ169">
        <v>0.7</v>
      </c>
      <c r="FA169">
        <v>0.9</v>
      </c>
      <c r="FB169">
        <v>1.7000000000000002</v>
      </c>
      <c r="FC169" s="20">
        <v>11.5</v>
      </c>
      <c r="FD169" s="26">
        <f t="shared" si="59"/>
        <v>0.14556962025316456</v>
      </c>
      <c r="FE169">
        <v>3.1998000000000002</v>
      </c>
      <c r="FF169">
        <v>-0.62</v>
      </c>
      <c r="FG169">
        <v>-0.03</v>
      </c>
      <c r="FH169">
        <v>-0.65</v>
      </c>
      <c r="FI169">
        <v>1</v>
      </c>
      <c r="FJ169">
        <v>0</v>
      </c>
      <c r="FK169">
        <v>0</v>
      </c>
      <c r="FL169" s="42">
        <f t="shared" si="60"/>
        <v>76</v>
      </c>
      <c r="FM169" s="20">
        <f t="shared" si="61"/>
        <v>2.8</v>
      </c>
      <c r="FN169" s="41">
        <v>4.7772893400000002E-2</v>
      </c>
      <c r="FO169" s="20">
        <f t="shared" si="62"/>
        <v>20</v>
      </c>
      <c r="FP169" s="20">
        <f t="shared" si="63"/>
        <v>22.151800000000001</v>
      </c>
      <c r="FQ169" s="20">
        <f t="shared" si="64"/>
        <v>107.165666113169</v>
      </c>
      <c r="FV169" t="s">
        <v>711</v>
      </c>
      <c r="FW169" s="45">
        <v>1000000</v>
      </c>
      <c r="FX169" s="45">
        <v>1000000</v>
      </c>
      <c r="FY169">
        <v>1445</v>
      </c>
      <c r="FZ169">
        <v>259</v>
      </c>
      <c r="GA169">
        <v>452</v>
      </c>
      <c r="GB169">
        <v>711</v>
      </c>
      <c r="GC169">
        <v>-30</v>
      </c>
      <c r="GD169">
        <v>578</v>
      </c>
      <c r="GE169">
        <v>2687</v>
      </c>
      <c r="GF169">
        <v>22173</v>
      </c>
      <c r="GG169">
        <v>39.200000000000003</v>
      </c>
      <c r="GH169">
        <v>25.3</v>
      </c>
      <c r="GI169">
        <v>64.5</v>
      </c>
      <c r="GJ169" s="42">
        <f t="shared" si="65"/>
        <v>20</v>
      </c>
    </row>
    <row r="170" spans="1:192" x14ac:dyDescent="0.45">
      <c r="A170" s="40">
        <v>34345</v>
      </c>
      <c r="B170" t="s">
        <v>1449</v>
      </c>
      <c r="C170" t="s">
        <v>1450</v>
      </c>
      <c r="D170" t="s">
        <v>107</v>
      </c>
      <c r="E170" t="s">
        <v>107</v>
      </c>
      <c r="F170">
        <v>74</v>
      </c>
      <c r="G170">
        <v>200</v>
      </c>
      <c r="H170">
        <v>2012</v>
      </c>
      <c r="I170">
        <v>2</v>
      </c>
      <c r="J170">
        <v>36</v>
      </c>
      <c r="K170" t="s">
        <v>92</v>
      </c>
      <c r="L170">
        <v>2016</v>
      </c>
      <c r="M170">
        <v>24</v>
      </c>
      <c r="N170">
        <v>2</v>
      </c>
      <c r="O170">
        <v>8476866</v>
      </c>
      <c r="P170" t="s">
        <v>1451</v>
      </c>
      <c r="Q170" t="s">
        <v>1452</v>
      </c>
      <c r="R170" t="s">
        <v>1453</v>
      </c>
      <c r="S170" t="s">
        <v>1454</v>
      </c>
      <c r="T170" t="s">
        <v>725</v>
      </c>
      <c r="U170" t="s">
        <v>102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34</v>
      </c>
      <c r="AB170">
        <v>69</v>
      </c>
      <c r="AC170" s="26">
        <f t="shared" si="44"/>
        <v>0</v>
      </c>
      <c r="AD170" s="20">
        <f t="shared" si="45"/>
        <v>0</v>
      </c>
      <c r="AE170" s="20">
        <v>0</v>
      </c>
      <c r="AF170">
        <v>0</v>
      </c>
      <c r="AG170">
        <v>-0.2</v>
      </c>
      <c r="AH170">
        <v>0</v>
      </c>
      <c r="AI170">
        <v>13</v>
      </c>
      <c r="AJ170">
        <v>450</v>
      </c>
      <c r="AK170" s="20">
        <v>7.5</v>
      </c>
      <c r="AL170">
        <v>7.5</v>
      </c>
      <c r="AM170">
        <v>8</v>
      </c>
      <c r="AN170" s="26">
        <f t="shared" si="46"/>
        <v>3.75</v>
      </c>
      <c r="AO170">
        <v>6.43</v>
      </c>
      <c r="AP170" s="41">
        <f t="shared" si="47"/>
        <v>0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42">
        <f t="shared" si="48"/>
        <v>0</v>
      </c>
      <c r="BB170">
        <v>0</v>
      </c>
      <c r="BC170">
        <v>0</v>
      </c>
      <c r="BD170" s="20">
        <v>0</v>
      </c>
      <c r="BE170" s="20">
        <f t="shared" si="49"/>
        <v>1</v>
      </c>
      <c r="BF170" s="20">
        <f t="shared" si="50"/>
        <v>8</v>
      </c>
      <c r="BG170">
        <v>5</v>
      </c>
      <c r="BH170">
        <v>1</v>
      </c>
      <c r="BI170">
        <v>3</v>
      </c>
      <c r="BJ170" s="41">
        <f t="shared" si="51"/>
        <v>0.625</v>
      </c>
      <c r="BK170">
        <v>1</v>
      </c>
      <c r="BL170">
        <v>1</v>
      </c>
      <c r="BM170">
        <v>2</v>
      </c>
      <c r="BN170" s="42">
        <f t="shared" si="52"/>
        <v>-1</v>
      </c>
      <c r="BO170">
        <v>0</v>
      </c>
      <c r="BP170">
        <v>0</v>
      </c>
      <c r="BQ170">
        <v>0</v>
      </c>
      <c r="BR170">
        <v>0</v>
      </c>
      <c r="BS170" s="41">
        <f t="shared" si="53"/>
        <v>0</v>
      </c>
      <c r="BT170">
        <v>0</v>
      </c>
      <c r="BU170">
        <v>1</v>
      </c>
      <c r="BV170" s="41">
        <f t="shared" si="54"/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 s="42">
        <f t="shared" si="55"/>
        <v>0</v>
      </c>
      <c r="DQ170" s="20">
        <v>-6.0000000000000001E-3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</v>
      </c>
      <c r="DX170">
        <v>11</v>
      </c>
      <c r="DY170">
        <v>3</v>
      </c>
      <c r="DZ170">
        <v>8</v>
      </c>
      <c r="EA170">
        <v>3</v>
      </c>
      <c r="EB170">
        <v>4</v>
      </c>
      <c r="EC170">
        <v>0.06</v>
      </c>
      <c r="ED170">
        <v>0.33</v>
      </c>
      <c r="EE170">
        <v>0</v>
      </c>
      <c r="EF170">
        <v>0</v>
      </c>
      <c r="EG170" s="41">
        <f t="shared" si="56"/>
        <v>0</v>
      </c>
      <c r="EH170" s="43">
        <f t="shared" si="57"/>
        <v>1</v>
      </c>
      <c r="EI170" s="44">
        <f t="shared" si="58"/>
        <v>1</v>
      </c>
      <c r="EJ170">
        <v>5</v>
      </c>
      <c r="EK170">
        <v>11</v>
      </c>
      <c r="EL170">
        <v>3</v>
      </c>
      <c r="EM170">
        <v>8</v>
      </c>
      <c r="EN170">
        <v>3</v>
      </c>
      <c r="EO170">
        <v>4</v>
      </c>
      <c r="EP170">
        <v>0</v>
      </c>
      <c r="EQ170">
        <v>0</v>
      </c>
      <c r="ER170">
        <v>2</v>
      </c>
      <c r="ES170">
        <v>6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0</v>
      </c>
      <c r="FC170" s="20">
        <v>-0.21</v>
      </c>
      <c r="FD170" s="26">
        <f t="shared" si="59"/>
        <v>-0.105</v>
      </c>
      <c r="FE170">
        <v>0</v>
      </c>
      <c r="FF170">
        <v>0</v>
      </c>
      <c r="FG170">
        <v>0</v>
      </c>
      <c r="FH170">
        <v>0</v>
      </c>
      <c r="FL170" s="42">
        <f t="shared" si="60"/>
        <v>1</v>
      </c>
      <c r="FM170" s="20">
        <f t="shared" si="61"/>
        <v>0</v>
      </c>
      <c r="FN170" s="41">
        <v>0</v>
      </c>
      <c r="FO170" s="20">
        <f t="shared" si="62"/>
        <v>0</v>
      </c>
      <c r="FP170" s="20">
        <f t="shared" si="63"/>
        <v>-1.2000000000000001E-3</v>
      </c>
      <c r="FQ170" s="20">
        <f t="shared" si="64"/>
        <v>128</v>
      </c>
      <c r="FV170" t="s">
        <v>751</v>
      </c>
      <c r="FW170" s="45">
        <v>650000</v>
      </c>
      <c r="FX170" s="45">
        <v>650000</v>
      </c>
      <c r="FY170">
        <v>3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19</v>
      </c>
      <c r="GG170">
        <v>-0.1</v>
      </c>
      <c r="GH170">
        <v>0.1</v>
      </c>
      <c r="GI170">
        <v>0</v>
      </c>
      <c r="GJ170" s="42">
        <f t="shared" si="65"/>
        <v>0</v>
      </c>
    </row>
    <row r="171" spans="1:192" x14ac:dyDescent="0.45">
      <c r="A171" s="40">
        <v>34078</v>
      </c>
      <c r="B171" t="s">
        <v>1455</v>
      </c>
      <c r="C171" t="s">
        <v>242</v>
      </c>
      <c r="D171" t="s">
        <v>107</v>
      </c>
      <c r="E171" t="s">
        <v>107</v>
      </c>
      <c r="F171">
        <v>75</v>
      </c>
      <c r="G171">
        <v>209</v>
      </c>
      <c r="H171">
        <v>2011</v>
      </c>
      <c r="I171">
        <v>3</v>
      </c>
      <c r="J171">
        <v>72</v>
      </c>
      <c r="K171" t="s">
        <v>202</v>
      </c>
      <c r="L171">
        <v>2017</v>
      </c>
      <c r="M171">
        <v>24</v>
      </c>
      <c r="N171">
        <v>1</v>
      </c>
      <c r="O171">
        <v>8476396</v>
      </c>
      <c r="P171" t="s">
        <v>1456</v>
      </c>
      <c r="Q171" t="s">
        <v>1457</v>
      </c>
      <c r="R171" t="s">
        <v>1458</v>
      </c>
      <c r="S171" t="s">
        <v>1419</v>
      </c>
      <c r="T171" t="s">
        <v>716</v>
      </c>
      <c r="U171" t="s">
        <v>279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35</v>
      </c>
      <c r="AB171">
        <v>53</v>
      </c>
      <c r="AC171" s="26">
        <f t="shared" si="44"/>
        <v>0</v>
      </c>
      <c r="AD171" s="20">
        <f t="shared" si="45"/>
        <v>0</v>
      </c>
      <c r="AE171" s="20">
        <v>0</v>
      </c>
      <c r="AF171">
        <v>0</v>
      </c>
      <c r="AG171">
        <v>-0.7</v>
      </c>
      <c r="AH171">
        <v>2</v>
      </c>
      <c r="AI171">
        <v>19</v>
      </c>
      <c r="AJ171">
        <v>736</v>
      </c>
      <c r="AK171" s="20">
        <v>12.266666666667</v>
      </c>
      <c r="AL171">
        <v>12.27</v>
      </c>
      <c r="AM171">
        <v>12</v>
      </c>
      <c r="AN171" s="26">
        <f t="shared" si="46"/>
        <v>12.266666666666667</v>
      </c>
      <c r="AO171">
        <v>21.16</v>
      </c>
      <c r="AP171" s="41">
        <f t="shared" si="47"/>
        <v>0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1</v>
      </c>
      <c r="AX171">
        <v>1</v>
      </c>
      <c r="AY171">
        <v>1</v>
      </c>
      <c r="AZ171">
        <v>0</v>
      </c>
      <c r="BA171" s="42">
        <f t="shared" si="48"/>
        <v>1</v>
      </c>
      <c r="BB171">
        <v>7.0000000000000007E-2</v>
      </c>
      <c r="BC171">
        <v>17</v>
      </c>
      <c r="BD171" s="20">
        <v>0</v>
      </c>
      <c r="BE171" s="20">
        <f t="shared" si="49"/>
        <v>2</v>
      </c>
      <c r="BF171" s="20">
        <f t="shared" si="50"/>
        <v>9.7799511002444994</v>
      </c>
      <c r="BG171">
        <v>3</v>
      </c>
      <c r="BH171">
        <v>8</v>
      </c>
      <c r="BI171">
        <v>5</v>
      </c>
      <c r="BJ171" s="41">
        <f t="shared" si="51"/>
        <v>0.375</v>
      </c>
      <c r="BK171">
        <v>2</v>
      </c>
      <c r="BL171">
        <v>2</v>
      </c>
      <c r="BM171">
        <v>1</v>
      </c>
      <c r="BN171" s="42">
        <f t="shared" si="52"/>
        <v>1</v>
      </c>
      <c r="BO171">
        <v>1</v>
      </c>
      <c r="BP171">
        <v>1</v>
      </c>
      <c r="BQ171">
        <v>0</v>
      </c>
      <c r="BR171">
        <v>0</v>
      </c>
      <c r="BS171" s="41">
        <f t="shared" si="53"/>
        <v>0</v>
      </c>
      <c r="BT171">
        <v>0</v>
      </c>
      <c r="BU171">
        <v>0</v>
      </c>
      <c r="BV171" s="41">
        <f t="shared" si="54"/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0</v>
      </c>
      <c r="DN171">
        <v>0</v>
      </c>
      <c r="DO171">
        <v>0</v>
      </c>
      <c r="DP171" s="42">
        <f t="shared" si="55"/>
        <v>-1</v>
      </c>
      <c r="DQ171" s="20">
        <v>-1.0149999999999999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10</v>
      </c>
      <c r="DX171">
        <v>7</v>
      </c>
      <c r="DY171">
        <v>5</v>
      </c>
      <c r="DZ171">
        <v>6</v>
      </c>
      <c r="EA171">
        <v>3</v>
      </c>
      <c r="EB171">
        <v>6</v>
      </c>
      <c r="EC171">
        <v>0.15</v>
      </c>
      <c r="ED171">
        <v>0.33</v>
      </c>
      <c r="EE171">
        <v>0</v>
      </c>
      <c r="EF171">
        <v>0</v>
      </c>
      <c r="EG171" s="41">
        <f t="shared" si="56"/>
        <v>0</v>
      </c>
      <c r="EH171" s="43">
        <f t="shared" si="57"/>
        <v>1</v>
      </c>
      <c r="EI171" s="44">
        <f t="shared" si="58"/>
        <v>1</v>
      </c>
      <c r="EJ171">
        <v>10</v>
      </c>
      <c r="EK171">
        <v>7</v>
      </c>
      <c r="EL171">
        <v>5</v>
      </c>
      <c r="EM171">
        <v>6</v>
      </c>
      <c r="EN171">
        <v>3</v>
      </c>
      <c r="EO171">
        <v>6</v>
      </c>
      <c r="EP171">
        <v>0</v>
      </c>
      <c r="EQ171">
        <v>0</v>
      </c>
      <c r="ER171">
        <v>3</v>
      </c>
      <c r="ES171">
        <v>4</v>
      </c>
      <c r="ET171">
        <v>1</v>
      </c>
      <c r="EU171">
        <v>2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 s="20">
        <v>7.0000000000000007E-2</v>
      </c>
      <c r="FD171" s="26">
        <f t="shared" si="59"/>
        <v>7.0000000000000007E-2</v>
      </c>
      <c r="FE171">
        <v>0</v>
      </c>
      <c r="FF171">
        <v>0</v>
      </c>
      <c r="FG171">
        <v>0</v>
      </c>
      <c r="FH171">
        <v>0</v>
      </c>
      <c r="FL171" s="42">
        <f t="shared" si="60"/>
        <v>4</v>
      </c>
      <c r="FM171" s="20">
        <f t="shared" si="61"/>
        <v>2</v>
      </c>
      <c r="FN171" s="41">
        <v>0</v>
      </c>
      <c r="FO171" s="20">
        <f t="shared" si="62"/>
        <v>-0.2</v>
      </c>
      <c r="FP171" s="20">
        <f t="shared" si="63"/>
        <v>-0.20299999999999999</v>
      </c>
      <c r="FQ171" s="20">
        <f t="shared" si="64"/>
        <v>83.12958435207824</v>
      </c>
      <c r="FW171" s="45"/>
      <c r="FX171" s="45"/>
      <c r="FY171">
        <v>1</v>
      </c>
      <c r="FZ171">
        <v>0</v>
      </c>
      <c r="GA171">
        <v>0</v>
      </c>
      <c r="GB171">
        <v>0</v>
      </c>
      <c r="GC171">
        <v>0</v>
      </c>
      <c r="GD171">
        <v>2</v>
      </c>
      <c r="GE171">
        <v>1</v>
      </c>
      <c r="GF171">
        <v>12</v>
      </c>
      <c r="GG171">
        <v>0</v>
      </c>
      <c r="GH171">
        <v>0</v>
      </c>
      <c r="GI171">
        <v>0</v>
      </c>
      <c r="GJ171" s="42">
        <f t="shared" si="65"/>
        <v>-0.2</v>
      </c>
    </row>
    <row r="172" spans="1:192" x14ac:dyDescent="0.45">
      <c r="A172" s="40">
        <v>34544</v>
      </c>
      <c r="B172" t="s">
        <v>1459</v>
      </c>
      <c r="C172" t="s">
        <v>1460</v>
      </c>
      <c r="D172" t="s">
        <v>91</v>
      </c>
      <c r="E172" t="s">
        <v>91</v>
      </c>
      <c r="F172">
        <v>73</v>
      </c>
      <c r="G172">
        <v>215</v>
      </c>
      <c r="K172" t="s">
        <v>92</v>
      </c>
      <c r="L172">
        <v>2014</v>
      </c>
      <c r="M172">
        <v>23</v>
      </c>
      <c r="N172">
        <v>3</v>
      </c>
      <c r="O172">
        <v>8477070</v>
      </c>
      <c r="P172" t="s">
        <v>1461</v>
      </c>
      <c r="Q172" t="s">
        <v>1462</v>
      </c>
      <c r="R172" t="s">
        <v>1463</v>
      </c>
      <c r="S172" t="s">
        <v>1464</v>
      </c>
      <c r="T172" t="s">
        <v>716</v>
      </c>
      <c r="U172" t="s">
        <v>253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28</v>
      </c>
      <c r="AB172">
        <v>87</v>
      </c>
      <c r="AC172" s="26">
        <f t="shared" si="44"/>
        <v>0</v>
      </c>
      <c r="AD172" s="20">
        <f t="shared" si="45"/>
        <v>-0.42857142857142855</v>
      </c>
      <c r="AE172" s="20">
        <v>0</v>
      </c>
      <c r="AF172">
        <v>0</v>
      </c>
      <c r="AG172">
        <v>-0.8</v>
      </c>
      <c r="AH172">
        <v>5</v>
      </c>
      <c r="AI172">
        <v>30</v>
      </c>
      <c r="AJ172">
        <v>1245</v>
      </c>
      <c r="AK172" s="20">
        <v>20.75</v>
      </c>
      <c r="AL172">
        <v>20.75</v>
      </c>
      <c r="AM172">
        <v>21</v>
      </c>
      <c r="AN172" s="26">
        <f t="shared" si="46"/>
        <v>6.916666666666667</v>
      </c>
      <c r="AO172">
        <v>11.76</v>
      </c>
      <c r="AP172" s="41">
        <f t="shared" si="47"/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 s="42">
        <f t="shared" si="48"/>
        <v>0</v>
      </c>
      <c r="BB172">
        <v>0.02</v>
      </c>
      <c r="BC172">
        <v>46</v>
      </c>
      <c r="BD172" s="20">
        <v>0</v>
      </c>
      <c r="BE172" s="20">
        <f t="shared" si="49"/>
        <v>1</v>
      </c>
      <c r="BF172" s="20">
        <f t="shared" si="50"/>
        <v>2.8915662650602409</v>
      </c>
      <c r="BG172">
        <v>9</v>
      </c>
      <c r="BH172">
        <v>8</v>
      </c>
      <c r="BI172">
        <v>4</v>
      </c>
      <c r="BJ172" s="41">
        <f t="shared" si="51"/>
        <v>0.69230769230769229</v>
      </c>
      <c r="BK172">
        <v>4</v>
      </c>
      <c r="BL172">
        <v>4</v>
      </c>
      <c r="BM172">
        <v>6</v>
      </c>
      <c r="BN172" s="42">
        <f t="shared" si="52"/>
        <v>-2</v>
      </c>
      <c r="BO172">
        <v>0</v>
      </c>
      <c r="BP172">
        <v>0</v>
      </c>
      <c r="BQ172">
        <v>1</v>
      </c>
      <c r="BR172">
        <v>0</v>
      </c>
      <c r="BS172" s="41">
        <f t="shared" si="53"/>
        <v>0</v>
      </c>
      <c r="BT172">
        <v>0</v>
      </c>
      <c r="BU172">
        <v>2</v>
      </c>
      <c r="BV172" s="41">
        <f t="shared" si="54"/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0</v>
      </c>
      <c r="DO172">
        <v>1</v>
      </c>
      <c r="DP172" s="42">
        <f t="shared" si="55"/>
        <v>-1</v>
      </c>
      <c r="DQ172" s="20">
        <v>-2.1999999999999999E-2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10</v>
      </c>
      <c r="DX172">
        <v>17</v>
      </c>
      <c r="DY172">
        <v>9</v>
      </c>
      <c r="DZ172">
        <v>13</v>
      </c>
      <c r="EA172">
        <v>7</v>
      </c>
      <c r="EB172">
        <v>10</v>
      </c>
      <c r="EC172">
        <v>0.31</v>
      </c>
      <c r="ED172">
        <v>0.72</v>
      </c>
      <c r="EE172">
        <v>0</v>
      </c>
      <c r="EF172">
        <v>0</v>
      </c>
      <c r="EG172" s="41">
        <f t="shared" si="56"/>
        <v>0</v>
      </c>
      <c r="EH172" s="43">
        <f t="shared" si="57"/>
        <v>1</v>
      </c>
      <c r="EI172" s="44">
        <f t="shared" si="58"/>
        <v>1</v>
      </c>
      <c r="EJ172">
        <v>10</v>
      </c>
      <c r="EK172">
        <v>17</v>
      </c>
      <c r="EL172">
        <v>9</v>
      </c>
      <c r="EM172">
        <v>13</v>
      </c>
      <c r="EN172">
        <v>7</v>
      </c>
      <c r="EO172">
        <v>10</v>
      </c>
      <c r="EP172">
        <v>0</v>
      </c>
      <c r="EQ172">
        <v>0</v>
      </c>
      <c r="ER172">
        <v>7</v>
      </c>
      <c r="ES172">
        <v>10</v>
      </c>
      <c r="ET172">
        <v>0</v>
      </c>
      <c r="EU172">
        <v>6</v>
      </c>
      <c r="EV172">
        <v>0</v>
      </c>
      <c r="EW172">
        <v>0</v>
      </c>
      <c r="EX172">
        <v>2</v>
      </c>
      <c r="EY172">
        <v>2</v>
      </c>
      <c r="EZ172">
        <v>-0.1</v>
      </c>
      <c r="FA172">
        <v>0</v>
      </c>
      <c r="FB172">
        <v>0</v>
      </c>
      <c r="FC172" s="20">
        <v>-0.30000000000000004</v>
      </c>
      <c r="FD172" s="26">
        <f t="shared" si="59"/>
        <v>-0.10000000000000002</v>
      </c>
      <c r="FE172">
        <v>1.2000000000000001E-3</v>
      </c>
      <c r="FF172">
        <v>0</v>
      </c>
      <c r="FG172">
        <v>0</v>
      </c>
      <c r="FH172">
        <v>0</v>
      </c>
      <c r="FL172" s="42">
        <f t="shared" si="60"/>
        <v>10</v>
      </c>
      <c r="FM172" s="20">
        <f t="shared" si="61"/>
        <v>0</v>
      </c>
      <c r="FN172" s="41">
        <v>0</v>
      </c>
      <c r="FO172" s="20">
        <f t="shared" si="62"/>
        <v>-0.5</v>
      </c>
      <c r="FP172" s="20">
        <f t="shared" si="63"/>
        <v>-4.3999999999999994E-3</v>
      </c>
      <c r="FQ172" s="20">
        <f t="shared" si="64"/>
        <v>78.07228915662651</v>
      </c>
      <c r="FV172" t="s">
        <v>751</v>
      </c>
      <c r="FW172" s="45">
        <v>650000</v>
      </c>
      <c r="FX172" s="45">
        <v>650000</v>
      </c>
      <c r="FY172">
        <v>17</v>
      </c>
      <c r="FZ172">
        <v>1</v>
      </c>
      <c r="GA172">
        <v>1</v>
      </c>
      <c r="GB172">
        <v>2</v>
      </c>
      <c r="GC172">
        <v>4</v>
      </c>
      <c r="GD172">
        <v>28</v>
      </c>
      <c r="GE172">
        <v>17</v>
      </c>
      <c r="GF172">
        <v>125</v>
      </c>
      <c r="GG172">
        <v>0</v>
      </c>
      <c r="GH172">
        <v>0.30000000000000004</v>
      </c>
      <c r="GI172">
        <v>0.30000000000000004</v>
      </c>
      <c r="GJ172" s="42">
        <f t="shared" si="65"/>
        <v>-0.5</v>
      </c>
    </row>
    <row r="173" spans="1:192" x14ac:dyDescent="0.45">
      <c r="A173" s="40">
        <v>34057</v>
      </c>
      <c r="B173" t="s">
        <v>1465</v>
      </c>
      <c r="C173" t="s">
        <v>442</v>
      </c>
      <c r="D173" t="s">
        <v>107</v>
      </c>
      <c r="E173" t="s">
        <v>107</v>
      </c>
      <c r="F173">
        <v>73</v>
      </c>
      <c r="G173">
        <v>193</v>
      </c>
      <c r="H173">
        <v>2011</v>
      </c>
      <c r="I173">
        <v>3</v>
      </c>
      <c r="J173">
        <v>73</v>
      </c>
      <c r="K173" t="s">
        <v>92</v>
      </c>
      <c r="L173">
        <v>2014</v>
      </c>
      <c r="M173">
        <v>24</v>
      </c>
      <c r="N173">
        <v>2</v>
      </c>
      <c r="O173">
        <v>8476397</v>
      </c>
      <c r="P173" t="s">
        <v>1466</v>
      </c>
      <c r="Q173" t="s">
        <v>1467</v>
      </c>
      <c r="R173" t="s">
        <v>1468</v>
      </c>
      <c r="S173" t="s">
        <v>1469</v>
      </c>
      <c r="T173" t="s">
        <v>720</v>
      </c>
      <c r="U173" t="s">
        <v>166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108</v>
      </c>
      <c r="AC173" s="26">
        <f t="shared" si="44"/>
        <v>0</v>
      </c>
      <c r="AD173" s="20">
        <f t="shared" si="45"/>
        <v>0</v>
      </c>
      <c r="AE173" s="20">
        <v>0</v>
      </c>
      <c r="AF173">
        <v>-1</v>
      </c>
      <c r="AG173">
        <v>-0.2</v>
      </c>
      <c r="AH173">
        <v>0</v>
      </c>
      <c r="AI173">
        <v>40</v>
      </c>
      <c r="AJ173">
        <v>1668</v>
      </c>
      <c r="AK173" s="20">
        <v>27.8</v>
      </c>
      <c r="AL173">
        <v>27.8</v>
      </c>
      <c r="AM173">
        <v>28</v>
      </c>
      <c r="AN173" s="26">
        <f t="shared" si="46"/>
        <v>13.9</v>
      </c>
      <c r="AO173">
        <v>23.23</v>
      </c>
      <c r="AP173" s="41">
        <f t="shared" si="47"/>
        <v>0</v>
      </c>
      <c r="AQ173">
        <v>10</v>
      </c>
      <c r="AR173">
        <v>10</v>
      </c>
      <c r="AS173">
        <v>10</v>
      </c>
      <c r="AT173">
        <v>5</v>
      </c>
      <c r="AU173">
        <v>5</v>
      </c>
      <c r="AV173">
        <v>4</v>
      </c>
      <c r="AW173">
        <v>5</v>
      </c>
      <c r="AX173">
        <v>2</v>
      </c>
      <c r="AY173">
        <v>0</v>
      </c>
      <c r="AZ173">
        <v>1</v>
      </c>
      <c r="BA173" s="42">
        <f t="shared" si="48"/>
        <v>1</v>
      </c>
      <c r="BB173">
        <v>0.57999999999999996</v>
      </c>
      <c r="BC173">
        <v>21</v>
      </c>
      <c r="BD173" s="20">
        <v>0</v>
      </c>
      <c r="BE173" s="20">
        <f t="shared" si="49"/>
        <v>10</v>
      </c>
      <c r="BF173" s="20">
        <f t="shared" si="50"/>
        <v>21.582733812949641</v>
      </c>
      <c r="BG173">
        <v>11</v>
      </c>
      <c r="BH173">
        <v>9</v>
      </c>
      <c r="BI173">
        <v>7</v>
      </c>
      <c r="BJ173" s="41">
        <f t="shared" si="51"/>
        <v>0.61111111111111116</v>
      </c>
      <c r="BK173">
        <v>1</v>
      </c>
      <c r="BL173">
        <v>1</v>
      </c>
      <c r="BM173">
        <v>4</v>
      </c>
      <c r="BN173" s="42">
        <f t="shared" si="52"/>
        <v>-3</v>
      </c>
      <c r="BO173">
        <v>1</v>
      </c>
      <c r="BP173">
        <v>1</v>
      </c>
      <c r="BQ173">
        <v>1</v>
      </c>
      <c r="BR173">
        <v>1</v>
      </c>
      <c r="BS173" s="41">
        <f t="shared" si="53"/>
        <v>2.9411764705882353E-2</v>
      </c>
      <c r="BT173">
        <v>0</v>
      </c>
      <c r="BU173">
        <v>0</v>
      </c>
      <c r="BV173" s="41">
        <f t="shared" si="54"/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2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 s="42">
        <f t="shared" si="55"/>
        <v>0</v>
      </c>
      <c r="DQ173" s="20">
        <v>0.11700000000000001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28</v>
      </c>
      <c r="DX173">
        <v>36</v>
      </c>
      <c r="DY173">
        <v>17</v>
      </c>
      <c r="DZ173">
        <v>33</v>
      </c>
      <c r="EA173">
        <v>11</v>
      </c>
      <c r="EB173">
        <v>23</v>
      </c>
      <c r="EC173">
        <v>1.84</v>
      </c>
      <c r="ED173">
        <v>2.0499999999999998</v>
      </c>
      <c r="EE173">
        <v>1</v>
      </c>
      <c r="EF173">
        <v>2</v>
      </c>
      <c r="EG173" s="41">
        <f t="shared" si="56"/>
        <v>9.0909090909090912E-2</v>
      </c>
      <c r="EH173" s="43">
        <f t="shared" si="57"/>
        <v>0.91304347826086962</v>
      </c>
      <c r="EI173" s="44">
        <f t="shared" si="58"/>
        <v>1.0039525691699605</v>
      </c>
      <c r="EJ173">
        <v>28</v>
      </c>
      <c r="EK173">
        <v>36</v>
      </c>
      <c r="EL173">
        <v>17</v>
      </c>
      <c r="EM173">
        <v>33</v>
      </c>
      <c r="EN173">
        <v>11</v>
      </c>
      <c r="EO173">
        <v>23</v>
      </c>
      <c r="EP173">
        <v>1</v>
      </c>
      <c r="EQ173">
        <v>2</v>
      </c>
      <c r="ER173">
        <v>14</v>
      </c>
      <c r="ES173">
        <v>24</v>
      </c>
      <c r="ET173">
        <v>7</v>
      </c>
      <c r="EU173">
        <v>9</v>
      </c>
      <c r="EV173">
        <v>0</v>
      </c>
      <c r="EW173">
        <v>1</v>
      </c>
      <c r="EX173">
        <v>2</v>
      </c>
      <c r="EY173">
        <v>0</v>
      </c>
      <c r="EZ173">
        <v>0</v>
      </c>
      <c r="FA173">
        <v>0</v>
      </c>
      <c r="FB173">
        <v>-0.1</v>
      </c>
      <c r="FC173" s="20">
        <v>0.05</v>
      </c>
      <c r="FD173" s="26">
        <f t="shared" si="59"/>
        <v>2.5000000000000001E-2</v>
      </c>
      <c r="FE173">
        <v>1.5E-3</v>
      </c>
      <c r="FF173">
        <v>0</v>
      </c>
      <c r="FG173">
        <v>0</v>
      </c>
      <c r="FH173">
        <v>0</v>
      </c>
      <c r="FL173" s="42">
        <f t="shared" si="60"/>
        <v>2</v>
      </c>
      <c r="FM173" s="20">
        <f t="shared" si="61"/>
        <v>0</v>
      </c>
      <c r="FN173" s="41">
        <v>0</v>
      </c>
      <c r="FO173" s="20">
        <f t="shared" si="62"/>
        <v>0</v>
      </c>
      <c r="FP173" s="20">
        <f t="shared" si="63"/>
        <v>2.3400000000000001E-2</v>
      </c>
      <c r="FQ173" s="20">
        <f t="shared" si="64"/>
        <v>138.12949640287769</v>
      </c>
      <c r="FV173" t="s">
        <v>711</v>
      </c>
      <c r="FW173" s="45">
        <v>650000</v>
      </c>
      <c r="FX173" s="45">
        <v>650000</v>
      </c>
      <c r="FY173">
        <v>4</v>
      </c>
      <c r="FZ173">
        <v>0</v>
      </c>
      <c r="GA173">
        <v>0</v>
      </c>
      <c r="GB173">
        <v>0</v>
      </c>
      <c r="GC173">
        <v>-3</v>
      </c>
      <c r="GD173">
        <v>10</v>
      </c>
      <c r="GE173">
        <v>4</v>
      </c>
      <c r="GF173">
        <v>55</v>
      </c>
      <c r="GG173">
        <v>-0.1</v>
      </c>
      <c r="GH173">
        <v>-0.1</v>
      </c>
      <c r="GI173">
        <v>-0.2</v>
      </c>
      <c r="GJ173" s="42">
        <f t="shared" si="65"/>
        <v>0</v>
      </c>
    </row>
    <row r="174" spans="1:192" x14ac:dyDescent="0.45">
      <c r="A174" s="40">
        <v>34418</v>
      </c>
      <c r="B174" t="s">
        <v>1470</v>
      </c>
      <c r="C174" t="s">
        <v>145</v>
      </c>
      <c r="D174" t="s">
        <v>91</v>
      </c>
      <c r="E174" t="s">
        <v>91</v>
      </c>
      <c r="F174">
        <v>77</v>
      </c>
      <c r="G174">
        <v>233</v>
      </c>
      <c r="K174" t="s">
        <v>92</v>
      </c>
      <c r="L174">
        <v>2017</v>
      </c>
      <c r="M174">
        <v>23</v>
      </c>
      <c r="N174">
        <v>1</v>
      </c>
      <c r="O174">
        <v>8477073</v>
      </c>
      <c r="P174" t="s">
        <v>1471</v>
      </c>
      <c r="Q174" t="s">
        <v>1472</v>
      </c>
      <c r="R174" t="s">
        <v>1473</v>
      </c>
      <c r="S174" t="s">
        <v>1474</v>
      </c>
      <c r="T174" t="s">
        <v>720</v>
      </c>
      <c r="U174" t="s">
        <v>172</v>
      </c>
      <c r="V174">
        <v>34</v>
      </c>
      <c r="W174">
        <v>1</v>
      </c>
      <c r="X174">
        <v>3</v>
      </c>
      <c r="Y174">
        <v>1</v>
      </c>
      <c r="Z174">
        <v>4</v>
      </c>
      <c r="AA174">
        <v>28</v>
      </c>
      <c r="AB174">
        <v>88</v>
      </c>
      <c r="AC174" s="26">
        <f t="shared" si="44"/>
        <v>0.11764705882352941</v>
      </c>
      <c r="AD174" s="20">
        <f t="shared" si="45"/>
        <v>0</v>
      </c>
      <c r="AE174" s="20">
        <v>1.387</v>
      </c>
      <c r="AF174">
        <v>-4</v>
      </c>
      <c r="AG174">
        <v>-4.0999999999999996</v>
      </c>
      <c r="AH174">
        <v>57</v>
      </c>
      <c r="AI174">
        <v>568</v>
      </c>
      <c r="AJ174">
        <v>23672</v>
      </c>
      <c r="AK174" s="20">
        <v>394.53333333333001</v>
      </c>
      <c r="AL174">
        <v>394.53</v>
      </c>
      <c r="AM174">
        <v>395</v>
      </c>
      <c r="AN174" s="26">
        <f t="shared" si="46"/>
        <v>11.603921568627452</v>
      </c>
      <c r="AO174">
        <v>19.940000000000001</v>
      </c>
      <c r="AP174" s="41">
        <f t="shared" si="47"/>
        <v>0.33333333333333331</v>
      </c>
      <c r="AQ174">
        <v>43</v>
      </c>
      <c r="AR174">
        <v>43</v>
      </c>
      <c r="AS174">
        <v>43</v>
      </c>
      <c r="AT174">
        <v>27</v>
      </c>
      <c r="AU174">
        <v>27</v>
      </c>
      <c r="AV174">
        <v>19</v>
      </c>
      <c r="AW174">
        <v>13</v>
      </c>
      <c r="AX174">
        <v>2</v>
      </c>
      <c r="AY174">
        <v>1</v>
      </c>
      <c r="AZ174">
        <v>3</v>
      </c>
      <c r="BA174" s="42">
        <f t="shared" si="48"/>
        <v>4</v>
      </c>
      <c r="BB174">
        <v>1.02</v>
      </c>
      <c r="BC174">
        <v>44.736800000000002</v>
      </c>
      <c r="BD174" s="20">
        <v>27.6</v>
      </c>
      <c r="BE174" s="20">
        <f t="shared" si="49"/>
        <v>70.599999999999994</v>
      </c>
      <c r="BF174" s="20">
        <f t="shared" si="50"/>
        <v>10.736826096874763</v>
      </c>
      <c r="BG174">
        <v>121</v>
      </c>
      <c r="BH174">
        <v>108</v>
      </c>
      <c r="BI174">
        <v>108</v>
      </c>
      <c r="BJ174" s="41">
        <f t="shared" si="51"/>
        <v>0.52838427947598254</v>
      </c>
      <c r="BK174">
        <v>77</v>
      </c>
      <c r="BL174">
        <v>77</v>
      </c>
      <c r="BM174">
        <v>48</v>
      </c>
      <c r="BN174" s="42">
        <f t="shared" si="52"/>
        <v>29</v>
      </c>
      <c r="BO174">
        <v>8</v>
      </c>
      <c r="BP174">
        <v>23</v>
      </c>
      <c r="BQ174">
        <v>3</v>
      </c>
      <c r="BR174">
        <v>27</v>
      </c>
      <c r="BS174" s="41">
        <f t="shared" si="53"/>
        <v>7.8488372093023256E-2</v>
      </c>
      <c r="BT174">
        <v>0</v>
      </c>
      <c r="BU174">
        <v>0</v>
      </c>
      <c r="BV174" s="41">
        <f t="shared" si="54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6</v>
      </c>
      <c r="DA174">
        <v>0</v>
      </c>
      <c r="DB174">
        <v>0</v>
      </c>
      <c r="DC174">
        <v>5</v>
      </c>
      <c r="DD174">
        <v>0</v>
      </c>
      <c r="DE174">
        <v>0</v>
      </c>
      <c r="DF174">
        <v>0</v>
      </c>
      <c r="DG174">
        <v>14</v>
      </c>
      <c r="DH174">
        <v>17</v>
      </c>
      <c r="DI174">
        <v>4</v>
      </c>
      <c r="DJ174">
        <v>17</v>
      </c>
      <c r="DK174">
        <v>13</v>
      </c>
      <c r="DL174">
        <v>4</v>
      </c>
      <c r="DM174">
        <v>8</v>
      </c>
      <c r="DN174">
        <v>4</v>
      </c>
      <c r="DO174">
        <v>4</v>
      </c>
      <c r="DP174" s="42">
        <f t="shared" si="55"/>
        <v>-13</v>
      </c>
      <c r="DQ174" s="20">
        <v>-7.2130000000000001</v>
      </c>
      <c r="DR174">
        <v>11</v>
      </c>
      <c r="DS174">
        <v>5</v>
      </c>
      <c r="DT174">
        <v>0</v>
      </c>
      <c r="DU174">
        <v>0</v>
      </c>
      <c r="DV174">
        <v>1</v>
      </c>
      <c r="DW174">
        <v>323</v>
      </c>
      <c r="DX174">
        <v>403</v>
      </c>
      <c r="DY174">
        <v>236</v>
      </c>
      <c r="DZ174">
        <v>317</v>
      </c>
      <c r="EA174">
        <v>172</v>
      </c>
      <c r="EB174">
        <v>218</v>
      </c>
      <c r="EC174">
        <v>12.75</v>
      </c>
      <c r="ED174">
        <v>19.899999999999999</v>
      </c>
      <c r="EE174">
        <v>12</v>
      </c>
      <c r="EF174">
        <v>14</v>
      </c>
      <c r="EG174" s="41">
        <f t="shared" si="56"/>
        <v>6.9767441860465115E-2</v>
      </c>
      <c r="EH174" s="43">
        <f t="shared" si="57"/>
        <v>0.93577981651376141</v>
      </c>
      <c r="EI174" s="44">
        <f t="shared" si="58"/>
        <v>1.0055472583742264</v>
      </c>
      <c r="EJ174">
        <v>323</v>
      </c>
      <c r="EK174">
        <v>403</v>
      </c>
      <c r="EL174">
        <v>234</v>
      </c>
      <c r="EM174">
        <v>317</v>
      </c>
      <c r="EN174">
        <v>169</v>
      </c>
      <c r="EO174">
        <v>218</v>
      </c>
      <c r="EP174">
        <v>11</v>
      </c>
      <c r="EQ174">
        <v>14</v>
      </c>
      <c r="ER174">
        <v>147</v>
      </c>
      <c r="ES174">
        <v>214</v>
      </c>
      <c r="ET174">
        <v>50</v>
      </c>
      <c r="EU174">
        <v>81</v>
      </c>
      <c r="EV174">
        <v>9</v>
      </c>
      <c r="EW174">
        <v>8</v>
      </c>
      <c r="EX174">
        <v>35</v>
      </c>
      <c r="EY174">
        <v>24</v>
      </c>
      <c r="EZ174">
        <v>0</v>
      </c>
      <c r="FA174">
        <v>0.7</v>
      </c>
      <c r="FB174">
        <v>0.7</v>
      </c>
      <c r="FC174" s="20">
        <v>-0.72</v>
      </c>
      <c r="FD174" s="26">
        <f t="shared" si="59"/>
        <v>-2.1176470588235293E-2</v>
      </c>
      <c r="FE174">
        <v>0.17130000000000001</v>
      </c>
      <c r="FF174">
        <v>-0.49</v>
      </c>
      <c r="FG174">
        <v>-0.22</v>
      </c>
      <c r="FH174">
        <v>-0.71</v>
      </c>
      <c r="FL174" s="42">
        <f t="shared" si="60"/>
        <v>166</v>
      </c>
      <c r="FM174" s="20">
        <f t="shared" si="61"/>
        <v>7.2727272727272725</v>
      </c>
      <c r="FN174" s="41">
        <v>1.0219342000000001E-2</v>
      </c>
      <c r="FO174" s="20">
        <f t="shared" si="62"/>
        <v>-1.7000000000000002</v>
      </c>
      <c r="FP174" s="20">
        <f t="shared" si="63"/>
        <v>2.5573999999999999</v>
      </c>
      <c r="FQ174" s="20">
        <f t="shared" si="64"/>
        <v>110.40985476389629</v>
      </c>
      <c r="FV174" t="s">
        <v>751</v>
      </c>
      <c r="FW174" s="45">
        <v>650000</v>
      </c>
      <c r="FX174" s="45">
        <v>650000</v>
      </c>
      <c r="FY174">
        <v>34</v>
      </c>
      <c r="FZ174">
        <v>1</v>
      </c>
      <c r="GA174">
        <v>3</v>
      </c>
      <c r="GB174">
        <v>4</v>
      </c>
      <c r="GC174">
        <v>-4</v>
      </c>
      <c r="GD174">
        <v>57</v>
      </c>
      <c r="GE174">
        <v>19</v>
      </c>
      <c r="GF174">
        <v>395</v>
      </c>
      <c r="GG174">
        <v>0</v>
      </c>
      <c r="GH174">
        <v>0.7</v>
      </c>
      <c r="GI174">
        <v>0.7</v>
      </c>
      <c r="GJ174" s="42">
        <f t="shared" si="65"/>
        <v>-1.7000000000000002</v>
      </c>
    </row>
    <row r="175" spans="1:192" x14ac:dyDescent="0.45">
      <c r="A175" s="40">
        <v>34856</v>
      </c>
      <c r="B175" t="s">
        <v>1475</v>
      </c>
      <c r="D175" t="s">
        <v>223</v>
      </c>
      <c r="E175" t="s">
        <v>223</v>
      </c>
      <c r="F175">
        <v>77</v>
      </c>
      <c r="G175">
        <v>214</v>
      </c>
      <c r="K175" t="s">
        <v>92</v>
      </c>
      <c r="L175">
        <v>2017</v>
      </c>
      <c r="M175">
        <v>22</v>
      </c>
      <c r="N175">
        <v>1</v>
      </c>
      <c r="O175">
        <v>8480153</v>
      </c>
      <c r="P175" t="s">
        <v>1476</v>
      </c>
      <c r="Q175" t="s">
        <v>1477</v>
      </c>
      <c r="R175" t="s">
        <v>1478</v>
      </c>
      <c r="S175" t="s">
        <v>1479</v>
      </c>
      <c r="T175" t="s">
        <v>716</v>
      </c>
      <c r="U175" t="s">
        <v>188</v>
      </c>
      <c r="V175">
        <v>6</v>
      </c>
      <c r="W175">
        <v>0</v>
      </c>
      <c r="X175">
        <v>1</v>
      </c>
      <c r="Y175">
        <v>0</v>
      </c>
      <c r="Z175">
        <v>1</v>
      </c>
      <c r="AA175">
        <v>31</v>
      </c>
      <c r="AB175">
        <v>75</v>
      </c>
      <c r="AC175" s="26">
        <f t="shared" si="44"/>
        <v>0.16666666666666666</v>
      </c>
      <c r="AD175" s="20">
        <f t="shared" si="45"/>
        <v>0</v>
      </c>
      <c r="AE175" s="20">
        <v>0.29699999999999999</v>
      </c>
      <c r="AF175">
        <v>-1</v>
      </c>
      <c r="AG175">
        <v>-1.1000000000000001</v>
      </c>
      <c r="AH175">
        <v>0</v>
      </c>
      <c r="AI175">
        <v>97</v>
      </c>
      <c r="AJ175">
        <v>4794</v>
      </c>
      <c r="AK175" s="20">
        <v>79.900000000000006</v>
      </c>
      <c r="AL175">
        <v>79.900000000000006</v>
      </c>
      <c r="AM175">
        <v>80</v>
      </c>
      <c r="AN175" s="26">
        <f t="shared" si="46"/>
        <v>13.316666666666668</v>
      </c>
      <c r="AO175">
        <v>22.17</v>
      </c>
      <c r="AP175" s="41">
        <f t="shared" si="47"/>
        <v>0.33333333333333331</v>
      </c>
      <c r="AQ175">
        <v>16</v>
      </c>
      <c r="AR175">
        <v>16</v>
      </c>
      <c r="AS175">
        <v>16</v>
      </c>
      <c r="AT175">
        <v>8</v>
      </c>
      <c r="AU175">
        <v>8</v>
      </c>
      <c r="AV175">
        <v>7</v>
      </c>
      <c r="AW175">
        <v>10</v>
      </c>
      <c r="AX175">
        <v>0</v>
      </c>
      <c r="AY175">
        <v>0</v>
      </c>
      <c r="AZ175">
        <v>0</v>
      </c>
      <c r="BA175" s="42">
        <f t="shared" si="48"/>
        <v>0</v>
      </c>
      <c r="BB175">
        <v>0.36</v>
      </c>
      <c r="BC175">
        <v>34.428600000000003</v>
      </c>
      <c r="BD175" s="20">
        <v>0</v>
      </c>
      <c r="BE175" s="20">
        <f t="shared" si="49"/>
        <v>16</v>
      </c>
      <c r="BF175" s="20">
        <f t="shared" si="50"/>
        <v>12.015018773466833</v>
      </c>
      <c r="BG175">
        <v>33</v>
      </c>
      <c r="BH175">
        <v>22</v>
      </c>
      <c r="BI175">
        <v>20</v>
      </c>
      <c r="BJ175" s="41">
        <f t="shared" si="51"/>
        <v>0.62264150943396224</v>
      </c>
      <c r="BK175">
        <v>6</v>
      </c>
      <c r="BL175">
        <v>6</v>
      </c>
      <c r="BM175">
        <v>11</v>
      </c>
      <c r="BN175" s="42">
        <f t="shared" si="52"/>
        <v>-5</v>
      </c>
      <c r="BO175">
        <v>1</v>
      </c>
      <c r="BP175">
        <v>0</v>
      </c>
      <c r="BQ175">
        <v>2</v>
      </c>
      <c r="BR175">
        <v>6</v>
      </c>
      <c r="BS175" s="41">
        <f t="shared" si="53"/>
        <v>0.10526315789473684</v>
      </c>
      <c r="BT175">
        <v>20</v>
      </c>
      <c r="BU175">
        <v>40</v>
      </c>
      <c r="BV175" s="41">
        <f t="shared" si="54"/>
        <v>0.33333333333333331</v>
      </c>
      <c r="BW175">
        <v>5</v>
      </c>
      <c r="BX175">
        <v>13</v>
      </c>
      <c r="BY175">
        <v>7</v>
      </c>
      <c r="BZ175">
        <v>14</v>
      </c>
      <c r="CA175">
        <v>8</v>
      </c>
      <c r="CB175">
        <v>13</v>
      </c>
      <c r="CC175">
        <v>6</v>
      </c>
      <c r="CD175">
        <v>6</v>
      </c>
      <c r="CE175">
        <v>10</v>
      </c>
      <c r="CF175">
        <v>20</v>
      </c>
      <c r="CG175">
        <v>13</v>
      </c>
      <c r="CH175">
        <v>25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4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 s="42">
        <f t="shared" si="55"/>
        <v>0</v>
      </c>
      <c r="DQ175" s="20">
        <v>-6.3E-2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64</v>
      </c>
      <c r="DX175">
        <v>78</v>
      </c>
      <c r="DY175">
        <v>45</v>
      </c>
      <c r="DZ175">
        <v>51</v>
      </c>
      <c r="EA175">
        <v>39</v>
      </c>
      <c r="EB175">
        <v>43</v>
      </c>
      <c r="EC175">
        <v>1.85</v>
      </c>
      <c r="ED175">
        <v>3.14</v>
      </c>
      <c r="EE175">
        <v>3</v>
      </c>
      <c r="EF175">
        <v>4</v>
      </c>
      <c r="EG175" s="41">
        <f t="shared" si="56"/>
        <v>7.6923076923076927E-2</v>
      </c>
      <c r="EH175" s="43">
        <f t="shared" si="57"/>
        <v>0.90697674418604657</v>
      </c>
      <c r="EI175" s="44">
        <f t="shared" si="58"/>
        <v>0.98389982110912344</v>
      </c>
      <c r="EJ175">
        <v>63</v>
      </c>
      <c r="EK175">
        <v>78</v>
      </c>
      <c r="EL175">
        <v>44</v>
      </c>
      <c r="EM175">
        <v>51</v>
      </c>
      <c r="EN175">
        <v>38</v>
      </c>
      <c r="EO175">
        <v>43</v>
      </c>
      <c r="EP175">
        <v>3</v>
      </c>
      <c r="EQ175">
        <v>4</v>
      </c>
      <c r="ER175">
        <v>29</v>
      </c>
      <c r="ES175">
        <v>42</v>
      </c>
      <c r="ET175">
        <v>6</v>
      </c>
      <c r="EU175">
        <v>17</v>
      </c>
      <c r="EV175">
        <v>1</v>
      </c>
      <c r="EW175">
        <v>4</v>
      </c>
      <c r="EX175">
        <v>4</v>
      </c>
      <c r="EY175">
        <v>2</v>
      </c>
      <c r="EZ175">
        <v>-0.1</v>
      </c>
      <c r="FA175">
        <v>0.1</v>
      </c>
      <c r="FB175">
        <v>-0.1</v>
      </c>
      <c r="FC175" s="20">
        <v>0.18</v>
      </c>
      <c r="FD175" s="26">
        <f t="shared" si="59"/>
        <v>0.03</v>
      </c>
      <c r="FE175">
        <v>5.0000000000000001E-4</v>
      </c>
      <c r="FF175">
        <v>0</v>
      </c>
      <c r="FG175">
        <v>0</v>
      </c>
      <c r="FH175">
        <v>0</v>
      </c>
      <c r="FL175" s="42">
        <f t="shared" si="60"/>
        <v>12</v>
      </c>
      <c r="FM175" s="20">
        <f t="shared" si="61"/>
        <v>0</v>
      </c>
      <c r="FN175" s="41">
        <v>0</v>
      </c>
      <c r="FO175" s="20">
        <f t="shared" si="62"/>
        <v>1</v>
      </c>
      <c r="FP175" s="20">
        <f t="shared" si="63"/>
        <v>0.98740000000000006</v>
      </c>
      <c r="FQ175" s="20">
        <f t="shared" si="64"/>
        <v>106.63329161451814</v>
      </c>
      <c r="FV175" t="s">
        <v>751</v>
      </c>
      <c r="FW175" s="45">
        <v>742500</v>
      </c>
      <c r="FX175" s="45">
        <v>833750</v>
      </c>
      <c r="FY175">
        <v>6</v>
      </c>
      <c r="FZ175">
        <v>0</v>
      </c>
      <c r="GA175">
        <v>1</v>
      </c>
      <c r="GB175">
        <v>1</v>
      </c>
      <c r="GC175">
        <v>-1</v>
      </c>
      <c r="GD175">
        <v>0</v>
      </c>
      <c r="GE175">
        <v>7</v>
      </c>
      <c r="GF175">
        <v>80</v>
      </c>
      <c r="GG175">
        <v>-0.1</v>
      </c>
      <c r="GH175">
        <v>0.1</v>
      </c>
      <c r="GI175">
        <v>-0.1</v>
      </c>
      <c r="GJ175" s="42">
        <f t="shared" si="65"/>
        <v>1</v>
      </c>
    </row>
    <row r="176" spans="1:192" x14ac:dyDescent="0.45">
      <c r="A176" s="40">
        <v>33570</v>
      </c>
      <c r="B176" t="s">
        <v>1480</v>
      </c>
      <c r="C176" t="s">
        <v>1450</v>
      </c>
      <c r="D176" t="s">
        <v>107</v>
      </c>
      <c r="E176" t="s">
        <v>107</v>
      </c>
      <c r="F176">
        <v>71</v>
      </c>
      <c r="G176">
        <v>200</v>
      </c>
      <c r="H176">
        <v>2011</v>
      </c>
      <c r="I176">
        <v>3</v>
      </c>
      <c r="J176">
        <v>75</v>
      </c>
      <c r="K176" t="s">
        <v>92</v>
      </c>
      <c r="L176">
        <v>2016</v>
      </c>
      <c r="M176">
        <v>26</v>
      </c>
      <c r="N176">
        <v>2</v>
      </c>
      <c r="O176">
        <v>8476399</v>
      </c>
      <c r="P176" t="s">
        <v>1481</v>
      </c>
      <c r="Q176" t="s">
        <v>1482</v>
      </c>
      <c r="R176" t="s">
        <v>1483</v>
      </c>
      <c r="S176" t="s">
        <v>1484</v>
      </c>
      <c r="T176" t="s">
        <v>716</v>
      </c>
      <c r="U176" t="s">
        <v>194</v>
      </c>
      <c r="V176">
        <v>79</v>
      </c>
      <c r="W176">
        <v>13</v>
      </c>
      <c r="X176">
        <v>12</v>
      </c>
      <c r="Y176">
        <v>10</v>
      </c>
      <c r="Z176">
        <v>25</v>
      </c>
      <c r="AA176">
        <v>12</v>
      </c>
      <c r="AB176">
        <v>68</v>
      </c>
      <c r="AC176" s="26">
        <f t="shared" si="44"/>
        <v>0.31645569620253167</v>
      </c>
      <c r="AD176" s="20">
        <f t="shared" si="45"/>
        <v>18.130434782608695</v>
      </c>
      <c r="AE176" s="20">
        <v>10.287000000000001</v>
      </c>
      <c r="AF176">
        <v>7</v>
      </c>
      <c r="AG176">
        <v>6.1</v>
      </c>
      <c r="AH176">
        <v>50</v>
      </c>
      <c r="AI176">
        <v>1524</v>
      </c>
      <c r="AJ176">
        <v>68235</v>
      </c>
      <c r="AK176" s="20">
        <v>1137.1333333333</v>
      </c>
      <c r="AL176">
        <v>1137.1300000000001</v>
      </c>
      <c r="AM176">
        <v>1137</v>
      </c>
      <c r="AN176" s="26">
        <f t="shared" si="46"/>
        <v>14.395569620253164</v>
      </c>
      <c r="AO176">
        <v>24.17</v>
      </c>
      <c r="AP176" s="41">
        <f t="shared" si="47"/>
        <v>0.56818181818181823</v>
      </c>
      <c r="AQ176">
        <v>245</v>
      </c>
      <c r="AR176">
        <v>245</v>
      </c>
      <c r="AS176">
        <v>245</v>
      </c>
      <c r="AT176">
        <v>199</v>
      </c>
      <c r="AU176">
        <v>199</v>
      </c>
      <c r="AV176">
        <v>146</v>
      </c>
      <c r="AW176">
        <v>150</v>
      </c>
      <c r="AX176">
        <v>77</v>
      </c>
      <c r="AY176">
        <v>13</v>
      </c>
      <c r="AZ176">
        <v>9</v>
      </c>
      <c r="BA176" s="42">
        <f t="shared" si="48"/>
        <v>22</v>
      </c>
      <c r="BB176">
        <v>17.41</v>
      </c>
      <c r="BC176">
        <v>28.280799999999999</v>
      </c>
      <c r="BD176" s="20">
        <v>169.7</v>
      </c>
      <c r="BE176" s="20">
        <f t="shared" si="49"/>
        <v>414.7</v>
      </c>
      <c r="BF176" s="20">
        <f t="shared" si="50"/>
        <v>21.881403181694264</v>
      </c>
      <c r="BG176">
        <v>225</v>
      </c>
      <c r="BH176">
        <v>353</v>
      </c>
      <c r="BI176">
        <v>544</v>
      </c>
      <c r="BJ176" s="41">
        <f t="shared" si="51"/>
        <v>0.2925877763328999</v>
      </c>
      <c r="BK176">
        <v>216</v>
      </c>
      <c r="BL176">
        <v>216</v>
      </c>
      <c r="BM176">
        <v>111</v>
      </c>
      <c r="BN176" s="42">
        <f t="shared" si="52"/>
        <v>105</v>
      </c>
      <c r="BO176">
        <v>53</v>
      </c>
      <c r="BP176">
        <v>21</v>
      </c>
      <c r="BQ176">
        <v>68</v>
      </c>
      <c r="BR176">
        <v>57</v>
      </c>
      <c r="BS176" s="41">
        <f t="shared" si="53"/>
        <v>6.3333333333333339E-2</v>
      </c>
      <c r="BT176">
        <v>252</v>
      </c>
      <c r="BU176">
        <v>285</v>
      </c>
      <c r="BV176" s="41">
        <f t="shared" si="54"/>
        <v>0.46927374301675978</v>
      </c>
      <c r="BW176">
        <v>114</v>
      </c>
      <c r="BX176">
        <v>146</v>
      </c>
      <c r="BY176">
        <v>85</v>
      </c>
      <c r="BZ176">
        <v>83</v>
      </c>
      <c r="CA176">
        <v>53</v>
      </c>
      <c r="CB176">
        <v>56</v>
      </c>
      <c r="CC176">
        <v>105</v>
      </c>
      <c r="CD176">
        <v>98</v>
      </c>
      <c r="CE176">
        <v>76</v>
      </c>
      <c r="CF176">
        <v>103</v>
      </c>
      <c r="CG176">
        <v>157</v>
      </c>
      <c r="CH176">
        <v>164</v>
      </c>
      <c r="CI176">
        <v>0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3</v>
      </c>
      <c r="CT176">
        <v>1</v>
      </c>
      <c r="CU176">
        <v>0</v>
      </c>
      <c r="CV176">
        <v>7</v>
      </c>
      <c r="CW176">
        <v>0</v>
      </c>
      <c r="CX176">
        <v>5</v>
      </c>
      <c r="CY176">
        <v>7</v>
      </c>
      <c r="CZ176">
        <v>41</v>
      </c>
      <c r="DA176">
        <v>23</v>
      </c>
      <c r="DB176">
        <v>0</v>
      </c>
      <c r="DC176">
        <v>5</v>
      </c>
      <c r="DD176">
        <v>41</v>
      </c>
      <c r="DE176">
        <v>8</v>
      </c>
      <c r="DF176">
        <v>0</v>
      </c>
      <c r="DG176">
        <v>69</v>
      </c>
      <c r="DH176">
        <v>22</v>
      </c>
      <c r="DI176">
        <v>20</v>
      </c>
      <c r="DJ176">
        <v>22</v>
      </c>
      <c r="DK176">
        <v>20</v>
      </c>
      <c r="DL176">
        <v>2</v>
      </c>
      <c r="DM176">
        <v>23</v>
      </c>
      <c r="DN176">
        <v>21</v>
      </c>
      <c r="DO176">
        <v>2</v>
      </c>
      <c r="DP176" s="42">
        <f t="shared" si="55"/>
        <v>-2</v>
      </c>
      <c r="DQ176" s="20">
        <v>4.1289999999999996</v>
      </c>
      <c r="DR176">
        <v>20</v>
      </c>
      <c r="DS176">
        <v>2</v>
      </c>
      <c r="DT176">
        <v>0</v>
      </c>
      <c r="DU176">
        <v>0</v>
      </c>
      <c r="DV176">
        <v>0</v>
      </c>
      <c r="DW176">
        <v>877</v>
      </c>
      <c r="DX176">
        <v>1142</v>
      </c>
      <c r="DY176">
        <v>692</v>
      </c>
      <c r="DZ176">
        <v>843</v>
      </c>
      <c r="EA176">
        <v>500</v>
      </c>
      <c r="EB176">
        <v>595</v>
      </c>
      <c r="EC176">
        <v>45.85</v>
      </c>
      <c r="ED176">
        <v>52.24</v>
      </c>
      <c r="EE176">
        <v>44</v>
      </c>
      <c r="EF176">
        <v>56</v>
      </c>
      <c r="EG176" s="41">
        <f t="shared" si="56"/>
        <v>8.7999999999999995E-2</v>
      </c>
      <c r="EH176" s="43">
        <f t="shared" si="57"/>
        <v>0.90588235294117647</v>
      </c>
      <c r="EI176" s="44">
        <f t="shared" si="58"/>
        <v>0.99388235294117644</v>
      </c>
      <c r="EJ176">
        <v>878</v>
      </c>
      <c r="EK176">
        <v>1145</v>
      </c>
      <c r="EL176">
        <v>692</v>
      </c>
      <c r="EM176">
        <v>846</v>
      </c>
      <c r="EN176">
        <v>501</v>
      </c>
      <c r="EO176">
        <v>599</v>
      </c>
      <c r="EP176">
        <v>44</v>
      </c>
      <c r="EQ176">
        <v>56</v>
      </c>
      <c r="ER176">
        <v>426</v>
      </c>
      <c r="ES176">
        <v>542</v>
      </c>
      <c r="ET176">
        <v>196</v>
      </c>
      <c r="EU176">
        <v>180</v>
      </c>
      <c r="EV176">
        <v>27</v>
      </c>
      <c r="EW176">
        <v>27</v>
      </c>
      <c r="EX176">
        <v>76</v>
      </c>
      <c r="EY176">
        <v>71</v>
      </c>
      <c r="EZ176">
        <v>0.8</v>
      </c>
      <c r="FA176">
        <v>1.6</v>
      </c>
      <c r="FB176">
        <v>2.5</v>
      </c>
      <c r="FC176" s="20">
        <v>29.61</v>
      </c>
      <c r="FD176" s="26">
        <f t="shared" si="59"/>
        <v>0.37481012658227847</v>
      </c>
      <c r="FE176">
        <v>3.2016</v>
      </c>
      <c r="FF176">
        <v>0.36</v>
      </c>
      <c r="FG176">
        <v>0.82</v>
      </c>
      <c r="FH176">
        <v>1.18</v>
      </c>
      <c r="FL176" s="42">
        <f t="shared" si="60"/>
        <v>325</v>
      </c>
      <c r="FM176" s="20">
        <f t="shared" si="61"/>
        <v>14.2</v>
      </c>
      <c r="FN176" s="41">
        <v>5.8668134300000001E-2</v>
      </c>
      <c r="FO176" s="20">
        <f t="shared" si="62"/>
        <v>20</v>
      </c>
      <c r="FP176" s="20">
        <f t="shared" si="63"/>
        <v>25.825800000000001</v>
      </c>
      <c r="FQ176" s="20">
        <f t="shared" si="64"/>
        <v>106.53135525401669</v>
      </c>
      <c r="FV176" t="s">
        <v>751</v>
      </c>
      <c r="FW176" s="45">
        <v>660000</v>
      </c>
      <c r="FX176" s="45">
        <v>660000</v>
      </c>
      <c r="FY176">
        <v>102</v>
      </c>
      <c r="FZ176">
        <v>14</v>
      </c>
      <c r="GA176">
        <v>13</v>
      </c>
      <c r="GB176">
        <v>27</v>
      </c>
      <c r="GC176">
        <v>0</v>
      </c>
      <c r="GD176">
        <v>77</v>
      </c>
      <c r="GE176">
        <v>175</v>
      </c>
      <c r="GF176">
        <v>1433</v>
      </c>
      <c r="GG176">
        <v>0.30000000000000004</v>
      </c>
      <c r="GH176">
        <v>1.8</v>
      </c>
      <c r="GI176">
        <v>2.1</v>
      </c>
      <c r="GJ176" s="42">
        <f t="shared" si="65"/>
        <v>20</v>
      </c>
    </row>
    <row r="177" spans="1:192" x14ac:dyDescent="0.45">
      <c r="A177" s="40">
        <v>34481</v>
      </c>
      <c r="B177" t="s">
        <v>1485</v>
      </c>
      <c r="C177" t="s">
        <v>208</v>
      </c>
      <c r="D177" t="s">
        <v>91</v>
      </c>
      <c r="E177" t="s">
        <v>91</v>
      </c>
      <c r="F177">
        <v>73</v>
      </c>
      <c r="G177">
        <v>195</v>
      </c>
      <c r="K177" t="s">
        <v>92</v>
      </c>
      <c r="L177">
        <v>2017</v>
      </c>
      <c r="M177">
        <v>23</v>
      </c>
      <c r="N177">
        <v>1</v>
      </c>
      <c r="O177">
        <v>8477085</v>
      </c>
      <c r="P177" t="s">
        <v>1486</v>
      </c>
      <c r="Q177" t="s">
        <v>1487</v>
      </c>
      <c r="R177" t="s">
        <v>1488</v>
      </c>
      <c r="S177" t="s">
        <v>1489</v>
      </c>
      <c r="T177" t="s">
        <v>720</v>
      </c>
      <c r="U177" t="s">
        <v>117</v>
      </c>
      <c r="V177">
        <v>5</v>
      </c>
      <c r="W177">
        <v>0</v>
      </c>
      <c r="X177">
        <v>2</v>
      </c>
      <c r="Y177">
        <v>1</v>
      </c>
      <c r="Z177">
        <v>2</v>
      </c>
      <c r="AA177">
        <v>29</v>
      </c>
      <c r="AB177">
        <v>53</v>
      </c>
      <c r="AC177" s="26">
        <f t="shared" si="44"/>
        <v>0.4</v>
      </c>
      <c r="AD177" s="20">
        <f t="shared" si="45"/>
        <v>0</v>
      </c>
      <c r="AE177" s="20">
        <v>0.60099999999999998</v>
      </c>
      <c r="AF177">
        <v>4</v>
      </c>
      <c r="AG177">
        <v>0.4</v>
      </c>
      <c r="AH177">
        <v>2</v>
      </c>
      <c r="AI177">
        <v>88</v>
      </c>
      <c r="AJ177">
        <v>4008</v>
      </c>
      <c r="AK177" s="20">
        <v>66.8</v>
      </c>
      <c r="AL177">
        <v>66.8</v>
      </c>
      <c r="AM177">
        <v>67</v>
      </c>
      <c r="AN177" s="26">
        <f t="shared" si="46"/>
        <v>13.36</v>
      </c>
      <c r="AO177">
        <v>22.41</v>
      </c>
      <c r="AP177" s="41">
        <f t="shared" si="47"/>
        <v>0.4</v>
      </c>
      <c r="AQ177">
        <v>5</v>
      </c>
      <c r="AR177">
        <v>5</v>
      </c>
      <c r="AS177">
        <v>5</v>
      </c>
      <c r="AT177">
        <v>4</v>
      </c>
      <c r="AU177">
        <v>4</v>
      </c>
      <c r="AV177">
        <v>3</v>
      </c>
      <c r="AW177">
        <v>1</v>
      </c>
      <c r="AX177">
        <v>1</v>
      </c>
      <c r="AY177">
        <v>0</v>
      </c>
      <c r="AZ177">
        <v>0</v>
      </c>
      <c r="BA177" s="42">
        <f t="shared" si="48"/>
        <v>0</v>
      </c>
      <c r="BB177">
        <v>0.18</v>
      </c>
      <c r="BC177">
        <v>41.333300000000001</v>
      </c>
      <c r="BD177" s="20">
        <v>10</v>
      </c>
      <c r="BE177" s="20">
        <f t="shared" si="49"/>
        <v>15</v>
      </c>
      <c r="BF177" s="20">
        <f t="shared" si="50"/>
        <v>13.473053892215571</v>
      </c>
      <c r="BG177">
        <v>16</v>
      </c>
      <c r="BH177">
        <v>24</v>
      </c>
      <c r="BI177">
        <v>21</v>
      </c>
      <c r="BJ177" s="41">
        <f t="shared" si="51"/>
        <v>0.43243243243243246</v>
      </c>
      <c r="BK177">
        <v>9</v>
      </c>
      <c r="BL177">
        <v>9</v>
      </c>
      <c r="BM177">
        <v>4</v>
      </c>
      <c r="BN177" s="42">
        <f t="shared" si="52"/>
        <v>5</v>
      </c>
      <c r="BO177">
        <v>1</v>
      </c>
      <c r="BP177">
        <v>0</v>
      </c>
      <c r="BQ177">
        <v>0</v>
      </c>
      <c r="BR177">
        <v>5</v>
      </c>
      <c r="BS177" s="41">
        <f t="shared" si="53"/>
        <v>9.8039215686274508E-2</v>
      </c>
      <c r="BT177">
        <v>0</v>
      </c>
      <c r="BU177">
        <v>0</v>
      </c>
      <c r="BV177" s="41">
        <f t="shared" si="54"/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 s="42">
        <f t="shared" si="55"/>
        <v>-1</v>
      </c>
      <c r="DQ177" s="20">
        <v>-0.69100000000000006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50</v>
      </c>
      <c r="DX177">
        <v>61</v>
      </c>
      <c r="DY177">
        <v>43</v>
      </c>
      <c r="DZ177">
        <v>46</v>
      </c>
      <c r="EA177">
        <v>30</v>
      </c>
      <c r="EB177">
        <v>33</v>
      </c>
      <c r="EC177">
        <v>2.3199999999999998</v>
      </c>
      <c r="ED177">
        <v>2.23</v>
      </c>
      <c r="EE177">
        <v>5</v>
      </c>
      <c r="EF177">
        <v>1</v>
      </c>
      <c r="EG177" s="41">
        <f t="shared" si="56"/>
        <v>0.16666666666666666</v>
      </c>
      <c r="EH177" s="43">
        <f t="shared" si="57"/>
        <v>0.96969696969696972</v>
      </c>
      <c r="EI177" s="44">
        <f t="shared" si="58"/>
        <v>1.1363636363636365</v>
      </c>
      <c r="EJ177">
        <v>50</v>
      </c>
      <c r="EK177">
        <v>61</v>
      </c>
      <c r="EL177">
        <v>43</v>
      </c>
      <c r="EM177">
        <v>46</v>
      </c>
      <c r="EN177">
        <v>30</v>
      </c>
      <c r="EO177">
        <v>33</v>
      </c>
      <c r="EP177">
        <v>5</v>
      </c>
      <c r="EQ177">
        <v>1</v>
      </c>
      <c r="ER177">
        <v>26</v>
      </c>
      <c r="ES177">
        <v>30</v>
      </c>
      <c r="ET177">
        <v>10</v>
      </c>
      <c r="EU177">
        <v>10</v>
      </c>
      <c r="EV177">
        <v>2</v>
      </c>
      <c r="EW177">
        <v>1</v>
      </c>
      <c r="EX177">
        <v>3</v>
      </c>
      <c r="EY177">
        <v>1</v>
      </c>
      <c r="EZ177">
        <v>0.1</v>
      </c>
      <c r="FA177">
        <v>0.5</v>
      </c>
      <c r="FB177">
        <v>0.60000000000000009</v>
      </c>
      <c r="FC177" s="20">
        <v>1.6800000000000002</v>
      </c>
      <c r="FD177" s="26">
        <f t="shared" si="59"/>
        <v>0.33600000000000002</v>
      </c>
      <c r="FE177">
        <v>1.2200000000000001E-2</v>
      </c>
      <c r="FF177">
        <v>-0.02</v>
      </c>
      <c r="FG177">
        <v>0.01</v>
      </c>
      <c r="FH177">
        <v>-0.02</v>
      </c>
      <c r="FL177" s="42">
        <f t="shared" si="60"/>
        <v>16</v>
      </c>
      <c r="FM177" s="20">
        <f t="shared" si="61"/>
        <v>9</v>
      </c>
      <c r="FN177" s="41">
        <v>0</v>
      </c>
      <c r="FO177" s="20">
        <f t="shared" si="62"/>
        <v>1.8</v>
      </c>
      <c r="FP177" s="20">
        <f t="shared" si="63"/>
        <v>1.8617999999999999</v>
      </c>
      <c r="FQ177" s="20">
        <f t="shared" si="64"/>
        <v>99.700598802395206</v>
      </c>
      <c r="FV177" t="s">
        <v>751</v>
      </c>
      <c r="FW177" s="45">
        <v>720000</v>
      </c>
      <c r="FX177" s="45">
        <v>675000</v>
      </c>
      <c r="FY177">
        <v>5</v>
      </c>
      <c r="FZ177">
        <v>0</v>
      </c>
      <c r="GA177">
        <v>2</v>
      </c>
      <c r="GB177">
        <v>2</v>
      </c>
      <c r="GC177">
        <v>4</v>
      </c>
      <c r="GD177">
        <v>2</v>
      </c>
      <c r="GE177">
        <v>3</v>
      </c>
      <c r="GF177">
        <v>67</v>
      </c>
      <c r="GG177">
        <v>0.1</v>
      </c>
      <c r="GH177">
        <v>0.5</v>
      </c>
      <c r="GI177">
        <v>0.60000000000000009</v>
      </c>
      <c r="GJ177" s="42">
        <f t="shared" si="65"/>
        <v>1.8</v>
      </c>
    </row>
    <row r="178" spans="1:192" x14ac:dyDescent="0.45">
      <c r="A178" s="40">
        <v>33882</v>
      </c>
      <c r="B178" t="s">
        <v>1490</v>
      </c>
      <c r="C178" t="s">
        <v>1460</v>
      </c>
      <c r="D178" t="s">
        <v>91</v>
      </c>
      <c r="E178" t="s">
        <v>91</v>
      </c>
      <c r="F178">
        <v>75</v>
      </c>
      <c r="G178">
        <v>208</v>
      </c>
      <c r="H178">
        <v>2011</v>
      </c>
      <c r="I178">
        <v>3</v>
      </c>
      <c r="J178">
        <v>76</v>
      </c>
      <c r="K178" t="s">
        <v>202</v>
      </c>
      <c r="L178">
        <v>2015</v>
      </c>
      <c r="M178">
        <v>26</v>
      </c>
      <c r="N178">
        <v>3</v>
      </c>
      <c r="O178">
        <v>8476400</v>
      </c>
      <c r="P178" t="s">
        <v>1491</v>
      </c>
      <c r="Q178" t="s">
        <v>1492</v>
      </c>
      <c r="R178" t="s">
        <v>1493</v>
      </c>
      <c r="S178" t="s">
        <v>1494</v>
      </c>
      <c r="T178" t="s">
        <v>710</v>
      </c>
      <c r="U178" t="s">
        <v>1495</v>
      </c>
      <c r="V178">
        <v>72</v>
      </c>
      <c r="W178">
        <v>4</v>
      </c>
      <c r="X178">
        <v>10</v>
      </c>
      <c r="Y178">
        <v>5</v>
      </c>
      <c r="Z178">
        <v>14</v>
      </c>
      <c r="AA178">
        <v>0</v>
      </c>
      <c r="AB178">
        <v>0</v>
      </c>
      <c r="AC178" s="26">
        <f t="shared" si="44"/>
        <v>0.19444444444444445</v>
      </c>
      <c r="AD178" s="20">
        <f t="shared" si="45"/>
        <v>2.6666666666666661</v>
      </c>
      <c r="AE178" s="20">
        <v>5.0259999999999998</v>
      </c>
      <c r="AF178">
        <v>-6</v>
      </c>
      <c r="AG178">
        <v>-3.5</v>
      </c>
      <c r="AH178">
        <v>12</v>
      </c>
      <c r="AI178">
        <v>1239</v>
      </c>
      <c r="AJ178">
        <v>51327</v>
      </c>
      <c r="AK178" s="20">
        <v>855.21666666666999</v>
      </c>
      <c r="AL178">
        <v>855.45</v>
      </c>
      <c r="AM178">
        <v>856</v>
      </c>
      <c r="AN178" s="26">
        <f t="shared" si="46"/>
        <v>11.881250000000001</v>
      </c>
      <c r="AO178">
        <v>20.079999999999998</v>
      </c>
      <c r="AP178" s="41">
        <f t="shared" si="47"/>
        <v>0.63636363636363635</v>
      </c>
      <c r="AQ178">
        <v>198</v>
      </c>
      <c r="AR178">
        <v>198</v>
      </c>
      <c r="AS178">
        <v>198</v>
      </c>
      <c r="AT178">
        <v>152</v>
      </c>
      <c r="AU178">
        <v>152</v>
      </c>
      <c r="AV178">
        <v>105</v>
      </c>
      <c r="AW178">
        <v>110</v>
      </c>
      <c r="AX178">
        <v>51</v>
      </c>
      <c r="AY178">
        <v>7</v>
      </c>
      <c r="AZ178">
        <v>18</v>
      </c>
      <c r="BA178" s="42">
        <f t="shared" si="48"/>
        <v>25</v>
      </c>
      <c r="BB178">
        <v>9.82</v>
      </c>
      <c r="BC178">
        <v>29.8095</v>
      </c>
      <c r="BD178" s="20">
        <v>128.80000000000001</v>
      </c>
      <c r="BE178" s="20">
        <f t="shared" si="49"/>
        <v>326.8</v>
      </c>
      <c r="BF178" s="20">
        <f t="shared" si="50"/>
        <v>22.921269507276872</v>
      </c>
      <c r="BG178">
        <v>219</v>
      </c>
      <c r="BH178">
        <v>254</v>
      </c>
      <c r="BI178">
        <v>295</v>
      </c>
      <c r="BJ178" s="41">
        <f t="shared" si="51"/>
        <v>0.42607003891050582</v>
      </c>
      <c r="BK178">
        <v>110</v>
      </c>
      <c r="BL178">
        <v>110</v>
      </c>
      <c r="BM178">
        <v>55</v>
      </c>
      <c r="BN178" s="42">
        <f t="shared" si="52"/>
        <v>55</v>
      </c>
      <c r="BO178">
        <v>47</v>
      </c>
      <c r="BP178">
        <v>21</v>
      </c>
      <c r="BQ178">
        <v>24</v>
      </c>
      <c r="BR178">
        <v>46</v>
      </c>
      <c r="BS178" s="41">
        <f t="shared" si="53"/>
        <v>6.174496644295302E-2</v>
      </c>
      <c r="BT178">
        <v>92</v>
      </c>
      <c r="BU178">
        <v>111</v>
      </c>
      <c r="BV178" s="41">
        <f t="shared" si="54"/>
        <v>0.45320197044334976</v>
      </c>
      <c r="BW178">
        <v>36</v>
      </c>
      <c r="BX178">
        <v>49</v>
      </c>
      <c r="BY178">
        <v>34</v>
      </c>
      <c r="BZ178">
        <v>32</v>
      </c>
      <c r="CA178">
        <v>22</v>
      </c>
      <c r="CB178">
        <v>30</v>
      </c>
      <c r="CC178">
        <v>24</v>
      </c>
      <c r="CD178">
        <v>28</v>
      </c>
      <c r="CE178">
        <v>36</v>
      </c>
      <c r="CF178">
        <v>36</v>
      </c>
      <c r="CG178">
        <v>55</v>
      </c>
      <c r="CH178">
        <v>75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3</v>
      </c>
      <c r="CW178">
        <v>1</v>
      </c>
      <c r="CX178">
        <v>1</v>
      </c>
      <c r="CY178">
        <v>6</v>
      </c>
      <c r="CZ178">
        <v>39</v>
      </c>
      <c r="DA178">
        <v>14</v>
      </c>
      <c r="DB178">
        <v>1</v>
      </c>
      <c r="DC178">
        <v>12</v>
      </c>
      <c r="DD178">
        <v>19</v>
      </c>
      <c r="DE178">
        <v>7</v>
      </c>
      <c r="DF178">
        <v>4</v>
      </c>
      <c r="DG178">
        <v>48</v>
      </c>
      <c r="DH178">
        <v>6</v>
      </c>
      <c r="DI178">
        <v>10</v>
      </c>
      <c r="DJ178">
        <v>6</v>
      </c>
      <c r="DK178">
        <v>6</v>
      </c>
      <c r="DL178">
        <v>0</v>
      </c>
      <c r="DM178">
        <v>8</v>
      </c>
      <c r="DN178">
        <v>8</v>
      </c>
      <c r="DO178">
        <v>0</v>
      </c>
      <c r="DP178" s="42">
        <f t="shared" si="55"/>
        <v>4</v>
      </c>
      <c r="DQ178" s="20">
        <v>-0.4</v>
      </c>
      <c r="DR178">
        <v>6</v>
      </c>
      <c r="DS178">
        <v>0</v>
      </c>
      <c r="DT178">
        <v>0</v>
      </c>
      <c r="DU178">
        <v>0</v>
      </c>
      <c r="DV178">
        <v>0</v>
      </c>
      <c r="DW178">
        <v>664</v>
      </c>
      <c r="DX178">
        <v>951</v>
      </c>
      <c r="DY178">
        <v>498</v>
      </c>
      <c r="DZ178">
        <v>699</v>
      </c>
      <c r="EA178">
        <v>353</v>
      </c>
      <c r="EB178">
        <v>487</v>
      </c>
      <c r="EC178">
        <v>28.83</v>
      </c>
      <c r="ED178">
        <v>45.84</v>
      </c>
      <c r="EE178">
        <v>22</v>
      </c>
      <c r="EF178">
        <v>44</v>
      </c>
      <c r="EG178" s="41">
        <f t="shared" si="56"/>
        <v>6.2322946175637391E-2</v>
      </c>
      <c r="EH178" s="43">
        <f t="shared" si="57"/>
        <v>0.90965092402464065</v>
      </c>
      <c r="EI178" s="44">
        <f t="shared" si="58"/>
        <v>0.97197387020027803</v>
      </c>
      <c r="EJ178">
        <v>664</v>
      </c>
      <c r="EK178">
        <v>950</v>
      </c>
      <c r="EL178">
        <v>499</v>
      </c>
      <c r="EM178">
        <v>698</v>
      </c>
      <c r="EN178">
        <v>355</v>
      </c>
      <c r="EO178">
        <v>487</v>
      </c>
      <c r="EP178">
        <v>21</v>
      </c>
      <c r="EQ178">
        <v>44</v>
      </c>
      <c r="ER178">
        <v>311</v>
      </c>
      <c r="ES178">
        <v>487</v>
      </c>
      <c r="ET178">
        <v>119</v>
      </c>
      <c r="EU178">
        <v>183</v>
      </c>
      <c r="EV178">
        <v>10</v>
      </c>
      <c r="EW178">
        <v>25</v>
      </c>
      <c r="EX178">
        <v>68</v>
      </c>
      <c r="EY178">
        <v>52</v>
      </c>
      <c r="EZ178">
        <v>-0.5</v>
      </c>
      <c r="FA178">
        <v>0.8</v>
      </c>
      <c r="FB178">
        <v>0.30000000000000004</v>
      </c>
      <c r="FC178" s="20">
        <v>12.34</v>
      </c>
      <c r="FD178" s="26">
        <f t="shared" si="59"/>
        <v>0.1713888888888889</v>
      </c>
      <c r="FE178">
        <v>1.0774999999999999</v>
      </c>
      <c r="FF178">
        <v>-0.28999999999999998</v>
      </c>
      <c r="FG178">
        <v>0.31</v>
      </c>
      <c r="FH178">
        <v>0.02</v>
      </c>
      <c r="FI178">
        <v>1</v>
      </c>
      <c r="FJ178">
        <v>0</v>
      </c>
      <c r="FK178">
        <v>0</v>
      </c>
      <c r="FL178" s="42">
        <f t="shared" si="60"/>
        <v>168</v>
      </c>
      <c r="FM178" s="20">
        <f t="shared" si="61"/>
        <v>22.333333333333332</v>
      </c>
      <c r="FN178" s="41">
        <v>4.3718028700000001E-2</v>
      </c>
      <c r="FO178" s="20">
        <f t="shared" si="62"/>
        <v>12.8</v>
      </c>
      <c r="FP178" s="20">
        <f t="shared" si="63"/>
        <v>13.92</v>
      </c>
      <c r="FQ178" s="20">
        <f t="shared" si="64"/>
        <v>113.27371558828685</v>
      </c>
      <c r="FV178" t="s">
        <v>751</v>
      </c>
      <c r="FW178" s="45">
        <v>650000</v>
      </c>
      <c r="FX178" s="45">
        <v>650000</v>
      </c>
      <c r="FY178">
        <v>180</v>
      </c>
      <c r="FZ178">
        <v>12</v>
      </c>
      <c r="GA178">
        <v>19</v>
      </c>
      <c r="GB178">
        <v>31</v>
      </c>
      <c r="GC178">
        <v>-10</v>
      </c>
      <c r="GD178">
        <v>35</v>
      </c>
      <c r="GE178">
        <v>236</v>
      </c>
      <c r="GF178">
        <v>2038</v>
      </c>
      <c r="GG178">
        <v>-1</v>
      </c>
      <c r="GH178">
        <v>1.9</v>
      </c>
      <c r="GI178">
        <v>0.9</v>
      </c>
      <c r="GJ178" s="42">
        <f t="shared" si="65"/>
        <v>12.8</v>
      </c>
    </row>
    <row r="179" spans="1:192" x14ac:dyDescent="0.45">
      <c r="A179" s="40">
        <v>30742</v>
      </c>
      <c r="B179" t="s">
        <v>207</v>
      </c>
      <c r="C179" t="s">
        <v>208</v>
      </c>
      <c r="D179" t="s">
        <v>91</v>
      </c>
      <c r="E179" t="s">
        <v>223</v>
      </c>
      <c r="F179">
        <v>72</v>
      </c>
      <c r="G179">
        <v>211</v>
      </c>
      <c r="H179">
        <v>2002</v>
      </c>
      <c r="I179">
        <v>1</v>
      </c>
      <c r="J179">
        <v>24</v>
      </c>
      <c r="K179" t="s">
        <v>92</v>
      </c>
      <c r="L179">
        <v>2005</v>
      </c>
      <c r="M179">
        <v>33</v>
      </c>
      <c r="N179">
        <v>13</v>
      </c>
      <c r="O179">
        <v>8470257</v>
      </c>
      <c r="P179" t="s">
        <v>1496</v>
      </c>
      <c r="Q179" t="s">
        <v>1497</v>
      </c>
      <c r="R179" t="s">
        <v>1498</v>
      </c>
      <c r="S179" t="s">
        <v>1409</v>
      </c>
      <c r="T179" t="s">
        <v>725</v>
      </c>
      <c r="U179" t="s">
        <v>95</v>
      </c>
      <c r="V179">
        <v>76</v>
      </c>
      <c r="W179">
        <v>15</v>
      </c>
      <c r="X179">
        <v>31</v>
      </c>
      <c r="Y179">
        <v>18</v>
      </c>
      <c r="Z179">
        <v>46</v>
      </c>
      <c r="AA179">
        <v>5</v>
      </c>
      <c r="AB179">
        <v>24</v>
      </c>
      <c r="AC179" s="26">
        <f t="shared" si="44"/>
        <v>0.60526315789473684</v>
      </c>
      <c r="AD179" s="20">
        <f t="shared" si="45"/>
        <v>-3.1873479318734823</v>
      </c>
      <c r="AE179" s="20">
        <v>16.431999999999999</v>
      </c>
      <c r="AF179">
        <v>-11</v>
      </c>
      <c r="AG179">
        <v>5.3</v>
      </c>
      <c r="AH179">
        <v>20</v>
      </c>
      <c r="AI179">
        <v>1873</v>
      </c>
      <c r="AJ179">
        <v>85244</v>
      </c>
      <c r="AK179" s="20">
        <v>1420.7333333332999</v>
      </c>
      <c r="AL179">
        <v>1420.73</v>
      </c>
      <c r="AM179">
        <v>1421</v>
      </c>
      <c r="AN179" s="26">
        <f t="shared" si="46"/>
        <v>18.693859649122807</v>
      </c>
      <c r="AO179">
        <v>31</v>
      </c>
      <c r="AP179" s="41">
        <f t="shared" si="47"/>
        <v>0.57499999999999996</v>
      </c>
      <c r="AQ179">
        <v>303</v>
      </c>
      <c r="AR179">
        <v>303</v>
      </c>
      <c r="AS179">
        <v>303</v>
      </c>
      <c r="AT179">
        <v>216</v>
      </c>
      <c r="AU179">
        <v>216</v>
      </c>
      <c r="AV179">
        <v>168</v>
      </c>
      <c r="AW179">
        <v>156</v>
      </c>
      <c r="AX179">
        <v>66</v>
      </c>
      <c r="AY179">
        <v>10</v>
      </c>
      <c r="AZ179">
        <v>21</v>
      </c>
      <c r="BA179" s="42">
        <f t="shared" si="48"/>
        <v>31</v>
      </c>
      <c r="BB179">
        <v>16.11</v>
      </c>
      <c r="BC179">
        <v>32.375</v>
      </c>
      <c r="BD179" s="20">
        <v>398.6</v>
      </c>
      <c r="BE179" s="20">
        <f t="shared" si="49"/>
        <v>701.6</v>
      </c>
      <c r="BF179" s="20">
        <f t="shared" si="50"/>
        <v>29.629838181779789</v>
      </c>
      <c r="BG179">
        <v>628</v>
      </c>
      <c r="BH179">
        <v>467</v>
      </c>
      <c r="BI179">
        <v>521</v>
      </c>
      <c r="BJ179" s="41">
        <f t="shared" si="51"/>
        <v>0.54656222802436905</v>
      </c>
      <c r="BK179">
        <v>53</v>
      </c>
      <c r="BL179">
        <v>53</v>
      </c>
      <c r="BM179">
        <v>83</v>
      </c>
      <c r="BN179" s="42">
        <f t="shared" si="52"/>
        <v>-30</v>
      </c>
      <c r="BO179">
        <v>48</v>
      </c>
      <c r="BP179">
        <v>19</v>
      </c>
      <c r="BQ179">
        <v>34</v>
      </c>
      <c r="BR179">
        <v>58</v>
      </c>
      <c r="BS179" s="41">
        <f t="shared" si="53"/>
        <v>6.3112078346028291E-2</v>
      </c>
      <c r="BT179">
        <v>24</v>
      </c>
      <c r="BU179">
        <v>35</v>
      </c>
      <c r="BV179" s="41">
        <f t="shared" si="54"/>
        <v>0.40677966101694918</v>
      </c>
      <c r="BW179">
        <v>7</v>
      </c>
      <c r="BX179">
        <v>11</v>
      </c>
      <c r="BY179">
        <v>3</v>
      </c>
      <c r="BZ179">
        <v>8</v>
      </c>
      <c r="CA179">
        <v>14</v>
      </c>
      <c r="CB179">
        <v>16</v>
      </c>
      <c r="CC179">
        <v>6</v>
      </c>
      <c r="CD179">
        <v>6</v>
      </c>
      <c r="CE179">
        <v>8</v>
      </c>
      <c r="CF179">
        <v>10</v>
      </c>
      <c r="CG179">
        <v>17</v>
      </c>
      <c r="CH179">
        <v>25</v>
      </c>
      <c r="CI179">
        <v>0</v>
      </c>
      <c r="CJ179">
        <v>0</v>
      </c>
      <c r="CK179">
        <v>2</v>
      </c>
      <c r="CL179">
        <v>2</v>
      </c>
      <c r="CM179">
        <v>3</v>
      </c>
      <c r="CN179">
        <v>0</v>
      </c>
      <c r="CO179">
        <v>0</v>
      </c>
      <c r="CP179">
        <v>1</v>
      </c>
      <c r="CQ179">
        <v>1</v>
      </c>
      <c r="CR179">
        <v>2</v>
      </c>
      <c r="CS179">
        <v>2</v>
      </c>
      <c r="CT179">
        <v>1</v>
      </c>
      <c r="CU179">
        <v>0</v>
      </c>
      <c r="CV179">
        <v>8</v>
      </c>
      <c r="CW179">
        <v>1</v>
      </c>
      <c r="CX179">
        <v>6</v>
      </c>
      <c r="CY179">
        <v>3</v>
      </c>
      <c r="CZ179">
        <v>38</v>
      </c>
      <c r="DA179">
        <v>12</v>
      </c>
      <c r="DB179">
        <v>4</v>
      </c>
      <c r="DC179">
        <v>22</v>
      </c>
      <c r="DD179">
        <v>19</v>
      </c>
      <c r="DE179">
        <v>8</v>
      </c>
      <c r="DF179">
        <v>1</v>
      </c>
      <c r="DG179">
        <v>102</v>
      </c>
      <c r="DH179">
        <v>10</v>
      </c>
      <c r="DI179">
        <v>18</v>
      </c>
      <c r="DJ179">
        <v>10</v>
      </c>
      <c r="DK179">
        <v>10</v>
      </c>
      <c r="DL179">
        <v>0</v>
      </c>
      <c r="DM179">
        <v>17</v>
      </c>
      <c r="DN179">
        <v>17</v>
      </c>
      <c r="DO179">
        <v>0</v>
      </c>
      <c r="DP179" s="42">
        <f t="shared" si="55"/>
        <v>8</v>
      </c>
      <c r="DQ179" s="20">
        <v>4.234</v>
      </c>
      <c r="DR179">
        <v>10</v>
      </c>
      <c r="DS179">
        <v>0</v>
      </c>
      <c r="DT179">
        <v>0</v>
      </c>
      <c r="DU179">
        <v>0</v>
      </c>
      <c r="DV179">
        <v>0</v>
      </c>
      <c r="DW179">
        <v>1578</v>
      </c>
      <c r="DX179">
        <v>1223</v>
      </c>
      <c r="DY179">
        <v>1176</v>
      </c>
      <c r="DZ179">
        <v>861</v>
      </c>
      <c r="EA179">
        <v>852</v>
      </c>
      <c r="EB179">
        <v>616</v>
      </c>
      <c r="EC179">
        <v>73.69</v>
      </c>
      <c r="ED179">
        <v>61.62</v>
      </c>
      <c r="EE179">
        <v>80</v>
      </c>
      <c r="EF179">
        <v>75</v>
      </c>
      <c r="EG179" s="41">
        <f t="shared" si="56"/>
        <v>9.3896713615023469E-2</v>
      </c>
      <c r="EH179" s="43">
        <f t="shared" si="57"/>
        <v>0.87824675324675328</v>
      </c>
      <c r="EI179" s="44">
        <f t="shared" si="58"/>
        <v>0.97214346686177677</v>
      </c>
      <c r="EJ179">
        <v>1573</v>
      </c>
      <c r="EK179">
        <v>1224</v>
      </c>
      <c r="EL179">
        <v>1171</v>
      </c>
      <c r="EM179">
        <v>861</v>
      </c>
      <c r="EN179">
        <v>850</v>
      </c>
      <c r="EO179">
        <v>616</v>
      </c>
      <c r="EP179">
        <v>80</v>
      </c>
      <c r="EQ179">
        <v>75</v>
      </c>
      <c r="ER179">
        <v>770</v>
      </c>
      <c r="ES179">
        <v>604</v>
      </c>
      <c r="ET179">
        <v>258</v>
      </c>
      <c r="EU179">
        <v>231</v>
      </c>
      <c r="EV179">
        <v>35</v>
      </c>
      <c r="EW179">
        <v>41</v>
      </c>
      <c r="EX179">
        <v>75</v>
      </c>
      <c r="EY179">
        <v>73</v>
      </c>
      <c r="EZ179">
        <v>2.2000000000000002</v>
      </c>
      <c r="FA179">
        <v>1.4</v>
      </c>
      <c r="FB179">
        <v>3.6</v>
      </c>
      <c r="FC179" s="20">
        <v>54.04</v>
      </c>
      <c r="FD179" s="26">
        <f t="shared" si="59"/>
        <v>0.71105263157894738</v>
      </c>
      <c r="FE179">
        <v>4.4135</v>
      </c>
      <c r="FF179">
        <v>0.34</v>
      </c>
      <c r="FG179">
        <v>0.05</v>
      </c>
      <c r="FH179">
        <v>0.38</v>
      </c>
      <c r="FI179">
        <v>1</v>
      </c>
      <c r="FJ179">
        <v>1</v>
      </c>
      <c r="FK179">
        <v>0</v>
      </c>
      <c r="FL179" s="42">
        <f t="shared" si="60"/>
        <v>131</v>
      </c>
      <c r="FM179" s="20">
        <f t="shared" si="61"/>
        <v>8.6999999999999993</v>
      </c>
      <c r="FN179" s="41">
        <v>7.7808704500000006E-2</v>
      </c>
      <c r="FO179" s="20">
        <f t="shared" si="62"/>
        <v>44</v>
      </c>
      <c r="FP179" s="20">
        <f t="shared" si="63"/>
        <v>46.846800000000002</v>
      </c>
      <c r="FQ179" s="20">
        <f t="shared" si="64"/>
        <v>118.29130095091959</v>
      </c>
      <c r="FR179">
        <v>6</v>
      </c>
      <c r="FS179" t="s">
        <v>558</v>
      </c>
      <c r="FT179">
        <v>421</v>
      </c>
      <c r="FU179" t="s">
        <v>702</v>
      </c>
      <c r="FV179" t="s">
        <v>711</v>
      </c>
      <c r="FW179" s="45">
        <v>7000000</v>
      </c>
      <c r="FX179" s="45">
        <v>5750000</v>
      </c>
      <c r="FY179">
        <v>898</v>
      </c>
      <c r="FZ179">
        <v>228</v>
      </c>
      <c r="GA179">
        <v>350</v>
      </c>
      <c r="GB179">
        <v>578</v>
      </c>
      <c r="GC179">
        <v>33</v>
      </c>
      <c r="GD179">
        <v>428</v>
      </c>
      <c r="GE179">
        <v>2246</v>
      </c>
      <c r="GF179">
        <v>16514</v>
      </c>
      <c r="GG179">
        <v>40.6</v>
      </c>
      <c r="GH179">
        <v>20.5</v>
      </c>
      <c r="GI179">
        <v>61</v>
      </c>
      <c r="GJ179" s="42">
        <f t="shared" si="65"/>
        <v>44</v>
      </c>
    </row>
    <row r="180" spans="1:192" x14ac:dyDescent="0.45">
      <c r="A180" s="40">
        <v>34367</v>
      </c>
      <c r="B180" t="s">
        <v>1499</v>
      </c>
      <c r="D180" t="s">
        <v>223</v>
      </c>
      <c r="E180" t="s">
        <v>223</v>
      </c>
      <c r="F180">
        <v>73</v>
      </c>
      <c r="G180">
        <v>195</v>
      </c>
      <c r="K180" t="s">
        <v>92</v>
      </c>
      <c r="L180">
        <v>2017</v>
      </c>
      <c r="M180">
        <v>23</v>
      </c>
      <c r="N180">
        <v>1</v>
      </c>
      <c r="O180">
        <v>8480157</v>
      </c>
      <c r="P180" t="s">
        <v>1500</v>
      </c>
      <c r="Q180" t="s">
        <v>1501</v>
      </c>
      <c r="R180" t="s">
        <v>1502</v>
      </c>
      <c r="S180" t="s">
        <v>1503</v>
      </c>
      <c r="T180" t="s">
        <v>720</v>
      </c>
      <c r="U180" t="s">
        <v>129</v>
      </c>
      <c r="V180">
        <v>4</v>
      </c>
      <c r="W180">
        <v>0</v>
      </c>
      <c r="X180">
        <v>1</v>
      </c>
      <c r="Y180">
        <v>0</v>
      </c>
      <c r="Z180">
        <v>1</v>
      </c>
      <c r="AA180">
        <v>26</v>
      </c>
      <c r="AB180">
        <v>68</v>
      </c>
      <c r="AC180" s="26">
        <f t="shared" si="44"/>
        <v>0.25</v>
      </c>
      <c r="AD180" s="20">
        <f t="shared" si="45"/>
        <v>0</v>
      </c>
      <c r="AE180" s="20">
        <v>0.30499999999999999</v>
      </c>
      <c r="AF180">
        <v>-3</v>
      </c>
      <c r="AG180">
        <v>-0.8</v>
      </c>
      <c r="AH180">
        <v>4</v>
      </c>
      <c r="AI180">
        <v>78</v>
      </c>
      <c r="AJ180">
        <v>3069</v>
      </c>
      <c r="AK180" s="20">
        <v>51.15</v>
      </c>
      <c r="AL180">
        <v>51.15</v>
      </c>
      <c r="AM180">
        <v>51</v>
      </c>
      <c r="AN180" s="26">
        <f t="shared" si="46"/>
        <v>12.7875</v>
      </c>
      <c r="AO180">
        <v>21.47</v>
      </c>
      <c r="AP180" s="41">
        <f t="shared" si="47"/>
        <v>1</v>
      </c>
      <c r="AQ180">
        <v>13</v>
      </c>
      <c r="AR180">
        <v>13</v>
      </c>
      <c r="AS180">
        <v>13</v>
      </c>
      <c r="AT180">
        <v>8</v>
      </c>
      <c r="AU180">
        <v>8</v>
      </c>
      <c r="AV180">
        <v>5</v>
      </c>
      <c r="AW180">
        <v>5</v>
      </c>
      <c r="AX180">
        <v>0</v>
      </c>
      <c r="AY180">
        <v>0</v>
      </c>
      <c r="AZ180">
        <v>2</v>
      </c>
      <c r="BA180" s="42">
        <f t="shared" si="48"/>
        <v>2</v>
      </c>
      <c r="BB180">
        <v>0.26</v>
      </c>
      <c r="BC180">
        <v>46.2</v>
      </c>
      <c r="BD180" s="20">
        <v>0</v>
      </c>
      <c r="BE180" s="20">
        <f t="shared" si="49"/>
        <v>13</v>
      </c>
      <c r="BF180" s="20">
        <f t="shared" si="50"/>
        <v>15.249266862170089</v>
      </c>
      <c r="BG180">
        <v>24</v>
      </c>
      <c r="BH180">
        <v>18</v>
      </c>
      <c r="BI180">
        <v>11</v>
      </c>
      <c r="BJ180" s="41">
        <f t="shared" si="51"/>
        <v>0.68571428571428572</v>
      </c>
      <c r="BK180">
        <v>1</v>
      </c>
      <c r="BL180">
        <v>1</v>
      </c>
      <c r="BM180">
        <v>3</v>
      </c>
      <c r="BN180" s="42">
        <f t="shared" si="52"/>
        <v>-2</v>
      </c>
      <c r="BO180">
        <v>3</v>
      </c>
      <c r="BP180">
        <v>1</v>
      </c>
      <c r="BQ180">
        <v>2</v>
      </c>
      <c r="BR180">
        <v>0</v>
      </c>
      <c r="BS180" s="41">
        <f t="shared" si="53"/>
        <v>0</v>
      </c>
      <c r="BT180">
        <v>0</v>
      </c>
      <c r="BU180">
        <v>0</v>
      </c>
      <c r="BV180" s="41">
        <f t="shared" si="54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2</v>
      </c>
      <c r="DA180">
        <v>0</v>
      </c>
      <c r="DB180">
        <v>0</v>
      </c>
      <c r="DC180">
        <v>2</v>
      </c>
      <c r="DD180">
        <v>3</v>
      </c>
      <c r="DE180">
        <v>0</v>
      </c>
      <c r="DF180">
        <v>0</v>
      </c>
      <c r="DG180">
        <v>0</v>
      </c>
      <c r="DH180">
        <v>2</v>
      </c>
      <c r="DI180">
        <v>1</v>
      </c>
      <c r="DJ180">
        <v>2</v>
      </c>
      <c r="DK180">
        <v>2</v>
      </c>
      <c r="DL180">
        <v>0</v>
      </c>
      <c r="DM180">
        <v>1</v>
      </c>
      <c r="DN180">
        <v>1</v>
      </c>
      <c r="DO180">
        <v>0</v>
      </c>
      <c r="DP180" s="42">
        <f t="shared" si="55"/>
        <v>-1</v>
      </c>
      <c r="DQ180" s="20">
        <v>-0.76300000000000001</v>
      </c>
      <c r="DR180">
        <v>2</v>
      </c>
      <c r="DS180">
        <v>0</v>
      </c>
      <c r="DT180">
        <v>0</v>
      </c>
      <c r="DU180">
        <v>0</v>
      </c>
      <c r="DV180">
        <v>0</v>
      </c>
      <c r="DW180">
        <v>55</v>
      </c>
      <c r="DX180">
        <v>38</v>
      </c>
      <c r="DY180">
        <v>38</v>
      </c>
      <c r="DZ180">
        <v>32</v>
      </c>
      <c r="EA180">
        <v>23</v>
      </c>
      <c r="EB180">
        <v>26</v>
      </c>
      <c r="EC180">
        <v>2.33</v>
      </c>
      <c r="ED180">
        <v>2.78</v>
      </c>
      <c r="EE180">
        <v>1</v>
      </c>
      <c r="EF180">
        <v>4</v>
      </c>
      <c r="EG180" s="41">
        <f t="shared" si="56"/>
        <v>4.3478260869565216E-2</v>
      </c>
      <c r="EH180" s="43">
        <f t="shared" si="57"/>
        <v>0.84615384615384615</v>
      </c>
      <c r="EI180" s="44">
        <f t="shared" si="58"/>
        <v>0.88963210702341133</v>
      </c>
      <c r="EJ180">
        <v>54</v>
      </c>
      <c r="EK180">
        <v>38</v>
      </c>
      <c r="EL180">
        <v>37</v>
      </c>
      <c r="EM180">
        <v>32</v>
      </c>
      <c r="EN180">
        <v>23</v>
      </c>
      <c r="EO180">
        <v>26</v>
      </c>
      <c r="EP180">
        <v>1</v>
      </c>
      <c r="EQ180">
        <v>4</v>
      </c>
      <c r="ER180">
        <v>32</v>
      </c>
      <c r="ES180">
        <v>21</v>
      </c>
      <c r="ET180">
        <v>10</v>
      </c>
      <c r="EU180">
        <v>7</v>
      </c>
      <c r="EV180">
        <v>0</v>
      </c>
      <c r="EW180">
        <v>2</v>
      </c>
      <c r="EX180">
        <v>6</v>
      </c>
      <c r="EY180">
        <v>7</v>
      </c>
      <c r="EZ180">
        <v>0</v>
      </c>
      <c r="FA180">
        <v>-0.1</v>
      </c>
      <c r="FB180">
        <v>-0.1</v>
      </c>
      <c r="FC180" s="20">
        <v>1.23</v>
      </c>
      <c r="FD180" s="26">
        <f t="shared" si="59"/>
        <v>0.3075</v>
      </c>
      <c r="FE180">
        <v>1.8600000000000002E-2</v>
      </c>
      <c r="FF180">
        <v>0</v>
      </c>
      <c r="FG180">
        <v>0</v>
      </c>
      <c r="FH180">
        <v>0</v>
      </c>
      <c r="FL180" s="42">
        <f t="shared" si="60"/>
        <v>5</v>
      </c>
      <c r="FM180" s="20">
        <f t="shared" si="61"/>
        <v>1.5</v>
      </c>
      <c r="FN180" s="41">
        <v>0</v>
      </c>
      <c r="FO180" s="20">
        <f t="shared" si="62"/>
        <v>0.6</v>
      </c>
      <c r="FP180" s="20">
        <f t="shared" si="63"/>
        <v>0.84739999999999993</v>
      </c>
      <c r="FQ180" s="20">
        <f t="shared" si="64"/>
        <v>109.09090909090909</v>
      </c>
      <c r="FV180" t="s">
        <v>751</v>
      </c>
      <c r="FW180" s="45">
        <v>925000</v>
      </c>
      <c r="FX180" s="45">
        <v>925000</v>
      </c>
      <c r="FY180">
        <v>4</v>
      </c>
      <c r="FZ180">
        <v>0</v>
      </c>
      <c r="GA180">
        <v>1</v>
      </c>
      <c r="GB180">
        <v>1</v>
      </c>
      <c r="GC180">
        <v>-3</v>
      </c>
      <c r="GD180">
        <v>4</v>
      </c>
      <c r="GE180">
        <v>5</v>
      </c>
      <c r="GF180">
        <v>51</v>
      </c>
      <c r="GG180">
        <v>0</v>
      </c>
      <c r="GH180">
        <v>-0.1</v>
      </c>
      <c r="GI180">
        <v>-0.1</v>
      </c>
      <c r="GJ180" s="42">
        <f t="shared" si="65"/>
        <v>0.6</v>
      </c>
    </row>
    <row r="181" spans="1:192" x14ac:dyDescent="0.45">
      <c r="A181" s="40">
        <v>35607</v>
      </c>
      <c r="B181" t="s">
        <v>212</v>
      </c>
      <c r="C181" t="s">
        <v>213</v>
      </c>
      <c r="D181" t="s">
        <v>91</v>
      </c>
      <c r="E181" t="s">
        <v>91</v>
      </c>
      <c r="F181">
        <v>71</v>
      </c>
      <c r="G181">
        <v>209</v>
      </c>
      <c r="H181">
        <v>2015</v>
      </c>
      <c r="I181">
        <v>5</v>
      </c>
      <c r="J181">
        <v>124</v>
      </c>
      <c r="K181" t="s">
        <v>202</v>
      </c>
      <c r="L181">
        <v>2017</v>
      </c>
      <c r="M181">
        <v>20</v>
      </c>
      <c r="N181">
        <v>1</v>
      </c>
      <c r="O181">
        <v>8478451</v>
      </c>
      <c r="P181" t="s">
        <v>1504</v>
      </c>
      <c r="Q181" t="s">
        <v>1505</v>
      </c>
      <c r="R181" t="s">
        <v>1506</v>
      </c>
      <c r="S181" t="s">
        <v>1507</v>
      </c>
      <c r="T181" t="s">
        <v>720</v>
      </c>
      <c r="U181" t="s">
        <v>166</v>
      </c>
      <c r="V181">
        <v>18</v>
      </c>
      <c r="W181">
        <v>1</v>
      </c>
      <c r="X181">
        <v>3</v>
      </c>
      <c r="Y181">
        <v>2</v>
      </c>
      <c r="Z181">
        <v>4</v>
      </c>
      <c r="AA181">
        <v>23</v>
      </c>
      <c r="AB181">
        <v>104</v>
      </c>
      <c r="AC181" s="26">
        <f t="shared" si="44"/>
        <v>0.22222222222222221</v>
      </c>
      <c r="AD181" s="20">
        <f t="shared" si="45"/>
        <v>0</v>
      </c>
      <c r="AE181" s="20">
        <v>1.4020000000000001</v>
      </c>
      <c r="AF181">
        <v>-11</v>
      </c>
      <c r="AG181">
        <v>-5.0999999999999996</v>
      </c>
      <c r="AH181">
        <v>10</v>
      </c>
      <c r="AI181">
        <v>417</v>
      </c>
      <c r="AJ181">
        <v>20123</v>
      </c>
      <c r="AK181" s="20">
        <v>335.38333333332997</v>
      </c>
      <c r="AL181">
        <v>335.38</v>
      </c>
      <c r="AM181">
        <v>335</v>
      </c>
      <c r="AN181" s="26">
        <f t="shared" si="46"/>
        <v>18.632407407407406</v>
      </c>
      <c r="AO181">
        <v>30.89</v>
      </c>
      <c r="AP181" s="41">
        <f t="shared" si="47"/>
        <v>0.30769230769230771</v>
      </c>
      <c r="AQ181">
        <v>45</v>
      </c>
      <c r="AR181">
        <v>45</v>
      </c>
      <c r="AS181">
        <v>45</v>
      </c>
      <c r="AT181">
        <v>28</v>
      </c>
      <c r="AU181">
        <v>28</v>
      </c>
      <c r="AV181">
        <v>20</v>
      </c>
      <c r="AW181">
        <v>12</v>
      </c>
      <c r="AX181">
        <v>0</v>
      </c>
      <c r="AY181">
        <v>0</v>
      </c>
      <c r="AZ181">
        <v>1</v>
      </c>
      <c r="BA181" s="42">
        <f t="shared" si="48"/>
        <v>1</v>
      </c>
      <c r="BB181">
        <v>0.76</v>
      </c>
      <c r="BC181">
        <v>55</v>
      </c>
      <c r="BD181" s="20">
        <v>43.5</v>
      </c>
      <c r="BE181" s="20">
        <f t="shared" si="49"/>
        <v>88.5</v>
      </c>
      <c r="BF181" s="20">
        <f t="shared" si="50"/>
        <v>15.832786689725088</v>
      </c>
      <c r="BG181">
        <v>132</v>
      </c>
      <c r="BH181">
        <v>83</v>
      </c>
      <c r="BI181">
        <v>74</v>
      </c>
      <c r="BJ181" s="41">
        <f t="shared" si="51"/>
        <v>0.64077669902912626</v>
      </c>
      <c r="BK181">
        <v>14</v>
      </c>
      <c r="BL181">
        <v>14</v>
      </c>
      <c r="BM181">
        <v>20</v>
      </c>
      <c r="BN181" s="42">
        <f t="shared" si="52"/>
        <v>-6</v>
      </c>
      <c r="BO181">
        <v>8</v>
      </c>
      <c r="BP181">
        <v>18</v>
      </c>
      <c r="BQ181">
        <v>5</v>
      </c>
      <c r="BR181">
        <v>28</v>
      </c>
      <c r="BS181" s="41">
        <f t="shared" si="53"/>
        <v>8.8888888888888892E-2</v>
      </c>
      <c r="BT181">
        <v>0</v>
      </c>
      <c r="BU181">
        <v>0</v>
      </c>
      <c r="BV181" s="41">
        <f t="shared" si="54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7</v>
      </c>
      <c r="DA181">
        <v>0</v>
      </c>
      <c r="DB181">
        <v>0</v>
      </c>
      <c r="DC181">
        <v>14</v>
      </c>
      <c r="DD181">
        <v>2</v>
      </c>
      <c r="DE181">
        <v>0</v>
      </c>
      <c r="DF181">
        <v>0</v>
      </c>
      <c r="DG181">
        <v>4</v>
      </c>
      <c r="DH181">
        <v>5</v>
      </c>
      <c r="DI181">
        <v>2</v>
      </c>
      <c r="DJ181">
        <v>5</v>
      </c>
      <c r="DK181">
        <v>5</v>
      </c>
      <c r="DL181">
        <v>0</v>
      </c>
      <c r="DM181">
        <v>2</v>
      </c>
      <c r="DN181">
        <v>2</v>
      </c>
      <c r="DO181">
        <v>0</v>
      </c>
      <c r="DP181" s="42">
        <f t="shared" si="55"/>
        <v>-3</v>
      </c>
      <c r="DQ181" s="20">
        <v>-1.47</v>
      </c>
      <c r="DR181">
        <v>5</v>
      </c>
      <c r="DS181">
        <v>0</v>
      </c>
      <c r="DT181">
        <v>0</v>
      </c>
      <c r="DU181">
        <v>0</v>
      </c>
      <c r="DV181">
        <v>0</v>
      </c>
      <c r="DW181">
        <v>333</v>
      </c>
      <c r="DX181">
        <v>373</v>
      </c>
      <c r="DY181">
        <v>240</v>
      </c>
      <c r="DZ181">
        <v>287</v>
      </c>
      <c r="EA181">
        <v>166</v>
      </c>
      <c r="EB181">
        <v>212</v>
      </c>
      <c r="EC181">
        <v>15.19</v>
      </c>
      <c r="ED181">
        <v>21.23</v>
      </c>
      <c r="EE181">
        <v>13</v>
      </c>
      <c r="EF181">
        <v>21</v>
      </c>
      <c r="EG181" s="41">
        <f t="shared" si="56"/>
        <v>7.8313253012048195E-2</v>
      </c>
      <c r="EH181" s="43">
        <f t="shared" si="57"/>
        <v>0.90094339622641506</v>
      </c>
      <c r="EI181" s="44">
        <f t="shared" si="58"/>
        <v>0.97925664923846323</v>
      </c>
      <c r="EJ181">
        <v>334</v>
      </c>
      <c r="EK181">
        <v>374</v>
      </c>
      <c r="EL181">
        <v>239</v>
      </c>
      <c r="EM181">
        <v>288</v>
      </c>
      <c r="EN181">
        <v>166</v>
      </c>
      <c r="EO181">
        <v>213</v>
      </c>
      <c r="EP181">
        <v>13</v>
      </c>
      <c r="EQ181">
        <v>21</v>
      </c>
      <c r="ER181">
        <v>164</v>
      </c>
      <c r="ES181">
        <v>204</v>
      </c>
      <c r="ET181">
        <v>62</v>
      </c>
      <c r="EU181">
        <v>110</v>
      </c>
      <c r="EV181">
        <v>5</v>
      </c>
      <c r="EW181">
        <v>13</v>
      </c>
      <c r="EX181">
        <v>18</v>
      </c>
      <c r="EY181">
        <v>18</v>
      </c>
      <c r="EZ181">
        <v>0.1</v>
      </c>
      <c r="FA181">
        <v>-0.2</v>
      </c>
      <c r="FB181">
        <v>-0.1</v>
      </c>
      <c r="FC181" s="20">
        <v>0.25</v>
      </c>
      <c r="FD181" s="26">
        <f t="shared" si="59"/>
        <v>1.3888888888888888E-2</v>
      </c>
      <c r="FE181">
        <v>0.2036</v>
      </c>
      <c r="FF181">
        <v>-0.15</v>
      </c>
      <c r="FG181">
        <v>-0.4</v>
      </c>
      <c r="FH181">
        <v>-0.55000000000000004</v>
      </c>
      <c r="FL181" s="42">
        <f t="shared" si="60"/>
        <v>52</v>
      </c>
      <c r="FM181" s="20">
        <f t="shared" si="61"/>
        <v>3.8</v>
      </c>
      <c r="FN181" s="41">
        <v>1.9980506800000002E-2</v>
      </c>
      <c r="FO181" s="20">
        <f t="shared" si="62"/>
        <v>3</v>
      </c>
      <c r="FP181" s="20">
        <f t="shared" si="63"/>
        <v>3.706</v>
      </c>
      <c r="FQ181" s="20">
        <f t="shared" si="64"/>
        <v>126.30449042876738</v>
      </c>
      <c r="FV181" t="s">
        <v>751</v>
      </c>
      <c r="FW181" s="45">
        <v>730000</v>
      </c>
      <c r="FX181" s="45">
        <v>720000</v>
      </c>
      <c r="FY181">
        <v>18</v>
      </c>
      <c r="FZ181">
        <v>1</v>
      </c>
      <c r="GA181">
        <v>3</v>
      </c>
      <c r="GB181">
        <v>4</v>
      </c>
      <c r="GC181">
        <v>-11</v>
      </c>
      <c r="GD181">
        <v>10</v>
      </c>
      <c r="GE181">
        <v>20</v>
      </c>
      <c r="GF181">
        <v>335</v>
      </c>
      <c r="GG181">
        <v>0.1</v>
      </c>
      <c r="GH181">
        <v>-0.2</v>
      </c>
      <c r="GI181">
        <v>-0.1</v>
      </c>
      <c r="GJ181" s="42">
        <f t="shared" si="65"/>
        <v>3</v>
      </c>
    </row>
    <row r="182" spans="1:192" x14ac:dyDescent="0.45">
      <c r="A182" s="40">
        <v>30592</v>
      </c>
      <c r="B182" t="s">
        <v>1063</v>
      </c>
      <c r="C182" t="s">
        <v>145</v>
      </c>
      <c r="D182" t="s">
        <v>91</v>
      </c>
      <c r="E182" t="s">
        <v>91</v>
      </c>
      <c r="F182">
        <v>72</v>
      </c>
      <c r="G182">
        <v>198</v>
      </c>
      <c r="K182" t="s">
        <v>92</v>
      </c>
      <c r="L182">
        <v>2005</v>
      </c>
      <c r="M182">
        <v>34</v>
      </c>
      <c r="N182">
        <v>12</v>
      </c>
      <c r="O182">
        <v>8470966</v>
      </c>
      <c r="P182" t="s">
        <v>1508</v>
      </c>
      <c r="Q182" t="s">
        <v>1509</v>
      </c>
      <c r="R182" t="s">
        <v>1510</v>
      </c>
      <c r="S182" t="s">
        <v>884</v>
      </c>
      <c r="T182" t="s">
        <v>720</v>
      </c>
      <c r="U182" t="s">
        <v>123</v>
      </c>
      <c r="V182">
        <v>82</v>
      </c>
      <c r="W182">
        <v>13</v>
      </c>
      <c r="X182">
        <v>25</v>
      </c>
      <c r="Y182">
        <v>6</v>
      </c>
      <c r="Z182">
        <v>38</v>
      </c>
      <c r="AA182">
        <v>7</v>
      </c>
      <c r="AB182">
        <v>46</v>
      </c>
      <c r="AC182" s="26">
        <f t="shared" si="44"/>
        <v>0.46341463414634149</v>
      </c>
      <c r="AD182" s="20">
        <f t="shared" si="45"/>
        <v>-3.4264487369985162</v>
      </c>
      <c r="AE182" s="20">
        <v>13.739000000000001</v>
      </c>
      <c r="AF182">
        <v>0</v>
      </c>
      <c r="AG182">
        <v>13.6</v>
      </c>
      <c r="AH182">
        <v>63</v>
      </c>
      <c r="AI182">
        <v>2301</v>
      </c>
      <c r="AJ182">
        <v>121955</v>
      </c>
      <c r="AK182" s="20">
        <v>2032.5833333333001</v>
      </c>
      <c r="AL182">
        <v>2032.58</v>
      </c>
      <c r="AM182">
        <v>2033</v>
      </c>
      <c r="AN182" s="26">
        <f t="shared" si="46"/>
        <v>24.787601626016258</v>
      </c>
      <c r="AO182">
        <v>40.85</v>
      </c>
      <c r="AP182" s="41">
        <f t="shared" si="47"/>
        <v>0.38383838383838381</v>
      </c>
      <c r="AQ182">
        <v>491</v>
      </c>
      <c r="AR182">
        <v>436</v>
      </c>
      <c r="AS182">
        <v>491</v>
      </c>
      <c r="AT182">
        <v>309</v>
      </c>
      <c r="AU182">
        <v>309</v>
      </c>
      <c r="AV182">
        <v>214</v>
      </c>
      <c r="AW182">
        <v>155</v>
      </c>
      <c r="AX182">
        <v>17</v>
      </c>
      <c r="AY182">
        <v>10</v>
      </c>
      <c r="AZ182">
        <v>32</v>
      </c>
      <c r="BA182" s="42">
        <f t="shared" si="48"/>
        <v>42</v>
      </c>
      <c r="BB182">
        <v>11.23</v>
      </c>
      <c r="BC182">
        <v>50.163600000000002</v>
      </c>
      <c r="BD182" s="20">
        <v>145.1</v>
      </c>
      <c r="BE182" s="20">
        <f t="shared" si="49"/>
        <v>636.1</v>
      </c>
      <c r="BF182" s="20">
        <f t="shared" si="50"/>
        <v>18.777120703736141</v>
      </c>
      <c r="BG182">
        <v>831</v>
      </c>
      <c r="BH182">
        <v>637</v>
      </c>
      <c r="BI182">
        <v>812</v>
      </c>
      <c r="BJ182" s="41">
        <f t="shared" si="51"/>
        <v>0.50578210590383443</v>
      </c>
      <c r="BK182">
        <v>93</v>
      </c>
      <c r="BL182">
        <v>93</v>
      </c>
      <c r="BM182">
        <v>107</v>
      </c>
      <c r="BN182" s="42">
        <f t="shared" si="52"/>
        <v>-14</v>
      </c>
      <c r="BO182">
        <v>95</v>
      </c>
      <c r="BP182">
        <v>46</v>
      </c>
      <c r="BQ182">
        <v>50</v>
      </c>
      <c r="BR182">
        <v>161</v>
      </c>
      <c r="BS182" s="41">
        <f t="shared" si="53"/>
        <v>9.8955132145052249E-2</v>
      </c>
      <c r="BT182">
        <v>0</v>
      </c>
      <c r="BU182">
        <v>0</v>
      </c>
      <c r="BV182" s="41">
        <f t="shared" si="54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</v>
      </c>
      <c r="CK182">
        <v>2</v>
      </c>
      <c r="CL182">
        <v>4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3</v>
      </c>
      <c r="CS182">
        <v>0</v>
      </c>
      <c r="CT182">
        <v>0</v>
      </c>
      <c r="CU182">
        <v>0</v>
      </c>
      <c r="CV182">
        <v>9</v>
      </c>
      <c r="CW182">
        <v>2</v>
      </c>
      <c r="CX182">
        <v>2</v>
      </c>
      <c r="CY182">
        <v>6</v>
      </c>
      <c r="CZ182">
        <v>85</v>
      </c>
      <c r="DA182">
        <v>3</v>
      </c>
      <c r="DB182">
        <v>0</v>
      </c>
      <c r="DC182">
        <v>53</v>
      </c>
      <c r="DD182">
        <v>27</v>
      </c>
      <c r="DE182">
        <v>1</v>
      </c>
      <c r="DF182">
        <v>0</v>
      </c>
      <c r="DG182">
        <v>130</v>
      </c>
      <c r="DH182">
        <v>26</v>
      </c>
      <c r="DI182">
        <v>21</v>
      </c>
      <c r="DJ182">
        <v>27</v>
      </c>
      <c r="DK182">
        <v>26</v>
      </c>
      <c r="DL182">
        <v>1</v>
      </c>
      <c r="DM182">
        <v>18</v>
      </c>
      <c r="DN182">
        <v>17</v>
      </c>
      <c r="DO182">
        <v>1</v>
      </c>
      <c r="DP182" s="42">
        <f t="shared" si="55"/>
        <v>-5</v>
      </c>
      <c r="DQ182" s="20">
        <v>0.89900000000000002</v>
      </c>
      <c r="DR182">
        <v>24</v>
      </c>
      <c r="DS182">
        <v>1</v>
      </c>
      <c r="DT182">
        <v>1</v>
      </c>
      <c r="DU182">
        <v>0</v>
      </c>
      <c r="DV182">
        <v>0</v>
      </c>
      <c r="DW182">
        <v>2366</v>
      </c>
      <c r="DX182">
        <v>1874</v>
      </c>
      <c r="DY182">
        <v>1779</v>
      </c>
      <c r="DZ182">
        <v>1466</v>
      </c>
      <c r="EA182">
        <v>1229</v>
      </c>
      <c r="EB182">
        <v>1044</v>
      </c>
      <c r="EC182">
        <v>124.1</v>
      </c>
      <c r="ED182">
        <v>104.88</v>
      </c>
      <c r="EE182">
        <v>99</v>
      </c>
      <c r="EF182">
        <v>107</v>
      </c>
      <c r="EG182" s="41">
        <f t="shared" si="56"/>
        <v>8.0553295362082999E-2</v>
      </c>
      <c r="EH182" s="43">
        <f t="shared" si="57"/>
        <v>0.89750957854406133</v>
      </c>
      <c r="EI182" s="44">
        <f t="shared" si="58"/>
        <v>0.97806287390614433</v>
      </c>
      <c r="EJ182">
        <v>2354</v>
      </c>
      <c r="EK182">
        <v>1875</v>
      </c>
      <c r="EL182">
        <v>1769</v>
      </c>
      <c r="EM182">
        <v>1467</v>
      </c>
      <c r="EN182">
        <v>1222</v>
      </c>
      <c r="EO182">
        <v>1043</v>
      </c>
      <c r="EP182">
        <v>99</v>
      </c>
      <c r="EQ182">
        <v>106</v>
      </c>
      <c r="ER182">
        <v>1161</v>
      </c>
      <c r="ES182">
        <v>944</v>
      </c>
      <c r="ET182">
        <v>476</v>
      </c>
      <c r="EU182">
        <v>361</v>
      </c>
      <c r="EV182">
        <v>44</v>
      </c>
      <c r="EW182">
        <v>49</v>
      </c>
      <c r="EX182">
        <v>151</v>
      </c>
      <c r="EY182">
        <v>149</v>
      </c>
      <c r="EZ182">
        <v>2.7</v>
      </c>
      <c r="FA182">
        <v>5</v>
      </c>
      <c r="FB182">
        <v>7.7</v>
      </c>
      <c r="FC182" s="20">
        <v>70</v>
      </c>
      <c r="FD182" s="26">
        <f t="shared" si="59"/>
        <v>0.85365853658536583</v>
      </c>
      <c r="FE182">
        <v>4.2712000000000003</v>
      </c>
      <c r="FF182">
        <v>1.24</v>
      </c>
      <c r="FG182">
        <v>-0.01</v>
      </c>
      <c r="FH182">
        <v>1.23</v>
      </c>
      <c r="FL182" s="42">
        <f t="shared" si="60"/>
        <v>318</v>
      </c>
      <c r="FM182" s="20">
        <f t="shared" si="61"/>
        <v>5.958333333333333</v>
      </c>
      <c r="FN182" s="41">
        <v>6.4039408899999997E-2</v>
      </c>
      <c r="FO182" s="20">
        <f t="shared" si="62"/>
        <v>31.7</v>
      </c>
      <c r="FP182" s="20">
        <f t="shared" si="63"/>
        <v>38.1798</v>
      </c>
      <c r="FQ182" s="20">
        <f t="shared" si="64"/>
        <v>125.1611252693621</v>
      </c>
      <c r="FV182" t="s">
        <v>711</v>
      </c>
      <c r="FW182" s="45">
        <v>6750000</v>
      </c>
      <c r="FX182" s="45">
        <v>6750000</v>
      </c>
      <c r="FY182">
        <v>755</v>
      </c>
      <c r="FZ182">
        <v>112</v>
      </c>
      <c r="GA182">
        <v>266</v>
      </c>
      <c r="GB182">
        <v>378</v>
      </c>
      <c r="GC182">
        <v>55</v>
      </c>
      <c r="GD182">
        <v>642</v>
      </c>
      <c r="GE182">
        <v>1509</v>
      </c>
      <c r="GF182">
        <v>16895</v>
      </c>
      <c r="GG182">
        <v>32.799999999999997</v>
      </c>
      <c r="GH182">
        <v>41.8</v>
      </c>
      <c r="GI182">
        <v>74.7</v>
      </c>
      <c r="GJ182" s="42">
        <f t="shared" si="65"/>
        <v>31.7</v>
      </c>
    </row>
    <row r="183" spans="1:192" x14ac:dyDescent="0.45">
      <c r="A183" s="40">
        <v>32701</v>
      </c>
      <c r="B183" t="s">
        <v>1120</v>
      </c>
      <c r="C183" t="s">
        <v>145</v>
      </c>
      <c r="D183" t="s">
        <v>91</v>
      </c>
      <c r="E183" t="s">
        <v>91</v>
      </c>
      <c r="F183">
        <v>73</v>
      </c>
      <c r="G183">
        <v>207</v>
      </c>
      <c r="H183">
        <v>2008</v>
      </c>
      <c r="I183">
        <v>5</v>
      </c>
      <c r="J183">
        <v>139</v>
      </c>
      <c r="K183" t="s">
        <v>92</v>
      </c>
      <c r="L183">
        <v>2011</v>
      </c>
      <c r="M183">
        <v>28</v>
      </c>
      <c r="N183">
        <v>7</v>
      </c>
      <c r="O183">
        <v>8474697</v>
      </c>
      <c r="P183" t="s">
        <v>1511</v>
      </c>
      <c r="Q183" t="s">
        <v>1512</v>
      </c>
      <c r="R183" t="s">
        <v>1513</v>
      </c>
      <c r="S183" t="s">
        <v>884</v>
      </c>
      <c r="T183" t="s">
        <v>720</v>
      </c>
      <c r="U183" t="s">
        <v>110</v>
      </c>
      <c r="V183">
        <v>52</v>
      </c>
      <c r="W183">
        <v>3</v>
      </c>
      <c r="X183">
        <v>8</v>
      </c>
      <c r="Y183">
        <v>3</v>
      </c>
      <c r="Z183">
        <v>11</v>
      </c>
      <c r="AA183">
        <v>16</v>
      </c>
      <c r="AB183">
        <v>51</v>
      </c>
      <c r="AC183" s="26">
        <f t="shared" si="44"/>
        <v>0.21153846153846154</v>
      </c>
      <c r="AD183" s="20">
        <f t="shared" si="45"/>
        <v>6.9262672811059911</v>
      </c>
      <c r="AE183" s="20">
        <v>3.855</v>
      </c>
      <c r="AF183">
        <v>-6</v>
      </c>
      <c r="AG183">
        <v>2</v>
      </c>
      <c r="AH183">
        <v>64</v>
      </c>
      <c r="AI183">
        <v>1114</v>
      </c>
      <c r="AJ183">
        <v>45684</v>
      </c>
      <c r="AK183" s="20">
        <v>761.4</v>
      </c>
      <c r="AL183">
        <v>761.4</v>
      </c>
      <c r="AM183">
        <v>761</v>
      </c>
      <c r="AN183" s="26">
        <f t="shared" si="46"/>
        <v>14.642307692307693</v>
      </c>
      <c r="AO183">
        <v>24.78</v>
      </c>
      <c r="AP183" s="41">
        <f t="shared" si="47"/>
        <v>0.36666666666666664</v>
      </c>
      <c r="AQ183">
        <v>132</v>
      </c>
      <c r="AR183">
        <v>132</v>
      </c>
      <c r="AS183">
        <v>132</v>
      </c>
      <c r="AT183">
        <v>98</v>
      </c>
      <c r="AU183">
        <v>98</v>
      </c>
      <c r="AV183">
        <v>66</v>
      </c>
      <c r="AW183">
        <v>40</v>
      </c>
      <c r="AX183">
        <v>11</v>
      </c>
      <c r="AY183">
        <v>5</v>
      </c>
      <c r="AZ183">
        <v>7</v>
      </c>
      <c r="BA183" s="42">
        <f t="shared" si="48"/>
        <v>12</v>
      </c>
      <c r="BB183">
        <v>3.31</v>
      </c>
      <c r="BC183">
        <v>55.090899999999998</v>
      </c>
      <c r="BD183" s="20">
        <v>45.8</v>
      </c>
      <c r="BE183" s="20">
        <f t="shared" si="49"/>
        <v>177.8</v>
      </c>
      <c r="BF183" s="20">
        <f t="shared" si="50"/>
        <v>14.011032308904651</v>
      </c>
      <c r="BG183">
        <v>183</v>
      </c>
      <c r="BH183">
        <v>271</v>
      </c>
      <c r="BI183">
        <v>303</v>
      </c>
      <c r="BJ183" s="41">
        <f t="shared" si="51"/>
        <v>0.37654320987654322</v>
      </c>
      <c r="BK183">
        <v>226</v>
      </c>
      <c r="BL183">
        <v>226</v>
      </c>
      <c r="BM183">
        <v>103</v>
      </c>
      <c r="BN183" s="42">
        <f t="shared" si="52"/>
        <v>123</v>
      </c>
      <c r="BO183">
        <v>32</v>
      </c>
      <c r="BP183">
        <v>17</v>
      </c>
      <c r="BQ183">
        <v>11</v>
      </c>
      <c r="BR183">
        <v>81</v>
      </c>
      <c r="BS183" s="41">
        <f t="shared" si="53"/>
        <v>0.12597200622083982</v>
      </c>
      <c r="BT183">
        <v>0</v>
      </c>
      <c r="BU183">
        <v>1</v>
      </c>
      <c r="BV183" s="41">
        <f t="shared" si="54"/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2</v>
      </c>
      <c r="CZ183">
        <v>29</v>
      </c>
      <c r="DA183">
        <v>1</v>
      </c>
      <c r="DB183">
        <v>2</v>
      </c>
      <c r="DC183">
        <v>14</v>
      </c>
      <c r="DD183">
        <v>13</v>
      </c>
      <c r="DE183">
        <v>0</v>
      </c>
      <c r="DF183">
        <v>0</v>
      </c>
      <c r="DG183">
        <v>36</v>
      </c>
      <c r="DH183">
        <v>23</v>
      </c>
      <c r="DI183">
        <v>12</v>
      </c>
      <c r="DJ183">
        <v>23</v>
      </c>
      <c r="DK183">
        <v>17</v>
      </c>
      <c r="DL183">
        <v>6</v>
      </c>
      <c r="DM183">
        <v>18</v>
      </c>
      <c r="DN183">
        <v>12</v>
      </c>
      <c r="DO183">
        <v>6</v>
      </c>
      <c r="DP183" s="42">
        <f t="shared" si="55"/>
        <v>-11</v>
      </c>
      <c r="DQ183" s="20">
        <v>-1.8130000000000002</v>
      </c>
      <c r="DR183">
        <v>17</v>
      </c>
      <c r="DS183">
        <v>6</v>
      </c>
      <c r="DT183">
        <v>0</v>
      </c>
      <c r="DU183">
        <v>0</v>
      </c>
      <c r="DV183">
        <v>0</v>
      </c>
      <c r="DW183">
        <v>646</v>
      </c>
      <c r="DX183">
        <v>803</v>
      </c>
      <c r="DY183">
        <v>505</v>
      </c>
      <c r="DZ183">
        <v>562</v>
      </c>
      <c r="EA183">
        <v>381</v>
      </c>
      <c r="EB183">
        <v>413</v>
      </c>
      <c r="EC183">
        <v>29.55</v>
      </c>
      <c r="ED183">
        <v>31.16</v>
      </c>
      <c r="EE183">
        <v>30</v>
      </c>
      <c r="EF183">
        <v>40</v>
      </c>
      <c r="EG183" s="41">
        <f t="shared" si="56"/>
        <v>7.874015748031496E-2</v>
      </c>
      <c r="EH183" s="43">
        <f t="shared" si="57"/>
        <v>0.90314769975786924</v>
      </c>
      <c r="EI183" s="44">
        <f t="shared" si="58"/>
        <v>0.98188785723818417</v>
      </c>
      <c r="EJ183">
        <v>642</v>
      </c>
      <c r="EK183">
        <v>804</v>
      </c>
      <c r="EL183">
        <v>502</v>
      </c>
      <c r="EM183">
        <v>562</v>
      </c>
      <c r="EN183">
        <v>377</v>
      </c>
      <c r="EO183">
        <v>413</v>
      </c>
      <c r="EP183">
        <v>29</v>
      </c>
      <c r="EQ183">
        <v>40</v>
      </c>
      <c r="ER183">
        <v>316</v>
      </c>
      <c r="ES183">
        <v>371</v>
      </c>
      <c r="ET183">
        <v>139</v>
      </c>
      <c r="EU183">
        <v>129</v>
      </c>
      <c r="EV183">
        <v>16</v>
      </c>
      <c r="EW183">
        <v>16</v>
      </c>
      <c r="EX183">
        <v>57</v>
      </c>
      <c r="EY183">
        <v>59</v>
      </c>
      <c r="EZ183">
        <v>0.5</v>
      </c>
      <c r="FA183">
        <v>1.2</v>
      </c>
      <c r="FB183">
        <v>1.7000000000000002</v>
      </c>
      <c r="FC183" s="20">
        <v>9.09</v>
      </c>
      <c r="FD183" s="26">
        <f t="shared" si="59"/>
        <v>0.1748076923076923</v>
      </c>
      <c r="FE183">
        <v>0.39480000000000004</v>
      </c>
      <c r="FF183">
        <v>0.06</v>
      </c>
      <c r="FG183">
        <v>0.03</v>
      </c>
      <c r="FH183">
        <v>0.09</v>
      </c>
      <c r="FL183" s="42">
        <f t="shared" si="60"/>
        <v>377</v>
      </c>
      <c r="FM183" s="20">
        <f t="shared" si="61"/>
        <v>13.941176470588236</v>
      </c>
      <c r="FN183" s="41">
        <v>2.19017094E-2</v>
      </c>
      <c r="FO183" s="20">
        <f t="shared" si="62"/>
        <v>4.5999999999999996</v>
      </c>
      <c r="FP183" s="20">
        <f t="shared" si="63"/>
        <v>10.6374</v>
      </c>
      <c r="FQ183" s="20">
        <f t="shared" si="64"/>
        <v>114.18439716312056</v>
      </c>
      <c r="FR183">
        <v>4</v>
      </c>
      <c r="FS183" t="s">
        <v>189</v>
      </c>
      <c r="FT183">
        <v>195</v>
      </c>
      <c r="FV183" t="s">
        <v>711</v>
      </c>
      <c r="FW183" s="45">
        <v>1200000</v>
      </c>
      <c r="FX183" s="45">
        <v>1100000</v>
      </c>
      <c r="FY183">
        <v>269</v>
      </c>
      <c r="FZ183">
        <v>7</v>
      </c>
      <c r="GA183">
        <v>21</v>
      </c>
      <c r="GB183">
        <v>28</v>
      </c>
      <c r="GC183">
        <v>0</v>
      </c>
      <c r="GD183">
        <v>500</v>
      </c>
      <c r="GE183">
        <v>181</v>
      </c>
      <c r="GF183">
        <v>3933</v>
      </c>
      <c r="GG183">
        <v>-1.1000000000000001</v>
      </c>
      <c r="GH183">
        <v>7.8</v>
      </c>
      <c r="GI183">
        <v>6.7</v>
      </c>
      <c r="GJ183" s="42">
        <f t="shared" si="65"/>
        <v>4.5999999999999996</v>
      </c>
    </row>
    <row r="184" spans="1:192" x14ac:dyDescent="0.45">
      <c r="A184" s="40">
        <v>31571</v>
      </c>
      <c r="B184" t="s">
        <v>1514</v>
      </c>
      <c r="D184" t="s">
        <v>169</v>
      </c>
      <c r="E184" t="s">
        <v>169</v>
      </c>
      <c r="F184">
        <v>72</v>
      </c>
      <c r="G184">
        <v>200</v>
      </c>
      <c r="H184">
        <v>2004</v>
      </c>
      <c r="I184">
        <v>3</v>
      </c>
      <c r="J184">
        <v>71</v>
      </c>
      <c r="K184" t="s">
        <v>92</v>
      </c>
      <c r="L184">
        <v>2006</v>
      </c>
      <c r="M184">
        <v>31</v>
      </c>
      <c r="N184">
        <v>12</v>
      </c>
      <c r="O184">
        <v>8471284</v>
      </c>
      <c r="P184" t="s">
        <v>1515</v>
      </c>
      <c r="Q184" t="s">
        <v>1516</v>
      </c>
      <c r="R184" t="s">
        <v>1517</v>
      </c>
      <c r="S184" t="s">
        <v>1518</v>
      </c>
      <c r="T184" t="s">
        <v>720</v>
      </c>
      <c r="U184" t="s">
        <v>166</v>
      </c>
      <c r="V184">
        <v>36</v>
      </c>
      <c r="W184">
        <v>0</v>
      </c>
      <c r="X184">
        <v>8</v>
      </c>
      <c r="Y184">
        <v>4</v>
      </c>
      <c r="Z184">
        <v>8</v>
      </c>
      <c r="AA184">
        <v>22</v>
      </c>
      <c r="AB184">
        <v>100</v>
      </c>
      <c r="AC184" s="26">
        <f t="shared" si="44"/>
        <v>0.22222222222222221</v>
      </c>
      <c r="AD184" s="20">
        <f t="shared" si="45"/>
        <v>-4.4636785162287484</v>
      </c>
      <c r="AE184" s="20">
        <v>2.4039999999999999</v>
      </c>
      <c r="AF184">
        <v>-15</v>
      </c>
      <c r="AG184">
        <v>-4.5</v>
      </c>
      <c r="AH184">
        <v>6</v>
      </c>
      <c r="AI184">
        <v>804</v>
      </c>
      <c r="AJ184">
        <v>35274</v>
      </c>
      <c r="AK184" s="20">
        <v>587.9</v>
      </c>
      <c r="AL184">
        <v>587.82000000000005</v>
      </c>
      <c r="AM184">
        <v>588</v>
      </c>
      <c r="AN184" s="26">
        <f t="shared" si="46"/>
        <v>16.330555555555556</v>
      </c>
      <c r="AO184">
        <v>27.4</v>
      </c>
      <c r="AP184" s="41">
        <f t="shared" si="47"/>
        <v>0.5</v>
      </c>
      <c r="AQ184">
        <v>95</v>
      </c>
      <c r="AR184">
        <v>95</v>
      </c>
      <c r="AS184">
        <v>95</v>
      </c>
      <c r="AT184">
        <v>50</v>
      </c>
      <c r="AU184">
        <v>50</v>
      </c>
      <c r="AV184">
        <v>36</v>
      </c>
      <c r="AW184">
        <v>25</v>
      </c>
      <c r="AX184">
        <v>2</v>
      </c>
      <c r="AY184">
        <v>3</v>
      </c>
      <c r="AZ184">
        <v>7</v>
      </c>
      <c r="BA184" s="42">
        <f t="shared" si="48"/>
        <v>10</v>
      </c>
      <c r="BB184">
        <v>1.43</v>
      </c>
      <c r="BC184">
        <v>52.166699999999999</v>
      </c>
      <c r="BD184" s="20">
        <v>134.5</v>
      </c>
      <c r="BE184" s="20">
        <f t="shared" si="49"/>
        <v>229.5</v>
      </c>
      <c r="BF184" s="20">
        <f t="shared" si="50"/>
        <v>23.42553843013167</v>
      </c>
      <c r="BG184">
        <v>214</v>
      </c>
      <c r="BH184">
        <v>171</v>
      </c>
      <c r="BI184">
        <v>158</v>
      </c>
      <c r="BJ184" s="41">
        <f t="shared" si="51"/>
        <v>0.57526881720430112</v>
      </c>
      <c r="BK184">
        <v>27</v>
      </c>
      <c r="BL184">
        <v>27</v>
      </c>
      <c r="BM184">
        <v>48</v>
      </c>
      <c r="BN184" s="42">
        <f t="shared" si="52"/>
        <v>-21</v>
      </c>
      <c r="BO184">
        <v>14</v>
      </c>
      <c r="BP184">
        <v>18</v>
      </c>
      <c r="BQ184">
        <v>11</v>
      </c>
      <c r="BR184">
        <v>42</v>
      </c>
      <c r="BS184" s="41">
        <f t="shared" si="53"/>
        <v>8.8607594936708861E-2</v>
      </c>
      <c r="BT184">
        <v>0</v>
      </c>
      <c r="BU184">
        <v>0</v>
      </c>
      <c r="BV184" s="41">
        <f t="shared" si="54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12</v>
      </c>
      <c r="DA184">
        <v>0</v>
      </c>
      <c r="DB184">
        <v>0</v>
      </c>
      <c r="DC184">
        <v>12</v>
      </c>
      <c r="DD184">
        <v>7</v>
      </c>
      <c r="DE184">
        <v>0</v>
      </c>
      <c r="DF184">
        <v>1</v>
      </c>
      <c r="DG184">
        <v>16</v>
      </c>
      <c r="DH184">
        <v>3</v>
      </c>
      <c r="DI184">
        <v>1</v>
      </c>
      <c r="DJ184">
        <v>3</v>
      </c>
      <c r="DK184">
        <v>3</v>
      </c>
      <c r="DL184">
        <v>0</v>
      </c>
      <c r="DM184">
        <v>1</v>
      </c>
      <c r="DN184">
        <v>1</v>
      </c>
      <c r="DO184">
        <v>0</v>
      </c>
      <c r="DP184" s="42">
        <f t="shared" si="55"/>
        <v>-2</v>
      </c>
      <c r="DQ184" s="20">
        <v>0.46400000000000002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567</v>
      </c>
      <c r="DX184">
        <v>574</v>
      </c>
      <c r="DY184">
        <v>406</v>
      </c>
      <c r="DZ184">
        <v>432</v>
      </c>
      <c r="EA184">
        <v>299</v>
      </c>
      <c r="EB184">
        <v>307</v>
      </c>
      <c r="EC184">
        <v>23.85</v>
      </c>
      <c r="ED184">
        <v>30.12</v>
      </c>
      <c r="EE184">
        <v>16</v>
      </c>
      <c r="EF184">
        <v>33</v>
      </c>
      <c r="EG184" s="41">
        <f t="shared" si="56"/>
        <v>5.3511705685618728E-2</v>
      </c>
      <c r="EH184" s="43">
        <f t="shared" si="57"/>
        <v>0.89250814332247552</v>
      </c>
      <c r="EI184" s="44">
        <f t="shared" si="58"/>
        <v>0.94601984900809422</v>
      </c>
      <c r="EJ184">
        <v>566</v>
      </c>
      <c r="EK184">
        <v>575</v>
      </c>
      <c r="EL184">
        <v>407</v>
      </c>
      <c r="EM184">
        <v>433</v>
      </c>
      <c r="EN184">
        <v>300</v>
      </c>
      <c r="EO184">
        <v>308</v>
      </c>
      <c r="EP184">
        <v>17</v>
      </c>
      <c r="EQ184">
        <v>33</v>
      </c>
      <c r="ER184">
        <v>267</v>
      </c>
      <c r="ES184">
        <v>294</v>
      </c>
      <c r="ET184">
        <v>99</v>
      </c>
      <c r="EU184">
        <v>134</v>
      </c>
      <c r="EV184">
        <v>11</v>
      </c>
      <c r="EW184">
        <v>19</v>
      </c>
      <c r="EX184">
        <v>27</v>
      </c>
      <c r="EY184">
        <v>33</v>
      </c>
      <c r="EZ184">
        <v>0.1</v>
      </c>
      <c r="FA184">
        <v>0</v>
      </c>
      <c r="FB184">
        <v>0.1</v>
      </c>
      <c r="FC184" s="20">
        <v>4.8</v>
      </c>
      <c r="FD184" s="26">
        <f t="shared" si="59"/>
        <v>0.13333333333333333</v>
      </c>
      <c r="FE184">
        <v>5.7700000000000001E-2</v>
      </c>
      <c r="FF184">
        <v>-0.2</v>
      </c>
      <c r="FG184">
        <v>-0.2</v>
      </c>
      <c r="FH184">
        <v>-0.4</v>
      </c>
      <c r="FL184" s="42">
        <f t="shared" si="60"/>
        <v>75</v>
      </c>
      <c r="FM184" s="20">
        <f t="shared" si="61"/>
        <v>12.666666666666666</v>
      </c>
      <c r="FN184" s="41">
        <v>0</v>
      </c>
      <c r="FO184" s="20">
        <f t="shared" si="62"/>
        <v>7.4</v>
      </c>
      <c r="FP184" s="20">
        <f t="shared" si="63"/>
        <v>8.0928000000000004</v>
      </c>
      <c r="FQ184" s="20">
        <f t="shared" si="64"/>
        <v>116.46422374196182</v>
      </c>
      <c r="FR184">
        <v>6</v>
      </c>
      <c r="FS184" t="s">
        <v>430</v>
      </c>
      <c r="FT184">
        <v>329</v>
      </c>
      <c r="FV184" t="s">
        <v>711</v>
      </c>
      <c r="FW184" s="45">
        <v>5500000</v>
      </c>
      <c r="FX184" s="45">
        <v>5500000</v>
      </c>
      <c r="FY184">
        <v>683</v>
      </c>
      <c r="FZ184">
        <v>45</v>
      </c>
      <c r="GA184">
        <v>187</v>
      </c>
      <c r="GB184">
        <v>232</v>
      </c>
      <c r="GC184">
        <v>-9</v>
      </c>
      <c r="GD184">
        <v>172</v>
      </c>
      <c r="GE184">
        <v>941</v>
      </c>
      <c r="GF184">
        <v>14197</v>
      </c>
      <c r="GG184">
        <v>13.6</v>
      </c>
      <c r="GH184">
        <v>30.7</v>
      </c>
      <c r="GI184">
        <v>44.3</v>
      </c>
      <c r="GJ184" s="42">
        <f t="shared" si="65"/>
        <v>7.4</v>
      </c>
    </row>
    <row r="185" spans="1:192" x14ac:dyDescent="0.45">
      <c r="A185" s="40">
        <v>35522</v>
      </c>
      <c r="B185" t="s">
        <v>271</v>
      </c>
      <c r="C185" t="s">
        <v>163</v>
      </c>
      <c r="D185" t="s">
        <v>91</v>
      </c>
      <c r="E185" t="s">
        <v>91</v>
      </c>
      <c r="F185">
        <v>74</v>
      </c>
      <c r="G185">
        <v>175</v>
      </c>
      <c r="H185">
        <v>2015</v>
      </c>
      <c r="I185">
        <v>1</v>
      </c>
      <c r="J185">
        <v>26</v>
      </c>
      <c r="K185" t="s">
        <v>202</v>
      </c>
      <c r="L185">
        <v>2017</v>
      </c>
      <c r="M185">
        <v>20</v>
      </c>
      <c r="N185">
        <v>1</v>
      </c>
      <c r="O185">
        <v>8478454</v>
      </c>
      <c r="P185" t="s">
        <v>1519</v>
      </c>
      <c r="Q185" t="s">
        <v>1520</v>
      </c>
      <c r="R185" t="s">
        <v>1521</v>
      </c>
      <c r="S185" t="s">
        <v>1522</v>
      </c>
      <c r="T185" t="s">
        <v>720</v>
      </c>
      <c r="U185" t="s">
        <v>178</v>
      </c>
      <c r="V185">
        <v>23</v>
      </c>
      <c r="W185">
        <v>1</v>
      </c>
      <c r="X185">
        <v>2</v>
      </c>
      <c r="Y185">
        <v>1</v>
      </c>
      <c r="Z185">
        <v>3</v>
      </c>
      <c r="AA185">
        <v>26</v>
      </c>
      <c r="AB185">
        <v>51</v>
      </c>
      <c r="AC185" s="26">
        <f t="shared" si="44"/>
        <v>0.13043478260869565</v>
      </c>
      <c r="AD185" s="20">
        <f t="shared" si="45"/>
        <v>0</v>
      </c>
      <c r="AE185" s="20">
        <v>1.129</v>
      </c>
      <c r="AF185">
        <v>1</v>
      </c>
      <c r="AG185">
        <v>-5.0999999999999996</v>
      </c>
      <c r="AH185">
        <v>4</v>
      </c>
      <c r="AI185">
        <v>639</v>
      </c>
      <c r="AJ185">
        <v>26804</v>
      </c>
      <c r="AK185" s="20">
        <v>446.73333333332999</v>
      </c>
      <c r="AL185">
        <v>446</v>
      </c>
      <c r="AM185">
        <v>447</v>
      </c>
      <c r="AN185" s="26">
        <f t="shared" si="46"/>
        <v>19.423188405797102</v>
      </c>
      <c r="AO185">
        <v>32.21</v>
      </c>
      <c r="AP185" s="41">
        <f t="shared" si="47"/>
        <v>0.21428571428571427</v>
      </c>
      <c r="AQ185">
        <v>69</v>
      </c>
      <c r="AR185">
        <v>70</v>
      </c>
      <c r="AS185">
        <v>70</v>
      </c>
      <c r="AT185">
        <v>40</v>
      </c>
      <c r="AU185">
        <v>41</v>
      </c>
      <c r="AV185">
        <v>33</v>
      </c>
      <c r="AW185">
        <v>14</v>
      </c>
      <c r="AX185">
        <v>2</v>
      </c>
      <c r="AY185">
        <v>1</v>
      </c>
      <c r="AZ185">
        <v>2</v>
      </c>
      <c r="BA185" s="42">
        <f t="shared" si="48"/>
        <v>3</v>
      </c>
      <c r="BB185">
        <v>0.91</v>
      </c>
      <c r="BC185">
        <v>51.333300000000001</v>
      </c>
      <c r="BD185" s="20">
        <v>32.5</v>
      </c>
      <c r="BE185" s="20">
        <f t="shared" si="49"/>
        <v>101.5</v>
      </c>
      <c r="BF185" s="20">
        <f t="shared" si="50"/>
        <v>13.654708520179371</v>
      </c>
      <c r="BG185">
        <v>119</v>
      </c>
      <c r="BH185">
        <v>173</v>
      </c>
      <c r="BI185">
        <v>192</v>
      </c>
      <c r="BJ185" s="41">
        <f t="shared" si="51"/>
        <v>0.38263665594855306</v>
      </c>
      <c r="BK185">
        <v>58</v>
      </c>
      <c r="BL185">
        <v>58</v>
      </c>
      <c r="BM185">
        <v>50</v>
      </c>
      <c r="BN185" s="42">
        <f t="shared" si="52"/>
        <v>8</v>
      </c>
      <c r="BO185">
        <v>8</v>
      </c>
      <c r="BP185">
        <v>22</v>
      </c>
      <c r="BQ185">
        <v>6</v>
      </c>
      <c r="BR185">
        <v>34</v>
      </c>
      <c r="BS185" s="41">
        <f t="shared" si="53"/>
        <v>8.4158415841584164E-2</v>
      </c>
      <c r="BT185">
        <v>0</v>
      </c>
      <c r="BU185">
        <v>0</v>
      </c>
      <c r="BV185" s="41">
        <f t="shared" si="54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7</v>
      </c>
      <c r="DA185">
        <v>1</v>
      </c>
      <c r="DB185">
        <v>0</v>
      </c>
      <c r="DC185">
        <v>15</v>
      </c>
      <c r="DD185">
        <v>4</v>
      </c>
      <c r="DE185">
        <v>0</v>
      </c>
      <c r="DF185">
        <v>0</v>
      </c>
      <c r="DG185">
        <v>13</v>
      </c>
      <c r="DH185">
        <v>2</v>
      </c>
      <c r="DI185">
        <v>3</v>
      </c>
      <c r="DJ185">
        <v>2</v>
      </c>
      <c r="DK185">
        <v>2</v>
      </c>
      <c r="DL185">
        <v>0</v>
      </c>
      <c r="DM185">
        <v>3</v>
      </c>
      <c r="DN185">
        <v>3</v>
      </c>
      <c r="DO185">
        <v>0</v>
      </c>
      <c r="DP185" s="42">
        <f t="shared" si="55"/>
        <v>1</v>
      </c>
      <c r="DQ185" s="20">
        <v>2.7490000000000001</v>
      </c>
      <c r="DR185">
        <v>2</v>
      </c>
      <c r="DS185">
        <v>0</v>
      </c>
      <c r="DT185">
        <v>0</v>
      </c>
      <c r="DU185">
        <v>0</v>
      </c>
      <c r="DV185">
        <v>0</v>
      </c>
      <c r="DW185">
        <v>349</v>
      </c>
      <c r="DX185">
        <v>486</v>
      </c>
      <c r="DY185">
        <v>244</v>
      </c>
      <c r="DZ185">
        <v>370</v>
      </c>
      <c r="EA185">
        <v>175</v>
      </c>
      <c r="EB185">
        <v>271</v>
      </c>
      <c r="EC185">
        <v>17.36</v>
      </c>
      <c r="ED185">
        <v>24.52</v>
      </c>
      <c r="EE185">
        <v>14</v>
      </c>
      <c r="EF185">
        <v>22</v>
      </c>
      <c r="EG185" s="41">
        <f t="shared" si="56"/>
        <v>0.08</v>
      </c>
      <c r="EH185" s="43">
        <f t="shared" si="57"/>
        <v>0.91881918819188191</v>
      </c>
      <c r="EI185" s="44">
        <f t="shared" si="58"/>
        <v>0.99881918819188187</v>
      </c>
      <c r="EJ185">
        <v>349</v>
      </c>
      <c r="EK185">
        <v>486</v>
      </c>
      <c r="EL185">
        <v>244</v>
      </c>
      <c r="EM185">
        <v>371</v>
      </c>
      <c r="EN185">
        <v>175</v>
      </c>
      <c r="EO185">
        <v>272</v>
      </c>
      <c r="EP185">
        <v>14</v>
      </c>
      <c r="EQ185">
        <v>22</v>
      </c>
      <c r="ER185">
        <v>155</v>
      </c>
      <c r="ES185">
        <v>231</v>
      </c>
      <c r="ET185">
        <v>68</v>
      </c>
      <c r="EU185">
        <v>104</v>
      </c>
      <c r="EV185">
        <v>8</v>
      </c>
      <c r="EW185">
        <v>16</v>
      </c>
      <c r="EX185">
        <v>32</v>
      </c>
      <c r="EY185">
        <v>29</v>
      </c>
      <c r="EZ185">
        <v>-0.1</v>
      </c>
      <c r="FA185">
        <v>1.1000000000000001</v>
      </c>
      <c r="FB185">
        <v>1</v>
      </c>
      <c r="FC185" s="20">
        <v>4.97</v>
      </c>
      <c r="FD185" s="26">
        <f t="shared" si="59"/>
        <v>0.21608695652173912</v>
      </c>
      <c r="FE185">
        <v>0.10830000000000001</v>
      </c>
      <c r="FF185">
        <v>0.08</v>
      </c>
      <c r="FG185">
        <v>-0.06</v>
      </c>
      <c r="FH185">
        <v>0.01</v>
      </c>
      <c r="FL185" s="42">
        <f t="shared" si="60"/>
        <v>96</v>
      </c>
      <c r="FM185" s="20">
        <f t="shared" si="61"/>
        <v>32</v>
      </c>
      <c r="FN185" s="41">
        <v>1.73068805E-2</v>
      </c>
      <c r="FO185" s="20">
        <f t="shared" si="62"/>
        <v>2.6</v>
      </c>
      <c r="FP185" s="20">
        <f t="shared" si="63"/>
        <v>3.5498000000000003</v>
      </c>
      <c r="FQ185" s="20">
        <f t="shared" si="64"/>
        <v>112.33183856502242</v>
      </c>
      <c r="FV185" t="s">
        <v>751</v>
      </c>
      <c r="FW185" s="45">
        <v>925000</v>
      </c>
      <c r="FX185" s="45">
        <v>863333</v>
      </c>
      <c r="FY185">
        <v>23</v>
      </c>
      <c r="FZ185">
        <v>1</v>
      </c>
      <c r="GA185">
        <v>2</v>
      </c>
      <c r="GB185">
        <v>3</v>
      </c>
      <c r="GC185">
        <v>1</v>
      </c>
      <c r="GD185">
        <v>4</v>
      </c>
      <c r="GE185">
        <v>33</v>
      </c>
      <c r="GF185">
        <v>447</v>
      </c>
      <c r="GG185">
        <v>-0.1</v>
      </c>
      <c r="GH185">
        <v>1.1000000000000001</v>
      </c>
      <c r="GI185">
        <v>1</v>
      </c>
      <c r="GJ185" s="42">
        <f t="shared" si="65"/>
        <v>2.6</v>
      </c>
    </row>
    <row r="186" spans="1:192" x14ac:dyDescent="0.45">
      <c r="A186" s="40">
        <v>32905</v>
      </c>
      <c r="B186" t="s">
        <v>1523</v>
      </c>
      <c r="C186" t="s">
        <v>1204</v>
      </c>
      <c r="D186" t="s">
        <v>107</v>
      </c>
      <c r="E186" t="s">
        <v>107</v>
      </c>
      <c r="F186">
        <v>73</v>
      </c>
      <c r="G186">
        <v>195</v>
      </c>
      <c r="K186" t="s">
        <v>202</v>
      </c>
      <c r="L186">
        <v>2013</v>
      </c>
      <c r="M186">
        <v>27</v>
      </c>
      <c r="N186">
        <v>5</v>
      </c>
      <c r="O186">
        <v>8477126</v>
      </c>
      <c r="P186" t="s">
        <v>1524</v>
      </c>
      <c r="Q186" t="s">
        <v>1525</v>
      </c>
      <c r="R186" t="s">
        <v>1427</v>
      </c>
      <c r="S186" t="s">
        <v>1526</v>
      </c>
      <c r="T186" t="s">
        <v>716</v>
      </c>
      <c r="U186" t="s">
        <v>117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31</v>
      </c>
      <c r="AB186">
        <v>55</v>
      </c>
      <c r="AC186" s="26">
        <f t="shared" si="44"/>
        <v>0</v>
      </c>
      <c r="AD186" s="20">
        <f t="shared" si="45"/>
        <v>-0.17857142857142858</v>
      </c>
      <c r="AE186" s="20">
        <v>0</v>
      </c>
      <c r="AF186">
        <v>0</v>
      </c>
      <c r="AG186">
        <v>-0.30000000000000004</v>
      </c>
      <c r="AH186">
        <v>0</v>
      </c>
      <c r="AI186">
        <v>7</v>
      </c>
      <c r="AJ186">
        <v>258</v>
      </c>
      <c r="AK186" s="20">
        <v>4.3</v>
      </c>
      <c r="AL186">
        <v>4.3</v>
      </c>
      <c r="AM186">
        <v>4</v>
      </c>
      <c r="AN186" s="26">
        <f t="shared" si="46"/>
        <v>4.3</v>
      </c>
      <c r="AO186">
        <v>7.19</v>
      </c>
      <c r="AP186" s="41">
        <f t="shared" si="47"/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42">
        <f t="shared" si="48"/>
        <v>0</v>
      </c>
      <c r="BB186">
        <v>0</v>
      </c>
      <c r="BC186">
        <v>0</v>
      </c>
      <c r="BD186" s="20">
        <v>0</v>
      </c>
      <c r="BE186" s="20">
        <f t="shared" si="49"/>
        <v>0</v>
      </c>
      <c r="BF186" s="20">
        <f t="shared" si="50"/>
        <v>0</v>
      </c>
      <c r="BG186">
        <v>1</v>
      </c>
      <c r="BH186">
        <v>4</v>
      </c>
      <c r="BI186">
        <v>2</v>
      </c>
      <c r="BJ186" s="41">
        <f t="shared" si="51"/>
        <v>0.33333333333333331</v>
      </c>
      <c r="BK186">
        <v>0</v>
      </c>
      <c r="BL186">
        <v>0</v>
      </c>
      <c r="BM186">
        <v>0</v>
      </c>
      <c r="BN186" s="42">
        <f t="shared" si="52"/>
        <v>0</v>
      </c>
      <c r="BO186">
        <v>0</v>
      </c>
      <c r="BP186">
        <v>0</v>
      </c>
      <c r="BQ186">
        <v>0</v>
      </c>
      <c r="BR186">
        <v>0</v>
      </c>
      <c r="BS186" s="41">
        <f t="shared" si="53"/>
        <v>0</v>
      </c>
      <c r="BT186">
        <v>0</v>
      </c>
      <c r="BU186">
        <v>2</v>
      </c>
      <c r="BV186" s="41">
        <f t="shared" si="54"/>
        <v>0</v>
      </c>
      <c r="BW186">
        <v>0</v>
      </c>
      <c r="BX186">
        <v>0</v>
      </c>
      <c r="BY186">
        <v>0</v>
      </c>
      <c r="BZ186">
        <v>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f t="shared" si="55"/>
        <v>0</v>
      </c>
      <c r="DQ186" s="20">
        <v>-5.0000000000000001E-3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3</v>
      </c>
      <c r="DY186">
        <v>3</v>
      </c>
      <c r="DZ186">
        <v>3</v>
      </c>
      <c r="EA186">
        <v>3</v>
      </c>
      <c r="EB186">
        <v>3</v>
      </c>
      <c r="EC186">
        <v>0.06</v>
      </c>
      <c r="ED186">
        <v>0.19</v>
      </c>
      <c r="EE186">
        <v>0</v>
      </c>
      <c r="EF186">
        <v>0</v>
      </c>
      <c r="EG186" s="41">
        <f t="shared" si="56"/>
        <v>0</v>
      </c>
      <c r="EH186" s="43">
        <f t="shared" si="57"/>
        <v>1</v>
      </c>
      <c r="EI186" s="44">
        <f t="shared" si="58"/>
        <v>1</v>
      </c>
      <c r="EJ186">
        <v>3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0</v>
      </c>
      <c r="EQ186">
        <v>0</v>
      </c>
      <c r="ER186">
        <v>2</v>
      </c>
      <c r="ES186">
        <v>2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0">
        <v>-0.02</v>
      </c>
      <c r="FD186" s="26">
        <f t="shared" si="59"/>
        <v>-0.02</v>
      </c>
      <c r="FE186">
        <v>0</v>
      </c>
      <c r="FF186">
        <v>0</v>
      </c>
      <c r="FG186">
        <v>0</v>
      </c>
      <c r="FH186">
        <v>0</v>
      </c>
      <c r="FL186" s="42">
        <f t="shared" si="60"/>
        <v>0</v>
      </c>
      <c r="FM186" s="20">
        <f t="shared" si="61"/>
        <v>0</v>
      </c>
      <c r="FN186" s="41">
        <v>0</v>
      </c>
      <c r="FO186" s="20">
        <f t="shared" si="62"/>
        <v>0</v>
      </c>
      <c r="FP186" s="20">
        <f t="shared" si="63"/>
        <v>-1E-3</v>
      </c>
      <c r="FQ186" s="20">
        <f t="shared" si="64"/>
        <v>83.720930232558146</v>
      </c>
      <c r="FV186" t="s">
        <v>711</v>
      </c>
      <c r="FW186" s="45">
        <v>675000</v>
      </c>
      <c r="FX186" s="45">
        <v>675000</v>
      </c>
      <c r="FY186">
        <v>113</v>
      </c>
      <c r="FZ186">
        <v>10</v>
      </c>
      <c r="GA186">
        <v>10</v>
      </c>
      <c r="GB186">
        <v>20</v>
      </c>
      <c r="GC186">
        <v>-6</v>
      </c>
      <c r="GD186">
        <v>28</v>
      </c>
      <c r="GE186">
        <v>130</v>
      </c>
      <c r="GF186">
        <v>1309</v>
      </c>
      <c r="GG186">
        <v>-0.30000000000000004</v>
      </c>
      <c r="GH186">
        <v>1.4</v>
      </c>
      <c r="GI186">
        <v>1.1000000000000001</v>
      </c>
      <c r="GJ186" s="42">
        <f t="shared" si="65"/>
        <v>0</v>
      </c>
    </row>
    <row r="187" spans="1:192" x14ac:dyDescent="0.45">
      <c r="A187" s="40">
        <v>32927</v>
      </c>
      <c r="B187" t="s">
        <v>185</v>
      </c>
      <c r="C187" t="s">
        <v>126</v>
      </c>
      <c r="D187" t="s">
        <v>91</v>
      </c>
      <c r="E187" t="s">
        <v>91</v>
      </c>
      <c r="F187">
        <v>75</v>
      </c>
      <c r="G187">
        <v>208</v>
      </c>
      <c r="H187">
        <v>2008</v>
      </c>
      <c r="I187">
        <v>2</v>
      </c>
      <c r="J187">
        <v>55</v>
      </c>
      <c r="K187" t="s">
        <v>92</v>
      </c>
      <c r="L187">
        <v>2010</v>
      </c>
      <c r="M187">
        <v>27</v>
      </c>
      <c r="N187">
        <v>8</v>
      </c>
      <c r="O187">
        <v>8474618</v>
      </c>
      <c r="P187" t="s">
        <v>1527</v>
      </c>
      <c r="Q187" t="s">
        <v>1528</v>
      </c>
      <c r="R187" t="s">
        <v>1529</v>
      </c>
      <c r="S187" t="s">
        <v>1530</v>
      </c>
      <c r="T187" t="s">
        <v>720</v>
      </c>
      <c r="U187" t="s">
        <v>313</v>
      </c>
      <c r="V187">
        <v>82</v>
      </c>
      <c r="W187">
        <v>5</v>
      </c>
      <c r="X187">
        <v>17</v>
      </c>
      <c r="Y187">
        <v>11</v>
      </c>
      <c r="Z187">
        <v>22</v>
      </c>
      <c r="AA187">
        <v>9</v>
      </c>
      <c r="AB187">
        <v>42</v>
      </c>
      <c r="AC187" s="26">
        <f t="shared" si="44"/>
        <v>0.26829268292682928</v>
      </c>
      <c r="AD187" s="20">
        <f t="shared" si="45"/>
        <v>2.4343163538874002</v>
      </c>
      <c r="AE187" s="20">
        <v>7.6159999999999997</v>
      </c>
      <c r="AF187">
        <v>-15</v>
      </c>
      <c r="AG187">
        <v>-7.9</v>
      </c>
      <c r="AH187">
        <v>37</v>
      </c>
      <c r="AI187">
        <v>2332</v>
      </c>
      <c r="AJ187">
        <v>114719</v>
      </c>
      <c r="AK187" s="20">
        <v>1911.9833333332999</v>
      </c>
      <c r="AL187">
        <v>1911.98</v>
      </c>
      <c r="AM187">
        <v>1912</v>
      </c>
      <c r="AN187" s="26">
        <f t="shared" si="46"/>
        <v>23.316869918699187</v>
      </c>
      <c r="AO187">
        <v>38.659999999999997</v>
      </c>
      <c r="AP187" s="41">
        <f t="shared" si="47"/>
        <v>0.30136986301369861</v>
      </c>
      <c r="AQ187">
        <v>306</v>
      </c>
      <c r="AR187">
        <v>306</v>
      </c>
      <c r="AS187">
        <v>306</v>
      </c>
      <c r="AT187">
        <v>202</v>
      </c>
      <c r="AU187">
        <v>202</v>
      </c>
      <c r="AV187">
        <v>138</v>
      </c>
      <c r="AW187">
        <v>82</v>
      </c>
      <c r="AX187">
        <v>10</v>
      </c>
      <c r="AY187">
        <v>4</v>
      </c>
      <c r="AZ187">
        <v>18</v>
      </c>
      <c r="BA187" s="42">
        <f t="shared" si="48"/>
        <v>22</v>
      </c>
      <c r="BB187">
        <v>6.97</v>
      </c>
      <c r="BC187">
        <v>53.282600000000002</v>
      </c>
      <c r="BD187" s="20">
        <v>238</v>
      </c>
      <c r="BE187" s="20">
        <f t="shared" si="49"/>
        <v>544</v>
      </c>
      <c r="BF187" s="20">
        <f t="shared" si="50"/>
        <v>17.071308277283237</v>
      </c>
      <c r="BG187">
        <v>670</v>
      </c>
      <c r="BH187">
        <v>659</v>
      </c>
      <c r="BI187">
        <v>786</v>
      </c>
      <c r="BJ187" s="41">
        <f t="shared" si="51"/>
        <v>0.46016483516483514</v>
      </c>
      <c r="BK187">
        <v>91</v>
      </c>
      <c r="BL187">
        <v>91</v>
      </c>
      <c r="BM187">
        <v>93</v>
      </c>
      <c r="BN187" s="42">
        <f t="shared" si="52"/>
        <v>-2</v>
      </c>
      <c r="BO187">
        <v>64</v>
      </c>
      <c r="BP187">
        <v>41</v>
      </c>
      <c r="BQ187">
        <v>24</v>
      </c>
      <c r="BR187">
        <v>114</v>
      </c>
      <c r="BS187" s="41">
        <f t="shared" si="53"/>
        <v>6.8059701492537317E-2</v>
      </c>
      <c r="BT187">
        <v>0</v>
      </c>
      <c r="BU187">
        <v>0</v>
      </c>
      <c r="BV187" s="41">
        <f t="shared" si="54"/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3</v>
      </c>
      <c r="CY187">
        <v>3</v>
      </c>
      <c r="CZ187">
        <v>58</v>
      </c>
      <c r="DA187">
        <v>3</v>
      </c>
      <c r="DB187">
        <v>0</v>
      </c>
      <c r="DC187">
        <v>66</v>
      </c>
      <c r="DD187">
        <v>15</v>
      </c>
      <c r="DE187">
        <v>1</v>
      </c>
      <c r="DF187">
        <v>0</v>
      </c>
      <c r="DG187">
        <v>53</v>
      </c>
      <c r="DH187">
        <v>17</v>
      </c>
      <c r="DI187">
        <v>12</v>
      </c>
      <c r="DJ187">
        <v>16</v>
      </c>
      <c r="DK187">
        <v>15</v>
      </c>
      <c r="DL187">
        <v>1</v>
      </c>
      <c r="DM187">
        <v>13</v>
      </c>
      <c r="DN187">
        <v>12</v>
      </c>
      <c r="DO187">
        <v>1</v>
      </c>
      <c r="DP187" s="42">
        <f t="shared" si="55"/>
        <v>-5</v>
      </c>
      <c r="DQ187" s="20">
        <v>1.4450000000000001</v>
      </c>
      <c r="DR187">
        <v>16</v>
      </c>
      <c r="DS187">
        <v>1</v>
      </c>
      <c r="DT187">
        <v>0</v>
      </c>
      <c r="DU187">
        <v>0</v>
      </c>
      <c r="DV187">
        <v>0</v>
      </c>
      <c r="DW187">
        <v>1641</v>
      </c>
      <c r="DX187">
        <v>1996</v>
      </c>
      <c r="DY187">
        <v>1267</v>
      </c>
      <c r="DZ187">
        <v>1561</v>
      </c>
      <c r="EA187">
        <v>934</v>
      </c>
      <c r="EB187">
        <v>1128</v>
      </c>
      <c r="EC187">
        <v>80.959999999999994</v>
      </c>
      <c r="ED187">
        <v>108.37</v>
      </c>
      <c r="EE187">
        <v>73</v>
      </c>
      <c r="EF187">
        <v>112</v>
      </c>
      <c r="EG187" s="41">
        <f t="shared" si="56"/>
        <v>7.8158458244111342E-2</v>
      </c>
      <c r="EH187" s="43">
        <f t="shared" si="57"/>
        <v>0.900709219858156</v>
      </c>
      <c r="EI187" s="44">
        <f t="shared" si="58"/>
        <v>0.97886767810226738</v>
      </c>
      <c r="EJ187">
        <v>1641</v>
      </c>
      <c r="EK187">
        <v>1993</v>
      </c>
      <c r="EL187">
        <v>1266</v>
      </c>
      <c r="EM187">
        <v>1558</v>
      </c>
      <c r="EN187">
        <v>937</v>
      </c>
      <c r="EO187">
        <v>1126</v>
      </c>
      <c r="EP187">
        <v>73</v>
      </c>
      <c r="EQ187">
        <v>112</v>
      </c>
      <c r="ER187">
        <v>711</v>
      </c>
      <c r="ES187">
        <v>923</v>
      </c>
      <c r="ET187">
        <v>308</v>
      </c>
      <c r="EU187">
        <v>392</v>
      </c>
      <c r="EV187">
        <v>37</v>
      </c>
      <c r="EW187">
        <v>64</v>
      </c>
      <c r="EX187">
        <v>105</v>
      </c>
      <c r="EY187">
        <v>117</v>
      </c>
      <c r="EZ187">
        <v>0.4</v>
      </c>
      <c r="FA187">
        <v>4</v>
      </c>
      <c r="FB187">
        <v>4.4000000000000004</v>
      </c>
      <c r="FC187" s="20">
        <v>19.850000000000001</v>
      </c>
      <c r="FD187" s="26">
        <f t="shared" si="59"/>
        <v>0.24207317073170734</v>
      </c>
      <c r="FE187">
        <v>1.3378000000000001</v>
      </c>
      <c r="FF187">
        <v>0</v>
      </c>
      <c r="FG187">
        <v>-0.01</v>
      </c>
      <c r="FH187">
        <v>-0.01</v>
      </c>
      <c r="FL187" s="42">
        <f t="shared" si="60"/>
        <v>243</v>
      </c>
      <c r="FM187" s="20">
        <f t="shared" si="61"/>
        <v>7.1875</v>
      </c>
      <c r="FN187" s="41">
        <v>2.59067358E-2</v>
      </c>
      <c r="FO187" s="20">
        <f t="shared" si="62"/>
        <v>18.3</v>
      </c>
      <c r="FP187" s="20">
        <f t="shared" si="63"/>
        <v>22.289000000000001</v>
      </c>
      <c r="FQ187" s="20">
        <f t="shared" si="64"/>
        <v>114.13299302293956</v>
      </c>
      <c r="FV187" t="s">
        <v>711</v>
      </c>
      <c r="FW187" s="45">
        <v>4000000</v>
      </c>
      <c r="FX187" s="45">
        <v>4000000</v>
      </c>
      <c r="FY187">
        <v>455</v>
      </c>
      <c r="FZ187">
        <v>32</v>
      </c>
      <c r="GA187">
        <v>79</v>
      </c>
      <c r="GB187">
        <v>111</v>
      </c>
      <c r="GC187">
        <v>-25</v>
      </c>
      <c r="GD187">
        <v>185</v>
      </c>
      <c r="GE187">
        <v>641</v>
      </c>
      <c r="GF187">
        <v>9303</v>
      </c>
      <c r="GG187">
        <v>4.3</v>
      </c>
      <c r="GH187">
        <v>20.100000000000001</v>
      </c>
      <c r="GI187">
        <v>24.4</v>
      </c>
      <c r="GJ187" s="42">
        <f t="shared" si="65"/>
        <v>18.3</v>
      </c>
    </row>
    <row r="188" spans="1:192" x14ac:dyDescent="0.45">
      <c r="A188" s="40">
        <v>29490</v>
      </c>
      <c r="B188" t="s">
        <v>1531</v>
      </c>
      <c r="D188" t="s">
        <v>223</v>
      </c>
      <c r="E188" t="s">
        <v>223</v>
      </c>
      <c r="F188">
        <v>73</v>
      </c>
      <c r="G188">
        <v>190</v>
      </c>
      <c r="H188">
        <v>1999</v>
      </c>
      <c r="I188">
        <v>1</v>
      </c>
      <c r="J188">
        <v>2</v>
      </c>
      <c r="K188" t="s">
        <v>92</v>
      </c>
      <c r="L188">
        <v>2000</v>
      </c>
      <c r="M188">
        <v>37</v>
      </c>
      <c r="N188">
        <v>17</v>
      </c>
      <c r="O188">
        <v>8467875</v>
      </c>
      <c r="P188" t="s">
        <v>1532</v>
      </c>
      <c r="Q188" t="s">
        <v>1533</v>
      </c>
      <c r="R188" t="s">
        <v>1534</v>
      </c>
      <c r="S188" t="s">
        <v>750</v>
      </c>
      <c r="T188" t="s">
        <v>725</v>
      </c>
      <c r="U188" t="s">
        <v>117</v>
      </c>
      <c r="V188">
        <v>81</v>
      </c>
      <c r="W188">
        <v>23</v>
      </c>
      <c r="X188">
        <v>32</v>
      </c>
      <c r="Y188">
        <v>20</v>
      </c>
      <c r="Z188">
        <v>55</v>
      </c>
      <c r="AA188">
        <v>2</v>
      </c>
      <c r="AB188">
        <v>0</v>
      </c>
      <c r="AC188" s="26">
        <f t="shared" si="44"/>
        <v>0.67901234567901236</v>
      </c>
      <c r="AD188" s="20">
        <f t="shared" si="45"/>
        <v>-10.196734693877545</v>
      </c>
      <c r="AE188" s="20">
        <v>21.109000000000002</v>
      </c>
      <c r="AF188">
        <v>-21</v>
      </c>
      <c r="AG188">
        <v>4.2</v>
      </c>
      <c r="AH188">
        <v>40</v>
      </c>
      <c r="AI188">
        <v>1693</v>
      </c>
      <c r="AJ188">
        <v>74214</v>
      </c>
      <c r="AK188" s="20">
        <v>1236.9000000000001</v>
      </c>
      <c r="AL188">
        <v>1219.83</v>
      </c>
      <c r="AM188">
        <v>1237</v>
      </c>
      <c r="AN188" s="26">
        <f t="shared" si="46"/>
        <v>15.270370370370372</v>
      </c>
      <c r="AO188">
        <v>25.41</v>
      </c>
      <c r="AP188" s="41">
        <f t="shared" si="47"/>
        <v>0.77464788732394363</v>
      </c>
      <c r="AQ188">
        <v>309</v>
      </c>
      <c r="AR188">
        <v>310</v>
      </c>
      <c r="AS188">
        <v>310</v>
      </c>
      <c r="AT188">
        <v>257</v>
      </c>
      <c r="AU188">
        <v>258</v>
      </c>
      <c r="AV188">
        <v>189</v>
      </c>
      <c r="AW188">
        <v>209</v>
      </c>
      <c r="AX188">
        <v>101</v>
      </c>
      <c r="AY188">
        <v>5</v>
      </c>
      <c r="AZ188">
        <v>22</v>
      </c>
      <c r="BA188" s="42">
        <f t="shared" si="48"/>
        <v>27</v>
      </c>
      <c r="BB188">
        <v>20.83</v>
      </c>
      <c r="BC188">
        <v>28.1111</v>
      </c>
      <c r="BD188" s="20">
        <v>391.5</v>
      </c>
      <c r="BE188" s="20">
        <f t="shared" si="49"/>
        <v>700.5</v>
      </c>
      <c r="BF188" s="20">
        <f t="shared" si="50"/>
        <v>34.455620865202533</v>
      </c>
      <c r="BG188">
        <v>711</v>
      </c>
      <c r="BH188">
        <v>348</v>
      </c>
      <c r="BI188">
        <v>184</v>
      </c>
      <c r="BJ188" s="41">
        <f t="shared" si="51"/>
        <v>0.79441340782122905</v>
      </c>
      <c r="BK188">
        <v>38</v>
      </c>
      <c r="BL188">
        <v>38</v>
      </c>
      <c r="BM188">
        <v>51</v>
      </c>
      <c r="BN188" s="42">
        <f t="shared" si="52"/>
        <v>-13</v>
      </c>
      <c r="BO188">
        <v>69</v>
      </c>
      <c r="BP188">
        <v>37</v>
      </c>
      <c r="BQ188">
        <v>17</v>
      </c>
      <c r="BR188">
        <v>2</v>
      </c>
      <c r="BS188" s="41">
        <f t="shared" si="53"/>
        <v>2.6990553306342779E-3</v>
      </c>
      <c r="BT188">
        <v>18</v>
      </c>
      <c r="BU188">
        <v>22</v>
      </c>
      <c r="BV188" s="41">
        <f t="shared" si="54"/>
        <v>0.45</v>
      </c>
      <c r="BW188">
        <v>3</v>
      </c>
      <c r="BX188">
        <v>0</v>
      </c>
      <c r="BY188">
        <v>1</v>
      </c>
      <c r="BZ188">
        <v>5</v>
      </c>
      <c r="CA188">
        <v>14</v>
      </c>
      <c r="CB188">
        <v>17</v>
      </c>
      <c r="CC188">
        <v>9</v>
      </c>
      <c r="CD188">
        <v>8</v>
      </c>
      <c r="CE188">
        <v>6</v>
      </c>
      <c r="CF188">
        <v>7</v>
      </c>
      <c r="CG188">
        <v>11</v>
      </c>
      <c r="CH188">
        <v>14</v>
      </c>
      <c r="CI188">
        <v>0</v>
      </c>
      <c r="CJ188">
        <v>1</v>
      </c>
      <c r="CK188">
        <v>3</v>
      </c>
      <c r="CL188">
        <v>5</v>
      </c>
      <c r="CM188">
        <v>0</v>
      </c>
      <c r="CN188">
        <v>0</v>
      </c>
      <c r="CO188">
        <v>0</v>
      </c>
      <c r="CP188">
        <v>2</v>
      </c>
      <c r="CQ188">
        <v>2</v>
      </c>
      <c r="CR188">
        <v>4</v>
      </c>
      <c r="CS188">
        <v>0</v>
      </c>
      <c r="CT188">
        <v>4</v>
      </c>
      <c r="CU188">
        <v>0</v>
      </c>
      <c r="CV188">
        <v>11</v>
      </c>
      <c r="CW188">
        <v>0</v>
      </c>
      <c r="CX188">
        <v>4</v>
      </c>
      <c r="CY188">
        <v>4</v>
      </c>
      <c r="CZ188">
        <v>61</v>
      </c>
      <c r="DA188">
        <v>11</v>
      </c>
      <c r="DB188">
        <v>16</v>
      </c>
      <c r="DC188">
        <v>23</v>
      </c>
      <c r="DD188">
        <v>13</v>
      </c>
      <c r="DE188">
        <v>10</v>
      </c>
      <c r="DF188">
        <v>1</v>
      </c>
      <c r="DG188">
        <v>115</v>
      </c>
      <c r="DH188">
        <v>16</v>
      </c>
      <c r="DI188">
        <v>11</v>
      </c>
      <c r="DJ188">
        <v>16</v>
      </c>
      <c r="DK188">
        <v>16</v>
      </c>
      <c r="DL188">
        <v>0</v>
      </c>
      <c r="DM188">
        <v>10</v>
      </c>
      <c r="DN188">
        <v>10</v>
      </c>
      <c r="DO188">
        <v>0</v>
      </c>
      <c r="DP188" s="42">
        <f t="shared" si="55"/>
        <v>-5</v>
      </c>
      <c r="DQ188" s="20">
        <v>-2.153</v>
      </c>
      <c r="DR188">
        <v>15</v>
      </c>
      <c r="DS188">
        <v>0</v>
      </c>
      <c r="DT188">
        <v>0</v>
      </c>
      <c r="DU188">
        <v>1</v>
      </c>
      <c r="DV188">
        <v>0</v>
      </c>
      <c r="DW188">
        <v>1392</v>
      </c>
      <c r="DX188">
        <v>940</v>
      </c>
      <c r="DY188">
        <v>1042</v>
      </c>
      <c r="DZ188">
        <v>739</v>
      </c>
      <c r="EA188">
        <v>761</v>
      </c>
      <c r="EB188">
        <v>549</v>
      </c>
      <c r="EC188">
        <v>74.73</v>
      </c>
      <c r="ED188">
        <v>51.58</v>
      </c>
      <c r="EE188">
        <v>71</v>
      </c>
      <c r="EF188">
        <v>62</v>
      </c>
      <c r="EG188" s="41">
        <f t="shared" si="56"/>
        <v>9.329829172141918E-2</v>
      </c>
      <c r="EH188" s="43">
        <f t="shared" si="57"/>
        <v>0.8870673952641166</v>
      </c>
      <c r="EI188" s="44">
        <f t="shared" si="58"/>
        <v>0.98036568698553572</v>
      </c>
      <c r="EJ188">
        <v>1411</v>
      </c>
      <c r="EK188">
        <v>944</v>
      </c>
      <c r="EL188">
        <v>1056</v>
      </c>
      <c r="EM188">
        <v>740</v>
      </c>
      <c r="EN188">
        <v>770</v>
      </c>
      <c r="EO188">
        <v>548</v>
      </c>
      <c r="EP188">
        <v>71</v>
      </c>
      <c r="EQ188">
        <v>60</v>
      </c>
      <c r="ER188">
        <v>751</v>
      </c>
      <c r="ES188">
        <v>501</v>
      </c>
      <c r="ET188">
        <v>314</v>
      </c>
      <c r="EU188">
        <v>198</v>
      </c>
      <c r="EV188">
        <v>43</v>
      </c>
      <c r="EW188">
        <v>31</v>
      </c>
      <c r="EX188">
        <v>87</v>
      </c>
      <c r="EY188">
        <v>70</v>
      </c>
      <c r="EZ188">
        <v>4.5999999999999996</v>
      </c>
      <c r="FA188">
        <v>0.8</v>
      </c>
      <c r="FB188">
        <v>5.4</v>
      </c>
      <c r="FC188" s="20">
        <v>52.52</v>
      </c>
      <c r="FD188" s="26">
        <f t="shared" si="59"/>
        <v>0.64839506172839512</v>
      </c>
      <c r="FE188">
        <v>3.7738</v>
      </c>
      <c r="FF188">
        <v>0.55000000000000004</v>
      </c>
      <c r="FG188">
        <v>-0.1</v>
      </c>
      <c r="FH188">
        <v>0.45</v>
      </c>
      <c r="FI188">
        <v>2</v>
      </c>
      <c r="FJ188">
        <v>1</v>
      </c>
      <c r="FK188">
        <v>0</v>
      </c>
      <c r="FL188" s="42">
        <f t="shared" si="60"/>
        <v>80</v>
      </c>
      <c r="FM188" s="20">
        <f t="shared" si="61"/>
        <v>3.6666666666666665</v>
      </c>
      <c r="FN188" s="41">
        <v>0.11940487500000001</v>
      </c>
      <c r="FO188" s="20">
        <f t="shared" si="62"/>
        <v>51</v>
      </c>
      <c r="FP188" s="20">
        <f t="shared" si="63"/>
        <v>54.569400000000002</v>
      </c>
      <c r="FQ188" s="20">
        <f t="shared" si="64"/>
        <v>114.70450800521385</v>
      </c>
      <c r="FR188">
        <v>4</v>
      </c>
      <c r="FS188" t="s">
        <v>856</v>
      </c>
      <c r="FT188">
        <v>195</v>
      </c>
      <c r="FU188" t="s">
        <v>702</v>
      </c>
      <c r="FV188" t="s">
        <v>711</v>
      </c>
      <c r="FW188" s="45">
        <v>7000000</v>
      </c>
      <c r="FX188" s="45">
        <v>7000000</v>
      </c>
      <c r="FY188">
        <v>1306</v>
      </c>
      <c r="FZ188">
        <v>393</v>
      </c>
      <c r="GA188">
        <v>648</v>
      </c>
      <c r="GB188">
        <v>1041</v>
      </c>
      <c r="GC188">
        <v>147</v>
      </c>
      <c r="GD188">
        <v>546</v>
      </c>
      <c r="GE188">
        <v>3474</v>
      </c>
      <c r="GF188">
        <v>22211</v>
      </c>
      <c r="GG188">
        <v>92</v>
      </c>
      <c r="GH188">
        <v>31.1</v>
      </c>
      <c r="GI188">
        <v>123.1</v>
      </c>
      <c r="GJ188" s="42">
        <f t="shared" si="65"/>
        <v>51</v>
      </c>
    </row>
    <row r="189" spans="1:192" x14ac:dyDescent="0.45">
      <c r="A189" s="40">
        <v>29490</v>
      </c>
      <c r="B189" t="s">
        <v>1531</v>
      </c>
      <c r="D189" t="s">
        <v>223</v>
      </c>
      <c r="E189" t="s">
        <v>223</v>
      </c>
      <c r="F189">
        <v>74</v>
      </c>
      <c r="G189">
        <v>183</v>
      </c>
      <c r="H189">
        <v>1999</v>
      </c>
      <c r="I189">
        <v>1</v>
      </c>
      <c r="J189">
        <v>3</v>
      </c>
      <c r="K189" t="s">
        <v>92</v>
      </c>
      <c r="L189">
        <v>2000</v>
      </c>
      <c r="M189">
        <v>37</v>
      </c>
      <c r="N189">
        <v>17</v>
      </c>
      <c r="O189">
        <v>8467876</v>
      </c>
      <c r="P189" t="s">
        <v>1535</v>
      </c>
      <c r="Q189" t="s">
        <v>1536</v>
      </c>
      <c r="R189" t="s">
        <v>1534</v>
      </c>
      <c r="S189" t="s">
        <v>367</v>
      </c>
      <c r="T189" t="s">
        <v>716</v>
      </c>
      <c r="U189" t="s">
        <v>117</v>
      </c>
      <c r="V189">
        <v>82</v>
      </c>
      <c r="W189">
        <v>3</v>
      </c>
      <c r="X189">
        <v>47</v>
      </c>
      <c r="Y189">
        <v>13</v>
      </c>
      <c r="Z189">
        <v>50</v>
      </c>
      <c r="AA189">
        <v>3</v>
      </c>
      <c r="AB189">
        <v>5</v>
      </c>
      <c r="AC189" s="26">
        <f t="shared" si="44"/>
        <v>0.6097560975609756</v>
      </c>
      <c r="AD189" s="20">
        <f t="shared" si="45"/>
        <v>-17.019230769230774</v>
      </c>
      <c r="AE189" s="20">
        <v>15.613</v>
      </c>
      <c r="AF189">
        <v>-22</v>
      </c>
      <c r="AG189">
        <v>3.3</v>
      </c>
      <c r="AH189">
        <v>30</v>
      </c>
      <c r="AI189">
        <v>1724</v>
      </c>
      <c r="AJ189">
        <v>76498</v>
      </c>
      <c r="AK189" s="20">
        <v>1274.9666666666999</v>
      </c>
      <c r="AL189">
        <v>1258.8499999999999</v>
      </c>
      <c r="AM189">
        <v>1275</v>
      </c>
      <c r="AN189" s="26">
        <f t="shared" si="46"/>
        <v>15.548373983739838</v>
      </c>
      <c r="AO189">
        <v>25.92</v>
      </c>
      <c r="AP189" s="41">
        <f t="shared" si="47"/>
        <v>0.68493150684931503</v>
      </c>
      <c r="AQ189">
        <v>121</v>
      </c>
      <c r="AR189">
        <v>125</v>
      </c>
      <c r="AS189">
        <v>125</v>
      </c>
      <c r="AT189">
        <v>92</v>
      </c>
      <c r="AU189">
        <v>96</v>
      </c>
      <c r="AV189">
        <v>67</v>
      </c>
      <c r="AW189">
        <v>76</v>
      </c>
      <c r="AX189">
        <v>38</v>
      </c>
      <c r="AY189">
        <v>4</v>
      </c>
      <c r="AZ189">
        <v>8</v>
      </c>
      <c r="BA189" s="42">
        <f t="shared" si="48"/>
        <v>12</v>
      </c>
      <c r="BB189">
        <v>7.32</v>
      </c>
      <c r="BC189">
        <v>28.731300000000001</v>
      </c>
      <c r="BD189" s="20">
        <v>275.5</v>
      </c>
      <c r="BE189" s="20">
        <f t="shared" si="49"/>
        <v>396.5</v>
      </c>
      <c r="BF189" s="20">
        <f t="shared" si="50"/>
        <v>18.898200738769514</v>
      </c>
      <c r="BG189">
        <v>718</v>
      </c>
      <c r="BH189">
        <v>348</v>
      </c>
      <c r="BI189">
        <v>184</v>
      </c>
      <c r="BJ189" s="41">
        <f t="shared" si="51"/>
        <v>0.7960088691796009</v>
      </c>
      <c r="BK189">
        <v>18</v>
      </c>
      <c r="BL189">
        <v>18</v>
      </c>
      <c r="BM189">
        <v>21</v>
      </c>
      <c r="BN189" s="42">
        <f t="shared" si="52"/>
        <v>-3</v>
      </c>
      <c r="BO189">
        <v>29</v>
      </c>
      <c r="BP189">
        <v>28</v>
      </c>
      <c r="BQ189">
        <v>10</v>
      </c>
      <c r="BR189">
        <v>19</v>
      </c>
      <c r="BS189" s="41">
        <f t="shared" si="53"/>
        <v>2.4173027989821884E-2</v>
      </c>
      <c r="BT189">
        <v>438</v>
      </c>
      <c r="BU189">
        <v>504</v>
      </c>
      <c r="BV189" s="41">
        <f t="shared" si="54"/>
        <v>0.46496815286624205</v>
      </c>
      <c r="BW189">
        <v>60</v>
      </c>
      <c r="BX189">
        <v>78</v>
      </c>
      <c r="BY189">
        <v>139</v>
      </c>
      <c r="BZ189">
        <v>170</v>
      </c>
      <c r="CA189">
        <v>239</v>
      </c>
      <c r="CB189">
        <v>256</v>
      </c>
      <c r="CC189">
        <v>140</v>
      </c>
      <c r="CD189">
        <v>149</v>
      </c>
      <c r="CE189">
        <v>167</v>
      </c>
      <c r="CF189">
        <v>183</v>
      </c>
      <c r="CG189">
        <v>241</v>
      </c>
      <c r="CH189">
        <v>303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</v>
      </c>
      <c r="CW189">
        <v>0</v>
      </c>
      <c r="CX189">
        <v>4</v>
      </c>
      <c r="CY189">
        <v>1</v>
      </c>
      <c r="CZ189">
        <v>24</v>
      </c>
      <c r="DA189">
        <v>9</v>
      </c>
      <c r="DB189">
        <v>3</v>
      </c>
      <c r="DC189">
        <v>6</v>
      </c>
      <c r="DD189">
        <v>5</v>
      </c>
      <c r="DE189">
        <v>3</v>
      </c>
      <c r="DF189">
        <v>0</v>
      </c>
      <c r="DG189">
        <v>41</v>
      </c>
      <c r="DH189">
        <v>15</v>
      </c>
      <c r="DI189">
        <v>12</v>
      </c>
      <c r="DJ189">
        <v>15</v>
      </c>
      <c r="DK189">
        <v>15</v>
      </c>
      <c r="DL189">
        <v>0</v>
      </c>
      <c r="DM189">
        <v>11</v>
      </c>
      <c r="DN189">
        <v>11</v>
      </c>
      <c r="DO189">
        <v>0</v>
      </c>
      <c r="DP189" s="42">
        <f t="shared" si="55"/>
        <v>-3</v>
      </c>
      <c r="DQ189" s="20">
        <v>-4.1710000000000003</v>
      </c>
      <c r="DR189">
        <v>15</v>
      </c>
      <c r="DS189">
        <v>0</v>
      </c>
      <c r="DT189">
        <v>0</v>
      </c>
      <c r="DU189">
        <v>0</v>
      </c>
      <c r="DV189">
        <v>0</v>
      </c>
      <c r="DW189">
        <v>1389</v>
      </c>
      <c r="DX189">
        <v>975</v>
      </c>
      <c r="DY189">
        <v>1036</v>
      </c>
      <c r="DZ189">
        <v>767</v>
      </c>
      <c r="EA189">
        <v>764</v>
      </c>
      <c r="EB189">
        <v>567</v>
      </c>
      <c r="EC189">
        <v>74.17</v>
      </c>
      <c r="ED189">
        <v>53.67</v>
      </c>
      <c r="EE189">
        <v>73</v>
      </c>
      <c r="EF189">
        <v>65</v>
      </c>
      <c r="EG189" s="41">
        <f t="shared" si="56"/>
        <v>9.5549738219895292E-2</v>
      </c>
      <c r="EH189" s="43">
        <f t="shared" si="57"/>
        <v>0.88536155202821876</v>
      </c>
      <c r="EI189" s="44">
        <f t="shared" si="58"/>
        <v>0.98091129024811408</v>
      </c>
      <c r="EJ189">
        <v>1410</v>
      </c>
      <c r="EK189">
        <v>982</v>
      </c>
      <c r="EL189">
        <v>1053</v>
      </c>
      <c r="EM189">
        <v>771</v>
      </c>
      <c r="EN189">
        <v>776</v>
      </c>
      <c r="EO189">
        <v>568</v>
      </c>
      <c r="EP189">
        <v>74</v>
      </c>
      <c r="EQ189">
        <v>63</v>
      </c>
      <c r="ER189">
        <v>739</v>
      </c>
      <c r="ES189">
        <v>532</v>
      </c>
      <c r="ET189">
        <v>317</v>
      </c>
      <c r="EU189">
        <v>211</v>
      </c>
      <c r="EV189">
        <v>45</v>
      </c>
      <c r="EW189">
        <v>29</v>
      </c>
      <c r="EX189">
        <v>88</v>
      </c>
      <c r="EY189">
        <v>65</v>
      </c>
      <c r="EZ189">
        <v>1.9</v>
      </c>
      <c r="FA189">
        <v>0.8</v>
      </c>
      <c r="FB189">
        <v>2.7</v>
      </c>
      <c r="FC189" s="20">
        <v>34.86</v>
      </c>
      <c r="FD189" s="26">
        <f t="shared" si="59"/>
        <v>0.42512195121951218</v>
      </c>
      <c r="FE189">
        <v>1.3672</v>
      </c>
      <c r="FF189">
        <v>0.04</v>
      </c>
      <c r="FG189">
        <v>-0.08</v>
      </c>
      <c r="FH189">
        <v>-0.04</v>
      </c>
      <c r="FI189">
        <v>2</v>
      </c>
      <c r="FJ189">
        <v>0</v>
      </c>
      <c r="FK189">
        <v>0</v>
      </c>
      <c r="FL189" s="42">
        <f t="shared" si="60"/>
        <v>67</v>
      </c>
      <c r="FM189" s="20">
        <f t="shared" si="61"/>
        <v>1.8666666666666667</v>
      </c>
      <c r="FN189" s="41">
        <v>1.39534884E-2</v>
      </c>
      <c r="FO189" s="20">
        <f t="shared" si="62"/>
        <v>47</v>
      </c>
      <c r="FP189" s="20">
        <f t="shared" si="63"/>
        <v>49.165799999999997</v>
      </c>
      <c r="FQ189" s="20">
        <f t="shared" si="64"/>
        <v>112.67426619533703</v>
      </c>
      <c r="FU189" t="s">
        <v>702</v>
      </c>
      <c r="FV189" t="s">
        <v>711</v>
      </c>
      <c r="FW189" s="45">
        <v>7000000</v>
      </c>
      <c r="FX189" s="45">
        <v>7000000</v>
      </c>
      <c r="FY189">
        <v>1330</v>
      </c>
      <c r="FZ189">
        <v>240</v>
      </c>
      <c r="GA189">
        <v>830</v>
      </c>
      <c r="GB189">
        <v>1070</v>
      </c>
      <c r="GC189">
        <v>165</v>
      </c>
      <c r="GD189">
        <v>680</v>
      </c>
      <c r="GE189">
        <v>1856</v>
      </c>
      <c r="GF189">
        <v>23271</v>
      </c>
      <c r="GG189">
        <v>75.7</v>
      </c>
      <c r="GH189">
        <v>32.9</v>
      </c>
      <c r="GI189">
        <v>108.6</v>
      </c>
      <c r="GJ189" s="42">
        <f t="shared" si="65"/>
        <v>47</v>
      </c>
    </row>
    <row r="190" spans="1:192" x14ac:dyDescent="0.45">
      <c r="A190" s="40">
        <v>31490</v>
      </c>
      <c r="B190" t="s">
        <v>212</v>
      </c>
      <c r="C190" t="s">
        <v>213</v>
      </c>
      <c r="D190" t="s">
        <v>91</v>
      </c>
      <c r="E190" t="s">
        <v>91</v>
      </c>
      <c r="F190">
        <v>73</v>
      </c>
      <c r="G190">
        <v>199</v>
      </c>
      <c r="K190" t="s">
        <v>202</v>
      </c>
      <c r="L190">
        <v>2009</v>
      </c>
      <c r="M190">
        <v>31</v>
      </c>
      <c r="N190">
        <v>9</v>
      </c>
      <c r="O190">
        <v>8475098</v>
      </c>
      <c r="P190" t="s">
        <v>1537</v>
      </c>
      <c r="Q190" t="s">
        <v>1538</v>
      </c>
      <c r="R190" t="s">
        <v>1539</v>
      </c>
      <c r="S190" t="s">
        <v>1540</v>
      </c>
      <c r="T190" t="s">
        <v>716</v>
      </c>
      <c r="U190" t="s">
        <v>129</v>
      </c>
      <c r="V190">
        <v>81</v>
      </c>
      <c r="W190">
        <v>11</v>
      </c>
      <c r="X190">
        <v>32</v>
      </c>
      <c r="Y190">
        <v>21</v>
      </c>
      <c r="Z190">
        <v>43</v>
      </c>
      <c r="AA190">
        <v>9</v>
      </c>
      <c r="AB190">
        <v>26</v>
      </c>
      <c r="AC190" s="26">
        <f t="shared" si="44"/>
        <v>0.53086419753086422</v>
      </c>
      <c r="AD190" s="20">
        <f t="shared" si="45"/>
        <v>-7.8421052631578974</v>
      </c>
      <c r="AE190" s="20">
        <v>15.252000000000001</v>
      </c>
      <c r="AF190">
        <v>6</v>
      </c>
      <c r="AG190">
        <v>10</v>
      </c>
      <c r="AH190">
        <v>28</v>
      </c>
      <c r="AI190">
        <v>1746</v>
      </c>
      <c r="AJ190">
        <v>76023</v>
      </c>
      <c r="AK190" s="20">
        <v>1267.05</v>
      </c>
      <c r="AL190">
        <v>1266.1199999999999</v>
      </c>
      <c r="AM190">
        <v>1267</v>
      </c>
      <c r="AN190" s="26">
        <f t="shared" si="46"/>
        <v>15.642592592592592</v>
      </c>
      <c r="AO190">
        <v>25.89</v>
      </c>
      <c r="AP190" s="41">
        <f t="shared" si="47"/>
        <v>0.50588235294117645</v>
      </c>
      <c r="AQ190">
        <v>251</v>
      </c>
      <c r="AR190">
        <v>252</v>
      </c>
      <c r="AS190">
        <v>252</v>
      </c>
      <c r="AT190">
        <v>197</v>
      </c>
      <c r="AU190">
        <v>198</v>
      </c>
      <c r="AV190">
        <v>154</v>
      </c>
      <c r="AW190">
        <v>163</v>
      </c>
      <c r="AX190">
        <v>86</v>
      </c>
      <c r="AY190">
        <v>6</v>
      </c>
      <c r="AZ190">
        <v>16</v>
      </c>
      <c r="BA190" s="42">
        <f t="shared" si="48"/>
        <v>22</v>
      </c>
      <c r="BB190">
        <v>19.28</v>
      </c>
      <c r="BC190">
        <v>27.759699999999999</v>
      </c>
      <c r="BD190" s="20">
        <v>418.8</v>
      </c>
      <c r="BE190" s="20">
        <f t="shared" si="49"/>
        <v>669.8</v>
      </c>
      <c r="BF190" s="20">
        <f t="shared" si="50"/>
        <v>31.741067197422048</v>
      </c>
      <c r="BG190">
        <v>664</v>
      </c>
      <c r="BH190">
        <v>349</v>
      </c>
      <c r="BI190">
        <v>355</v>
      </c>
      <c r="BJ190" s="41">
        <f t="shared" si="51"/>
        <v>0.65161923454367021</v>
      </c>
      <c r="BK190">
        <v>43</v>
      </c>
      <c r="BL190">
        <v>43</v>
      </c>
      <c r="BM190">
        <v>67</v>
      </c>
      <c r="BN190" s="42">
        <f t="shared" si="52"/>
        <v>-24</v>
      </c>
      <c r="BO190">
        <v>44</v>
      </c>
      <c r="BP190">
        <v>42</v>
      </c>
      <c r="BQ190">
        <v>37</v>
      </c>
      <c r="BR190">
        <v>28</v>
      </c>
      <c r="BS190" s="41">
        <f t="shared" si="53"/>
        <v>3.2000000000000001E-2</v>
      </c>
      <c r="BT190">
        <v>627</v>
      </c>
      <c r="BU190">
        <v>542</v>
      </c>
      <c r="BV190" s="41">
        <f t="shared" si="54"/>
        <v>0.53635585970915312</v>
      </c>
      <c r="BW190">
        <v>184</v>
      </c>
      <c r="BX190">
        <v>139</v>
      </c>
      <c r="BY190">
        <v>173</v>
      </c>
      <c r="BZ190">
        <v>152</v>
      </c>
      <c r="CA190">
        <v>270</v>
      </c>
      <c r="CB190">
        <v>251</v>
      </c>
      <c r="CC190">
        <v>192</v>
      </c>
      <c r="CD190">
        <v>157</v>
      </c>
      <c r="CE190">
        <v>210</v>
      </c>
      <c r="CF190">
        <v>184</v>
      </c>
      <c r="CG190">
        <v>375</v>
      </c>
      <c r="CH190">
        <v>320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3</v>
      </c>
      <c r="CT190">
        <v>2</v>
      </c>
      <c r="CU190">
        <v>0</v>
      </c>
      <c r="CV190">
        <v>5</v>
      </c>
      <c r="CW190">
        <v>1</v>
      </c>
      <c r="CX190">
        <v>1</v>
      </c>
      <c r="CY190">
        <v>4</v>
      </c>
      <c r="CZ190">
        <v>38</v>
      </c>
      <c r="DA190">
        <v>17</v>
      </c>
      <c r="DB190">
        <v>2</v>
      </c>
      <c r="DC190">
        <v>6</v>
      </c>
      <c r="DD190">
        <v>40</v>
      </c>
      <c r="DE190">
        <v>23</v>
      </c>
      <c r="DF190">
        <v>1</v>
      </c>
      <c r="DG190">
        <v>65</v>
      </c>
      <c r="DH190">
        <v>14</v>
      </c>
      <c r="DI190">
        <v>10</v>
      </c>
      <c r="DJ190">
        <v>14</v>
      </c>
      <c r="DK190">
        <v>14</v>
      </c>
      <c r="DL190">
        <v>0</v>
      </c>
      <c r="DM190">
        <v>10</v>
      </c>
      <c r="DN190">
        <v>10</v>
      </c>
      <c r="DO190">
        <v>0</v>
      </c>
      <c r="DP190" s="42">
        <f t="shared" si="55"/>
        <v>-4</v>
      </c>
      <c r="DQ190" s="20">
        <v>-3.4470000000000001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1571</v>
      </c>
      <c r="DX190">
        <v>1079</v>
      </c>
      <c r="DY190">
        <v>1161</v>
      </c>
      <c r="DZ190">
        <v>847</v>
      </c>
      <c r="EA190">
        <v>816</v>
      </c>
      <c r="EB190">
        <v>620</v>
      </c>
      <c r="EC190">
        <v>94.97</v>
      </c>
      <c r="ED190">
        <v>48.11</v>
      </c>
      <c r="EE190">
        <v>85</v>
      </c>
      <c r="EF190">
        <v>42</v>
      </c>
      <c r="EG190" s="41">
        <f t="shared" si="56"/>
        <v>0.10416666666666667</v>
      </c>
      <c r="EH190" s="43">
        <f t="shared" si="57"/>
        <v>0.93225806451612903</v>
      </c>
      <c r="EI190" s="44">
        <f t="shared" si="58"/>
        <v>1.0364247311827957</v>
      </c>
      <c r="EJ190">
        <v>1571</v>
      </c>
      <c r="EK190">
        <v>1081</v>
      </c>
      <c r="EL190">
        <v>1161</v>
      </c>
      <c r="EM190">
        <v>847</v>
      </c>
      <c r="EN190">
        <v>818</v>
      </c>
      <c r="EO190">
        <v>618</v>
      </c>
      <c r="EP190">
        <v>85</v>
      </c>
      <c r="EQ190">
        <v>43</v>
      </c>
      <c r="ER190">
        <v>895</v>
      </c>
      <c r="ES190">
        <v>512</v>
      </c>
      <c r="ET190">
        <v>383</v>
      </c>
      <c r="EU190">
        <v>171</v>
      </c>
      <c r="EV190">
        <v>54</v>
      </c>
      <c r="EW190">
        <v>23</v>
      </c>
      <c r="EX190">
        <v>70</v>
      </c>
      <c r="EY190">
        <v>70</v>
      </c>
      <c r="EZ190">
        <v>2.1</v>
      </c>
      <c r="FA190">
        <v>1.5</v>
      </c>
      <c r="FB190">
        <v>3.6</v>
      </c>
      <c r="FC190" s="20">
        <v>48.49</v>
      </c>
      <c r="FD190" s="26">
        <f t="shared" si="59"/>
        <v>0.59864197530864205</v>
      </c>
      <c r="FE190">
        <v>3.4615999999999998</v>
      </c>
      <c r="FF190">
        <v>0.09</v>
      </c>
      <c r="FG190">
        <v>-0.13</v>
      </c>
      <c r="FH190">
        <v>-0.04</v>
      </c>
      <c r="FI190">
        <v>6</v>
      </c>
      <c r="FJ190">
        <v>5</v>
      </c>
      <c r="FK190">
        <v>4</v>
      </c>
      <c r="FL190" s="42">
        <f t="shared" si="60"/>
        <v>99</v>
      </c>
      <c r="FM190" s="20">
        <f t="shared" si="61"/>
        <v>5.7142857142857144</v>
      </c>
      <c r="FN190" s="41">
        <v>4.2995376299999999E-2</v>
      </c>
      <c r="FO190" s="20">
        <f t="shared" si="62"/>
        <v>40.200000000000003</v>
      </c>
      <c r="FP190" s="20">
        <f t="shared" si="63"/>
        <v>42.310600000000001</v>
      </c>
      <c r="FQ190" s="20">
        <f t="shared" si="64"/>
        <v>125.58051369538434</v>
      </c>
      <c r="FR190">
        <v>1</v>
      </c>
      <c r="FS190" t="s">
        <v>455</v>
      </c>
      <c r="FT190">
        <v>51</v>
      </c>
      <c r="FU190" t="s">
        <v>731</v>
      </c>
      <c r="FV190" t="s">
        <v>711</v>
      </c>
      <c r="FW190" s="45">
        <v>4000000</v>
      </c>
      <c r="FX190" s="45">
        <v>4200000</v>
      </c>
      <c r="FY190">
        <v>594</v>
      </c>
      <c r="FZ190">
        <v>136</v>
      </c>
      <c r="GA190">
        <v>229</v>
      </c>
      <c r="GB190">
        <v>365</v>
      </c>
      <c r="GC190">
        <v>-78</v>
      </c>
      <c r="GD190">
        <v>182</v>
      </c>
      <c r="GE190">
        <v>983</v>
      </c>
      <c r="GF190">
        <v>10924</v>
      </c>
      <c r="GG190">
        <v>25.2</v>
      </c>
      <c r="GH190">
        <v>8</v>
      </c>
      <c r="GI190">
        <v>33.200000000000003</v>
      </c>
      <c r="GJ190" s="42">
        <f t="shared" si="65"/>
        <v>40.200000000000003</v>
      </c>
    </row>
    <row r="191" spans="1:192" x14ac:dyDescent="0.45">
      <c r="A191" s="40">
        <v>34115</v>
      </c>
      <c r="B191" t="s">
        <v>1541</v>
      </c>
      <c r="C191" t="s">
        <v>145</v>
      </c>
      <c r="D191" t="s">
        <v>91</v>
      </c>
      <c r="E191" t="s">
        <v>91</v>
      </c>
      <c r="F191">
        <v>74</v>
      </c>
      <c r="G191">
        <v>210</v>
      </c>
      <c r="H191">
        <v>2011</v>
      </c>
      <c r="I191">
        <v>3</v>
      </c>
      <c r="J191">
        <v>86</v>
      </c>
      <c r="K191" t="s">
        <v>202</v>
      </c>
      <c r="L191">
        <v>2013</v>
      </c>
      <c r="M191">
        <v>24</v>
      </c>
      <c r="N191">
        <v>5</v>
      </c>
      <c r="O191">
        <v>8476410</v>
      </c>
      <c r="P191" t="s">
        <v>1542</v>
      </c>
      <c r="Q191" t="s">
        <v>1543</v>
      </c>
      <c r="R191" t="s">
        <v>1544</v>
      </c>
      <c r="S191" t="s">
        <v>1545</v>
      </c>
      <c r="T191" t="s">
        <v>725</v>
      </c>
      <c r="U191" t="s">
        <v>129</v>
      </c>
      <c r="V191">
        <v>16</v>
      </c>
      <c r="W191">
        <v>1</v>
      </c>
      <c r="X191">
        <v>3</v>
      </c>
      <c r="Y191">
        <v>1</v>
      </c>
      <c r="Z191">
        <v>4</v>
      </c>
      <c r="AA191">
        <v>22</v>
      </c>
      <c r="AB191">
        <v>65</v>
      </c>
      <c r="AC191" s="26">
        <f t="shared" si="44"/>
        <v>0.25</v>
      </c>
      <c r="AD191" s="20">
        <f t="shared" si="45"/>
        <v>-3.024390243902439</v>
      </c>
      <c r="AE191" s="20">
        <v>1.4140000000000001</v>
      </c>
      <c r="AF191">
        <v>0</v>
      </c>
      <c r="AG191">
        <v>1.8</v>
      </c>
      <c r="AH191">
        <v>6</v>
      </c>
      <c r="AI191">
        <v>239</v>
      </c>
      <c r="AJ191">
        <v>10145</v>
      </c>
      <c r="AK191" s="20">
        <v>169.08333333332999</v>
      </c>
      <c r="AL191">
        <v>169.08</v>
      </c>
      <c r="AM191">
        <v>169</v>
      </c>
      <c r="AN191" s="26">
        <f t="shared" si="46"/>
        <v>10.567708333333334</v>
      </c>
      <c r="AO191">
        <v>17.809999999999999</v>
      </c>
      <c r="AP191" s="41">
        <f t="shared" si="47"/>
        <v>0.66666666666666663</v>
      </c>
      <c r="AQ191">
        <v>41</v>
      </c>
      <c r="AR191">
        <v>41</v>
      </c>
      <c r="AS191">
        <v>41</v>
      </c>
      <c r="AT191">
        <v>37</v>
      </c>
      <c r="AU191">
        <v>37</v>
      </c>
      <c r="AV191">
        <v>25</v>
      </c>
      <c r="AW191">
        <v>27</v>
      </c>
      <c r="AX191">
        <v>9</v>
      </c>
      <c r="AY191">
        <v>2</v>
      </c>
      <c r="AZ191">
        <v>1</v>
      </c>
      <c r="BA191" s="42">
        <f t="shared" si="48"/>
        <v>3</v>
      </c>
      <c r="BB191">
        <v>2.85</v>
      </c>
      <c r="BC191">
        <v>28.16</v>
      </c>
      <c r="BD191" s="20">
        <v>22.8</v>
      </c>
      <c r="BE191" s="20">
        <f t="shared" si="49"/>
        <v>63.8</v>
      </c>
      <c r="BF191" s="20">
        <f t="shared" si="50"/>
        <v>22.640170333569905</v>
      </c>
      <c r="BG191">
        <v>37</v>
      </c>
      <c r="BH191">
        <v>56</v>
      </c>
      <c r="BI191">
        <v>52</v>
      </c>
      <c r="BJ191" s="41">
        <f t="shared" si="51"/>
        <v>0.4157303370786517</v>
      </c>
      <c r="BK191">
        <v>2</v>
      </c>
      <c r="BL191">
        <v>2</v>
      </c>
      <c r="BM191">
        <v>18</v>
      </c>
      <c r="BN191" s="42">
        <f t="shared" si="52"/>
        <v>-16</v>
      </c>
      <c r="BO191">
        <v>12</v>
      </c>
      <c r="BP191">
        <v>6</v>
      </c>
      <c r="BQ191">
        <v>9</v>
      </c>
      <c r="BR191">
        <v>5</v>
      </c>
      <c r="BS191" s="41">
        <f t="shared" si="53"/>
        <v>4.4642857142857144E-2</v>
      </c>
      <c r="BT191">
        <v>6</v>
      </c>
      <c r="BU191">
        <v>3</v>
      </c>
      <c r="BV191" s="41">
        <f t="shared" si="54"/>
        <v>0.66666666666666663</v>
      </c>
      <c r="BW191">
        <v>1</v>
      </c>
      <c r="BX191">
        <v>1</v>
      </c>
      <c r="BY191">
        <v>3</v>
      </c>
      <c r="BZ191">
        <v>0</v>
      </c>
      <c r="CA191">
        <v>2</v>
      </c>
      <c r="CB191">
        <v>2</v>
      </c>
      <c r="CC191">
        <v>1</v>
      </c>
      <c r="CD191">
        <v>0</v>
      </c>
      <c r="CE191">
        <v>1</v>
      </c>
      <c r="CF191">
        <v>2</v>
      </c>
      <c r="CG191">
        <v>5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11</v>
      </c>
      <c r="DA191">
        <v>3</v>
      </c>
      <c r="DB191">
        <v>1</v>
      </c>
      <c r="DC191">
        <v>2</v>
      </c>
      <c r="DD191">
        <v>7</v>
      </c>
      <c r="DE191">
        <v>3</v>
      </c>
      <c r="DF191">
        <v>0</v>
      </c>
      <c r="DG191">
        <v>9</v>
      </c>
      <c r="DH191">
        <v>3</v>
      </c>
      <c r="DI191">
        <v>5</v>
      </c>
      <c r="DJ191">
        <v>3</v>
      </c>
      <c r="DK191">
        <v>3</v>
      </c>
      <c r="DL191">
        <v>0</v>
      </c>
      <c r="DM191">
        <v>4</v>
      </c>
      <c r="DN191">
        <v>4</v>
      </c>
      <c r="DO191">
        <v>0</v>
      </c>
      <c r="DP191" s="42">
        <f t="shared" si="55"/>
        <v>2</v>
      </c>
      <c r="DQ191" s="20">
        <v>-0.03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175</v>
      </c>
      <c r="DX191">
        <v>136</v>
      </c>
      <c r="DY191">
        <v>146</v>
      </c>
      <c r="DZ191">
        <v>107</v>
      </c>
      <c r="EA191">
        <v>98</v>
      </c>
      <c r="EB191">
        <v>71</v>
      </c>
      <c r="EC191">
        <v>9.3000000000000007</v>
      </c>
      <c r="ED191">
        <v>6.12</v>
      </c>
      <c r="EE191">
        <v>6</v>
      </c>
      <c r="EF191">
        <v>5</v>
      </c>
      <c r="EG191" s="41">
        <f t="shared" si="56"/>
        <v>6.1224489795918366E-2</v>
      </c>
      <c r="EH191" s="43">
        <f t="shared" si="57"/>
        <v>0.92957746478873238</v>
      </c>
      <c r="EI191" s="44">
        <f t="shared" si="58"/>
        <v>0.9908019545846507</v>
      </c>
      <c r="EJ191">
        <v>175</v>
      </c>
      <c r="EK191">
        <v>135</v>
      </c>
      <c r="EL191">
        <v>146</v>
      </c>
      <c r="EM191">
        <v>106</v>
      </c>
      <c r="EN191">
        <v>98</v>
      </c>
      <c r="EO191">
        <v>71</v>
      </c>
      <c r="EP191">
        <v>6</v>
      </c>
      <c r="EQ191">
        <v>5</v>
      </c>
      <c r="ER191">
        <v>98</v>
      </c>
      <c r="ES191">
        <v>58</v>
      </c>
      <c r="ET191">
        <v>30</v>
      </c>
      <c r="EU191">
        <v>23</v>
      </c>
      <c r="EV191">
        <v>3</v>
      </c>
      <c r="EW191">
        <v>3</v>
      </c>
      <c r="EX191">
        <v>9</v>
      </c>
      <c r="EY191">
        <v>11</v>
      </c>
      <c r="EZ191">
        <v>0</v>
      </c>
      <c r="FA191">
        <v>0.2</v>
      </c>
      <c r="FB191">
        <v>0.2</v>
      </c>
      <c r="FC191" s="20">
        <v>4.41</v>
      </c>
      <c r="FD191" s="26">
        <f t="shared" si="59"/>
        <v>0.27562500000000001</v>
      </c>
      <c r="FE191">
        <v>2.12E-2</v>
      </c>
      <c r="FF191">
        <v>0.12</v>
      </c>
      <c r="FG191">
        <v>-0.1</v>
      </c>
      <c r="FH191">
        <v>0.02</v>
      </c>
      <c r="FL191" s="42">
        <f t="shared" si="60"/>
        <v>13</v>
      </c>
      <c r="FM191" s="20">
        <f t="shared" si="61"/>
        <v>3.6666666666666665</v>
      </c>
      <c r="FN191" s="41">
        <v>1.9052044600000002E-2</v>
      </c>
      <c r="FO191" s="20">
        <f t="shared" si="62"/>
        <v>3.4</v>
      </c>
      <c r="FP191" s="20">
        <f t="shared" si="63"/>
        <v>3.9940000000000002</v>
      </c>
      <c r="FQ191" s="20">
        <f t="shared" si="64"/>
        <v>110.36195883605393</v>
      </c>
      <c r="FV191" t="s">
        <v>751</v>
      </c>
      <c r="FW191" s="45">
        <v>650000</v>
      </c>
      <c r="FX191" s="45">
        <v>612500</v>
      </c>
      <c r="FY191">
        <v>57</v>
      </c>
      <c r="FZ191">
        <v>10</v>
      </c>
      <c r="GA191">
        <v>12</v>
      </c>
      <c r="GB191">
        <v>22</v>
      </c>
      <c r="GC191">
        <v>3</v>
      </c>
      <c r="GD191">
        <v>20</v>
      </c>
      <c r="GE191">
        <v>86</v>
      </c>
      <c r="GF191">
        <v>618</v>
      </c>
      <c r="GG191">
        <v>1.8</v>
      </c>
      <c r="GH191">
        <v>0.8</v>
      </c>
      <c r="GI191">
        <v>2.6</v>
      </c>
      <c r="GJ191" s="42">
        <f t="shared" si="65"/>
        <v>3.4</v>
      </c>
    </row>
    <row r="192" spans="1:192" x14ac:dyDescent="0.45">
      <c r="A192" s="40">
        <v>35159</v>
      </c>
      <c r="B192" t="s">
        <v>1063</v>
      </c>
      <c r="C192" t="s">
        <v>145</v>
      </c>
      <c r="D192" t="s">
        <v>91</v>
      </c>
      <c r="E192" t="s">
        <v>91</v>
      </c>
      <c r="F192">
        <v>70</v>
      </c>
      <c r="G192">
        <v>184</v>
      </c>
      <c r="H192">
        <v>2015</v>
      </c>
      <c r="I192">
        <v>6</v>
      </c>
      <c r="J192">
        <v>166</v>
      </c>
      <c r="K192" t="s">
        <v>92</v>
      </c>
      <c r="L192">
        <v>2017</v>
      </c>
      <c r="M192">
        <v>21</v>
      </c>
      <c r="N192">
        <v>1</v>
      </c>
      <c r="O192">
        <v>8478233</v>
      </c>
      <c r="P192" t="s">
        <v>1546</v>
      </c>
      <c r="Q192" t="s">
        <v>1547</v>
      </c>
      <c r="R192" t="s">
        <v>1548</v>
      </c>
      <c r="S192" t="s">
        <v>272</v>
      </c>
      <c r="T192" t="s">
        <v>725</v>
      </c>
      <c r="U192" t="s">
        <v>123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29</v>
      </c>
      <c r="AB192">
        <v>84</v>
      </c>
      <c r="AC192" s="26">
        <f t="shared" si="44"/>
        <v>0</v>
      </c>
      <c r="AD192" s="20">
        <f t="shared" si="45"/>
        <v>0</v>
      </c>
      <c r="AE192" s="20">
        <v>0</v>
      </c>
      <c r="AF192">
        <v>-3</v>
      </c>
      <c r="AG192">
        <v>-0.9</v>
      </c>
      <c r="AH192">
        <v>2</v>
      </c>
      <c r="AI192">
        <v>129</v>
      </c>
      <c r="AJ192">
        <v>5358</v>
      </c>
      <c r="AK192" s="20">
        <v>89.3</v>
      </c>
      <c r="AL192">
        <v>89.3</v>
      </c>
      <c r="AM192">
        <v>89</v>
      </c>
      <c r="AN192" s="26">
        <f t="shared" si="46"/>
        <v>8.93</v>
      </c>
      <c r="AO192">
        <v>15.25</v>
      </c>
      <c r="AP192" s="41">
        <f t="shared" si="47"/>
        <v>0</v>
      </c>
      <c r="AQ192">
        <v>19</v>
      </c>
      <c r="AR192">
        <v>19</v>
      </c>
      <c r="AS192">
        <v>19</v>
      </c>
      <c r="AT192">
        <v>15</v>
      </c>
      <c r="AU192">
        <v>15</v>
      </c>
      <c r="AV192">
        <v>7</v>
      </c>
      <c r="AW192">
        <v>10</v>
      </c>
      <c r="AX192">
        <v>7</v>
      </c>
      <c r="AY192">
        <v>2</v>
      </c>
      <c r="AZ192">
        <v>2</v>
      </c>
      <c r="BA192" s="42">
        <f t="shared" si="48"/>
        <v>4</v>
      </c>
      <c r="BB192">
        <v>1.03</v>
      </c>
      <c r="BC192">
        <v>25.142900000000001</v>
      </c>
      <c r="BD192" s="20">
        <v>0</v>
      </c>
      <c r="BE192" s="20">
        <f t="shared" si="49"/>
        <v>19</v>
      </c>
      <c r="BF192" s="20">
        <f t="shared" si="50"/>
        <v>12.76595744680851</v>
      </c>
      <c r="BG192">
        <v>36</v>
      </c>
      <c r="BH192">
        <v>24</v>
      </c>
      <c r="BI192">
        <v>25</v>
      </c>
      <c r="BJ192" s="41">
        <f t="shared" si="51"/>
        <v>0.5901639344262295</v>
      </c>
      <c r="BK192">
        <v>9</v>
      </c>
      <c r="BL192">
        <v>9</v>
      </c>
      <c r="BM192">
        <v>9</v>
      </c>
      <c r="BN192" s="42">
        <f t="shared" si="52"/>
        <v>0</v>
      </c>
      <c r="BO192">
        <v>8</v>
      </c>
      <c r="BP192">
        <v>3</v>
      </c>
      <c r="BQ192">
        <v>2</v>
      </c>
      <c r="BR192">
        <v>4</v>
      </c>
      <c r="BS192" s="41">
        <f t="shared" si="53"/>
        <v>5.8823529411764705E-2</v>
      </c>
      <c r="BT192">
        <v>1</v>
      </c>
      <c r="BU192">
        <v>0</v>
      </c>
      <c r="BV192" s="41">
        <f t="shared" si="54"/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7</v>
      </c>
      <c r="DA192">
        <v>1</v>
      </c>
      <c r="DB192">
        <v>0</v>
      </c>
      <c r="DC192">
        <v>1</v>
      </c>
      <c r="DD192">
        <v>1</v>
      </c>
      <c r="DE192">
        <v>2</v>
      </c>
      <c r="DF192">
        <v>0</v>
      </c>
      <c r="DG192">
        <v>2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f t="shared" si="55"/>
        <v>-1</v>
      </c>
      <c r="DQ192" s="20">
        <v>-1.093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91</v>
      </c>
      <c r="DX192">
        <v>92</v>
      </c>
      <c r="DY192">
        <v>62</v>
      </c>
      <c r="DZ192">
        <v>64</v>
      </c>
      <c r="EA192">
        <v>38</v>
      </c>
      <c r="EB192">
        <v>52</v>
      </c>
      <c r="EC192">
        <v>3.19</v>
      </c>
      <c r="ED192">
        <v>2.8</v>
      </c>
      <c r="EE192">
        <v>0</v>
      </c>
      <c r="EF192">
        <v>3</v>
      </c>
      <c r="EG192" s="41">
        <f t="shared" si="56"/>
        <v>0</v>
      </c>
      <c r="EH192" s="43">
        <f t="shared" si="57"/>
        <v>0.94230769230769229</v>
      </c>
      <c r="EI192" s="44">
        <f t="shared" si="58"/>
        <v>0.94230769230769229</v>
      </c>
      <c r="EJ192">
        <v>90</v>
      </c>
      <c r="EK192">
        <v>93</v>
      </c>
      <c r="EL192">
        <v>61</v>
      </c>
      <c r="EM192">
        <v>64</v>
      </c>
      <c r="EN192">
        <v>38</v>
      </c>
      <c r="EO192">
        <v>52</v>
      </c>
      <c r="EP192">
        <v>0</v>
      </c>
      <c r="EQ192">
        <v>3</v>
      </c>
      <c r="ER192">
        <v>33</v>
      </c>
      <c r="ES192">
        <v>36</v>
      </c>
      <c r="ET192">
        <v>15</v>
      </c>
      <c r="EU192">
        <v>10</v>
      </c>
      <c r="EV192">
        <v>0</v>
      </c>
      <c r="EW192">
        <v>2</v>
      </c>
      <c r="EX192">
        <v>6</v>
      </c>
      <c r="EY192">
        <v>10</v>
      </c>
      <c r="EZ192">
        <v>-0.30000000000000004</v>
      </c>
      <c r="FA192">
        <v>0</v>
      </c>
      <c r="FB192">
        <v>-0.30000000000000004</v>
      </c>
      <c r="FC192" s="20">
        <v>0.38</v>
      </c>
      <c r="FD192" s="26">
        <f t="shared" si="59"/>
        <v>3.7999999999999999E-2</v>
      </c>
      <c r="FE192">
        <v>1.4E-3</v>
      </c>
      <c r="FF192">
        <v>-0.02</v>
      </c>
      <c r="FG192">
        <v>-0.02</v>
      </c>
      <c r="FH192">
        <v>-0.04</v>
      </c>
      <c r="FL192" s="42">
        <f t="shared" si="60"/>
        <v>15</v>
      </c>
      <c r="FM192" s="20">
        <f t="shared" si="61"/>
        <v>11</v>
      </c>
      <c r="FN192" s="41">
        <v>0</v>
      </c>
      <c r="FO192" s="20">
        <f t="shared" si="62"/>
        <v>-0.2</v>
      </c>
      <c r="FP192" s="20">
        <f t="shared" si="63"/>
        <v>-0.21859999999999999</v>
      </c>
      <c r="FQ192" s="20">
        <f t="shared" si="64"/>
        <v>122.95632698768196</v>
      </c>
      <c r="FV192" t="s">
        <v>751</v>
      </c>
      <c r="FW192" s="45">
        <v>730000</v>
      </c>
      <c r="FX192" s="45">
        <v>705000</v>
      </c>
      <c r="FY192">
        <v>10</v>
      </c>
      <c r="FZ192">
        <v>0</v>
      </c>
      <c r="GA192">
        <v>0</v>
      </c>
      <c r="GB192">
        <v>0</v>
      </c>
      <c r="GC192">
        <v>-3</v>
      </c>
      <c r="GD192">
        <v>2</v>
      </c>
      <c r="GE192">
        <v>7</v>
      </c>
      <c r="GF192">
        <v>89</v>
      </c>
      <c r="GG192">
        <v>-0.30000000000000004</v>
      </c>
      <c r="GH192">
        <v>0</v>
      </c>
      <c r="GI192">
        <v>-0.30000000000000004</v>
      </c>
      <c r="GJ192" s="42">
        <f t="shared" si="65"/>
        <v>-0.2</v>
      </c>
    </row>
    <row r="193" spans="1:192" x14ac:dyDescent="0.45">
      <c r="A193" s="40">
        <v>33470</v>
      </c>
      <c r="B193" t="s">
        <v>1549</v>
      </c>
      <c r="C193" t="s">
        <v>475</v>
      </c>
      <c r="D193" t="s">
        <v>91</v>
      </c>
      <c r="E193" t="s">
        <v>91</v>
      </c>
      <c r="F193">
        <v>71</v>
      </c>
      <c r="G193">
        <v>192</v>
      </c>
      <c r="K193" t="s">
        <v>202</v>
      </c>
      <c r="L193">
        <v>2017</v>
      </c>
      <c r="M193">
        <v>26</v>
      </c>
      <c r="N193">
        <v>1</v>
      </c>
      <c r="O193">
        <v>8479206</v>
      </c>
      <c r="P193" t="s">
        <v>1550</v>
      </c>
      <c r="Q193" t="s">
        <v>1551</v>
      </c>
      <c r="R193" t="s">
        <v>1552</v>
      </c>
      <c r="S193" t="s">
        <v>1095</v>
      </c>
      <c r="T193" t="s">
        <v>716</v>
      </c>
      <c r="U193" t="s">
        <v>142</v>
      </c>
      <c r="V193">
        <v>34</v>
      </c>
      <c r="W193">
        <v>3</v>
      </c>
      <c r="X193">
        <v>4</v>
      </c>
      <c r="Y193">
        <v>4</v>
      </c>
      <c r="Z193">
        <v>7</v>
      </c>
      <c r="AA193">
        <v>20</v>
      </c>
      <c r="AB193">
        <v>78</v>
      </c>
      <c r="AC193" s="26">
        <f t="shared" si="44"/>
        <v>0.20588235294117646</v>
      </c>
      <c r="AD193" s="20">
        <f t="shared" si="45"/>
        <v>0</v>
      </c>
      <c r="AE193" s="20">
        <v>2.657</v>
      </c>
      <c r="AF193">
        <v>-3</v>
      </c>
      <c r="AG193">
        <v>-8.1</v>
      </c>
      <c r="AH193">
        <v>8</v>
      </c>
      <c r="AI193">
        <v>529</v>
      </c>
      <c r="AJ193">
        <v>25544</v>
      </c>
      <c r="AK193" s="20">
        <v>425.73333333332999</v>
      </c>
      <c r="AL193">
        <v>425.73</v>
      </c>
      <c r="AM193">
        <v>426</v>
      </c>
      <c r="AN193" s="26">
        <f t="shared" si="46"/>
        <v>12.52156862745098</v>
      </c>
      <c r="AO193">
        <v>21.09</v>
      </c>
      <c r="AP193" s="41">
        <f t="shared" si="47"/>
        <v>0.5</v>
      </c>
      <c r="AQ193">
        <v>48</v>
      </c>
      <c r="AR193">
        <v>48</v>
      </c>
      <c r="AS193">
        <v>48</v>
      </c>
      <c r="AT193">
        <v>37</v>
      </c>
      <c r="AU193">
        <v>37</v>
      </c>
      <c r="AV193">
        <v>27</v>
      </c>
      <c r="AW193">
        <v>26</v>
      </c>
      <c r="AX193">
        <v>12</v>
      </c>
      <c r="AY193">
        <v>1</v>
      </c>
      <c r="AZ193">
        <v>1</v>
      </c>
      <c r="BA193" s="42">
        <f t="shared" si="48"/>
        <v>2</v>
      </c>
      <c r="BB193">
        <v>2.06</v>
      </c>
      <c r="BC193">
        <v>30.777799999999999</v>
      </c>
      <c r="BD193" s="20">
        <v>126.2</v>
      </c>
      <c r="BE193" s="20">
        <f t="shared" si="49"/>
        <v>174.2</v>
      </c>
      <c r="BF193" s="20">
        <f t="shared" si="50"/>
        <v>24.550771615812835</v>
      </c>
      <c r="BG193">
        <v>113</v>
      </c>
      <c r="BH193">
        <v>138</v>
      </c>
      <c r="BI193">
        <v>135</v>
      </c>
      <c r="BJ193" s="41">
        <f t="shared" si="51"/>
        <v>0.45564516129032256</v>
      </c>
      <c r="BK193">
        <v>59</v>
      </c>
      <c r="BL193">
        <v>59</v>
      </c>
      <c r="BM193">
        <v>37</v>
      </c>
      <c r="BN193" s="42">
        <f t="shared" si="52"/>
        <v>22</v>
      </c>
      <c r="BO193">
        <v>10</v>
      </c>
      <c r="BP193">
        <v>8</v>
      </c>
      <c r="BQ193">
        <v>4</v>
      </c>
      <c r="BR193">
        <v>26</v>
      </c>
      <c r="BS193" s="41">
        <f t="shared" si="53"/>
        <v>7.4712643678160925E-2</v>
      </c>
      <c r="BT193">
        <v>47</v>
      </c>
      <c r="BU193">
        <v>61</v>
      </c>
      <c r="BV193" s="41">
        <f t="shared" si="54"/>
        <v>0.43518518518518517</v>
      </c>
      <c r="BW193">
        <v>19</v>
      </c>
      <c r="BX193">
        <v>18</v>
      </c>
      <c r="BY193">
        <v>12</v>
      </c>
      <c r="BZ193">
        <v>21</v>
      </c>
      <c r="CA193">
        <v>16</v>
      </c>
      <c r="CB193">
        <v>22</v>
      </c>
      <c r="CC193">
        <v>19</v>
      </c>
      <c r="CD193">
        <v>32</v>
      </c>
      <c r="CE193">
        <v>14</v>
      </c>
      <c r="CF193">
        <v>11</v>
      </c>
      <c r="CG193">
        <v>25</v>
      </c>
      <c r="CH193">
        <v>28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2</v>
      </c>
      <c r="CW193">
        <v>0</v>
      </c>
      <c r="CX193">
        <v>3</v>
      </c>
      <c r="CY193">
        <v>0</v>
      </c>
      <c r="CZ193">
        <v>7</v>
      </c>
      <c r="DA193">
        <v>0</v>
      </c>
      <c r="DB193">
        <v>0</v>
      </c>
      <c r="DC193">
        <v>3</v>
      </c>
      <c r="DD193">
        <v>6</v>
      </c>
      <c r="DE193">
        <v>2</v>
      </c>
      <c r="DF193">
        <v>0</v>
      </c>
      <c r="DG193">
        <v>16</v>
      </c>
      <c r="DH193">
        <v>3</v>
      </c>
      <c r="DI193">
        <v>4</v>
      </c>
      <c r="DJ193">
        <v>4</v>
      </c>
      <c r="DK193">
        <v>4</v>
      </c>
      <c r="DL193">
        <v>0</v>
      </c>
      <c r="DM193">
        <v>4</v>
      </c>
      <c r="DN193">
        <v>4</v>
      </c>
      <c r="DO193">
        <v>0</v>
      </c>
      <c r="DP193" s="42">
        <f t="shared" si="55"/>
        <v>1</v>
      </c>
      <c r="DQ193" s="20">
        <v>-0.40800000000000003</v>
      </c>
      <c r="DR193">
        <v>3</v>
      </c>
      <c r="DS193">
        <v>0</v>
      </c>
      <c r="DT193">
        <v>0</v>
      </c>
      <c r="DU193">
        <v>0</v>
      </c>
      <c r="DV193">
        <v>0</v>
      </c>
      <c r="DW193">
        <v>380</v>
      </c>
      <c r="DX193">
        <v>445</v>
      </c>
      <c r="DY193">
        <v>264</v>
      </c>
      <c r="DZ193">
        <v>322</v>
      </c>
      <c r="EA193">
        <v>192</v>
      </c>
      <c r="EB193">
        <v>238</v>
      </c>
      <c r="EC193">
        <v>13.23</v>
      </c>
      <c r="ED193">
        <v>20.41</v>
      </c>
      <c r="EE193">
        <v>14</v>
      </c>
      <c r="EF193">
        <v>17</v>
      </c>
      <c r="EG193" s="41">
        <f t="shared" si="56"/>
        <v>7.2916666666666671E-2</v>
      </c>
      <c r="EH193" s="43">
        <f t="shared" si="57"/>
        <v>0.9285714285714286</v>
      </c>
      <c r="EI193" s="44">
        <f t="shared" si="58"/>
        <v>1.0014880952380953</v>
      </c>
      <c r="EJ193">
        <v>378</v>
      </c>
      <c r="EK193">
        <v>447</v>
      </c>
      <c r="EL193">
        <v>262</v>
      </c>
      <c r="EM193">
        <v>324</v>
      </c>
      <c r="EN193">
        <v>191</v>
      </c>
      <c r="EO193">
        <v>240</v>
      </c>
      <c r="EP193">
        <v>14</v>
      </c>
      <c r="EQ193">
        <v>17</v>
      </c>
      <c r="ER193">
        <v>169</v>
      </c>
      <c r="ES193">
        <v>225</v>
      </c>
      <c r="ET193">
        <v>64</v>
      </c>
      <c r="EU193">
        <v>89</v>
      </c>
      <c r="EV193">
        <v>6</v>
      </c>
      <c r="EW193">
        <v>11</v>
      </c>
      <c r="EX193">
        <v>20</v>
      </c>
      <c r="EY193">
        <v>23</v>
      </c>
      <c r="EZ193">
        <v>-0.2</v>
      </c>
      <c r="FA193">
        <v>0.30000000000000004</v>
      </c>
      <c r="FB193">
        <v>0.1</v>
      </c>
      <c r="FC193" s="20">
        <v>4.99</v>
      </c>
      <c r="FD193" s="26">
        <f t="shared" si="59"/>
        <v>0.14676470588235294</v>
      </c>
      <c r="FE193">
        <v>0.18990000000000001</v>
      </c>
      <c r="FF193">
        <v>0.01</v>
      </c>
      <c r="FG193">
        <v>0.12</v>
      </c>
      <c r="FH193">
        <v>0.12</v>
      </c>
      <c r="FL193" s="42">
        <f t="shared" si="60"/>
        <v>93</v>
      </c>
      <c r="FM193" s="20">
        <f t="shared" si="61"/>
        <v>21</v>
      </c>
      <c r="FN193" s="41">
        <v>2.8043775600000001E-2</v>
      </c>
      <c r="FO193" s="20">
        <f t="shared" si="62"/>
        <v>6.2</v>
      </c>
      <c r="FP193" s="20">
        <f t="shared" si="63"/>
        <v>6.9184000000000001</v>
      </c>
      <c r="FQ193" s="20">
        <f t="shared" si="64"/>
        <v>116.27087590726515</v>
      </c>
      <c r="FR193">
        <v>9</v>
      </c>
      <c r="FS193" t="s">
        <v>890</v>
      </c>
      <c r="FT193">
        <v>235</v>
      </c>
      <c r="FV193" t="s">
        <v>711</v>
      </c>
      <c r="FW193" s="45">
        <v>650000</v>
      </c>
      <c r="FX193" s="45">
        <v>650000</v>
      </c>
      <c r="FY193">
        <v>34</v>
      </c>
      <c r="FZ193">
        <v>3</v>
      </c>
      <c r="GA193">
        <v>4</v>
      </c>
      <c r="GB193">
        <v>7</v>
      </c>
      <c r="GC193">
        <v>-3</v>
      </c>
      <c r="GD193">
        <v>8</v>
      </c>
      <c r="GE193">
        <v>27</v>
      </c>
      <c r="GF193">
        <v>426</v>
      </c>
      <c r="GG193">
        <v>-0.2</v>
      </c>
      <c r="GH193">
        <v>0.30000000000000004</v>
      </c>
      <c r="GI193">
        <v>0.1</v>
      </c>
      <c r="GJ193" s="42">
        <f t="shared" si="65"/>
        <v>6.2</v>
      </c>
    </row>
    <row r="194" spans="1:192" x14ac:dyDescent="0.45">
      <c r="A194" s="40">
        <v>31669</v>
      </c>
      <c r="B194" t="s">
        <v>1553</v>
      </c>
      <c r="C194" t="s">
        <v>126</v>
      </c>
      <c r="D194" t="s">
        <v>91</v>
      </c>
      <c r="E194" t="s">
        <v>91</v>
      </c>
      <c r="F194">
        <v>67</v>
      </c>
      <c r="G194">
        <v>180</v>
      </c>
      <c r="K194" t="s">
        <v>92</v>
      </c>
      <c r="L194">
        <v>2009</v>
      </c>
      <c r="M194">
        <v>31</v>
      </c>
      <c r="N194">
        <v>9</v>
      </c>
      <c r="O194">
        <v>8471976</v>
      </c>
      <c r="P194" t="s">
        <v>1554</v>
      </c>
      <c r="Q194" t="s">
        <v>1555</v>
      </c>
      <c r="R194" t="s">
        <v>1556</v>
      </c>
      <c r="S194" t="s">
        <v>774</v>
      </c>
      <c r="T194" t="s">
        <v>716</v>
      </c>
      <c r="U194" t="s">
        <v>279</v>
      </c>
      <c r="V194">
        <v>71</v>
      </c>
      <c r="W194">
        <v>6</v>
      </c>
      <c r="X194">
        <v>22</v>
      </c>
      <c r="Y194">
        <v>8</v>
      </c>
      <c r="Z194">
        <v>28</v>
      </c>
      <c r="AA194">
        <v>10</v>
      </c>
      <c r="AB194">
        <v>25</v>
      </c>
      <c r="AC194" s="26">
        <f t="shared" si="44"/>
        <v>0.39436619718309857</v>
      </c>
      <c r="AD194" s="20">
        <f t="shared" si="45"/>
        <v>-11.810154525386316</v>
      </c>
      <c r="AE194" s="20">
        <v>9.5830000000000002</v>
      </c>
      <c r="AF194">
        <v>-22</v>
      </c>
      <c r="AG194">
        <v>-6.9</v>
      </c>
      <c r="AH194">
        <v>18</v>
      </c>
      <c r="AI194">
        <v>1292</v>
      </c>
      <c r="AJ194">
        <v>55622</v>
      </c>
      <c r="AK194" s="20">
        <v>927.03333333333001</v>
      </c>
      <c r="AL194">
        <v>927.03</v>
      </c>
      <c r="AM194">
        <v>927</v>
      </c>
      <c r="AN194" s="26">
        <f t="shared" si="46"/>
        <v>13.056807511737089</v>
      </c>
      <c r="AO194">
        <v>21.84</v>
      </c>
      <c r="AP194" s="41">
        <f t="shared" si="47"/>
        <v>0.71794871794871795</v>
      </c>
      <c r="AQ194">
        <v>98</v>
      </c>
      <c r="AR194">
        <v>98</v>
      </c>
      <c r="AS194">
        <v>98</v>
      </c>
      <c r="AT194">
        <v>70</v>
      </c>
      <c r="AU194">
        <v>70</v>
      </c>
      <c r="AV194">
        <v>55</v>
      </c>
      <c r="AW194">
        <v>64</v>
      </c>
      <c r="AX194">
        <v>30</v>
      </c>
      <c r="AY194">
        <v>3</v>
      </c>
      <c r="AZ194">
        <v>5</v>
      </c>
      <c r="BA194" s="42">
        <f t="shared" si="48"/>
        <v>8</v>
      </c>
      <c r="BB194">
        <v>5.65</v>
      </c>
      <c r="BC194">
        <v>25.654499999999999</v>
      </c>
      <c r="BD194" s="20">
        <v>195.7</v>
      </c>
      <c r="BE194" s="20">
        <f t="shared" si="49"/>
        <v>293.7</v>
      </c>
      <c r="BF194" s="20">
        <f t="shared" si="50"/>
        <v>19.009093556842821</v>
      </c>
      <c r="BG194">
        <v>340</v>
      </c>
      <c r="BH194">
        <v>280</v>
      </c>
      <c r="BI194">
        <v>233</v>
      </c>
      <c r="BJ194" s="41">
        <f t="shared" si="51"/>
        <v>0.59336823734729494</v>
      </c>
      <c r="BK194">
        <v>22</v>
      </c>
      <c r="BL194">
        <v>22</v>
      </c>
      <c r="BM194">
        <v>75</v>
      </c>
      <c r="BN194" s="42">
        <f t="shared" si="52"/>
        <v>-53</v>
      </c>
      <c r="BO194">
        <v>15</v>
      </c>
      <c r="BP194">
        <v>26</v>
      </c>
      <c r="BQ194">
        <v>26</v>
      </c>
      <c r="BR194">
        <v>36</v>
      </c>
      <c r="BS194" s="41">
        <f t="shared" si="53"/>
        <v>5.0919377652050922E-2</v>
      </c>
      <c r="BT194">
        <v>386</v>
      </c>
      <c r="BU194">
        <v>315</v>
      </c>
      <c r="BV194" s="41">
        <f t="shared" si="54"/>
        <v>0.55064194008559197</v>
      </c>
      <c r="BW194">
        <v>95</v>
      </c>
      <c r="BX194">
        <v>99</v>
      </c>
      <c r="BY194">
        <v>153</v>
      </c>
      <c r="BZ194">
        <v>98</v>
      </c>
      <c r="CA194">
        <v>138</v>
      </c>
      <c r="CB194">
        <v>118</v>
      </c>
      <c r="CC194">
        <v>122</v>
      </c>
      <c r="CD194">
        <v>80</v>
      </c>
      <c r="CE194">
        <v>150</v>
      </c>
      <c r="CF194">
        <v>125</v>
      </c>
      <c r="CG194">
        <v>215</v>
      </c>
      <c r="CH194">
        <v>187</v>
      </c>
      <c r="CI194">
        <v>0</v>
      </c>
      <c r="CJ194">
        <v>0</v>
      </c>
      <c r="CK194">
        <v>3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2</v>
      </c>
      <c r="CU194">
        <v>0</v>
      </c>
      <c r="CV194">
        <v>3</v>
      </c>
      <c r="CW194">
        <v>0</v>
      </c>
      <c r="CX194">
        <v>0</v>
      </c>
      <c r="CY194">
        <v>2</v>
      </c>
      <c r="CZ194">
        <v>13</v>
      </c>
      <c r="DA194">
        <v>5</v>
      </c>
      <c r="DB194">
        <v>1</v>
      </c>
      <c r="DC194">
        <v>6</v>
      </c>
      <c r="DD194">
        <v>5</v>
      </c>
      <c r="DE194">
        <v>7</v>
      </c>
      <c r="DF194">
        <v>0</v>
      </c>
      <c r="DG194">
        <v>31</v>
      </c>
      <c r="DH194">
        <v>9</v>
      </c>
      <c r="DI194">
        <v>11</v>
      </c>
      <c r="DJ194">
        <v>9</v>
      </c>
      <c r="DK194">
        <v>9</v>
      </c>
      <c r="DL194">
        <v>0</v>
      </c>
      <c r="DM194">
        <v>10</v>
      </c>
      <c r="DN194">
        <v>10</v>
      </c>
      <c r="DO194">
        <v>0</v>
      </c>
      <c r="DP194" s="42">
        <f t="shared" si="55"/>
        <v>2</v>
      </c>
      <c r="DQ194" s="20">
        <v>-1.48</v>
      </c>
      <c r="DR194">
        <v>9</v>
      </c>
      <c r="DS194">
        <v>0</v>
      </c>
      <c r="DT194">
        <v>0</v>
      </c>
      <c r="DU194">
        <v>0</v>
      </c>
      <c r="DV194">
        <v>0</v>
      </c>
      <c r="DW194">
        <v>822</v>
      </c>
      <c r="DX194">
        <v>863</v>
      </c>
      <c r="DY194">
        <v>611</v>
      </c>
      <c r="DZ194">
        <v>671</v>
      </c>
      <c r="EA194">
        <v>462</v>
      </c>
      <c r="EB194">
        <v>501</v>
      </c>
      <c r="EC194">
        <v>43.49</v>
      </c>
      <c r="ED194">
        <v>42.44</v>
      </c>
      <c r="EE194">
        <v>39</v>
      </c>
      <c r="EF194">
        <v>51</v>
      </c>
      <c r="EG194" s="41">
        <f t="shared" si="56"/>
        <v>8.4415584415584416E-2</v>
      </c>
      <c r="EH194" s="43">
        <f t="shared" si="57"/>
        <v>0.89820359281437123</v>
      </c>
      <c r="EI194" s="44">
        <f t="shared" si="58"/>
        <v>0.98261917722995562</v>
      </c>
      <c r="EJ194">
        <v>820</v>
      </c>
      <c r="EK194">
        <v>864</v>
      </c>
      <c r="EL194">
        <v>610</v>
      </c>
      <c r="EM194">
        <v>672</v>
      </c>
      <c r="EN194">
        <v>460</v>
      </c>
      <c r="EO194">
        <v>501</v>
      </c>
      <c r="EP194">
        <v>39</v>
      </c>
      <c r="EQ194">
        <v>51</v>
      </c>
      <c r="ER194">
        <v>413</v>
      </c>
      <c r="ES194">
        <v>416</v>
      </c>
      <c r="ET194">
        <v>177</v>
      </c>
      <c r="EU194">
        <v>161</v>
      </c>
      <c r="EV194">
        <v>26</v>
      </c>
      <c r="EW194">
        <v>29</v>
      </c>
      <c r="EX194">
        <v>68</v>
      </c>
      <c r="EY194">
        <v>71</v>
      </c>
      <c r="EZ194">
        <v>0.9</v>
      </c>
      <c r="FA194">
        <v>0.30000000000000004</v>
      </c>
      <c r="FB194">
        <v>1.2</v>
      </c>
      <c r="FC194" s="20">
        <v>11.84</v>
      </c>
      <c r="FD194" s="26">
        <f t="shared" si="59"/>
        <v>0.1667605633802817</v>
      </c>
      <c r="FE194">
        <v>0.89360000000000006</v>
      </c>
      <c r="FF194">
        <v>-0.28999999999999998</v>
      </c>
      <c r="FG194">
        <v>-0.46</v>
      </c>
      <c r="FH194">
        <v>-0.75</v>
      </c>
      <c r="FI194">
        <v>2</v>
      </c>
      <c r="FJ194">
        <v>0</v>
      </c>
      <c r="FK194">
        <v>0</v>
      </c>
      <c r="FL194" s="42">
        <f t="shared" si="60"/>
        <v>76</v>
      </c>
      <c r="FM194" s="20">
        <f t="shared" si="61"/>
        <v>5.333333333333333</v>
      </c>
      <c r="FN194" s="41">
        <v>3.1214312900000003E-2</v>
      </c>
      <c r="FO194" s="20">
        <f t="shared" si="62"/>
        <v>26.2</v>
      </c>
      <c r="FP194" s="20">
        <f t="shared" si="63"/>
        <v>27.704000000000001</v>
      </c>
      <c r="FQ194" s="20">
        <f t="shared" si="64"/>
        <v>109.05795928934339</v>
      </c>
      <c r="FR194">
        <v>5</v>
      </c>
      <c r="FS194" t="s">
        <v>1557</v>
      </c>
      <c r="FT194">
        <v>207</v>
      </c>
      <c r="FV194" t="s">
        <v>711</v>
      </c>
      <c r="FW194" s="45">
        <v>1000000</v>
      </c>
      <c r="FX194" s="45">
        <v>1000000</v>
      </c>
      <c r="FY194">
        <v>524</v>
      </c>
      <c r="FZ194">
        <v>87</v>
      </c>
      <c r="GA194">
        <v>195</v>
      </c>
      <c r="GB194">
        <v>282</v>
      </c>
      <c r="GC194">
        <v>13</v>
      </c>
      <c r="GD194">
        <v>160</v>
      </c>
      <c r="GE194">
        <v>598</v>
      </c>
      <c r="GF194">
        <v>8236</v>
      </c>
      <c r="GG194">
        <v>18.100000000000001</v>
      </c>
      <c r="GH194">
        <v>10.3</v>
      </c>
      <c r="GI194">
        <v>28.4</v>
      </c>
      <c r="GJ194" s="42">
        <f t="shared" si="65"/>
        <v>26.2</v>
      </c>
    </row>
    <row r="195" spans="1:192" x14ac:dyDescent="0.45">
      <c r="A195" s="40">
        <v>35589</v>
      </c>
      <c r="B195" t="s">
        <v>1558</v>
      </c>
      <c r="C195" t="s">
        <v>126</v>
      </c>
      <c r="D195" t="s">
        <v>91</v>
      </c>
      <c r="E195" t="s">
        <v>91</v>
      </c>
      <c r="F195">
        <v>71</v>
      </c>
      <c r="G195">
        <v>182</v>
      </c>
      <c r="H195">
        <v>2015</v>
      </c>
      <c r="I195">
        <v>1</v>
      </c>
      <c r="J195">
        <v>28</v>
      </c>
      <c r="K195" t="s">
        <v>92</v>
      </c>
      <c r="L195">
        <v>2016</v>
      </c>
      <c r="M195">
        <v>20</v>
      </c>
      <c r="N195">
        <v>2</v>
      </c>
      <c r="O195">
        <v>8478463</v>
      </c>
      <c r="P195" t="s">
        <v>1559</v>
      </c>
      <c r="Q195" t="s">
        <v>1560</v>
      </c>
      <c r="R195" t="s">
        <v>1561</v>
      </c>
      <c r="S195" t="s">
        <v>1562</v>
      </c>
      <c r="T195" t="s">
        <v>938</v>
      </c>
      <c r="U195" t="s">
        <v>142</v>
      </c>
      <c r="V195">
        <v>71</v>
      </c>
      <c r="W195">
        <v>21</v>
      </c>
      <c r="X195">
        <v>15</v>
      </c>
      <c r="Y195">
        <v>10</v>
      </c>
      <c r="Z195">
        <v>36</v>
      </c>
      <c r="AA195">
        <v>7</v>
      </c>
      <c r="AB195">
        <v>49</v>
      </c>
      <c r="AC195" s="26">
        <f t="shared" si="44"/>
        <v>0.50704225352112675</v>
      </c>
      <c r="AD195" s="20">
        <f t="shared" si="45"/>
        <v>10.181818181818183</v>
      </c>
      <c r="AE195" s="20">
        <v>14.84</v>
      </c>
      <c r="AF195">
        <v>2</v>
      </c>
      <c r="AG195">
        <v>0.4</v>
      </c>
      <c r="AH195">
        <v>16</v>
      </c>
      <c r="AI195">
        <v>1266</v>
      </c>
      <c r="AJ195">
        <v>61884</v>
      </c>
      <c r="AK195" s="20">
        <v>1031.4000000000001</v>
      </c>
      <c r="AL195">
        <v>1031.4000000000001</v>
      </c>
      <c r="AM195">
        <v>1031</v>
      </c>
      <c r="AN195" s="26">
        <f t="shared" si="46"/>
        <v>14.526760563380282</v>
      </c>
      <c r="AO195">
        <v>24.28</v>
      </c>
      <c r="AP195" s="41">
        <f t="shared" si="47"/>
        <v>0.5901639344262295</v>
      </c>
      <c r="AQ195">
        <v>218</v>
      </c>
      <c r="AR195">
        <v>219</v>
      </c>
      <c r="AS195">
        <v>219</v>
      </c>
      <c r="AT195">
        <v>169</v>
      </c>
      <c r="AU195">
        <v>170</v>
      </c>
      <c r="AV195">
        <v>132</v>
      </c>
      <c r="AW195">
        <v>160</v>
      </c>
      <c r="AX195">
        <v>73</v>
      </c>
      <c r="AY195">
        <v>7</v>
      </c>
      <c r="AZ195">
        <v>5</v>
      </c>
      <c r="BA195" s="42">
        <f t="shared" si="48"/>
        <v>12</v>
      </c>
      <c r="BB195">
        <v>14.18</v>
      </c>
      <c r="BC195">
        <v>24.295500000000001</v>
      </c>
      <c r="BD195" s="20">
        <v>148.5</v>
      </c>
      <c r="BE195" s="20">
        <f t="shared" si="49"/>
        <v>366.5</v>
      </c>
      <c r="BF195" s="20">
        <f t="shared" si="50"/>
        <v>21.320535194880744</v>
      </c>
      <c r="BG195">
        <v>272</v>
      </c>
      <c r="BH195">
        <v>321</v>
      </c>
      <c r="BI195">
        <v>299</v>
      </c>
      <c r="BJ195" s="41">
        <f t="shared" si="51"/>
        <v>0.47635726795096323</v>
      </c>
      <c r="BK195">
        <v>80</v>
      </c>
      <c r="BL195">
        <v>80</v>
      </c>
      <c r="BM195">
        <v>88</v>
      </c>
      <c r="BN195" s="42">
        <f t="shared" si="52"/>
        <v>-8</v>
      </c>
      <c r="BO195">
        <v>38</v>
      </c>
      <c r="BP195">
        <v>20</v>
      </c>
      <c r="BQ195">
        <v>26</v>
      </c>
      <c r="BR195">
        <v>29</v>
      </c>
      <c r="BS195" s="41">
        <f t="shared" si="53"/>
        <v>3.3371691599539698E-2</v>
      </c>
      <c r="BT195">
        <v>72</v>
      </c>
      <c r="BU195">
        <v>94</v>
      </c>
      <c r="BV195" s="41">
        <f t="shared" si="54"/>
        <v>0.43373493975903615</v>
      </c>
      <c r="BW195">
        <v>16</v>
      </c>
      <c r="BX195">
        <v>25</v>
      </c>
      <c r="BY195">
        <v>20</v>
      </c>
      <c r="BZ195">
        <v>21</v>
      </c>
      <c r="CA195">
        <v>36</v>
      </c>
      <c r="CB195">
        <v>48</v>
      </c>
      <c r="CC195">
        <v>25</v>
      </c>
      <c r="CD195">
        <v>35</v>
      </c>
      <c r="CE195">
        <v>23</v>
      </c>
      <c r="CF195">
        <v>31</v>
      </c>
      <c r="CG195">
        <v>37</v>
      </c>
      <c r="CH195">
        <v>50</v>
      </c>
      <c r="CI195">
        <v>0</v>
      </c>
      <c r="CJ195">
        <v>0</v>
      </c>
      <c r="CK195">
        <v>3</v>
      </c>
      <c r="CL195">
        <v>2</v>
      </c>
      <c r="CM195">
        <v>0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5</v>
      </c>
      <c r="CT195">
        <v>2</v>
      </c>
      <c r="CU195">
        <v>0</v>
      </c>
      <c r="CV195">
        <v>11</v>
      </c>
      <c r="CW195">
        <v>0</v>
      </c>
      <c r="CX195">
        <v>5</v>
      </c>
      <c r="CY195">
        <v>3</v>
      </c>
      <c r="CZ195">
        <v>30</v>
      </c>
      <c r="DA195">
        <v>11</v>
      </c>
      <c r="DB195">
        <v>1</v>
      </c>
      <c r="DC195">
        <v>5</v>
      </c>
      <c r="DD195">
        <v>16</v>
      </c>
      <c r="DE195">
        <v>10</v>
      </c>
      <c r="DF195">
        <v>5</v>
      </c>
      <c r="DG195">
        <v>84</v>
      </c>
      <c r="DH195">
        <v>8</v>
      </c>
      <c r="DI195">
        <v>7</v>
      </c>
      <c r="DJ195">
        <v>9</v>
      </c>
      <c r="DK195">
        <v>9</v>
      </c>
      <c r="DL195">
        <v>0</v>
      </c>
      <c r="DM195">
        <v>6</v>
      </c>
      <c r="DN195">
        <v>6</v>
      </c>
      <c r="DO195">
        <v>0</v>
      </c>
      <c r="DP195" s="42">
        <f t="shared" si="55"/>
        <v>-1</v>
      </c>
      <c r="DQ195" s="20">
        <v>-3.9969999999999999</v>
      </c>
      <c r="DR195">
        <v>8</v>
      </c>
      <c r="DS195">
        <v>0</v>
      </c>
      <c r="DT195">
        <v>0</v>
      </c>
      <c r="DU195">
        <v>0</v>
      </c>
      <c r="DV195">
        <v>0</v>
      </c>
      <c r="DW195">
        <v>1042</v>
      </c>
      <c r="DX195">
        <v>1096</v>
      </c>
      <c r="DY195">
        <v>786</v>
      </c>
      <c r="DZ195">
        <v>840</v>
      </c>
      <c r="EA195">
        <v>595</v>
      </c>
      <c r="EB195">
        <v>645</v>
      </c>
      <c r="EC195">
        <v>49.29</v>
      </c>
      <c r="ED195">
        <v>53.45</v>
      </c>
      <c r="EE195">
        <v>61</v>
      </c>
      <c r="EF195">
        <v>60</v>
      </c>
      <c r="EG195" s="41">
        <f t="shared" si="56"/>
        <v>0.10252100840336134</v>
      </c>
      <c r="EH195" s="43">
        <f t="shared" si="57"/>
        <v>0.90697674418604657</v>
      </c>
      <c r="EI195" s="44">
        <f t="shared" si="58"/>
        <v>1.009497752589408</v>
      </c>
      <c r="EJ195">
        <v>1041</v>
      </c>
      <c r="EK195">
        <v>1092</v>
      </c>
      <c r="EL195">
        <v>786</v>
      </c>
      <c r="EM195">
        <v>835</v>
      </c>
      <c r="EN195">
        <v>595</v>
      </c>
      <c r="EO195">
        <v>640</v>
      </c>
      <c r="EP195">
        <v>62</v>
      </c>
      <c r="EQ195">
        <v>59</v>
      </c>
      <c r="ER195">
        <v>555</v>
      </c>
      <c r="ES195">
        <v>588</v>
      </c>
      <c r="ET195">
        <v>230</v>
      </c>
      <c r="EU195">
        <v>218</v>
      </c>
      <c r="EV195">
        <v>30</v>
      </c>
      <c r="EW195">
        <v>38</v>
      </c>
      <c r="EX195">
        <v>63</v>
      </c>
      <c r="EY195">
        <v>58</v>
      </c>
      <c r="EZ195">
        <v>2.9</v>
      </c>
      <c r="FA195">
        <v>1</v>
      </c>
      <c r="FB195">
        <v>3.9</v>
      </c>
      <c r="FC195" s="20">
        <v>34.200000000000003</v>
      </c>
      <c r="FD195" s="26">
        <f t="shared" si="59"/>
        <v>0.48169014084507045</v>
      </c>
      <c r="FE195">
        <v>3.5476999999999999</v>
      </c>
      <c r="FF195">
        <v>1.43</v>
      </c>
      <c r="FG195">
        <v>-0.45</v>
      </c>
      <c r="FH195">
        <v>0.98</v>
      </c>
      <c r="FI195">
        <v>2</v>
      </c>
      <c r="FJ195">
        <v>0</v>
      </c>
      <c r="FK195">
        <v>0</v>
      </c>
      <c r="FL195" s="42">
        <f t="shared" si="60"/>
        <v>125</v>
      </c>
      <c r="FM195" s="20">
        <f t="shared" si="61"/>
        <v>13.25</v>
      </c>
      <c r="FN195" s="41">
        <v>0.10105633800000001</v>
      </c>
      <c r="FO195" s="20">
        <f t="shared" si="62"/>
        <v>34.4</v>
      </c>
      <c r="FP195" s="20">
        <f t="shared" si="63"/>
        <v>35.200600000000001</v>
      </c>
      <c r="FQ195" s="20">
        <f t="shared" si="64"/>
        <v>124.37463641652123</v>
      </c>
      <c r="FR195">
        <v>1</v>
      </c>
      <c r="FS195" t="s">
        <v>1410</v>
      </c>
      <c r="FT195">
        <v>13</v>
      </c>
      <c r="FV195" t="s">
        <v>751</v>
      </c>
      <c r="FW195" s="45">
        <v>925000</v>
      </c>
      <c r="FX195" s="45">
        <v>894167</v>
      </c>
      <c r="FY195">
        <v>137</v>
      </c>
      <c r="FZ195">
        <v>30</v>
      </c>
      <c r="GA195">
        <v>30</v>
      </c>
      <c r="GB195">
        <v>60</v>
      </c>
      <c r="GC195">
        <v>3</v>
      </c>
      <c r="GD195">
        <v>26</v>
      </c>
      <c r="GE195">
        <v>233</v>
      </c>
      <c r="GF195">
        <v>1891</v>
      </c>
      <c r="GG195">
        <v>4.2</v>
      </c>
      <c r="GH195">
        <v>1.8</v>
      </c>
      <c r="GI195">
        <v>6.1</v>
      </c>
      <c r="GJ195" s="42">
        <f t="shared" si="65"/>
        <v>34.4</v>
      </c>
    </row>
    <row r="196" spans="1:192" x14ac:dyDescent="0.45">
      <c r="A196" s="40">
        <v>31115</v>
      </c>
      <c r="B196" t="s">
        <v>300</v>
      </c>
      <c r="C196" t="s">
        <v>145</v>
      </c>
      <c r="D196" t="s">
        <v>91</v>
      </c>
      <c r="E196" t="s">
        <v>91</v>
      </c>
      <c r="F196">
        <v>77</v>
      </c>
      <c r="G196">
        <v>230</v>
      </c>
      <c r="H196">
        <v>2003</v>
      </c>
      <c r="I196">
        <v>1</v>
      </c>
      <c r="J196">
        <v>20</v>
      </c>
      <c r="K196" t="s">
        <v>202</v>
      </c>
      <c r="L196">
        <v>2003</v>
      </c>
      <c r="M196">
        <v>32</v>
      </c>
      <c r="N196">
        <v>14</v>
      </c>
      <c r="O196">
        <v>8470613</v>
      </c>
      <c r="P196" t="s">
        <v>1563</v>
      </c>
      <c r="Q196" t="s">
        <v>1564</v>
      </c>
      <c r="R196" t="s">
        <v>1565</v>
      </c>
      <c r="S196" t="s">
        <v>848</v>
      </c>
      <c r="T196" t="s">
        <v>720</v>
      </c>
      <c r="U196" t="s">
        <v>319</v>
      </c>
      <c r="V196">
        <v>82</v>
      </c>
      <c r="W196">
        <v>12</v>
      </c>
      <c r="X196">
        <v>55</v>
      </c>
      <c r="Y196">
        <v>30</v>
      </c>
      <c r="Z196">
        <v>67</v>
      </c>
      <c r="AA196">
        <v>1</v>
      </c>
      <c r="AB196">
        <v>0</v>
      </c>
      <c r="AC196" s="26">
        <f t="shared" ref="AC196:AC259" si="66">Z196/V196</f>
        <v>0.81707317073170727</v>
      </c>
      <c r="AD196" s="20">
        <f t="shared" ref="AD196:AD259" si="67">IF(FY196&gt;V196,Z196-V196*(GB196-Z196)/(FY196-V196),0)</f>
        <v>20.449374288964734</v>
      </c>
      <c r="AE196" s="20">
        <v>21.614999999999998</v>
      </c>
      <c r="AF196">
        <v>-16</v>
      </c>
      <c r="AG196">
        <v>4.4000000000000004</v>
      </c>
      <c r="AH196">
        <v>46</v>
      </c>
      <c r="AI196">
        <v>2275</v>
      </c>
      <c r="AJ196">
        <v>124194</v>
      </c>
      <c r="AK196" s="20">
        <v>2069.9</v>
      </c>
      <c r="AL196">
        <v>2069.77</v>
      </c>
      <c r="AM196">
        <v>2070</v>
      </c>
      <c r="AN196" s="26">
        <f t="shared" ref="AN196:AN259" si="68">AJ196/60/V196</f>
        <v>25.242682926829268</v>
      </c>
      <c r="AO196">
        <v>41.62</v>
      </c>
      <c r="AP196" s="41">
        <f t="shared" ref="AP196:AP259" si="69">IF(EE196&gt;0,Z196/EE196,0)</f>
        <v>0.60909090909090913</v>
      </c>
      <c r="AQ196">
        <v>774</v>
      </c>
      <c r="AR196">
        <v>609</v>
      </c>
      <c r="AS196">
        <v>775</v>
      </c>
      <c r="AT196">
        <v>481</v>
      </c>
      <c r="AU196">
        <v>482</v>
      </c>
      <c r="AV196">
        <v>332</v>
      </c>
      <c r="AW196">
        <v>189</v>
      </c>
      <c r="AX196">
        <v>20</v>
      </c>
      <c r="AY196">
        <v>11</v>
      </c>
      <c r="AZ196">
        <v>36</v>
      </c>
      <c r="BA196" s="42">
        <f t="shared" ref="BA196:BA259" si="70">AY196+AZ196</f>
        <v>47</v>
      </c>
      <c r="BB196">
        <v>16.34</v>
      </c>
      <c r="BC196">
        <v>54.165700000000001</v>
      </c>
      <c r="BD196" s="20">
        <v>661.3</v>
      </c>
      <c r="BE196" s="20">
        <f t="shared" ref="BE196:BE259" si="71">AQ196+BD196</f>
        <v>1435.3</v>
      </c>
      <c r="BF196" s="20">
        <f t="shared" ref="BF196:BF259" si="72">IF(AL196&gt;0,BE196/AL196*60,0)</f>
        <v>41.607521608681154</v>
      </c>
      <c r="BG196">
        <v>992</v>
      </c>
      <c r="BH196">
        <v>641</v>
      </c>
      <c r="BI196">
        <v>496</v>
      </c>
      <c r="BJ196" s="41">
        <f t="shared" ref="BJ196:BJ259" si="73">BG196/(BG196+BI196)</f>
        <v>0.66666666666666663</v>
      </c>
      <c r="BK196">
        <v>79</v>
      </c>
      <c r="BL196">
        <v>79</v>
      </c>
      <c r="BM196">
        <v>79</v>
      </c>
      <c r="BN196" s="42">
        <f t="shared" ref="BN196:BN259" si="74">BL196-BM196</f>
        <v>0</v>
      </c>
      <c r="BO196">
        <v>150</v>
      </c>
      <c r="BP196">
        <v>124</v>
      </c>
      <c r="BQ196">
        <v>75</v>
      </c>
      <c r="BR196">
        <v>136</v>
      </c>
      <c r="BS196" s="41">
        <f t="shared" ref="BS196:BS259" si="75">BR196/(DZ196+BR196)</f>
        <v>9.0006618133686295E-2</v>
      </c>
      <c r="BT196">
        <v>0</v>
      </c>
      <c r="BU196">
        <v>0</v>
      </c>
      <c r="BV196" s="41">
        <f t="shared" ref="BV196:BV259" si="76">IF(BT196+BU196&gt;0,BT196/(BT196+BU196),0)</f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2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6</v>
      </c>
      <c r="CS196">
        <v>1</v>
      </c>
      <c r="CT196">
        <v>0</v>
      </c>
      <c r="CU196">
        <v>0</v>
      </c>
      <c r="CV196">
        <v>4</v>
      </c>
      <c r="CW196">
        <v>1</v>
      </c>
      <c r="CX196">
        <v>4</v>
      </c>
      <c r="CY196">
        <v>13</v>
      </c>
      <c r="CZ196">
        <v>132</v>
      </c>
      <c r="DA196">
        <v>7</v>
      </c>
      <c r="DB196">
        <v>2</v>
      </c>
      <c r="DC196">
        <v>112</v>
      </c>
      <c r="DD196">
        <v>53</v>
      </c>
      <c r="DE196">
        <v>0</v>
      </c>
      <c r="DF196">
        <v>0</v>
      </c>
      <c r="DG196">
        <v>158</v>
      </c>
      <c r="DH196">
        <v>22</v>
      </c>
      <c r="DI196">
        <v>7</v>
      </c>
      <c r="DJ196">
        <v>25</v>
      </c>
      <c r="DK196">
        <v>25</v>
      </c>
      <c r="DL196">
        <v>0</v>
      </c>
      <c r="DM196">
        <v>7</v>
      </c>
      <c r="DN196">
        <v>7</v>
      </c>
      <c r="DO196">
        <v>0</v>
      </c>
      <c r="DP196" s="42">
        <f t="shared" ref="DP196:DP259" si="77">DI196-DH196</f>
        <v>-15</v>
      </c>
      <c r="DQ196" s="20">
        <v>-9.2439999999999998</v>
      </c>
      <c r="DR196">
        <v>22</v>
      </c>
      <c r="DS196">
        <v>0</v>
      </c>
      <c r="DT196">
        <v>0</v>
      </c>
      <c r="DU196">
        <v>0</v>
      </c>
      <c r="DV196">
        <v>0</v>
      </c>
      <c r="DW196">
        <v>2567</v>
      </c>
      <c r="DX196">
        <v>1872</v>
      </c>
      <c r="DY196">
        <v>1848</v>
      </c>
      <c r="DZ196">
        <v>1375</v>
      </c>
      <c r="EA196">
        <v>1292</v>
      </c>
      <c r="EB196">
        <v>1019</v>
      </c>
      <c r="EC196">
        <v>129.08000000000001</v>
      </c>
      <c r="ED196">
        <v>98.9</v>
      </c>
      <c r="EE196">
        <v>110</v>
      </c>
      <c r="EF196">
        <v>93</v>
      </c>
      <c r="EG196" s="41">
        <f t="shared" ref="EG196:EG259" si="78">EE196/EA196</f>
        <v>8.5139318885448914E-2</v>
      </c>
      <c r="EH196" s="43">
        <f t="shared" ref="EH196:EH259" si="79">1-EF196/EB196</f>
        <v>0.90873405299313048</v>
      </c>
      <c r="EI196" s="44">
        <f t="shared" ref="EI196:EI259" si="80">EG196+EH196</f>
        <v>0.99387337187857938</v>
      </c>
      <c r="EJ196">
        <v>2569</v>
      </c>
      <c r="EK196">
        <v>1871</v>
      </c>
      <c r="EL196">
        <v>1850</v>
      </c>
      <c r="EM196">
        <v>1374</v>
      </c>
      <c r="EN196">
        <v>1296</v>
      </c>
      <c r="EO196">
        <v>1018</v>
      </c>
      <c r="EP196">
        <v>111</v>
      </c>
      <c r="EQ196">
        <v>93</v>
      </c>
      <c r="ER196">
        <v>1245</v>
      </c>
      <c r="ES196">
        <v>929</v>
      </c>
      <c r="ET196">
        <v>498</v>
      </c>
      <c r="EU196">
        <v>398</v>
      </c>
      <c r="EV196">
        <v>49</v>
      </c>
      <c r="EW196">
        <v>54</v>
      </c>
      <c r="EX196">
        <v>121</v>
      </c>
      <c r="EY196">
        <v>135</v>
      </c>
      <c r="EZ196">
        <v>5.4</v>
      </c>
      <c r="FA196">
        <v>3.7</v>
      </c>
      <c r="FB196">
        <v>9.1</v>
      </c>
      <c r="FC196" s="20">
        <v>83.38</v>
      </c>
      <c r="FD196" s="26">
        <f t="shared" ref="FD196:FD259" si="81">FC196/V196</f>
        <v>1.0168292682926829</v>
      </c>
      <c r="FE196">
        <v>6.4893999999999998</v>
      </c>
      <c r="FF196">
        <v>0.39</v>
      </c>
      <c r="FG196">
        <v>-0.75</v>
      </c>
      <c r="FH196">
        <v>-0.36</v>
      </c>
      <c r="FI196">
        <v>5</v>
      </c>
      <c r="FJ196">
        <v>1</v>
      </c>
      <c r="FK196">
        <v>0</v>
      </c>
      <c r="FL196" s="42">
        <f t="shared" ref="FL196:FL259" si="82">BK196+BR196+AH196+DS196</f>
        <v>261</v>
      </c>
      <c r="FM196" s="20">
        <f t="shared" ref="FM196:FM259" si="83">IF(DR196&gt;0,(BK196+BQ196)/DR196,0)</f>
        <v>7</v>
      </c>
      <c r="FN196" s="41">
        <v>5.1063829800000002E-2</v>
      </c>
      <c r="FO196" s="20">
        <f t="shared" ref="FO196:FO259" si="84">Z196-AH196/10</f>
        <v>62.4</v>
      </c>
      <c r="FP196" s="20">
        <f t="shared" ref="FP196:FP259" si="85">Z196+DQ196/5</f>
        <v>65.151200000000003</v>
      </c>
      <c r="FQ196" s="20">
        <f t="shared" ref="FQ196:FQ259" si="86">(DW196+DX196)/AL196*60</f>
        <v>128.68096455161685</v>
      </c>
      <c r="FV196" t="s">
        <v>711</v>
      </c>
      <c r="FW196" s="45">
        <v>10000000</v>
      </c>
      <c r="FX196" s="45">
        <v>8000000</v>
      </c>
      <c r="FY196">
        <v>961</v>
      </c>
      <c r="FZ196">
        <v>182</v>
      </c>
      <c r="GA196">
        <v>384</v>
      </c>
      <c r="GB196">
        <v>566</v>
      </c>
      <c r="GC196">
        <v>2</v>
      </c>
      <c r="GD196">
        <v>617</v>
      </c>
      <c r="GE196">
        <v>2571</v>
      </c>
      <c r="GF196">
        <v>20658</v>
      </c>
      <c r="GG196">
        <v>52</v>
      </c>
      <c r="GH196">
        <v>46.6</v>
      </c>
      <c r="GI196">
        <v>98.5</v>
      </c>
      <c r="GJ196" s="42">
        <f t="shared" ref="GJ196:GJ259" si="87">Z196-AH196/10</f>
        <v>62.4</v>
      </c>
    </row>
    <row r="197" spans="1:192" x14ac:dyDescent="0.45">
      <c r="A197" s="40">
        <v>30700</v>
      </c>
      <c r="B197" t="s">
        <v>832</v>
      </c>
      <c r="C197" t="s">
        <v>475</v>
      </c>
      <c r="D197" t="s">
        <v>91</v>
      </c>
      <c r="E197" t="s">
        <v>91</v>
      </c>
      <c r="F197">
        <v>74</v>
      </c>
      <c r="G197">
        <v>227</v>
      </c>
      <c r="H197">
        <v>2002</v>
      </c>
      <c r="I197">
        <v>2</v>
      </c>
      <c r="J197">
        <v>61</v>
      </c>
      <c r="K197" t="s">
        <v>202</v>
      </c>
      <c r="L197">
        <v>2007</v>
      </c>
      <c r="M197">
        <v>34</v>
      </c>
      <c r="N197">
        <v>11</v>
      </c>
      <c r="O197">
        <v>8470187</v>
      </c>
      <c r="P197" t="s">
        <v>1566</v>
      </c>
      <c r="Q197" t="s">
        <v>1567</v>
      </c>
      <c r="R197" t="s">
        <v>1568</v>
      </c>
      <c r="S197" t="s">
        <v>1569</v>
      </c>
      <c r="T197" t="s">
        <v>720</v>
      </c>
      <c r="U197" t="s">
        <v>142</v>
      </c>
      <c r="V197">
        <v>58</v>
      </c>
      <c r="W197">
        <v>6</v>
      </c>
      <c r="X197">
        <v>12</v>
      </c>
      <c r="Y197">
        <v>8</v>
      </c>
      <c r="Z197">
        <v>18</v>
      </c>
      <c r="AA197">
        <v>13</v>
      </c>
      <c r="AB197">
        <v>67</v>
      </c>
      <c r="AC197" s="26">
        <f t="shared" si="66"/>
        <v>0.31034482758620691</v>
      </c>
      <c r="AD197" s="20">
        <f t="shared" si="67"/>
        <v>0.67674858223062273</v>
      </c>
      <c r="AE197" s="20">
        <v>6.4720000000000004</v>
      </c>
      <c r="AF197">
        <v>-8</v>
      </c>
      <c r="AG197">
        <v>-11.4</v>
      </c>
      <c r="AH197">
        <v>30</v>
      </c>
      <c r="AI197">
        <v>1417</v>
      </c>
      <c r="AJ197">
        <v>70268</v>
      </c>
      <c r="AK197" s="20">
        <v>1171.1333333333</v>
      </c>
      <c r="AL197">
        <v>1171.1300000000001</v>
      </c>
      <c r="AM197">
        <v>1171</v>
      </c>
      <c r="AN197" s="26">
        <f t="shared" si="68"/>
        <v>20.191954022988508</v>
      </c>
      <c r="AO197">
        <v>33.65</v>
      </c>
      <c r="AP197" s="41">
        <f t="shared" si="69"/>
        <v>0.33333333333333331</v>
      </c>
      <c r="AQ197">
        <v>281</v>
      </c>
      <c r="AR197">
        <v>282</v>
      </c>
      <c r="AS197">
        <v>282</v>
      </c>
      <c r="AT197">
        <v>199</v>
      </c>
      <c r="AU197">
        <v>200</v>
      </c>
      <c r="AV197">
        <v>141</v>
      </c>
      <c r="AW197">
        <v>52</v>
      </c>
      <c r="AX197">
        <v>3</v>
      </c>
      <c r="AY197">
        <v>4</v>
      </c>
      <c r="AZ197">
        <v>9</v>
      </c>
      <c r="BA197" s="42">
        <f t="shared" si="70"/>
        <v>13</v>
      </c>
      <c r="BB197">
        <v>5.01</v>
      </c>
      <c r="BC197">
        <v>59.383000000000003</v>
      </c>
      <c r="BD197" s="20">
        <v>146.80000000000001</v>
      </c>
      <c r="BE197" s="20">
        <f t="shared" si="71"/>
        <v>427.8</v>
      </c>
      <c r="BF197" s="20">
        <f t="shared" si="72"/>
        <v>21.917293554088786</v>
      </c>
      <c r="BG197">
        <v>348</v>
      </c>
      <c r="BH197">
        <v>368</v>
      </c>
      <c r="BI197">
        <v>528</v>
      </c>
      <c r="BJ197" s="41">
        <f t="shared" si="73"/>
        <v>0.39726027397260272</v>
      </c>
      <c r="BK197">
        <v>114</v>
      </c>
      <c r="BL197">
        <v>114</v>
      </c>
      <c r="BM197">
        <v>87</v>
      </c>
      <c r="BN197" s="42">
        <f t="shared" si="74"/>
        <v>27</v>
      </c>
      <c r="BO197">
        <v>59</v>
      </c>
      <c r="BP197">
        <v>46</v>
      </c>
      <c r="BQ197">
        <v>15</v>
      </c>
      <c r="BR197">
        <v>112</v>
      </c>
      <c r="BS197" s="41">
        <f t="shared" si="75"/>
        <v>9.6635030198446936E-2</v>
      </c>
      <c r="BT197">
        <v>0</v>
      </c>
      <c r="BU197">
        <v>0</v>
      </c>
      <c r="BV197" s="41">
        <f t="shared" si="76"/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4</v>
      </c>
      <c r="CZ197">
        <v>54</v>
      </c>
      <c r="DA197">
        <v>0</v>
      </c>
      <c r="DB197">
        <v>0</v>
      </c>
      <c r="DC197">
        <v>91</v>
      </c>
      <c r="DD197">
        <v>16</v>
      </c>
      <c r="DE197">
        <v>0</v>
      </c>
      <c r="DF197">
        <v>0</v>
      </c>
      <c r="DG197">
        <v>34</v>
      </c>
      <c r="DH197">
        <v>12</v>
      </c>
      <c r="DI197">
        <v>7</v>
      </c>
      <c r="DJ197">
        <v>13</v>
      </c>
      <c r="DK197">
        <v>11</v>
      </c>
      <c r="DL197">
        <v>2</v>
      </c>
      <c r="DM197">
        <v>9</v>
      </c>
      <c r="DN197">
        <v>7</v>
      </c>
      <c r="DO197">
        <v>2</v>
      </c>
      <c r="DP197" s="42">
        <f t="shared" si="77"/>
        <v>-5</v>
      </c>
      <c r="DQ197" s="20">
        <v>1.581</v>
      </c>
      <c r="DR197">
        <v>10</v>
      </c>
      <c r="DS197">
        <v>2</v>
      </c>
      <c r="DT197">
        <v>0</v>
      </c>
      <c r="DU197">
        <v>0</v>
      </c>
      <c r="DV197">
        <v>0</v>
      </c>
      <c r="DW197">
        <v>996</v>
      </c>
      <c r="DX197">
        <v>1388</v>
      </c>
      <c r="DY197">
        <v>746</v>
      </c>
      <c r="DZ197">
        <v>1047</v>
      </c>
      <c r="EA197">
        <v>553</v>
      </c>
      <c r="EB197">
        <v>765</v>
      </c>
      <c r="EC197">
        <v>44.6</v>
      </c>
      <c r="ED197">
        <v>70.84</v>
      </c>
      <c r="EE197">
        <v>54</v>
      </c>
      <c r="EF197">
        <v>79</v>
      </c>
      <c r="EG197" s="41">
        <f t="shared" si="78"/>
        <v>9.7649186256781192E-2</v>
      </c>
      <c r="EH197" s="43">
        <f t="shared" si="79"/>
        <v>0.89673202614379088</v>
      </c>
      <c r="EI197" s="44">
        <f t="shared" si="80"/>
        <v>0.99438121240057209</v>
      </c>
      <c r="EJ197">
        <v>996</v>
      </c>
      <c r="EK197">
        <v>1385</v>
      </c>
      <c r="EL197">
        <v>747</v>
      </c>
      <c r="EM197">
        <v>1044</v>
      </c>
      <c r="EN197">
        <v>555</v>
      </c>
      <c r="EO197">
        <v>762</v>
      </c>
      <c r="EP197">
        <v>55</v>
      </c>
      <c r="EQ197">
        <v>78</v>
      </c>
      <c r="ER197">
        <v>473</v>
      </c>
      <c r="ES197">
        <v>749</v>
      </c>
      <c r="ET197">
        <v>181</v>
      </c>
      <c r="EU197">
        <v>290</v>
      </c>
      <c r="EV197">
        <v>27</v>
      </c>
      <c r="EW197">
        <v>46</v>
      </c>
      <c r="EX197">
        <v>67</v>
      </c>
      <c r="EY197">
        <v>56</v>
      </c>
      <c r="EZ197">
        <v>1</v>
      </c>
      <c r="FA197">
        <v>1.3</v>
      </c>
      <c r="FB197">
        <v>2.2999999999999998</v>
      </c>
      <c r="FC197" s="20">
        <v>20.3</v>
      </c>
      <c r="FD197" s="26">
        <f t="shared" si="81"/>
        <v>0.35000000000000003</v>
      </c>
      <c r="FE197">
        <v>1.9892000000000001</v>
      </c>
      <c r="FF197">
        <v>-0.04</v>
      </c>
      <c r="FG197">
        <v>-0.04</v>
      </c>
      <c r="FH197">
        <v>-0.08</v>
      </c>
      <c r="FL197" s="42">
        <f t="shared" si="82"/>
        <v>258</v>
      </c>
      <c r="FM197" s="20">
        <f t="shared" si="83"/>
        <v>12.9</v>
      </c>
      <c r="FN197" s="41">
        <v>3.32657201E-2</v>
      </c>
      <c r="FO197" s="20">
        <f t="shared" si="84"/>
        <v>15</v>
      </c>
      <c r="FP197" s="20">
        <f t="shared" si="85"/>
        <v>18.316199999999998</v>
      </c>
      <c r="FQ197" s="20">
        <f t="shared" si="86"/>
        <v>122.13844748234609</v>
      </c>
      <c r="FR197">
        <v>4</v>
      </c>
      <c r="FS197" t="s">
        <v>314</v>
      </c>
      <c r="FT197">
        <v>195</v>
      </c>
      <c r="FV197" t="s">
        <v>711</v>
      </c>
      <c r="FW197" s="45">
        <v>7000000</v>
      </c>
      <c r="FX197" s="45">
        <v>6000000</v>
      </c>
      <c r="FY197">
        <v>587</v>
      </c>
      <c r="FZ197">
        <v>49</v>
      </c>
      <c r="GA197">
        <v>127</v>
      </c>
      <c r="GB197">
        <v>176</v>
      </c>
      <c r="GC197">
        <v>124</v>
      </c>
      <c r="GD197">
        <v>292</v>
      </c>
      <c r="GE197">
        <v>1294</v>
      </c>
      <c r="GF197">
        <v>12037</v>
      </c>
      <c r="GG197">
        <v>10.4</v>
      </c>
      <c r="GH197">
        <v>32.299999999999997</v>
      </c>
      <c r="GI197">
        <v>42.7</v>
      </c>
      <c r="GJ197" s="42">
        <f t="shared" si="87"/>
        <v>15</v>
      </c>
    </row>
    <row r="198" spans="1:192" x14ac:dyDescent="0.45">
      <c r="A198" s="40">
        <v>33145</v>
      </c>
      <c r="B198" t="s">
        <v>1083</v>
      </c>
      <c r="C198" t="s">
        <v>362</v>
      </c>
      <c r="D198" t="s">
        <v>107</v>
      </c>
      <c r="E198" t="s">
        <v>107</v>
      </c>
      <c r="F198">
        <v>69</v>
      </c>
      <c r="G198">
        <v>170</v>
      </c>
      <c r="H198">
        <v>2009</v>
      </c>
      <c r="I198">
        <v>1</v>
      </c>
      <c r="J198">
        <v>22</v>
      </c>
      <c r="K198" t="s">
        <v>202</v>
      </c>
      <c r="L198">
        <v>2012</v>
      </c>
      <c r="M198">
        <v>27</v>
      </c>
      <c r="N198">
        <v>6</v>
      </c>
      <c r="O198">
        <v>8475147</v>
      </c>
      <c r="P198" t="s">
        <v>1570</v>
      </c>
      <c r="Q198" t="s">
        <v>1571</v>
      </c>
      <c r="R198" t="s">
        <v>1572</v>
      </c>
      <c r="S198" t="s">
        <v>146</v>
      </c>
      <c r="T198" t="s">
        <v>725</v>
      </c>
      <c r="U198" t="s">
        <v>159</v>
      </c>
      <c r="V198">
        <v>21</v>
      </c>
      <c r="W198">
        <v>1</v>
      </c>
      <c r="X198">
        <v>1</v>
      </c>
      <c r="Y198">
        <v>1</v>
      </c>
      <c r="Z198">
        <v>2</v>
      </c>
      <c r="AA198">
        <v>27</v>
      </c>
      <c r="AB198">
        <v>80</v>
      </c>
      <c r="AC198" s="26">
        <f t="shared" si="66"/>
        <v>9.5238095238095233E-2</v>
      </c>
      <c r="AD198" s="20">
        <f t="shared" si="67"/>
        <v>-3.833333333333333</v>
      </c>
      <c r="AE198" s="20">
        <v>0.80500000000000005</v>
      </c>
      <c r="AF198">
        <v>-4</v>
      </c>
      <c r="AG198">
        <v>-2</v>
      </c>
      <c r="AH198">
        <v>4</v>
      </c>
      <c r="AI198">
        <v>235</v>
      </c>
      <c r="AJ198">
        <v>9421</v>
      </c>
      <c r="AK198" s="20">
        <v>157.01666666667001</v>
      </c>
      <c r="AL198">
        <v>157.02000000000001</v>
      </c>
      <c r="AM198">
        <v>157</v>
      </c>
      <c r="AN198" s="26">
        <f t="shared" si="68"/>
        <v>7.476984126984128</v>
      </c>
      <c r="AO198">
        <v>12.76</v>
      </c>
      <c r="AP198" s="41">
        <f t="shared" si="69"/>
        <v>1</v>
      </c>
      <c r="AQ198">
        <v>31</v>
      </c>
      <c r="AR198">
        <v>31</v>
      </c>
      <c r="AS198">
        <v>31</v>
      </c>
      <c r="AT198">
        <v>28</v>
      </c>
      <c r="AU198">
        <v>28</v>
      </c>
      <c r="AV198">
        <v>20</v>
      </c>
      <c r="AW198">
        <v>18</v>
      </c>
      <c r="AX198">
        <v>8</v>
      </c>
      <c r="AY198">
        <v>1</v>
      </c>
      <c r="AZ198">
        <v>3</v>
      </c>
      <c r="BA198" s="42">
        <f t="shared" si="70"/>
        <v>4</v>
      </c>
      <c r="BB198">
        <v>2.48</v>
      </c>
      <c r="BC198">
        <v>32.299999999999997</v>
      </c>
      <c r="BD198" s="20">
        <v>70.5</v>
      </c>
      <c r="BE198" s="20">
        <f t="shared" si="71"/>
        <v>101.5</v>
      </c>
      <c r="BF198" s="20">
        <f t="shared" si="72"/>
        <v>38.784868169659916</v>
      </c>
      <c r="BG198">
        <v>44</v>
      </c>
      <c r="BH198">
        <v>50</v>
      </c>
      <c r="BI198">
        <v>27</v>
      </c>
      <c r="BJ198" s="41">
        <f t="shared" si="73"/>
        <v>0.61971830985915488</v>
      </c>
      <c r="BK198">
        <v>14</v>
      </c>
      <c r="BL198">
        <v>14</v>
      </c>
      <c r="BM198">
        <v>16</v>
      </c>
      <c r="BN198" s="42">
        <f t="shared" si="74"/>
        <v>-2</v>
      </c>
      <c r="BO198">
        <v>8</v>
      </c>
      <c r="BP198">
        <v>2</v>
      </c>
      <c r="BQ198">
        <v>5</v>
      </c>
      <c r="BR198">
        <v>2</v>
      </c>
      <c r="BS198" s="41">
        <f t="shared" si="75"/>
        <v>1.6393442622950821E-2</v>
      </c>
      <c r="BT198">
        <v>39</v>
      </c>
      <c r="BU198">
        <v>24</v>
      </c>
      <c r="BV198" s="41">
        <f t="shared" si="76"/>
        <v>0.61904761904761907</v>
      </c>
      <c r="BW198">
        <v>5</v>
      </c>
      <c r="BX198">
        <v>6</v>
      </c>
      <c r="BY198">
        <v>20</v>
      </c>
      <c r="BZ198">
        <v>8</v>
      </c>
      <c r="CA198">
        <v>14</v>
      </c>
      <c r="CB198">
        <v>10</v>
      </c>
      <c r="CC198">
        <v>11</v>
      </c>
      <c r="CD198">
        <v>8</v>
      </c>
      <c r="CE198">
        <v>10</v>
      </c>
      <c r="CF198">
        <v>4</v>
      </c>
      <c r="CG198">
        <v>29</v>
      </c>
      <c r="CH198">
        <v>15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7</v>
      </c>
      <c r="DA198">
        <v>2</v>
      </c>
      <c r="DB198">
        <v>0</v>
      </c>
      <c r="DC198">
        <v>1</v>
      </c>
      <c r="DD198">
        <v>5</v>
      </c>
      <c r="DE198">
        <v>0</v>
      </c>
      <c r="DF198">
        <v>0</v>
      </c>
      <c r="DG198">
        <v>12</v>
      </c>
      <c r="DH198">
        <v>2</v>
      </c>
      <c r="DI198">
        <v>1</v>
      </c>
      <c r="DJ198">
        <v>2</v>
      </c>
      <c r="DK198">
        <v>2</v>
      </c>
      <c r="DL198">
        <v>0</v>
      </c>
      <c r="DM198">
        <v>1</v>
      </c>
      <c r="DN198">
        <v>1</v>
      </c>
      <c r="DO198">
        <v>0</v>
      </c>
      <c r="DP198" s="42">
        <f t="shared" si="77"/>
        <v>-1</v>
      </c>
      <c r="DQ198" s="20">
        <v>-1.157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142</v>
      </c>
      <c r="DX198">
        <v>158</v>
      </c>
      <c r="DY198">
        <v>109</v>
      </c>
      <c r="DZ198">
        <v>120</v>
      </c>
      <c r="EA198">
        <v>80</v>
      </c>
      <c r="EB198">
        <v>87</v>
      </c>
      <c r="EC198">
        <v>6.39</v>
      </c>
      <c r="ED198">
        <v>6.98</v>
      </c>
      <c r="EE198">
        <v>2</v>
      </c>
      <c r="EF198">
        <v>6</v>
      </c>
      <c r="EG198" s="41">
        <f t="shared" si="78"/>
        <v>2.5000000000000001E-2</v>
      </c>
      <c r="EH198" s="43">
        <f t="shared" si="79"/>
        <v>0.93103448275862066</v>
      </c>
      <c r="EI198" s="44">
        <f t="shared" si="80"/>
        <v>0.95603448275862069</v>
      </c>
      <c r="EJ198">
        <v>144</v>
      </c>
      <c r="EK198">
        <v>158</v>
      </c>
      <c r="EL198">
        <v>110</v>
      </c>
      <c r="EM198">
        <v>120</v>
      </c>
      <c r="EN198">
        <v>81</v>
      </c>
      <c r="EO198">
        <v>87</v>
      </c>
      <c r="EP198">
        <v>2</v>
      </c>
      <c r="EQ198">
        <v>6</v>
      </c>
      <c r="ER198">
        <v>59</v>
      </c>
      <c r="ES198">
        <v>72</v>
      </c>
      <c r="ET198">
        <v>19</v>
      </c>
      <c r="EU198">
        <v>37</v>
      </c>
      <c r="EV198">
        <v>1</v>
      </c>
      <c r="EW198">
        <v>4</v>
      </c>
      <c r="EX198">
        <v>5</v>
      </c>
      <c r="EY198">
        <v>9</v>
      </c>
      <c r="EZ198">
        <v>-0.1</v>
      </c>
      <c r="FA198">
        <v>0</v>
      </c>
      <c r="FB198">
        <v>-0.1</v>
      </c>
      <c r="FC198" s="20">
        <v>1.5</v>
      </c>
      <c r="FD198" s="26">
        <f t="shared" si="81"/>
        <v>7.1428571428571425E-2</v>
      </c>
      <c r="FE198">
        <v>0.42910000000000004</v>
      </c>
      <c r="FF198">
        <v>0.04</v>
      </c>
      <c r="FG198">
        <v>0.01</v>
      </c>
      <c r="FH198">
        <v>0.05</v>
      </c>
      <c r="FL198" s="42">
        <f t="shared" si="82"/>
        <v>20</v>
      </c>
      <c r="FM198" s="20">
        <f t="shared" si="83"/>
        <v>9.5</v>
      </c>
      <c r="FN198" s="41">
        <v>1.6616008099999999E-2</v>
      </c>
      <c r="FO198" s="20">
        <f t="shared" si="84"/>
        <v>1.6</v>
      </c>
      <c r="FP198" s="20">
        <f t="shared" si="85"/>
        <v>1.7685999999999999</v>
      </c>
      <c r="FQ198" s="20">
        <f t="shared" si="86"/>
        <v>114.63507833397018</v>
      </c>
      <c r="FR198">
        <v>4</v>
      </c>
      <c r="FS198" t="s">
        <v>189</v>
      </c>
      <c r="FT198">
        <v>32</v>
      </c>
      <c r="FV198" t="s">
        <v>711</v>
      </c>
      <c r="FW198" s="45">
        <v>650000</v>
      </c>
      <c r="FX198" s="45">
        <v>650000</v>
      </c>
      <c r="FY198">
        <v>165</v>
      </c>
      <c r="FZ198">
        <v>18</v>
      </c>
      <c r="GA198">
        <v>24</v>
      </c>
      <c r="GB198">
        <v>42</v>
      </c>
      <c r="GC198">
        <v>5</v>
      </c>
      <c r="GD198">
        <v>14</v>
      </c>
      <c r="GE198">
        <v>188</v>
      </c>
      <c r="GF198">
        <v>1760</v>
      </c>
      <c r="GG198">
        <v>1.8</v>
      </c>
      <c r="GH198">
        <v>2.2000000000000002</v>
      </c>
      <c r="GI198">
        <v>4</v>
      </c>
      <c r="GJ198" s="42">
        <f t="shared" si="87"/>
        <v>1.6</v>
      </c>
    </row>
    <row r="199" spans="1:192" x14ac:dyDescent="0.45">
      <c r="A199" s="40">
        <v>33152</v>
      </c>
      <c r="B199" t="s">
        <v>1573</v>
      </c>
      <c r="D199" t="s">
        <v>223</v>
      </c>
      <c r="E199" t="s">
        <v>223</v>
      </c>
      <c r="F199">
        <v>73</v>
      </c>
      <c r="G199">
        <v>205</v>
      </c>
      <c r="H199">
        <v>2009</v>
      </c>
      <c r="I199">
        <v>1</v>
      </c>
      <c r="J199">
        <v>24</v>
      </c>
      <c r="K199" t="s">
        <v>92</v>
      </c>
      <c r="L199">
        <v>2010</v>
      </c>
      <c r="M199">
        <v>27</v>
      </c>
      <c r="N199">
        <v>8</v>
      </c>
      <c r="O199">
        <v>8475149</v>
      </c>
      <c r="P199" t="s">
        <v>1574</v>
      </c>
      <c r="Q199" t="s">
        <v>1575</v>
      </c>
      <c r="R199" t="s">
        <v>1576</v>
      </c>
      <c r="S199" t="s">
        <v>904</v>
      </c>
      <c r="T199" t="s">
        <v>725</v>
      </c>
      <c r="U199" t="s">
        <v>194</v>
      </c>
      <c r="V199">
        <v>29</v>
      </c>
      <c r="W199">
        <v>5</v>
      </c>
      <c r="X199">
        <v>9</v>
      </c>
      <c r="Y199">
        <v>4</v>
      </c>
      <c r="Z199">
        <v>14</v>
      </c>
      <c r="AA199">
        <v>18</v>
      </c>
      <c r="AB199">
        <v>79</v>
      </c>
      <c r="AC199" s="26">
        <f t="shared" si="66"/>
        <v>0.48275862068965519</v>
      </c>
      <c r="AD199" s="20">
        <f t="shared" si="67"/>
        <v>-2.7864271457085827</v>
      </c>
      <c r="AE199" s="20">
        <v>5.34</v>
      </c>
      <c r="AF199">
        <v>-11</v>
      </c>
      <c r="AG199">
        <v>-0.30000000000000004</v>
      </c>
      <c r="AH199">
        <v>14</v>
      </c>
      <c r="AI199">
        <v>533</v>
      </c>
      <c r="AJ199">
        <v>27825</v>
      </c>
      <c r="AK199" s="20">
        <v>463.75</v>
      </c>
      <c r="AL199">
        <v>463.77</v>
      </c>
      <c r="AM199">
        <v>464</v>
      </c>
      <c r="AN199" s="26">
        <f t="shared" si="68"/>
        <v>15.991379310344827</v>
      </c>
      <c r="AO199">
        <v>26.52</v>
      </c>
      <c r="AP199" s="41">
        <f t="shared" si="69"/>
        <v>0.77777777777777779</v>
      </c>
      <c r="AQ199">
        <v>68</v>
      </c>
      <c r="AR199">
        <v>69</v>
      </c>
      <c r="AS199">
        <v>69</v>
      </c>
      <c r="AT199">
        <v>54</v>
      </c>
      <c r="AU199">
        <v>55</v>
      </c>
      <c r="AV199">
        <v>42</v>
      </c>
      <c r="AW199">
        <v>45</v>
      </c>
      <c r="AX199">
        <v>21</v>
      </c>
      <c r="AY199">
        <v>1</v>
      </c>
      <c r="AZ199">
        <v>2</v>
      </c>
      <c r="BA199" s="42">
        <f t="shared" si="70"/>
        <v>3</v>
      </c>
      <c r="BB199">
        <v>3.92</v>
      </c>
      <c r="BC199">
        <v>23.904800000000002</v>
      </c>
      <c r="BD199" s="20">
        <v>99.4</v>
      </c>
      <c r="BE199" s="20">
        <f t="shared" si="71"/>
        <v>167.4</v>
      </c>
      <c r="BF199" s="20">
        <f t="shared" si="72"/>
        <v>21.657287017271493</v>
      </c>
      <c r="BG199">
        <v>186</v>
      </c>
      <c r="BH199">
        <v>125</v>
      </c>
      <c r="BI199">
        <v>123</v>
      </c>
      <c r="BJ199" s="41">
        <f t="shared" si="73"/>
        <v>0.60194174757281549</v>
      </c>
      <c r="BK199">
        <v>8</v>
      </c>
      <c r="BL199">
        <v>8</v>
      </c>
      <c r="BM199">
        <v>45</v>
      </c>
      <c r="BN199" s="42">
        <f t="shared" si="74"/>
        <v>-37</v>
      </c>
      <c r="BO199">
        <v>13</v>
      </c>
      <c r="BP199">
        <v>21</v>
      </c>
      <c r="BQ199">
        <v>15</v>
      </c>
      <c r="BR199">
        <v>9</v>
      </c>
      <c r="BS199" s="41">
        <f t="shared" si="75"/>
        <v>2.9605263157894735E-2</v>
      </c>
      <c r="BT199">
        <v>36</v>
      </c>
      <c r="BU199">
        <v>38</v>
      </c>
      <c r="BV199" s="41">
        <f t="shared" si="76"/>
        <v>0.48648648648648651</v>
      </c>
      <c r="BW199">
        <v>6</v>
      </c>
      <c r="BX199">
        <v>3</v>
      </c>
      <c r="BY199">
        <v>8</v>
      </c>
      <c r="BZ199">
        <v>6</v>
      </c>
      <c r="CA199">
        <v>22</v>
      </c>
      <c r="CB199">
        <v>29</v>
      </c>
      <c r="CC199">
        <v>18</v>
      </c>
      <c r="CD199">
        <v>7</v>
      </c>
      <c r="CE199">
        <v>12</v>
      </c>
      <c r="CF199">
        <v>19</v>
      </c>
      <c r="CG199">
        <v>17</v>
      </c>
      <c r="CH199">
        <v>23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2</v>
      </c>
      <c r="CW199">
        <v>0</v>
      </c>
      <c r="CX199">
        <v>2</v>
      </c>
      <c r="CY199">
        <v>2</v>
      </c>
      <c r="CZ199">
        <v>9</v>
      </c>
      <c r="DA199">
        <v>3</v>
      </c>
      <c r="DB199">
        <v>1</v>
      </c>
      <c r="DC199">
        <v>2</v>
      </c>
      <c r="DD199">
        <v>6</v>
      </c>
      <c r="DE199">
        <v>4</v>
      </c>
      <c r="DF199">
        <v>4</v>
      </c>
      <c r="DG199">
        <v>22</v>
      </c>
      <c r="DH199">
        <v>6</v>
      </c>
      <c r="DI199">
        <v>3</v>
      </c>
      <c r="DJ199">
        <v>7</v>
      </c>
      <c r="DK199">
        <v>7</v>
      </c>
      <c r="DL199">
        <v>0</v>
      </c>
      <c r="DM199">
        <v>3</v>
      </c>
      <c r="DN199">
        <v>3</v>
      </c>
      <c r="DO199">
        <v>0</v>
      </c>
      <c r="DP199" s="42">
        <f t="shared" si="77"/>
        <v>-3</v>
      </c>
      <c r="DQ199" s="20">
        <v>-3.0910000000000002</v>
      </c>
      <c r="DR199">
        <v>6</v>
      </c>
      <c r="DS199">
        <v>0</v>
      </c>
      <c r="DT199">
        <v>0</v>
      </c>
      <c r="DU199">
        <v>0</v>
      </c>
      <c r="DV199">
        <v>0</v>
      </c>
      <c r="DW199">
        <v>456</v>
      </c>
      <c r="DX199">
        <v>384</v>
      </c>
      <c r="DY199">
        <v>345</v>
      </c>
      <c r="DZ199">
        <v>295</v>
      </c>
      <c r="EA199">
        <v>269</v>
      </c>
      <c r="EB199">
        <v>221</v>
      </c>
      <c r="EC199">
        <v>23.39</v>
      </c>
      <c r="ED199">
        <v>20.25</v>
      </c>
      <c r="EE199">
        <v>18</v>
      </c>
      <c r="EF199">
        <v>24</v>
      </c>
      <c r="EG199" s="41">
        <f t="shared" si="78"/>
        <v>6.6914498141263934E-2</v>
      </c>
      <c r="EH199" s="43">
        <f t="shared" si="79"/>
        <v>0.89140271493212664</v>
      </c>
      <c r="EI199" s="44">
        <f t="shared" si="80"/>
        <v>0.95831721307339057</v>
      </c>
      <c r="EJ199">
        <v>456</v>
      </c>
      <c r="EK199">
        <v>383</v>
      </c>
      <c r="EL199">
        <v>344</v>
      </c>
      <c r="EM199">
        <v>294</v>
      </c>
      <c r="EN199">
        <v>269</v>
      </c>
      <c r="EO199">
        <v>220</v>
      </c>
      <c r="EP199">
        <v>17</v>
      </c>
      <c r="EQ199">
        <v>23</v>
      </c>
      <c r="ER199">
        <v>240</v>
      </c>
      <c r="ES199">
        <v>211</v>
      </c>
      <c r="ET199">
        <v>91</v>
      </c>
      <c r="EU199">
        <v>78</v>
      </c>
      <c r="EV199">
        <v>12</v>
      </c>
      <c r="EW199">
        <v>11</v>
      </c>
      <c r="EX199">
        <v>26</v>
      </c>
      <c r="EY199">
        <v>30</v>
      </c>
      <c r="EZ199">
        <v>0.7</v>
      </c>
      <c r="FA199">
        <v>0.1</v>
      </c>
      <c r="FB199">
        <v>0.8</v>
      </c>
      <c r="FC199" s="20">
        <v>10.36</v>
      </c>
      <c r="FD199" s="26">
        <f t="shared" si="81"/>
        <v>0.35724137931034483</v>
      </c>
      <c r="FE199">
        <v>1.0469999999999999</v>
      </c>
      <c r="FF199">
        <v>0.01</v>
      </c>
      <c r="FG199">
        <v>-0.02</v>
      </c>
      <c r="FH199">
        <v>-0.02</v>
      </c>
      <c r="FL199" s="42">
        <f t="shared" si="82"/>
        <v>31</v>
      </c>
      <c r="FM199" s="20">
        <f t="shared" si="83"/>
        <v>3.8333333333333335</v>
      </c>
      <c r="FN199" s="41">
        <v>5.9403071600000003E-2</v>
      </c>
      <c r="FO199" s="20">
        <f t="shared" si="84"/>
        <v>12.6</v>
      </c>
      <c r="FP199" s="20">
        <f t="shared" si="85"/>
        <v>13.3818</v>
      </c>
      <c r="FQ199" s="20">
        <f t="shared" si="86"/>
        <v>108.67455850960607</v>
      </c>
      <c r="FR199">
        <v>5</v>
      </c>
      <c r="FS199" t="s">
        <v>1577</v>
      </c>
      <c r="FT199">
        <v>251</v>
      </c>
      <c r="FV199" t="s">
        <v>711</v>
      </c>
      <c r="FW199" s="45">
        <v>4750000</v>
      </c>
      <c r="FX199" s="45">
        <v>4583333</v>
      </c>
      <c r="FY199">
        <v>530</v>
      </c>
      <c r="FZ199">
        <v>107</v>
      </c>
      <c r="GA199">
        <v>197</v>
      </c>
      <c r="GB199">
        <v>304</v>
      </c>
      <c r="GC199">
        <v>11</v>
      </c>
      <c r="GD199">
        <v>76</v>
      </c>
      <c r="GE199">
        <v>780</v>
      </c>
      <c r="GF199">
        <v>8767</v>
      </c>
      <c r="GG199">
        <v>21.1</v>
      </c>
      <c r="GH199">
        <v>9.9</v>
      </c>
      <c r="GI199">
        <v>30.9</v>
      </c>
      <c r="GJ199" s="42">
        <f t="shared" si="87"/>
        <v>12.6</v>
      </c>
    </row>
    <row r="200" spans="1:192" x14ac:dyDescent="0.45">
      <c r="A200" s="40">
        <v>33270</v>
      </c>
      <c r="B200" t="s">
        <v>1578</v>
      </c>
      <c r="C200" t="s">
        <v>295</v>
      </c>
      <c r="D200" t="s">
        <v>107</v>
      </c>
      <c r="E200" t="s">
        <v>107</v>
      </c>
      <c r="F200">
        <v>71</v>
      </c>
      <c r="G200">
        <v>185</v>
      </c>
      <c r="H200">
        <v>2009</v>
      </c>
      <c r="I200">
        <v>1</v>
      </c>
      <c r="J200">
        <v>26</v>
      </c>
      <c r="K200" t="s">
        <v>202</v>
      </c>
      <c r="L200">
        <v>2010</v>
      </c>
      <c r="M200">
        <v>26</v>
      </c>
      <c r="N200">
        <v>8</v>
      </c>
      <c r="O200">
        <v>8475151</v>
      </c>
      <c r="P200" t="s">
        <v>1579</v>
      </c>
      <c r="Q200" t="s">
        <v>1580</v>
      </c>
      <c r="R200" t="s">
        <v>1581</v>
      </c>
      <c r="S200" t="s">
        <v>1082</v>
      </c>
      <c r="T200" t="s">
        <v>710</v>
      </c>
      <c r="U200" t="s">
        <v>194</v>
      </c>
      <c r="V200">
        <v>62</v>
      </c>
      <c r="W200">
        <v>24</v>
      </c>
      <c r="X200">
        <v>20</v>
      </c>
      <c r="Y200">
        <v>9</v>
      </c>
      <c r="Z200">
        <v>44</v>
      </c>
      <c r="AA200">
        <v>3</v>
      </c>
      <c r="AB200">
        <v>49</v>
      </c>
      <c r="AC200" s="26">
        <f t="shared" si="66"/>
        <v>0.70967741935483875</v>
      </c>
      <c r="AD200" s="20">
        <f t="shared" si="67"/>
        <v>9.7277777777777743</v>
      </c>
      <c r="AE200" s="20">
        <v>18.312000000000001</v>
      </c>
      <c r="AF200">
        <v>-1</v>
      </c>
      <c r="AG200">
        <v>-1.9</v>
      </c>
      <c r="AH200">
        <v>30</v>
      </c>
      <c r="AI200">
        <v>1390</v>
      </c>
      <c r="AJ200">
        <v>64392</v>
      </c>
      <c r="AK200" s="20">
        <v>1073.2</v>
      </c>
      <c r="AL200">
        <v>1072.03</v>
      </c>
      <c r="AM200">
        <v>1073</v>
      </c>
      <c r="AN200" s="26">
        <f t="shared" si="68"/>
        <v>17.309677419354838</v>
      </c>
      <c r="AO200">
        <v>28.54</v>
      </c>
      <c r="AP200" s="41">
        <f t="shared" si="69"/>
        <v>0.61971830985915488</v>
      </c>
      <c r="AQ200">
        <v>323</v>
      </c>
      <c r="AR200">
        <v>327</v>
      </c>
      <c r="AS200">
        <v>327</v>
      </c>
      <c r="AT200">
        <v>260</v>
      </c>
      <c r="AU200">
        <v>262</v>
      </c>
      <c r="AV200">
        <v>182</v>
      </c>
      <c r="AW200">
        <v>176</v>
      </c>
      <c r="AX200">
        <v>62</v>
      </c>
      <c r="AY200">
        <v>8</v>
      </c>
      <c r="AZ200">
        <v>19</v>
      </c>
      <c r="BA200" s="42">
        <f t="shared" si="70"/>
        <v>27</v>
      </c>
      <c r="BB200">
        <v>17.82</v>
      </c>
      <c r="BC200">
        <v>28.3352</v>
      </c>
      <c r="BD200" s="20">
        <v>118.8</v>
      </c>
      <c r="BE200" s="20">
        <f t="shared" si="71"/>
        <v>441.8</v>
      </c>
      <c r="BF200" s="20">
        <f t="shared" si="72"/>
        <v>24.726919955598259</v>
      </c>
      <c r="BG200">
        <v>520</v>
      </c>
      <c r="BH200">
        <v>358</v>
      </c>
      <c r="BI200">
        <v>302</v>
      </c>
      <c r="BJ200" s="41">
        <f t="shared" si="73"/>
        <v>0.63260340632603407</v>
      </c>
      <c r="BK200">
        <v>94</v>
      </c>
      <c r="BL200">
        <v>94</v>
      </c>
      <c r="BM200">
        <v>97</v>
      </c>
      <c r="BN200" s="42">
        <f t="shared" si="74"/>
        <v>-3</v>
      </c>
      <c r="BO200">
        <v>80</v>
      </c>
      <c r="BP200">
        <v>19</v>
      </c>
      <c r="BQ200">
        <v>33</v>
      </c>
      <c r="BR200">
        <v>50</v>
      </c>
      <c r="BS200" s="41">
        <f t="shared" si="75"/>
        <v>6.4102564102564097E-2</v>
      </c>
      <c r="BT200">
        <v>25</v>
      </c>
      <c r="BU200">
        <v>50</v>
      </c>
      <c r="BV200" s="41">
        <f t="shared" si="76"/>
        <v>0.33333333333333331</v>
      </c>
      <c r="BW200">
        <v>2</v>
      </c>
      <c r="BX200">
        <v>8</v>
      </c>
      <c r="BY200">
        <v>6</v>
      </c>
      <c r="BZ200">
        <v>19</v>
      </c>
      <c r="CA200">
        <v>17</v>
      </c>
      <c r="CB200">
        <v>23</v>
      </c>
      <c r="CC200">
        <v>11</v>
      </c>
      <c r="CD200">
        <v>14</v>
      </c>
      <c r="CE200">
        <v>7</v>
      </c>
      <c r="CF200">
        <v>11</v>
      </c>
      <c r="CG200">
        <v>12</v>
      </c>
      <c r="CH200">
        <v>35</v>
      </c>
      <c r="CI200">
        <v>0</v>
      </c>
      <c r="CJ200">
        <v>0</v>
      </c>
      <c r="CK200">
        <v>2</v>
      </c>
      <c r="CL200">
        <v>5</v>
      </c>
      <c r="CM200">
        <v>1</v>
      </c>
      <c r="CN200">
        <v>0</v>
      </c>
      <c r="CO200">
        <v>0</v>
      </c>
      <c r="CP200">
        <v>1</v>
      </c>
      <c r="CQ200">
        <v>2</v>
      </c>
      <c r="CR200">
        <v>5</v>
      </c>
      <c r="CS200">
        <v>2</v>
      </c>
      <c r="CT200">
        <v>2</v>
      </c>
      <c r="CU200">
        <v>0</v>
      </c>
      <c r="CV200">
        <v>12</v>
      </c>
      <c r="CW200">
        <v>2</v>
      </c>
      <c r="CX200">
        <v>4</v>
      </c>
      <c r="CY200">
        <v>9</v>
      </c>
      <c r="CZ200">
        <v>65</v>
      </c>
      <c r="DA200">
        <v>8</v>
      </c>
      <c r="DB200">
        <v>3</v>
      </c>
      <c r="DC200">
        <v>26</v>
      </c>
      <c r="DD200">
        <v>54</v>
      </c>
      <c r="DE200">
        <v>10</v>
      </c>
      <c r="DF200">
        <v>2</v>
      </c>
      <c r="DG200">
        <v>79</v>
      </c>
      <c r="DH200">
        <v>15</v>
      </c>
      <c r="DI200">
        <v>28</v>
      </c>
      <c r="DJ200">
        <v>15</v>
      </c>
      <c r="DK200">
        <v>15</v>
      </c>
      <c r="DL200">
        <v>0</v>
      </c>
      <c r="DM200">
        <v>28</v>
      </c>
      <c r="DN200">
        <v>28</v>
      </c>
      <c r="DO200">
        <v>0</v>
      </c>
      <c r="DP200" s="42">
        <f t="shared" si="77"/>
        <v>13</v>
      </c>
      <c r="DQ200" s="20">
        <v>9.5459999999999994</v>
      </c>
      <c r="DR200">
        <v>15</v>
      </c>
      <c r="DS200">
        <v>0</v>
      </c>
      <c r="DT200">
        <v>0</v>
      </c>
      <c r="DU200">
        <v>0</v>
      </c>
      <c r="DV200">
        <v>0</v>
      </c>
      <c r="DW200">
        <v>1169</v>
      </c>
      <c r="DX200">
        <v>957</v>
      </c>
      <c r="DY200">
        <v>926</v>
      </c>
      <c r="DZ200">
        <v>730</v>
      </c>
      <c r="EA200">
        <v>661</v>
      </c>
      <c r="EB200">
        <v>536</v>
      </c>
      <c r="EC200">
        <v>64.63</v>
      </c>
      <c r="ED200">
        <v>51.83</v>
      </c>
      <c r="EE200">
        <v>71</v>
      </c>
      <c r="EF200">
        <v>42</v>
      </c>
      <c r="EG200" s="41">
        <f t="shared" si="78"/>
        <v>0.10741301059001512</v>
      </c>
      <c r="EH200" s="43">
        <f t="shared" si="79"/>
        <v>0.92164179104477606</v>
      </c>
      <c r="EI200" s="44">
        <f t="shared" si="80"/>
        <v>1.0290548016347911</v>
      </c>
      <c r="EJ200">
        <v>1175</v>
      </c>
      <c r="EK200">
        <v>955</v>
      </c>
      <c r="EL200">
        <v>930</v>
      </c>
      <c r="EM200">
        <v>729</v>
      </c>
      <c r="EN200">
        <v>662</v>
      </c>
      <c r="EO200">
        <v>535</v>
      </c>
      <c r="EP200">
        <v>71</v>
      </c>
      <c r="EQ200">
        <v>42</v>
      </c>
      <c r="ER200">
        <v>579</v>
      </c>
      <c r="ES200">
        <v>492</v>
      </c>
      <c r="ET200">
        <v>237</v>
      </c>
      <c r="EU200">
        <v>177</v>
      </c>
      <c r="EV200">
        <v>38</v>
      </c>
      <c r="EW200">
        <v>23</v>
      </c>
      <c r="EX200">
        <v>65</v>
      </c>
      <c r="EY200">
        <v>76</v>
      </c>
      <c r="EZ200">
        <v>4.2</v>
      </c>
      <c r="FA200">
        <v>1.2</v>
      </c>
      <c r="FB200">
        <v>5.4</v>
      </c>
      <c r="FC200" s="20">
        <v>47.01</v>
      </c>
      <c r="FD200" s="26">
        <f t="shared" si="81"/>
        <v>0.75822580645161286</v>
      </c>
      <c r="FE200">
        <v>6.7209000000000003</v>
      </c>
      <c r="FF200">
        <v>2.4900000000000002</v>
      </c>
      <c r="FG200">
        <v>-0.08</v>
      </c>
      <c r="FH200">
        <v>2.41</v>
      </c>
      <c r="FI200">
        <v>6</v>
      </c>
      <c r="FJ200">
        <v>2</v>
      </c>
      <c r="FK200">
        <v>1</v>
      </c>
      <c r="FL200" s="42">
        <f t="shared" si="82"/>
        <v>174</v>
      </c>
      <c r="FM200" s="20">
        <f t="shared" si="83"/>
        <v>8.4666666666666668</v>
      </c>
      <c r="FN200" s="41">
        <v>0.1449403447</v>
      </c>
      <c r="FO200" s="20">
        <f t="shared" si="84"/>
        <v>41</v>
      </c>
      <c r="FP200" s="20">
        <f t="shared" si="85"/>
        <v>45.909199999999998</v>
      </c>
      <c r="FQ200" s="20">
        <f t="shared" si="86"/>
        <v>118.9892073915842</v>
      </c>
      <c r="FR200">
        <v>4</v>
      </c>
      <c r="FS200" t="s">
        <v>111</v>
      </c>
      <c r="FT200">
        <v>195</v>
      </c>
      <c r="FV200" t="s">
        <v>711</v>
      </c>
      <c r="FW200" s="45">
        <v>4500000</v>
      </c>
      <c r="FX200" s="45">
        <v>4650000</v>
      </c>
      <c r="FY200">
        <v>422</v>
      </c>
      <c r="FZ200">
        <v>123</v>
      </c>
      <c r="GA200">
        <v>120</v>
      </c>
      <c r="GB200">
        <v>243</v>
      </c>
      <c r="GC200">
        <v>15</v>
      </c>
      <c r="GD200">
        <v>205</v>
      </c>
      <c r="GE200">
        <v>990</v>
      </c>
      <c r="GF200">
        <v>6385</v>
      </c>
      <c r="GG200">
        <v>23</v>
      </c>
      <c r="GH200">
        <v>8.4</v>
      </c>
      <c r="GI200">
        <v>31.4</v>
      </c>
      <c r="GJ200" s="42">
        <f t="shared" si="87"/>
        <v>41</v>
      </c>
    </row>
    <row r="201" spans="1:192" x14ac:dyDescent="0.45">
      <c r="A201" s="40">
        <v>33909</v>
      </c>
      <c r="B201" t="s">
        <v>1582</v>
      </c>
      <c r="C201" t="s">
        <v>106</v>
      </c>
      <c r="D201" t="s">
        <v>107</v>
      </c>
      <c r="E201" t="s">
        <v>107</v>
      </c>
      <c r="F201">
        <v>73</v>
      </c>
      <c r="G201">
        <v>175</v>
      </c>
      <c r="K201" t="s">
        <v>202</v>
      </c>
      <c r="L201">
        <v>2016</v>
      </c>
      <c r="M201">
        <v>25</v>
      </c>
      <c r="N201">
        <v>2</v>
      </c>
      <c r="O201">
        <v>8479250</v>
      </c>
      <c r="P201" t="s">
        <v>1583</v>
      </c>
      <c r="Q201" t="s">
        <v>1584</v>
      </c>
      <c r="R201" t="s">
        <v>1585</v>
      </c>
      <c r="S201" t="s">
        <v>1586</v>
      </c>
      <c r="T201" t="s">
        <v>710</v>
      </c>
      <c r="U201" t="s">
        <v>194</v>
      </c>
      <c r="V201">
        <v>6</v>
      </c>
      <c r="W201">
        <v>1</v>
      </c>
      <c r="X201">
        <v>0</v>
      </c>
      <c r="Y201">
        <v>0</v>
      </c>
      <c r="Z201">
        <v>1</v>
      </c>
      <c r="AA201">
        <v>26</v>
      </c>
      <c r="AB201">
        <v>92</v>
      </c>
      <c r="AC201" s="26">
        <f t="shared" si="66"/>
        <v>0.16666666666666666</v>
      </c>
      <c r="AD201" s="20">
        <f t="shared" si="67"/>
        <v>2.3255813953488413E-2</v>
      </c>
      <c r="AE201" s="20">
        <v>0.5</v>
      </c>
      <c r="AF201">
        <v>2</v>
      </c>
      <c r="AG201">
        <v>-1.3</v>
      </c>
      <c r="AH201">
        <v>4</v>
      </c>
      <c r="AI201">
        <v>83</v>
      </c>
      <c r="AJ201">
        <v>3514</v>
      </c>
      <c r="AK201" s="20">
        <v>58.566666666666997</v>
      </c>
      <c r="AL201">
        <v>58.57</v>
      </c>
      <c r="AM201">
        <v>59</v>
      </c>
      <c r="AN201" s="26">
        <f t="shared" si="68"/>
        <v>9.7611111111111111</v>
      </c>
      <c r="AO201">
        <v>16.739999999999998</v>
      </c>
      <c r="AP201" s="41">
        <f t="shared" si="69"/>
        <v>0.5</v>
      </c>
      <c r="AQ201">
        <v>11</v>
      </c>
      <c r="AR201">
        <v>11</v>
      </c>
      <c r="AS201">
        <v>11</v>
      </c>
      <c r="AT201">
        <v>9</v>
      </c>
      <c r="AU201">
        <v>9</v>
      </c>
      <c r="AV201">
        <v>7</v>
      </c>
      <c r="AW201">
        <v>5</v>
      </c>
      <c r="AX201">
        <v>3</v>
      </c>
      <c r="AY201">
        <v>0</v>
      </c>
      <c r="AZ201">
        <v>2</v>
      </c>
      <c r="BA201" s="42">
        <f t="shared" si="70"/>
        <v>2</v>
      </c>
      <c r="BB201">
        <v>0.78</v>
      </c>
      <c r="BC201">
        <v>21.285699999999999</v>
      </c>
      <c r="BD201" s="20">
        <v>0</v>
      </c>
      <c r="BE201" s="20">
        <f t="shared" si="71"/>
        <v>11</v>
      </c>
      <c r="BF201" s="20">
        <f t="shared" si="72"/>
        <v>11.26856752603722</v>
      </c>
      <c r="BG201">
        <v>18</v>
      </c>
      <c r="BH201">
        <v>19</v>
      </c>
      <c r="BI201">
        <v>26</v>
      </c>
      <c r="BJ201" s="41">
        <f t="shared" si="73"/>
        <v>0.40909090909090912</v>
      </c>
      <c r="BK201">
        <v>8</v>
      </c>
      <c r="BL201">
        <v>8</v>
      </c>
      <c r="BM201">
        <v>5</v>
      </c>
      <c r="BN201" s="42">
        <f t="shared" si="74"/>
        <v>3</v>
      </c>
      <c r="BO201">
        <v>2</v>
      </c>
      <c r="BP201">
        <v>2</v>
      </c>
      <c r="BQ201">
        <v>1</v>
      </c>
      <c r="BR201">
        <v>2</v>
      </c>
      <c r="BS201" s="41">
        <f t="shared" si="75"/>
        <v>3.7037037037037035E-2</v>
      </c>
      <c r="BT201">
        <v>0</v>
      </c>
      <c r="BU201">
        <v>0</v>
      </c>
      <c r="BV201" s="41">
        <f t="shared" si="76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0</v>
      </c>
      <c r="DB201">
        <v>0</v>
      </c>
      <c r="DC201">
        <v>1</v>
      </c>
      <c r="DD201">
        <v>2</v>
      </c>
      <c r="DE201">
        <v>1</v>
      </c>
      <c r="DF201">
        <v>0</v>
      </c>
      <c r="DG201">
        <v>3</v>
      </c>
      <c r="DH201">
        <v>2</v>
      </c>
      <c r="DI201">
        <v>1</v>
      </c>
      <c r="DJ201">
        <v>2</v>
      </c>
      <c r="DK201">
        <v>2</v>
      </c>
      <c r="DL201">
        <v>0</v>
      </c>
      <c r="DM201">
        <v>1</v>
      </c>
      <c r="DN201">
        <v>1</v>
      </c>
      <c r="DO201">
        <v>0</v>
      </c>
      <c r="DP201" s="42">
        <f t="shared" si="77"/>
        <v>-1</v>
      </c>
      <c r="DQ201" s="20">
        <v>-1.0609999999999999</v>
      </c>
      <c r="DR201">
        <v>2</v>
      </c>
      <c r="DS201">
        <v>0</v>
      </c>
      <c r="DT201">
        <v>0</v>
      </c>
      <c r="DU201">
        <v>0</v>
      </c>
      <c r="DV201">
        <v>0</v>
      </c>
      <c r="DW201">
        <v>43</v>
      </c>
      <c r="DX201">
        <v>74</v>
      </c>
      <c r="DY201">
        <v>32</v>
      </c>
      <c r="DZ201">
        <v>52</v>
      </c>
      <c r="EA201">
        <v>20</v>
      </c>
      <c r="EB201">
        <v>37</v>
      </c>
      <c r="EC201">
        <v>1.69</v>
      </c>
      <c r="ED201">
        <v>3.2</v>
      </c>
      <c r="EE201">
        <v>2</v>
      </c>
      <c r="EF201">
        <v>0</v>
      </c>
      <c r="EG201" s="41">
        <f t="shared" si="78"/>
        <v>0.1</v>
      </c>
      <c r="EH201" s="43">
        <f t="shared" si="79"/>
        <v>1</v>
      </c>
      <c r="EI201" s="44">
        <f t="shared" si="80"/>
        <v>1.1000000000000001</v>
      </c>
      <c r="EJ201">
        <v>43</v>
      </c>
      <c r="EK201">
        <v>76</v>
      </c>
      <c r="EL201">
        <v>32</v>
      </c>
      <c r="EM201">
        <v>53</v>
      </c>
      <c r="EN201">
        <v>20</v>
      </c>
      <c r="EO201">
        <v>38</v>
      </c>
      <c r="EP201">
        <v>2</v>
      </c>
      <c r="EQ201">
        <v>0</v>
      </c>
      <c r="ER201">
        <v>16</v>
      </c>
      <c r="ES201">
        <v>37</v>
      </c>
      <c r="ET201">
        <v>7</v>
      </c>
      <c r="EU201">
        <v>16</v>
      </c>
      <c r="EV201">
        <v>1</v>
      </c>
      <c r="EW201">
        <v>0</v>
      </c>
      <c r="EX201">
        <v>5</v>
      </c>
      <c r="EY201">
        <v>4</v>
      </c>
      <c r="EZ201">
        <v>0</v>
      </c>
      <c r="FA201">
        <v>0.1</v>
      </c>
      <c r="FB201">
        <v>0.2</v>
      </c>
      <c r="FC201" s="20">
        <v>-0.02</v>
      </c>
      <c r="FD201" s="26">
        <f t="shared" si="81"/>
        <v>-3.3333333333333335E-3</v>
      </c>
      <c r="FE201">
        <v>8.77E-2</v>
      </c>
      <c r="FF201">
        <v>0</v>
      </c>
      <c r="FG201">
        <v>0</v>
      </c>
      <c r="FH201">
        <v>0</v>
      </c>
      <c r="FL201" s="42">
        <f t="shared" si="82"/>
        <v>14</v>
      </c>
      <c r="FM201" s="20">
        <f t="shared" si="83"/>
        <v>4.5</v>
      </c>
      <c r="FN201" s="41">
        <v>5.6473829199999999E-2</v>
      </c>
      <c r="FO201" s="20">
        <f t="shared" si="84"/>
        <v>0.6</v>
      </c>
      <c r="FP201" s="20">
        <f t="shared" si="85"/>
        <v>0.78780000000000006</v>
      </c>
      <c r="FQ201" s="20">
        <f t="shared" si="86"/>
        <v>119.85658186785044</v>
      </c>
      <c r="FV201" t="s">
        <v>751</v>
      </c>
      <c r="FW201" s="45">
        <v>842500</v>
      </c>
      <c r="FX201" s="45">
        <v>842500</v>
      </c>
      <c r="FY201">
        <v>49</v>
      </c>
      <c r="FZ201">
        <v>5</v>
      </c>
      <c r="GA201">
        <v>3</v>
      </c>
      <c r="GB201">
        <v>8</v>
      </c>
      <c r="GC201">
        <v>-15</v>
      </c>
      <c r="GD201">
        <v>21</v>
      </c>
      <c r="GE201">
        <v>64</v>
      </c>
      <c r="GF201">
        <v>563</v>
      </c>
      <c r="GG201">
        <v>-0.1</v>
      </c>
      <c r="GH201">
        <v>0.2</v>
      </c>
      <c r="GI201">
        <v>0</v>
      </c>
      <c r="GJ201" s="42">
        <f t="shared" si="87"/>
        <v>0.6</v>
      </c>
    </row>
    <row r="202" spans="1:192" x14ac:dyDescent="0.45">
      <c r="A202" s="40">
        <v>33458</v>
      </c>
      <c r="B202" t="s">
        <v>1587</v>
      </c>
      <c r="C202" t="s">
        <v>163</v>
      </c>
      <c r="D202" t="s">
        <v>91</v>
      </c>
      <c r="E202" t="s">
        <v>91</v>
      </c>
      <c r="F202">
        <v>72</v>
      </c>
      <c r="G202">
        <v>176</v>
      </c>
      <c r="H202">
        <v>2009</v>
      </c>
      <c r="I202">
        <v>2</v>
      </c>
      <c r="J202">
        <v>32</v>
      </c>
      <c r="K202" t="s">
        <v>202</v>
      </c>
      <c r="L202">
        <v>2013</v>
      </c>
      <c r="M202">
        <v>26</v>
      </c>
      <c r="N202">
        <v>4</v>
      </c>
      <c r="O202">
        <v>8475157</v>
      </c>
      <c r="P202" t="s">
        <v>1588</v>
      </c>
      <c r="Q202" t="s">
        <v>1589</v>
      </c>
      <c r="R202" t="s">
        <v>1590</v>
      </c>
      <c r="S202" t="s">
        <v>1591</v>
      </c>
      <c r="T202" t="s">
        <v>716</v>
      </c>
      <c r="U202" t="s">
        <v>30</v>
      </c>
      <c r="V202">
        <v>2</v>
      </c>
      <c r="W202">
        <v>1</v>
      </c>
      <c r="X202">
        <v>0</v>
      </c>
      <c r="Y202">
        <v>0</v>
      </c>
      <c r="Z202">
        <v>1</v>
      </c>
      <c r="AA202">
        <v>27</v>
      </c>
      <c r="AB202">
        <v>75</v>
      </c>
      <c r="AC202" s="26">
        <f t="shared" si="66"/>
        <v>0.5</v>
      </c>
      <c r="AD202" s="20">
        <f t="shared" si="67"/>
        <v>0.70666666666666667</v>
      </c>
      <c r="AE202" s="20">
        <v>0.5</v>
      </c>
      <c r="AF202">
        <v>1</v>
      </c>
      <c r="AG202">
        <v>-0.2</v>
      </c>
      <c r="AH202">
        <v>0</v>
      </c>
      <c r="AI202">
        <v>14</v>
      </c>
      <c r="AJ202">
        <v>530</v>
      </c>
      <c r="AK202" s="20">
        <v>8.8333333333333002</v>
      </c>
      <c r="AL202">
        <v>8.83</v>
      </c>
      <c r="AM202">
        <v>9</v>
      </c>
      <c r="AN202" s="26">
        <f t="shared" si="68"/>
        <v>4.416666666666667</v>
      </c>
      <c r="AO202">
        <v>7.45</v>
      </c>
      <c r="AP202" s="41">
        <f t="shared" si="69"/>
        <v>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2</v>
      </c>
      <c r="AY202">
        <v>1</v>
      </c>
      <c r="AZ202">
        <v>1</v>
      </c>
      <c r="BA202" s="42">
        <f t="shared" si="70"/>
        <v>2</v>
      </c>
      <c r="BB202">
        <v>0.26</v>
      </c>
      <c r="BC202">
        <v>29.333300000000001</v>
      </c>
      <c r="BD202" s="20">
        <v>0</v>
      </c>
      <c r="BE202" s="20">
        <f t="shared" si="71"/>
        <v>3</v>
      </c>
      <c r="BF202" s="20">
        <f t="shared" si="72"/>
        <v>20.385050962627407</v>
      </c>
      <c r="BG202">
        <v>2</v>
      </c>
      <c r="BH202">
        <v>2</v>
      </c>
      <c r="BI202">
        <v>2</v>
      </c>
      <c r="BJ202" s="41">
        <f t="shared" si="73"/>
        <v>0.5</v>
      </c>
      <c r="BK202">
        <v>1</v>
      </c>
      <c r="BL202">
        <v>1</v>
      </c>
      <c r="BM202">
        <v>0</v>
      </c>
      <c r="BN202" s="42">
        <f t="shared" si="74"/>
        <v>1</v>
      </c>
      <c r="BO202">
        <v>0</v>
      </c>
      <c r="BP202">
        <v>0</v>
      </c>
      <c r="BQ202">
        <v>0</v>
      </c>
      <c r="BR202">
        <v>0</v>
      </c>
      <c r="BS202" s="41">
        <f t="shared" si="75"/>
        <v>0</v>
      </c>
      <c r="BT202">
        <v>0</v>
      </c>
      <c r="BU202">
        <v>0</v>
      </c>
      <c r="BV202" s="41">
        <f t="shared" si="76"/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 s="42">
        <f t="shared" si="77"/>
        <v>0</v>
      </c>
      <c r="DQ202" s="20">
        <v>-9.0000000000000011E-3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5</v>
      </c>
      <c r="DX202">
        <v>10</v>
      </c>
      <c r="DY202">
        <v>5</v>
      </c>
      <c r="DZ202">
        <v>10</v>
      </c>
      <c r="EA202">
        <v>5</v>
      </c>
      <c r="EB202">
        <v>9</v>
      </c>
      <c r="EC202">
        <v>0.33</v>
      </c>
      <c r="ED202">
        <v>0.24</v>
      </c>
      <c r="EE202">
        <v>1</v>
      </c>
      <c r="EF202">
        <v>0</v>
      </c>
      <c r="EG202" s="41">
        <f t="shared" si="78"/>
        <v>0.2</v>
      </c>
      <c r="EH202" s="43">
        <f t="shared" si="79"/>
        <v>1</v>
      </c>
      <c r="EI202" s="44">
        <f t="shared" si="80"/>
        <v>1.2</v>
      </c>
      <c r="EJ202">
        <v>6</v>
      </c>
      <c r="EK202">
        <v>10</v>
      </c>
      <c r="EL202">
        <v>5</v>
      </c>
      <c r="EM202">
        <v>10</v>
      </c>
      <c r="EN202">
        <v>5</v>
      </c>
      <c r="EO202">
        <v>9</v>
      </c>
      <c r="EP202">
        <v>1</v>
      </c>
      <c r="EQ202">
        <v>0</v>
      </c>
      <c r="ER202">
        <v>5</v>
      </c>
      <c r="ES202">
        <v>4</v>
      </c>
      <c r="ET202">
        <v>2</v>
      </c>
      <c r="EU202">
        <v>1</v>
      </c>
      <c r="EV202">
        <v>0</v>
      </c>
      <c r="EW202">
        <v>0</v>
      </c>
      <c r="EX202">
        <v>2</v>
      </c>
      <c r="EY202">
        <v>0</v>
      </c>
      <c r="EZ202">
        <v>0.2</v>
      </c>
      <c r="FA202">
        <v>0</v>
      </c>
      <c r="FB202">
        <v>0.2</v>
      </c>
      <c r="FC202" s="20">
        <v>0.92</v>
      </c>
      <c r="FD202" s="26">
        <f t="shared" si="81"/>
        <v>0.46</v>
      </c>
      <c r="FE202">
        <v>1.46E-2</v>
      </c>
      <c r="FF202">
        <v>0</v>
      </c>
      <c r="FG202">
        <v>0</v>
      </c>
      <c r="FH202">
        <v>0</v>
      </c>
      <c r="FL202" s="42">
        <f t="shared" si="82"/>
        <v>1</v>
      </c>
      <c r="FM202" s="20">
        <f t="shared" si="83"/>
        <v>0</v>
      </c>
      <c r="FN202" s="41">
        <v>0.16465863450000001</v>
      </c>
      <c r="FO202" s="20">
        <f t="shared" si="84"/>
        <v>1</v>
      </c>
      <c r="FP202" s="20">
        <f t="shared" si="85"/>
        <v>0.99819999999999998</v>
      </c>
      <c r="FQ202" s="20">
        <f t="shared" si="86"/>
        <v>101.92525481313703</v>
      </c>
      <c r="FR202">
        <v>4</v>
      </c>
      <c r="FS202" t="s">
        <v>1592</v>
      </c>
      <c r="FT202">
        <v>195</v>
      </c>
      <c r="FV202" t="s">
        <v>711</v>
      </c>
      <c r="FW202" s="45">
        <v>700000</v>
      </c>
      <c r="FX202" s="45">
        <v>700000</v>
      </c>
      <c r="FY202">
        <v>77</v>
      </c>
      <c r="FZ202">
        <v>7</v>
      </c>
      <c r="GA202">
        <v>5</v>
      </c>
      <c r="GB202">
        <v>12</v>
      </c>
      <c r="GC202">
        <v>-9</v>
      </c>
      <c r="GD202">
        <v>29</v>
      </c>
      <c r="GE202">
        <v>86</v>
      </c>
      <c r="GF202">
        <v>802</v>
      </c>
      <c r="GG202">
        <v>-0.1</v>
      </c>
      <c r="GH202">
        <v>0.5</v>
      </c>
      <c r="GI202">
        <v>0.30000000000000004</v>
      </c>
      <c r="GJ202" s="42">
        <f t="shared" si="87"/>
        <v>1</v>
      </c>
    </row>
    <row r="203" spans="1:192" x14ac:dyDescent="0.45">
      <c r="A203" s="40">
        <v>33276</v>
      </c>
      <c r="B203" t="s">
        <v>1593</v>
      </c>
      <c r="C203" t="s">
        <v>145</v>
      </c>
      <c r="D203" t="s">
        <v>91</v>
      </c>
      <c r="E203" t="s">
        <v>91</v>
      </c>
      <c r="F203">
        <v>73</v>
      </c>
      <c r="G203">
        <v>216</v>
      </c>
      <c r="H203">
        <v>2009</v>
      </c>
      <c r="I203">
        <v>2</v>
      </c>
      <c r="J203">
        <v>33</v>
      </c>
      <c r="K203" t="s">
        <v>92</v>
      </c>
      <c r="L203">
        <v>2009</v>
      </c>
      <c r="M203">
        <v>26</v>
      </c>
      <c r="N203">
        <v>9</v>
      </c>
      <c r="O203">
        <v>8475158</v>
      </c>
      <c r="P203" t="s">
        <v>1594</v>
      </c>
      <c r="Q203" t="s">
        <v>1595</v>
      </c>
      <c r="R203" t="s">
        <v>1596</v>
      </c>
      <c r="S203" t="s">
        <v>390</v>
      </c>
      <c r="T203" t="s">
        <v>716</v>
      </c>
      <c r="U203" t="s">
        <v>313</v>
      </c>
      <c r="V203">
        <v>81</v>
      </c>
      <c r="W203">
        <v>24</v>
      </c>
      <c r="X203">
        <v>37</v>
      </c>
      <c r="Y203">
        <v>26</v>
      </c>
      <c r="Z203">
        <v>61</v>
      </c>
      <c r="AA203">
        <v>2</v>
      </c>
      <c r="AB203">
        <v>3</v>
      </c>
      <c r="AC203" s="26">
        <f t="shared" si="66"/>
        <v>0.75308641975308643</v>
      </c>
      <c r="AD203" s="20">
        <f t="shared" si="67"/>
        <v>9.7000000000000028</v>
      </c>
      <c r="AE203" s="20">
        <v>23.134</v>
      </c>
      <c r="AF203">
        <v>-23</v>
      </c>
      <c r="AG203">
        <v>-3.6</v>
      </c>
      <c r="AH203">
        <v>2</v>
      </c>
      <c r="AI203">
        <v>2134</v>
      </c>
      <c r="AJ203">
        <v>101170</v>
      </c>
      <c r="AK203" s="20">
        <v>1686.1666666666999</v>
      </c>
      <c r="AL203">
        <v>1684.92</v>
      </c>
      <c r="AM203">
        <v>1686</v>
      </c>
      <c r="AN203" s="26">
        <f t="shared" si="68"/>
        <v>20.81687242798354</v>
      </c>
      <c r="AO203">
        <v>34.35</v>
      </c>
      <c r="AP203" s="41">
        <f t="shared" si="69"/>
        <v>0.63541666666666663</v>
      </c>
      <c r="AQ203">
        <v>358</v>
      </c>
      <c r="AR203">
        <v>358</v>
      </c>
      <c r="AS203">
        <v>358</v>
      </c>
      <c r="AT203">
        <v>314</v>
      </c>
      <c r="AU203">
        <v>314</v>
      </c>
      <c r="AV203">
        <v>230</v>
      </c>
      <c r="AW203">
        <v>185</v>
      </c>
      <c r="AX203">
        <v>89</v>
      </c>
      <c r="AY203">
        <v>8</v>
      </c>
      <c r="AZ203">
        <v>18</v>
      </c>
      <c r="BA203" s="42">
        <f t="shared" si="70"/>
        <v>26</v>
      </c>
      <c r="BB203">
        <v>21.66</v>
      </c>
      <c r="BC203">
        <v>33.930399999999999</v>
      </c>
      <c r="BD203" s="20">
        <v>400.7</v>
      </c>
      <c r="BE203" s="20">
        <f t="shared" si="71"/>
        <v>758.7</v>
      </c>
      <c r="BF203" s="20">
        <f t="shared" si="72"/>
        <v>27.017306459653874</v>
      </c>
      <c r="BG203">
        <v>795</v>
      </c>
      <c r="BH203">
        <v>550</v>
      </c>
      <c r="BI203">
        <v>838</v>
      </c>
      <c r="BJ203" s="41">
        <f t="shared" si="73"/>
        <v>0.48683404776484995</v>
      </c>
      <c r="BK203">
        <v>42</v>
      </c>
      <c r="BL203">
        <v>42</v>
      </c>
      <c r="BM203">
        <v>42</v>
      </c>
      <c r="BN203" s="42">
        <f t="shared" si="74"/>
        <v>0</v>
      </c>
      <c r="BO203">
        <v>84</v>
      </c>
      <c r="BP203">
        <v>39</v>
      </c>
      <c r="BQ203">
        <v>65</v>
      </c>
      <c r="BR203">
        <v>48</v>
      </c>
      <c r="BS203" s="41">
        <f t="shared" si="75"/>
        <v>3.9312039312039311E-2</v>
      </c>
      <c r="BT203">
        <v>1274</v>
      </c>
      <c r="BU203">
        <v>850</v>
      </c>
      <c r="BV203" s="41">
        <f t="shared" si="76"/>
        <v>0.59981167608286257</v>
      </c>
      <c r="BW203">
        <v>514</v>
      </c>
      <c r="BX203">
        <v>308</v>
      </c>
      <c r="BY203">
        <v>308</v>
      </c>
      <c r="BZ203">
        <v>231</v>
      </c>
      <c r="CA203">
        <v>452</v>
      </c>
      <c r="CB203">
        <v>311</v>
      </c>
      <c r="CC203">
        <v>411</v>
      </c>
      <c r="CD203">
        <v>272</v>
      </c>
      <c r="CE203">
        <v>418</v>
      </c>
      <c r="CF203">
        <v>282</v>
      </c>
      <c r="CG203">
        <v>768</v>
      </c>
      <c r="CH203">
        <v>501</v>
      </c>
      <c r="CI203">
        <v>0</v>
      </c>
      <c r="CJ203">
        <v>1</v>
      </c>
      <c r="CK203">
        <v>7</v>
      </c>
      <c r="CL203">
        <v>3</v>
      </c>
      <c r="CM203">
        <v>0</v>
      </c>
      <c r="CN203">
        <v>0</v>
      </c>
      <c r="CO203">
        <v>0</v>
      </c>
      <c r="CP203">
        <v>3</v>
      </c>
      <c r="CQ203">
        <v>0</v>
      </c>
      <c r="CR203">
        <v>2</v>
      </c>
      <c r="CS203">
        <v>3</v>
      </c>
      <c r="CT203">
        <v>1</v>
      </c>
      <c r="CU203">
        <v>0</v>
      </c>
      <c r="CV203">
        <v>15</v>
      </c>
      <c r="CW203">
        <v>2</v>
      </c>
      <c r="CX203">
        <v>7</v>
      </c>
      <c r="CY203">
        <v>15</v>
      </c>
      <c r="CZ203">
        <v>60</v>
      </c>
      <c r="DA203">
        <v>16</v>
      </c>
      <c r="DB203">
        <v>4</v>
      </c>
      <c r="DC203">
        <v>48</v>
      </c>
      <c r="DD203">
        <v>33</v>
      </c>
      <c r="DE203">
        <v>10</v>
      </c>
      <c r="DF203">
        <v>1</v>
      </c>
      <c r="DG203">
        <v>118</v>
      </c>
      <c r="DH203">
        <v>1</v>
      </c>
      <c r="DI203">
        <v>18</v>
      </c>
      <c r="DJ203">
        <v>1</v>
      </c>
      <c r="DK203">
        <v>1</v>
      </c>
      <c r="DL203">
        <v>0</v>
      </c>
      <c r="DM203">
        <v>17</v>
      </c>
      <c r="DN203">
        <v>17</v>
      </c>
      <c r="DO203">
        <v>0</v>
      </c>
      <c r="DP203" s="42">
        <f t="shared" si="77"/>
        <v>17</v>
      </c>
      <c r="DQ203" s="20">
        <v>12.115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1834</v>
      </c>
      <c r="DX203">
        <v>1498</v>
      </c>
      <c r="DY203">
        <v>1444</v>
      </c>
      <c r="DZ203">
        <v>1173</v>
      </c>
      <c r="EA203">
        <v>1037</v>
      </c>
      <c r="EB203">
        <v>844</v>
      </c>
      <c r="EC203">
        <v>96.97</v>
      </c>
      <c r="ED203">
        <v>87.25</v>
      </c>
      <c r="EE203">
        <v>96</v>
      </c>
      <c r="EF203">
        <v>98</v>
      </c>
      <c r="EG203" s="41">
        <f t="shared" si="78"/>
        <v>9.2574734811957576E-2</v>
      </c>
      <c r="EH203" s="43">
        <f t="shared" si="79"/>
        <v>0.88388625592417058</v>
      </c>
      <c r="EI203" s="44">
        <f t="shared" si="80"/>
        <v>0.97646099073612813</v>
      </c>
      <c r="EJ203">
        <v>1827</v>
      </c>
      <c r="EK203">
        <v>1503</v>
      </c>
      <c r="EL203">
        <v>1440</v>
      </c>
      <c r="EM203">
        <v>1177</v>
      </c>
      <c r="EN203">
        <v>1034</v>
      </c>
      <c r="EO203">
        <v>847</v>
      </c>
      <c r="EP203">
        <v>96</v>
      </c>
      <c r="EQ203">
        <v>99</v>
      </c>
      <c r="ER203">
        <v>854</v>
      </c>
      <c r="ES203">
        <v>698</v>
      </c>
      <c r="ET203">
        <v>343</v>
      </c>
      <c r="EU203">
        <v>269</v>
      </c>
      <c r="EV203">
        <v>53</v>
      </c>
      <c r="EW203">
        <v>51</v>
      </c>
      <c r="EX203">
        <v>71</v>
      </c>
      <c r="EY203">
        <v>107</v>
      </c>
      <c r="EZ203">
        <v>4.0999999999999996</v>
      </c>
      <c r="FA203">
        <v>1.6</v>
      </c>
      <c r="FB203">
        <v>5.7</v>
      </c>
      <c r="FC203" s="20">
        <v>67.27</v>
      </c>
      <c r="FD203" s="26">
        <f t="shared" si="81"/>
        <v>0.8304938271604938</v>
      </c>
      <c r="FE203">
        <v>7.7388000000000003</v>
      </c>
      <c r="FF203">
        <v>2.33</v>
      </c>
      <c r="FG203">
        <v>0.74</v>
      </c>
      <c r="FH203">
        <v>3.07</v>
      </c>
      <c r="FI203">
        <v>2</v>
      </c>
      <c r="FJ203">
        <v>0</v>
      </c>
      <c r="FK203">
        <v>0</v>
      </c>
      <c r="FL203" s="42">
        <f t="shared" si="82"/>
        <v>92</v>
      </c>
      <c r="FM203" s="20">
        <f t="shared" si="83"/>
        <v>107</v>
      </c>
      <c r="FN203" s="41">
        <v>0.1396338868</v>
      </c>
      <c r="FO203" s="20">
        <f t="shared" si="84"/>
        <v>60.8</v>
      </c>
      <c r="FP203" s="20">
        <f t="shared" si="85"/>
        <v>63.423000000000002</v>
      </c>
      <c r="FQ203" s="20">
        <f t="shared" si="86"/>
        <v>118.65251762694965</v>
      </c>
      <c r="FV203" t="s">
        <v>711</v>
      </c>
      <c r="FW203" s="45">
        <v>9000000</v>
      </c>
      <c r="FX203" s="45">
        <v>7500000</v>
      </c>
      <c r="FY203">
        <v>651</v>
      </c>
      <c r="FZ203">
        <v>155</v>
      </c>
      <c r="GA203">
        <v>267</v>
      </c>
      <c r="GB203">
        <v>422</v>
      </c>
      <c r="GC203">
        <v>-53</v>
      </c>
      <c r="GD203">
        <v>84</v>
      </c>
      <c r="GE203">
        <v>1457</v>
      </c>
      <c r="GF203">
        <v>12642</v>
      </c>
      <c r="GG203">
        <v>28.3</v>
      </c>
      <c r="GH203">
        <v>12.6</v>
      </c>
      <c r="GI203">
        <v>40.9</v>
      </c>
      <c r="GJ203" s="42">
        <f t="shared" si="87"/>
        <v>60.8</v>
      </c>
    </row>
    <row r="204" spans="1:192" x14ac:dyDescent="0.45">
      <c r="A204" s="40">
        <v>30908</v>
      </c>
      <c r="B204" t="s">
        <v>1597</v>
      </c>
      <c r="C204" t="s">
        <v>163</v>
      </c>
      <c r="D204" t="s">
        <v>91</v>
      </c>
      <c r="E204" t="s">
        <v>91</v>
      </c>
      <c r="F204">
        <v>73</v>
      </c>
      <c r="G204">
        <v>204</v>
      </c>
      <c r="K204" t="s">
        <v>92</v>
      </c>
      <c r="L204">
        <v>2005</v>
      </c>
      <c r="M204">
        <v>33</v>
      </c>
      <c r="N204">
        <v>13</v>
      </c>
      <c r="O204">
        <v>8470324</v>
      </c>
      <c r="P204" t="s">
        <v>1598</v>
      </c>
      <c r="Q204" t="s">
        <v>1599</v>
      </c>
      <c r="R204" t="s">
        <v>1600</v>
      </c>
      <c r="S204" t="s">
        <v>1545</v>
      </c>
      <c r="T204" t="s">
        <v>720</v>
      </c>
      <c r="U204" t="s">
        <v>313</v>
      </c>
      <c r="V204">
        <v>34</v>
      </c>
      <c r="W204">
        <v>0</v>
      </c>
      <c r="X204">
        <v>2</v>
      </c>
      <c r="Y204">
        <v>1</v>
      </c>
      <c r="Z204">
        <v>2</v>
      </c>
      <c r="AA204">
        <v>25</v>
      </c>
      <c r="AB204">
        <v>62</v>
      </c>
      <c r="AC204" s="26">
        <f t="shared" si="66"/>
        <v>5.8823529411764705E-2</v>
      </c>
      <c r="AD204" s="20">
        <f t="shared" si="67"/>
        <v>-3.5380507343124163</v>
      </c>
      <c r="AE204" s="20">
        <v>0.60199999999999998</v>
      </c>
      <c r="AF204">
        <v>-4</v>
      </c>
      <c r="AG204">
        <v>-3.9</v>
      </c>
      <c r="AH204">
        <v>17</v>
      </c>
      <c r="AI204">
        <v>746</v>
      </c>
      <c r="AJ204">
        <v>30478</v>
      </c>
      <c r="AK204" s="20">
        <v>507.96666666666999</v>
      </c>
      <c r="AL204">
        <v>507.97</v>
      </c>
      <c r="AM204">
        <v>508</v>
      </c>
      <c r="AN204" s="26">
        <f t="shared" si="68"/>
        <v>14.940196078431372</v>
      </c>
      <c r="AO204">
        <v>25.32</v>
      </c>
      <c r="AP204" s="41">
        <f t="shared" si="69"/>
        <v>0.16666666666666666</v>
      </c>
      <c r="AQ204">
        <v>35</v>
      </c>
      <c r="AR204">
        <v>35</v>
      </c>
      <c r="AS204">
        <v>35</v>
      </c>
      <c r="AT204">
        <v>25</v>
      </c>
      <c r="AU204">
        <v>25</v>
      </c>
      <c r="AV204">
        <v>15</v>
      </c>
      <c r="AW204">
        <v>8</v>
      </c>
      <c r="AX204">
        <v>0</v>
      </c>
      <c r="AY204">
        <v>0</v>
      </c>
      <c r="AZ204">
        <v>3</v>
      </c>
      <c r="BA204" s="42">
        <f t="shared" si="70"/>
        <v>3</v>
      </c>
      <c r="BB204">
        <v>0.54</v>
      </c>
      <c r="BC204">
        <v>47.933300000000003</v>
      </c>
      <c r="BD204" s="20">
        <v>27.6</v>
      </c>
      <c r="BE204" s="20">
        <f t="shared" si="71"/>
        <v>62.6</v>
      </c>
      <c r="BF204" s="20">
        <f t="shared" si="72"/>
        <v>7.3941374490619518</v>
      </c>
      <c r="BG204">
        <v>116</v>
      </c>
      <c r="BH204">
        <v>165</v>
      </c>
      <c r="BI204">
        <v>173</v>
      </c>
      <c r="BJ204" s="41">
        <f t="shared" si="73"/>
        <v>0.40138408304498269</v>
      </c>
      <c r="BK204">
        <v>69</v>
      </c>
      <c r="BL204">
        <v>69</v>
      </c>
      <c r="BM204">
        <v>58</v>
      </c>
      <c r="BN204" s="42">
        <f t="shared" si="74"/>
        <v>11</v>
      </c>
      <c r="BO204">
        <v>10</v>
      </c>
      <c r="BP204">
        <v>7</v>
      </c>
      <c r="BQ204">
        <v>3</v>
      </c>
      <c r="BR204">
        <v>54</v>
      </c>
      <c r="BS204" s="41">
        <f t="shared" si="75"/>
        <v>0.12217194570135746</v>
      </c>
      <c r="BT204">
        <v>0</v>
      </c>
      <c r="BU204">
        <v>0</v>
      </c>
      <c r="BV204" s="41">
        <f t="shared" si="76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3</v>
      </c>
      <c r="CZ204">
        <v>6</v>
      </c>
      <c r="DA204">
        <v>0</v>
      </c>
      <c r="DB204">
        <v>1</v>
      </c>
      <c r="DC204">
        <v>5</v>
      </c>
      <c r="DD204">
        <v>4</v>
      </c>
      <c r="DE204">
        <v>0</v>
      </c>
      <c r="DF204">
        <v>0</v>
      </c>
      <c r="DG204">
        <v>5</v>
      </c>
      <c r="DH204">
        <v>7</v>
      </c>
      <c r="DI204">
        <v>5</v>
      </c>
      <c r="DJ204">
        <v>7</v>
      </c>
      <c r="DK204">
        <v>6</v>
      </c>
      <c r="DL204">
        <v>1</v>
      </c>
      <c r="DM204">
        <v>5</v>
      </c>
      <c r="DN204">
        <v>4</v>
      </c>
      <c r="DO204">
        <v>1</v>
      </c>
      <c r="DP204" s="42">
        <f t="shared" si="77"/>
        <v>-2</v>
      </c>
      <c r="DQ204" s="20">
        <v>-1.0029999999999999</v>
      </c>
      <c r="DR204">
        <v>6</v>
      </c>
      <c r="DS204">
        <v>1</v>
      </c>
      <c r="DT204">
        <v>0</v>
      </c>
      <c r="DU204">
        <v>0</v>
      </c>
      <c r="DV204">
        <v>0</v>
      </c>
      <c r="DW204">
        <v>351</v>
      </c>
      <c r="DX204">
        <v>519</v>
      </c>
      <c r="DY204">
        <v>274</v>
      </c>
      <c r="DZ204">
        <v>388</v>
      </c>
      <c r="EA204">
        <v>191</v>
      </c>
      <c r="EB204">
        <v>290</v>
      </c>
      <c r="EC204">
        <v>14.13</v>
      </c>
      <c r="ED204">
        <v>20.69</v>
      </c>
      <c r="EE204">
        <v>12</v>
      </c>
      <c r="EF204">
        <v>20</v>
      </c>
      <c r="EG204" s="41">
        <f t="shared" si="78"/>
        <v>6.2827225130890049E-2</v>
      </c>
      <c r="EH204" s="43">
        <f t="shared" si="79"/>
        <v>0.93103448275862066</v>
      </c>
      <c r="EI204" s="44">
        <f t="shared" si="80"/>
        <v>0.99386170788951067</v>
      </c>
      <c r="EJ204">
        <v>347</v>
      </c>
      <c r="EK204">
        <v>519</v>
      </c>
      <c r="EL204">
        <v>271</v>
      </c>
      <c r="EM204">
        <v>388</v>
      </c>
      <c r="EN204">
        <v>189</v>
      </c>
      <c r="EO204">
        <v>290</v>
      </c>
      <c r="EP204">
        <v>12</v>
      </c>
      <c r="EQ204">
        <v>20</v>
      </c>
      <c r="ER204">
        <v>154</v>
      </c>
      <c r="ES204">
        <v>239</v>
      </c>
      <c r="ET204">
        <v>75</v>
      </c>
      <c r="EU204">
        <v>80</v>
      </c>
      <c r="EV204">
        <v>7</v>
      </c>
      <c r="EW204">
        <v>9</v>
      </c>
      <c r="EX204">
        <v>37</v>
      </c>
      <c r="EY204">
        <v>26</v>
      </c>
      <c r="EZ204">
        <v>-0.4</v>
      </c>
      <c r="FA204">
        <v>1.1000000000000001</v>
      </c>
      <c r="FB204">
        <v>0.60000000000000009</v>
      </c>
      <c r="FC204" s="20">
        <v>0.22</v>
      </c>
      <c r="FD204" s="26">
        <f t="shared" si="81"/>
        <v>6.4705882352941177E-3</v>
      </c>
      <c r="FE204">
        <v>4.7699999999999999E-2</v>
      </c>
      <c r="FF204">
        <v>0.02</v>
      </c>
      <c r="FG204">
        <v>0.55000000000000004</v>
      </c>
      <c r="FH204">
        <v>0.57000000000000006</v>
      </c>
      <c r="FL204" s="42">
        <f t="shared" si="82"/>
        <v>141</v>
      </c>
      <c r="FM204" s="20">
        <f t="shared" si="83"/>
        <v>12</v>
      </c>
      <c r="FN204" s="41">
        <v>0</v>
      </c>
      <c r="FO204" s="20">
        <f t="shared" si="84"/>
        <v>0.30000000000000004</v>
      </c>
      <c r="FP204" s="20">
        <f t="shared" si="85"/>
        <v>1.7994000000000001</v>
      </c>
      <c r="FQ204" s="20">
        <f t="shared" si="86"/>
        <v>102.76197413233064</v>
      </c>
      <c r="FR204">
        <v>4</v>
      </c>
      <c r="FS204" t="s">
        <v>111</v>
      </c>
      <c r="FT204">
        <v>195</v>
      </c>
      <c r="FV204" t="s">
        <v>711</v>
      </c>
      <c r="FW204" s="45">
        <v>3900000</v>
      </c>
      <c r="FX204" s="45">
        <v>3900000</v>
      </c>
      <c r="FY204">
        <v>783</v>
      </c>
      <c r="FZ204">
        <v>17</v>
      </c>
      <c r="GA204">
        <v>107</v>
      </c>
      <c r="GB204">
        <v>124</v>
      </c>
      <c r="GC204">
        <v>-6</v>
      </c>
      <c r="GD204">
        <v>404</v>
      </c>
      <c r="GE204">
        <v>515</v>
      </c>
      <c r="GF204">
        <v>15532</v>
      </c>
      <c r="GG204">
        <v>-3.2</v>
      </c>
      <c r="GH204">
        <v>36</v>
      </c>
      <c r="GI204">
        <v>32.799999999999997</v>
      </c>
      <c r="GJ204" s="42">
        <f t="shared" si="87"/>
        <v>0.30000000000000004</v>
      </c>
    </row>
    <row r="205" spans="1:192" x14ac:dyDescent="0.45">
      <c r="A205" s="40">
        <v>33251</v>
      </c>
      <c r="B205" t="s">
        <v>1601</v>
      </c>
      <c r="C205" t="s">
        <v>145</v>
      </c>
      <c r="D205" t="s">
        <v>91</v>
      </c>
      <c r="E205" t="s">
        <v>91</v>
      </c>
      <c r="F205">
        <v>74</v>
      </c>
      <c r="G205">
        <v>211</v>
      </c>
      <c r="H205">
        <v>2009</v>
      </c>
      <c r="I205">
        <v>2</v>
      </c>
      <c r="J205">
        <v>35</v>
      </c>
      <c r="K205" t="s">
        <v>92</v>
      </c>
      <c r="L205">
        <v>2010</v>
      </c>
      <c r="M205">
        <v>27</v>
      </c>
      <c r="N205">
        <v>8</v>
      </c>
      <c r="O205">
        <v>8475160</v>
      </c>
      <c r="P205" t="s">
        <v>1602</v>
      </c>
      <c r="Q205" t="s">
        <v>1603</v>
      </c>
      <c r="R205" t="s">
        <v>1604</v>
      </c>
      <c r="S205" t="s">
        <v>1082</v>
      </c>
      <c r="T205" t="s">
        <v>725</v>
      </c>
      <c r="U205" t="s">
        <v>172</v>
      </c>
      <c r="V205">
        <v>50</v>
      </c>
      <c r="W205">
        <v>6</v>
      </c>
      <c r="X205">
        <v>4</v>
      </c>
      <c r="Y205">
        <v>2</v>
      </c>
      <c r="Z205">
        <v>10</v>
      </c>
      <c r="AA205">
        <v>18</v>
      </c>
      <c r="AB205">
        <v>82</v>
      </c>
      <c r="AC205" s="26">
        <f t="shared" si="66"/>
        <v>0.2</v>
      </c>
      <c r="AD205" s="20">
        <f t="shared" si="67"/>
        <v>1.3402061855670109</v>
      </c>
      <c r="AE205" s="20">
        <v>4.1820000000000004</v>
      </c>
      <c r="AF205">
        <v>-4</v>
      </c>
      <c r="AG205">
        <v>2.8</v>
      </c>
      <c r="AH205">
        <v>48</v>
      </c>
      <c r="AI205">
        <v>763</v>
      </c>
      <c r="AJ205">
        <v>31648</v>
      </c>
      <c r="AK205" s="20">
        <v>527.46666666666999</v>
      </c>
      <c r="AL205">
        <v>527.47</v>
      </c>
      <c r="AM205">
        <v>527</v>
      </c>
      <c r="AN205" s="26">
        <f t="shared" si="68"/>
        <v>10.549333333333333</v>
      </c>
      <c r="AO205">
        <v>18.03</v>
      </c>
      <c r="AP205" s="41">
        <f t="shared" si="69"/>
        <v>0.76923076923076927</v>
      </c>
      <c r="AQ205">
        <v>132</v>
      </c>
      <c r="AR205">
        <v>133</v>
      </c>
      <c r="AS205">
        <v>133</v>
      </c>
      <c r="AT205">
        <v>109</v>
      </c>
      <c r="AU205">
        <v>110</v>
      </c>
      <c r="AV205">
        <v>81</v>
      </c>
      <c r="AW205">
        <v>76</v>
      </c>
      <c r="AX205">
        <v>31</v>
      </c>
      <c r="AY205">
        <v>3</v>
      </c>
      <c r="AZ205">
        <v>8</v>
      </c>
      <c r="BA205" s="42">
        <f t="shared" si="70"/>
        <v>11</v>
      </c>
      <c r="BB205">
        <v>7.47</v>
      </c>
      <c r="BC205">
        <v>30.5062</v>
      </c>
      <c r="BD205" s="20">
        <v>79.2</v>
      </c>
      <c r="BE205" s="20">
        <f t="shared" si="71"/>
        <v>211.2</v>
      </c>
      <c r="BF205" s="20">
        <f t="shared" si="72"/>
        <v>24.024115115551592</v>
      </c>
      <c r="BG205">
        <v>146</v>
      </c>
      <c r="BH205">
        <v>153</v>
      </c>
      <c r="BI205">
        <v>174</v>
      </c>
      <c r="BJ205" s="41">
        <f t="shared" si="73"/>
        <v>0.45624999999999999</v>
      </c>
      <c r="BK205">
        <v>127</v>
      </c>
      <c r="BL205">
        <v>127</v>
      </c>
      <c r="BM205">
        <v>80</v>
      </c>
      <c r="BN205" s="42">
        <f t="shared" si="74"/>
        <v>47</v>
      </c>
      <c r="BO205">
        <v>29</v>
      </c>
      <c r="BP205">
        <v>6</v>
      </c>
      <c r="BQ205">
        <v>8</v>
      </c>
      <c r="BR205">
        <v>8</v>
      </c>
      <c r="BS205" s="41">
        <f t="shared" si="75"/>
        <v>2.3809523809523808E-2</v>
      </c>
      <c r="BT205">
        <v>1</v>
      </c>
      <c r="BU205">
        <v>8</v>
      </c>
      <c r="BV205" s="41">
        <f t="shared" si="76"/>
        <v>0.1111111111111111</v>
      </c>
      <c r="BW205">
        <v>1</v>
      </c>
      <c r="BX205">
        <v>1</v>
      </c>
      <c r="BY205">
        <v>0</v>
      </c>
      <c r="BZ205">
        <v>1</v>
      </c>
      <c r="CA205">
        <v>0</v>
      </c>
      <c r="CB205">
        <v>6</v>
      </c>
      <c r="CC205">
        <v>0</v>
      </c>
      <c r="CD205">
        <v>3</v>
      </c>
      <c r="CE205">
        <v>0</v>
      </c>
      <c r="CF205">
        <v>1</v>
      </c>
      <c r="CG205">
        <v>1</v>
      </c>
      <c r="CH205">
        <v>7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1</v>
      </c>
      <c r="CZ205">
        <v>28</v>
      </c>
      <c r="DA205">
        <v>18</v>
      </c>
      <c r="DB205">
        <v>1</v>
      </c>
      <c r="DC205">
        <v>6</v>
      </c>
      <c r="DD205">
        <v>7</v>
      </c>
      <c r="DE205">
        <v>3</v>
      </c>
      <c r="DF205">
        <v>0</v>
      </c>
      <c r="DG205">
        <v>46</v>
      </c>
      <c r="DH205">
        <v>17</v>
      </c>
      <c r="DI205">
        <v>10</v>
      </c>
      <c r="DJ205">
        <v>17</v>
      </c>
      <c r="DK205">
        <v>15</v>
      </c>
      <c r="DL205">
        <v>2</v>
      </c>
      <c r="DM205">
        <v>10</v>
      </c>
      <c r="DN205">
        <v>8</v>
      </c>
      <c r="DO205">
        <v>2</v>
      </c>
      <c r="DP205" s="42">
        <f t="shared" si="77"/>
        <v>-7</v>
      </c>
      <c r="DQ205" s="20">
        <v>-7.5309999999999997</v>
      </c>
      <c r="DR205">
        <v>14</v>
      </c>
      <c r="DS205">
        <v>2</v>
      </c>
      <c r="DT205">
        <v>0</v>
      </c>
      <c r="DU205">
        <v>1</v>
      </c>
      <c r="DV205">
        <v>0</v>
      </c>
      <c r="DW205">
        <v>481</v>
      </c>
      <c r="DX205">
        <v>446</v>
      </c>
      <c r="DY205">
        <v>373</v>
      </c>
      <c r="DZ205">
        <v>328</v>
      </c>
      <c r="EA205">
        <v>274</v>
      </c>
      <c r="EB205">
        <v>243</v>
      </c>
      <c r="EC205">
        <v>20.63</v>
      </c>
      <c r="ED205">
        <v>19.100000000000001</v>
      </c>
      <c r="EE205">
        <v>13</v>
      </c>
      <c r="EF205">
        <v>17</v>
      </c>
      <c r="EG205" s="41">
        <f t="shared" si="78"/>
        <v>4.7445255474452552E-2</v>
      </c>
      <c r="EH205" s="43">
        <f t="shared" si="79"/>
        <v>0.93004115226337447</v>
      </c>
      <c r="EI205" s="44">
        <f t="shared" si="80"/>
        <v>0.97748640773782702</v>
      </c>
      <c r="EJ205">
        <v>482</v>
      </c>
      <c r="EK205">
        <v>446</v>
      </c>
      <c r="EL205">
        <v>374</v>
      </c>
      <c r="EM205">
        <v>329</v>
      </c>
      <c r="EN205">
        <v>275</v>
      </c>
      <c r="EO205">
        <v>244</v>
      </c>
      <c r="EP205">
        <v>13</v>
      </c>
      <c r="EQ205">
        <v>17</v>
      </c>
      <c r="ER205">
        <v>231</v>
      </c>
      <c r="ES205">
        <v>208</v>
      </c>
      <c r="ET205">
        <v>90</v>
      </c>
      <c r="EU205">
        <v>82</v>
      </c>
      <c r="EV205">
        <v>9</v>
      </c>
      <c r="EW205">
        <v>10</v>
      </c>
      <c r="EX205">
        <v>48</v>
      </c>
      <c r="EY205">
        <v>32</v>
      </c>
      <c r="EZ205">
        <v>0.2</v>
      </c>
      <c r="FA205">
        <v>0.5</v>
      </c>
      <c r="FB205">
        <v>0.7</v>
      </c>
      <c r="FC205" s="20">
        <v>13.88</v>
      </c>
      <c r="FD205" s="26">
        <f t="shared" si="81"/>
        <v>0.27760000000000001</v>
      </c>
      <c r="FE205">
        <v>0.44500000000000001</v>
      </c>
      <c r="FF205">
        <v>-0.03</v>
      </c>
      <c r="FG205">
        <v>0.5</v>
      </c>
      <c r="FH205">
        <v>0.47</v>
      </c>
      <c r="FL205" s="42">
        <f t="shared" si="82"/>
        <v>185</v>
      </c>
      <c r="FM205" s="20">
        <f t="shared" si="83"/>
        <v>9.6428571428571423</v>
      </c>
      <c r="FN205" s="41">
        <v>4.2597402600000001E-2</v>
      </c>
      <c r="FO205" s="20">
        <f t="shared" si="84"/>
        <v>5.2</v>
      </c>
      <c r="FP205" s="20">
        <f t="shared" si="85"/>
        <v>8.4938000000000002</v>
      </c>
      <c r="FQ205" s="20">
        <f t="shared" si="86"/>
        <v>105.44675526570231</v>
      </c>
      <c r="FR205">
        <v>32</v>
      </c>
      <c r="FS205" t="s">
        <v>1035</v>
      </c>
      <c r="FT205">
        <v>741</v>
      </c>
      <c r="FV205" t="s">
        <v>711</v>
      </c>
      <c r="FW205" s="45">
        <v>1700000</v>
      </c>
      <c r="FX205" s="45">
        <v>1600000</v>
      </c>
      <c r="FY205">
        <v>535</v>
      </c>
      <c r="FZ205">
        <v>43</v>
      </c>
      <c r="GA205">
        <v>51</v>
      </c>
      <c r="GB205">
        <v>94</v>
      </c>
      <c r="GC205">
        <v>-10</v>
      </c>
      <c r="GD205">
        <v>678</v>
      </c>
      <c r="GE205">
        <v>675</v>
      </c>
      <c r="GF205">
        <v>5408</v>
      </c>
      <c r="GG205">
        <v>-0.2</v>
      </c>
      <c r="GH205">
        <v>6.6</v>
      </c>
      <c r="GI205">
        <v>6.5</v>
      </c>
      <c r="GJ205" s="42">
        <f t="shared" si="87"/>
        <v>5.2</v>
      </c>
    </row>
    <row r="206" spans="1:192" x14ac:dyDescent="0.45">
      <c r="A206" s="40">
        <v>33147</v>
      </c>
      <c r="B206" t="s">
        <v>185</v>
      </c>
      <c r="C206" t="s">
        <v>126</v>
      </c>
      <c r="D206" t="s">
        <v>91</v>
      </c>
      <c r="E206" t="s">
        <v>91</v>
      </c>
      <c r="F206">
        <v>76</v>
      </c>
      <c r="G206">
        <v>208</v>
      </c>
      <c r="H206">
        <v>2009</v>
      </c>
      <c r="I206">
        <v>2</v>
      </c>
      <c r="J206">
        <v>38</v>
      </c>
      <c r="K206" t="s">
        <v>202</v>
      </c>
      <c r="L206">
        <v>2012</v>
      </c>
      <c r="M206">
        <v>27</v>
      </c>
      <c r="N206">
        <v>6</v>
      </c>
      <c r="O206">
        <v>8475163</v>
      </c>
      <c r="P206" t="s">
        <v>1605</v>
      </c>
      <c r="Q206" t="s">
        <v>1606</v>
      </c>
      <c r="R206" t="s">
        <v>1607</v>
      </c>
      <c r="S206" t="s">
        <v>486</v>
      </c>
      <c r="T206" t="s">
        <v>710</v>
      </c>
      <c r="U206" t="s">
        <v>253</v>
      </c>
      <c r="V206">
        <v>61</v>
      </c>
      <c r="W206">
        <v>9</v>
      </c>
      <c r="X206">
        <v>9</v>
      </c>
      <c r="Y206">
        <v>7</v>
      </c>
      <c r="Z206">
        <v>18</v>
      </c>
      <c r="AA206">
        <v>14</v>
      </c>
      <c r="AB206">
        <v>69</v>
      </c>
      <c r="AC206" s="26">
        <f t="shared" si="66"/>
        <v>0.29508196721311475</v>
      </c>
      <c r="AD206" s="20">
        <f t="shared" si="67"/>
        <v>-2.2062500000000007</v>
      </c>
      <c r="AE206" s="20">
        <v>7.1360000000000001</v>
      </c>
      <c r="AF206">
        <v>1</v>
      </c>
      <c r="AG206">
        <v>-6.1</v>
      </c>
      <c r="AH206">
        <v>26</v>
      </c>
      <c r="AI206">
        <v>959</v>
      </c>
      <c r="AJ206">
        <v>43062</v>
      </c>
      <c r="AK206" s="20">
        <v>717.7</v>
      </c>
      <c r="AL206">
        <v>717.7</v>
      </c>
      <c r="AM206">
        <v>718</v>
      </c>
      <c r="AN206" s="26">
        <f t="shared" si="68"/>
        <v>11.765573770491804</v>
      </c>
      <c r="AO206">
        <v>19.850000000000001</v>
      </c>
      <c r="AP206" s="41">
        <f t="shared" si="69"/>
        <v>0.58064516129032262</v>
      </c>
      <c r="AQ206">
        <v>91</v>
      </c>
      <c r="AR206">
        <v>92</v>
      </c>
      <c r="AS206">
        <v>92</v>
      </c>
      <c r="AT206">
        <v>73</v>
      </c>
      <c r="AU206">
        <v>73</v>
      </c>
      <c r="AV206">
        <v>59</v>
      </c>
      <c r="AW206">
        <v>68</v>
      </c>
      <c r="AX206">
        <v>36</v>
      </c>
      <c r="AY206">
        <v>4</v>
      </c>
      <c r="AZ206">
        <v>4</v>
      </c>
      <c r="BA206" s="42">
        <f t="shared" si="70"/>
        <v>8</v>
      </c>
      <c r="BB206">
        <v>7.89</v>
      </c>
      <c r="BC206">
        <v>26.694900000000001</v>
      </c>
      <c r="BD206" s="20">
        <v>97.4</v>
      </c>
      <c r="BE206" s="20">
        <f t="shared" si="71"/>
        <v>188.4</v>
      </c>
      <c r="BF206" s="20">
        <f t="shared" si="72"/>
        <v>15.750313501463006</v>
      </c>
      <c r="BG206">
        <v>173</v>
      </c>
      <c r="BH206">
        <v>256</v>
      </c>
      <c r="BI206">
        <v>282</v>
      </c>
      <c r="BJ206" s="41">
        <f t="shared" si="73"/>
        <v>0.3802197802197802</v>
      </c>
      <c r="BK206">
        <v>57</v>
      </c>
      <c r="BL206">
        <v>57</v>
      </c>
      <c r="BM206">
        <v>75</v>
      </c>
      <c r="BN206" s="42">
        <f t="shared" si="74"/>
        <v>-18</v>
      </c>
      <c r="BO206">
        <v>14</v>
      </c>
      <c r="BP206">
        <v>16</v>
      </c>
      <c r="BQ206">
        <v>29</v>
      </c>
      <c r="BR206">
        <v>29</v>
      </c>
      <c r="BS206" s="41">
        <f t="shared" si="75"/>
        <v>4.6031746031746035E-2</v>
      </c>
      <c r="BT206">
        <v>11</v>
      </c>
      <c r="BU206">
        <v>30</v>
      </c>
      <c r="BV206" s="41">
        <f t="shared" si="76"/>
        <v>0.26829268292682928</v>
      </c>
      <c r="BW206">
        <v>5</v>
      </c>
      <c r="BX206">
        <v>10</v>
      </c>
      <c r="BY206">
        <v>3</v>
      </c>
      <c r="BZ206">
        <v>10</v>
      </c>
      <c r="CA206">
        <v>3</v>
      </c>
      <c r="CB206">
        <v>10</v>
      </c>
      <c r="CC206">
        <v>4</v>
      </c>
      <c r="CD206">
        <v>6</v>
      </c>
      <c r="CE206">
        <v>2</v>
      </c>
      <c r="CF206">
        <v>13</v>
      </c>
      <c r="CG206">
        <v>10</v>
      </c>
      <c r="CH206">
        <v>20</v>
      </c>
      <c r="CI206">
        <v>0</v>
      </c>
      <c r="CJ206">
        <v>0</v>
      </c>
      <c r="CK206">
        <v>0</v>
      </c>
      <c r="CL206">
        <v>2</v>
      </c>
      <c r="CM206">
        <v>1</v>
      </c>
      <c r="CN206">
        <v>0</v>
      </c>
      <c r="CO206">
        <v>0</v>
      </c>
      <c r="CP206">
        <v>3</v>
      </c>
      <c r="CQ206">
        <v>0</v>
      </c>
      <c r="CR206">
        <v>2</v>
      </c>
      <c r="CS206">
        <v>0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0</v>
      </c>
      <c r="CZ206">
        <v>13</v>
      </c>
      <c r="DA206">
        <v>9</v>
      </c>
      <c r="DB206">
        <v>1</v>
      </c>
      <c r="DC206">
        <v>7</v>
      </c>
      <c r="DD206">
        <v>13</v>
      </c>
      <c r="DE206">
        <v>5</v>
      </c>
      <c r="DF206">
        <v>2</v>
      </c>
      <c r="DG206">
        <v>22</v>
      </c>
      <c r="DH206">
        <v>10</v>
      </c>
      <c r="DI206">
        <v>3</v>
      </c>
      <c r="DJ206">
        <v>10</v>
      </c>
      <c r="DK206">
        <v>8</v>
      </c>
      <c r="DL206">
        <v>2</v>
      </c>
      <c r="DM206">
        <v>5</v>
      </c>
      <c r="DN206">
        <v>3</v>
      </c>
      <c r="DO206">
        <v>2</v>
      </c>
      <c r="DP206" s="42">
        <f t="shared" si="77"/>
        <v>-7</v>
      </c>
      <c r="DQ206" s="20">
        <v>-4.0119999999999996</v>
      </c>
      <c r="DR206">
        <v>8</v>
      </c>
      <c r="DS206">
        <v>2</v>
      </c>
      <c r="DT206">
        <v>0</v>
      </c>
      <c r="DU206">
        <v>0</v>
      </c>
      <c r="DV206">
        <v>0</v>
      </c>
      <c r="DW206">
        <v>544</v>
      </c>
      <c r="DX206">
        <v>786</v>
      </c>
      <c r="DY206">
        <v>397</v>
      </c>
      <c r="DZ206">
        <v>601</v>
      </c>
      <c r="EA206">
        <v>290</v>
      </c>
      <c r="EB206">
        <v>433</v>
      </c>
      <c r="EC206">
        <v>25.95</v>
      </c>
      <c r="ED206">
        <v>41.44</v>
      </c>
      <c r="EE206">
        <v>31</v>
      </c>
      <c r="EF206">
        <v>45</v>
      </c>
      <c r="EG206" s="41">
        <f t="shared" si="78"/>
        <v>0.10689655172413794</v>
      </c>
      <c r="EH206" s="43">
        <f t="shared" si="79"/>
        <v>0.89607390300230949</v>
      </c>
      <c r="EI206" s="44">
        <f t="shared" si="80"/>
        <v>1.0029704547264475</v>
      </c>
      <c r="EJ206">
        <v>540</v>
      </c>
      <c r="EK206">
        <v>788</v>
      </c>
      <c r="EL206">
        <v>393</v>
      </c>
      <c r="EM206">
        <v>603</v>
      </c>
      <c r="EN206">
        <v>287</v>
      </c>
      <c r="EO206">
        <v>435</v>
      </c>
      <c r="EP206">
        <v>31</v>
      </c>
      <c r="EQ206">
        <v>45</v>
      </c>
      <c r="ER206">
        <v>276</v>
      </c>
      <c r="ES206">
        <v>420</v>
      </c>
      <c r="ET206">
        <v>107</v>
      </c>
      <c r="EU206">
        <v>181</v>
      </c>
      <c r="EV206">
        <v>19</v>
      </c>
      <c r="EW206">
        <v>26</v>
      </c>
      <c r="EX206">
        <v>46</v>
      </c>
      <c r="EY206">
        <v>30</v>
      </c>
      <c r="EZ206">
        <v>0.8</v>
      </c>
      <c r="FA206">
        <v>0.8</v>
      </c>
      <c r="FB206">
        <v>1.6</v>
      </c>
      <c r="FC206" s="20">
        <v>10.88</v>
      </c>
      <c r="FD206" s="26">
        <f t="shared" si="81"/>
        <v>0.17836065573770493</v>
      </c>
      <c r="FE206">
        <v>2.0038</v>
      </c>
      <c r="FF206">
        <v>-0.18</v>
      </c>
      <c r="FG206">
        <v>-0.11</v>
      </c>
      <c r="FH206">
        <v>-0.28000000000000003</v>
      </c>
      <c r="FL206" s="42">
        <f t="shared" si="82"/>
        <v>114</v>
      </c>
      <c r="FM206" s="20">
        <f t="shared" si="83"/>
        <v>10.75</v>
      </c>
      <c r="FN206" s="41">
        <v>4.8981217200000003E-2</v>
      </c>
      <c r="FO206" s="20">
        <f t="shared" si="84"/>
        <v>15.4</v>
      </c>
      <c r="FP206" s="20">
        <f t="shared" si="85"/>
        <v>17.197600000000001</v>
      </c>
      <c r="FQ206" s="20">
        <f t="shared" si="86"/>
        <v>111.18851887975477</v>
      </c>
      <c r="FV206" t="s">
        <v>711</v>
      </c>
      <c r="FW206" s="45">
        <v>660000</v>
      </c>
      <c r="FX206" s="45">
        <v>660000</v>
      </c>
      <c r="FY206">
        <v>381</v>
      </c>
      <c r="FZ206">
        <v>59</v>
      </c>
      <c r="GA206">
        <v>65</v>
      </c>
      <c r="GB206">
        <v>124</v>
      </c>
      <c r="GC206">
        <v>-26</v>
      </c>
      <c r="GD206">
        <v>222</v>
      </c>
      <c r="GE206">
        <v>513</v>
      </c>
      <c r="GF206">
        <v>5161</v>
      </c>
      <c r="GG206">
        <v>5.9</v>
      </c>
      <c r="GH206">
        <v>4.0999999999999996</v>
      </c>
      <c r="GI206">
        <v>10</v>
      </c>
      <c r="GJ206" s="42">
        <f t="shared" si="87"/>
        <v>15.4</v>
      </c>
    </row>
    <row r="207" spans="1:192" x14ac:dyDescent="0.45">
      <c r="A207" s="40">
        <v>33159</v>
      </c>
      <c r="B207" t="s">
        <v>356</v>
      </c>
      <c r="D207" t="s">
        <v>223</v>
      </c>
      <c r="E207" t="s">
        <v>223</v>
      </c>
      <c r="F207">
        <v>74</v>
      </c>
      <c r="G207">
        <v>202</v>
      </c>
      <c r="H207">
        <v>2009</v>
      </c>
      <c r="I207">
        <v>2</v>
      </c>
      <c r="J207">
        <v>39</v>
      </c>
      <c r="K207" t="s">
        <v>202</v>
      </c>
      <c r="L207">
        <v>2012</v>
      </c>
      <c r="M207">
        <v>27</v>
      </c>
      <c r="N207">
        <v>6</v>
      </c>
      <c r="O207">
        <v>8475164</v>
      </c>
      <c r="P207" t="s">
        <v>1608</v>
      </c>
      <c r="Q207" t="s">
        <v>1609</v>
      </c>
      <c r="R207" t="s">
        <v>1610</v>
      </c>
      <c r="S207" t="s">
        <v>1611</v>
      </c>
      <c r="T207" t="s">
        <v>710</v>
      </c>
      <c r="U207" t="s">
        <v>102</v>
      </c>
      <c r="V207">
        <v>77</v>
      </c>
      <c r="W207">
        <v>17</v>
      </c>
      <c r="X207">
        <v>23</v>
      </c>
      <c r="Y207">
        <v>13</v>
      </c>
      <c r="Z207">
        <v>40</v>
      </c>
      <c r="AA207">
        <v>4</v>
      </c>
      <c r="AB207">
        <v>29</v>
      </c>
      <c r="AC207" s="26">
        <f t="shared" si="66"/>
        <v>0.51948051948051943</v>
      </c>
      <c r="AD207" s="20">
        <f t="shared" si="67"/>
        <v>1.9502923976608173</v>
      </c>
      <c r="AE207" s="20">
        <v>15.276999999999999</v>
      </c>
      <c r="AF207">
        <v>6</v>
      </c>
      <c r="AG207">
        <v>-4.2</v>
      </c>
      <c r="AH207">
        <v>18</v>
      </c>
      <c r="AI207">
        <v>1897</v>
      </c>
      <c r="AJ207">
        <v>82977</v>
      </c>
      <c r="AK207" s="20">
        <v>1382.95</v>
      </c>
      <c r="AL207">
        <v>1382.95</v>
      </c>
      <c r="AM207">
        <v>1383</v>
      </c>
      <c r="AN207" s="26">
        <f t="shared" si="68"/>
        <v>17.960389610389612</v>
      </c>
      <c r="AO207">
        <v>29.61</v>
      </c>
      <c r="AP207" s="41">
        <f t="shared" si="69"/>
        <v>0.66666666666666663</v>
      </c>
      <c r="AQ207">
        <v>349</v>
      </c>
      <c r="AR207">
        <v>351</v>
      </c>
      <c r="AS207">
        <v>351</v>
      </c>
      <c r="AT207">
        <v>267</v>
      </c>
      <c r="AU207">
        <v>267</v>
      </c>
      <c r="AV207">
        <v>187</v>
      </c>
      <c r="AW207">
        <v>200</v>
      </c>
      <c r="AX207">
        <v>87</v>
      </c>
      <c r="AY207">
        <v>9</v>
      </c>
      <c r="AZ207">
        <v>25</v>
      </c>
      <c r="BA207" s="42">
        <f t="shared" si="70"/>
        <v>34</v>
      </c>
      <c r="BB207">
        <v>21.17</v>
      </c>
      <c r="BC207">
        <v>28.128299999999999</v>
      </c>
      <c r="BD207" s="20">
        <v>241.8</v>
      </c>
      <c r="BE207" s="20">
        <f t="shared" si="71"/>
        <v>590.79999999999995</v>
      </c>
      <c r="BF207" s="20">
        <f t="shared" si="72"/>
        <v>25.632163129541919</v>
      </c>
      <c r="BG207">
        <v>417</v>
      </c>
      <c r="BH207">
        <v>477</v>
      </c>
      <c r="BI207">
        <v>517</v>
      </c>
      <c r="BJ207" s="41">
        <f t="shared" si="73"/>
        <v>0.44646680942184153</v>
      </c>
      <c r="BK207">
        <v>52</v>
      </c>
      <c r="BL207">
        <v>52</v>
      </c>
      <c r="BM207">
        <v>117</v>
      </c>
      <c r="BN207" s="42">
        <f t="shared" si="74"/>
        <v>-65</v>
      </c>
      <c r="BO207">
        <v>80</v>
      </c>
      <c r="BP207">
        <v>43</v>
      </c>
      <c r="BQ207">
        <v>40</v>
      </c>
      <c r="BR207">
        <v>61</v>
      </c>
      <c r="BS207" s="41">
        <f t="shared" si="75"/>
        <v>5.4030115146147036E-2</v>
      </c>
      <c r="BT207">
        <v>18</v>
      </c>
      <c r="BU207">
        <v>35</v>
      </c>
      <c r="BV207" s="41">
        <f t="shared" si="76"/>
        <v>0.33962264150943394</v>
      </c>
      <c r="BW207">
        <v>5</v>
      </c>
      <c r="BX207">
        <v>5</v>
      </c>
      <c r="BY207">
        <v>6</v>
      </c>
      <c r="BZ207">
        <v>15</v>
      </c>
      <c r="CA207">
        <v>7</v>
      </c>
      <c r="CB207">
        <v>15</v>
      </c>
      <c r="CC207">
        <v>7</v>
      </c>
      <c r="CD207">
        <v>12</v>
      </c>
      <c r="CE207">
        <v>5</v>
      </c>
      <c r="CF207">
        <v>8</v>
      </c>
      <c r="CG207">
        <v>13</v>
      </c>
      <c r="CH207">
        <v>23</v>
      </c>
      <c r="CI207">
        <v>0</v>
      </c>
      <c r="CJ207">
        <v>0</v>
      </c>
      <c r="CK207">
        <v>3</v>
      </c>
      <c r="CL207">
        <v>2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2</v>
      </c>
      <c r="CS207">
        <v>3</v>
      </c>
      <c r="CT207">
        <v>3</v>
      </c>
      <c r="CU207">
        <v>0</v>
      </c>
      <c r="CV207">
        <v>6</v>
      </c>
      <c r="CW207">
        <v>1</v>
      </c>
      <c r="CX207">
        <v>3</v>
      </c>
      <c r="CY207">
        <v>9</v>
      </c>
      <c r="CZ207">
        <v>67</v>
      </c>
      <c r="DA207">
        <v>11</v>
      </c>
      <c r="DB207">
        <v>3</v>
      </c>
      <c r="DC207">
        <v>18</v>
      </c>
      <c r="DD207">
        <v>22</v>
      </c>
      <c r="DE207">
        <v>21</v>
      </c>
      <c r="DF207">
        <v>3</v>
      </c>
      <c r="DG207">
        <v>109</v>
      </c>
      <c r="DH207">
        <v>9</v>
      </c>
      <c r="DI207">
        <v>12</v>
      </c>
      <c r="DJ207">
        <v>9</v>
      </c>
      <c r="DK207">
        <v>9</v>
      </c>
      <c r="DL207">
        <v>0</v>
      </c>
      <c r="DM207">
        <v>10</v>
      </c>
      <c r="DN207">
        <v>10</v>
      </c>
      <c r="DO207">
        <v>0</v>
      </c>
      <c r="DP207" s="42">
        <f t="shared" si="77"/>
        <v>3</v>
      </c>
      <c r="DQ207" s="20">
        <v>-0.37</v>
      </c>
      <c r="DR207">
        <v>9</v>
      </c>
      <c r="DS207">
        <v>0</v>
      </c>
      <c r="DT207">
        <v>0</v>
      </c>
      <c r="DU207">
        <v>0</v>
      </c>
      <c r="DV207">
        <v>0</v>
      </c>
      <c r="DW207">
        <v>1388</v>
      </c>
      <c r="DX207">
        <v>1434</v>
      </c>
      <c r="DY207">
        <v>1051</v>
      </c>
      <c r="DZ207">
        <v>1068</v>
      </c>
      <c r="EA207">
        <v>719</v>
      </c>
      <c r="EB207">
        <v>775</v>
      </c>
      <c r="EC207">
        <v>75.73</v>
      </c>
      <c r="ED207">
        <v>74.739999999999995</v>
      </c>
      <c r="EE207">
        <v>60</v>
      </c>
      <c r="EF207">
        <v>53</v>
      </c>
      <c r="EG207" s="41">
        <f t="shared" si="78"/>
        <v>8.3449235048678724E-2</v>
      </c>
      <c r="EH207" s="43">
        <f t="shared" si="79"/>
        <v>0.93161290322580648</v>
      </c>
      <c r="EI207" s="44">
        <f t="shared" si="80"/>
        <v>1.0150621382744851</v>
      </c>
      <c r="EJ207">
        <v>1392</v>
      </c>
      <c r="EK207">
        <v>1436</v>
      </c>
      <c r="EL207">
        <v>1054</v>
      </c>
      <c r="EM207">
        <v>1069</v>
      </c>
      <c r="EN207">
        <v>721</v>
      </c>
      <c r="EO207">
        <v>776</v>
      </c>
      <c r="EP207">
        <v>60</v>
      </c>
      <c r="EQ207">
        <v>53</v>
      </c>
      <c r="ER207">
        <v>696</v>
      </c>
      <c r="ES207">
        <v>736</v>
      </c>
      <c r="ET207">
        <v>284</v>
      </c>
      <c r="EU207">
        <v>303</v>
      </c>
      <c r="EV207">
        <v>42</v>
      </c>
      <c r="EW207">
        <v>30</v>
      </c>
      <c r="EX207">
        <v>92</v>
      </c>
      <c r="EY207">
        <v>67</v>
      </c>
      <c r="EZ207">
        <v>2</v>
      </c>
      <c r="FA207">
        <v>1.8</v>
      </c>
      <c r="FB207">
        <v>3.8</v>
      </c>
      <c r="FC207" s="20">
        <v>45.45</v>
      </c>
      <c r="FD207" s="26">
        <f t="shared" si="81"/>
        <v>0.59025974025974026</v>
      </c>
      <c r="FE207">
        <v>4.6946000000000003</v>
      </c>
      <c r="FF207">
        <v>1.38</v>
      </c>
      <c r="FG207">
        <v>0.04</v>
      </c>
      <c r="FH207">
        <v>1.41</v>
      </c>
      <c r="FI207">
        <v>5</v>
      </c>
      <c r="FJ207">
        <v>0</v>
      </c>
      <c r="FK207">
        <v>0</v>
      </c>
      <c r="FL207" s="42">
        <f t="shared" si="82"/>
        <v>131</v>
      </c>
      <c r="FM207" s="20">
        <f t="shared" si="83"/>
        <v>10.222222222222221</v>
      </c>
      <c r="FN207" s="41">
        <v>8.4597645299999996E-2</v>
      </c>
      <c r="FO207" s="20">
        <f t="shared" si="84"/>
        <v>38.200000000000003</v>
      </c>
      <c r="FP207" s="20">
        <f t="shared" si="85"/>
        <v>39.926000000000002</v>
      </c>
      <c r="FQ207" s="20">
        <f t="shared" si="86"/>
        <v>122.43392747387828</v>
      </c>
      <c r="FR207">
        <v>4</v>
      </c>
      <c r="FS207" t="s">
        <v>314</v>
      </c>
      <c r="FT207">
        <v>195</v>
      </c>
      <c r="FV207" t="s">
        <v>711</v>
      </c>
      <c r="FW207" s="45">
        <v>3750000</v>
      </c>
      <c r="FX207" s="45">
        <v>3750000</v>
      </c>
      <c r="FY207">
        <v>419</v>
      </c>
      <c r="FZ207">
        <v>93</v>
      </c>
      <c r="GA207">
        <v>116</v>
      </c>
      <c r="GB207">
        <v>209</v>
      </c>
      <c r="GC207">
        <v>50</v>
      </c>
      <c r="GD207">
        <v>118</v>
      </c>
      <c r="GE207">
        <v>1071</v>
      </c>
      <c r="GF207">
        <v>7024</v>
      </c>
      <c r="GG207">
        <v>13.8</v>
      </c>
      <c r="GH207">
        <v>10</v>
      </c>
      <c r="GI207">
        <v>23.8</v>
      </c>
      <c r="GJ207" s="42">
        <f t="shared" si="87"/>
        <v>38.200000000000003</v>
      </c>
    </row>
    <row r="208" spans="1:192" x14ac:dyDescent="0.45">
      <c r="A208" s="40">
        <v>33193</v>
      </c>
      <c r="B208" t="s">
        <v>1612</v>
      </c>
      <c r="C208" t="s">
        <v>1613</v>
      </c>
      <c r="D208" t="s">
        <v>107</v>
      </c>
      <c r="E208" t="s">
        <v>107</v>
      </c>
      <c r="F208">
        <v>74</v>
      </c>
      <c r="G208">
        <v>210</v>
      </c>
      <c r="K208" t="s">
        <v>92</v>
      </c>
      <c r="L208">
        <v>2014</v>
      </c>
      <c r="M208">
        <v>27</v>
      </c>
      <c r="N208">
        <v>4</v>
      </c>
      <c r="O208">
        <v>8477213</v>
      </c>
      <c r="P208" t="s">
        <v>1614</v>
      </c>
      <c r="Q208" t="s">
        <v>1615</v>
      </c>
      <c r="R208" t="s">
        <v>1616</v>
      </c>
      <c r="S208" t="s">
        <v>1617</v>
      </c>
      <c r="T208" t="s">
        <v>716</v>
      </c>
      <c r="U208" t="s">
        <v>263</v>
      </c>
      <c r="V208">
        <v>82</v>
      </c>
      <c r="W208">
        <v>12</v>
      </c>
      <c r="X208">
        <v>10</v>
      </c>
      <c r="Y208">
        <v>6</v>
      </c>
      <c r="Z208">
        <v>22</v>
      </c>
      <c r="AA208">
        <v>13</v>
      </c>
      <c r="AB208">
        <v>63</v>
      </c>
      <c r="AC208" s="26">
        <f t="shared" si="66"/>
        <v>0.26829268292682928</v>
      </c>
      <c r="AD208" s="20">
        <f t="shared" si="67"/>
        <v>5.4255319148936181</v>
      </c>
      <c r="AE208" s="20">
        <v>8.9410000000000007</v>
      </c>
      <c r="AF208">
        <v>-5</v>
      </c>
      <c r="AG208">
        <v>5.8</v>
      </c>
      <c r="AH208">
        <v>42</v>
      </c>
      <c r="AI208">
        <v>1522</v>
      </c>
      <c r="AJ208">
        <v>65339</v>
      </c>
      <c r="AK208" s="20">
        <v>1088.9833333332999</v>
      </c>
      <c r="AL208">
        <v>1088.98</v>
      </c>
      <c r="AM208">
        <v>1089</v>
      </c>
      <c r="AN208" s="26">
        <f t="shared" si="68"/>
        <v>13.280284552845529</v>
      </c>
      <c r="AO208">
        <v>22.29</v>
      </c>
      <c r="AP208" s="41">
        <f t="shared" si="69"/>
        <v>0.66666666666666663</v>
      </c>
      <c r="AQ208">
        <v>210</v>
      </c>
      <c r="AR208">
        <v>209</v>
      </c>
      <c r="AS208">
        <v>210</v>
      </c>
      <c r="AT208">
        <v>171</v>
      </c>
      <c r="AU208">
        <v>171</v>
      </c>
      <c r="AV208">
        <v>133</v>
      </c>
      <c r="AW208">
        <v>126</v>
      </c>
      <c r="AX208">
        <v>66</v>
      </c>
      <c r="AY208">
        <v>11</v>
      </c>
      <c r="AZ208">
        <v>14</v>
      </c>
      <c r="BA208" s="42">
        <f t="shared" si="70"/>
        <v>25</v>
      </c>
      <c r="BB208">
        <v>15.32</v>
      </c>
      <c r="BC208">
        <v>27.932300000000001</v>
      </c>
      <c r="BD208" s="20">
        <v>145</v>
      </c>
      <c r="BE208" s="20">
        <f t="shared" si="71"/>
        <v>355</v>
      </c>
      <c r="BF208" s="20">
        <f t="shared" si="72"/>
        <v>19.559587871218937</v>
      </c>
      <c r="BG208">
        <v>194</v>
      </c>
      <c r="BH208">
        <v>417</v>
      </c>
      <c r="BI208">
        <v>450</v>
      </c>
      <c r="BJ208" s="41">
        <f t="shared" si="73"/>
        <v>0.30124223602484473</v>
      </c>
      <c r="BK208">
        <v>132</v>
      </c>
      <c r="BL208">
        <v>132</v>
      </c>
      <c r="BM208">
        <v>98</v>
      </c>
      <c r="BN208" s="42">
        <f t="shared" si="74"/>
        <v>34</v>
      </c>
      <c r="BO208">
        <v>38</v>
      </c>
      <c r="BP208">
        <v>25</v>
      </c>
      <c r="BQ208">
        <v>31</v>
      </c>
      <c r="BR208">
        <v>59</v>
      </c>
      <c r="BS208" s="41">
        <f t="shared" si="75"/>
        <v>6.9248826291079812E-2</v>
      </c>
      <c r="BT208">
        <v>76</v>
      </c>
      <c r="BU208">
        <v>90</v>
      </c>
      <c r="BV208" s="41">
        <f t="shared" si="76"/>
        <v>0.45783132530120479</v>
      </c>
      <c r="BW208">
        <v>46</v>
      </c>
      <c r="BX208">
        <v>45</v>
      </c>
      <c r="BY208">
        <v>19</v>
      </c>
      <c r="BZ208">
        <v>23</v>
      </c>
      <c r="CA208">
        <v>11</v>
      </c>
      <c r="CB208">
        <v>22</v>
      </c>
      <c r="CC208">
        <v>10</v>
      </c>
      <c r="CD208">
        <v>13</v>
      </c>
      <c r="CE208">
        <v>40</v>
      </c>
      <c r="CF208">
        <v>44</v>
      </c>
      <c r="CG208">
        <v>43</v>
      </c>
      <c r="CH208">
        <v>55</v>
      </c>
      <c r="CI208">
        <v>0</v>
      </c>
      <c r="CJ208">
        <v>0</v>
      </c>
      <c r="CK208">
        <v>1</v>
      </c>
      <c r="CL208">
        <v>0</v>
      </c>
      <c r="CM208">
        <v>3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2</v>
      </c>
      <c r="CT208">
        <v>0</v>
      </c>
      <c r="CU208">
        <v>0</v>
      </c>
      <c r="CV208">
        <v>9</v>
      </c>
      <c r="CW208">
        <v>0</v>
      </c>
      <c r="CX208">
        <v>2</v>
      </c>
      <c r="CY208">
        <v>4</v>
      </c>
      <c r="CZ208">
        <v>32</v>
      </c>
      <c r="DA208">
        <v>22</v>
      </c>
      <c r="DB208">
        <v>1</v>
      </c>
      <c r="DC208">
        <v>8</v>
      </c>
      <c r="DD208">
        <v>17</v>
      </c>
      <c r="DE208">
        <v>2</v>
      </c>
      <c r="DF208">
        <v>12</v>
      </c>
      <c r="DG208">
        <v>71</v>
      </c>
      <c r="DH208">
        <v>14</v>
      </c>
      <c r="DI208">
        <v>13</v>
      </c>
      <c r="DJ208">
        <v>14</v>
      </c>
      <c r="DK208">
        <v>12</v>
      </c>
      <c r="DL208">
        <v>2</v>
      </c>
      <c r="DM208">
        <v>14</v>
      </c>
      <c r="DN208">
        <v>12</v>
      </c>
      <c r="DO208">
        <v>2</v>
      </c>
      <c r="DP208" s="42">
        <f t="shared" si="77"/>
        <v>-1</v>
      </c>
      <c r="DQ208" s="20">
        <v>-2.7669999999999999</v>
      </c>
      <c r="DR208">
        <v>11</v>
      </c>
      <c r="DS208">
        <v>2</v>
      </c>
      <c r="DT208">
        <v>0</v>
      </c>
      <c r="DU208">
        <v>1</v>
      </c>
      <c r="DV208">
        <v>0</v>
      </c>
      <c r="DW208">
        <v>878</v>
      </c>
      <c r="DX208">
        <v>1100</v>
      </c>
      <c r="DY208">
        <v>669</v>
      </c>
      <c r="DZ208">
        <v>793</v>
      </c>
      <c r="EA208">
        <v>492</v>
      </c>
      <c r="EB208">
        <v>555</v>
      </c>
      <c r="EC208">
        <v>42.96</v>
      </c>
      <c r="ED208">
        <v>47.23</v>
      </c>
      <c r="EE208">
        <v>33</v>
      </c>
      <c r="EF208">
        <v>50</v>
      </c>
      <c r="EG208" s="41">
        <f t="shared" si="78"/>
        <v>6.7073170731707321E-2</v>
      </c>
      <c r="EH208" s="43">
        <f t="shared" si="79"/>
        <v>0.90990990990990994</v>
      </c>
      <c r="EI208" s="44">
        <f t="shared" si="80"/>
        <v>0.97698308064161732</v>
      </c>
      <c r="EJ208">
        <v>878</v>
      </c>
      <c r="EK208">
        <v>1099</v>
      </c>
      <c r="EL208">
        <v>668</v>
      </c>
      <c r="EM208">
        <v>792</v>
      </c>
      <c r="EN208">
        <v>491</v>
      </c>
      <c r="EO208">
        <v>554</v>
      </c>
      <c r="EP208">
        <v>32</v>
      </c>
      <c r="EQ208">
        <v>50</v>
      </c>
      <c r="ER208">
        <v>420</v>
      </c>
      <c r="ES208">
        <v>524</v>
      </c>
      <c r="ET208">
        <v>179</v>
      </c>
      <c r="EU208">
        <v>188</v>
      </c>
      <c r="EV208">
        <v>18</v>
      </c>
      <c r="EW208">
        <v>25</v>
      </c>
      <c r="EX208">
        <v>79</v>
      </c>
      <c r="EY208">
        <v>66</v>
      </c>
      <c r="EZ208">
        <v>0.4</v>
      </c>
      <c r="FA208">
        <v>1.1000000000000001</v>
      </c>
      <c r="FB208">
        <v>1.5</v>
      </c>
      <c r="FC208" s="20">
        <v>29.14</v>
      </c>
      <c r="FD208" s="26">
        <f t="shared" si="81"/>
        <v>0.35536585365853657</v>
      </c>
      <c r="FE208">
        <v>1.1697</v>
      </c>
      <c r="FF208">
        <v>0.02</v>
      </c>
      <c r="FG208">
        <v>0.01</v>
      </c>
      <c r="FH208">
        <v>0.02</v>
      </c>
      <c r="FI208">
        <v>1</v>
      </c>
      <c r="FJ208">
        <v>0</v>
      </c>
      <c r="FK208">
        <v>0</v>
      </c>
      <c r="FL208" s="42">
        <f t="shared" si="82"/>
        <v>235</v>
      </c>
      <c r="FM208" s="20">
        <f t="shared" si="83"/>
        <v>14.818181818181818</v>
      </c>
      <c r="FN208" s="41">
        <v>4.7058823499999999E-2</v>
      </c>
      <c r="FO208" s="20">
        <f t="shared" si="84"/>
        <v>17.8</v>
      </c>
      <c r="FP208" s="20">
        <f t="shared" si="85"/>
        <v>21.4466</v>
      </c>
      <c r="FQ208" s="20">
        <f t="shared" si="86"/>
        <v>108.98271777259454</v>
      </c>
      <c r="FU208" t="s">
        <v>1618</v>
      </c>
      <c r="FV208" t="s">
        <v>711</v>
      </c>
      <c r="FW208" s="45">
        <v>775000</v>
      </c>
      <c r="FX208" s="45">
        <v>775000</v>
      </c>
      <c r="FY208">
        <v>176</v>
      </c>
      <c r="FZ208">
        <v>21</v>
      </c>
      <c r="GA208">
        <v>20</v>
      </c>
      <c r="GB208">
        <v>41</v>
      </c>
      <c r="GC208">
        <v>-13</v>
      </c>
      <c r="GD208">
        <v>69</v>
      </c>
      <c r="GE208">
        <v>259</v>
      </c>
      <c r="GF208">
        <v>2159</v>
      </c>
      <c r="GG208">
        <v>0.60000000000000009</v>
      </c>
      <c r="GH208">
        <v>2.1</v>
      </c>
      <c r="GI208">
        <v>2.8</v>
      </c>
      <c r="GJ208" s="42">
        <f t="shared" si="87"/>
        <v>17.8</v>
      </c>
    </row>
    <row r="209" spans="1:192" x14ac:dyDescent="0.45">
      <c r="A209" s="40">
        <v>33136</v>
      </c>
      <c r="B209" t="s">
        <v>933</v>
      </c>
      <c r="C209" t="s">
        <v>145</v>
      </c>
      <c r="D209" t="s">
        <v>91</v>
      </c>
      <c r="E209" t="s">
        <v>91</v>
      </c>
      <c r="F209">
        <v>73</v>
      </c>
      <c r="G209">
        <v>208</v>
      </c>
      <c r="H209">
        <v>2009</v>
      </c>
      <c r="I209">
        <v>1</v>
      </c>
      <c r="J209">
        <v>1</v>
      </c>
      <c r="K209" t="s">
        <v>92</v>
      </c>
      <c r="L209">
        <v>2009</v>
      </c>
      <c r="M209">
        <v>27</v>
      </c>
      <c r="N209">
        <v>9</v>
      </c>
      <c r="O209">
        <v>8475166</v>
      </c>
      <c r="P209" t="s">
        <v>1619</v>
      </c>
      <c r="Q209" t="s">
        <v>1620</v>
      </c>
      <c r="R209" t="s">
        <v>1621</v>
      </c>
      <c r="S209" t="s">
        <v>243</v>
      </c>
      <c r="T209" t="s">
        <v>716</v>
      </c>
      <c r="U209" t="s">
        <v>142</v>
      </c>
      <c r="V209">
        <v>82</v>
      </c>
      <c r="W209">
        <v>37</v>
      </c>
      <c r="X209">
        <v>47</v>
      </c>
      <c r="Y209">
        <v>28</v>
      </c>
      <c r="Z209">
        <v>84</v>
      </c>
      <c r="AA209">
        <v>2</v>
      </c>
      <c r="AB209">
        <v>1</v>
      </c>
      <c r="AC209" s="26">
        <f t="shared" si="66"/>
        <v>1.024390243902439</v>
      </c>
      <c r="AD209" s="20">
        <f t="shared" si="67"/>
        <v>8.9846678023850046</v>
      </c>
      <c r="AE209" s="20">
        <v>32.1</v>
      </c>
      <c r="AF209">
        <v>-12</v>
      </c>
      <c r="AG209">
        <v>-8.3000000000000007</v>
      </c>
      <c r="AH209">
        <v>26</v>
      </c>
      <c r="AI209">
        <v>1895</v>
      </c>
      <c r="AJ209">
        <v>98032</v>
      </c>
      <c r="AK209" s="20">
        <v>1633.8666666667</v>
      </c>
      <c r="AL209">
        <v>1633.8</v>
      </c>
      <c r="AM209">
        <v>1634</v>
      </c>
      <c r="AN209" s="26">
        <f t="shared" si="68"/>
        <v>19.925203252032517</v>
      </c>
      <c r="AO209">
        <v>32.82</v>
      </c>
      <c r="AP209" s="41">
        <f t="shared" si="69"/>
        <v>0.69421487603305787</v>
      </c>
      <c r="AQ209">
        <v>448</v>
      </c>
      <c r="AR209">
        <v>448</v>
      </c>
      <c r="AS209">
        <v>448</v>
      </c>
      <c r="AT209">
        <v>343</v>
      </c>
      <c r="AU209">
        <v>343</v>
      </c>
      <c r="AV209">
        <v>258</v>
      </c>
      <c r="AW209">
        <v>320</v>
      </c>
      <c r="AX209">
        <v>132</v>
      </c>
      <c r="AY209">
        <v>11</v>
      </c>
      <c r="AZ209">
        <v>29</v>
      </c>
      <c r="BA209" s="42">
        <f t="shared" si="70"/>
        <v>40</v>
      </c>
      <c r="BB209">
        <v>33.590000000000003</v>
      </c>
      <c r="BC209">
        <v>23.782900000000001</v>
      </c>
      <c r="BD209" s="20">
        <v>368.5</v>
      </c>
      <c r="BE209" s="20">
        <f t="shared" si="71"/>
        <v>816.5</v>
      </c>
      <c r="BF209" s="20">
        <f t="shared" si="72"/>
        <v>29.985310319500552</v>
      </c>
      <c r="BG209">
        <v>736</v>
      </c>
      <c r="BH209">
        <v>473</v>
      </c>
      <c r="BI209">
        <v>572</v>
      </c>
      <c r="BJ209" s="41">
        <f t="shared" si="73"/>
        <v>0.56269113149847094</v>
      </c>
      <c r="BK209">
        <v>30</v>
      </c>
      <c r="BL209">
        <v>30</v>
      </c>
      <c r="BM209">
        <v>62</v>
      </c>
      <c r="BN209" s="42">
        <f t="shared" si="74"/>
        <v>-32</v>
      </c>
      <c r="BO209">
        <v>85</v>
      </c>
      <c r="BP209">
        <v>78</v>
      </c>
      <c r="BQ209">
        <v>49</v>
      </c>
      <c r="BR209">
        <v>34</v>
      </c>
      <c r="BS209" s="41">
        <f t="shared" si="75"/>
        <v>2.5914634146341462E-2</v>
      </c>
      <c r="BT209">
        <v>913</v>
      </c>
      <c r="BU209">
        <v>813</v>
      </c>
      <c r="BV209" s="41">
        <f t="shared" si="76"/>
        <v>0.52896871378910781</v>
      </c>
      <c r="BW209">
        <v>303</v>
      </c>
      <c r="BX209">
        <v>259</v>
      </c>
      <c r="BY209">
        <v>240</v>
      </c>
      <c r="BZ209">
        <v>218</v>
      </c>
      <c r="CA209">
        <v>370</v>
      </c>
      <c r="CB209">
        <v>336</v>
      </c>
      <c r="CC209">
        <v>291</v>
      </c>
      <c r="CD209">
        <v>275</v>
      </c>
      <c r="CE209">
        <v>310</v>
      </c>
      <c r="CF209">
        <v>287</v>
      </c>
      <c r="CG209">
        <v>502</v>
      </c>
      <c r="CH209">
        <v>437</v>
      </c>
      <c r="CI209">
        <v>2</v>
      </c>
      <c r="CJ209">
        <v>2</v>
      </c>
      <c r="CK209">
        <v>5</v>
      </c>
      <c r="CL209">
        <v>3</v>
      </c>
      <c r="CM209">
        <v>3</v>
      </c>
      <c r="CN209">
        <v>0</v>
      </c>
      <c r="CO209">
        <v>0</v>
      </c>
      <c r="CP209">
        <v>1</v>
      </c>
      <c r="CQ209">
        <v>1</v>
      </c>
      <c r="CR209">
        <v>2</v>
      </c>
      <c r="CS209">
        <v>2</v>
      </c>
      <c r="CT209">
        <v>7</v>
      </c>
      <c r="CU209">
        <v>0</v>
      </c>
      <c r="CV209">
        <v>24</v>
      </c>
      <c r="CW209">
        <v>1</v>
      </c>
      <c r="CX209">
        <v>4</v>
      </c>
      <c r="CY209">
        <v>9</v>
      </c>
      <c r="CZ209">
        <v>71</v>
      </c>
      <c r="DA209">
        <v>23</v>
      </c>
      <c r="DB209">
        <v>2</v>
      </c>
      <c r="DC209">
        <v>17</v>
      </c>
      <c r="DD209">
        <v>34</v>
      </c>
      <c r="DE209">
        <v>21</v>
      </c>
      <c r="DF209">
        <v>4</v>
      </c>
      <c r="DG209">
        <v>157</v>
      </c>
      <c r="DH209">
        <v>13</v>
      </c>
      <c r="DI209">
        <v>20</v>
      </c>
      <c r="DJ209">
        <v>13</v>
      </c>
      <c r="DK209">
        <v>13</v>
      </c>
      <c r="DL209">
        <v>0</v>
      </c>
      <c r="DM209">
        <v>20</v>
      </c>
      <c r="DN209">
        <v>20</v>
      </c>
      <c r="DO209">
        <v>0</v>
      </c>
      <c r="DP209" s="42">
        <f t="shared" si="77"/>
        <v>7</v>
      </c>
      <c r="DQ209" s="20">
        <v>2.0099999999999998</v>
      </c>
      <c r="DR209">
        <v>13</v>
      </c>
      <c r="DS209">
        <v>0</v>
      </c>
      <c r="DT209">
        <v>0</v>
      </c>
      <c r="DU209">
        <v>0</v>
      </c>
      <c r="DV209">
        <v>0</v>
      </c>
      <c r="DW209">
        <v>1800</v>
      </c>
      <c r="DX209">
        <v>1627</v>
      </c>
      <c r="DY209">
        <v>1352</v>
      </c>
      <c r="DZ209">
        <v>1278</v>
      </c>
      <c r="EA209">
        <v>1002</v>
      </c>
      <c r="EB209">
        <v>958</v>
      </c>
      <c r="EC209">
        <v>110.93</v>
      </c>
      <c r="ED209">
        <v>93.8</v>
      </c>
      <c r="EE209">
        <v>121</v>
      </c>
      <c r="EF209">
        <v>113</v>
      </c>
      <c r="EG209" s="41">
        <f t="shared" si="78"/>
        <v>0.12075848303393213</v>
      </c>
      <c r="EH209" s="43">
        <f t="shared" si="79"/>
        <v>0.8820459290187892</v>
      </c>
      <c r="EI209" s="44">
        <f t="shared" si="80"/>
        <v>1.0028044120527213</v>
      </c>
      <c r="EJ209">
        <v>1797</v>
      </c>
      <c r="EK209">
        <v>1625</v>
      </c>
      <c r="EL209">
        <v>1346</v>
      </c>
      <c r="EM209">
        <v>1276</v>
      </c>
      <c r="EN209">
        <v>996</v>
      </c>
      <c r="EO209">
        <v>955</v>
      </c>
      <c r="EP209">
        <v>121</v>
      </c>
      <c r="EQ209">
        <v>114</v>
      </c>
      <c r="ER209">
        <v>1054</v>
      </c>
      <c r="ES209">
        <v>932</v>
      </c>
      <c r="ET209">
        <v>431</v>
      </c>
      <c r="EU209">
        <v>356</v>
      </c>
      <c r="EV209">
        <v>77</v>
      </c>
      <c r="EW209">
        <v>62</v>
      </c>
      <c r="EX209">
        <v>94</v>
      </c>
      <c r="EY209">
        <v>112</v>
      </c>
      <c r="EZ209">
        <v>7.8</v>
      </c>
      <c r="FA209">
        <v>1</v>
      </c>
      <c r="FB209">
        <v>8.8000000000000007</v>
      </c>
      <c r="FC209" s="20">
        <v>76.45</v>
      </c>
      <c r="FD209" s="26">
        <f t="shared" si="81"/>
        <v>0.93231707317073176</v>
      </c>
      <c r="FE209">
        <v>11.1713</v>
      </c>
      <c r="FF209">
        <v>1.61</v>
      </c>
      <c r="FG209">
        <v>7.0000000000000007E-2</v>
      </c>
      <c r="FH209">
        <v>1.69</v>
      </c>
      <c r="FI209">
        <v>5</v>
      </c>
      <c r="FJ209">
        <v>1</v>
      </c>
      <c r="FK209">
        <v>1</v>
      </c>
      <c r="FL209" s="42">
        <f t="shared" si="82"/>
        <v>90</v>
      </c>
      <c r="FM209" s="20">
        <f t="shared" si="83"/>
        <v>6.0769230769230766</v>
      </c>
      <c r="FN209" s="41">
        <v>0.1651785714</v>
      </c>
      <c r="FO209" s="20">
        <f t="shared" si="84"/>
        <v>81.400000000000006</v>
      </c>
      <c r="FP209" s="20">
        <f t="shared" si="85"/>
        <v>84.402000000000001</v>
      </c>
      <c r="FQ209" s="20">
        <f t="shared" si="86"/>
        <v>125.85383767903049</v>
      </c>
      <c r="FU209" t="s">
        <v>1618</v>
      </c>
      <c r="FV209" t="s">
        <v>711</v>
      </c>
      <c r="FW209" s="45">
        <v>6000000</v>
      </c>
      <c r="FX209" s="45">
        <v>5500000</v>
      </c>
      <c r="FY209">
        <v>669</v>
      </c>
      <c r="FZ209">
        <v>272</v>
      </c>
      <c r="GA209">
        <v>349</v>
      </c>
      <c r="GB209">
        <v>621</v>
      </c>
      <c r="GC209">
        <v>-42</v>
      </c>
      <c r="GD209">
        <v>307</v>
      </c>
      <c r="GE209">
        <v>2110</v>
      </c>
      <c r="GF209">
        <v>13395</v>
      </c>
      <c r="GG209">
        <v>61.3</v>
      </c>
      <c r="GH209">
        <v>12.2</v>
      </c>
      <c r="GI209">
        <v>73.5</v>
      </c>
      <c r="GJ209" s="42">
        <f t="shared" si="87"/>
        <v>81.400000000000006</v>
      </c>
    </row>
    <row r="210" spans="1:192" x14ac:dyDescent="0.45">
      <c r="A210" s="40">
        <v>32939</v>
      </c>
      <c r="B210" t="s">
        <v>522</v>
      </c>
      <c r="C210" t="s">
        <v>282</v>
      </c>
      <c r="D210" t="s">
        <v>107</v>
      </c>
      <c r="E210" t="s">
        <v>107</v>
      </c>
      <c r="F210">
        <v>75</v>
      </c>
      <c r="G210">
        <v>192</v>
      </c>
      <c r="K210" t="s">
        <v>92</v>
      </c>
      <c r="L210">
        <v>2012</v>
      </c>
      <c r="M210">
        <v>27</v>
      </c>
      <c r="N210">
        <v>6</v>
      </c>
      <c r="O210">
        <v>8477215</v>
      </c>
      <c r="P210" t="s">
        <v>1622</v>
      </c>
      <c r="Q210" t="s">
        <v>1623</v>
      </c>
      <c r="R210" t="s">
        <v>1624</v>
      </c>
      <c r="S210" t="s">
        <v>1353</v>
      </c>
      <c r="T210" t="s">
        <v>720</v>
      </c>
      <c r="U210" t="s">
        <v>298</v>
      </c>
      <c r="V210">
        <v>65</v>
      </c>
      <c r="W210">
        <v>6</v>
      </c>
      <c r="X210">
        <v>6</v>
      </c>
      <c r="Y210">
        <v>2</v>
      </c>
      <c r="Z210">
        <v>12</v>
      </c>
      <c r="AA210">
        <v>18</v>
      </c>
      <c r="AB210">
        <v>51</v>
      </c>
      <c r="AC210" s="26">
        <f t="shared" si="66"/>
        <v>0.18461538461538463</v>
      </c>
      <c r="AD210" s="20">
        <f t="shared" si="67"/>
        <v>-5.8955696202531662</v>
      </c>
      <c r="AE210" s="20">
        <v>4.7569999999999997</v>
      </c>
      <c r="AF210">
        <v>2</v>
      </c>
      <c r="AG210">
        <v>-2.5</v>
      </c>
      <c r="AH210">
        <v>28</v>
      </c>
      <c r="AI210">
        <v>1882</v>
      </c>
      <c r="AJ210">
        <v>79256</v>
      </c>
      <c r="AK210" s="20">
        <v>1320.9333333333</v>
      </c>
      <c r="AL210">
        <v>1320.93</v>
      </c>
      <c r="AM210">
        <v>1321</v>
      </c>
      <c r="AN210" s="26">
        <f t="shared" si="68"/>
        <v>20.322051282051284</v>
      </c>
      <c r="AO210">
        <v>33.76</v>
      </c>
      <c r="AP210" s="41">
        <f t="shared" si="69"/>
        <v>0.24489795918367346</v>
      </c>
      <c r="AQ210">
        <v>147</v>
      </c>
      <c r="AR210">
        <v>148</v>
      </c>
      <c r="AS210">
        <v>148</v>
      </c>
      <c r="AT210">
        <v>96</v>
      </c>
      <c r="AU210">
        <v>97</v>
      </c>
      <c r="AV210">
        <v>65</v>
      </c>
      <c r="AW210">
        <v>43</v>
      </c>
      <c r="AX210">
        <v>11</v>
      </c>
      <c r="AY210">
        <v>3</v>
      </c>
      <c r="AZ210">
        <v>4</v>
      </c>
      <c r="BA210" s="42">
        <f t="shared" si="70"/>
        <v>7</v>
      </c>
      <c r="BB210">
        <v>3.73</v>
      </c>
      <c r="BC210">
        <v>53.830800000000004</v>
      </c>
      <c r="BD210" s="20">
        <v>23.5</v>
      </c>
      <c r="BE210" s="20">
        <f t="shared" si="71"/>
        <v>170.5</v>
      </c>
      <c r="BF210" s="20">
        <f t="shared" si="72"/>
        <v>7.7445436169971158</v>
      </c>
      <c r="BG210">
        <v>367</v>
      </c>
      <c r="BH210">
        <v>468</v>
      </c>
      <c r="BI210">
        <v>555</v>
      </c>
      <c r="BJ210" s="41">
        <f t="shared" si="73"/>
        <v>0.39804772234273317</v>
      </c>
      <c r="BK210">
        <v>76</v>
      </c>
      <c r="BL210">
        <v>76</v>
      </c>
      <c r="BM210">
        <v>88</v>
      </c>
      <c r="BN210" s="42">
        <f t="shared" si="74"/>
        <v>-12</v>
      </c>
      <c r="BO210">
        <v>32</v>
      </c>
      <c r="BP210">
        <v>31</v>
      </c>
      <c r="BQ210">
        <v>6</v>
      </c>
      <c r="BR210">
        <v>125</v>
      </c>
      <c r="BS210" s="41">
        <f t="shared" si="75"/>
        <v>0.11220825852782765</v>
      </c>
      <c r="BT210">
        <v>0</v>
      </c>
      <c r="BU210">
        <v>0</v>
      </c>
      <c r="BV210" s="41">
        <f t="shared" si="76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</v>
      </c>
      <c r="CS210">
        <v>3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29</v>
      </c>
      <c r="DA210">
        <v>2</v>
      </c>
      <c r="DB210">
        <v>0</v>
      </c>
      <c r="DC210">
        <v>24</v>
      </c>
      <c r="DD210">
        <v>13</v>
      </c>
      <c r="DE210">
        <v>0</v>
      </c>
      <c r="DF210">
        <v>0</v>
      </c>
      <c r="DG210">
        <v>26</v>
      </c>
      <c r="DH210">
        <v>14</v>
      </c>
      <c r="DI210">
        <v>1</v>
      </c>
      <c r="DJ210">
        <v>14</v>
      </c>
      <c r="DK210">
        <v>14</v>
      </c>
      <c r="DL210">
        <v>0</v>
      </c>
      <c r="DM210">
        <v>2</v>
      </c>
      <c r="DN210">
        <v>2</v>
      </c>
      <c r="DO210">
        <v>0</v>
      </c>
      <c r="DP210" s="42">
        <f t="shared" si="77"/>
        <v>-13</v>
      </c>
      <c r="DQ210" s="20">
        <v>-4.6859999999999999</v>
      </c>
      <c r="DR210">
        <v>14</v>
      </c>
      <c r="DS210">
        <v>0</v>
      </c>
      <c r="DT210">
        <v>0</v>
      </c>
      <c r="DU210">
        <v>0</v>
      </c>
      <c r="DV210">
        <v>0</v>
      </c>
      <c r="DW210">
        <v>1090</v>
      </c>
      <c r="DX210">
        <v>1326</v>
      </c>
      <c r="DY210">
        <v>814</v>
      </c>
      <c r="DZ210">
        <v>989</v>
      </c>
      <c r="EA210">
        <v>586</v>
      </c>
      <c r="EB210">
        <v>733</v>
      </c>
      <c r="EC210">
        <v>47.4</v>
      </c>
      <c r="ED210">
        <v>65.86</v>
      </c>
      <c r="EE210">
        <v>49</v>
      </c>
      <c r="EF210">
        <v>69</v>
      </c>
      <c r="EG210" s="41">
        <f t="shared" si="78"/>
        <v>8.3617747440273033E-2</v>
      </c>
      <c r="EH210" s="43">
        <f t="shared" si="79"/>
        <v>0.90586630286493863</v>
      </c>
      <c r="EI210" s="44">
        <f t="shared" si="80"/>
        <v>0.98948405030521169</v>
      </c>
      <c r="EJ210">
        <v>1090</v>
      </c>
      <c r="EK210">
        <v>1328</v>
      </c>
      <c r="EL210">
        <v>815</v>
      </c>
      <c r="EM210">
        <v>991</v>
      </c>
      <c r="EN210">
        <v>587</v>
      </c>
      <c r="EO210">
        <v>735</v>
      </c>
      <c r="EP210">
        <v>49</v>
      </c>
      <c r="EQ210">
        <v>69</v>
      </c>
      <c r="ER210">
        <v>512</v>
      </c>
      <c r="ES210">
        <v>639</v>
      </c>
      <c r="ET210">
        <v>192</v>
      </c>
      <c r="EU210">
        <v>245</v>
      </c>
      <c r="EV210">
        <v>30</v>
      </c>
      <c r="EW210">
        <v>31</v>
      </c>
      <c r="EX210">
        <v>63</v>
      </c>
      <c r="EY210">
        <v>77</v>
      </c>
      <c r="EZ210">
        <v>0.2</v>
      </c>
      <c r="FA210">
        <v>3.3</v>
      </c>
      <c r="FB210">
        <v>3.5</v>
      </c>
      <c r="FC210" s="20">
        <v>16.07</v>
      </c>
      <c r="FD210" s="26">
        <f t="shared" si="81"/>
        <v>0.24723076923076923</v>
      </c>
      <c r="FE210">
        <v>1.4681</v>
      </c>
      <c r="FF210">
        <v>-0.36</v>
      </c>
      <c r="FG210">
        <v>0.06</v>
      </c>
      <c r="FH210">
        <v>-0.30000000000000004</v>
      </c>
      <c r="FL210" s="42">
        <f t="shared" si="82"/>
        <v>229</v>
      </c>
      <c r="FM210" s="20">
        <f t="shared" si="83"/>
        <v>5.8571428571428568</v>
      </c>
      <c r="FN210" s="41">
        <v>3.6743838700000003E-2</v>
      </c>
      <c r="FO210" s="20">
        <f t="shared" si="84"/>
        <v>9.1999999999999993</v>
      </c>
      <c r="FP210" s="20">
        <f t="shared" si="85"/>
        <v>11.062799999999999</v>
      </c>
      <c r="FQ210" s="20">
        <f t="shared" si="86"/>
        <v>109.74086439099725</v>
      </c>
      <c r="FR210">
        <v>4</v>
      </c>
      <c r="FS210" t="s">
        <v>136</v>
      </c>
      <c r="FT210">
        <v>195</v>
      </c>
      <c r="FV210" t="s">
        <v>711</v>
      </c>
      <c r="FW210" s="45">
        <v>5500000</v>
      </c>
      <c r="FX210" s="45">
        <v>5000000</v>
      </c>
      <c r="FY210">
        <v>381</v>
      </c>
      <c r="FZ210">
        <v>24</v>
      </c>
      <c r="GA210">
        <v>75</v>
      </c>
      <c r="GB210">
        <v>99</v>
      </c>
      <c r="GC210">
        <v>7</v>
      </c>
      <c r="GD210">
        <v>179</v>
      </c>
      <c r="GE210">
        <v>410</v>
      </c>
      <c r="GF210">
        <v>8101</v>
      </c>
      <c r="GG210">
        <v>3.6</v>
      </c>
      <c r="GH210">
        <v>19</v>
      </c>
      <c r="GI210">
        <v>22.6</v>
      </c>
      <c r="GJ210" s="42">
        <f t="shared" si="87"/>
        <v>9.1999999999999993</v>
      </c>
    </row>
    <row r="211" spans="1:192" x14ac:dyDescent="0.45">
      <c r="A211" s="40">
        <v>29996</v>
      </c>
      <c r="B211" t="s">
        <v>1625</v>
      </c>
      <c r="D211" t="s">
        <v>169</v>
      </c>
      <c r="E211" t="s">
        <v>169</v>
      </c>
      <c r="F211">
        <v>73</v>
      </c>
      <c r="G211">
        <v>200</v>
      </c>
      <c r="H211">
        <v>2000</v>
      </c>
      <c r="I211">
        <v>1</v>
      </c>
      <c r="J211">
        <v>3</v>
      </c>
      <c r="K211" t="s">
        <v>92</v>
      </c>
      <c r="L211">
        <v>2000</v>
      </c>
      <c r="M211">
        <v>35</v>
      </c>
      <c r="N211">
        <v>17</v>
      </c>
      <c r="O211">
        <v>8468483</v>
      </c>
      <c r="P211" t="s">
        <v>1626</v>
      </c>
      <c r="Q211" t="s">
        <v>1627</v>
      </c>
      <c r="R211" t="s">
        <v>1628</v>
      </c>
      <c r="S211" t="s">
        <v>1629</v>
      </c>
      <c r="T211" t="s">
        <v>710</v>
      </c>
      <c r="U211" t="s">
        <v>1630</v>
      </c>
      <c r="V211">
        <v>46</v>
      </c>
      <c r="W211">
        <v>11</v>
      </c>
      <c r="X211">
        <v>10</v>
      </c>
      <c r="Y211">
        <v>10</v>
      </c>
      <c r="Z211">
        <v>21</v>
      </c>
      <c r="AA211">
        <v>0</v>
      </c>
      <c r="AB211">
        <v>0</v>
      </c>
      <c r="AC211" s="26">
        <f t="shared" si="66"/>
        <v>0.45652173913043476</v>
      </c>
      <c r="AD211" s="20">
        <f t="shared" si="67"/>
        <v>-15.930232558139537</v>
      </c>
      <c r="AE211" s="20">
        <v>8.452</v>
      </c>
      <c r="AF211">
        <v>2</v>
      </c>
      <c r="AG211">
        <v>-2.2999999999999998</v>
      </c>
      <c r="AH211">
        <v>24</v>
      </c>
      <c r="AI211">
        <v>870</v>
      </c>
      <c r="AJ211">
        <v>38566</v>
      </c>
      <c r="AK211" s="20">
        <v>642.76666666666995</v>
      </c>
      <c r="AL211">
        <v>642.77</v>
      </c>
      <c r="AM211">
        <v>643</v>
      </c>
      <c r="AN211" s="26">
        <f t="shared" si="68"/>
        <v>13.973188405797101</v>
      </c>
      <c r="AO211">
        <v>23.35</v>
      </c>
      <c r="AP211" s="41">
        <f t="shared" si="69"/>
        <v>0.6</v>
      </c>
      <c r="AQ211">
        <v>166</v>
      </c>
      <c r="AR211">
        <v>166</v>
      </c>
      <c r="AS211">
        <v>166</v>
      </c>
      <c r="AT211">
        <v>123</v>
      </c>
      <c r="AU211">
        <v>123</v>
      </c>
      <c r="AV211">
        <v>80</v>
      </c>
      <c r="AW211">
        <v>96</v>
      </c>
      <c r="AX211">
        <v>34</v>
      </c>
      <c r="AY211">
        <v>5</v>
      </c>
      <c r="AZ211">
        <v>10</v>
      </c>
      <c r="BA211" s="42">
        <f t="shared" si="70"/>
        <v>15</v>
      </c>
      <c r="BB211">
        <v>9.2899999999999991</v>
      </c>
      <c r="BC211">
        <v>28.962499999999999</v>
      </c>
      <c r="BD211" s="20">
        <v>168.6</v>
      </c>
      <c r="BE211" s="20">
        <f t="shared" si="71"/>
        <v>334.6</v>
      </c>
      <c r="BF211" s="20">
        <f t="shared" si="72"/>
        <v>31.233567216889401</v>
      </c>
      <c r="BG211">
        <v>239</v>
      </c>
      <c r="BH211">
        <v>188</v>
      </c>
      <c r="BI211">
        <v>136</v>
      </c>
      <c r="BJ211" s="41">
        <f t="shared" si="73"/>
        <v>0.63733333333333331</v>
      </c>
      <c r="BK211">
        <v>12</v>
      </c>
      <c r="BL211">
        <v>12</v>
      </c>
      <c r="BM211">
        <v>27</v>
      </c>
      <c r="BN211" s="42">
        <f t="shared" si="74"/>
        <v>-15</v>
      </c>
      <c r="BO211">
        <v>43</v>
      </c>
      <c r="BP211">
        <v>20</v>
      </c>
      <c r="BQ211">
        <v>13</v>
      </c>
      <c r="BR211">
        <v>9</v>
      </c>
      <c r="BS211" s="41">
        <f t="shared" si="75"/>
        <v>1.9823788546255508E-2</v>
      </c>
      <c r="BT211">
        <v>0</v>
      </c>
      <c r="BU211">
        <v>0</v>
      </c>
      <c r="BV211" s="41">
        <f t="shared" si="76"/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2</v>
      </c>
      <c r="CR211">
        <v>0</v>
      </c>
      <c r="CS211">
        <v>3</v>
      </c>
      <c r="CT211">
        <v>2</v>
      </c>
      <c r="CU211">
        <v>0</v>
      </c>
      <c r="CV211">
        <v>4</v>
      </c>
      <c r="CW211">
        <v>0</v>
      </c>
      <c r="CX211">
        <v>3</v>
      </c>
      <c r="CY211">
        <v>8</v>
      </c>
      <c r="CZ211">
        <v>32</v>
      </c>
      <c r="DA211">
        <v>4</v>
      </c>
      <c r="DB211">
        <v>2</v>
      </c>
      <c r="DC211">
        <v>2</v>
      </c>
      <c r="DD211">
        <v>15</v>
      </c>
      <c r="DE211">
        <v>6</v>
      </c>
      <c r="DF211">
        <v>0</v>
      </c>
      <c r="DG211">
        <v>51</v>
      </c>
      <c r="DH211">
        <v>12</v>
      </c>
      <c r="DI211">
        <v>6</v>
      </c>
      <c r="DJ211">
        <v>13</v>
      </c>
      <c r="DK211">
        <v>13</v>
      </c>
      <c r="DL211">
        <v>0</v>
      </c>
      <c r="DM211">
        <v>6</v>
      </c>
      <c r="DN211">
        <v>6</v>
      </c>
      <c r="DO211">
        <v>0</v>
      </c>
      <c r="DP211" s="42">
        <f t="shared" si="77"/>
        <v>-6</v>
      </c>
      <c r="DQ211" s="20">
        <v>-5.2610000000000001</v>
      </c>
      <c r="DR211">
        <v>12</v>
      </c>
      <c r="DS211">
        <v>0</v>
      </c>
      <c r="DT211">
        <v>0</v>
      </c>
      <c r="DU211">
        <v>0</v>
      </c>
      <c r="DV211">
        <v>0</v>
      </c>
      <c r="DW211">
        <v>665</v>
      </c>
      <c r="DX211">
        <v>569</v>
      </c>
      <c r="DY211">
        <v>472</v>
      </c>
      <c r="DZ211">
        <v>445</v>
      </c>
      <c r="EA211">
        <v>338</v>
      </c>
      <c r="EB211">
        <v>323</v>
      </c>
      <c r="EC211">
        <v>29.55</v>
      </c>
      <c r="ED211">
        <v>25.76</v>
      </c>
      <c r="EE211">
        <v>35</v>
      </c>
      <c r="EF211">
        <v>22</v>
      </c>
      <c r="EG211" s="41">
        <f t="shared" si="78"/>
        <v>0.10355029585798817</v>
      </c>
      <c r="EH211" s="43">
        <f t="shared" si="79"/>
        <v>0.93188854489164086</v>
      </c>
      <c r="EI211" s="44">
        <f t="shared" si="80"/>
        <v>1.0354388407496291</v>
      </c>
      <c r="EJ211">
        <v>664</v>
      </c>
      <c r="EK211">
        <v>570</v>
      </c>
      <c r="EL211">
        <v>472</v>
      </c>
      <c r="EM211">
        <v>446</v>
      </c>
      <c r="EN211">
        <v>339</v>
      </c>
      <c r="EO211">
        <v>324</v>
      </c>
      <c r="EP211">
        <v>35</v>
      </c>
      <c r="EQ211">
        <v>22</v>
      </c>
      <c r="ER211">
        <v>327</v>
      </c>
      <c r="ES211">
        <v>260</v>
      </c>
      <c r="ET211">
        <v>117</v>
      </c>
      <c r="EU211">
        <v>98</v>
      </c>
      <c r="EV211">
        <v>17</v>
      </c>
      <c r="EW211">
        <v>12</v>
      </c>
      <c r="EX211">
        <v>44</v>
      </c>
      <c r="EY211">
        <v>25</v>
      </c>
      <c r="EZ211">
        <v>1.5</v>
      </c>
      <c r="FA211">
        <v>0.9</v>
      </c>
      <c r="FB211">
        <v>2.2999999999999998</v>
      </c>
      <c r="FC211" s="20">
        <v>19.55</v>
      </c>
      <c r="FD211" s="26">
        <f t="shared" si="81"/>
        <v>0.42499999999999999</v>
      </c>
      <c r="FE211">
        <v>2.367</v>
      </c>
      <c r="FF211">
        <v>-0.08</v>
      </c>
      <c r="FG211">
        <v>-0.16</v>
      </c>
      <c r="FH211">
        <v>-0.24</v>
      </c>
      <c r="FI211">
        <v>1</v>
      </c>
      <c r="FJ211">
        <v>0</v>
      </c>
      <c r="FK211">
        <v>0</v>
      </c>
      <c r="FL211" s="42">
        <f t="shared" si="82"/>
        <v>45</v>
      </c>
      <c r="FM211" s="20">
        <f t="shared" si="83"/>
        <v>2.0833333333333335</v>
      </c>
      <c r="FN211" s="41">
        <v>0.17853724300000001</v>
      </c>
      <c r="FO211" s="20">
        <f t="shared" si="84"/>
        <v>18.600000000000001</v>
      </c>
      <c r="FP211" s="20">
        <f t="shared" si="85"/>
        <v>19.947800000000001</v>
      </c>
      <c r="FQ211" s="20">
        <f t="shared" si="86"/>
        <v>115.18894783515098</v>
      </c>
      <c r="FR211">
        <v>9</v>
      </c>
      <c r="FS211" t="s">
        <v>1631</v>
      </c>
      <c r="FT211">
        <v>449</v>
      </c>
      <c r="FV211" t="s">
        <v>711</v>
      </c>
      <c r="FW211" s="45">
        <v>5075000</v>
      </c>
      <c r="FX211" s="45">
        <v>4875000</v>
      </c>
      <c r="FY211">
        <v>1035</v>
      </c>
      <c r="FZ211">
        <v>407</v>
      </c>
      <c r="GA211">
        <v>408</v>
      </c>
      <c r="GB211">
        <v>815</v>
      </c>
      <c r="GC211">
        <v>95</v>
      </c>
      <c r="GD211">
        <v>492</v>
      </c>
      <c r="GE211">
        <v>3207</v>
      </c>
      <c r="GF211">
        <v>18340</v>
      </c>
      <c r="GG211">
        <v>80.7</v>
      </c>
      <c r="GH211">
        <v>27.4</v>
      </c>
      <c r="GI211">
        <v>108.1</v>
      </c>
      <c r="GJ211" s="42">
        <f t="shared" si="87"/>
        <v>18.600000000000001</v>
      </c>
    </row>
    <row r="212" spans="1:192" x14ac:dyDescent="0.45">
      <c r="A212" s="40">
        <v>33452</v>
      </c>
      <c r="B212" t="s">
        <v>1040</v>
      </c>
      <c r="C212" t="s">
        <v>163</v>
      </c>
      <c r="D212" t="s">
        <v>91</v>
      </c>
      <c r="E212" t="s">
        <v>91</v>
      </c>
      <c r="F212">
        <v>74</v>
      </c>
      <c r="G212">
        <v>212</v>
      </c>
      <c r="H212">
        <v>2009</v>
      </c>
      <c r="I212">
        <v>1</v>
      </c>
      <c r="J212">
        <v>4</v>
      </c>
      <c r="K212" t="s">
        <v>92</v>
      </c>
      <c r="L212">
        <v>2009</v>
      </c>
      <c r="M212">
        <v>26</v>
      </c>
      <c r="N212">
        <v>9</v>
      </c>
      <c r="O212">
        <v>8475169</v>
      </c>
      <c r="P212" t="s">
        <v>1632</v>
      </c>
      <c r="Q212" t="s">
        <v>1633</v>
      </c>
      <c r="R212" t="s">
        <v>1634</v>
      </c>
      <c r="S212" t="s">
        <v>1635</v>
      </c>
      <c r="T212" t="s">
        <v>725</v>
      </c>
      <c r="U212" t="s">
        <v>1636</v>
      </c>
      <c r="V212">
        <v>78</v>
      </c>
      <c r="W212">
        <v>29</v>
      </c>
      <c r="X212">
        <v>25</v>
      </c>
      <c r="Y212">
        <v>12</v>
      </c>
      <c r="Z212">
        <v>54</v>
      </c>
      <c r="AA212">
        <v>0</v>
      </c>
      <c r="AB212">
        <v>0</v>
      </c>
      <c r="AC212" s="26">
        <f t="shared" si="66"/>
        <v>0.69230769230769229</v>
      </c>
      <c r="AD212" s="20">
        <f t="shared" si="67"/>
        <v>6.8225806451612883</v>
      </c>
      <c r="AE212" s="20">
        <v>21.937999999999999</v>
      </c>
      <c r="AF212">
        <v>-9</v>
      </c>
      <c r="AG212">
        <v>10.3</v>
      </c>
      <c r="AH212">
        <v>82</v>
      </c>
      <c r="AI212">
        <v>1801</v>
      </c>
      <c r="AJ212">
        <v>91617</v>
      </c>
      <c r="AK212" s="20">
        <v>1526.95</v>
      </c>
      <c r="AL212">
        <v>1526.95</v>
      </c>
      <c r="AM212">
        <v>1527</v>
      </c>
      <c r="AN212" s="26">
        <f t="shared" si="68"/>
        <v>19.576282051282053</v>
      </c>
      <c r="AO212">
        <v>32.36</v>
      </c>
      <c r="AP212" s="41">
        <f t="shared" si="69"/>
        <v>0.71052631578947367</v>
      </c>
      <c r="AQ212">
        <v>491</v>
      </c>
      <c r="AR212">
        <v>491</v>
      </c>
      <c r="AS212">
        <v>492</v>
      </c>
      <c r="AT212">
        <v>398</v>
      </c>
      <c r="AU212">
        <v>399</v>
      </c>
      <c r="AV212">
        <v>308</v>
      </c>
      <c r="AW212">
        <v>286</v>
      </c>
      <c r="AX212">
        <v>156</v>
      </c>
      <c r="AY212">
        <v>9</v>
      </c>
      <c r="AZ212">
        <v>35</v>
      </c>
      <c r="BA212" s="42">
        <f t="shared" si="70"/>
        <v>44</v>
      </c>
      <c r="BB212">
        <v>33.619999999999997</v>
      </c>
      <c r="BC212">
        <v>27.2468</v>
      </c>
      <c r="BD212" s="20">
        <v>262.10000000000002</v>
      </c>
      <c r="BE212" s="20">
        <f t="shared" si="71"/>
        <v>753.1</v>
      </c>
      <c r="BF212" s="20">
        <f t="shared" si="72"/>
        <v>29.592324568584434</v>
      </c>
      <c r="BG212">
        <v>693</v>
      </c>
      <c r="BH212">
        <v>530</v>
      </c>
      <c r="BI212">
        <v>391</v>
      </c>
      <c r="BJ212" s="41">
        <f t="shared" si="73"/>
        <v>0.63929889298892983</v>
      </c>
      <c r="BK212">
        <v>159</v>
      </c>
      <c r="BL212">
        <v>159</v>
      </c>
      <c r="BM212">
        <v>100</v>
      </c>
      <c r="BN212" s="42">
        <f t="shared" si="74"/>
        <v>59</v>
      </c>
      <c r="BO212">
        <v>91</v>
      </c>
      <c r="BP212">
        <v>50</v>
      </c>
      <c r="BQ212">
        <v>40</v>
      </c>
      <c r="BR212">
        <v>34</v>
      </c>
      <c r="BS212" s="41">
        <f t="shared" si="75"/>
        <v>3.1746031746031744E-2</v>
      </c>
      <c r="BT212">
        <v>120</v>
      </c>
      <c r="BU212">
        <v>150</v>
      </c>
      <c r="BV212" s="41">
        <f t="shared" si="76"/>
        <v>0.44444444444444442</v>
      </c>
      <c r="BW212">
        <v>7</v>
      </c>
      <c r="BX212">
        <v>16</v>
      </c>
      <c r="BY212">
        <v>27</v>
      </c>
      <c r="BZ212">
        <v>26</v>
      </c>
      <c r="CA212">
        <v>86</v>
      </c>
      <c r="CB212">
        <v>108</v>
      </c>
      <c r="CC212">
        <v>33</v>
      </c>
      <c r="CD212">
        <v>42</v>
      </c>
      <c r="CE212">
        <v>45</v>
      </c>
      <c r="CF212">
        <v>55</v>
      </c>
      <c r="CG212">
        <v>73</v>
      </c>
      <c r="CH212">
        <v>98</v>
      </c>
      <c r="CI212">
        <v>1</v>
      </c>
      <c r="CJ212">
        <v>0</v>
      </c>
      <c r="CK212">
        <v>5</v>
      </c>
      <c r="CL212">
        <v>2</v>
      </c>
      <c r="CM212">
        <v>1</v>
      </c>
      <c r="CN212">
        <v>0</v>
      </c>
      <c r="CO212">
        <v>1</v>
      </c>
      <c r="CP212">
        <v>2</v>
      </c>
      <c r="CQ212">
        <v>2</v>
      </c>
      <c r="CR212">
        <v>2</v>
      </c>
      <c r="CS212">
        <v>2</v>
      </c>
      <c r="CT212">
        <v>3</v>
      </c>
      <c r="CU212">
        <v>3</v>
      </c>
      <c r="CV212">
        <v>15</v>
      </c>
      <c r="CW212">
        <v>3</v>
      </c>
      <c r="CX212">
        <v>3</v>
      </c>
      <c r="CY212">
        <v>5</v>
      </c>
      <c r="CZ212">
        <v>80</v>
      </c>
      <c r="DA212">
        <v>32</v>
      </c>
      <c r="DB212">
        <v>4</v>
      </c>
      <c r="DC212">
        <v>10</v>
      </c>
      <c r="DD212">
        <v>20</v>
      </c>
      <c r="DE212">
        <v>17</v>
      </c>
      <c r="DF212">
        <v>13</v>
      </c>
      <c r="DG212">
        <v>212</v>
      </c>
      <c r="DH212">
        <v>34</v>
      </c>
      <c r="DI212">
        <v>22</v>
      </c>
      <c r="DJ212">
        <v>33</v>
      </c>
      <c r="DK212">
        <v>32</v>
      </c>
      <c r="DL212">
        <v>1</v>
      </c>
      <c r="DM212">
        <v>23</v>
      </c>
      <c r="DN212">
        <v>22</v>
      </c>
      <c r="DO212">
        <v>1</v>
      </c>
      <c r="DP212" s="42">
        <f t="shared" si="77"/>
        <v>-12</v>
      </c>
      <c r="DQ212" s="20">
        <v>-8.8520000000000003</v>
      </c>
      <c r="DR212">
        <v>31</v>
      </c>
      <c r="DS212">
        <v>2</v>
      </c>
      <c r="DT212">
        <v>0</v>
      </c>
      <c r="DU212">
        <v>1</v>
      </c>
      <c r="DV212">
        <v>0</v>
      </c>
      <c r="DW212">
        <v>1666</v>
      </c>
      <c r="DX212">
        <v>1369</v>
      </c>
      <c r="DY212">
        <v>1289</v>
      </c>
      <c r="DZ212">
        <v>1037</v>
      </c>
      <c r="EA212">
        <v>966</v>
      </c>
      <c r="EB212">
        <v>761</v>
      </c>
      <c r="EC212">
        <v>89.17</v>
      </c>
      <c r="ED212">
        <v>73.150000000000006</v>
      </c>
      <c r="EE212">
        <v>76</v>
      </c>
      <c r="EF212">
        <v>75</v>
      </c>
      <c r="EG212" s="41">
        <f t="shared" si="78"/>
        <v>7.8674948240165632E-2</v>
      </c>
      <c r="EH212" s="43">
        <f t="shared" si="79"/>
        <v>0.90144546649145862</v>
      </c>
      <c r="EI212" s="44">
        <f t="shared" si="80"/>
        <v>0.98012041473162426</v>
      </c>
      <c r="EJ212">
        <v>1668</v>
      </c>
      <c r="EK212">
        <v>1361</v>
      </c>
      <c r="EL212">
        <v>1291</v>
      </c>
      <c r="EM212">
        <v>1032</v>
      </c>
      <c r="EN212">
        <v>968</v>
      </c>
      <c r="EO212">
        <v>755</v>
      </c>
      <c r="EP212">
        <v>76</v>
      </c>
      <c r="EQ212">
        <v>72</v>
      </c>
      <c r="ER212">
        <v>809</v>
      </c>
      <c r="ES212">
        <v>617</v>
      </c>
      <c r="ET212">
        <v>367</v>
      </c>
      <c r="EU212">
        <v>232</v>
      </c>
      <c r="EV212">
        <v>46</v>
      </c>
      <c r="EW212">
        <v>36</v>
      </c>
      <c r="EX212">
        <v>93</v>
      </c>
      <c r="EY212">
        <v>92</v>
      </c>
      <c r="EZ212">
        <v>4.3</v>
      </c>
      <c r="FA212">
        <v>1.8</v>
      </c>
      <c r="FB212">
        <v>6.1</v>
      </c>
      <c r="FC212" s="20">
        <v>61.12</v>
      </c>
      <c r="FD212" s="26">
        <f t="shared" si="81"/>
        <v>0.78358974358974354</v>
      </c>
      <c r="FE212">
        <v>8.8344000000000005</v>
      </c>
      <c r="FF212">
        <v>0.73</v>
      </c>
      <c r="FG212">
        <v>-0.21</v>
      </c>
      <c r="FH212">
        <v>0.52</v>
      </c>
      <c r="FL212" s="42">
        <f t="shared" si="82"/>
        <v>277</v>
      </c>
      <c r="FM212" s="20">
        <f t="shared" si="83"/>
        <v>6.419354838709677</v>
      </c>
      <c r="FN212" s="41">
        <v>0.33344308</v>
      </c>
      <c r="FO212" s="20">
        <f t="shared" si="84"/>
        <v>45.8</v>
      </c>
      <c r="FP212" s="20">
        <f t="shared" si="85"/>
        <v>52.229599999999998</v>
      </c>
      <c r="FQ212" s="20">
        <f t="shared" si="86"/>
        <v>119.25734306951766</v>
      </c>
      <c r="FR212">
        <v>2</v>
      </c>
      <c r="FS212" t="s">
        <v>1637</v>
      </c>
      <c r="FT212">
        <v>128</v>
      </c>
      <c r="FV212" t="s">
        <v>711</v>
      </c>
      <c r="FW212" s="45">
        <v>6000000</v>
      </c>
      <c r="FX212" s="45">
        <v>5250000</v>
      </c>
      <c r="FY212">
        <v>574</v>
      </c>
      <c r="FZ212">
        <v>186</v>
      </c>
      <c r="GA212">
        <v>168</v>
      </c>
      <c r="GB212">
        <v>354</v>
      </c>
      <c r="GC212">
        <v>-50</v>
      </c>
      <c r="GD212">
        <v>671</v>
      </c>
      <c r="GE212">
        <v>2052</v>
      </c>
      <c r="GF212">
        <v>10737</v>
      </c>
      <c r="GG212">
        <v>29.6</v>
      </c>
      <c r="GH212">
        <v>10.199999999999999</v>
      </c>
      <c r="GI212">
        <v>39.799999999999997</v>
      </c>
      <c r="GJ212" s="42">
        <f t="shared" si="87"/>
        <v>45.8</v>
      </c>
    </row>
    <row r="213" spans="1:192" x14ac:dyDescent="0.45">
      <c r="A213" s="40">
        <v>33472</v>
      </c>
      <c r="B213" t="s">
        <v>310</v>
      </c>
      <c r="C213" t="s">
        <v>213</v>
      </c>
      <c r="D213" t="s">
        <v>91</v>
      </c>
      <c r="E213" t="s">
        <v>91</v>
      </c>
      <c r="F213">
        <v>73</v>
      </c>
      <c r="G213">
        <v>200</v>
      </c>
      <c r="H213">
        <v>2009</v>
      </c>
      <c r="I213">
        <v>1</v>
      </c>
      <c r="J213">
        <v>5</v>
      </c>
      <c r="K213" t="s">
        <v>92</v>
      </c>
      <c r="L213">
        <v>2009</v>
      </c>
      <c r="M213">
        <v>26</v>
      </c>
      <c r="N213">
        <v>9</v>
      </c>
      <c r="O213">
        <v>8475170</v>
      </c>
      <c r="P213" t="s">
        <v>1638</v>
      </c>
      <c r="Q213" t="s">
        <v>1639</v>
      </c>
      <c r="R213" t="s">
        <v>1640</v>
      </c>
      <c r="S213" t="s">
        <v>1641</v>
      </c>
      <c r="T213" t="s">
        <v>716</v>
      </c>
      <c r="U213" t="s">
        <v>95</v>
      </c>
      <c r="V213">
        <v>82</v>
      </c>
      <c r="W213">
        <v>28</v>
      </c>
      <c r="X213">
        <v>42</v>
      </c>
      <c r="Y213">
        <v>23</v>
      </c>
      <c r="Z213">
        <v>70</v>
      </c>
      <c r="AA213">
        <v>1</v>
      </c>
      <c r="AB213">
        <v>0</v>
      </c>
      <c r="AC213" s="26">
        <f t="shared" si="66"/>
        <v>0.85365853658536583</v>
      </c>
      <c r="AD213" s="20">
        <f t="shared" si="67"/>
        <v>23.034642032332563</v>
      </c>
      <c r="AE213" s="20">
        <v>26.100999999999999</v>
      </c>
      <c r="AF213">
        <v>10</v>
      </c>
      <c r="AG213">
        <v>8.6999999999999993</v>
      </c>
      <c r="AH213">
        <v>56</v>
      </c>
      <c r="AI213">
        <v>1952</v>
      </c>
      <c r="AJ213">
        <v>97049</v>
      </c>
      <c r="AK213" s="20">
        <v>1617.4833333332999</v>
      </c>
      <c r="AL213">
        <v>1617.48</v>
      </c>
      <c r="AM213">
        <v>1617</v>
      </c>
      <c r="AN213" s="26">
        <f t="shared" si="68"/>
        <v>19.725406504065042</v>
      </c>
      <c r="AO213">
        <v>32.619999999999997</v>
      </c>
      <c r="AP213" s="41">
        <f t="shared" si="69"/>
        <v>0.67307692307692313</v>
      </c>
      <c r="AQ213">
        <v>355</v>
      </c>
      <c r="AR213">
        <v>355</v>
      </c>
      <c r="AS213">
        <v>355</v>
      </c>
      <c r="AT213">
        <v>291</v>
      </c>
      <c r="AU213">
        <v>291</v>
      </c>
      <c r="AV213">
        <v>210</v>
      </c>
      <c r="AW213">
        <v>253</v>
      </c>
      <c r="AX213">
        <v>96</v>
      </c>
      <c r="AY213">
        <v>8</v>
      </c>
      <c r="AZ213">
        <v>21</v>
      </c>
      <c r="BA213" s="42">
        <f t="shared" si="70"/>
        <v>29</v>
      </c>
      <c r="BB213">
        <v>25.31</v>
      </c>
      <c r="BC213">
        <v>27.561900000000001</v>
      </c>
      <c r="BD213" s="20">
        <v>393.7</v>
      </c>
      <c r="BE213" s="20">
        <f t="shared" si="71"/>
        <v>748.7</v>
      </c>
      <c r="BF213" s="20">
        <f t="shared" si="72"/>
        <v>27.772831812448995</v>
      </c>
      <c r="BG213">
        <v>794</v>
      </c>
      <c r="BH213">
        <v>525</v>
      </c>
      <c r="BI213">
        <v>340</v>
      </c>
      <c r="BJ213" s="41">
        <f t="shared" si="73"/>
        <v>0.70017636684303353</v>
      </c>
      <c r="BK213">
        <v>154</v>
      </c>
      <c r="BL213">
        <v>154</v>
      </c>
      <c r="BM213">
        <v>102</v>
      </c>
      <c r="BN213" s="42">
        <f t="shared" si="74"/>
        <v>52</v>
      </c>
      <c r="BO213">
        <v>81</v>
      </c>
      <c r="BP213">
        <v>42</v>
      </c>
      <c r="BQ213">
        <v>56</v>
      </c>
      <c r="BR213">
        <v>37</v>
      </c>
      <c r="BS213" s="41">
        <f t="shared" si="75"/>
        <v>3.6597428288822946E-2</v>
      </c>
      <c r="BT213">
        <v>660</v>
      </c>
      <c r="BU213">
        <v>714</v>
      </c>
      <c r="BV213" s="41">
        <f t="shared" si="76"/>
        <v>0.48034934497816595</v>
      </c>
      <c r="BW213">
        <v>143</v>
      </c>
      <c r="BX213">
        <v>153</v>
      </c>
      <c r="BY213">
        <v>224</v>
      </c>
      <c r="BZ213">
        <v>257</v>
      </c>
      <c r="CA213">
        <v>293</v>
      </c>
      <c r="CB213">
        <v>304</v>
      </c>
      <c r="CC213">
        <v>200</v>
      </c>
      <c r="CD213">
        <v>222</v>
      </c>
      <c r="CE213">
        <v>220</v>
      </c>
      <c r="CF213">
        <v>230</v>
      </c>
      <c r="CG213">
        <v>396</v>
      </c>
      <c r="CH213">
        <v>429</v>
      </c>
      <c r="CI213">
        <v>1</v>
      </c>
      <c r="CJ213">
        <v>2</v>
      </c>
      <c r="CK213">
        <v>4</v>
      </c>
      <c r="CL213">
        <v>8</v>
      </c>
      <c r="CM213">
        <v>2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3</v>
      </c>
      <c r="CT213">
        <v>2</v>
      </c>
      <c r="CU213">
        <v>0</v>
      </c>
      <c r="CV213">
        <v>21</v>
      </c>
      <c r="CW213">
        <v>0</v>
      </c>
      <c r="CX213">
        <v>5</v>
      </c>
      <c r="CY213">
        <v>11</v>
      </c>
      <c r="CZ213">
        <v>65</v>
      </c>
      <c r="DA213">
        <v>16</v>
      </c>
      <c r="DB213">
        <v>2</v>
      </c>
      <c r="DC213">
        <v>15</v>
      </c>
      <c r="DD213">
        <v>21</v>
      </c>
      <c r="DE213">
        <v>27</v>
      </c>
      <c r="DF213">
        <v>2</v>
      </c>
      <c r="DG213">
        <v>127</v>
      </c>
      <c r="DH213">
        <v>21</v>
      </c>
      <c r="DI213">
        <v>20</v>
      </c>
      <c r="DJ213">
        <v>21</v>
      </c>
      <c r="DK213">
        <v>20</v>
      </c>
      <c r="DL213">
        <v>1</v>
      </c>
      <c r="DM213">
        <v>21</v>
      </c>
      <c r="DN213">
        <v>20</v>
      </c>
      <c r="DO213">
        <v>1</v>
      </c>
      <c r="DP213" s="42">
        <f t="shared" si="77"/>
        <v>-1</v>
      </c>
      <c r="DQ213" s="20">
        <v>-2.5910000000000002</v>
      </c>
      <c r="DR213">
        <v>18</v>
      </c>
      <c r="DS213">
        <v>2</v>
      </c>
      <c r="DT213">
        <v>0</v>
      </c>
      <c r="DU213">
        <v>1</v>
      </c>
      <c r="DV213">
        <v>0</v>
      </c>
      <c r="DW213">
        <v>1907</v>
      </c>
      <c r="DX213">
        <v>1327</v>
      </c>
      <c r="DY213">
        <v>1425</v>
      </c>
      <c r="DZ213">
        <v>974</v>
      </c>
      <c r="EA213">
        <v>1029</v>
      </c>
      <c r="EB213">
        <v>718</v>
      </c>
      <c r="EC213">
        <v>92.44</v>
      </c>
      <c r="ED213">
        <v>67.2</v>
      </c>
      <c r="EE213">
        <v>104</v>
      </c>
      <c r="EF213">
        <v>67</v>
      </c>
      <c r="EG213" s="41">
        <f t="shared" si="78"/>
        <v>0.1010689990281827</v>
      </c>
      <c r="EH213" s="43">
        <f t="shared" si="79"/>
        <v>0.90668523676880219</v>
      </c>
      <c r="EI213" s="44">
        <f t="shared" si="80"/>
        <v>1.0077542357969849</v>
      </c>
      <c r="EJ213">
        <v>1907</v>
      </c>
      <c r="EK213">
        <v>1325</v>
      </c>
      <c r="EL213">
        <v>1425</v>
      </c>
      <c r="EM213">
        <v>972</v>
      </c>
      <c r="EN213">
        <v>1029</v>
      </c>
      <c r="EO213">
        <v>716</v>
      </c>
      <c r="EP213">
        <v>104</v>
      </c>
      <c r="EQ213">
        <v>67</v>
      </c>
      <c r="ER213">
        <v>1032</v>
      </c>
      <c r="ES213">
        <v>662</v>
      </c>
      <c r="ET213">
        <v>325</v>
      </c>
      <c r="EU213">
        <v>250</v>
      </c>
      <c r="EV213">
        <v>47</v>
      </c>
      <c r="EW213">
        <v>33</v>
      </c>
      <c r="EX213">
        <v>86</v>
      </c>
      <c r="EY213">
        <v>100</v>
      </c>
      <c r="EZ213">
        <v>5.4</v>
      </c>
      <c r="FA213">
        <v>2.5</v>
      </c>
      <c r="FB213">
        <v>7.9</v>
      </c>
      <c r="FC213" s="20">
        <v>77.92</v>
      </c>
      <c r="FD213" s="26">
        <f t="shared" si="81"/>
        <v>0.95024390243902446</v>
      </c>
      <c r="FE213">
        <v>11.3399</v>
      </c>
      <c r="FF213">
        <v>0.76</v>
      </c>
      <c r="FG213">
        <v>0</v>
      </c>
      <c r="FH213">
        <v>0.76</v>
      </c>
      <c r="FI213">
        <v>3</v>
      </c>
      <c r="FJ213">
        <v>3</v>
      </c>
      <c r="FK213">
        <v>3</v>
      </c>
      <c r="FL213" s="42">
        <f t="shared" si="82"/>
        <v>249</v>
      </c>
      <c r="FM213" s="20">
        <f t="shared" si="83"/>
        <v>11.666666666666666</v>
      </c>
      <c r="FN213" s="41">
        <v>0.14358974360000001</v>
      </c>
      <c r="FO213" s="20">
        <f t="shared" si="84"/>
        <v>64.400000000000006</v>
      </c>
      <c r="FP213" s="20">
        <f t="shared" si="85"/>
        <v>69.481800000000007</v>
      </c>
      <c r="FQ213" s="20">
        <f t="shared" si="86"/>
        <v>119.96438904963277</v>
      </c>
      <c r="FV213" t="s">
        <v>711</v>
      </c>
      <c r="FW213" s="45">
        <v>5000000</v>
      </c>
      <c r="FX213" s="45">
        <v>5125000</v>
      </c>
      <c r="FY213">
        <v>515</v>
      </c>
      <c r="FZ213">
        <v>137</v>
      </c>
      <c r="GA213">
        <v>181</v>
      </c>
      <c r="GB213">
        <v>318</v>
      </c>
      <c r="GC213">
        <v>-22</v>
      </c>
      <c r="GD213">
        <v>273</v>
      </c>
      <c r="GE213">
        <v>1087</v>
      </c>
      <c r="GF213">
        <v>8663</v>
      </c>
      <c r="GG213">
        <v>25.5</v>
      </c>
      <c r="GH213">
        <v>9</v>
      </c>
      <c r="GI213">
        <v>34.5</v>
      </c>
      <c r="GJ213" s="42">
        <f t="shared" si="87"/>
        <v>64.400000000000006</v>
      </c>
    </row>
    <row r="214" spans="1:192" x14ac:dyDescent="0.45">
      <c r="A214" s="40">
        <v>32664</v>
      </c>
      <c r="B214" t="s">
        <v>1642</v>
      </c>
      <c r="C214" t="s">
        <v>442</v>
      </c>
      <c r="D214" t="s">
        <v>107</v>
      </c>
      <c r="E214" t="s">
        <v>107</v>
      </c>
      <c r="F214">
        <v>68</v>
      </c>
      <c r="G214">
        <v>179</v>
      </c>
      <c r="H214">
        <v>2008</v>
      </c>
      <c r="I214">
        <v>6</v>
      </c>
      <c r="J214">
        <v>157</v>
      </c>
      <c r="K214" t="s">
        <v>202</v>
      </c>
      <c r="L214">
        <v>2011</v>
      </c>
      <c r="M214">
        <v>28</v>
      </c>
      <c r="N214">
        <v>7</v>
      </c>
      <c r="O214">
        <v>8474715</v>
      </c>
      <c r="P214" t="s">
        <v>1643</v>
      </c>
      <c r="Q214" t="s">
        <v>1644</v>
      </c>
      <c r="R214" t="s">
        <v>1645</v>
      </c>
      <c r="S214" t="s">
        <v>490</v>
      </c>
      <c r="T214" t="s">
        <v>710</v>
      </c>
      <c r="U214" t="s">
        <v>159</v>
      </c>
      <c r="V214">
        <v>65</v>
      </c>
      <c r="W214">
        <v>24</v>
      </c>
      <c r="X214">
        <v>22</v>
      </c>
      <c r="Y214">
        <v>16</v>
      </c>
      <c r="Z214">
        <v>46</v>
      </c>
      <c r="AA214">
        <v>4</v>
      </c>
      <c r="AB214">
        <v>36</v>
      </c>
      <c r="AC214" s="26">
        <f t="shared" si="66"/>
        <v>0.70769230769230773</v>
      </c>
      <c r="AD214" s="20">
        <f t="shared" si="67"/>
        <v>7.3743455497382229</v>
      </c>
      <c r="AE214" s="20">
        <v>18.707999999999998</v>
      </c>
      <c r="AF214">
        <v>19</v>
      </c>
      <c r="AG214">
        <v>4.3</v>
      </c>
      <c r="AH214">
        <v>14</v>
      </c>
      <c r="AI214">
        <v>1542</v>
      </c>
      <c r="AJ214">
        <v>73716</v>
      </c>
      <c r="AK214" s="20">
        <v>1228.5999999999999</v>
      </c>
      <c r="AL214">
        <v>1228.57</v>
      </c>
      <c r="AM214">
        <v>1229</v>
      </c>
      <c r="AN214" s="26">
        <f t="shared" si="68"/>
        <v>18.901538461538461</v>
      </c>
      <c r="AO214">
        <v>31.23</v>
      </c>
      <c r="AP214" s="41">
        <f t="shared" si="69"/>
        <v>0.57499999999999996</v>
      </c>
      <c r="AQ214">
        <v>380</v>
      </c>
      <c r="AR214">
        <v>380</v>
      </c>
      <c r="AS214">
        <v>380</v>
      </c>
      <c r="AT214">
        <v>303</v>
      </c>
      <c r="AU214">
        <v>303</v>
      </c>
      <c r="AV214">
        <v>231</v>
      </c>
      <c r="AW214">
        <v>240</v>
      </c>
      <c r="AX214">
        <v>110</v>
      </c>
      <c r="AY214">
        <v>9</v>
      </c>
      <c r="AZ214">
        <v>34</v>
      </c>
      <c r="BA214" s="42">
        <f t="shared" si="70"/>
        <v>43</v>
      </c>
      <c r="BB214">
        <v>29.16</v>
      </c>
      <c r="BC214">
        <v>28.155799999999999</v>
      </c>
      <c r="BD214" s="20">
        <v>292.39999999999998</v>
      </c>
      <c r="BE214" s="20">
        <f t="shared" si="71"/>
        <v>672.4</v>
      </c>
      <c r="BF214" s="20">
        <f t="shared" si="72"/>
        <v>32.838177718811302</v>
      </c>
      <c r="BG214">
        <v>529</v>
      </c>
      <c r="BH214">
        <v>412</v>
      </c>
      <c r="BI214">
        <v>404</v>
      </c>
      <c r="BJ214" s="41">
        <f t="shared" si="73"/>
        <v>0.56698821007502676</v>
      </c>
      <c r="BK214">
        <v>32</v>
      </c>
      <c r="BL214">
        <v>32</v>
      </c>
      <c r="BM214">
        <v>20</v>
      </c>
      <c r="BN214" s="42">
        <f t="shared" si="74"/>
        <v>12</v>
      </c>
      <c r="BO214">
        <v>72</v>
      </c>
      <c r="BP214">
        <v>19</v>
      </c>
      <c r="BQ214">
        <v>31</v>
      </c>
      <c r="BR214">
        <v>29</v>
      </c>
      <c r="BS214" s="41">
        <f t="shared" si="75"/>
        <v>3.3410138248847927E-2</v>
      </c>
      <c r="BT214">
        <v>21</v>
      </c>
      <c r="BU214">
        <v>44</v>
      </c>
      <c r="BV214" s="41">
        <f t="shared" si="76"/>
        <v>0.32307692307692309</v>
      </c>
      <c r="BW214">
        <v>8</v>
      </c>
      <c r="BX214">
        <v>8</v>
      </c>
      <c r="BY214">
        <v>4</v>
      </c>
      <c r="BZ214">
        <v>7</v>
      </c>
      <c r="CA214">
        <v>9</v>
      </c>
      <c r="CB214">
        <v>29</v>
      </c>
      <c r="CC214">
        <v>6</v>
      </c>
      <c r="CD214">
        <v>13</v>
      </c>
      <c r="CE214">
        <v>4</v>
      </c>
      <c r="CF214">
        <v>12</v>
      </c>
      <c r="CG214">
        <v>15</v>
      </c>
      <c r="CH214">
        <v>31</v>
      </c>
      <c r="CI214">
        <v>1</v>
      </c>
      <c r="CJ214">
        <v>1</v>
      </c>
      <c r="CK214">
        <v>3</v>
      </c>
      <c r="CL214">
        <v>5</v>
      </c>
      <c r="CM214">
        <v>2</v>
      </c>
      <c r="CN214">
        <v>0</v>
      </c>
      <c r="CO214">
        <v>0</v>
      </c>
      <c r="CP214">
        <v>2</v>
      </c>
      <c r="CQ214">
        <v>2</v>
      </c>
      <c r="CR214">
        <v>1</v>
      </c>
      <c r="CS214">
        <v>4</v>
      </c>
      <c r="CT214">
        <v>2</v>
      </c>
      <c r="CU214">
        <v>0</v>
      </c>
      <c r="CV214">
        <v>13</v>
      </c>
      <c r="CW214">
        <v>2</v>
      </c>
      <c r="CX214">
        <v>4</v>
      </c>
      <c r="CY214">
        <v>5</v>
      </c>
      <c r="CZ214">
        <v>61</v>
      </c>
      <c r="DA214">
        <v>22</v>
      </c>
      <c r="DB214">
        <v>5</v>
      </c>
      <c r="DC214">
        <v>26</v>
      </c>
      <c r="DD214">
        <v>57</v>
      </c>
      <c r="DE214">
        <v>16</v>
      </c>
      <c r="DF214">
        <v>6</v>
      </c>
      <c r="DG214">
        <v>99</v>
      </c>
      <c r="DH214">
        <v>7</v>
      </c>
      <c r="DI214">
        <v>9</v>
      </c>
      <c r="DJ214">
        <v>6</v>
      </c>
      <c r="DK214">
        <v>6</v>
      </c>
      <c r="DL214">
        <v>0</v>
      </c>
      <c r="DM214">
        <v>9</v>
      </c>
      <c r="DN214">
        <v>9</v>
      </c>
      <c r="DO214">
        <v>0</v>
      </c>
      <c r="DP214" s="42">
        <f t="shared" si="77"/>
        <v>2</v>
      </c>
      <c r="DQ214" s="20">
        <v>4.2119999999999997</v>
      </c>
      <c r="DR214">
        <v>7</v>
      </c>
      <c r="DS214">
        <v>0</v>
      </c>
      <c r="DT214">
        <v>0</v>
      </c>
      <c r="DU214">
        <v>0</v>
      </c>
      <c r="DV214">
        <v>0</v>
      </c>
      <c r="DW214">
        <v>1357</v>
      </c>
      <c r="DX214">
        <v>1123</v>
      </c>
      <c r="DY214">
        <v>1036</v>
      </c>
      <c r="DZ214">
        <v>839</v>
      </c>
      <c r="EA214">
        <v>760</v>
      </c>
      <c r="EB214">
        <v>622</v>
      </c>
      <c r="EC214">
        <v>77.510000000000005</v>
      </c>
      <c r="ED214">
        <v>68.22</v>
      </c>
      <c r="EE214">
        <v>80</v>
      </c>
      <c r="EF214">
        <v>55</v>
      </c>
      <c r="EG214" s="41">
        <f t="shared" si="78"/>
        <v>0.10526315789473684</v>
      </c>
      <c r="EH214" s="43">
        <f t="shared" si="79"/>
        <v>0.91157556270096463</v>
      </c>
      <c r="EI214" s="44">
        <f t="shared" si="80"/>
        <v>1.0168387205957015</v>
      </c>
      <c r="EJ214">
        <v>1353</v>
      </c>
      <c r="EK214">
        <v>1122</v>
      </c>
      <c r="EL214">
        <v>1033</v>
      </c>
      <c r="EM214">
        <v>840</v>
      </c>
      <c r="EN214">
        <v>757</v>
      </c>
      <c r="EO214">
        <v>621</v>
      </c>
      <c r="EP214">
        <v>80</v>
      </c>
      <c r="EQ214">
        <v>55</v>
      </c>
      <c r="ER214">
        <v>694</v>
      </c>
      <c r="ES214">
        <v>569</v>
      </c>
      <c r="ET214">
        <v>251</v>
      </c>
      <c r="EU214">
        <v>226</v>
      </c>
      <c r="EV214">
        <v>36</v>
      </c>
      <c r="EW214">
        <v>28</v>
      </c>
      <c r="EX214">
        <v>60</v>
      </c>
      <c r="EY214">
        <v>60</v>
      </c>
      <c r="EZ214">
        <v>3.9</v>
      </c>
      <c r="FA214">
        <v>2.1</v>
      </c>
      <c r="FB214">
        <v>5.9</v>
      </c>
      <c r="FC214" s="20">
        <v>58.15</v>
      </c>
      <c r="FD214" s="26">
        <f t="shared" si="81"/>
        <v>0.89461538461538459</v>
      </c>
      <c r="FE214">
        <v>7.3769999999999998</v>
      </c>
      <c r="FF214">
        <v>1.6800000000000002</v>
      </c>
      <c r="FG214">
        <v>-0.11</v>
      </c>
      <c r="FH214">
        <v>1.56</v>
      </c>
      <c r="FI214">
        <v>5</v>
      </c>
      <c r="FJ214">
        <v>2</v>
      </c>
      <c r="FK214">
        <v>1</v>
      </c>
      <c r="FL214" s="42">
        <f t="shared" si="82"/>
        <v>75</v>
      </c>
      <c r="FM214" s="20">
        <f t="shared" si="83"/>
        <v>9</v>
      </c>
      <c r="FN214" s="41">
        <v>0.14281567489999999</v>
      </c>
      <c r="FO214" s="20">
        <f t="shared" si="84"/>
        <v>44.6</v>
      </c>
      <c r="FP214" s="20">
        <f t="shared" si="85"/>
        <v>46.842399999999998</v>
      </c>
      <c r="FQ214" s="20">
        <f t="shared" si="86"/>
        <v>121.11641990281383</v>
      </c>
      <c r="FR214">
        <v>4</v>
      </c>
      <c r="FS214" t="s">
        <v>111</v>
      </c>
      <c r="FT214">
        <v>195</v>
      </c>
      <c r="FU214" t="s">
        <v>702</v>
      </c>
      <c r="FV214" t="s">
        <v>711</v>
      </c>
      <c r="FW214" s="45">
        <v>4500000</v>
      </c>
      <c r="FX214" s="45">
        <v>3500000</v>
      </c>
      <c r="FY214">
        <v>447</v>
      </c>
      <c r="FZ214">
        <v>145</v>
      </c>
      <c r="GA214">
        <v>128</v>
      </c>
      <c r="GB214">
        <v>273</v>
      </c>
      <c r="GC214">
        <v>28</v>
      </c>
      <c r="GD214">
        <v>116</v>
      </c>
      <c r="GE214">
        <v>1282</v>
      </c>
      <c r="GF214">
        <v>7687</v>
      </c>
      <c r="GG214">
        <v>25.1</v>
      </c>
      <c r="GH214">
        <v>9.3000000000000007</v>
      </c>
      <c r="GI214">
        <v>34.4</v>
      </c>
      <c r="GJ214" s="42">
        <f t="shared" si="87"/>
        <v>44.6</v>
      </c>
    </row>
    <row r="215" spans="1:192" x14ac:dyDescent="0.45">
      <c r="A215" s="40">
        <v>33803</v>
      </c>
      <c r="B215" t="s">
        <v>1646</v>
      </c>
      <c r="C215" t="s">
        <v>823</v>
      </c>
      <c r="D215" t="s">
        <v>107</v>
      </c>
      <c r="E215" t="s">
        <v>107</v>
      </c>
      <c r="F215">
        <v>73</v>
      </c>
      <c r="G215">
        <v>185</v>
      </c>
      <c r="K215" t="s">
        <v>202</v>
      </c>
      <c r="L215">
        <v>2015</v>
      </c>
      <c r="M215">
        <v>25</v>
      </c>
      <c r="N215">
        <v>3</v>
      </c>
      <c r="O215">
        <v>8479268</v>
      </c>
      <c r="P215" t="s">
        <v>1647</v>
      </c>
      <c r="Q215" t="s">
        <v>1648</v>
      </c>
      <c r="R215" t="s">
        <v>1649</v>
      </c>
      <c r="S215" t="s">
        <v>1650</v>
      </c>
      <c r="T215" t="s">
        <v>720</v>
      </c>
      <c r="U215" t="s">
        <v>313</v>
      </c>
      <c r="V215">
        <v>37</v>
      </c>
      <c r="W215">
        <v>3</v>
      </c>
      <c r="X215">
        <v>5</v>
      </c>
      <c r="Y215">
        <v>3</v>
      </c>
      <c r="Z215">
        <v>8</v>
      </c>
      <c r="AA215">
        <v>17</v>
      </c>
      <c r="AB215">
        <v>56</v>
      </c>
      <c r="AC215" s="26">
        <f t="shared" si="66"/>
        <v>0.21621621621621623</v>
      </c>
      <c r="AD215" s="20">
        <f t="shared" si="67"/>
        <v>-0.22222222222222143</v>
      </c>
      <c r="AE215" s="20">
        <v>3.0049999999999999</v>
      </c>
      <c r="AF215">
        <v>-14</v>
      </c>
      <c r="AG215">
        <v>-5</v>
      </c>
      <c r="AH215">
        <v>8</v>
      </c>
      <c r="AI215">
        <v>903</v>
      </c>
      <c r="AJ215">
        <v>41692</v>
      </c>
      <c r="AK215" s="20">
        <v>694.86666666666997</v>
      </c>
      <c r="AL215">
        <v>694.87</v>
      </c>
      <c r="AM215">
        <v>695</v>
      </c>
      <c r="AN215" s="26">
        <f t="shared" si="68"/>
        <v>18.780180180180182</v>
      </c>
      <c r="AO215">
        <v>31.56</v>
      </c>
      <c r="AP215" s="41">
        <f t="shared" si="69"/>
        <v>0.36363636363636365</v>
      </c>
      <c r="AQ215">
        <v>103</v>
      </c>
      <c r="AR215">
        <v>103</v>
      </c>
      <c r="AS215">
        <v>103</v>
      </c>
      <c r="AT215">
        <v>66</v>
      </c>
      <c r="AU215">
        <v>66</v>
      </c>
      <c r="AV215">
        <v>48</v>
      </c>
      <c r="AW215">
        <v>24</v>
      </c>
      <c r="AX215">
        <v>7</v>
      </c>
      <c r="AY215">
        <v>2</v>
      </c>
      <c r="AZ215">
        <v>3</v>
      </c>
      <c r="BA215" s="42">
        <f t="shared" si="70"/>
        <v>5</v>
      </c>
      <c r="BB215">
        <v>2.27</v>
      </c>
      <c r="BC215">
        <v>50.458300000000001</v>
      </c>
      <c r="BD215" s="20">
        <v>64.2</v>
      </c>
      <c r="BE215" s="20">
        <f t="shared" si="71"/>
        <v>167.2</v>
      </c>
      <c r="BF215" s="20">
        <f t="shared" si="72"/>
        <v>14.437232863701123</v>
      </c>
      <c r="BG215">
        <v>198</v>
      </c>
      <c r="BH215">
        <v>219</v>
      </c>
      <c r="BI215">
        <v>207</v>
      </c>
      <c r="BJ215" s="41">
        <f t="shared" si="73"/>
        <v>0.48888888888888887</v>
      </c>
      <c r="BK215">
        <v>31</v>
      </c>
      <c r="BL215">
        <v>31</v>
      </c>
      <c r="BM215">
        <v>53</v>
      </c>
      <c r="BN215" s="42">
        <f t="shared" si="74"/>
        <v>-22</v>
      </c>
      <c r="BO215">
        <v>18</v>
      </c>
      <c r="BP215">
        <v>23</v>
      </c>
      <c r="BQ215">
        <v>8</v>
      </c>
      <c r="BR215">
        <v>37</v>
      </c>
      <c r="BS215" s="41">
        <f t="shared" si="75"/>
        <v>6.9288389513108617E-2</v>
      </c>
      <c r="BT215">
        <v>0</v>
      </c>
      <c r="BU215">
        <v>0</v>
      </c>
      <c r="BV215" s="41">
        <f t="shared" si="76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18</v>
      </c>
      <c r="DA215">
        <v>3</v>
      </c>
      <c r="DB215">
        <v>0</v>
      </c>
      <c r="DC215">
        <v>9</v>
      </c>
      <c r="DD215">
        <v>7</v>
      </c>
      <c r="DE215">
        <v>0</v>
      </c>
      <c r="DF215">
        <v>2</v>
      </c>
      <c r="DG215">
        <v>27</v>
      </c>
      <c r="DH215">
        <v>4</v>
      </c>
      <c r="DI215">
        <v>3</v>
      </c>
      <c r="DJ215">
        <v>4</v>
      </c>
      <c r="DK215">
        <v>4</v>
      </c>
      <c r="DL215">
        <v>0</v>
      </c>
      <c r="DM215">
        <v>3</v>
      </c>
      <c r="DN215">
        <v>3</v>
      </c>
      <c r="DO215">
        <v>0</v>
      </c>
      <c r="DP215" s="42">
        <f t="shared" si="77"/>
        <v>-1</v>
      </c>
      <c r="DQ215" s="20">
        <v>2.97</v>
      </c>
      <c r="DR215">
        <v>4</v>
      </c>
      <c r="DS215">
        <v>0</v>
      </c>
      <c r="DT215">
        <v>0</v>
      </c>
      <c r="DU215">
        <v>0</v>
      </c>
      <c r="DV215">
        <v>0</v>
      </c>
      <c r="DW215">
        <v>565</v>
      </c>
      <c r="DX215">
        <v>629</v>
      </c>
      <c r="DY215">
        <v>424</v>
      </c>
      <c r="DZ215">
        <v>497</v>
      </c>
      <c r="EA215">
        <v>320</v>
      </c>
      <c r="EB215">
        <v>349</v>
      </c>
      <c r="EC215">
        <v>21.35</v>
      </c>
      <c r="ED215">
        <v>29.99</v>
      </c>
      <c r="EE215">
        <v>22</v>
      </c>
      <c r="EF215">
        <v>41</v>
      </c>
      <c r="EG215" s="41">
        <f t="shared" si="78"/>
        <v>6.8750000000000006E-2</v>
      </c>
      <c r="EH215" s="43">
        <f t="shared" si="79"/>
        <v>0.88252148997134672</v>
      </c>
      <c r="EI215" s="44">
        <f t="shared" si="80"/>
        <v>0.9512714899713467</v>
      </c>
      <c r="EJ215">
        <v>559</v>
      </c>
      <c r="EK215">
        <v>630</v>
      </c>
      <c r="EL215">
        <v>421</v>
      </c>
      <c r="EM215">
        <v>498</v>
      </c>
      <c r="EN215">
        <v>318</v>
      </c>
      <c r="EO215">
        <v>349</v>
      </c>
      <c r="EP215">
        <v>22</v>
      </c>
      <c r="EQ215">
        <v>41</v>
      </c>
      <c r="ER215">
        <v>229</v>
      </c>
      <c r="ES215">
        <v>290</v>
      </c>
      <c r="ET215">
        <v>97</v>
      </c>
      <c r="EU215">
        <v>124</v>
      </c>
      <c r="EV215">
        <v>14</v>
      </c>
      <c r="EW215">
        <v>27</v>
      </c>
      <c r="EX215">
        <v>43</v>
      </c>
      <c r="EY215">
        <v>42</v>
      </c>
      <c r="EZ215">
        <v>0.30000000000000004</v>
      </c>
      <c r="FA215">
        <v>0.8</v>
      </c>
      <c r="FB215">
        <v>1.1000000000000001</v>
      </c>
      <c r="FC215" s="20">
        <v>5.9</v>
      </c>
      <c r="FD215" s="26">
        <f t="shared" si="81"/>
        <v>0.15945945945945947</v>
      </c>
      <c r="FE215">
        <v>0.30330000000000001</v>
      </c>
      <c r="FF215">
        <v>-0.49</v>
      </c>
      <c r="FG215">
        <v>0.2</v>
      </c>
      <c r="FH215">
        <v>-0.28999999999999998</v>
      </c>
      <c r="FL215" s="42">
        <f t="shared" si="82"/>
        <v>76</v>
      </c>
      <c r="FM215" s="20">
        <f t="shared" si="83"/>
        <v>9.75</v>
      </c>
      <c r="FN215" s="41">
        <v>3.4095634100000001E-2</v>
      </c>
      <c r="FO215" s="20">
        <f t="shared" si="84"/>
        <v>7.2</v>
      </c>
      <c r="FP215" s="20">
        <f t="shared" si="85"/>
        <v>8.5939999999999994</v>
      </c>
      <c r="FQ215" s="20">
        <f t="shared" si="86"/>
        <v>103.09842128743506</v>
      </c>
      <c r="FR215">
        <v>1</v>
      </c>
      <c r="FS215" t="s">
        <v>111</v>
      </c>
      <c r="FT215">
        <v>8</v>
      </c>
      <c r="FV215" t="s">
        <v>711</v>
      </c>
      <c r="FW215" s="45">
        <v>650000</v>
      </c>
      <c r="FX215" s="45">
        <v>650000</v>
      </c>
      <c r="FY215">
        <v>55</v>
      </c>
      <c r="FZ215">
        <v>3</v>
      </c>
      <c r="GA215">
        <v>9</v>
      </c>
      <c r="GB215">
        <v>12</v>
      </c>
      <c r="GC215">
        <v>-16</v>
      </c>
      <c r="GD215">
        <v>20</v>
      </c>
      <c r="GE215">
        <v>63</v>
      </c>
      <c r="GF215">
        <v>937</v>
      </c>
      <c r="GG215">
        <v>0.4</v>
      </c>
      <c r="GH215">
        <v>1.2</v>
      </c>
      <c r="GI215">
        <v>1.7000000000000002</v>
      </c>
      <c r="GJ215" s="42">
        <f t="shared" si="87"/>
        <v>7.2</v>
      </c>
    </row>
    <row r="216" spans="1:192" x14ac:dyDescent="0.45">
      <c r="A216" s="40">
        <v>33340</v>
      </c>
      <c r="B216" t="s">
        <v>1651</v>
      </c>
      <c r="D216" t="s">
        <v>223</v>
      </c>
      <c r="E216" t="s">
        <v>223</v>
      </c>
      <c r="F216">
        <v>75</v>
      </c>
      <c r="G216">
        <v>206</v>
      </c>
      <c r="H216">
        <v>2009</v>
      </c>
      <c r="I216">
        <v>1</v>
      </c>
      <c r="J216">
        <v>10</v>
      </c>
      <c r="K216" t="s">
        <v>92</v>
      </c>
      <c r="L216">
        <v>2010</v>
      </c>
      <c r="M216">
        <v>26</v>
      </c>
      <c r="N216">
        <v>8</v>
      </c>
      <c r="O216">
        <v>8475175</v>
      </c>
      <c r="P216" t="s">
        <v>1652</v>
      </c>
      <c r="Q216" t="s">
        <v>1653</v>
      </c>
      <c r="R216" t="s">
        <v>1654</v>
      </c>
      <c r="S216" t="s">
        <v>277</v>
      </c>
      <c r="T216" t="s">
        <v>725</v>
      </c>
      <c r="U216" t="s">
        <v>1655</v>
      </c>
      <c r="V216">
        <v>79</v>
      </c>
      <c r="W216">
        <v>8</v>
      </c>
      <c r="X216">
        <v>4</v>
      </c>
      <c r="Y216">
        <v>2</v>
      </c>
      <c r="Z216">
        <v>12</v>
      </c>
      <c r="AA216">
        <v>0</v>
      </c>
      <c r="AB216">
        <v>0</v>
      </c>
      <c r="AC216" s="26">
        <f t="shared" si="66"/>
        <v>0.15189873417721519</v>
      </c>
      <c r="AD216" s="20">
        <f t="shared" si="67"/>
        <v>-11.853896103896105</v>
      </c>
      <c r="AE216" s="20">
        <v>5.165</v>
      </c>
      <c r="AF216">
        <v>-11</v>
      </c>
      <c r="AG216">
        <v>-1.6</v>
      </c>
      <c r="AH216">
        <v>12</v>
      </c>
      <c r="AI216">
        <v>1412</v>
      </c>
      <c r="AJ216">
        <v>59015</v>
      </c>
      <c r="AK216" s="20">
        <v>983.58333333332996</v>
      </c>
      <c r="AL216">
        <v>983.58</v>
      </c>
      <c r="AM216">
        <v>984</v>
      </c>
      <c r="AN216" s="26">
        <f t="shared" si="68"/>
        <v>12.450421940928271</v>
      </c>
      <c r="AO216">
        <v>20.91</v>
      </c>
      <c r="AP216" s="41">
        <f t="shared" si="69"/>
        <v>0.6</v>
      </c>
      <c r="AQ216">
        <v>175</v>
      </c>
      <c r="AR216">
        <v>175</v>
      </c>
      <c r="AS216">
        <v>175</v>
      </c>
      <c r="AT216">
        <v>146</v>
      </c>
      <c r="AU216">
        <v>146</v>
      </c>
      <c r="AV216">
        <v>126</v>
      </c>
      <c r="AW216">
        <v>91</v>
      </c>
      <c r="AX216">
        <v>54</v>
      </c>
      <c r="AY216">
        <v>8</v>
      </c>
      <c r="AZ216">
        <v>10</v>
      </c>
      <c r="BA216" s="42">
        <f t="shared" si="70"/>
        <v>18</v>
      </c>
      <c r="BB216">
        <v>10.71</v>
      </c>
      <c r="BC216">
        <v>29.071400000000001</v>
      </c>
      <c r="BD216" s="20">
        <v>81.7</v>
      </c>
      <c r="BE216" s="20">
        <f t="shared" si="71"/>
        <v>256.7</v>
      </c>
      <c r="BF216" s="20">
        <f t="shared" si="72"/>
        <v>15.659122796315501</v>
      </c>
      <c r="BG216">
        <v>201</v>
      </c>
      <c r="BH216">
        <v>327</v>
      </c>
      <c r="BI216">
        <v>376</v>
      </c>
      <c r="BJ216" s="41">
        <f t="shared" si="73"/>
        <v>0.34835355285961872</v>
      </c>
      <c r="BK216">
        <v>104</v>
      </c>
      <c r="BL216">
        <v>104</v>
      </c>
      <c r="BM216">
        <v>83</v>
      </c>
      <c r="BN216" s="42">
        <f t="shared" si="74"/>
        <v>21</v>
      </c>
      <c r="BO216">
        <v>20</v>
      </c>
      <c r="BP216">
        <v>12</v>
      </c>
      <c r="BQ216">
        <v>25</v>
      </c>
      <c r="BR216">
        <v>42</v>
      </c>
      <c r="BS216" s="41">
        <f t="shared" si="75"/>
        <v>5.0420168067226892E-2</v>
      </c>
      <c r="BT216">
        <v>2</v>
      </c>
      <c r="BU216">
        <v>6</v>
      </c>
      <c r="BV216" s="41">
        <f t="shared" si="76"/>
        <v>0.25</v>
      </c>
      <c r="BW216">
        <v>1</v>
      </c>
      <c r="BX216">
        <v>2</v>
      </c>
      <c r="BY216">
        <v>1</v>
      </c>
      <c r="BZ216">
        <v>0</v>
      </c>
      <c r="CA216">
        <v>0</v>
      </c>
      <c r="CB216">
        <v>4</v>
      </c>
      <c r="CC216">
        <v>0</v>
      </c>
      <c r="CD216">
        <v>5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2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0</v>
      </c>
      <c r="CZ216">
        <v>19</v>
      </c>
      <c r="DA216">
        <v>26</v>
      </c>
      <c r="DB216">
        <v>4</v>
      </c>
      <c r="DC216">
        <v>7</v>
      </c>
      <c r="DD216">
        <v>10</v>
      </c>
      <c r="DE216">
        <v>12</v>
      </c>
      <c r="DF216">
        <v>2</v>
      </c>
      <c r="DG216">
        <v>65</v>
      </c>
      <c r="DH216">
        <v>6</v>
      </c>
      <c r="DI216">
        <v>3</v>
      </c>
      <c r="DJ216">
        <v>5</v>
      </c>
      <c r="DK216">
        <v>5</v>
      </c>
      <c r="DL216">
        <v>0</v>
      </c>
      <c r="DM216">
        <v>3</v>
      </c>
      <c r="DN216">
        <v>3</v>
      </c>
      <c r="DO216">
        <v>0</v>
      </c>
      <c r="DP216" s="42">
        <f t="shared" si="77"/>
        <v>-3</v>
      </c>
      <c r="DQ216" s="20">
        <v>-1.4889999999999999</v>
      </c>
      <c r="DR216">
        <v>6</v>
      </c>
      <c r="DS216">
        <v>0</v>
      </c>
      <c r="DT216">
        <v>0</v>
      </c>
      <c r="DU216">
        <v>0</v>
      </c>
      <c r="DV216">
        <v>0</v>
      </c>
      <c r="DW216">
        <v>817</v>
      </c>
      <c r="DX216">
        <v>1094</v>
      </c>
      <c r="DY216">
        <v>629</v>
      </c>
      <c r="DZ216">
        <v>791</v>
      </c>
      <c r="EA216">
        <v>465</v>
      </c>
      <c r="EB216">
        <v>564</v>
      </c>
      <c r="EC216">
        <v>34.58</v>
      </c>
      <c r="ED216">
        <v>43.93</v>
      </c>
      <c r="EE216">
        <v>20</v>
      </c>
      <c r="EF216">
        <v>41</v>
      </c>
      <c r="EG216" s="41">
        <f t="shared" si="78"/>
        <v>4.3010752688172046E-2</v>
      </c>
      <c r="EH216" s="43">
        <f t="shared" si="79"/>
        <v>0.92730496453900713</v>
      </c>
      <c r="EI216" s="44">
        <f t="shared" si="80"/>
        <v>0.97031571722717913</v>
      </c>
      <c r="EJ216">
        <v>814</v>
      </c>
      <c r="EK216">
        <v>1095</v>
      </c>
      <c r="EL216">
        <v>627</v>
      </c>
      <c r="EM216">
        <v>792</v>
      </c>
      <c r="EN216">
        <v>464</v>
      </c>
      <c r="EO216">
        <v>565</v>
      </c>
      <c r="EP216">
        <v>20</v>
      </c>
      <c r="EQ216">
        <v>41</v>
      </c>
      <c r="ER216">
        <v>359</v>
      </c>
      <c r="ES216">
        <v>523</v>
      </c>
      <c r="ET216">
        <v>152</v>
      </c>
      <c r="EU216">
        <v>181</v>
      </c>
      <c r="EV216">
        <v>13</v>
      </c>
      <c r="EW216">
        <v>23</v>
      </c>
      <c r="EX216">
        <v>55</v>
      </c>
      <c r="EY216">
        <v>60</v>
      </c>
      <c r="EZ216">
        <v>-0.7</v>
      </c>
      <c r="FA216">
        <v>0.8</v>
      </c>
      <c r="FB216">
        <v>0</v>
      </c>
      <c r="FC216" s="20">
        <v>11.71</v>
      </c>
      <c r="FD216" s="26">
        <f t="shared" si="81"/>
        <v>0.14822784810126582</v>
      </c>
      <c r="FE216">
        <v>1.2131000000000001</v>
      </c>
      <c r="FF216">
        <v>0.15</v>
      </c>
      <c r="FG216">
        <v>0.30000000000000004</v>
      </c>
      <c r="FH216">
        <v>0.46</v>
      </c>
      <c r="FL216" s="42">
        <f t="shared" si="82"/>
        <v>158</v>
      </c>
      <c r="FM216" s="20">
        <f t="shared" si="83"/>
        <v>21.5</v>
      </c>
      <c r="FN216" s="41">
        <v>8.2861463300000007E-2</v>
      </c>
      <c r="FO216" s="20">
        <f t="shared" si="84"/>
        <v>10.8</v>
      </c>
      <c r="FP216" s="20">
        <f t="shared" si="85"/>
        <v>11.702199999999999</v>
      </c>
      <c r="FQ216" s="20">
        <f t="shared" si="86"/>
        <v>116.57414750198255</v>
      </c>
      <c r="FR216">
        <v>4</v>
      </c>
      <c r="FS216" t="s">
        <v>995</v>
      </c>
      <c r="FT216">
        <v>195</v>
      </c>
      <c r="FV216" t="s">
        <v>711</v>
      </c>
      <c r="FW216" s="45">
        <v>800000</v>
      </c>
      <c r="FX216" s="45">
        <v>800000</v>
      </c>
      <c r="FY216">
        <v>387</v>
      </c>
      <c r="FZ216">
        <v>51</v>
      </c>
      <c r="GA216">
        <v>54</v>
      </c>
      <c r="GB216">
        <v>105</v>
      </c>
      <c r="GC216">
        <v>-40</v>
      </c>
      <c r="GD216">
        <v>72</v>
      </c>
      <c r="GE216">
        <v>668</v>
      </c>
      <c r="GF216">
        <v>5016</v>
      </c>
      <c r="GG216">
        <v>2.9</v>
      </c>
      <c r="GH216">
        <v>4.2</v>
      </c>
      <c r="GI216">
        <v>7.1</v>
      </c>
      <c r="GJ216" s="42">
        <f t="shared" si="87"/>
        <v>10.8</v>
      </c>
    </row>
    <row r="217" spans="1:192" x14ac:dyDescent="0.45">
      <c r="A217" s="40">
        <v>33241</v>
      </c>
      <c r="B217" t="s">
        <v>1099</v>
      </c>
      <c r="C217" t="s">
        <v>145</v>
      </c>
      <c r="D217" t="s">
        <v>91</v>
      </c>
      <c r="E217" t="s">
        <v>91</v>
      </c>
      <c r="F217">
        <v>70</v>
      </c>
      <c r="G217">
        <v>180</v>
      </c>
      <c r="H217">
        <v>2009</v>
      </c>
      <c r="I217">
        <v>1</v>
      </c>
      <c r="J217">
        <v>11</v>
      </c>
      <c r="K217" t="s">
        <v>202</v>
      </c>
      <c r="L217">
        <v>2011</v>
      </c>
      <c r="M217">
        <v>27</v>
      </c>
      <c r="N217">
        <v>7</v>
      </c>
      <c r="O217">
        <v>8475176</v>
      </c>
      <c r="P217" t="s">
        <v>1656</v>
      </c>
      <c r="Q217" t="s">
        <v>1657</v>
      </c>
      <c r="R217" t="s">
        <v>1658</v>
      </c>
      <c r="S217" t="s">
        <v>390</v>
      </c>
      <c r="T217" t="s">
        <v>720</v>
      </c>
      <c r="U217" t="s">
        <v>307</v>
      </c>
      <c r="V217">
        <v>44</v>
      </c>
      <c r="W217">
        <v>9</v>
      </c>
      <c r="X217">
        <v>23</v>
      </c>
      <c r="Y217">
        <v>12</v>
      </c>
      <c r="Z217">
        <v>32</v>
      </c>
      <c r="AA217">
        <v>11</v>
      </c>
      <c r="AB217">
        <v>32</v>
      </c>
      <c r="AC217" s="26">
        <f t="shared" si="66"/>
        <v>0.72727272727272729</v>
      </c>
      <c r="AD217" s="20">
        <f t="shared" si="67"/>
        <v>14.375</v>
      </c>
      <c r="AE217" s="20">
        <v>11.545999999999999</v>
      </c>
      <c r="AF217">
        <v>26</v>
      </c>
      <c r="AG217">
        <v>4.0999999999999996</v>
      </c>
      <c r="AH217">
        <v>6</v>
      </c>
      <c r="AI217">
        <v>1229</v>
      </c>
      <c r="AJ217">
        <v>61661</v>
      </c>
      <c r="AK217" s="20">
        <v>1027.6833333333</v>
      </c>
      <c r="AL217">
        <v>1027.67</v>
      </c>
      <c r="AM217">
        <v>1028</v>
      </c>
      <c r="AN217" s="26">
        <f t="shared" si="68"/>
        <v>23.356439393939397</v>
      </c>
      <c r="AO217">
        <v>38.72</v>
      </c>
      <c r="AP217" s="41">
        <f t="shared" si="69"/>
        <v>0.50793650793650791</v>
      </c>
      <c r="AQ217">
        <v>220</v>
      </c>
      <c r="AR217">
        <v>220</v>
      </c>
      <c r="AS217">
        <v>220</v>
      </c>
      <c r="AT217">
        <v>159</v>
      </c>
      <c r="AU217">
        <v>159</v>
      </c>
      <c r="AV217">
        <v>110</v>
      </c>
      <c r="AW217">
        <v>58</v>
      </c>
      <c r="AX217">
        <v>7</v>
      </c>
      <c r="AY217">
        <v>5</v>
      </c>
      <c r="AZ217">
        <v>15</v>
      </c>
      <c r="BA217" s="42">
        <f t="shared" si="70"/>
        <v>20</v>
      </c>
      <c r="BB217">
        <v>6.07</v>
      </c>
      <c r="BC217">
        <v>54.145499999999998</v>
      </c>
      <c r="BD217" s="20">
        <v>173.2</v>
      </c>
      <c r="BE217" s="20">
        <f t="shared" si="71"/>
        <v>393.2</v>
      </c>
      <c r="BF217" s="20">
        <f t="shared" si="72"/>
        <v>22.956785738612588</v>
      </c>
      <c r="BG217">
        <v>384</v>
      </c>
      <c r="BH217">
        <v>363</v>
      </c>
      <c r="BI217">
        <v>383</v>
      </c>
      <c r="BJ217" s="41">
        <f t="shared" si="73"/>
        <v>0.500651890482399</v>
      </c>
      <c r="BK217">
        <v>27</v>
      </c>
      <c r="BL217">
        <v>27</v>
      </c>
      <c r="BM217">
        <v>37</v>
      </c>
      <c r="BN217" s="42">
        <f t="shared" si="74"/>
        <v>-10</v>
      </c>
      <c r="BO217">
        <v>49</v>
      </c>
      <c r="BP217">
        <v>33</v>
      </c>
      <c r="BQ217">
        <v>33</v>
      </c>
      <c r="BR217">
        <v>84</v>
      </c>
      <c r="BS217" s="41">
        <f t="shared" si="75"/>
        <v>0.10294117647058823</v>
      </c>
      <c r="BT217">
        <v>0</v>
      </c>
      <c r="BU217">
        <v>0</v>
      </c>
      <c r="BV217" s="41">
        <f t="shared" si="76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7</v>
      </c>
      <c r="CS217">
        <v>0</v>
      </c>
      <c r="CT217">
        <v>0</v>
      </c>
      <c r="CU217">
        <v>0</v>
      </c>
      <c r="CV217">
        <v>2</v>
      </c>
      <c r="CW217">
        <v>1</v>
      </c>
      <c r="CX217">
        <v>3</v>
      </c>
      <c r="CY217">
        <v>4</v>
      </c>
      <c r="CZ217">
        <v>41</v>
      </c>
      <c r="DA217">
        <v>2</v>
      </c>
      <c r="DB217">
        <v>3</v>
      </c>
      <c r="DC217">
        <v>60</v>
      </c>
      <c r="DD217">
        <v>8</v>
      </c>
      <c r="DE217">
        <v>1</v>
      </c>
      <c r="DF217">
        <v>0</v>
      </c>
      <c r="DG217">
        <v>36</v>
      </c>
      <c r="DH217">
        <v>3</v>
      </c>
      <c r="DI217">
        <v>8</v>
      </c>
      <c r="DJ217">
        <v>4</v>
      </c>
      <c r="DK217">
        <v>4</v>
      </c>
      <c r="DL217">
        <v>0</v>
      </c>
      <c r="DM217">
        <v>9</v>
      </c>
      <c r="DN217">
        <v>9</v>
      </c>
      <c r="DO217">
        <v>0</v>
      </c>
      <c r="DP217" s="42">
        <f t="shared" si="77"/>
        <v>5</v>
      </c>
      <c r="DQ217" s="20">
        <v>9.0519999999999996</v>
      </c>
      <c r="DR217">
        <v>3</v>
      </c>
      <c r="DS217">
        <v>0</v>
      </c>
      <c r="DT217">
        <v>0</v>
      </c>
      <c r="DU217">
        <v>0</v>
      </c>
      <c r="DV217">
        <v>0</v>
      </c>
      <c r="DW217">
        <v>1125</v>
      </c>
      <c r="DX217">
        <v>996</v>
      </c>
      <c r="DY217">
        <v>824</v>
      </c>
      <c r="DZ217">
        <v>732</v>
      </c>
      <c r="EA217">
        <v>598</v>
      </c>
      <c r="EB217">
        <v>552</v>
      </c>
      <c r="EC217">
        <v>53.87</v>
      </c>
      <c r="ED217">
        <v>47.72</v>
      </c>
      <c r="EE217">
        <v>63</v>
      </c>
      <c r="EF217">
        <v>40</v>
      </c>
      <c r="EG217" s="41">
        <f t="shared" si="78"/>
        <v>0.10535117056856187</v>
      </c>
      <c r="EH217" s="43">
        <f t="shared" si="79"/>
        <v>0.92753623188405798</v>
      </c>
      <c r="EI217" s="44">
        <f t="shared" si="80"/>
        <v>1.0328874024526198</v>
      </c>
      <c r="EJ217">
        <v>1121</v>
      </c>
      <c r="EK217">
        <v>998</v>
      </c>
      <c r="EL217">
        <v>820</v>
      </c>
      <c r="EM217">
        <v>734</v>
      </c>
      <c r="EN217">
        <v>597</v>
      </c>
      <c r="EO217">
        <v>553</v>
      </c>
      <c r="EP217">
        <v>63</v>
      </c>
      <c r="EQ217">
        <v>41</v>
      </c>
      <c r="ER217">
        <v>498</v>
      </c>
      <c r="ES217">
        <v>504</v>
      </c>
      <c r="ET217">
        <v>191</v>
      </c>
      <c r="EU217">
        <v>172</v>
      </c>
      <c r="EV217">
        <v>34</v>
      </c>
      <c r="EW217">
        <v>17</v>
      </c>
      <c r="EX217">
        <v>46</v>
      </c>
      <c r="EY217">
        <v>54</v>
      </c>
      <c r="EZ217">
        <v>3</v>
      </c>
      <c r="FA217">
        <v>4</v>
      </c>
      <c r="FB217">
        <v>7</v>
      </c>
      <c r="FC217" s="20">
        <v>44.55</v>
      </c>
      <c r="FD217" s="26">
        <f t="shared" si="81"/>
        <v>1.0125</v>
      </c>
      <c r="FE217">
        <v>3.3388</v>
      </c>
      <c r="FF217">
        <v>0.47</v>
      </c>
      <c r="FG217">
        <v>0.37</v>
      </c>
      <c r="FH217">
        <v>0.85</v>
      </c>
      <c r="FI217">
        <v>6</v>
      </c>
      <c r="FJ217">
        <v>2</v>
      </c>
      <c r="FK217">
        <v>1</v>
      </c>
      <c r="FL217" s="42">
        <f t="shared" si="82"/>
        <v>117</v>
      </c>
      <c r="FM217" s="20">
        <f t="shared" si="83"/>
        <v>20</v>
      </c>
      <c r="FN217" s="41">
        <v>6.6558441600000004E-2</v>
      </c>
      <c r="FO217" s="20">
        <f t="shared" si="84"/>
        <v>31.4</v>
      </c>
      <c r="FP217" s="20">
        <f t="shared" si="85"/>
        <v>33.810400000000001</v>
      </c>
      <c r="FQ217" s="20">
        <f t="shared" si="86"/>
        <v>123.83352632654449</v>
      </c>
      <c r="FR217">
        <v>4</v>
      </c>
      <c r="FS217" t="s">
        <v>430</v>
      </c>
      <c r="FT217">
        <v>195</v>
      </c>
      <c r="FV217" t="s">
        <v>711</v>
      </c>
      <c r="FW217" s="45">
        <v>3000000</v>
      </c>
      <c r="FX217" s="45">
        <v>2500000</v>
      </c>
      <c r="FY217">
        <v>396</v>
      </c>
      <c r="FZ217">
        <v>55</v>
      </c>
      <c r="GA217">
        <v>118</v>
      </c>
      <c r="GB217">
        <v>173</v>
      </c>
      <c r="GC217">
        <v>76</v>
      </c>
      <c r="GD217">
        <v>140</v>
      </c>
      <c r="GE217">
        <v>725</v>
      </c>
      <c r="GF217">
        <v>7764</v>
      </c>
      <c r="GG217">
        <v>15.8</v>
      </c>
      <c r="GH217">
        <v>22.5</v>
      </c>
      <c r="GI217">
        <v>38.299999999999997</v>
      </c>
      <c r="GJ217" s="42">
        <f t="shared" si="87"/>
        <v>31.4</v>
      </c>
    </row>
    <row r="218" spans="1:192" x14ac:dyDescent="0.45">
      <c r="A218" s="40">
        <v>33367</v>
      </c>
      <c r="B218" t="s">
        <v>1659</v>
      </c>
      <c r="C218" t="s">
        <v>145</v>
      </c>
      <c r="D218" t="s">
        <v>91</v>
      </c>
      <c r="E218" t="s">
        <v>91</v>
      </c>
      <c r="F218">
        <v>73</v>
      </c>
      <c r="G218">
        <v>198</v>
      </c>
      <c r="H218">
        <v>2009</v>
      </c>
      <c r="I218">
        <v>1</v>
      </c>
      <c r="J218">
        <v>12</v>
      </c>
      <c r="K218" t="s">
        <v>92</v>
      </c>
      <c r="L218">
        <v>2011</v>
      </c>
      <c r="M218">
        <v>26</v>
      </c>
      <c r="N218">
        <v>6</v>
      </c>
      <c r="O218">
        <v>8475177</v>
      </c>
      <c r="P218" t="s">
        <v>1660</v>
      </c>
      <c r="Q218" t="s">
        <v>1661</v>
      </c>
      <c r="R218" t="s">
        <v>1662</v>
      </c>
      <c r="S218" t="s">
        <v>433</v>
      </c>
      <c r="T218" t="s">
        <v>720</v>
      </c>
      <c r="U218" t="s">
        <v>142</v>
      </c>
      <c r="V218">
        <v>33</v>
      </c>
      <c r="W218">
        <v>1</v>
      </c>
      <c r="X218">
        <v>11</v>
      </c>
      <c r="Y218">
        <v>6</v>
      </c>
      <c r="Z218">
        <v>12</v>
      </c>
      <c r="AA218">
        <v>17</v>
      </c>
      <c r="AB218">
        <v>73</v>
      </c>
      <c r="AC218" s="26">
        <f t="shared" si="66"/>
        <v>0.36363636363636365</v>
      </c>
      <c r="AD218" s="20">
        <f t="shared" si="67"/>
        <v>3.5977859778597789</v>
      </c>
      <c r="AE218" s="20">
        <v>3.6829999999999998</v>
      </c>
      <c r="AF218">
        <v>11</v>
      </c>
      <c r="AG218">
        <v>-0.60000000000000009</v>
      </c>
      <c r="AH218">
        <v>8</v>
      </c>
      <c r="AI218">
        <v>770</v>
      </c>
      <c r="AJ218">
        <v>37124</v>
      </c>
      <c r="AK218" s="20">
        <v>618.73333333333005</v>
      </c>
      <c r="AL218">
        <v>618.70000000000005</v>
      </c>
      <c r="AM218">
        <v>619</v>
      </c>
      <c r="AN218" s="26">
        <f t="shared" si="68"/>
        <v>18.749494949494949</v>
      </c>
      <c r="AO218">
        <v>31.08</v>
      </c>
      <c r="AP218" s="41">
        <f t="shared" si="69"/>
        <v>0.34285714285714286</v>
      </c>
      <c r="AQ218">
        <v>91</v>
      </c>
      <c r="AR218">
        <v>91</v>
      </c>
      <c r="AS218">
        <v>91</v>
      </c>
      <c r="AT218">
        <v>63</v>
      </c>
      <c r="AU218">
        <v>63</v>
      </c>
      <c r="AV218">
        <v>44</v>
      </c>
      <c r="AW218">
        <v>22</v>
      </c>
      <c r="AX218">
        <v>3</v>
      </c>
      <c r="AY218">
        <v>2</v>
      </c>
      <c r="AZ218">
        <v>7</v>
      </c>
      <c r="BA218" s="42">
        <f t="shared" si="70"/>
        <v>9</v>
      </c>
      <c r="BB218">
        <v>1.46</v>
      </c>
      <c r="BC218">
        <v>61.386400000000002</v>
      </c>
      <c r="BD218" s="20">
        <v>85.7</v>
      </c>
      <c r="BE218" s="20">
        <f t="shared" si="71"/>
        <v>176.7</v>
      </c>
      <c r="BF218" s="20">
        <f t="shared" si="72"/>
        <v>17.135930176175847</v>
      </c>
      <c r="BG218">
        <v>136</v>
      </c>
      <c r="BH218">
        <v>210</v>
      </c>
      <c r="BI218">
        <v>232</v>
      </c>
      <c r="BJ218" s="41">
        <f t="shared" si="73"/>
        <v>0.36956521739130432</v>
      </c>
      <c r="BK218">
        <v>45</v>
      </c>
      <c r="BL218">
        <v>45</v>
      </c>
      <c r="BM218">
        <v>42</v>
      </c>
      <c r="BN218" s="42">
        <f t="shared" si="74"/>
        <v>3</v>
      </c>
      <c r="BO218">
        <v>19</v>
      </c>
      <c r="BP218">
        <v>24</v>
      </c>
      <c r="BQ218">
        <v>14</v>
      </c>
      <c r="BR218">
        <v>65</v>
      </c>
      <c r="BS218" s="41">
        <f t="shared" si="75"/>
        <v>0.11669658886894076</v>
      </c>
      <c r="BT218">
        <v>0</v>
      </c>
      <c r="BU218">
        <v>0</v>
      </c>
      <c r="BV218" s="41">
        <f t="shared" si="76"/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2</v>
      </c>
      <c r="CZ218">
        <v>16</v>
      </c>
      <c r="DA218">
        <v>0</v>
      </c>
      <c r="DB218">
        <v>0</v>
      </c>
      <c r="DC218">
        <v>10</v>
      </c>
      <c r="DD218">
        <v>7</v>
      </c>
      <c r="DE218">
        <v>0</v>
      </c>
      <c r="DF218">
        <v>0</v>
      </c>
      <c r="DG218">
        <v>27</v>
      </c>
      <c r="DH218">
        <v>4</v>
      </c>
      <c r="DI218">
        <v>4</v>
      </c>
      <c r="DJ218">
        <v>3</v>
      </c>
      <c r="DK218">
        <v>3</v>
      </c>
      <c r="DL218">
        <v>0</v>
      </c>
      <c r="DM218">
        <v>4</v>
      </c>
      <c r="DN218">
        <v>4</v>
      </c>
      <c r="DO218">
        <v>0</v>
      </c>
      <c r="DP218" s="42">
        <f t="shared" si="77"/>
        <v>0</v>
      </c>
      <c r="DQ218" s="20">
        <v>2.4209999999999998</v>
      </c>
      <c r="DR218">
        <v>4</v>
      </c>
      <c r="DS218">
        <v>0</v>
      </c>
      <c r="DT218">
        <v>0</v>
      </c>
      <c r="DU218">
        <v>0</v>
      </c>
      <c r="DV218">
        <v>0</v>
      </c>
      <c r="DW218">
        <v>508</v>
      </c>
      <c r="DX218">
        <v>663</v>
      </c>
      <c r="DY218">
        <v>380</v>
      </c>
      <c r="DZ218">
        <v>492</v>
      </c>
      <c r="EA218">
        <v>273</v>
      </c>
      <c r="EB218">
        <v>370</v>
      </c>
      <c r="EC218">
        <v>27.13</v>
      </c>
      <c r="ED218">
        <v>33.090000000000003</v>
      </c>
      <c r="EE218">
        <v>35</v>
      </c>
      <c r="EF218">
        <v>38</v>
      </c>
      <c r="EG218" s="41">
        <f t="shared" si="78"/>
        <v>0.12820512820512819</v>
      </c>
      <c r="EH218" s="43">
        <f t="shared" si="79"/>
        <v>0.89729729729729724</v>
      </c>
      <c r="EI218" s="44">
        <f t="shared" si="80"/>
        <v>1.0255024255024254</v>
      </c>
      <c r="EJ218">
        <v>507</v>
      </c>
      <c r="EK218">
        <v>662</v>
      </c>
      <c r="EL218">
        <v>378</v>
      </c>
      <c r="EM218">
        <v>491</v>
      </c>
      <c r="EN218">
        <v>268</v>
      </c>
      <c r="EO218">
        <v>370</v>
      </c>
      <c r="EP218">
        <v>35</v>
      </c>
      <c r="EQ218">
        <v>39</v>
      </c>
      <c r="ER218">
        <v>281</v>
      </c>
      <c r="ES218">
        <v>359</v>
      </c>
      <c r="ET218">
        <v>124</v>
      </c>
      <c r="EU218">
        <v>129</v>
      </c>
      <c r="EV218">
        <v>19</v>
      </c>
      <c r="EW218">
        <v>17</v>
      </c>
      <c r="EX218">
        <v>38</v>
      </c>
      <c r="EY218">
        <v>42</v>
      </c>
      <c r="EZ218">
        <v>0.60000000000000009</v>
      </c>
      <c r="FA218">
        <v>1.9</v>
      </c>
      <c r="FB218">
        <v>2.4</v>
      </c>
      <c r="FC218" s="20">
        <v>14.25</v>
      </c>
      <c r="FD218" s="26">
        <f t="shared" si="81"/>
        <v>0.43181818181818182</v>
      </c>
      <c r="FE218">
        <v>0.60720000000000007</v>
      </c>
      <c r="FF218">
        <v>0.49</v>
      </c>
      <c r="FG218">
        <v>7.0000000000000007E-2</v>
      </c>
      <c r="FH218">
        <v>0.57000000000000006</v>
      </c>
      <c r="FL218" s="42">
        <f t="shared" si="82"/>
        <v>118</v>
      </c>
      <c r="FM218" s="20">
        <f t="shared" si="83"/>
        <v>14.75</v>
      </c>
      <c r="FN218" s="41">
        <v>9.5571096000000005E-3</v>
      </c>
      <c r="FO218" s="20">
        <f t="shared" si="84"/>
        <v>11.2</v>
      </c>
      <c r="FP218" s="20">
        <f t="shared" si="85"/>
        <v>12.4842</v>
      </c>
      <c r="FQ218" s="20">
        <f t="shared" si="86"/>
        <v>113.56069177307256</v>
      </c>
      <c r="FR218">
        <v>4</v>
      </c>
      <c r="FS218" t="s">
        <v>189</v>
      </c>
      <c r="FT218">
        <v>195</v>
      </c>
      <c r="FV218" t="s">
        <v>711</v>
      </c>
      <c r="FW218" s="45">
        <v>3300000</v>
      </c>
      <c r="FX218" s="45">
        <v>3300000</v>
      </c>
      <c r="FY218">
        <v>304</v>
      </c>
      <c r="FZ218">
        <v>12</v>
      </c>
      <c r="GA218">
        <v>69</v>
      </c>
      <c r="GB218">
        <v>81</v>
      </c>
      <c r="GC218">
        <v>26</v>
      </c>
      <c r="GD218">
        <v>118</v>
      </c>
      <c r="GE218">
        <v>427</v>
      </c>
      <c r="GF218">
        <v>6053</v>
      </c>
      <c r="GG218">
        <v>2.8</v>
      </c>
      <c r="GH218">
        <v>13.3</v>
      </c>
      <c r="GI218">
        <v>16.2</v>
      </c>
      <c r="GJ218" s="42">
        <f t="shared" si="87"/>
        <v>11.2</v>
      </c>
    </row>
    <row r="219" spans="1:192" x14ac:dyDescent="0.45">
      <c r="A219" s="40">
        <v>33262</v>
      </c>
      <c r="B219" t="s">
        <v>864</v>
      </c>
      <c r="C219" t="s">
        <v>145</v>
      </c>
      <c r="D219" t="s">
        <v>91</v>
      </c>
      <c r="E219" t="s">
        <v>91</v>
      </c>
      <c r="F219">
        <v>75</v>
      </c>
      <c r="G219">
        <v>209</v>
      </c>
      <c r="H219">
        <v>2009</v>
      </c>
      <c r="I219">
        <v>1</v>
      </c>
      <c r="J219">
        <v>13</v>
      </c>
      <c r="K219" t="s">
        <v>202</v>
      </c>
      <c r="L219">
        <v>2011</v>
      </c>
      <c r="M219">
        <v>27</v>
      </c>
      <c r="N219">
        <v>7</v>
      </c>
      <c r="O219">
        <v>8475178</v>
      </c>
      <c r="P219" t="s">
        <v>1663</v>
      </c>
      <c r="Q219" t="s">
        <v>1664</v>
      </c>
      <c r="R219" t="s">
        <v>1665</v>
      </c>
      <c r="S219" t="s">
        <v>1666</v>
      </c>
      <c r="T219" t="s">
        <v>710</v>
      </c>
      <c r="U219" t="s">
        <v>166</v>
      </c>
      <c r="V219">
        <v>74</v>
      </c>
      <c r="W219">
        <v>7</v>
      </c>
      <c r="X219">
        <v>12</v>
      </c>
      <c r="Y219">
        <v>7</v>
      </c>
      <c r="Z219">
        <v>19</v>
      </c>
      <c r="AA219">
        <v>16</v>
      </c>
      <c r="AB219">
        <v>89</v>
      </c>
      <c r="AC219" s="26">
        <f t="shared" si="66"/>
        <v>0.25675675675675674</v>
      </c>
      <c r="AD219" s="20">
        <f t="shared" si="67"/>
        <v>-4.1693290734824267</v>
      </c>
      <c r="AE219" s="20">
        <v>7.1059999999999999</v>
      </c>
      <c r="AF219">
        <v>-8</v>
      </c>
      <c r="AG219">
        <v>-5.8</v>
      </c>
      <c r="AH219">
        <v>92</v>
      </c>
      <c r="AI219">
        <v>1182</v>
      </c>
      <c r="AJ219">
        <v>51812</v>
      </c>
      <c r="AK219" s="20">
        <v>863.53333333333001</v>
      </c>
      <c r="AL219">
        <v>863.53</v>
      </c>
      <c r="AM219">
        <v>864</v>
      </c>
      <c r="AN219" s="26">
        <f t="shared" si="68"/>
        <v>11.669369369369369</v>
      </c>
      <c r="AO219">
        <v>19.72</v>
      </c>
      <c r="AP219" s="41">
        <f t="shared" si="69"/>
        <v>0.70370370370370372</v>
      </c>
      <c r="AQ219">
        <v>142</v>
      </c>
      <c r="AR219">
        <v>143</v>
      </c>
      <c r="AS219">
        <v>143</v>
      </c>
      <c r="AT219">
        <v>114</v>
      </c>
      <c r="AU219">
        <v>115</v>
      </c>
      <c r="AV219">
        <v>86</v>
      </c>
      <c r="AW219">
        <v>92</v>
      </c>
      <c r="AX219">
        <v>46</v>
      </c>
      <c r="AY219">
        <v>5</v>
      </c>
      <c r="AZ219">
        <v>11</v>
      </c>
      <c r="BA219" s="42">
        <f t="shared" si="70"/>
        <v>16</v>
      </c>
      <c r="BB219">
        <v>9.43</v>
      </c>
      <c r="BC219">
        <v>27.395299999999999</v>
      </c>
      <c r="BD219" s="20">
        <v>150.30000000000001</v>
      </c>
      <c r="BE219" s="20">
        <f t="shared" si="71"/>
        <v>292.3</v>
      </c>
      <c r="BF219" s="20">
        <f t="shared" si="72"/>
        <v>20.309659189605458</v>
      </c>
      <c r="BG219">
        <v>214</v>
      </c>
      <c r="BH219">
        <v>250</v>
      </c>
      <c r="BI219">
        <v>296</v>
      </c>
      <c r="BJ219" s="41">
        <f t="shared" si="73"/>
        <v>0.41960784313725491</v>
      </c>
      <c r="BK219">
        <v>129</v>
      </c>
      <c r="BL219">
        <v>129</v>
      </c>
      <c r="BM219">
        <v>79</v>
      </c>
      <c r="BN219" s="42">
        <f t="shared" si="74"/>
        <v>50</v>
      </c>
      <c r="BO219">
        <v>29</v>
      </c>
      <c r="BP219">
        <v>33</v>
      </c>
      <c r="BQ219">
        <v>26</v>
      </c>
      <c r="BR219">
        <v>9</v>
      </c>
      <c r="BS219" s="41">
        <f t="shared" si="75"/>
        <v>1.3473053892215569E-2</v>
      </c>
      <c r="BT219">
        <v>5</v>
      </c>
      <c r="BU219">
        <v>19</v>
      </c>
      <c r="BV219" s="41">
        <f t="shared" si="76"/>
        <v>0.20833333333333334</v>
      </c>
      <c r="BW219">
        <v>3</v>
      </c>
      <c r="BX219">
        <v>2</v>
      </c>
      <c r="BY219">
        <v>0</v>
      </c>
      <c r="BZ219">
        <v>6</v>
      </c>
      <c r="CA219">
        <v>2</v>
      </c>
      <c r="CB219">
        <v>11</v>
      </c>
      <c r="CC219">
        <v>1</v>
      </c>
      <c r="CD219">
        <v>3</v>
      </c>
      <c r="CE219">
        <v>2</v>
      </c>
      <c r="CF219">
        <v>4</v>
      </c>
      <c r="CG219">
        <v>3</v>
      </c>
      <c r="CH219">
        <v>13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2</v>
      </c>
      <c r="CS219">
        <v>2</v>
      </c>
      <c r="CT219">
        <v>0</v>
      </c>
      <c r="CU219">
        <v>0</v>
      </c>
      <c r="CV219">
        <v>2</v>
      </c>
      <c r="CW219">
        <v>0</v>
      </c>
      <c r="CX219">
        <v>4</v>
      </c>
      <c r="CY219">
        <v>0</v>
      </c>
      <c r="CZ219">
        <v>25</v>
      </c>
      <c r="DA219">
        <v>14</v>
      </c>
      <c r="DB219">
        <v>1</v>
      </c>
      <c r="DC219">
        <v>6</v>
      </c>
      <c r="DD219">
        <v>19</v>
      </c>
      <c r="DE219">
        <v>5</v>
      </c>
      <c r="DF219">
        <v>6</v>
      </c>
      <c r="DG219">
        <v>35</v>
      </c>
      <c r="DH219">
        <v>25</v>
      </c>
      <c r="DI219">
        <v>7</v>
      </c>
      <c r="DJ219">
        <v>24</v>
      </c>
      <c r="DK219">
        <v>18</v>
      </c>
      <c r="DL219">
        <v>6</v>
      </c>
      <c r="DM219">
        <v>12</v>
      </c>
      <c r="DN219">
        <v>6</v>
      </c>
      <c r="DO219">
        <v>6</v>
      </c>
      <c r="DP219" s="42">
        <f t="shared" si="77"/>
        <v>-18</v>
      </c>
      <c r="DQ219" s="20">
        <v>-12.35</v>
      </c>
      <c r="DR219">
        <v>16</v>
      </c>
      <c r="DS219">
        <v>6</v>
      </c>
      <c r="DT219">
        <v>0</v>
      </c>
      <c r="DU219">
        <v>2</v>
      </c>
      <c r="DV219">
        <v>1</v>
      </c>
      <c r="DW219">
        <v>721</v>
      </c>
      <c r="DX219">
        <v>876</v>
      </c>
      <c r="DY219">
        <v>529</v>
      </c>
      <c r="DZ219">
        <v>659</v>
      </c>
      <c r="EA219">
        <v>385</v>
      </c>
      <c r="EB219">
        <v>478</v>
      </c>
      <c r="EC219">
        <v>31.14</v>
      </c>
      <c r="ED219">
        <v>45.87</v>
      </c>
      <c r="EE219">
        <v>27</v>
      </c>
      <c r="EF219">
        <v>49</v>
      </c>
      <c r="EG219" s="41">
        <f t="shared" si="78"/>
        <v>7.0129870129870125E-2</v>
      </c>
      <c r="EH219" s="43">
        <f t="shared" si="79"/>
        <v>0.89748953974895396</v>
      </c>
      <c r="EI219" s="44">
        <f t="shared" si="80"/>
        <v>0.96761940987882411</v>
      </c>
      <c r="EJ219">
        <v>723</v>
      </c>
      <c r="EK219">
        <v>876</v>
      </c>
      <c r="EL219">
        <v>530</v>
      </c>
      <c r="EM219">
        <v>659</v>
      </c>
      <c r="EN219">
        <v>386</v>
      </c>
      <c r="EO219">
        <v>478</v>
      </c>
      <c r="EP219">
        <v>26</v>
      </c>
      <c r="EQ219">
        <v>49</v>
      </c>
      <c r="ER219">
        <v>341</v>
      </c>
      <c r="ES219">
        <v>474</v>
      </c>
      <c r="ET219">
        <v>130</v>
      </c>
      <c r="EU219">
        <v>191</v>
      </c>
      <c r="EV219">
        <v>14</v>
      </c>
      <c r="EW219">
        <v>30</v>
      </c>
      <c r="EX219">
        <v>62</v>
      </c>
      <c r="EY219">
        <v>49</v>
      </c>
      <c r="EZ219">
        <v>0.30000000000000004</v>
      </c>
      <c r="FA219">
        <v>0.60000000000000009</v>
      </c>
      <c r="FB219">
        <v>0.9</v>
      </c>
      <c r="FC219" s="20">
        <v>14.13</v>
      </c>
      <c r="FD219" s="26">
        <f t="shared" si="81"/>
        <v>0.19094594594594597</v>
      </c>
      <c r="FE219">
        <v>0.82369999999999999</v>
      </c>
      <c r="FF219">
        <v>-0.18</v>
      </c>
      <c r="FG219">
        <v>-0.14000000000000001</v>
      </c>
      <c r="FH219">
        <v>-0.32</v>
      </c>
      <c r="FL219" s="42">
        <f t="shared" si="82"/>
        <v>236</v>
      </c>
      <c r="FM219" s="20">
        <f t="shared" si="83"/>
        <v>9.6875</v>
      </c>
      <c r="FN219" s="41">
        <v>3.4940345800000001E-2</v>
      </c>
      <c r="FO219" s="20">
        <f t="shared" si="84"/>
        <v>9.8000000000000007</v>
      </c>
      <c r="FP219" s="20">
        <f t="shared" si="85"/>
        <v>16.53</v>
      </c>
      <c r="FQ219" s="20">
        <f t="shared" si="86"/>
        <v>110.96313967088578</v>
      </c>
      <c r="FR219">
        <v>9</v>
      </c>
      <c r="FS219" t="s">
        <v>1667</v>
      </c>
      <c r="FT219">
        <v>314</v>
      </c>
      <c r="FU219" t="s">
        <v>721</v>
      </c>
      <c r="FV219" t="s">
        <v>711</v>
      </c>
      <c r="FW219" s="45">
        <v>1850000</v>
      </c>
      <c r="FX219" s="45">
        <v>1950000</v>
      </c>
      <c r="FY219">
        <v>387</v>
      </c>
      <c r="FZ219">
        <v>52</v>
      </c>
      <c r="GA219">
        <v>65</v>
      </c>
      <c r="GB219">
        <v>117</v>
      </c>
      <c r="GC219">
        <v>-29</v>
      </c>
      <c r="GD219">
        <v>614</v>
      </c>
      <c r="GE219">
        <v>487</v>
      </c>
      <c r="GF219">
        <v>4780</v>
      </c>
      <c r="GG219">
        <v>5.4</v>
      </c>
      <c r="GH219">
        <v>4.2</v>
      </c>
      <c r="GI219">
        <v>9.6999999999999993</v>
      </c>
      <c r="GJ219" s="42">
        <f t="shared" si="87"/>
        <v>9.8000000000000007</v>
      </c>
    </row>
    <row r="220" spans="1:192" x14ac:dyDescent="0.45">
      <c r="A220" s="40">
        <v>34913</v>
      </c>
      <c r="B220" t="s">
        <v>1668</v>
      </c>
      <c r="D220" t="s">
        <v>169</v>
      </c>
      <c r="E220" t="s">
        <v>169</v>
      </c>
      <c r="F220">
        <v>74</v>
      </c>
      <c r="G220">
        <v>202</v>
      </c>
      <c r="H220">
        <v>2013</v>
      </c>
      <c r="I220">
        <v>3</v>
      </c>
      <c r="J220">
        <v>90</v>
      </c>
      <c r="K220" t="s">
        <v>92</v>
      </c>
      <c r="L220">
        <v>2016</v>
      </c>
      <c r="M220">
        <v>22</v>
      </c>
      <c r="N220">
        <v>2</v>
      </c>
      <c r="O220">
        <v>8477417</v>
      </c>
      <c r="P220" t="s">
        <v>1669</v>
      </c>
      <c r="Q220" t="s">
        <v>1670</v>
      </c>
      <c r="R220" t="s">
        <v>1671</v>
      </c>
      <c r="S220" t="s">
        <v>170</v>
      </c>
      <c r="T220" t="s">
        <v>725</v>
      </c>
      <c r="U220" t="s">
        <v>263</v>
      </c>
      <c r="V220">
        <v>6</v>
      </c>
      <c r="W220">
        <v>1</v>
      </c>
      <c r="X220">
        <v>1</v>
      </c>
      <c r="Y220">
        <v>0</v>
      </c>
      <c r="Z220">
        <v>2</v>
      </c>
      <c r="AA220">
        <v>28</v>
      </c>
      <c r="AB220">
        <v>83</v>
      </c>
      <c r="AC220" s="26">
        <f t="shared" si="66"/>
        <v>0.33333333333333331</v>
      </c>
      <c r="AD220" s="20">
        <f t="shared" si="67"/>
        <v>0.90909090909090917</v>
      </c>
      <c r="AE220" s="20">
        <v>0.79400000000000004</v>
      </c>
      <c r="AF220">
        <v>2</v>
      </c>
      <c r="AG220">
        <v>0</v>
      </c>
      <c r="AH220">
        <v>2</v>
      </c>
      <c r="AI220">
        <v>109</v>
      </c>
      <c r="AJ220">
        <v>5016</v>
      </c>
      <c r="AK220" s="20">
        <v>83.6</v>
      </c>
      <c r="AL220">
        <v>83.6</v>
      </c>
      <c r="AM220">
        <v>84</v>
      </c>
      <c r="AN220" s="26">
        <f t="shared" si="68"/>
        <v>13.933333333333332</v>
      </c>
      <c r="AO220">
        <v>24.02</v>
      </c>
      <c r="AP220" s="41">
        <f t="shared" si="69"/>
        <v>0.5</v>
      </c>
      <c r="AQ220">
        <v>6</v>
      </c>
      <c r="AR220">
        <v>6</v>
      </c>
      <c r="AS220">
        <v>6</v>
      </c>
      <c r="AT220">
        <v>4</v>
      </c>
      <c r="AU220">
        <v>4</v>
      </c>
      <c r="AV220">
        <v>3</v>
      </c>
      <c r="AW220">
        <v>5</v>
      </c>
      <c r="AX220">
        <v>3</v>
      </c>
      <c r="AY220">
        <v>0</v>
      </c>
      <c r="AZ220">
        <v>1</v>
      </c>
      <c r="BA220" s="42">
        <f t="shared" si="70"/>
        <v>1</v>
      </c>
      <c r="BB220">
        <v>0.51</v>
      </c>
      <c r="BC220">
        <v>21</v>
      </c>
      <c r="BD220" s="20">
        <v>0</v>
      </c>
      <c r="BE220" s="20">
        <f t="shared" si="71"/>
        <v>6</v>
      </c>
      <c r="BF220" s="20">
        <f t="shared" si="72"/>
        <v>4.3062200956937797</v>
      </c>
      <c r="BG220">
        <v>51</v>
      </c>
      <c r="BH220">
        <v>34</v>
      </c>
      <c r="BI220">
        <v>18</v>
      </c>
      <c r="BJ220" s="41">
        <f t="shared" si="73"/>
        <v>0.73913043478260865</v>
      </c>
      <c r="BK220">
        <v>3</v>
      </c>
      <c r="BL220">
        <v>3</v>
      </c>
      <c r="BM220">
        <v>9</v>
      </c>
      <c r="BN220" s="42">
        <f t="shared" si="74"/>
        <v>-6</v>
      </c>
      <c r="BO220">
        <v>1</v>
      </c>
      <c r="BP220">
        <v>1</v>
      </c>
      <c r="BQ220">
        <v>0</v>
      </c>
      <c r="BR220">
        <v>3</v>
      </c>
      <c r="BS220" s="41">
        <f t="shared" si="75"/>
        <v>4.6153846153846156E-2</v>
      </c>
      <c r="BT220">
        <v>2</v>
      </c>
      <c r="BU220">
        <v>2</v>
      </c>
      <c r="BV220" s="41">
        <f t="shared" si="76"/>
        <v>0.5</v>
      </c>
      <c r="BW220">
        <v>0</v>
      </c>
      <c r="BX220">
        <v>0</v>
      </c>
      <c r="BY220">
        <v>2</v>
      </c>
      <c r="BZ220">
        <v>0</v>
      </c>
      <c r="CA220">
        <v>0</v>
      </c>
      <c r="CB220">
        <v>2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</v>
      </c>
      <c r="DH220">
        <v>1</v>
      </c>
      <c r="DI220">
        <v>0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 s="42">
        <f t="shared" si="77"/>
        <v>-1</v>
      </c>
      <c r="DQ220" s="20">
        <v>-1.03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82</v>
      </c>
      <c r="DX220">
        <v>86</v>
      </c>
      <c r="DY220">
        <v>67</v>
      </c>
      <c r="DZ220">
        <v>62</v>
      </c>
      <c r="EA220">
        <v>53</v>
      </c>
      <c r="EB220">
        <v>49</v>
      </c>
      <c r="EC220">
        <v>3.55</v>
      </c>
      <c r="ED220">
        <v>3.82</v>
      </c>
      <c r="EE220">
        <v>4</v>
      </c>
      <c r="EF220">
        <v>2</v>
      </c>
      <c r="EG220" s="41">
        <f t="shared" si="78"/>
        <v>7.5471698113207544E-2</v>
      </c>
      <c r="EH220" s="43">
        <f t="shared" si="79"/>
        <v>0.95918367346938771</v>
      </c>
      <c r="EI220" s="44">
        <f t="shared" si="80"/>
        <v>1.0346553715825952</v>
      </c>
      <c r="EJ220">
        <v>82</v>
      </c>
      <c r="EK220">
        <v>86</v>
      </c>
      <c r="EL220">
        <v>67</v>
      </c>
      <c r="EM220">
        <v>62</v>
      </c>
      <c r="EN220">
        <v>53</v>
      </c>
      <c r="EO220">
        <v>49</v>
      </c>
      <c r="EP220">
        <v>4</v>
      </c>
      <c r="EQ220">
        <v>2</v>
      </c>
      <c r="ER220">
        <v>37</v>
      </c>
      <c r="ES220">
        <v>39</v>
      </c>
      <c r="ET220">
        <v>14</v>
      </c>
      <c r="EU220">
        <v>18</v>
      </c>
      <c r="EV220">
        <v>1</v>
      </c>
      <c r="EW220">
        <v>0</v>
      </c>
      <c r="EX220">
        <v>4</v>
      </c>
      <c r="EY220">
        <v>2</v>
      </c>
      <c r="EZ220">
        <v>0.1</v>
      </c>
      <c r="FA220">
        <v>0.2</v>
      </c>
      <c r="FB220">
        <v>0.2</v>
      </c>
      <c r="FC220" s="20">
        <v>1.23</v>
      </c>
      <c r="FD220" s="26">
        <f t="shared" si="81"/>
        <v>0.20499999999999999</v>
      </c>
      <c r="FE220">
        <v>7.8600000000000003E-2</v>
      </c>
      <c r="FF220">
        <v>0.06</v>
      </c>
      <c r="FG220">
        <v>-0.01</v>
      </c>
      <c r="FH220">
        <v>0.05</v>
      </c>
      <c r="FI220">
        <v>1</v>
      </c>
      <c r="FJ220">
        <v>0</v>
      </c>
      <c r="FK220">
        <v>0</v>
      </c>
      <c r="FL220" s="42">
        <f t="shared" si="82"/>
        <v>8</v>
      </c>
      <c r="FM220" s="20">
        <f t="shared" si="83"/>
        <v>3</v>
      </c>
      <c r="FN220" s="41">
        <v>5.1378446100000003E-2</v>
      </c>
      <c r="FO220" s="20">
        <f t="shared" si="84"/>
        <v>1.8</v>
      </c>
      <c r="FP220" s="20">
        <f t="shared" si="85"/>
        <v>1.794</v>
      </c>
      <c r="FQ220" s="20">
        <f t="shared" si="86"/>
        <v>120.57416267942585</v>
      </c>
      <c r="FR220">
        <v>4</v>
      </c>
      <c r="FS220" t="s">
        <v>1410</v>
      </c>
      <c r="FT220">
        <v>195</v>
      </c>
      <c r="FV220" t="s">
        <v>751</v>
      </c>
      <c r="FW220" s="45">
        <v>742500</v>
      </c>
      <c r="FX220" s="45">
        <v>742500</v>
      </c>
      <c r="FY220">
        <v>17</v>
      </c>
      <c r="FZ220">
        <v>1</v>
      </c>
      <c r="GA220">
        <v>3</v>
      </c>
      <c r="GB220">
        <v>4</v>
      </c>
      <c r="GC220">
        <v>2</v>
      </c>
      <c r="GD220">
        <v>2</v>
      </c>
      <c r="GE220">
        <v>11</v>
      </c>
      <c r="GF220">
        <v>237</v>
      </c>
      <c r="GG220">
        <v>-0.1</v>
      </c>
      <c r="GH220">
        <v>0.4</v>
      </c>
      <c r="GI220">
        <v>0.2</v>
      </c>
      <c r="GJ220" s="42">
        <f t="shared" si="87"/>
        <v>1.8</v>
      </c>
    </row>
    <row r="221" spans="1:192" x14ac:dyDescent="0.45">
      <c r="A221" s="40">
        <v>35045</v>
      </c>
      <c r="B221" t="s">
        <v>1672</v>
      </c>
      <c r="C221" t="s">
        <v>295</v>
      </c>
      <c r="D221" t="s">
        <v>107</v>
      </c>
      <c r="E221" t="s">
        <v>107</v>
      </c>
      <c r="F221">
        <v>71</v>
      </c>
      <c r="G221">
        <v>185</v>
      </c>
      <c r="H221">
        <v>2014</v>
      </c>
      <c r="I221">
        <v>6</v>
      </c>
      <c r="J221">
        <v>171</v>
      </c>
      <c r="K221" t="s">
        <v>202</v>
      </c>
      <c r="L221">
        <v>2016</v>
      </c>
      <c r="M221">
        <v>22</v>
      </c>
      <c r="N221">
        <v>2</v>
      </c>
      <c r="O221">
        <v>8478099</v>
      </c>
      <c r="P221" t="s">
        <v>1673</v>
      </c>
      <c r="Q221" t="s">
        <v>1674</v>
      </c>
      <c r="R221" t="s">
        <v>1675</v>
      </c>
      <c r="S221" t="s">
        <v>1325</v>
      </c>
      <c r="T221" t="s">
        <v>710</v>
      </c>
      <c r="U221" t="s">
        <v>319</v>
      </c>
      <c r="V221">
        <v>77</v>
      </c>
      <c r="W221">
        <v>11</v>
      </c>
      <c r="X221">
        <v>29</v>
      </c>
      <c r="Y221">
        <v>20</v>
      </c>
      <c r="Z221">
        <v>40</v>
      </c>
      <c r="AA221">
        <v>5</v>
      </c>
      <c r="AB221">
        <v>27</v>
      </c>
      <c r="AC221" s="26">
        <f t="shared" si="66"/>
        <v>0.51948051948051943</v>
      </c>
      <c r="AD221" s="20">
        <f t="shared" si="67"/>
        <v>12</v>
      </c>
      <c r="AE221" s="20">
        <v>13.733000000000001</v>
      </c>
      <c r="AF221">
        <v>-6</v>
      </c>
      <c r="AG221">
        <v>8.1999999999999993</v>
      </c>
      <c r="AH221">
        <v>32</v>
      </c>
      <c r="AI221">
        <v>1498</v>
      </c>
      <c r="AJ221">
        <v>66303</v>
      </c>
      <c r="AK221" s="20">
        <v>1105.05</v>
      </c>
      <c r="AL221">
        <v>1105.05</v>
      </c>
      <c r="AM221">
        <v>1105</v>
      </c>
      <c r="AN221" s="26">
        <f t="shared" si="68"/>
        <v>14.351298701298701</v>
      </c>
      <c r="AO221">
        <v>23.83</v>
      </c>
      <c r="AP221" s="41">
        <f t="shared" si="69"/>
        <v>0.58823529411764708</v>
      </c>
      <c r="AQ221">
        <v>296</v>
      </c>
      <c r="AR221">
        <v>296</v>
      </c>
      <c r="AS221">
        <v>296</v>
      </c>
      <c r="AT221">
        <v>222</v>
      </c>
      <c r="AU221">
        <v>222</v>
      </c>
      <c r="AV221">
        <v>156</v>
      </c>
      <c r="AW221">
        <v>175</v>
      </c>
      <c r="AX221">
        <v>51</v>
      </c>
      <c r="AY221">
        <v>5</v>
      </c>
      <c r="AZ221">
        <v>18</v>
      </c>
      <c r="BA221" s="42">
        <f t="shared" si="70"/>
        <v>23</v>
      </c>
      <c r="BB221">
        <v>13.5</v>
      </c>
      <c r="BC221">
        <v>32.4679</v>
      </c>
      <c r="BD221" s="20">
        <v>337.3</v>
      </c>
      <c r="BE221" s="20">
        <f t="shared" si="71"/>
        <v>633.29999999999995</v>
      </c>
      <c r="BF221" s="20">
        <f t="shared" si="72"/>
        <v>34.385774399348442</v>
      </c>
      <c r="BG221">
        <v>445</v>
      </c>
      <c r="BH221">
        <v>365</v>
      </c>
      <c r="BI221">
        <v>257</v>
      </c>
      <c r="BJ221" s="41">
        <f t="shared" si="73"/>
        <v>0.63390313390313391</v>
      </c>
      <c r="BK221">
        <v>31</v>
      </c>
      <c r="BL221">
        <v>30</v>
      </c>
      <c r="BM221">
        <v>94</v>
      </c>
      <c r="BN221" s="42">
        <f t="shared" si="74"/>
        <v>-64</v>
      </c>
      <c r="BO221">
        <v>66</v>
      </c>
      <c r="BP221">
        <v>29</v>
      </c>
      <c r="BQ221">
        <v>28</v>
      </c>
      <c r="BR221">
        <v>23</v>
      </c>
      <c r="BS221" s="41">
        <f t="shared" si="75"/>
        <v>3.3873343151693665E-2</v>
      </c>
      <c r="BT221">
        <v>5</v>
      </c>
      <c r="BU221">
        <v>11</v>
      </c>
      <c r="BV221" s="41">
        <f t="shared" si="76"/>
        <v>0.3125</v>
      </c>
      <c r="BW221">
        <v>1</v>
      </c>
      <c r="BX221">
        <v>0</v>
      </c>
      <c r="BY221">
        <v>3</v>
      </c>
      <c r="BZ221">
        <v>5</v>
      </c>
      <c r="CA221">
        <v>1</v>
      </c>
      <c r="CB221">
        <v>6</v>
      </c>
      <c r="CC221">
        <v>2</v>
      </c>
      <c r="CD221">
        <v>3</v>
      </c>
      <c r="CE221">
        <v>2</v>
      </c>
      <c r="CF221">
        <v>5</v>
      </c>
      <c r="CG221">
        <v>3</v>
      </c>
      <c r="CH221">
        <v>8</v>
      </c>
      <c r="CI221">
        <v>0</v>
      </c>
      <c r="CJ221">
        <v>1</v>
      </c>
      <c r="CK221">
        <v>1</v>
      </c>
      <c r="CL221">
        <v>3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3</v>
      </c>
      <c r="CS221">
        <v>2</v>
      </c>
      <c r="CT221">
        <v>0</v>
      </c>
      <c r="CU221">
        <v>0</v>
      </c>
      <c r="CV221">
        <v>5</v>
      </c>
      <c r="CW221">
        <v>1</v>
      </c>
      <c r="CX221">
        <v>1</v>
      </c>
      <c r="CY221">
        <v>4</v>
      </c>
      <c r="CZ221">
        <v>60</v>
      </c>
      <c r="DA221">
        <v>7</v>
      </c>
      <c r="DB221">
        <v>4</v>
      </c>
      <c r="DC221">
        <v>22</v>
      </c>
      <c r="DD221">
        <v>23</v>
      </c>
      <c r="DE221">
        <v>4</v>
      </c>
      <c r="DF221">
        <v>1</v>
      </c>
      <c r="DG221">
        <v>95</v>
      </c>
      <c r="DH221">
        <v>16</v>
      </c>
      <c r="DI221">
        <v>15</v>
      </c>
      <c r="DJ221">
        <v>16</v>
      </c>
      <c r="DK221">
        <v>16</v>
      </c>
      <c r="DL221">
        <v>0</v>
      </c>
      <c r="DM221">
        <v>13</v>
      </c>
      <c r="DN221">
        <v>13</v>
      </c>
      <c r="DO221">
        <v>0</v>
      </c>
      <c r="DP221" s="42">
        <f t="shared" si="77"/>
        <v>-1</v>
      </c>
      <c r="DQ221" s="20">
        <v>-5.3259999999999996</v>
      </c>
      <c r="DR221">
        <v>16</v>
      </c>
      <c r="DS221">
        <v>0</v>
      </c>
      <c r="DT221">
        <v>0</v>
      </c>
      <c r="DU221">
        <v>0</v>
      </c>
      <c r="DV221">
        <v>0</v>
      </c>
      <c r="DW221">
        <v>1367</v>
      </c>
      <c r="DX221">
        <v>923</v>
      </c>
      <c r="DY221">
        <v>1009</v>
      </c>
      <c r="DZ221">
        <v>656</v>
      </c>
      <c r="EA221">
        <v>705</v>
      </c>
      <c r="EB221">
        <v>468</v>
      </c>
      <c r="EC221">
        <v>65.92</v>
      </c>
      <c r="ED221">
        <v>42.34</v>
      </c>
      <c r="EE221">
        <v>68</v>
      </c>
      <c r="EF221">
        <v>48</v>
      </c>
      <c r="EG221" s="41">
        <f t="shared" si="78"/>
        <v>9.6453900709219859E-2</v>
      </c>
      <c r="EH221" s="43">
        <f t="shared" si="79"/>
        <v>0.89743589743589747</v>
      </c>
      <c r="EI221" s="44">
        <f t="shared" si="80"/>
        <v>0.99388979814511735</v>
      </c>
      <c r="EJ221">
        <v>1364</v>
      </c>
      <c r="EK221">
        <v>920</v>
      </c>
      <c r="EL221">
        <v>1007</v>
      </c>
      <c r="EM221">
        <v>653</v>
      </c>
      <c r="EN221">
        <v>703</v>
      </c>
      <c r="EO221">
        <v>466</v>
      </c>
      <c r="EP221">
        <v>68</v>
      </c>
      <c r="EQ221">
        <v>48</v>
      </c>
      <c r="ER221">
        <v>689</v>
      </c>
      <c r="ES221">
        <v>445</v>
      </c>
      <c r="ET221">
        <v>262</v>
      </c>
      <c r="EU221">
        <v>164</v>
      </c>
      <c r="EV221">
        <v>38</v>
      </c>
      <c r="EW221">
        <v>27</v>
      </c>
      <c r="EX221">
        <v>58</v>
      </c>
      <c r="EY221">
        <v>66</v>
      </c>
      <c r="EZ221">
        <v>2.1</v>
      </c>
      <c r="FA221">
        <v>1.1000000000000001</v>
      </c>
      <c r="FB221">
        <v>3.2</v>
      </c>
      <c r="FC221" s="20">
        <v>45.04</v>
      </c>
      <c r="FD221" s="26">
        <f t="shared" si="81"/>
        <v>0.58493506493506497</v>
      </c>
      <c r="FE221">
        <v>3.2098</v>
      </c>
      <c r="FF221">
        <v>0.55000000000000004</v>
      </c>
      <c r="FG221">
        <v>-7.0000000000000007E-2</v>
      </c>
      <c r="FH221">
        <v>0.48</v>
      </c>
      <c r="FI221">
        <v>5</v>
      </c>
      <c r="FJ221">
        <v>2</v>
      </c>
      <c r="FK221">
        <v>1</v>
      </c>
      <c r="FL221" s="42">
        <f t="shared" si="82"/>
        <v>86</v>
      </c>
      <c r="FM221" s="20">
        <f t="shared" si="83"/>
        <v>3.6875</v>
      </c>
      <c r="FN221" s="41">
        <v>4.9636803900000005E-2</v>
      </c>
      <c r="FO221" s="20">
        <f t="shared" si="84"/>
        <v>36.799999999999997</v>
      </c>
      <c r="FP221" s="20">
        <f t="shared" si="85"/>
        <v>38.934800000000003</v>
      </c>
      <c r="FQ221" s="20">
        <f t="shared" si="86"/>
        <v>124.33826523686713</v>
      </c>
      <c r="FV221" t="s">
        <v>751</v>
      </c>
      <c r="FW221" s="45">
        <v>742500</v>
      </c>
      <c r="FX221" s="45">
        <v>717500</v>
      </c>
      <c r="FY221">
        <v>132</v>
      </c>
      <c r="FZ221">
        <v>19</v>
      </c>
      <c r="GA221">
        <v>41</v>
      </c>
      <c r="GB221">
        <v>60</v>
      </c>
      <c r="GC221">
        <v>3</v>
      </c>
      <c r="GD221">
        <v>54</v>
      </c>
      <c r="GE221">
        <v>226</v>
      </c>
      <c r="GF221">
        <v>1857</v>
      </c>
      <c r="GG221">
        <v>3</v>
      </c>
      <c r="GH221">
        <v>2.5</v>
      </c>
      <c r="GI221">
        <v>5.5</v>
      </c>
      <c r="GJ221" s="42">
        <f t="shared" si="87"/>
        <v>36.799999999999997</v>
      </c>
    </row>
    <row r="222" spans="1:192" x14ac:dyDescent="0.45">
      <c r="A222" s="40">
        <v>33317</v>
      </c>
      <c r="B222" t="s">
        <v>1676</v>
      </c>
      <c r="C222" t="s">
        <v>362</v>
      </c>
      <c r="D222" t="s">
        <v>107</v>
      </c>
      <c r="E222" t="s">
        <v>107</v>
      </c>
      <c r="F222">
        <v>72</v>
      </c>
      <c r="G222">
        <v>204</v>
      </c>
      <c r="H222">
        <v>2009</v>
      </c>
      <c r="I222">
        <v>1</v>
      </c>
      <c r="J222">
        <v>16</v>
      </c>
      <c r="K222" t="s">
        <v>92</v>
      </c>
      <c r="L222">
        <v>2010</v>
      </c>
      <c r="M222">
        <v>26</v>
      </c>
      <c r="N222">
        <v>8</v>
      </c>
      <c r="O222">
        <v>8475181</v>
      </c>
      <c r="P222" t="s">
        <v>1677</v>
      </c>
      <c r="Q222" t="s">
        <v>1678</v>
      </c>
      <c r="R222" t="s">
        <v>1679</v>
      </c>
      <c r="S222" t="s">
        <v>1586</v>
      </c>
      <c r="T222" t="s">
        <v>720</v>
      </c>
      <c r="U222" t="s">
        <v>142</v>
      </c>
      <c r="V222">
        <v>80</v>
      </c>
      <c r="W222">
        <v>10</v>
      </c>
      <c r="X222">
        <v>32</v>
      </c>
      <c r="Y222">
        <v>15</v>
      </c>
      <c r="Z222">
        <v>42</v>
      </c>
      <c r="AA222">
        <v>6</v>
      </c>
      <c r="AB222">
        <v>43</v>
      </c>
      <c r="AC222" s="26">
        <f t="shared" si="66"/>
        <v>0.52500000000000002</v>
      </c>
      <c r="AD222" s="20">
        <f t="shared" si="67"/>
        <v>7.3012048192771104</v>
      </c>
      <c r="AE222" s="20">
        <v>14.259</v>
      </c>
      <c r="AF222">
        <v>-42</v>
      </c>
      <c r="AG222">
        <v>-13.8</v>
      </c>
      <c r="AH222">
        <v>20</v>
      </c>
      <c r="AI222">
        <v>1966</v>
      </c>
      <c r="AJ222">
        <v>107621</v>
      </c>
      <c r="AK222" s="20">
        <v>1793.6833333333</v>
      </c>
      <c r="AL222">
        <v>1792.6</v>
      </c>
      <c r="AM222">
        <v>1794</v>
      </c>
      <c r="AN222" s="26">
        <f t="shared" si="68"/>
        <v>22.421041666666667</v>
      </c>
      <c r="AO222">
        <v>36.979999999999997</v>
      </c>
      <c r="AP222" s="41">
        <f t="shared" si="69"/>
        <v>0.41584158415841582</v>
      </c>
      <c r="AQ222">
        <v>311</v>
      </c>
      <c r="AR222">
        <v>312</v>
      </c>
      <c r="AS222">
        <v>312</v>
      </c>
      <c r="AT222">
        <v>210</v>
      </c>
      <c r="AU222">
        <v>210</v>
      </c>
      <c r="AV222">
        <v>153</v>
      </c>
      <c r="AW222">
        <v>116</v>
      </c>
      <c r="AX222">
        <v>10</v>
      </c>
      <c r="AY222">
        <v>3</v>
      </c>
      <c r="AZ222">
        <v>22</v>
      </c>
      <c r="BA222" s="42">
        <f t="shared" si="70"/>
        <v>25</v>
      </c>
      <c r="BB222">
        <v>8.94</v>
      </c>
      <c r="BC222">
        <v>51.124200000000002</v>
      </c>
      <c r="BD222" s="20">
        <v>283.89999999999998</v>
      </c>
      <c r="BE222" s="20">
        <f t="shared" si="71"/>
        <v>594.9</v>
      </c>
      <c r="BF222" s="20">
        <f t="shared" si="72"/>
        <v>19.911859868347655</v>
      </c>
      <c r="BG222">
        <v>756</v>
      </c>
      <c r="BH222">
        <v>563</v>
      </c>
      <c r="BI222">
        <v>537</v>
      </c>
      <c r="BJ222" s="41">
        <f t="shared" si="73"/>
        <v>0.58468677494199539</v>
      </c>
      <c r="BK222">
        <v>95</v>
      </c>
      <c r="BL222">
        <v>95</v>
      </c>
      <c r="BM222">
        <v>72</v>
      </c>
      <c r="BN222" s="42">
        <f t="shared" si="74"/>
        <v>23</v>
      </c>
      <c r="BO222">
        <v>57</v>
      </c>
      <c r="BP222">
        <v>57</v>
      </c>
      <c r="BQ222">
        <v>21</v>
      </c>
      <c r="BR222">
        <v>104</v>
      </c>
      <c r="BS222" s="41">
        <f t="shared" si="75"/>
        <v>7.2625698324022353E-2</v>
      </c>
      <c r="BT222">
        <v>0</v>
      </c>
      <c r="BU222">
        <v>0</v>
      </c>
      <c r="BV222" s="41">
        <f t="shared" si="76"/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</v>
      </c>
      <c r="CS222">
        <v>1</v>
      </c>
      <c r="CT222">
        <v>0</v>
      </c>
      <c r="CU222">
        <v>0</v>
      </c>
      <c r="CV222">
        <v>3</v>
      </c>
      <c r="CW222">
        <v>0</v>
      </c>
      <c r="CX222">
        <v>3</v>
      </c>
      <c r="CY222">
        <v>5</v>
      </c>
      <c r="CZ222">
        <v>49</v>
      </c>
      <c r="DA222">
        <v>2</v>
      </c>
      <c r="DB222">
        <v>0</v>
      </c>
      <c r="DC222">
        <v>67</v>
      </c>
      <c r="DD222">
        <v>14</v>
      </c>
      <c r="DE222">
        <v>3</v>
      </c>
      <c r="DF222">
        <v>0</v>
      </c>
      <c r="DG222">
        <v>67</v>
      </c>
      <c r="DH222">
        <v>10</v>
      </c>
      <c r="DI222">
        <v>8</v>
      </c>
      <c r="DJ222">
        <v>9</v>
      </c>
      <c r="DK222">
        <v>9</v>
      </c>
      <c r="DL222">
        <v>0</v>
      </c>
      <c r="DM222">
        <v>8</v>
      </c>
      <c r="DN222">
        <v>8</v>
      </c>
      <c r="DO222">
        <v>0</v>
      </c>
      <c r="DP222" s="42">
        <f t="shared" si="77"/>
        <v>-2</v>
      </c>
      <c r="DQ222" s="20">
        <v>5.8810000000000002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1833</v>
      </c>
      <c r="DX222">
        <v>1739</v>
      </c>
      <c r="DY222">
        <v>1353</v>
      </c>
      <c r="DZ222">
        <v>1328</v>
      </c>
      <c r="EA222">
        <v>997</v>
      </c>
      <c r="EB222">
        <v>968</v>
      </c>
      <c r="EC222">
        <v>100.24</v>
      </c>
      <c r="ED222">
        <v>94.11</v>
      </c>
      <c r="EE222">
        <v>101</v>
      </c>
      <c r="EF222">
        <v>118</v>
      </c>
      <c r="EG222" s="41">
        <f t="shared" si="78"/>
        <v>0.10130391173520562</v>
      </c>
      <c r="EH222" s="43">
        <f t="shared" si="79"/>
        <v>0.87809917355371903</v>
      </c>
      <c r="EI222" s="44">
        <f t="shared" si="80"/>
        <v>0.97940308528892461</v>
      </c>
      <c r="EJ222">
        <v>1835</v>
      </c>
      <c r="EK222">
        <v>1740</v>
      </c>
      <c r="EL222">
        <v>1355</v>
      </c>
      <c r="EM222">
        <v>1330</v>
      </c>
      <c r="EN222">
        <v>1003</v>
      </c>
      <c r="EO222">
        <v>968</v>
      </c>
      <c r="EP222">
        <v>102</v>
      </c>
      <c r="EQ222">
        <v>117</v>
      </c>
      <c r="ER222">
        <v>1012</v>
      </c>
      <c r="ES222">
        <v>927</v>
      </c>
      <c r="ET222">
        <v>409</v>
      </c>
      <c r="EU222">
        <v>386</v>
      </c>
      <c r="EV222">
        <v>60</v>
      </c>
      <c r="EW222">
        <v>68</v>
      </c>
      <c r="EX222">
        <v>89</v>
      </c>
      <c r="EY222">
        <v>94</v>
      </c>
      <c r="EZ222">
        <v>3.1</v>
      </c>
      <c r="FA222">
        <v>-0.30000000000000004</v>
      </c>
      <c r="FB222">
        <v>2.8</v>
      </c>
      <c r="FC222" s="20">
        <v>29.82</v>
      </c>
      <c r="FD222" s="26">
        <f t="shared" si="81"/>
        <v>0.37275000000000003</v>
      </c>
      <c r="FE222">
        <v>3.1732</v>
      </c>
      <c r="FF222">
        <v>0.04</v>
      </c>
      <c r="FG222">
        <v>-0.83</v>
      </c>
      <c r="FH222">
        <v>-0.79</v>
      </c>
      <c r="FL222" s="42">
        <f t="shared" si="82"/>
        <v>219</v>
      </c>
      <c r="FM222" s="20">
        <f t="shared" si="83"/>
        <v>11.6</v>
      </c>
      <c r="FN222" s="41">
        <v>4.0836653399999999E-2</v>
      </c>
      <c r="FO222" s="20">
        <f t="shared" si="84"/>
        <v>40</v>
      </c>
      <c r="FP222" s="20">
        <f t="shared" si="85"/>
        <v>43.176200000000001</v>
      </c>
      <c r="FQ222" s="20">
        <f t="shared" si="86"/>
        <v>119.55818364386924</v>
      </c>
      <c r="FR222">
        <v>1</v>
      </c>
      <c r="FS222" t="s">
        <v>314</v>
      </c>
      <c r="FT222">
        <v>67</v>
      </c>
      <c r="FV222" t="s">
        <v>711</v>
      </c>
      <c r="FW222" s="45">
        <v>5000000</v>
      </c>
      <c r="FX222" s="45">
        <v>5500000</v>
      </c>
      <c r="FY222">
        <v>578</v>
      </c>
      <c r="FZ222">
        <v>56</v>
      </c>
      <c r="GA222">
        <v>202</v>
      </c>
      <c r="GB222">
        <v>258</v>
      </c>
      <c r="GC222">
        <v>-26</v>
      </c>
      <c r="GD222">
        <v>105</v>
      </c>
      <c r="GE222">
        <v>850</v>
      </c>
      <c r="GF222">
        <v>11702</v>
      </c>
      <c r="GG222">
        <v>20.5</v>
      </c>
      <c r="GH222">
        <v>18.600000000000001</v>
      </c>
      <c r="GI222">
        <v>39.1</v>
      </c>
      <c r="GJ222" s="42">
        <f t="shared" si="87"/>
        <v>40</v>
      </c>
    </row>
    <row r="223" spans="1:192" x14ac:dyDescent="0.45">
      <c r="A223" s="40">
        <v>31183</v>
      </c>
      <c r="B223" t="s">
        <v>1680</v>
      </c>
      <c r="C223" t="s">
        <v>145</v>
      </c>
      <c r="D223" t="s">
        <v>91</v>
      </c>
      <c r="E223" t="s">
        <v>91</v>
      </c>
      <c r="F223">
        <v>75</v>
      </c>
      <c r="G223">
        <v>213</v>
      </c>
      <c r="H223">
        <v>2003</v>
      </c>
      <c r="I223">
        <v>1</v>
      </c>
      <c r="J223">
        <v>28</v>
      </c>
      <c r="K223" t="s">
        <v>202</v>
      </c>
      <c r="L223">
        <v>2005</v>
      </c>
      <c r="M223">
        <v>32</v>
      </c>
      <c r="N223">
        <v>13</v>
      </c>
      <c r="O223">
        <v>8470621</v>
      </c>
      <c r="P223" t="s">
        <v>1681</v>
      </c>
      <c r="Q223" t="s">
        <v>1682</v>
      </c>
      <c r="R223" t="s">
        <v>1683</v>
      </c>
      <c r="S223" t="s">
        <v>186</v>
      </c>
      <c r="T223" t="s">
        <v>710</v>
      </c>
      <c r="U223" t="s">
        <v>102</v>
      </c>
      <c r="V223">
        <v>71</v>
      </c>
      <c r="W223">
        <v>17</v>
      </c>
      <c r="X223">
        <v>32</v>
      </c>
      <c r="Y223">
        <v>22</v>
      </c>
      <c r="Z223">
        <v>49</v>
      </c>
      <c r="AA223">
        <v>3</v>
      </c>
      <c r="AB223">
        <v>20</v>
      </c>
      <c r="AC223" s="26">
        <f t="shared" si="66"/>
        <v>0.6901408450704225</v>
      </c>
      <c r="AD223" s="20">
        <f t="shared" si="67"/>
        <v>-8.4571106094808144</v>
      </c>
      <c r="AE223" s="20">
        <v>17.928999999999998</v>
      </c>
      <c r="AF223">
        <v>-4</v>
      </c>
      <c r="AG223">
        <v>-4</v>
      </c>
      <c r="AH223">
        <v>71</v>
      </c>
      <c r="AI223">
        <v>1559</v>
      </c>
      <c r="AJ223">
        <v>75730</v>
      </c>
      <c r="AK223" s="20">
        <v>1262.1666666666999</v>
      </c>
      <c r="AL223">
        <v>1262.17</v>
      </c>
      <c r="AM223">
        <v>1262</v>
      </c>
      <c r="AN223" s="26">
        <f t="shared" si="68"/>
        <v>17.77699530516432</v>
      </c>
      <c r="AO223">
        <v>29.86</v>
      </c>
      <c r="AP223" s="41">
        <f t="shared" si="69"/>
        <v>0.620253164556962</v>
      </c>
      <c r="AQ223">
        <v>286</v>
      </c>
      <c r="AR223">
        <v>286</v>
      </c>
      <c r="AS223">
        <v>287</v>
      </c>
      <c r="AT223">
        <v>224</v>
      </c>
      <c r="AU223">
        <v>225</v>
      </c>
      <c r="AV223">
        <v>169</v>
      </c>
      <c r="AW223">
        <v>193</v>
      </c>
      <c r="AX223">
        <v>100</v>
      </c>
      <c r="AY223">
        <v>11</v>
      </c>
      <c r="AZ223">
        <v>24</v>
      </c>
      <c r="BA223" s="42">
        <f t="shared" si="70"/>
        <v>35</v>
      </c>
      <c r="BB223">
        <v>21.58</v>
      </c>
      <c r="BC223">
        <v>25.236699999999999</v>
      </c>
      <c r="BD223" s="20">
        <v>382.8</v>
      </c>
      <c r="BE223" s="20">
        <f t="shared" si="71"/>
        <v>668.8</v>
      </c>
      <c r="BF223" s="20">
        <f t="shared" si="72"/>
        <v>31.792864669576993</v>
      </c>
      <c r="BG223">
        <v>481</v>
      </c>
      <c r="BH223">
        <v>407</v>
      </c>
      <c r="BI223">
        <v>298</v>
      </c>
      <c r="BJ223" s="41">
        <f t="shared" si="73"/>
        <v>0.61745827984595636</v>
      </c>
      <c r="BK223">
        <v>59</v>
      </c>
      <c r="BL223">
        <v>59</v>
      </c>
      <c r="BM223">
        <v>78</v>
      </c>
      <c r="BN223" s="42">
        <f t="shared" si="74"/>
        <v>-19</v>
      </c>
      <c r="BO223">
        <v>56</v>
      </c>
      <c r="BP223">
        <v>42</v>
      </c>
      <c r="BQ223">
        <v>18</v>
      </c>
      <c r="BR223">
        <v>36</v>
      </c>
      <c r="BS223" s="41">
        <f t="shared" si="75"/>
        <v>3.8876889848812095E-2</v>
      </c>
      <c r="BT223">
        <v>2</v>
      </c>
      <c r="BU223">
        <v>14</v>
      </c>
      <c r="BV223" s="41">
        <f t="shared" si="76"/>
        <v>0.125</v>
      </c>
      <c r="BW223">
        <v>0</v>
      </c>
      <c r="BX223">
        <v>4</v>
      </c>
      <c r="BY223">
        <v>1</v>
      </c>
      <c r="BZ223">
        <v>5</v>
      </c>
      <c r="CA223">
        <v>1</v>
      </c>
      <c r="CB223">
        <v>5</v>
      </c>
      <c r="CC223">
        <v>0</v>
      </c>
      <c r="CD223">
        <v>5</v>
      </c>
      <c r="CE223">
        <v>1</v>
      </c>
      <c r="CF223">
        <v>4</v>
      </c>
      <c r="CG223">
        <v>2</v>
      </c>
      <c r="CH223">
        <v>7</v>
      </c>
      <c r="CI223">
        <v>0</v>
      </c>
      <c r="CJ223">
        <v>0</v>
      </c>
      <c r="CK223">
        <v>2</v>
      </c>
      <c r="CL223">
        <v>1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5</v>
      </c>
      <c r="CU223">
        <v>0</v>
      </c>
      <c r="CV223">
        <v>10</v>
      </c>
      <c r="CW223">
        <v>1</v>
      </c>
      <c r="CX223">
        <v>1</v>
      </c>
      <c r="CY223">
        <v>8</v>
      </c>
      <c r="CZ223">
        <v>46</v>
      </c>
      <c r="DA223">
        <v>14</v>
      </c>
      <c r="DB223">
        <v>0</v>
      </c>
      <c r="DC223">
        <v>18</v>
      </c>
      <c r="DD223">
        <v>21</v>
      </c>
      <c r="DE223">
        <v>21</v>
      </c>
      <c r="DF223">
        <v>1</v>
      </c>
      <c r="DG223">
        <v>94</v>
      </c>
      <c r="DH223">
        <v>24</v>
      </c>
      <c r="DI223">
        <v>18</v>
      </c>
      <c r="DJ223">
        <v>23</v>
      </c>
      <c r="DK223">
        <v>19</v>
      </c>
      <c r="DL223">
        <v>4</v>
      </c>
      <c r="DM223">
        <v>22</v>
      </c>
      <c r="DN223">
        <v>17</v>
      </c>
      <c r="DO223">
        <v>5</v>
      </c>
      <c r="DP223" s="42">
        <f t="shared" si="77"/>
        <v>-6</v>
      </c>
      <c r="DQ223" s="20">
        <v>-1.41</v>
      </c>
      <c r="DR223">
        <v>18</v>
      </c>
      <c r="DS223">
        <v>5</v>
      </c>
      <c r="DT223">
        <v>0</v>
      </c>
      <c r="DU223">
        <v>1</v>
      </c>
      <c r="DV223">
        <v>0</v>
      </c>
      <c r="DW223">
        <v>1362</v>
      </c>
      <c r="DX223">
        <v>1167</v>
      </c>
      <c r="DY223">
        <v>1020</v>
      </c>
      <c r="DZ223">
        <v>890</v>
      </c>
      <c r="EA223">
        <v>712</v>
      </c>
      <c r="EB223">
        <v>631</v>
      </c>
      <c r="EC223">
        <v>74.77</v>
      </c>
      <c r="ED223">
        <v>57.17</v>
      </c>
      <c r="EE223">
        <v>79</v>
      </c>
      <c r="EF223">
        <v>60</v>
      </c>
      <c r="EG223" s="41">
        <f t="shared" si="78"/>
        <v>0.11095505617977527</v>
      </c>
      <c r="EH223" s="43">
        <f t="shared" si="79"/>
        <v>0.90491283676703649</v>
      </c>
      <c r="EI223" s="44">
        <f t="shared" si="80"/>
        <v>1.0158678929468117</v>
      </c>
      <c r="EJ223">
        <v>1364</v>
      </c>
      <c r="EK223">
        <v>1167</v>
      </c>
      <c r="EL223">
        <v>1019</v>
      </c>
      <c r="EM223">
        <v>892</v>
      </c>
      <c r="EN223">
        <v>710</v>
      </c>
      <c r="EO223">
        <v>630</v>
      </c>
      <c r="EP223">
        <v>79</v>
      </c>
      <c r="EQ223">
        <v>60</v>
      </c>
      <c r="ER223">
        <v>719</v>
      </c>
      <c r="ES223">
        <v>586</v>
      </c>
      <c r="ET223">
        <v>297</v>
      </c>
      <c r="EU223">
        <v>217</v>
      </c>
      <c r="EV223">
        <v>51</v>
      </c>
      <c r="EW223">
        <v>31</v>
      </c>
      <c r="EX223">
        <v>84</v>
      </c>
      <c r="EY223">
        <v>80</v>
      </c>
      <c r="EZ223">
        <v>3.3</v>
      </c>
      <c r="FA223">
        <v>1.2</v>
      </c>
      <c r="FB223">
        <v>4.5</v>
      </c>
      <c r="FC223" s="20">
        <v>41.63</v>
      </c>
      <c r="FD223" s="26">
        <f t="shared" si="81"/>
        <v>0.58633802816901415</v>
      </c>
      <c r="FE223">
        <v>3.5785999999999998</v>
      </c>
      <c r="FF223">
        <v>0.43</v>
      </c>
      <c r="FG223">
        <v>-0.48</v>
      </c>
      <c r="FH223">
        <v>-0.05</v>
      </c>
      <c r="FI223">
        <v>8</v>
      </c>
      <c r="FJ223">
        <v>3</v>
      </c>
      <c r="FK223">
        <v>1</v>
      </c>
      <c r="FL223" s="42">
        <f t="shared" si="82"/>
        <v>171</v>
      </c>
      <c r="FM223" s="20">
        <f t="shared" si="83"/>
        <v>4.2777777777777777</v>
      </c>
      <c r="FN223" s="41">
        <v>9.1746742100000001E-2</v>
      </c>
      <c r="FO223" s="20">
        <f t="shared" si="84"/>
        <v>41.9</v>
      </c>
      <c r="FP223" s="20">
        <f t="shared" si="85"/>
        <v>48.718000000000004</v>
      </c>
      <c r="FQ223" s="20">
        <f t="shared" si="86"/>
        <v>120.22152324964149</v>
      </c>
      <c r="FR223">
        <v>4</v>
      </c>
      <c r="FS223" t="s">
        <v>1410</v>
      </c>
      <c r="FT223">
        <v>195</v>
      </c>
      <c r="FU223" t="s">
        <v>702</v>
      </c>
      <c r="FV223" t="s">
        <v>711</v>
      </c>
      <c r="FW223" s="45">
        <v>10000000</v>
      </c>
      <c r="FX223" s="45">
        <v>8625000</v>
      </c>
      <c r="FY223">
        <v>957</v>
      </c>
      <c r="FZ223">
        <v>366</v>
      </c>
      <c r="GA223">
        <v>400</v>
      </c>
      <c r="GB223">
        <v>766</v>
      </c>
      <c r="GC223">
        <v>92</v>
      </c>
      <c r="GD223">
        <v>1083</v>
      </c>
      <c r="GE223">
        <v>2811</v>
      </c>
      <c r="GF223">
        <v>17441</v>
      </c>
      <c r="GG223">
        <v>74.2</v>
      </c>
      <c r="GH223">
        <v>23</v>
      </c>
      <c r="GI223">
        <v>97.1</v>
      </c>
      <c r="GJ223" s="42">
        <f t="shared" si="87"/>
        <v>41.9</v>
      </c>
    </row>
    <row r="224" spans="1:192" x14ac:dyDescent="0.45">
      <c r="A224" s="40">
        <v>33358</v>
      </c>
      <c r="B224" t="s">
        <v>1684</v>
      </c>
      <c r="C224" t="s">
        <v>175</v>
      </c>
      <c r="D224" t="s">
        <v>107</v>
      </c>
      <c r="E224" t="s">
        <v>107</v>
      </c>
      <c r="F224">
        <v>75</v>
      </c>
      <c r="G224">
        <v>224</v>
      </c>
      <c r="H224">
        <v>2009</v>
      </c>
      <c r="I224">
        <v>1</v>
      </c>
      <c r="J224">
        <v>19</v>
      </c>
      <c r="K224" t="s">
        <v>92</v>
      </c>
      <c r="L224">
        <v>2012</v>
      </c>
      <c r="M224">
        <v>26</v>
      </c>
      <c r="N224">
        <v>6</v>
      </c>
      <c r="O224">
        <v>8475184</v>
      </c>
      <c r="P224" t="s">
        <v>1685</v>
      </c>
      <c r="Q224" t="s">
        <v>1686</v>
      </c>
      <c r="R224" t="s">
        <v>1687</v>
      </c>
      <c r="S224" t="s">
        <v>209</v>
      </c>
      <c r="T224" t="s">
        <v>725</v>
      </c>
      <c r="U224" t="s">
        <v>279</v>
      </c>
      <c r="V224">
        <v>58</v>
      </c>
      <c r="W224">
        <v>16</v>
      </c>
      <c r="X224">
        <v>21</v>
      </c>
      <c r="Y224">
        <v>11</v>
      </c>
      <c r="Z224">
        <v>37</v>
      </c>
      <c r="AA224">
        <v>6</v>
      </c>
      <c r="AB224">
        <v>16</v>
      </c>
      <c r="AC224" s="26">
        <f t="shared" si="66"/>
        <v>0.63793103448275867</v>
      </c>
      <c r="AD224" s="20">
        <f t="shared" si="67"/>
        <v>4.3188854489164115</v>
      </c>
      <c r="AE224" s="20">
        <v>14.282999999999999</v>
      </c>
      <c r="AF224">
        <v>-2</v>
      </c>
      <c r="AG224">
        <v>4.5999999999999996</v>
      </c>
      <c r="AH224">
        <v>44</v>
      </c>
      <c r="AI224">
        <v>1261</v>
      </c>
      <c r="AJ224">
        <v>54352</v>
      </c>
      <c r="AK224" s="20">
        <v>905.86666666666997</v>
      </c>
      <c r="AL224">
        <v>905.87</v>
      </c>
      <c r="AM224">
        <v>906</v>
      </c>
      <c r="AN224" s="26">
        <f t="shared" si="68"/>
        <v>15.618390804597702</v>
      </c>
      <c r="AO224">
        <v>25.91</v>
      </c>
      <c r="AP224" s="41">
        <f t="shared" si="69"/>
        <v>0.6271186440677966</v>
      </c>
      <c r="AQ224">
        <v>236</v>
      </c>
      <c r="AR224">
        <v>236</v>
      </c>
      <c r="AS224">
        <v>236</v>
      </c>
      <c r="AT224">
        <v>196</v>
      </c>
      <c r="AU224">
        <v>196</v>
      </c>
      <c r="AV224">
        <v>137</v>
      </c>
      <c r="AW224">
        <v>146</v>
      </c>
      <c r="AX224">
        <v>82</v>
      </c>
      <c r="AY224">
        <v>8</v>
      </c>
      <c r="AZ224">
        <v>12</v>
      </c>
      <c r="BA224" s="42">
        <f t="shared" si="70"/>
        <v>20</v>
      </c>
      <c r="BB224">
        <v>17.82</v>
      </c>
      <c r="BC224">
        <v>24.5839</v>
      </c>
      <c r="BD224" s="20">
        <v>220.9</v>
      </c>
      <c r="BE224" s="20">
        <f t="shared" si="71"/>
        <v>456.9</v>
      </c>
      <c r="BF224" s="20">
        <f t="shared" si="72"/>
        <v>30.262620464305034</v>
      </c>
      <c r="BG224">
        <v>422</v>
      </c>
      <c r="BH224">
        <v>293</v>
      </c>
      <c r="BI224">
        <v>273</v>
      </c>
      <c r="BJ224" s="41">
        <f t="shared" si="73"/>
        <v>0.60719424460431659</v>
      </c>
      <c r="BK224">
        <v>103</v>
      </c>
      <c r="BL224">
        <v>102</v>
      </c>
      <c r="BM224">
        <v>48</v>
      </c>
      <c r="BN224" s="42">
        <f t="shared" si="74"/>
        <v>54</v>
      </c>
      <c r="BO224">
        <v>59</v>
      </c>
      <c r="BP224">
        <v>39</v>
      </c>
      <c r="BQ224">
        <v>18</v>
      </c>
      <c r="BR224">
        <v>24</v>
      </c>
      <c r="BS224" s="41">
        <f t="shared" si="75"/>
        <v>3.9408866995073892E-2</v>
      </c>
      <c r="BT224">
        <v>25</v>
      </c>
      <c r="BU224">
        <v>35</v>
      </c>
      <c r="BV224" s="41">
        <f t="shared" si="76"/>
        <v>0.41666666666666669</v>
      </c>
      <c r="BW224">
        <v>9</v>
      </c>
      <c r="BX224">
        <v>5</v>
      </c>
      <c r="BY224">
        <v>3</v>
      </c>
      <c r="BZ224">
        <v>7</v>
      </c>
      <c r="CA224">
        <v>13</v>
      </c>
      <c r="CB224">
        <v>23</v>
      </c>
      <c r="CC224">
        <v>11</v>
      </c>
      <c r="CD224">
        <v>12</v>
      </c>
      <c r="CE224">
        <v>8</v>
      </c>
      <c r="CF224">
        <v>11</v>
      </c>
      <c r="CG224">
        <v>19</v>
      </c>
      <c r="CH224">
        <v>20</v>
      </c>
      <c r="CI224">
        <v>0</v>
      </c>
      <c r="CJ224">
        <v>0</v>
      </c>
      <c r="CK224">
        <v>6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3</v>
      </c>
      <c r="CT224">
        <v>4</v>
      </c>
      <c r="CU224">
        <v>0</v>
      </c>
      <c r="CV224">
        <v>7</v>
      </c>
      <c r="CW224">
        <v>2</v>
      </c>
      <c r="CX224">
        <v>1</v>
      </c>
      <c r="CY224">
        <v>3</v>
      </c>
      <c r="CZ224">
        <v>53</v>
      </c>
      <c r="DA224">
        <v>12</v>
      </c>
      <c r="DB224">
        <v>2</v>
      </c>
      <c r="DC224">
        <v>13</v>
      </c>
      <c r="DD224">
        <v>34</v>
      </c>
      <c r="DE224">
        <v>22</v>
      </c>
      <c r="DF224">
        <v>1</v>
      </c>
      <c r="DG224">
        <v>53</v>
      </c>
      <c r="DH224">
        <v>19</v>
      </c>
      <c r="DI224">
        <v>10</v>
      </c>
      <c r="DJ224">
        <v>21</v>
      </c>
      <c r="DK224">
        <v>20</v>
      </c>
      <c r="DL224">
        <v>1</v>
      </c>
      <c r="DM224">
        <v>12</v>
      </c>
      <c r="DN224">
        <v>10</v>
      </c>
      <c r="DO224">
        <v>2</v>
      </c>
      <c r="DP224" s="42">
        <f t="shared" si="77"/>
        <v>-9</v>
      </c>
      <c r="DQ224" s="20">
        <v>-8.2240000000000002</v>
      </c>
      <c r="DR224">
        <v>17</v>
      </c>
      <c r="DS224">
        <v>2</v>
      </c>
      <c r="DT224">
        <v>0</v>
      </c>
      <c r="DU224">
        <v>0</v>
      </c>
      <c r="DV224">
        <v>0</v>
      </c>
      <c r="DW224">
        <v>1048</v>
      </c>
      <c r="DX224">
        <v>766</v>
      </c>
      <c r="DY224">
        <v>803</v>
      </c>
      <c r="DZ224">
        <v>585</v>
      </c>
      <c r="EA224">
        <v>571</v>
      </c>
      <c r="EB224">
        <v>423</v>
      </c>
      <c r="EC224">
        <v>58</v>
      </c>
      <c r="ED224">
        <v>37.520000000000003</v>
      </c>
      <c r="EE224">
        <v>59</v>
      </c>
      <c r="EF224">
        <v>37</v>
      </c>
      <c r="EG224" s="41">
        <f t="shared" si="78"/>
        <v>0.10332749562171628</v>
      </c>
      <c r="EH224" s="43">
        <f t="shared" si="79"/>
        <v>0.91252955082742315</v>
      </c>
      <c r="EI224" s="44">
        <f t="shared" si="80"/>
        <v>1.0158570464491394</v>
      </c>
      <c r="EJ224">
        <v>1046</v>
      </c>
      <c r="EK224">
        <v>766</v>
      </c>
      <c r="EL224">
        <v>804</v>
      </c>
      <c r="EM224">
        <v>585</v>
      </c>
      <c r="EN224">
        <v>572</v>
      </c>
      <c r="EO224">
        <v>423</v>
      </c>
      <c r="EP224">
        <v>59</v>
      </c>
      <c r="EQ224">
        <v>36</v>
      </c>
      <c r="ER224">
        <v>562</v>
      </c>
      <c r="ES224">
        <v>373</v>
      </c>
      <c r="ET224">
        <v>240</v>
      </c>
      <c r="EU224">
        <v>143</v>
      </c>
      <c r="EV224">
        <v>39</v>
      </c>
      <c r="EW224">
        <v>18</v>
      </c>
      <c r="EX224">
        <v>60</v>
      </c>
      <c r="EY224">
        <v>58</v>
      </c>
      <c r="EZ224">
        <v>3</v>
      </c>
      <c r="FA224">
        <v>1</v>
      </c>
      <c r="FB224">
        <v>4</v>
      </c>
      <c r="FC224" s="20">
        <v>37.020000000000003</v>
      </c>
      <c r="FD224" s="26">
        <f t="shared" si="81"/>
        <v>0.63827586206896558</v>
      </c>
      <c r="FE224">
        <v>3.694</v>
      </c>
      <c r="FF224">
        <v>1.08</v>
      </c>
      <c r="FG224">
        <v>-0.2</v>
      </c>
      <c r="FH224">
        <v>0.88</v>
      </c>
      <c r="FL224" s="42">
        <f t="shared" si="82"/>
        <v>173</v>
      </c>
      <c r="FM224" s="20">
        <f t="shared" si="83"/>
        <v>7.117647058823529</v>
      </c>
      <c r="FN224" s="41">
        <v>0.1067013663</v>
      </c>
      <c r="FO224" s="20">
        <f t="shared" si="84"/>
        <v>32.6</v>
      </c>
      <c r="FP224" s="20">
        <f t="shared" si="85"/>
        <v>35.355199999999996</v>
      </c>
      <c r="FQ224" s="20">
        <f t="shared" si="86"/>
        <v>120.14969035292039</v>
      </c>
      <c r="FR224">
        <v>24</v>
      </c>
      <c r="FS224" t="s">
        <v>510</v>
      </c>
      <c r="FT224">
        <v>1354</v>
      </c>
      <c r="FV224" t="s">
        <v>711</v>
      </c>
      <c r="FW224" s="45">
        <v>5000000</v>
      </c>
      <c r="FX224" s="45">
        <v>4625000</v>
      </c>
      <c r="FY224">
        <v>381</v>
      </c>
      <c r="FZ224">
        <v>105</v>
      </c>
      <c r="GA224">
        <v>114</v>
      </c>
      <c r="GB224">
        <v>219</v>
      </c>
      <c r="GC224">
        <v>51</v>
      </c>
      <c r="GD224">
        <v>326</v>
      </c>
      <c r="GE224">
        <v>816</v>
      </c>
      <c r="GF224">
        <v>5969</v>
      </c>
      <c r="GG224">
        <v>19.5</v>
      </c>
      <c r="GH224">
        <v>8.3000000000000007</v>
      </c>
      <c r="GI224">
        <v>27.8</v>
      </c>
      <c r="GJ224" s="42">
        <f t="shared" si="87"/>
        <v>32.6</v>
      </c>
    </row>
    <row r="225" spans="1:192" x14ac:dyDescent="0.45">
      <c r="A225" s="40">
        <v>33299</v>
      </c>
      <c r="B225" t="s">
        <v>222</v>
      </c>
      <c r="D225" t="s">
        <v>223</v>
      </c>
      <c r="E225" t="s">
        <v>223</v>
      </c>
      <c r="F225">
        <v>72</v>
      </c>
      <c r="G225">
        <v>196</v>
      </c>
      <c r="H225">
        <v>2009</v>
      </c>
      <c r="I225">
        <v>1</v>
      </c>
      <c r="J225">
        <v>20</v>
      </c>
      <c r="K225" t="s">
        <v>92</v>
      </c>
      <c r="L225">
        <v>2010</v>
      </c>
      <c r="M225">
        <v>26</v>
      </c>
      <c r="N225">
        <v>8</v>
      </c>
      <c r="O225">
        <v>8475185</v>
      </c>
      <c r="P225" t="s">
        <v>1688</v>
      </c>
      <c r="Q225" t="s">
        <v>1689</v>
      </c>
      <c r="R225" t="s">
        <v>1690</v>
      </c>
      <c r="S225" t="s">
        <v>375</v>
      </c>
      <c r="T225" t="s">
        <v>716</v>
      </c>
      <c r="U225" t="s">
        <v>313</v>
      </c>
      <c r="V225">
        <v>39</v>
      </c>
      <c r="W225">
        <v>2</v>
      </c>
      <c r="X225">
        <v>2</v>
      </c>
      <c r="Y225">
        <v>1</v>
      </c>
      <c r="Z225">
        <v>4</v>
      </c>
      <c r="AA225">
        <v>23</v>
      </c>
      <c r="AB225">
        <v>60</v>
      </c>
      <c r="AC225" s="26">
        <f t="shared" si="66"/>
        <v>0.10256410256410256</v>
      </c>
      <c r="AD225" s="20">
        <f t="shared" si="67"/>
        <v>-4.4782608695652169</v>
      </c>
      <c r="AE225" s="20">
        <v>1.6019999999999999</v>
      </c>
      <c r="AF225">
        <v>-4</v>
      </c>
      <c r="AG225">
        <v>-7</v>
      </c>
      <c r="AH225">
        <v>6</v>
      </c>
      <c r="AI225">
        <v>646</v>
      </c>
      <c r="AJ225">
        <v>26621</v>
      </c>
      <c r="AK225" s="20">
        <v>443.68333333332998</v>
      </c>
      <c r="AL225">
        <v>443.68</v>
      </c>
      <c r="AM225">
        <v>444</v>
      </c>
      <c r="AN225" s="26">
        <f t="shared" si="68"/>
        <v>11.376495726495726</v>
      </c>
      <c r="AO225">
        <v>19.22</v>
      </c>
      <c r="AP225" s="41">
        <f t="shared" si="69"/>
        <v>0.5714285714285714</v>
      </c>
      <c r="AQ225">
        <v>62</v>
      </c>
      <c r="AR225">
        <v>62</v>
      </c>
      <c r="AS225">
        <v>62</v>
      </c>
      <c r="AT225">
        <v>48</v>
      </c>
      <c r="AU225">
        <v>48</v>
      </c>
      <c r="AV225">
        <v>35</v>
      </c>
      <c r="AW225">
        <v>33</v>
      </c>
      <c r="AX225">
        <v>13</v>
      </c>
      <c r="AY225">
        <v>2</v>
      </c>
      <c r="AZ225">
        <v>5</v>
      </c>
      <c r="BA225" s="42">
        <f t="shared" si="70"/>
        <v>7</v>
      </c>
      <c r="BB225">
        <v>3.12</v>
      </c>
      <c r="BC225">
        <v>32.028599999999997</v>
      </c>
      <c r="BD225" s="20">
        <v>38.5</v>
      </c>
      <c r="BE225" s="20">
        <f t="shared" si="71"/>
        <v>100.5</v>
      </c>
      <c r="BF225" s="20">
        <f t="shared" si="72"/>
        <v>13.590876307248468</v>
      </c>
      <c r="BG225">
        <v>69</v>
      </c>
      <c r="BH225">
        <v>140</v>
      </c>
      <c r="BI225">
        <v>201</v>
      </c>
      <c r="BJ225" s="41">
        <f t="shared" si="73"/>
        <v>0.25555555555555554</v>
      </c>
      <c r="BK225">
        <v>26</v>
      </c>
      <c r="BL225">
        <v>26</v>
      </c>
      <c r="BM225">
        <v>39</v>
      </c>
      <c r="BN225" s="42">
        <f t="shared" si="74"/>
        <v>-13</v>
      </c>
      <c r="BO225">
        <v>13</v>
      </c>
      <c r="BP225">
        <v>8</v>
      </c>
      <c r="BQ225">
        <v>7</v>
      </c>
      <c r="BR225">
        <v>33</v>
      </c>
      <c r="BS225" s="41">
        <f t="shared" si="75"/>
        <v>8.1885856079404462E-2</v>
      </c>
      <c r="BT225">
        <v>141</v>
      </c>
      <c r="BU225">
        <v>179</v>
      </c>
      <c r="BV225" s="41">
        <f t="shared" si="76"/>
        <v>0.44062499999999999</v>
      </c>
      <c r="BW225">
        <v>54</v>
      </c>
      <c r="BX225">
        <v>90</v>
      </c>
      <c r="BY225">
        <v>64</v>
      </c>
      <c r="BZ225">
        <v>68</v>
      </c>
      <c r="CA225">
        <v>23</v>
      </c>
      <c r="CB225">
        <v>21</v>
      </c>
      <c r="CC225">
        <v>36</v>
      </c>
      <c r="CD225">
        <v>50</v>
      </c>
      <c r="CE225">
        <v>68</v>
      </c>
      <c r="CF225">
        <v>71</v>
      </c>
      <c r="CG225">
        <v>78</v>
      </c>
      <c r="CH225">
        <v>105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11</v>
      </c>
      <c r="DA225">
        <v>2</v>
      </c>
      <c r="DB225">
        <v>0</v>
      </c>
      <c r="DC225">
        <v>2</v>
      </c>
      <c r="DD225">
        <v>9</v>
      </c>
      <c r="DE225">
        <v>1</v>
      </c>
      <c r="DF225">
        <v>0</v>
      </c>
      <c r="DG225">
        <v>21</v>
      </c>
      <c r="DH225">
        <v>3</v>
      </c>
      <c r="DI225">
        <v>3</v>
      </c>
      <c r="DJ225">
        <v>3</v>
      </c>
      <c r="DK225">
        <v>3</v>
      </c>
      <c r="DL225">
        <v>0</v>
      </c>
      <c r="DM225">
        <v>3</v>
      </c>
      <c r="DN225">
        <v>3</v>
      </c>
      <c r="DO225">
        <v>0</v>
      </c>
      <c r="DP225" s="42">
        <f t="shared" si="77"/>
        <v>0</v>
      </c>
      <c r="DQ225" s="20">
        <v>0.29499999999999998</v>
      </c>
      <c r="DR225">
        <v>3</v>
      </c>
      <c r="DS225">
        <v>0</v>
      </c>
      <c r="DT225">
        <v>0</v>
      </c>
      <c r="DU225">
        <v>0</v>
      </c>
      <c r="DV225">
        <v>0</v>
      </c>
      <c r="DW225">
        <v>249</v>
      </c>
      <c r="DX225">
        <v>493</v>
      </c>
      <c r="DY225">
        <v>191</v>
      </c>
      <c r="DZ225">
        <v>370</v>
      </c>
      <c r="EA225">
        <v>145</v>
      </c>
      <c r="EB225">
        <v>279</v>
      </c>
      <c r="EC225">
        <v>9.83</v>
      </c>
      <c r="ED225">
        <v>22.44</v>
      </c>
      <c r="EE225">
        <v>7</v>
      </c>
      <c r="EF225">
        <v>19</v>
      </c>
      <c r="EG225" s="41">
        <f t="shared" si="78"/>
        <v>4.8275862068965517E-2</v>
      </c>
      <c r="EH225" s="43">
        <f t="shared" si="79"/>
        <v>0.93189964157706096</v>
      </c>
      <c r="EI225" s="44">
        <f t="shared" si="80"/>
        <v>0.98017550364602646</v>
      </c>
      <c r="EJ225">
        <v>251</v>
      </c>
      <c r="EK225">
        <v>493</v>
      </c>
      <c r="EL225">
        <v>193</v>
      </c>
      <c r="EM225">
        <v>370</v>
      </c>
      <c r="EN225">
        <v>147</v>
      </c>
      <c r="EO225">
        <v>278</v>
      </c>
      <c r="EP225">
        <v>7</v>
      </c>
      <c r="EQ225">
        <v>20</v>
      </c>
      <c r="ER225">
        <v>105</v>
      </c>
      <c r="ES225">
        <v>230</v>
      </c>
      <c r="ET225">
        <v>38</v>
      </c>
      <c r="EU225">
        <v>87</v>
      </c>
      <c r="EV225">
        <v>3</v>
      </c>
      <c r="EW225">
        <v>12</v>
      </c>
      <c r="EX225">
        <v>25</v>
      </c>
      <c r="EY225">
        <v>27</v>
      </c>
      <c r="EZ225">
        <v>-0.60000000000000009</v>
      </c>
      <c r="FA225">
        <v>0.5</v>
      </c>
      <c r="FB225">
        <v>-0.1</v>
      </c>
      <c r="FC225" s="20">
        <v>-1.36</v>
      </c>
      <c r="FD225" s="26">
        <f t="shared" si="81"/>
        <v>-3.4871794871794877E-2</v>
      </c>
      <c r="FE225">
        <v>0.1774</v>
      </c>
      <c r="FF225">
        <v>-0.47</v>
      </c>
      <c r="FG225">
        <v>-0.01</v>
      </c>
      <c r="FH225">
        <v>-0.48</v>
      </c>
      <c r="FI225">
        <v>3</v>
      </c>
      <c r="FJ225">
        <v>2</v>
      </c>
      <c r="FK225">
        <v>1</v>
      </c>
      <c r="FL225" s="42">
        <f t="shared" si="82"/>
        <v>65</v>
      </c>
      <c r="FM225" s="20">
        <f t="shared" si="83"/>
        <v>11</v>
      </c>
      <c r="FN225" s="41">
        <v>2.1454735700000001E-2</v>
      </c>
      <c r="FO225" s="20">
        <f t="shared" si="84"/>
        <v>3.4</v>
      </c>
      <c r="FP225" s="20">
        <f t="shared" si="85"/>
        <v>4.0590000000000002</v>
      </c>
      <c r="FQ225" s="20">
        <f t="shared" si="86"/>
        <v>100.34258925351604</v>
      </c>
      <c r="FR225">
        <v>16</v>
      </c>
      <c r="FS225" t="s">
        <v>111</v>
      </c>
      <c r="FT225">
        <v>297</v>
      </c>
      <c r="FV225" t="s">
        <v>711</v>
      </c>
      <c r="FW225" s="45">
        <v>700000</v>
      </c>
      <c r="FX225" s="45">
        <v>700000</v>
      </c>
      <c r="FY225">
        <v>315</v>
      </c>
      <c r="FZ225">
        <v>20</v>
      </c>
      <c r="GA225">
        <v>44</v>
      </c>
      <c r="GB225">
        <v>64</v>
      </c>
      <c r="GC225">
        <v>-21</v>
      </c>
      <c r="GD225">
        <v>84</v>
      </c>
      <c r="GE225">
        <v>335</v>
      </c>
      <c r="GF225">
        <v>4006</v>
      </c>
      <c r="GG225">
        <v>-1.9</v>
      </c>
      <c r="GH225">
        <v>5</v>
      </c>
      <c r="GI225">
        <v>3.1</v>
      </c>
      <c r="GJ225" s="42">
        <f t="shared" si="87"/>
        <v>3.4</v>
      </c>
    </row>
    <row r="226" spans="1:192" x14ac:dyDescent="0.45">
      <c r="A226" s="40">
        <v>33196</v>
      </c>
      <c r="B226" t="s">
        <v>1691</v>
      </c>
      <c r="C226" t="s">
        <v>106</v>
      </c>
      <c r="D226" t="s">
        <v>107</v>
      </c>
      <c r="E226" t="s">
        <v>107</v>
      </c>
      <c r="F226">
        <v>74</v>
      </c>
      <c r="G226">
        <v>210</v>
      </c>
      <c r="H226">
        <v>2009</v>
      </c>
      <c r="I226">
        <v>1</v>
      </c>
      <c r="J226">
        <v>21</v>
      </c>
      <c r="K226" t="s">
        <v>92</v>
      </c>
      <c r="L226">
        <v>2010</v>
      </c>
      <c r="M226">
        <v>27</v>
      </c>
      <c r="N226">
        <v>8</v>
      </c>
      <c r="O226">
        <v>8475186</v>
      </c>
      <c r="P226" t="s">
        <v>1692</v>
      </c>
      <c r="Q226" t="s">
        <v>1693</v>
      </c>
      <c r="R226" t="s">
        <v>894</v>
      </c>
      <c r="S226" t="s">
        <v>243</v>
      </c>
      <c r="T226" t="s">
        <v>720</v>
      </c>
      <c r="U226" t="s">
        <v>194</v>
      </c>
      <c r="V226">
        <v>81</v>
      </c>
      <c r="W226">
        <v>7</v>
      </c>
      <c r="X226">
        <v>11</v>
      </c>
      <c r="Y226">
        <v>5</v>
      </c>
      <c r="Z226">
        <v>18</v>
      </c>
      <c r="AA226">
        <v>15</v>
      </c>
      <c r="AB226">
        <v>75</v>
      </c>
      <c r="AC226" s="26">
        <f t="shared" si="66"/>
        <v>0.22222222222222221</v>
      </c>
      <c r="AD226" s="20">
        <f t="shared" si="67"/>
        <v>7.3770491803280436E-2</v>
      </c>
      <c r="AE226" s="20">
        <v>6.9710000000000001</v>
      </c>
      <c r="AF226">
        <v>3</v>
      </c>
      <c r="AG226">
        <v>-1</v>
      </c>
      <c r="AH226">
        <v>47</v>
      </c>
      <c r="AI226">
        <v>2210</v>
      </c>
      <c r="AJ226">
        <v>97245</v>
      </c>
      <c r="AK226" s="20">
        <v>1620.75</v>
      </c>
      <c r="AL226">
        <v>1620.75</v>
      </c>
      <c r="AM226">
        <v>1621</v>
      </c>
      <c r="AN226" s="26">
        <f t="shared" si="68"/>
        <v>20.00925925925926</v>
      </c>
      <c r="AO226">
        <v>33.11</v>
      </c>
      <c r="AP226" s="41">
        <f t="shared" si="69"/>
        <v>0.25352112676056338</v>
      </c>
      <c r="AQ226">
        <v>265</v>
      </c>
      <c r="AR226">
        <v>265</v>
      </c>
      <c r="AS226">
        <v>265</v>
      </c>
      <c r="AT226">
        <v>197</v>
      </c>
      <c r="AU226">
        <v>197</v>
      </c>
      <c r="AV226">
        <v>141</v>
      </c>
      <c r="AW226">
        <v>67</v>
      </c>
      <c r="AX226">
        <v>8</v>
      </c>
      <c r="AY226">
        <v>8</v>
      </c>
      <c r="AZ226">
        <v>15</v>
      </c>
      <c r="BA226" s="42">
        <f t="shared" si="70"/>
        <v>23</v>
      </c>
      <c r="BB226">
        <v>6.31</v>
      </c>
      <c r="BC226">
        <v>50.439700000000002</v>
      </c>
      <c r="BD226" s="20">
        <v>104.9</v>
      </c>
      <c r="BE226" s="20">
        <f t="shared" si="71"/>
        <v>369.9</v>
      </c>
      <c r="BF226" s="20">
        <f t="shared" si="72"/>
        <v>13.693660342434057</v>
      </c>
      <c r="BG226">
        <v>529</v>
      </c>
      <c r="BH226">
        <v>505</v>
      </c>
      <c r="BI226">
        <v>549</v>
      </c>
      <c r="BJ226" s="41">
        <f t="shared" si="73"/>
        <v>0.49072356215213359</v>
      </c>
      <c r="BK226">
        <v>135</v>
      </c>
      <c r="BL226">
        <v>135</v>
      </c>
      <c r="BM226">
        <v>133</v>
      </c>
      <c r="BN226" s="42">
        <f t="shared" si="74"/>
        <v>2</v>
      </c>
      <c r="BO226">
        <v>56</v>
      </c>
      <c r="BP226">
        <v>48</v>
      </c>
      <c r="BQ226">
        <v>17</v>
      </c>
      <c r="BR226">
        <v>105</v>
      </c>
      <c r="BS226" s="41">
        <f t="shared" si="75"/>
        <v>7.4839629365645047E-2</v>
      </c>
      <c r="BT226">
        <v>0</v>
      </c>
      <c r="BU226">
        <v>0</v>
      </c>
      <c r="BV226" s="41">
        <f t="shared" si="76"/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</v>
      </c>
      <c r="CK226">
        <v>1</v>
      </c>
      <c r="CL226">
        <v>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2</v>
      </c>
      <c r="CY226">
        <v>4</v>
      </c>
      <c r="CZ226">
        <v>50</v>
      </c>
      <c r="DA226">
        <v>4</v>
      </c>
      <c r="DB226">
        <v>1</v>
      </c>
      <c r="DC226">
        <v>45</v>
      </c>
      <c r="DD226">
        <v>44</v>
      </c>
      <c r="DE226">
        <v>0</v>
      </c>
      <c r="DF226">
        <v>0</v>
      </c>
      <c r="DG226">
        <v>47</v>
      </c>
      <c r="DH226">
        <v>22</v>
      </c>
      <c r="DI226">
        <v>2</v>
      </c>
      <c r="DJ226">
        <v>22</v>
      </c>
      <c r="DK226">
        <v>21</v>
      </c>
      <c r="DL226">
        <v>1</v>
      </c>
      <c r="DM226">
        <v>3</v>
      </c>
      <c r="DN226">
        <v>2</v>
      </c>
      <c r="DO226">
        <v>1</v>
      </c>
      <c r="DP226" s="42">
        <f t="shared" si="77"/>
        <v>-20</v>
      </c>
      <c r="DQ226" s="20">
        <v>-7.407</v>
      </c>
      <c r="DR226">
        <v>21</v>
      </c>
      <c r="DS226">
        <v>1</v>
      </c>
      <c r="DT226">
        <v>0</v>
      </c>
      <c r="DU226">
        <v>0</v>
      </c>
      <c r="DV226">
        <v>0</v>
      </c>
      <c r="DW226">
        <v>1425</v>
      </c>
      <c r="DX226">
        <v>1662</v>
      </c>
      <c r="DY226">
        <v>1096</v>
      </c>
      <c r="DZ226">
        <v>1298</v>
      </c>
      <c r="EA226">
        <v>823</v>
      </c>
      <c r="EB226">
        <v>929</v>
      </c>
      <c r="EC226">
        <v>73.510000000000005</v>
      </c>
      <c r="ED226">
        <v>87.2</v>
      </c>
      <c r="EE226">
        <v>71</v>
      </c>
      <c r="EF226">
        <v>81</v>
      </c>
      <c r="EG226" s="41">
        <f t="shared" si="78"/>
        <v>8.6269744835965972E-2</v>
      </c>
      <c r="EH226" s="43">
        <f t="shared" si="79"/>
        <v>0.91280947255113021</v>
      </c>
      <c r="EI226" s="44">
        <f t="shared" si="80"/>
        <v>0.99907921738709615</v>
      </c>
      <c r="EJ226">
        <v>1419</v>
      </c>
      <c r="EK226">
        <v>1661</v>
      </c>
      <c r="EL226">
        <v>1091</v>
      </c>
      <c r="EM226">
        <v>1296</v>
      </c>
      <c r="EN226">
        <v>818</v>
      </c>
      <c r="EO226">
        <v>926</v>
      </c>
      <c r="EP226">
        <v>69</v>
      </c>
      <c r="EQ226">
        <v>81</v>
      </c>
      <c r="ER226">
        <v>708</v>
      </c>
      <c r="ES226">
        <v>879</v>
      </c>
      <c r="ET226">
        <v>286</v>
      </c>
      <c r="EU226">
        <v>329</v>
      </c>
      <c r="EV226">
        <v>45</v>
      </c>
      <c r="EW226">
        <v>46</v>
      </c>
      <c r="EX226">
        <v>101</v>
      </c>
      <c r="EY226">
        <v>94</v>
      </c>
      <c r="EZ226">
        <v>0.60000000000000009</v>
      </c>
      <c r="FA226">
        <v>3.9</v>
      </c>
      <c r="FB226">
        <v>4.5</v>
      </c>
      <c r="FC226" s="20">
        <v>21.68</v>
      </c>
      <c r="FD226" s="26">
        <f t="shared" si="81"/>
        <v>0.26765432098765429</v>
      </c>
      <c r="FE226">
        <v>1.2301</v>
      </c>
      <c r="FF226">
        <v>-0.42</v>
      </c>
      <c r="FG226">
        <v>-0.11</v>
      </c>
      <c r="FH226">
        <v>-0.52</v>
      </c>
      <c r="FL226" s="42">
        <f t="shared" si="82"/>
        <v>288</v>
      </c>
      <c r="FM226" s="20">
        <f t="shared" si="83"/>
        <v>7.2380952380952381</v>
      </c>
      <c r="FN226" s="41">
        <v>3.00272023E-2</v>
      </c>
      <c r="FO226" s="20">
        <f t="shared" si="84"/>
        <v>13.3</v>
      </c>
      <c r="FP226" s="20">
        <f t="shared" si="85"/>
        <v>16.518599999999999</v>
      </c>
      <c r="FQ226" s="20">
        <f t="shared" si="86"/>
        <v>114.28042572882924</v>
      </c>
      <c r="FU226" t="s">
        <v>731</v>
      </c>
      <c r="FV226" t="s">
        <v>711</v>
      </c>
      <c r="FW226" s="45">
        <v>1950000</v>
      </c>
      <c r="FX226" s="45">
        <v>1666667</v>
      </c>
      <c r="FY226">
        <v>447</v>
      </c>
      <c r="FZ226">
        <v>32</v>
      </c>
      <c r="GA226">
        <v>67</v>
      </c>
      <c r="GB226">
        <v>99</v>
      </c>
      <c r="GC226">
        <v>-32</v>
      </c>
      <c r="GD226">
        <v>184</v>
      </c>
      <c r="GE226">
        <v>634</v>
      </c>
      <c r="GF226">
        <v>7811</v>
      </c>
      <c r="GG226">
        <v>5</v>
      </c>
      <c r="GH226">
        <v>16.2</v>
      </c>
      <c r="GI226">
        <v>21.1</v>
      </c>
      <c r="GJ226" s="42">
        <f t="shared" si="87"/>
        <v>13.3</v>
      </c>
    </row>
    <row r="227" spans="1:192" x14ac:dyDescent="0.45">
      <c r="A227" s="40">
        <v>33259</v>
      </c>
      <c r="B227" t="s">
        <v>1694</v>
      </c>
      <c r="C227" t="s">
        <v>213</v>
      </c>
      <c r="D227" t="s">
        <v>91</v>
      </c>
      <c r="E227" t="s">
        <v>91</v>
      </c>
      <c r="F227">
        <v>76</v>
      </c>
      <c r="G227">
        <v>212</v>
      </c>
      <c r="H227">
        <v>2009</v>
      </c>
      <c r="I227">
        <v>3</v>
      </c>
      <c r="J227">
        <v>66</v>
      </c>
      <c r="K227" t="s">
        <v>92</v>
      </c>
      <c r="L227">
        <v>2011</v>
      </c>
      <c r="M227">
        <v>27</v>
      </c>
      <c r="N227">
        <v>6</v>
      </c>
      <c r="O227">
        <v>8475188</v>
      </c>
      <c r="P227" t="s">
        <v>1695</v>
      </c>
      <c r="Q227" t="s">
        <v>1696</v>
      </c>
      <c r="R227" t="s">
        <v>1697</v>
      </c>
      <c r="S227" t="s">
        <v>1641</v>
      </c>
      <c r="T227" t="s">
        <v>720</v>
      </c>
      <c r="U227" t="s">
        <v>917</v>
      </c>
      <c r="V227">
        <v>76</v>
      </c>
      <c r="W227">
        <v>5</v>
      </c>
      <c r="X227">
        <v>10</v>
      </c>
      <c r="Y227">
        <v>2</v>
      </c>
      <c r="Z227">
        <v>15</v>
      </c>
      <c r="AA227">
        <v>16</v>
      </c>
      <c r="AB227">
        <v>63</v>
      </c>
      <c r="AC227" s="26">
        <f t="shared" si="66"/>
        <v>0.19736842105263158</v>
      </c>
      <c r="AD227" s="20">
        <f t="shared" si="67"/>
        <v>-0.96638655462184886</v>
      </c>
      <c r="AE227" s="20">
        <v>5.532</v>
      </c>
      <c r="AF227">
        <v>26</v>
      </c>
      <c r="AG227">
        <v>0.8</v>
      </c>
      <c r="AH227">
        <v>52</v>
      </c>
      <c r="AI227">
        <v>1920</v>
      </c>
      <c r="AJ227">
        <v>91892</v>
      </c>
      <c r="AK227" s="20">
        <v>1531.4333333333</v>
      </c>
      <c r="AL227">
        <v>1530.08</v>
      </c>
      <c r="AM227">
        <v>1532</v>
      </c>
      <c r="AN227" s="26">
        <f t="shared" si="68"/>
        <v>20.15175438596491</v>
      </c>
      <c r="AO227">
        <v>33.74</v>
      </c>
      <c r="AP227" s="41">
        <f t="shared" si="69"/>
        <v>0.19736842105263158</v>
      </c>
      <c r="AQ227">
        <v>193</v>
      </c>
      <c r="AR227">
        <v>193</v>
      </c>
      <c r="AS227">
        <v>193</v>
      </c>
      <c r="AT227">
        <v>123</v>
      </c>
      <c r="AU227">
        <v>123</v>
      </c>
      <c r="AV227">
        <v>88</v>
      </c>
      <c r="AW227">
        <v>46</v>
      </c>
      <c r="AX227">
        <v>5</v>
      </c>
      <c r="AY227">
        <v>5</v>
      </c>
      <c r="AZ227">
        <v>9</v>
      </c>
      <c r="BA227" s="42">
        <f t="shared" si="70"/>
        <v>14</v>
      </c>
      <c r="BB227">
        <v>3.74</v>
      </c>
      <c r="BC227">
        <v>58.420499999999997</v>
      </c>
      <c r="BD227" s="20">
        <v>38.9</v>
      </c>
      <c r="BE227" s="20">
        <f t="shared" si="71"/>
        <v>231.9</v>
      </c>
      <c r="BF227" s="20">
        <f t="shared" si="72"/>
        <v>9.0936421625013075</v>
      </c>
      <c r="BG227">
        <v>438</v>
      </c>
      <c r="BH227">
        <v>541</v>
      </c>
      <c r="BI227">
        <v>642</v>
      </c>
      <c r="BJ227" s="41">
        <f t="shared" si="73"/>
        <v>0.40555555555555556</v>
      </c>
      <c r="BK227">
        <v>225</v>
      </c>
      <c r="BL227">
        <v>225</v>
      </c>
      <c r="BM227">
        <v>98</v>
      </c>
      <c r="BN227" s="42">
        <f t="shared" si="74"/>
        <v>127</v>
      </c>
      <c r="BO227">
        <v>35</v>
      </c>
      <c r="BP227">
        <v>40</v>
      </c>
      <c r="BQ227">
        <v>30</v>
      </c>
      <c r="BR227">
        <v>176</v>
      </c>
      <c r="BS227" s="41">
        <f t="shared" si="75"/>
        <v>0.13476263399693722</v>
      </c>
      <c r="BT227">
        <v>0</v>
      </c>
      <c r="BU227">
        <v>0</v>
      </c>
      <c r="BV227" s="41">
        <f t="shared" si="76"/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3</v>
      </c>
      <c r="CW227">
        <v>0</v>
      </c>
      <c r="CX227">
        <v>0</v>
      </c>
      <c r="CY227">
        <v>0</v>
      </c>
      <c r="CZ227">
        <v>35</v>
      </c>
      <c r="DA227">
        <v>1</v>
      </c>
      <c r="DB227">
        <v>0</v>
      </c>
      <c r="DC227">
        <v>28</v>
      </c>
      <c r="DD227">
        <v>11</v>
      </c>
      <c r="DE227">
        <v>0</v>
      </c>
      <c r="DF227">
        <v>0</v>
      </c>
      <c r="DG227">
        <v>48</v>
      </c>
      <c r="DH227">
        <v>23</v>
      </c>
      <c r="DI227">
        <v>7</v>
      </c>
      <c r="DJ227">
        <v>22</v>
      </c>
      <c r="DK227">
        <v>20</v>
      </c>
      <c r="DL227">
        <v>2</v>
      </c>
      <c r="DM227">
        <v>8</v>
      </c>
      <c r="DN227">
        <v>6</v>
      </c>
      <c r="DO227">
        <v>2</v>
      </c>
      <c r="DP227" s="42">
        <f t="shared" si="77"/>
        <v>-16</v>
      </c>
      <c r="DQ227" s="20">
        <v>-3.2250000000000001</v>
      </c>
      <c r="DR227">
        <v>21</v>
      </c>
      <c r="DS227">
        <v>2</v>
      </c>
      <c r="DT227">
        <v>0</v>
      </c>
      <c r="DU227">
        <v>0</v>
      </c>
      <c r="DV227">
        <v>0</v>
      </c>
      <c r="DW227">
        <v>1360</v>
      </c>
      <c r="DX227">
        <v>1587</v>
      </c>
      <c r="DY227">
        <v>1004</v>
      </c>
      <c r="DZ227">
        <v>1130</v>
      </c>
      <c r="EA227">
        <v>728</v>
      </c>
      <c r="EB227">
        <v>817</v>
      </c>
      <c r="EC227">
        <v>62.53</v>
      </c>
      <c r="ED227">
        <v>74.72</v>
      </c>
      <c r="EE227">
        <v>76</v>
      </c>
      <c r="EF227">
        <v>76</v>
      </c>
      <c r="EG227" s="41">
        <f t="shared" si="78"/>
        <v>0.1043956043956044</v>
      </c>
      <c r="EH227" s="43">
        <f t="shared" si="79"/>
        <v>0.90697674418604657</v>
      </c>
      <c r="EI227" s="44">
        <f t="shared" si="80"/>
        <v>1.011372348581651</v>
      </c>
      <c r="EJ227">
        <v>1366</v>
      </c>
      <c r="EK227">
        <v>1588</v>
      </c>
      <c r="EL227">
        <v>1011</v>
      </c>
      <c r="EM227">
        <v>1129</v>
      </c>
      <c r="EN227">
        <v>731</v>
      </c>
      <c r="EO227">
        <v>817</v>
      </c>
      <c r="EP227">
        <v>76</v>
      </c>
      <c r="EQ227">
        <v>74</v>
      </c>
      <c r="ER227">
        <v>662</v>
      </c>
      <c r="ES227">
        <v>790</v>
      </c>
      <c r="ET227">
        <v>233</v>
      </c>
      <c r="EU227">
        <v>302</v>
      </c>
      <c r="EV227">
        <v>37</v>
      </c>
      <c r="EW227">
        <v>36</v>
      </c>
      <c r="EX227">
        <v>87</v>
      </c>
      <c r="EY227">
        <v>85</v>
      </c>
      <c r="EZ227">
        <v>0.2</v>
      </c>
      <c r="FA227">
        <v>5</v>
      </c>
      <c r="FB227">
        <v>5.2</v>
      </c>
      <c r="FC227" s="20">
        <v>29.95</v>
      </c>
      <c r="FD227" s="26">
        <f t="shared" si="81"/>
        <v>0.39407894736842103</v>
      </c>
      <c r="FE227">
        <v>1.1913</v>
      </c>
      <c r="FF227">
        <v>-7.0000000000000007E-2</v>
      </c>
      <c r="FG227">
        <v>-0.14000000000000001</v>
      </c>
      <c r="FH227">
        <v>-0.21</v>
      </c>
      <c r="FL227" s="42">
        <f t="shared" si="82"/>
        <v>455</v>
      </c>
      <c r="FM227" s="20">
        <f t="shared" si="83"/>
        <v>12.142857142857142</v>
      </c>
      <c r="FN227" s="41">
        <v>2.0512307400000002E-2</v>
      </c>
      <c r="FO227" s="20">
        <f t="shared" si="84"/>
        <v>9.8000000000000007</v>
      </c>
      <c r="FP227" s="20">
        <f t="shared" si="85"/>
        <v>14.355</v>
      </c>
      <c r="FQ227" s="20">
        <f t="shared" si="86"/>
        <v>115.56258496287776</v>
      </c>
      <c r="FR227">
        <v>4</v>
      </c>
      <c r="FS227" t="s">
        <v>189</v>
      </c>
      <c r="FT227">
        <v>195</v>
      </c>
      <c r="FV227" t="s">
        <v>711</v>
      </c>
      <c r="FW227" s="45">
        <v>1800000</v>
      </c>
      <c r="FX227" s="45">
        <v>1700000</v>
      </c>
      <c r="FY227">
        <v>314</v>
      </c>
      <c r="FZ227">
        <v>12</v>
      </c>
      <c r="GA227">
        <v>53</v>
      </c>
      <c r="GB227">
        <v>65</v>
      </c>
      <c r="GC227">
        <v>49</v>
      </c>
      <c r="GD227">
        <v>271</v>
      </c>
      <c r="GE227">
        <v>333</v>
      </c>
      <c r="GF227">
        <v>5575</v>
      </c>
      <c r="GG227">
        <v>1.5</v>
      </c>
      <c r="GH227">
        <v>16.600000000000001</v>
      </c>
      <c r="GI227">
        <v>18.2</v>
      </c>
      <c r="GJ227" s="42">
        <f t="shared" si="87"/>
        <v>9.8000000000000007</v>
      </c>
    </row>
    <row r="228" spans="1:192" x14ac:dyDescent="0.45">
      <c r="A228" s="40">
        <v>33329</v>
      </c>
      <c r="B228" t="s">
        <v>1063</v>
      </c>
      <c r="C228" t="s">
        <v>145</v>
      </c>
      <c r="D228" t="s">
        <v>91</v>
      </c>
      <c r="E228" t="s">
        <v>91</v>
      </c>
      <c r="F228">
        <v>72</v>
      </c>
      <c r="G228">
        <v>185</v>
      </c>
      <c r="H228">
        <v>2009</v>
      </c>
      <c r="I228">
        <v>3</v>
      </c>
      <c r="J228">
        <v>69</v>
      </c>
      <c r="K228" t="s">
        <v>92</v>
      </c>
      <c r="L228">
        <v>2011</v>
      </c>
      <c r="M228">
        <v>26</v>
      </c>
      <c r="N228">
        <v>7</v>
      </c>
      <c r="O228">
        <v>8475191</v>
      </c>
      <c r="P228" t="s">
        <v>1698</v>
      </c>
      <c r="Q228" t="s">
        <v>1699</v>
      </c>
      <c r="R228" t="s">
        <v>479</v>
      </c>
      <c r="S228" t="s">
        <v>1700</v>
      </c>
      <c r="T228" t="s">
        <v>710</v>
      </c>
      <c r="U228" t="s">
        <v>917</v>
      </c>
      <c r="V228">
        <v>67</v>
      </c>
      <c r="W228">
        <v>22</v>
      </c>
      <c r="X228">
        <v>38</v>
      </c>
      <c r="Y228">
        <v>23</v>
      </c>
      <c r="Z228">
        <v>60</v>
      </c>
      <c r="AA228">
        <v>4</v>
      </c>
      <c r="AB228">
        <v>18</v>
      </c>
      <c r="AC228" s="26">
        <f t="shared" si="66"/>
        <v>0.89552238805970152</v>
      </c>
      <c r="AD228" s="20">
        <f t="shared" si="67"/>
        <v>25.673972602739724</v>
      </c>
      <c r="AE228" s="20">
        <v>22.52</v>
      </c>
      <c r="AF228">
        <v>31</v>
      </c>
      <c r="AG228">
        <v>5.0999999999999996</v>
      </c>
      <c r="AH228">
        <v>24</v>
      </c>
      <c r="AI228">
        <v>1489</v>
      </c>
      <c r="AJ228">
        <v>72056</v>
      </c>
      <c r="AK228" s="20">
        <v>1200.9333333333</v>
      </c>
      <c r="AL228">
        <v>1200.93</v>
      </c>
      <c r="AM228">
        <v>1201</v>
      </c>
      <c r="AN228" s="26">
        <f t="shared" si="68"/>
        <v>17.924378109452736</v>
      </c>
      <c r="AO228">
        <v>29.6</v>
      </c>
      <c r="AP228" s="41">
        <f t="shared" si="69"/>
        <v>0.69767441860465118</v>
      </c>
      <c r="AQ228">
        <v>277</v>
      </c>
      <c r="AR228">
        <v>277</v>
      </c>
      <c r="AS228">
        <v>277</v>
      </c>
      <c r="AT228">
        <v>219</v>
      </c>
      <c r="AU228">
        <v>219</v>
      </c>
      <c r="AV228">
        <v>162</v>
      </c>
      <c r="AW228">
        <v>156</v>
      </c>
      <c r="AX228">
        <v>67</v>
      </c>
      <c r="AY228">
        <v>9</v>
      </c>
      <c r="AZ228">
        <v>15</v>
      </c>
      <c r="BA228" s="42">
        <f t="shared" si="70"/>
        <v>24</v>
      </c>
      <c r="BB228">
        <v>17.78</v>
      </c>
      <c r="BC228">
        <v>28.6358</v>
      </c>
      <c r="BD228" s="20">
        <v>333.2</v>
      </c>
      <c r="BE228" s="20">
        <f t="shared" si="71"/>
        <v>610.20000000000005</v>
      </c>
      <c r="BF228" s="20">
        <f t="shared" si="72"/>
        <v>30.486373060877824</v>
      </c>
      <c r="BG228">
        <v>465</v>
      </c>
      <c r="BH228">
        <v>447</v>
      </c>
      <c r="BI228">
        <v>433</v>
      </c>
      <c r="BJ228" s="41">
        <f t="shared" si="73"/>
        <v>0.51781737193763921</v>
      </c>
      <c r="BK228">
        <v>40</v>
      </c>
      <c r="BL228">
        <v>40</v>
      </c>
      <c r="BM228">
        <v>68</v>
      </c>
      <c r="BN228" s="42">
        <f t="shared" si="74"/>
        <v>-28</v>
      </c>
      <c r="BO228">
        <v>57</v>
      </c>
      <c r="BP228">
        <v>47</v>
      </c>
      <c r="BQ228">
        <v>54</v>
      </c>
      <c r="BR228">
        <v>24</v>
      </c>
      <c r="BS228" s="41">
        <f t="shared" si="75"/>
        <v>2.9447852760736196E-2</v>
      </c>
      <c r="BT228">
        <v>4</v>
      </c>
      <c r="BU228">
        <v>9</v>
      </c>
      <c r="BV228" s="41">
        <f t="shared" si="76"/>
        <v>0.30769230769230771</v>
      </c>
      <c r="BW228">
        <v>2</v>
      </c>
      <c r="BX228">
        <v>6</v>
      </c>
      <c r="BY228">
        <v>2</v>
      </c>
      <c r="BZ228">
        <v>1</v>
      </c>
      <c r="CA228">
        <v>0</v>
      </c>
      <c r="CB228">
        <v>2</v>
      </c>
      <c r="CC228">
        <v>1</v>
      </c>
      <c r="CD228">
        <v>4</v>
      </c>
      <c r="CE228">
        <v>1</v>
      </c>
      <c r="CF228">
        <v>3</v>
      </c>
      <c r="CG228">
        <v>3</v>
      </c>
      <c r="CH228">
        <v>7</v>
      </c>
      <c r="CI228">
        <v>0</v>
      </c>
      <c r="CJ228">
        <v>1</v>
      </c>
      <c r="CK228">
        <v>4</v>
      </c>
      <c r="CL228">
        <v>4</v>
      </c>
      <c r="CM228">
        <v>1</v>
      </c>
      <c r="CN228">
        <v>0</v>
      </c>
      <c r="CO228">
        <v>0</v>
      </c>
      <c r="CP228">
        <v>4</v>
      </c>
      <c r="CQ228">
        <v>0</v>
      </c>
      <c r="CR228">
        <v>2</v>
      </c>
      <c r="CS228">
        <v>2</v>
      </c>
      <c r="CT228">
        <v>2</v>
      </c>
      <c r="CU228">
        <v>0</v>
      </c>
      <c r="CV228">
        <v>12</v>
      </c>
      <c r="CW228">
        <v>2</v>
      </c>
      <c r="CX228">
        <v>5</v>
      </c>
      <c r="CY228">
        <v>6</v>
      </c>
      <c r="CZ228">
        <v>44</v>
      </c>
      <c r="DA228">
        <v>20</v>
      </c>
      <c r="DB228">
        <v>7</v>
      </c>
      <c r="DC228">
        <v>11</v>
      </c>
      <c r="DD228">
        <v>19</v>
      </c>
      <c r="DE228">
        <v>6</v>
      </c>
      <c r="DF228">
        <v>0</v>
      </c>
      <c r="DG228">
        <v>99</v>
      </c>
      <c r="DH228">
        <v>12</v>
      </c>
      <c r="DI228">
        <v>6</v>
      </c>
      <c r="DJ228">
        <v>12</v>
      </c>
      <c r="DK228">
        <v>12</v>
      </c>
      <c r="DL228">
        <v>0</v>
      </c>
      <c r="DM228">
        <v>6</v>
      </c>
      <c r="DN228">
        <v>6</v>
      </c>
      <c r="DO228">
        <v>0</v>
      </c>
      <c r="DP228" s="42">
        <f t="shared" si="77"/>
        <v>-6</v>
      </c>
      <c r="DQ228" s="20">
        <v>-7.9409999999999998</v>
      </c>
      <c r="DR228">
        <v>12</v>
      </c>
      <c r="DS228">
        <v>0</v>
      </c>
      <c r="DT228">
        <v>0</v>
      </c>
      <c r="DU228">
        <v>0</v>
      </c>
      <c r="DV228">
        <v>0</v>
      </c>
      <c r="DW228">
        <v>1343</v>
      </c>
      <c r="DX228">
        <v>1029</v>
      </c>
      <c r="DY228">
        <v>996</v>
      </c>
      <c r="DZ228">
        <v>791</v>
      </c>
      <c r="EA228">
        <v>713</v>
      </c>
      <c r="EB228">
        <v>565</v>
      </c>
      <c r="EC228">
        <v>74.23</v>
      </c>
      <c r="ED228">
        <v>53.98</v>
      </c>
      <c r="EE228">
        <v>86</v>
      </c>
      <c r="EF228">
        <v>45</v>
      </c>
      <c r="EG228" s="41">
        <f t="shared" si="78"/>
        <v>0.12061711079943899</v>
      </c>
      <c r="EH228" s="43">
        <f t="shared" si="79"/>
        <v>0.92035398230088494</v>
      </c>
      <c r="EI228" s="44">
        <f t="shared" si="80"/>
        <v>1.040971093100324</v>
      </c>
      <c r="EJ228">
        <v>1342</v>
      </c>
      <c r="EK228">
        <v>1029</v>
      </c>
      <c r="EL228">
        <v>995</v>
      </c>
      <c r="EM228">
        <v>790</v>
      </c>
      <c r="EN228">
        <v>711</v>
      </c>
      <c r="EO228">
        <v>564</v>
      </c>
      <c r="EP228">
        <v>86</v>
      </c>
      <c r="EQ228">
        <v>45</v>
      </c>
      <c r="ER228">
        <v>682</v>
      </c>
      <c r="ES228">
        <v>518</v>
      </c>
      <c r="ET228">
        <v>254</v>
      </c>
      <c r="EU228">
        <v>210</v>
      </c>
      <c r="EV228">
        <v>44</v>
      </c>
      <c r="EW228">
        <v>24</v>
      </c>
      <c r="EX228">
        <v>64</v>
      </c>
      <c r="EY228">
        <v>57</v>
      </c>
      <c r="EZ228">
        <v>5.2</v>
      </c>
      <c r="FA228">
        <v>2.4</v>
      </c>
      <c r="FB228">
        <v>7.6</v>
      </c>
      <c r="FC228" s="20">
        <v>62.75</v>
      </c>
      <c r="FD228" s="26">
        <f t="shared" si="81"/>
        <v>0.93656716417910446</v>
      </c>
      <c r="FE228">
        <v>7.9417</v>
      </c>
      <c r="FF228">
        <v>1.8</v>
      </c>
      <c r="FG228">
        <v>0.08</v>
      </c>
      <c r="FH228">
        <v>1.88</v>
      </c>
      <c r="FI228">
        <v>3</v>
      </c>
      <c r="FJ228">
        <v>2</v>
      </c>
      <c r="FK228">
        <v>1</v>
      </c>
      <c r="FL228" s="42">
        <f t="shared" si="82"/>
        <v>88</v>
      </c>
      <c r="FM228" s="20">
        <f t="shared" si="83"/>
        <v>7.833333333333333</v>
      </c>
      <c r="FN228" s="41">
        <v>0.10945273630000001</v>
      </c>
      <c r="FO228" s="20">
        <f t="shared" si="84"/>
        <v>57.6</v>
      </c>
      <c r="FP228" s="20">
        <f t="shared" si="85"/>
        <v>58.411799999999999</v>
      </c>
      <c r="FQ228" s="20">
        <f t="shared" si="86"/>
        <v>118.5081561789613</v>
      </c>
      <c r="FR228">
        <v>4</v>
      </c>
      <c r="FS228" t="s">
        <v>189</v>
      </c>
      <c r="FT228">
        <v>195</v>
      </c>
      <c r="FV228" t="s">
        <v>711</v>
      </c>
      <c r="FW228" s="45">
        <v>6000000</v>
      </c>
      <c r="FX228" s="45">
        <v>5000000</v>
      </c>
      <c r="FY228">
        <v>432</v>
      </c>
      <c r="FZ228">
        <v>98</v>
      </c>
      <c r="GA228">
        <v>149</v>
      </c>
      <c r="GB228">
        <v>247</v>
      </c>
      <c r="GC228">
        <v>69</v>
      </c>
      <c r="GD228">
        <v>116</v>
      </c>
      <c r="GE228">
        <v>820</v>
      </c>
      <c r="GF228">
        <v>7078</v>
      </c>
      <c r="GG228">
        <v>18.399999999999999</v>
      </c>
      <c r="GH228">
        <v>10.3</v>
      </c>
      <c r="GI228">
        <v>28.7</v>
      </c>
      <c r="GJ228" s="42">
        <f t="shared" si="87"/>
        <v>57.6</v>
      </c>
    </row>
    <row r="229" spans="1:192" x14ac:dyDescent="0.45">
      <c r="A229" s="40">
        <v>32638</v>
      </c>
      <c r="B229" t="s">
        <v>1701</v>
      </c>
      <c r="C229" t="s">
        <v>475</v>
      </c>
      <c r="D229" t="s">
        <v>91</v>
      </c>
      <c r="E229" t="s">
        <v>91</v>
      </c>
      <c r="F229">
        <v>74</v>
      </c>
      <c r="G229">
        <v>200</v>
      </c>
      <c r="K229" t="s">
        <v>202</v>
      </c>
      <c r="L229">
        <v>2016</v>
      </c>
      <c r="M229">
        <v>28</v>
      </c>
      <c r="N229">
        <v>2</v>
      </c>
      <c r="O229">
        <v>8477240</v>
      </c>
      <c r="P229" t="s">
        <v>1702</v>
      </c>
      <c r="Q229" t="s">
        <v>1703</v>
      </c>
      <c r="R229" t="s">
        <v>1704</v>
      </c>
      <c r="S229" t="s">
        <v>305</v>
      </c>
      <c r="T229" t="s">
        <v>710</v>
      </c>
      <c r="U229" t="s">
        <v>230</v>
      </c>
      <c r="V229">
        <v>44</v>
      </c>
      <c r="W229">
        <v>2</v>
      </c>
      <c r="X229">
        <v>3</v>
      </c>
      <c r="Y229">
        <v>1</v>
      </c>
      <c r="Z229">
        <v>5</v>
      </c>
      <c r="AA229">
        <v>22</v>
      </c>
      <c r="AB229">
        <v>93</v>
      </c>
      <c r="AC229" s="26">
        <f t="shared" si="66"/>
        <v>0.11363636363636363</v>
      </c>
      <c r="AD229" s="20">
        <f t="shared" si="67"/>
        <v>-6.4074074074074066</v>
      </c>
      <c r="AE229" s="20">
        <v>1.8820000000000001</v>
      </c>
      <c r="AF229">
        <v>-13</v>
      </c>
      <c r="AG229">
        <v>-2.1</v>
      </c>
      <c r="AH229">
        <v>4</v>
      </c>
      <c r="AI229">
        <v>649</v>
      </c>
      <c r="AJ229">
        <v>24675</v>
      </c>
      <c r="AK229" s="20">
        <v>411.25</v>
      </c>
      <c r="AL229">
        <v>411.25</v>
      </c>
      <c r="AM229">
        <v>411</v>
      </c>
      <c r="AN229" s="26">
        <f t="shared" si="68"/>
        <v>9.3465909090909083</v>
      </c>
      <c r="AO229">
        <v>15.78</v>
      </c>
      <c r="AP229" s="41">
        <f t="shared" si="69"/>
        <v>0.625</v>
      </c>
      <c r="AQ229">
        <v>43</v>
      </c>
      <c r="AR229">
        <v>43</v>
      </c>
      <c r="AS229">
        <v>43</v>
      </c>
      <c r="AT229">
        <v>31</v>
      </c>
      <c r="AU229">
        <v>31</v>
      </c>
      <c r="AV229">
        <v>21</v>
      </c>
      <c r="AW229">
        <v>26</v>
      </c>
      <c r="AX229">
        <v>10</v>
      </c>
      <c r="AY229">
        <v>1</v>
      </c>
      <c r="AZ229">
        <v>5</v>
      </c>
      <c r="BA229" s="42">
        <f t="shared" si="70"/>
        <v>6</v>
      </c>
      <c r="BB229">
        <v>2</v>
      </c>
      <c r="BC229">
        <v>27</v>
      </c>
      <c r="BD229" s="20">
        <v>36.4</v>
      </c>
      <c r="BE229" s="20">
        <f t="shared" si="71"/>
        <v>79.400000000000006</v>
      </c>
      <c r="BF229" s="20">
        <f t="shared" si="72"/>
        <v>11.584194528875381</v>
      </c>
      <c r="BG229">
        <v>53</v>
      </c>
      <c r="BH229">
        <v>119</v>
      </c>
      <c r="BI229">
        <v>217</v>
      </c>
      <c r="BJ229" s="41">
        <f t="shared" si="73"/>
        <v>0.1962962962962963</v>
      </c>
      <c r="BK229">
        <v>74</v>
      </c>
      <c r="BL229">
        <v>74</v>
      </c>
      <c r="BM229">
        <v>43</v>
      </c>
      <c r="BN229" s="42">
        <f t="shared" si="74"/>
        <v>31</v>
      </c>
      <c r="BO229">
        <v>10</v>
      </c>
      <c r="BP229">
        <v>6</v>
      </c>
      <c r="BQ229">
        <v>5</v>
      </c>
      <c r="BR229">
        <v>24</v>
      </c>
      <c r="BS229" s="41">
        <f t="shared" si="75"/>
        <v>6.7226890756302518E-2</v>
      </c>
      <c r="BT229">
        <v>164</v>
      </c>
      <c r="BU229">
        <v>146</v>
      </c>
      <c r="BV229" s="41">
        <f t="shared" si="76"/>
        <v>0.52903225806451615</v>
      </c>
      <c r="BW229">
        <v>92</v>
      </c>
      <c r="BX229">
        <v>81</v>
      </c>
      <c r="BY229">
        <v>47</v>
      </c>
      <c r="BZ229">
        <v>43</v>
      </c>
      <c r="CA229">
        <v>25</v>
      </c>
      <c r="CB229">
        <v>22</v>
      </c>
      <c r="CC229">
        <v>48</v>
      </c>
      <c r="CD229">
        <v>28</v>
      </c>
      <c r="CE229">
        <v>67</v>
      </c>
      <c r="CF229">
        <v>75</v>
      </c>
      <c r="CG229">
        <v>88</v>
      </c>
      <c r="CH229">
        <v>73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10</v>
      </c>
      <c r="DA229">
        <v>2</v>
      </c>
      <c r="DB229">
        <v>0</v>
      </c>
      <c r="DC229">
        <v>3</v>
      </c>
      <c r="DD229">
        <v>2</v>
      </c>
      <c r="DE229">
        <v>4</v>
      </c>
      <c r="DF229">
        <v>0</v>
      </c>
      <c r="DG229">
        <v>10</v>
      </c>
      <c r="DH229">
        <v>2</v>
      </c>
      <c r="DI229">
        <v>3</v>
      </c>
      <c r="DJ229">
        <v>2</v>
      </c>
      <c r="DK229">
        <v>2</v>
      </c>
      <c r="DL229">
        <v>0</v>
      </c>
      <c r="DM229">
        <v>3</v>
      </c>
      <c r="DN229">
        <v>3</v>
      </c>
      <c r="DO229">
        <v>0</v>
      </c>
      <c r="DP229" s="42">
        <f t="shared" si="77"/>
        <v>1</v>
      </c>
      <c r="DQ229" s="20">
        <v>0.15</v>
      </c>
      <c r="DR229">
        <v>2</v>
      </c>
      <c r="DS229">
        <v>0</v>
      </c>
      <c r="DT229">
        <v>0</v>
      </c>
      <c r="DU229">
        <v>0</v>
      </c>
      <c r="DV229">
        <v>0</v>
      </c>
      <c r="DW229">
        <v>277</v>
      </c>
      <c r="DX229">
        <v>468</v>
      </c>
      <c r="DY229">
        <v>202</v>
      </c>
      <c r="DZ229">
        <v>333</v>
      </c>
      <c r="EA229">
        <v>149</v>
      </c>
      <c r="EB229">
        <v>239</v>
      </c>
      <c r="EC229">
        <v>11.25</v>
      </c>
      <c r="ED229">
        <v>23.51</v>
      </c>
      <c r="EE229">
        <v>8</v>
      </c>
      <c r="EF229">
        <v>31</v>
      </c>
      <c r="EG229" s="41">
        <f t="shared" si="78"/>
        <v>5.3691275167785234E-2</v>
      </c>
      <c r="EH229" s="43">
        <f t="shared" si="79"/>
        <v>0.87029288702928875</v>
      </c>
      <c r="EI229" s="44">
        <f t="shared" si="80"/>
        <v>0.92398416219707402</v>
      </c>
      <c r="EJ229">
        <v>276</v>
      </c>
      <c r="EK229">
        <v>469</v>
      </c>
      <c r="EL229">
        <v>201</v>
      </c>
      <c r="EM229">
        <v>334</v>
      </c>
      <c r="EN229">
        <v>148</v>
      </c>
      <c r="EO229">
        <v>240</v>
      </c>
      <c r="EP229">
        <v>7</v>
      </c>
      <c r="EQ229">
        <v>31</v>
      </c>
      <c r="ER229">
        <v>118</v>
      </c>
      <c r="ES229">
        <v>238</v>
      </c>
      <c r="ET229">
        <v>53</v>
      </c>
      <c r="EU229">
        <v>87</v>
      </c>
      <c r="EV229">
        <v>3</v>
      </c>
      <c r="EW229">
        <v>17</v>
      </c>
      <c r="EX229">
        <v>27</v>
      </c>
      <c r="EY229">
        <v>24</v>
      </c>
      <c r="EZ229">
        <v>-0.4</v>
      </c>
      <c r="FA229">
        <v>-0.1</v>
      </c>
      <c r="FB229">
        <v>-0.5</v>
      </c>
      <c r="FC229" s="20">
        <v>2.96</v>
      </c>
      <c r="FD229" s="26">
        <f t="shared" si="81"/>
        <v>6.7272727272727276E-2</v>
      </c>
      <c r="FE229">
        <v>0.1603</v>
      </c>
      <c r="FF229">
        <v>-0.08</v>
      </c>
      <c r="FG229">
        <v>-0.09</v>
      </c>
      <c r="FH229">
        <v>-0.17</v>
      </c>
      <c r="FL229" s="42">
        <f t="shared" si="82"/>
        <v>102</v>
      </c>
      <c r="FM229" s="20">
        <f t="shared" si="83"/>
        <v>39.5</v>
      </c>
      <c r="FN229" s="41">
        <v>1.3907734100000001E-2</v>
      </c>
      <c r="FO229" s="20">
        <f t="shared" si="84"/>
        <v>4.5999999999999996</v>
      </c>
      <c r="FP229" s="20">
        <f t="shared" si="85"/>
        <v>5.03</v>
      </c>
      <c r="FQ229" s="20">
        <f t="shared" si="86"/>
        <v>108.69300911854103</v>
      </c>
      <c r="FR229">
        <v>14</v>
      </c>
      <c r="FS229" t="s">
        <v>189</v>
      </c>
      <c r="FT229">
        <v>270</v>
      </c>
      <c r="FV229" t="s">
        <v>711</v>
      </c>
      <c r="FW229" s="45">
        <v>650000</v>
      </c>
      <c r="FX229" s="45">
        <v>612500</v>
      </c>
      <c r="FY229">
        <v>71</v>
      </c>
      <c r="FZ229">
        <v>5</v>
      </c>
      <c r="GA229">
        <v>7</v>
      </c>
      <c r="GB229">
        <v>12</v>
      </c>
      <c r="GC229">
        <v>-11</v>
      </c>
      <c r="GD229">
        <v>8</v>
      </c>
      <c r="GE229">
        <v>45</v>
      </c>
      <c r="GF229">
        <v>707</v>
      </c>
      <c r="GG229">
        <v>-0.2</v>
      </c>
      <c r="GH229">
        <v>0.2</v>
      </c>
      <c r="GI229">
        <v>0</v>
      </c>
      <c r="GJ229" s="42">
        <f t="shared" si="87"/>
        <v>4.5999999999999996</v>
      </c>
    </row>
    <row r="230" spans="1:192" x14ac:dyDescent="0.45">
      <c r="A230" s="40">
        <v>33208</v>
      </c>
      <c r="B230" t="s">
        <v>1705</v>
      </c>
      <c r="D230" t="s">
        <v>169</v>
      </c>
      <c r="E230" t="s">
        <v>169</v>
      </c>
      <c r="F230">
        <v>70</v>
      </c>
      <c r="G230">
        <v>185</v>
      </c>
      <c r="H230">
        <v>2009</v>
      </c>
      <c r="I230">
        <v>2</v>
      </c>
      <c r="J230">
        <v>60</v>
      </c>
      <c r="K230" t="s">
        <v>92</v>
      </c>
      <c r="L230">
        <v>2010</v>
      </c>
      <c r="M230">
        <v>27</v>
      </c>
      <c r="N230">
        <v>7</v>
      </c>
      <c r="O230">
        <v>8475193</v>
      </c>
      <c r="P230" t="s">
        <v>1706</v>
      </c>
      <c r="Q230" t="s">
        <v>1707</v>
      </c>
      <c r="R230" t="s">
        <v>1708</v>
      </c>
      <c r="S230" t="s">
        <v>1133</v>
      </c>
      <c r="T230" t="s">
        <v>725</v>
      </c>
      <c r="U230" t="s">
        <v>1709</v>
      </c>
      <c r="V230">
        <v>82</v>
      </c>
      <c r="W230">
        <v>20</v>
      </c>
      <c r="X230">
        <v>14</v>
      </c>
      <c r="Y230">
        <v>5</v>
      </c>
      <c r="Z230">
        <v>34</v>
      </c>
      <c r="AA230">
        <v>0</v>
      </c>
      <c r="AB230">
        <v>0</v>
      </c>
      <c r="AC230" s="26">
        <f t="shared" si="66"/>
        <v>0.41463414634146339</v>
      </c>
      <c r="AD230" s="20">
        <f t="shared" si="67"/>
        <v>-12.110144927536233</v>
      </c>
      <c r="AE230" s="20">
        <v>14.12</v>
      </c>
      <c r="AF230">
        <v>-19</v>
      </c>
      <c r="AG230">
        <v>-5</v>
      </c>
      <c r="AH230">
        <v>34</v>
      </c>
      <c r="AI230">
        <v>1770</v>
      </c>
      <c r="AJ230">
        <v>80026</v>
      </c>
      <c r="AK230" s="20">
        <v>1333.7666666667001</v>
      </c>
      <c r="AL230">
        <v>1319.22</v>
      </c>
      <c r="AM230">
        <v>1334</v>
      </c>
      <c r="AN230" s="26">
        <f t="shared" si="68"/>
        <v>16.265447154471545</v>
      </c>
      <c r="AO230">
        <v>27</v>
      </c>
      <c r="AP230" s="41">
        <f t="shared" si="69"/>
        <v>0.5</v>
      </c>
      <c r="AQ230">
        <v>312</v>
      </c>
      <c r="AR230">
        <v>317</v>
      </c>
      <c r="AS230">
        <v>317</v>
      </c>
      <c r="AT230">
        <v>245</v>
      </c>
      <c r="AU230">
        <v>250</v>
      </c>
      <c r="AV230">
        <v>174</v>
      </c>
      <c r="AW230">
        <v>186</v>
      </c>
      <c r="AX230">
        <v>59</v>
      </c>
      <c r="AY230">
        <v>8</v>
      </c>
      <c r="AZ230">
        <v>16</v>
      </c>
      <c r="BA230" s="42">
        <f t="shared" si="70"/>
        <v>24</v>
      </c>
      <c r="BB230">
        <v>16.05</v>
      </c>
      <c r="BC230">
        <v>31.770099999999999</v>
      </c>
      <c r="BD230" s="20">
        <v>107.2</v>
      </c>
      <c r="BE230" s="20">
        <f t="shared" si="71"/>
        <v>419.2</v>
      </c>
      <c r="BF230" s="20">
        <f t="shared" si="72"/>
        <v>19.065811615954882</v>
      </c>
      <c r="BG230">
        <v>558</v>
      </c>
      <c r="BH230">
        <v>438</v>
      </c>
      <c r="BI230">
        <v>371</v>
      </c>
      <c r="BJ230" s="41">
        <f t="shared" si="73"/>
        <v>0.60064585575888052</v>
      </c>
      <c r="BK230">
        <v>67</v>
      </c>
      <c r="BL230">
        <v>66</v>
      </c>
      <c r="BM230">
        <v>74</v>
      </c>
      <c r="BN230" s="42">
        <f t="shared" si="74"/>
        <v>-8</v>
      </c>
      <c r="BO230">
        <v>76</v>
      </c>
      <c r="BP230">
        <v>45</v>
      </c>
      <c r="BQ230">
        <v>45</v>
      </c>
      <c r="BR230">
        <v>29</v>
      </c>
      <c r="BS230" s="41">
        <f t="shared" si="75"/>
        <v>3.3918128654970757E-2</v>
      </c>
      <c r="BT230">
        <v>2</v>
      </c>
      <c r="BU230">
        <v>13</v>
      </c>
      <c r="BV230" s="41">
        <f t="shared" si="76"/>
        <v>0.13333333333333333</v>
      </c>
      <c r="BW230">
        <v>1</v>
      </c>
      <c r="BX230">
        <v>1</v>
      </c>
      <c r="BY230">
        <v>0</v>
      </c>
      <c r="BZ230">
        <v>4</v>
      </c>
      <c r="CA230">
        <v>1</v>
      </c>
      <c r="CB230">
        <v>8</v>
      </c>
      <c r="CC230">
        <v>0</v>
      </c>
      <c r="CD230">
        <v>3</v>
      </c>
      <c r="CE230">
        <v>0</v>
      </c>
      <c r="CF230">
        <v>4</v>
      </c>
      <c r="CG230">
        <v>2</v>
      </c>
      <c r="CH230">
        <v>10</v>
      </c>
      <c r="CI230">
        <v>0</v>
      </c>
      <c r="CJ230">
        <v>1</v>
      </c>
      <c r="CK230">
        <v>4</v>
      </c>
      <c r="CL230">
        <v>4</v>
      </c>
      <c r="CM230">
        <v>0</v>
      </c>
      <c r="CN230">
        <v>0</v>
      </c>
      <c r="CO230">
        <v>0</v>
      </c>
      <c r="CP230">
        <v>2</v>
      </c>
      <c r="CQ230">
        <v>1</v>
      </c>
      <c r="CR230">
        <v>3</v>
      </c>
      <c r="CS230">
        <v>4</v>
      </c>
      <c r="CT230">
        <v>2</v>
      </c>
      <c r="CU230">
        <v>0</v>
      </c>
      <c r="CV230">
        <v>8</v>
      </c>
      <c r="CW230">
        <v>1</v>
      </c>
      <c r="CX230">
        <v>3</v>
      </c>
      <c r="CY230">
        <v>7</v>
      </c>
      <c r="CZ230">
        <v>65</v>
      </c>
      <c r="DA230">
        <v>15</v>
      </c>
      <c r="DB230">
        <v>2</v>
      </c>
      <c r="DC230">
        <v>16</v>
      </c>
      <c r="DD230">
        <v>43</v>
      </c>
      <c r="DE230">
        <v>9</v>
      </c>
      <c r="DF230">
        <v>2</v>
      </c>
      <c r="DG230">
        <v>87</v>
      </c>
      <c r="DH230">
        <v>14</v>
      </c>
      <c r="DI230">
        <v>21</v>
      </c>
      <c r="DJ230">
        <v>14</v>
      </c>
      <c r="DK230">
        <v>12</v>
      </c>
      <c r="DL230">
        <v>2</v>
      </c>
      <c r="DM230">
        <v>23</v>
      </c>
      <c r="DN230">
        <v>21</v>
      </c>
      <c r="DO230">
        <v>2</v>
      </c>
      <c r="DP230" s="42">
        <f t="shared" si="77"/>
        <v>7</v>
      </c>
      <c r="DQ230" s="20">
        <v>7.4779999999999998</v>
      </c>
      <c r="DR230">
        <v>12</v>
      </c>
      <c r="DS230">
        <v>2</v>
      </c>
      <c r="DT230">
        <v>0</v>
      </c>
      <c r="DU230">
        <v>0</v>
      </c>
      <c r="DV230">
        <v>0</v>
      </c>
      <c r="DW230">
        <v>1380</v>
      </c>
      <c r="DX230">
        <v>1092</v>
      </c>
      <c r="DY230">
        <v>1053</v>
      </c>
      <c r="DZ230">
        <v>826</v>
      </c>
      <c r="EA230">
        <v>750</v>
      </c>
      <c r="EB230">
        <v>608</v>
      </c>
      <c r="EC230">
        <v>66.45</v>
      </c>
      <c r="ED230">
        <v>58.2</v>
      </c>
      <c r="EE230">
        <v>68</v>
      </c>
      <c r="EF230">
        <v>64</v>
      </c>
      <c r="EG230" s="41">
        <f t="shared" si="78"/>
        <v>9.0666666666666673E-2</v>
      </c>
      <c r="EH230" s="43">
        <f t="shared" si="79"/>
        <v>0.89473684210526316</v>
      </c>
      <c r="EI230" s="44">
        <f t="shared" si="80"/>
        <v>0.98540350877192984</v>
      </c>
      <c r="EJ230">
        <v>1393</v>
      </c>
      <c r="EK230">
        <v>1100</v>
      </c>
      <c r="EL230">
        <v>1067</v>
      </c>
      <c r="EM230">
        <v>832</v>
      </c>
      <c r="EN230">
        <v>759</v>
      </c>
      <c r="EO230">
        <v>613</v>
      </c>
      <c r="EP230">
        <v>69</v>
      </c>
      <c r="EQ230">
        <v>65</v>
      </c>
      <c r="ER230">
        <v>678</v>
      </c>
      <c r="ES230">
        <v>541</v>
      </c>
      <c r="ET230">
        <v>234</v>
      </c>
      <c r="EU230">
        <v>224</v>
      </c>
      <c r="EV230">
        <v>38</v>
      </c>
      <c r="EW230">
        <v>35</v>
      </c>
      <c r="EX230">
        <v>75</v>
      </c>
      <c r="EY230">
        <v>90</v>
      </c>
      <c r="EZ230">
        <v>1.8</v>
      </c>
      <c r="FA230">
        <v>0.9</v>
      </c>
      <c r="FB230">
        <v>2.7</v>
      </c>
      <c r="FC230" s="20">
        <v>35.770000000000003</v>
      </c>
      <c r="FD230" s="26">
        <f t="shared" si="81"/>
        <v>0.43621951219512201</v>
      </c>
      <c r="FE230">
        <v>3.8327999999999998</v>
      </c>
      <c r="FF230">
        <v>0.55000000000000004</v>
      </c>
      <c r="FG230">
        <v>0</v>
      </c>
      <c r="FH230">
        <v>0.54</v>
      </c>
      <c r="FI230">
        <v>2</v>
      </c>
      <c r="FJ230">
        <v>1</v>
      </c>
      <c r="FK230">
        <v>0</v>
      </c>
      <c r="FL230" s="42">
        <f t="shared" si="82"/>
        <v>132</v>
      </c>
      <c r="FM230" s="20">
        <f t="shared" si="83"/>
        <v>9.3333333333333339</v>
      </c>
      <c r="FN230" s="41">
        <v>0.17008697910000001</v>
      </c>
      <c r="FO230" s="20">
        <f t="shared" si="84"/>
        <v>30.6</v>
      </c>
      <c r="FP230" s="20">
        <f t="shared" si="85"/>
        <v>35.495600000000003</v>
      </c>
      <c r="FQ230" s="20">
        <f t="shared" si="86"/>
        <v>112.43007231545914</v>
      </c>
      <c r="FV230" t="s">
        <v>711</v>
      </c>
      <c r="FW230" s="45">
        <v>6000000</v>
      </c>
      <c r="FX230" s="45">
        <v>5300000</v>
      </c>
      <c r="FY230">
        <v>427</v>
      </c>
      <c r="FZ230">
        <v>119</v>
      </c>
      <c r="GA230">
        <v>109</v>
      </c>
      <c r="GB230">
        <v>228</v>
      </c>
      <c r="GC230">
        <v>-3</v>
      </c>
      <c r="GD230">
        <v>146</v>
      </c>
      <c r="GE230">
        <v>912</v>
      </c>
      <c r="GF230">
        <v>6582</v>
      </c>
      <c r="GG230">
        <v>20.2</v>
      </c>
      <c r="GH230">
        <v>7.7</v>
      </c>
      <c r="GI230">
        <v>27.9</v>
      </c>
      <c r="GJ230" s="42">
        <f t="shared" si="87"/>
        <v>30.6</v>
      </c>
    </row>
    <row r="231" spans="1:192" x14ac:dyDescent="0.45">
      <c r="A231" s="40">
        <v>34073</v>
      </c>
      <c r="B231" t="s">
        <v>1710</v>
      </c>
      <c r="D231" t="s">
        <v>120</v>
      </c>
      <c r="E231" t="s">
        <v>120</v>
      </c>
      <c r="F231">
        <v>70</v>
      </c>
      <c r="G231">
        <v>185</v>
      </c>
      <c r="K231" t="s">
        <v>92</v>
      </c>
      <c r="L231">
        <v>2016</v>
      </c>
      <c r="M231">
        <v>24</v>
      </c>
      <c r="N231">
        <v>2</v>
      </c>
      <c r="O231">
        <v>8479290</v>
      </c>
      <c r="P231" t="s">
        <v>1711</v>
      </c>
      <c r="Q231" t="s">
        <v>1712</v>
      </c>
      <c r="R231" t="s">
        <v>1713</v>
      </c>
      <c r="S231" t="s">
        <v>1714</v>
      </c>
      <c r="T231" t="s">
        <v>938</v>
      </c>
      <c r="U231" t="s">
        <v>102</v>
      </c>
      <c r="V231">
        <v>10</v>
      </c>
      <c r="W231">
        <v>1</v>
      </c>
      <c r="X231">
        <v>1</v>
      </c>
      <c r="Y231">
        <v>1</v>
      </c>
      <c r="Z231">
        <v>2</v>
      </c>
      <c r="AA231">
        <v>26</v>
      </c>
      <c r="AB231">
        <v>67</v>
      </c>
      <c r="AC231" s="26">
        <f t="shared" si="66"/>
        <v>0.2</v>
      </c>
      <c r="AD231" s="20">
        <f t="shared" si="67"/>
        <v>2</v>
      </c>
      <c r="AE231" s="20">
        <v>0.79500000000000004</v>
      </c>
      <c r="AF231">
        <v>-4</v>
      </c>
      <c r="AG231">
        <v>-1.5</v>
      </c>
      <c r="AH231">
        <v>0</v>
      </c>
      <c r="AI231">
        <v>139</v>
      </c>
      <c r="AJ231">
        <v>5451</v>
      </c>
      <c r="AK231" s="20">
        <v>90.85</v>
      </c>
      <c r="AL231">
        <v>90.85</v>
      </c>
      <c r="AM231">
        <v>91</v>
      </c>
      <c r="AN231" s="26">
        <f t="shared" si="68"/>
        <v>9.0849999999999991</v>
      </c>
      <c r="AO231">
        <v>15.67</v>
      </c>
      <c r="AP231" s="41">
        <f t="shared" si="69"/>
        <v>1</v>
      </c>
      <c r="AQ231">
        <v>13</v>
      </c>
      <c r="AR231">
        <v>13</v>
      </c>
      <c r="AS231">
        <v>13</v>
      </c>
      <c r="AT231">
        <v>13</v>
      </c>
      <c r="AU231">
        <v>13</v>
      </c>
      <c r="AV231">
        <v>9</v>
      </c>
      <c r="AW231">
        <v>6</v>
      </c>
      <c r="AX231">
        <v>3</v>
      </c>
      <c r="AY231">
        <v>0</v>
      </c>
      <c r="AZ231">
        <v>0</v>
      </c>
      <c r="BA231" s="42">
        <f t="shared" si="70"/>
        <v>0</v>
      </c>
      <c r="BB231">
        <v>0.77</v>
      </c>
      <c r="BC231">
        <v>30.777799999999999</v>
      </c>
      <c r="BD231" s="20">
        <v>36.5</v>
      </c>
      <c r="BE231" s="20">
        <f t="shared" si="71"/>
        <v>49.5</v>
      </c>
      <c r="BF231" s="20">
        <f t="shared" si="72"/>
        <v>32.69124931205284</v>
      </c>
      <c r="BG231">
        <v>28</v>
      </c>
      <c r="BH231">
        <v>32</v>
      </c>
      <c r="BI231">
        <v>11</v>
      </c>
      <c r="BJ231" s="41">
        <f t="shared" si="73"/>
        <v>0.71794871794871795</v>
      </c>
      <c r="BK231">
        <v>7</v>
      </c>
      <c r="BL231">
        <v>7</v>
      </c>
      <c r="BM231">
        <v>11</v>
      </c>
      <c r="BN231" s="42">
        <f t="shared" si="74"/>
        <v>-4</v>
      </c>
      <c r="BO231">
        <v>4</v>
      </c>
      <c r="BP231">
        <v>3</v>
      </c>
      <c r="BQ231">
        <v>4</v>
      </c>
      <c r="BR231">
        <v>4</v>
      </c>
      <c r="BS231" s="41">
        <f t="shared" si="75"/>
        <v>6.8965517241379309E-2</v>
      </c>
      <c r="BT231">
        <v>26</v>
      </c>
      <c r="BU231">
        <v>27</v>
      </c>
      <c r="BV231" s="41">
        <f t="shared" si="76"/>
        <v>0.49056603773584906</v>
      </c>
      <c r="BW231">
        <v>5</v>
      </c>
      <c r="BX231">
        <v>5</v>
      </c>
      <c r="BY231">
        <v>12</v>
      </c>
      <c r="BZ231">
        <v>14</v>
      </c>
      <c r="CA231">
        <v>9</v>
      </c>
      <c r="CB231">
        <v>8</v>
      </c>
      <c r="CC231">
        <v>10</v>
      </c>
      <c r="CD231">
        <v>5</v>
      </c>
      <c r="CE231">
        <v>7</v>
      </c>
      <c r="CF231">
        <v>11</v>
      </c>
      <c r="CG231">
        <v>17</v>
      </c>
      <c r="CH231">
        <v>14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3</v>
      </c>
      <c r="DA231">
        <v>1</v>
      </c>
      <c r="DB231">
        <v>0</v>
      </c>
      <c r="DC231">
        <v>3</v>
      </c>
      <c r="DD231">
        <v>1</v>
      </c>
      <c r="DE231">
        <v>1</v>
      </c>
      <c r="DF231">
        <v>0</v>
      </c>
      <c r="DG231">
        <v>3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 s="42">
        <f t="shared" si="77"/>
        <v>0</v>
      </c>
      <c r="DQ231" s="20">
        <v>-9.0999999999999998E-2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74</v>
      </c>
      <c r="DX231">
        <v>71</v>
      </c>
      <c r="DY231">
        <v>58</v>
      </c>
      <c r="DZ231">
        <v>54</v>
      </c>
      <c r="EA231">
        <v>38</v>
      </c>
      <c r="EB231">
        <v>35</v>
      </c>
      <c r="EC231">
        <v>3.16</v>
      </c>
      <c r="ED231">
        <v>4</v>
      </c>
      <c r="EE231">
        <v>2</v>
      </c>
      <c r="EF231">
        <v>6</v>
      </c>
      <c r="EG231" s="41">
        <f t="shared" si="78"/>
        <v>5.2631578947368418E-2</v>
      </c>
      <c r="EH231" s="43">
        <f t="shared" si="79"/>
        <v>0.82857142857142851</v>
      </c>
      <c r="EI231" s="44">
        <f t="shared" si="80"/>
        <v>0.88120300751879688</v>
      </c>
      <c r="EJ231">
        <v>74</v>
      </c>
      <c r="EK231">
        <v>71</v>
      </c>
      <c r="EL231">
        <v>58</v>
      </c>
      <c r="EM231">
        <v>54</v>
      </c>
      <c r="EN231">
        <v>38</v>
      </c>
      <c r="EO231">
        <v>35</v>
      </c>
      <c r="EP231">
        <v>2</v>
      </c>
      <c r="EQ231">
        <v>6</v>
      </c>
      <c r="ER231">
        <v>35</v>
      </c>
      <c r="ES231">
        <v>35</v>
      </c>
      <c r="ET231">
        <v>12</v>
      </c>
      <c r="EU231">
        <v>20</v>
      </c>
      <c r="EV231">
        <v>2</v>
      </c>
      <c r="EW231">
        <v>4</v>
      </c>
      <c r="EX231">
        <v>5</v>
      </c>
      <c r="EY231">
        <v>3</v>
      </c>
      <c r="EZ231">
        <v>0.1</v>
      </c>
      <c r="FA231">
        <v>-0.1</v>
      </c>
      <c r="FB231">
        <v>0</v>
      </c>
      <c r="FC231" s="20">
        <v>1.82</v>
      </c>
      <c r="FD231" s="26">
        <f t="shared" si="81"/>
        <v>0.182</v>
      </c>
      <c r="FE231">
        <v>3.4000000000000002E-3</v>
      </c>
      <c r="FF231">
        <v>0</v>
      </c>
      <c r="FG231">
        <v>-0.02</v>
      </c>
      <c r="FH231">
        <v>-0.02</v>
      </c>
      <c r="FL231" s="42">
        <f t="shared" si="82"/>
        <v>11</v>
      </c>
      <c r="FM231" s="20">
        <f t="shared" si="83"/>
        <v>0</v>
      </c>
      <c r="FN231" s="41">
        <v>3.56521739E-2</v>
      </c>
      <c r="FO231" s="20">
        <f t="shared" si="84"/>
        <v>2</v>
      </c>
      <c r="FP231" s="20">
        <f t="shared" si="85"/>
        <v>1.9818</v>
      </c>
      <c r="FQ231" s="20">
        <f t="shared" si="86"/>
        <v>95.762245459548723</v>
      </c>
      <c r="FV231" t="s">
        <v>751</v>
      </c>
      <c r="FW231" s="45">
        <v>925000</v>
      </c>
      <c r="FX231" s="45">
        <v>925000</v>
      </c>
      <c r="FY231">
        <v>11</v>
      </c>
      <c r="FZ231">
        <v>1</v>
      </c>
      <c r="GA231">
        <v>1</v>
      </c>
      <c r="GB231">
        <v>2</v>
      </c>
      <c r="GC231">
        <v>-4</v>
      </c>
      <c r="GD231">
        <v>0</v>
      </c>
      <c r="GE231">
        <v>10</v>
      </c>
      <c r="GF231">
        <v>98</v>
      </c>
      <c r="GG231">
        <v>0</v>
      </c>
      <c r="GH231">
        <v>0</v>
      </c>
      <c r="GI231">
        <v>0</v>
      </c>
      <c r="GJ231" s="42">
        <f t="shared" si="87"/>
        <v>2</v>
      </c>
    </row>
    <row r="232" spans="1:192" x14ac:dyDescent="0.45">
      <c r="A232" s="40">
        <v>34110</v>
      </c>
      <c r="B232" t="s">
        <v>1715</v>
      </c>
      <c r="C232" t="s">
        <v>175</v>
      </c>
      <c r="D232" t="s">
        <v>107</v>
      </c>
      <c r="E232" t="s">
        <v>107</v>
      </c>
      <c r="F232">
        <v>74</v>
      </c>
      <c r="G232">
        <v>190</v>
      </c>
      <c r="K232" t="s">
        <v>92</v>
      </c>
      <c r="L232">
        <v>2016</v>
      </c>
      <c r="M232">
        <v>24</v>
      </c>
      <c r="N232">
        <v>2</v>
      </c>
      <c r="O232">
        <v>8479291</v>
      </c>
      <c r="P232" t="s">
        <v>1716</v>
      </c>
      <c r="Q232" t="s">
        <v>1717</v>
      </c>
      <c r="R232" t="s">
        <v>1718</v>
      </c>
      <c r="S232" t="s">
        <v>1325</v>
      </c>
      <c r="T232" t="s">
        <v>716</v>
      </c>
      <c r="U232" t="s">
        <v>194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27</v>
      </c>
      <c r="AB232">
        <v>93</v>
      </c>
      <c r="AC232" s="26">
        <f t="shared" si="66"/>
        <v>0</v>
      </c>
      <c r="AD232" s="20">
        <f t="shared" si="67"/>
        <v>0</v>
      </c>
      <c r="AE232" s="20">
        <v>0</v>
      </c>
      <c r="AF232">
        <v>0</v>
      </c>
      <c r="AG232">
        <v>0.30000000000000004</v>
      </c>
      <c r="AH232">
        <v>0</v>
      </c>
      <c r="AI232">
        <v>18</v>
      </c>
      <c r="AJ232">
        <v>706</v>
      </c>
      <c r="AK232" s="20">
        <v>11.766666666667</v>
      </c>
      <c r="AL232">
        <v>11.77</v>
      </c>
      <c r="AM232">
        <v>12</v>
      </c>
      <c r="AN232" s="26">
        <f t="shared" si="68"/>
        <v>11.766666666666667</v>
      </c>
      <c r="AO232">
        <v>19.62</v>
      </c>
      <c r="AP232" s="41">
        <f t="shared" si="69"/>
        <v>0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3</v>
      </c>
      <c r="AW232">
        <v>3</v>
      </c>
      <c r="AX232">
        <v>2</v>
      </c>
      <c r="AY232">
        <v>0</v>
      </c>
      <c r="AZ232">
        <v>0</v>
      </c>
      <c r="BA232" s="42">
        <f t="shared" si="70"/>
        <v>0</v>
      </c>
      <c r="BB232">
        <v>0.24</v>
      </c>
      <c r="BC232">
        <v>17.333300000000001</v>
      </c>
      <c r="BD232" s="20">
        <v>0</v>
      </c>
      <c r="BE232" s="20">
        <f t="shared" si="71"/>
        <v>4</v>
      </c>
      <c r="BF232" s="20">
        <f t="shared" si="72"/>
        <v>20.390824129141887</v>
      </c>
      <c r="BG232">
        <v>6</v>
      </c>
      <c r="BH232">
        <v>1</v>
      </c>
      <c r="BI232">
        <v>1</v>
      </c>
      <c r="BJ232" s="41">
        <f t="shared" si="73"/>
        <v>0.8571428571428571</v>
      </c>
      <c r="BK232">
        <v>2</v>
      </c>
      <c r="BL232">
        <v>2</v>
      </c>
      <c r="BM232">
        <v>1</v>
      </c>
      <c r="BN232" s="42">
        <f t="shared" si="74"/>
        <v>1</v>
      </c>
      <c r="BO232">
        <v>1</v>
      </c>
      <c r="BP232">
        <v>0</v>
      </c>
      <c r="BQ232">
        <v>1</v>
      </c>
      <c r="BR232">
        <v>0</v>
      </c>
      <c r="BS232" s="41">
        <f t="shared" si="75"/>
        <v>0</v>
      </c>
      <c r="BT232">
        <v>1</v>
      </c>
      <c r="BU232">
        <v>2</v>
      </c>
      <c r="BV232" s="41">
        <f t="shared" si="76"/>
        <v>0.33333333333333331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s="42">
        <f t="shared" si="77"/>
        <v>1</v>
      </c>
      <c r="DQ232" s="20">
        <v>-1.2E-2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10</v>
      </c>
      <c r="DX232">
        <v>6</v>
      </c>
      <c r="DY232">
        <v>8</v>
      </c>
      <c r="DZ232">
        <v>4</v>
      </c>
      <c r="EA232">
        <v>5</v>
      </c>
      <c r="EB232">
        <v>3</v>
      </c>
      <c r="EC232">
        <v>0.43</v>
      </c>
      <c r="ED232">
        <v>0.17</v>
      </c>
      <c r="EE232">
        <v>0</v>
      </c>
      <c r="EF232">
        <v>0</v>
      </c>
      <c r="EG232" s="41">
        <f t="shared" si="78"/>
        <v>0</v>
      </c>
      <c r="EH232" s="43">
        <f t="shared" si="79"/>
        <v>1</v>
      </c>
      <c r="EI232" s="44">
        <f t="shared" si="80"/>
        <v>1</v>
      </c>
      <c r="EJ232">
        <v>11</v>
      </c>
      <c r="EK232">
        <v>6</v>
      </c>
      <c r="EL232">
        <v>8</v>
      </c>
      <c r="EM232">
        <v>4</v>
      </c>
      <c r="EN232">
        <v>5</v>
      </c>
      <c r="EO232">
        <v>3</v>
      </c>
      <c r="EP232">
        <v>0</v>
      </c>
      <c r="EQ232">
        <v>0</v>
      </c>
      <c r="ER232">
        <v>7</v>
      </c>
      <c r="ES232">
        <v>2</v>
      </c>
      <c r="ET232">
        <v>2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 s="20">
        <v>0.32</v>
      </c>
      <c r="FD232" s="26">
        <f t="shared" si="81"/>
        <v>0.32</v>
      </c>
      <c r="FE232">
        <v>4.8999999999999998E-3</v>
      </c>
      <c r="FF232">
        <v>0</v>
      </c>
      <c r="FG232">
        <v>0</v>
      </c>
      <c r="FH232">
        <v>0</v>
      </c>
      <c r="FL232" s="42">
        <f t="shared" si="82"/>
        <v>2</v>
      </c>
      <c r="FM232" s="20">
        <f t="shared" si="83"/>
        <v>0</v>
      </c>
      <c r="FN232" s="41">
        <v>0</v>
      </c>
      <c r="FO232" s="20">
        <f t="shared" si="84"/>
        <v>0</v>
      </c>
      <c r="FP232" s="20">
        <f t="shared" si="85"/>
        <v>-2.4000000000000002E-3</v>
      </c>
      <c r="FQ232" s="20">
        <f t="shared" si="86"/>
        <v>81.563296516567547</v>
      </c>
      <c r="FV232" t="s">
        <v>751</v>
      </c>
      <c r="FW232" s="45">
        <v>650000</v>
      </c>
      <c r="FX232" s="45">
        <v>650000</v>
      </c>
      <c r="FY232">
        <v>5</v>
      </c>
      <c r="FZ232">
        <v>0</v>
      </c>
      <c r="GA232">
        <v>0</v>
      </c>
      <c r="GB232">
        <v>0</v>
      </c>
      <c r="GC232">
        <v>-3</v>
      </c>
      <c r="GD232">
        <v>4</v>
      </c>
      <c r="GE232">
        <v>5</v>
      </c>
      <c r="GF232">
        <v>53</v>
      </c>
      <c r="GG232">
        <v>-0.1</v>
      </c>
      <c r="GH232">
        <v>-0.1</v>
      </c>
      <c r="GI232">
        <v>-0.2</v>
      </c>
      <c r="GJ232" s="42">
        <f t="shared" si="87"/>
        <v>0</v>
      </c>
    </row>
    <row r="233" spans="1:192" x14ac:dyDescent="0.45">
      <c r="A233" s="40">
        <v>33000</v>
      </c>
      <c r="B233" t="s">
        <v>1719</v>
      </c>
      <c r="C233" t="s">
        <v>664</v>
      </c>
      <c r="D233" t="s">
        <v>107</v>
      </c>
      <c r="E233" t="s">
        <v>107</v>
      </c>
      <c r="F233">
        <v>71</v>
      </c>
      <c r="G233">
        <v>191</v>
      </c>
      <c r="K233" t="s">
        <v>202</v>
      </c>
      <c r="L233">
        <v>2012</v>
      </c>
      <c r="M233">
        <v>27</v>
      </c>
      <c r="N233">
        <v>6</v>
      </c>
      <c r="O233">
        <v>8477244</v>
      </c>
      <c r="P233" t="s">
        <v>1720</v>
      </c>
      <c r="Q233" t="s">
        <v>1721</v>
      </c>
      <c r="R233" t="s">
        <v>1722</v>
      </c>
      <c r="S233" t="s">
        <v>311</v>
      </c>
      <c r="T233" t="s">
        <v>720</v>
      </c>
      <c r="U233" t="s">
        <v>230</v>
      </c>
      <c r="V233">
        <v>44</v>
      </c>
      <c r="W233">
        <v>2</v>
      </c>
      <c r="X233">
        <v>3</v>
      </c>
      <c r="Y233">
        <v>1</v>
      </c>
      <c r="Z233">
        <v>5</v>
      </c>
      <c r="AA233">
        <v>23</v>
      </c>
      <c r="AB233">
        <v>93</v>
      </c>
      <c r="AC233" s="26">
        <f t="shared" si="66"/>
        <v>0.11363636363636363</v>
      </c>
      <c r="AD233" s="20">
        <f t="shared" si="67"/>
        <v>-2.8805970149253728</v>
      </c>
      <c r="AE233" s="20">
        <v>1.8820000000000001</v>
      </c>
      <c r="AF233">
        <v>-8</v>
      </c>
      <c r="AG233">
        <v>2.2999999999999998</v>
      </c>
      <c r="AH233">
        <v>16</v>
      </c>
      <c r="AI233">
        <v>955</v>
      </c>
      <c r="AJ233">
        <v>41516</v>
      </c>
      <c r="AK233" s="20">
        <v>691.93333333332998</v>
      </c>
      <c r="AL233">
        <v>691.95</v>
      </c>
      <c r="AM233">
        <v>692</v>
      </c>
      <c r="AN233" s="26">
        <f t="shared" si="68"/>
        <v>15.725757575757575</v>
      </c>
      <c r="AO233">
        <v>26.48</v>
      </c>
      <c r="AP233" s="41">
        <f t="shared" si="69"/>
        <v>0.26315789473684209</v>
      </c>
      <c r="AQ233">
        <v>134</v>
      </c>
      <c r="AR233">
        <v>134</v>
      </c>
      <c r="AS233">
        <v>134</v>
      </c>
      <c r="AT233">
        <v>96</v>
      </c>
      <c r="AU233">
        <v>96</v>
      </c>
      <c r="AV233">
        <v>67</v>
      </c>
      <c r="AW233">
        <v>32</v>
      </c>
      <c r="AX233">
        <v>0</v>
      </c>
      <c r="AY233">
        <v>2</v>
      </c>
      <c r="AZ233">
        <v>7</v>
      </c>
      <c r="BA233" s="42">
        <f t="shared" si="70"/>
        <v>9</v>
      </c>
      <c r="BB233">
        <v>2.34</v>
      </c>
      <c r="BC233">
        <v>58.358199999999997</v>
      </c>
      <c r="BD233" s="20">
        <v>35</v>
      </c>
      <c r="BE233" s="20">
        <f t="shared" si="71"/>
        <v>169</v>
      </c>
      <c r="BF233" s="20">
        <f t="shared" si="72"/>
        <v>14.654238022978539</v>
      </c>
      <c r="BG233">
        <v>247</v>
      </c>
      <c r="BH233">
        <v>201</v>
      </c>
      <c r="BI233">
        <v>204</v>
      </c>
      <c r="BJ233" s="41">
        <f t="shared" si="73"/>
        <v>0.54767184035476724</v>
      </c>
      <c r="BK233">
        <v>67</v>
      </c>
      <c r="BL233">
        <v>66</v>
      </c>
      <c r="BM233">
        <v>41</v>
      </c>
      <c r="BN233" s="42">
        <f t="shared" si="74"/>
        <v>25</v>
      </c>
      <c r="BO233">
        <v>29</v>
      </c>
      <c r="BP233">
        <v>9</v>
      </c>
      <c r="BQ233">
        <v>11</v>
      </c>
      <c r="BR233">
        <v>43</v>
      </c>
      <c r="BS233" s="41">
        <f t="shared" si="75"/>
        <v>8.0524344569288392E-2</v>
      </c>
      <c r="BT233">
        <v>0</v>
      </c>
      <c r="BU233">
        <v>0</v>
      </c>
      <c r="BV233" s="41">
        <f t="shared" si="76"/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2</v>
      </c>
      <c r="CW233">
        <v>0</v>
      </c>
      <c r="CX233">
        <v>1</v>
      </c>
      <c r="CY233">
        <v>2</v>
      </c>
      <c r="CZ233">
        <v>26</v>
      </c>
      <c r="DA233">
        <v>0</v>
      </c>
      <c r="DB233">
        <v>0</v>
      </c>
      <c r="DC233">
        <v>15</v>
      </c>
      <c r="DD233">
        <v>6</v>
      </c>
      <c r="DE233">
        <v>0</v>
      </c>
      <c r="DF233">
        <v>0</v>
      </c>
      <c r="DG233">
        <v>46</v>
      </c>
      <c r="DH233">
        <v>8</v>
      </c>
      <c r="DI233">
        <v>8</v>
      </c>
      <c r="DJ233">
        <v>8</v>
      </c>
      <c r="DK233">
        <v>8</v>
      </c>
      <c r="DL233">
        <v>0</v>
      </c>
      <c r="DM233">
        <v>8</v>
      </c>
      <c r="DN233">
        <v>8</v>
      </c>
      <c r="DO233">
        <v>0</v>
      </c>
      <c r="DP233" s="42">
        <f t="shared" si="77"/>
        <v>0</v>
      </c>
      <c r="DQ233" s="20">
        <v>5.0339999999999998</v>
      </c>
      <c r="DR233">
        <v>8</v>
      </c>
      <c r="DS233">
        <v>0</v>
      </c>
      <c r="DT233">
        <v>0</v>
      </c>
      <c r="DU233">
        <v>0</v>
      </c>
      <c r="DV233">
        <v>0</v>
      </c>
      <c r="DW233">
        <v>689</v>
      </c>
      <c r="DX233">
        <v>654</v>
      </c>
      <c r="DY233">
        <v>538</v>
      </c>
      <c r="DZ233">
        <v>491</v>
      </c>
      <c r="EA233">
        <v>396</v>
      </c>
      <c r="EB233">
        <v>354</v>
      </c>
      <c r="EC233">
        <v>27.27</v>
      </c>
      <c r="ED233">
        <v>30.78</v>
      </c>
      <c r="EE233">
        <v>19</v>
      </c>
      <c r="EF233">
        <v>32</v>
      </c>
      <c r="EG233" s="41">
        <f t="shared" si="78"/>
        <v>4.7979797979797977E-2</v>
      </c>
      <c r="EH233" s="43">
        <f t="shared" si="79"/>
        <v>0.90960451977401124</v>
      </c>
      <c r="EI233" s="44">
        <f t="shared" si="80"/>
        <v>0.95758431775380926</v>
      </c>
      <c r="EJ233">
        <v>684</v>
      </c>
      <c r="EK233">
        <v>654</v>
      </c>
      <c r="EL233">
        <v>532</v>
      </c>
      <c r="EM233">
        <v>491</v>
      </c>
      <c r="EN233">
        <v>391</v>
      </c>
      <c r="EO233">
        <v>354</v>
      </c>
      <c r="EP233">
        <v>18</v>
      </c>
      <c r="EQ233">
        <v>32</v>
      </c>
      <c r="ER233">
        <v>332</v>
      </c>
      <c r="ES233">
        <v>333</v>
      </c>
      <c r="ET233">
        <v>126</v>
      </c>
      <c r="EU233">
        <v>136</v>
      </c>
      <c r="EV233">
        <v>10</v>
      </c>
      <c r="EW233">
        <v>16</v>
      </c>
      <c r="EX233">
        <v>40</v>
      </c>
      <c r="EY233">
        <v>40</v>
      </c>
      <c r="EZ233">
        <v>-0.1</v>
      </c>
      <c r="FA233">
        <v>0.8</v>
      </c>
      <c r="FB233">
        <v>0.7</v>
      </c>
      <c r="FC233" s="20">
        <v>12.97</v>
      </c>
      <c r="FD233" s="26">
        <f t="shared" si="81"/>
        <v>0.2947727272727273</v>
      </c>
      <c r="FE233">
        <v>0.155</v>
      </c>
      <c r="FF233">
        <v>0.06</v>
      </c>
      <c r="FG233">
        <v>7.0000000000000007E-2</v>
      </c>
      <c r="FH233">
        <v>0.13</v>
      </c>
      <c r="FL233" s="42">
        <f t="shared" si="82"/>
        <v>126</v>
      </c>
      <c r="FM233" s="20">
        <f t="shared" si="83"/>
        <v>9.75</v>
      </c>
      <c r="FN233" s="41">
        <v>1.3907734100000001E-2</v>
      </c>
      <c r="FO233" s="20">
        <f t="shared" si="84"/>
        <v>3.4</v>
      </c>
      <c r="FP233" s="20">
        <f t="shared" si="85"/>
        <v>6.0068000000000001</v>
      </c>
      <c r="FQ233" s="20">
        <f t="shared" si="86"/>
        <v>116.453500975504</v>
      </c>
      <c r="FR233">
        <v>4</v>
      </c>
      <c r="FS233" t="s">
        <v>189</v>
      </c>
      <c r="FT233">
        <v>195</v>
      </c>
      <c r="FV233" t="s">
        <v>711</v>
      </c>
      <c r="FW233" s="45">
        <v>650000</v>
      </c>
      <c r="FX233" s="45">
        <v>650000</v>
      </c>
      <c r="FY233">
        <v>111</v>
      </c>
      <c r="FZ233">
        <v>4</v>
      </c>
      <c r="GA233">
        <v>13</v>
      </c>
      <c r="GB233">
        <v>17</v>
      </c>
      <c r="GC233">
        <v>1</v>
      </c>
      <c r="GD233">
        <v>28</v>
      </c>
      <c r="GE233">
        <v>160</v>
      </c>
      <c r="GF233">
        <v>1822</v>
      </c>
      <c r="GG233">
        <v>0</v>
      </c>
      <c r="GH233">
        <v>3.8</v>
      </c>
      <c r="GI233">
        <v>3.7</v>
      </c>
      <c r="GJ233" s="42">
        <f t="shared" si="87"/>
        <v>3.4</v>
      </c>
    </row>
    <row r="234" spans="1:192" x14ac:dyDescent="0.45">
      <c r="A234" s="40">
        <v>33603</v>
      </c>
      <c r="B234" t="s">
        <v>1063</v>
      </c>
      <c r="C234" t="s">
        <v>145</v>
      </c>
      <c r="D234" t="s">
        <v>91</v>
      </c>
      <c r="E234" t="s">
        <v>91</v>
      </c>
      <c r="F234">
        <v>72</v>
      </c>
      <c r="G234">
        <v>180</v>
      </c>
      <c r="K234" t="s">
        <v>92</v>
      </c>
      <c r="L234">
        <v>2015</v>
      </c>
      <c r="M234">
        <v>26</v>
      </c>
      <c r="N234">
        <v>3</v>
      </c>
      <c r="O234">
        <v>8479293</v>
      </c>
      <c r="P234" t="s">
        <v>1723</v>
      </c>
      <c r="Q234" t="s">
        <v>1724</v>
      </c>
      <c r="R234" t="s">
        <v>1725</v>
      </c>
      <c r="S234" t="s">
        <v>798</v>
      </c>
      <c r="T234" t="s">
        <v>725</v>
      </c>
      <c r="U234" t="s">
        <v>285</v>
      </c>
      <c r="V234">
        <v>61</v>
      </c>
      <c r="W234">
        <v>8</v>
      </c>
      <c r="X234">
        <v>10</v>
      </c>
      <c r="Y234">
        <v>3</v>
      </c>
      <c r="Z234">
        <v>18</v>
      </c>
      <c r="AA234">
        <v>15</v>
      </c>
      <c r="AB234">
        <v>73</v>
      </c>
      <c r="AC234" s="26">
        <f t="shared" si="66"/>
        <v>0.29508196721311475</v>
      </c>
      <c r="AD234" s="20">
        <f t="shared" si="67"/>
        <v>13.481481481481481</v>
      </c>
      <c r="AE234" s="20">
        <v>6.9550000000000001</v>
      </c>
      <c r="AF234">
        <v>13</v>
      </c>
      <c r="AG234">
        <v>6.6</v>
      </c>
      <c r="AH234">
        <v>18</v>
      </c>
      <c r="AI234">
        <v>1151</v>
      </c>
      <c r="AJ234">
        <v>46340</v>
      </c>
      <c r="AK234" s="20">
        <v>772.33333333332996</v>
      </c>
      <c r="AL234">
        <v>772.33</v>
      </c>
      <c r="AM234">
        <v>772</v>
      </c>
      <c r="AN234" s="26">
        <f t="shared" si="68"/>
        <v>12.66120218579235</v>
      </c>
      <c r="AO234">
        <v>21.36</v>
      </c>
      <c r="AP234" s="41">
        <f t="shared" si="69"/>
        <v>0.62068965517241381</v>
      </c>
      <c r="AQ234">
        <v>135</v>
      </c>
      <c r="AR234">
        <v>135</v>
      </c>
      <c r="AS234">
        <v>135</v>
      </c>
      <c r="AT234">
        <v>111</v>
      </c>
      <c r="AU234">
        <v>111</v>
      </c>
      <c r="AV234">
        <v>79</v>
      </c>
      <c r="AW234">
        <v>79</v>
      </c>
      <c r="AX234">
        <v>41</v>
      </c>
      <c r="AY234">
        <v>5</v>
      </c>
      <c r="AZ234">
        <v>9</v>
      </c>
      <c r="BA234" s="42">
        <f t="shared" si="70"/>
        <v>14</v>
      </c>
      <c r="BB234">
        <v>7.65</v>
      </c>
      <c r="BC234">
        <v>30.594899999999999</v>
      </c>
      <c r="BD234" s="20">
        <v>67.400000000000006</v>
      </c>
      <c r="BE234" s="20">
        <f t="shared" si="71"/>
        <v>202.4</v>
      </c>
      <c r="BF234" s="20">
        <f t="shared" si="72"/>
        <v>15.723848613934457</v>
      </c>
      <c r="BG234">
        <v>176</v>
      </c>
      <c r="BH234">
        <v>279</v>
      </c>
      <c r="BI234">
        <v>348</v>
      </c>
      <c r="BJ234" s="41">
        <f t="shared" si="73"/>
        <v>0.33587786259541985</v>
      </c>
      <c r="BK234">
        <v>188</v>
      </c>
      <c r="BL234">
        <v>188</v>
      </c>
      <c r="BM234">
        <v>100</v>
      </c>
      <c r="BN234" s="42">
        <f t="shared" si="74"/>
        <v>88</v>
      </c>
      <c r="BO234">
        <v>32</v>
      </c>
      <c r="BP234">
        <v>14</v>
      </c>
      <c r="BQ234">
        <v>20</v>
      </c>
      <c r="BR234">
        <v>56</v>
      </c>
      <c r="BS234" s="41">
        <f t="shared" si="75"/>
        <v>8.5889570552147243E-2</v>
      </c>
      <c r="BT234">
        <v>3</v>
      </c>
      <c r="BU234">
        <v>8</v>
      </c>
      <c r="BV234" s="41">
        <f t="shared" si="76"/>
        <v>0.27272727272727271</v>
      </c>
      <c r="BW234">
        <v>2</v>
      </c>
      <c r="BX234">
        <v>7</v>
      </c>
      <c r="BY234">
        <v>0</v>
      </c>
      <c r="BZ234">
        <v>0</v>
      </c>
      <c r="CA234">
        <v>1</v>
      </c>
      <c r="CB234">
        <v>1</v>
      </c>
      <c r="CC234">
        <v>1</v>
      </c>
      <c r="CD234">
        <v>3</v>
      </c>
      <c r="CE234">
        <v>1</v>
      </c>
      <c r="CF234">
        <v>3</v>
      </c>
      <c r="CG234">
        <v>2</v>
      </c>
      <c r="CH234">
        <v>5</v>
      </c>
      <c r="CI234">
        <v>1</v>
      </c>
      <c r="CJ234">
        <v>0</v>
      </c>
      <c r="CK234">
        <v>3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5</v>
      </c>
      <c r="CW234">
        <v>0</v>
      </c>
      <c r="CX234">
        <v>2</v>
      </c>
      <c r="CY234">
        <v>0</v>
      </c>
      <c r="CZ234">
        <v>30</v>
      </c>
      <c r="DA234">
        <v>14</v>
      </c>
      <c r="DB234">
        <v>2</v>
      </c>
      <c r="DC234">
        <v>4</v>
      </c>
      <c r="DD234">
        <v>9</v>
      </c>
      <c r="DE234">
        <v>2</v>
      </c>
      <c r="DF234">
        <v>5</v>
      </c>
      <c r="DG234">
        <v>43</v>
      </c>
      <c r="DH234">
        <v>9</v>
      </c>
      <c r="DI234">
        <v>21</v>
      </c>
      <c r="DJ234">
        <v>9</v>
      </c>
      <c r="DK234">
        <v>9</v>
      </c>
      <c r="DL234">
        <v>0</v>
      </c>
      <c r="DM234">
        <v>20</v>
      </c>
      <c r="DN234">
        <v>20</v>
      </c>
      <c r="DO234">
        <v>0</v>
      </c>
      <c r="DP234" s="42">
        <f t="shared" si="77"/>
        <v>12</v>
      </c>
      <c r="DQ234" s="20">
        <v>8.69</v>
      </c>
      <c r="DR234">
        <v>9</v>
      </c>
      <c r="DS234">
        <v>0</v>
      </c>
      <c r="DT234">
        <v>0</v>
      </c>
      <c r="DU234">
        <v>0</v>
      </c>
      <c r="DV234">
        <v>0</v>
      </c>
      <c r="DW234">
        <v>582</v>
      </c>
      <c r="DX234">
        <v>825</v>
      </c>
      <c r="DY234">
        <v>427</v>
      </c>
      <c r="DZ234">
        <v>596</v>
      </c>
      <c r="EA234">
        <v>307</v>
      </c>
      <c r="EB234">
        <v>420</v>
      </c>
      <c r="EC234">
        <v>23.81</v>
      </c>
      <c r="ED234">
        <v>37.47</v>
      </c>
      <c r="EE234">
        <v>29</v>
      </c>
      <c r="EF234">
        <v>29</v>
      </c>
      <c r="EG234" s="41">
        <f t="shared" si="78"/>
        <v>9.4462540716612378E-2</v>
      </c>
      <c r="EH234" s="43">
        <f t="shared" si="79"/>
        <v>0.93095238095238098</v>
      </c>
      <c r="EI234" s="44">
        <f t="shared" si="80"/>
        <v>1.0254149216689934</v>
      </c>
      <c r="EJ234">
        <v>581</v>
      </c>
      <c r="EK234">
        <v>821</v>
      </c>
      <c r="EL234">
        <v>428</v>
      </c>
      <c r="EM234">
        <v>593</v>
      </c>
      <c r="EN234">
        <v>308</v>
      </c>
      <c r="EO234">
        <v>418</v>
      </c>
      <c r="EP234">
        <v>29</v>
      </c>
      <c r="EQ234">
        <v>29</v>
      </c>
      <c r="ER234">
        <v>271</v>
      </c>
      <c r="ES234">
        <v>359</v>
      </c>
      <c r="ET234">
        <v>119</v>
      </c>
      <c r="EU234">
        <v>131</v>
      </c>
      <c r="EV234">
        <v>16</v>
      </c>
      <c r="EW234">
        <v>15</v>
      </c>
      <c r="EX234">
        <v>46</v>
      </c>
      <c r="EY234">
        <v>41</v>
      </c>
      <c r="EZ234">
        <v>0.5</v>
      </c>
      <c r="FA234">
        <v>1.3</v>
      </c>
      <c r="FB234">
        <v>1.8</v>
      </c>
      <c r="FC234" s="20">
        <v>24.23</v>
      </c>
      <c r="FD234" s="26">
        <f t="shared" si="81"/>
        <v>0.39721311475409837</v>
      </c>
      <c r="FE234">
        <v>1.7015</v>
      </c>
      <c r="FF234">
        <v>0.38</v>
      </c>
      <c r="FG234">
        <v>-0.08</v>
      </c>
      <c r="FH234">
        <v>0.30000000000000004</v>
      </c>
      <c r="FL234" s="42">
        <f t="shared" si="82"/>
        <v>262</v>
      </c>
      <c r="FM234" s="20">
        <f t="shared" si="83"/>
        <v>23.111111111111111</v>
      </c>
      <c r="FN234" s="41">
        <v>4.0581503200000001E-2</v>
      </c>
      <c r="FO234" s="20">
        <f t="shared" si="84"/>
        <v>16.2</v>
      </c>
      <c r="FP234" s="20">
        <f t="shared" si="85"/>
        <v>19.738</v>
      </c>
      <c r="FQ234" s="20">
        <f t="shared" si="86"/>
        <v>109.3056077065503</v>
      </c>
      <c r="FR234">
        <v>13</v>
      </c>
      <c r="FS234" t="s">
        <v>308</v>
      </c>
      <c r="FT234">
        <v>272</v>
      </c>
      <c r="FV234" t="s">
        <v>751</v>
      </c>
      <c r="FW234" s="45">
        <v>700000</v>
      </c>
      <c r="FX234" s="45">
        <v>700000</v>
      </c>
      <c r="FY234">
        <v>115</v>
      </c>
      <c r="FZ234">
        <v>10</v>
      </c>
      <c r="GA234">
        <v>12</v>
      </c>
      <c r="GB234">
        <v>22</v>
      </c>
      <c r="GC234">
        <v>7</v>
      </c>
      <c r="GD234">
        <v>46</v>
      </c>
      <c r="GE234">
        <v>137</v>
      </c>
      <c r="GF234">
        <v>1353</v>
      </c>
      <c r="GG234">
        <v>-0.5</v>
      </c>
      <c r="GH234">
        <v>1.5</v>
      </c>
      <c r="GI234">
        <v>1.1000000000000001</v>
      </c>
      <c r="GJ234" s="42">
        <f t="shared" si="87"/>
        <v>16.2</v>
      </c>
    </row>
    <row r="235" spans="1:192" x14ac:dyDescent="0.45">
      <c r="A235" s="40">
        <v>33442</v>
      </c>
      <c r="B235" t="s">
        <v>155</v>
      </c>
      <c r="D235" t="s">
        <v>156</v>
      </c>
      <c r="E235" t="s">
        <v>156</v>
      </c>
      <c r="F235">
        <v>71</v>
      </c>
      <c r="G235">
        <v>212</v>
      </c>
      <c r="H235">
        <v>2009</v>
      </c>
      <c r="I235">
        <v>2</v>
      </c>
      <c r="J235">
        <v>55</v>
      </c>
      <c r="K235" t="s">
        <v>92</v>
      </c>
      <c r="L235">
        <v>2011</v>
      </c>
      <c r="M235">
        <v>26</v>
      </c>
      <c r="N235">
        <v>6</v>
      </c>
      <c r="O235">
        <v>8475200</v>
      </c>
      <c r="P235" t="s">
        <v>1726</v>
      </c>
      <c r="Q235" t="s">
        <v>1727</v>
      </c>
      <c r="R235" t="s">
        <v>1728</v>
      </c>
      <c r="S235" t="s">
        <v>1729</v>
      </c>
      <c r="T235" t="s">
        <v>720</v>
      </c>
      <c r="U235" t="s">
        <v>253</v>
      </c>
      <c r="V235">
        <v>82</v>
      </c>
      <c r="W235">
        <v>10</v>
      </c>
      <c r="X235">
        <v>21</v>
      </c>
      <c r="Y235">
        <v>6</v>
      </c>
      <c r="Z235">
        <v>31</v>
      </c>
      <c r="AA235">
        <v>8</v>
      </c>
      <c r="AB235">
        <v>56</v>
      </c>
      <c r="AC235" s="26">
        <f t="shared" si="66"/>
        <v>0.37804878048780488</v>
      </c>
      <c r="AD235" s="20">
        <f t="shared" si="67"/>
        <v>4.053003533568905</v>
      </c>
      <c r="AE235" s="20">
        <v>11.151</v>
      </c>
      <c r="AF235">
        <v>10</v>
      </c>
      <c r="AG235">
        <v>-0.60000000000000009</v>
      </c>
      <c r="AH235">
        <v>22</v>
      </c>
      <c r="AI235">
        <v>2093</v>
      </c>
      <c r="AJ235">
        <v>113794</v>
      </c>
      <c r="AK235" s="20">
        <v>1896.5666666667</v>
      </c>
      <c r="AL235">
        <v>1896.83</v>
      </c>
      <c r="AM235">
        <v>1897</v>
      </c>
      <c r="AN235" s="26">
        <f t="shared" si="68"/>
        <v>23.128861788617886</v>
      </c>
      <c r="AO235">
        <v>38.32</v>
      </c>
      <c r="AP235" s="41">
        <f t="shared" si="69"/>
        <v>0.34831460674157305</v>
      </c>
      <c r="AQ235">
        <v>243</v>
      </c>
      <c r="AR235">
        <v>243</v>
      </c>
      <c r="AS235">
        <v>243</v>
      </c>
      <c r="AT235">
        <v>167</v>
      </c>
      <c r="AU235">
        <v>167</v>
      </c>
      <c r="AV235">
        <v>125</v>
      </c>
      <c r="AW235">
        <v>95</v>
      </c>
      <c r="AX235">
        <v>12</v>
      </c>
      <c r="AY235">
        <v>7</v>
      </c>
      <c r="AZ235">
        <v>13</v>
      </c>
      <c r="BA235" s="42">
        <f t="shared" si="70"/>
        <v>20</v>
      </c>
      <c r="BB235">
        <v>5.97</v>
      </c>
      <c r="BC235">
        <v>48.863999999999997</v>
      </c>
      <c r="BD235" s="20">
        <v>79.5</v>
      </c>
      <c r="BE235" s="20">
        <f t="shared" si="71"/>
        <v>322.5</v>
      </c>
      <c r="BF235" s="20">
        <f t="shared" si="72"/>
        <v>10.201230474001362</v>
      </c>
      <c r="BG235">
        <v>480</v>
      </c>
      <c r="BH235">
        <v>701</v>
      </c>
      <c r="BI235">
        <v>589</v>
      </c>
      <c r="BJ235" s="41">
        <f t="shared" si="73"/>
        <v>0.44901777362020578</v>
      </c>
      <c r="BK235">
        <v>128</v>
      </c>
      <c r="BL235">
        <v>128</v>
      </c>
      <c r="BM235">
        <v>78</v>
      </c>
      <c r="BN235" s="42">
        <f t="shared" si="74"/>
        <v>50</v>
      </c>
      <c r="BO235">
        <v>42</v>
      </c>
      <c r="BP235">
        <v>51</v>
      </c>
      <c r="BQ235">
        <v>54</v>
      </c>
      <c r="BR235">
        <v>116</v>
      </c>
      <c r="BS235" s="41">
        <f t="shared" si="75"/>
        <v>7.832545577312626E-2</v>
      </c>
      <c r="BT235">
        <v>0</v>
      </c>
      <c r="BU235">
        <v>0</v>
      </c>
      <c r="BV235" s="41">
        <f t="shared" si="76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4</v>
      </c>
      <c r="CS235">
        <v>1</v>
      </c>
      <c r="CT235">
        <v>0</v>
      </c>
      <c r="CU235">
        <v>0</v>
      </c>
      <c r="CV235">
        <v>5</v>
      </c>
      <c r="CW235">
        <v>0</v>
      </c>
      <c r="CX235">
        <v>3</v>
      </c>
      <c r="CY235">
        <v>2</v>
      </c>
      <c r="CZ235">
        <v>37</v>
      </c>
      <c r="DA235">
        <v>5</v>
      </c>
      <c r="DB235">
        <v>0</v>
      </c>
      <c r="DC235">
        <v>44</v>
      </c>
      <c r="DD235">
        <v>17</v>
      </c>
      <c r="DE235">
        <v>0</v>
      </c>
      <c r="DF235">
        <v>0</v>
      </c>
      <c r="DG235">
        <v>59</v>
      </c>
      <c r="DH235">
        <v>11</v>
      </c>
      <c r="DI235">
        <v>21</v>
      </c>
      <c r="DJ235">
        <v>12</v>
      </c>
      <c r="DK235">
        <v>12</v>
      </c>
      <c r="DL235">
        <v>0</v>
      </c>
      <c r="DM235">
        <v>20</v>
      </c>
      <c r="DN235">
        <v>20</v>
      </c>
      <c r="DO235">
        <v>0</v>
      </c>
      <c r="DP235" s="42">
        <f t="shared" si="77"/>
        <v>10</v>
      </c>
      <c r="DQ235" s="20">
        <v>12.856</v>
      </c>
      <c r="DR235">
        <v>11</v>
      </c>
      <c r="DS235">
        <v>0</v>
      </c>
      <c r="DT235">
        <v>0</v>
      </c>
      <c r="DU235">
        <v>0</v>
      </c>
      <c r="DV235">
        <v>0</v>
      </c>
      <c r="DW235">
        <v>1688</v>
      </c>
      <c r="DX235">
        <v>1826</v>
      </c>
      <c r="DY235">
        <v>1245</v>
      </c>
      <c r="DZ235">
        <v>1365</v>
      </c>
      <c r="EA235">
        <v>875</v>
      </c>
      <c r="EB235">
        <v>938</v>
      </c>
      <c r="EC235">
        <v>79.97</v>
      </c>
      <c r="ED235">
        <v>90.99</v>
      </c>
      <c r="EE235">
        <v>89</v>
      </c>
      <c r="EF235">
        <v>87</v>
      </c>
      <c r="EG235" s="41">
        <f t="shared" si="78"/>
        <v>0.10171428571428572</v>
      </c>
      <c r="EH235" s="43">
        <f t="shared" si="79"/>
        <v>0.90724946695095943</v>
      </c>
      <c r="EI235" s="44">
        <f t="shared" si="80"/>
        <v>1.0089637526652451</v>
      </c>
      <c r="EJ235">
        <v>1691</v>
      </c>
      <c r="EK235">
        <v>1827</v>
      </c>
      <c r="EL235">
        <v>1247</v>
      </c>
      <c r="EM235">
        <v>1365</v>
      </c>
      <c r="EN235">
        <v>879</v>
      </c>
      <c r="EO235">
        <v>937</v>
      </c>
      <c r="EP235">
        <v>89</v>
      </c>
      <c r="EQ235">
        <v>87</v>
      </c>
      <c r="ER235">
        <v>875</v>
      </c>
      <c r="ES235">
        <v>947</v>
      </c>
      <c r="ET235">
        <v>312</v>
      </c>
      <c r="EU235">
        <v>399</v>
      </c>
      <c r="EV235">
        <v>42</v>
      </c>
      <c r="EW235">
        <v>59</v>
      </c>
      <c r="EX235">
        <v>127</v>
      </c>
      <c r="EY235">
        <v>110</v>
      </c>
      <c r="EZ235">
        <v>1.8</v>
      </c>
      <c r="FA235">
        <v>4.4000000000000004</v>
      </c>
      <c r="FB235">
        <v>6.2</v>
      </c>
      <c r="FC235" s="20">
        <v>34.880000000000003</v>
      </c>
      <c r="FD235" s="26">
        <f t="shared" si="81"/>
        <v>0.42536585365853663</v>
      </c>
      <c r="FE235">
        <v>2.4130000000000003</v>
      </c>
      <c r="FF235">
        <v>0.27</v>
      </c>
      <c r="FG235">
        <v>0.43</v>
      </c>
      <c r="FH235">
        <v>0.7</v>
      </c>
      <c r="FL235" s="42">
        <f t="shared" si="82"/>
        <v>266</v>
      </c>
      <c r="FM235" s="20">
        <f t="shared" si="83"/>
        <v>16.545454545454547</v>
      </c>
      <c r="FN235" s="41">
        <v>4.06504065E-2</v>
      </c>
      <c r="FO235" s="20">
        <f t="shared" si="84"/>
        <v>28.8</v>
      </c>
      <c r="FP235" s="20">
        <f t="shared" si="85"/>
        <v>33.571199999999997</v>
      </c>
      <c r="FQ235" s="20">
        <f t="shared" si="86"/>
        <v>111.15387251361481</v>
      </c>
      <c r="FV235" t="s">
        <v>711</v>
      </c>
      <c r="FW235" s="45">
        <v>6500000</v>
      </c>
      <c r="FX235" s="45">
        <v>5100000</v>
      </c>
      <c r="FY235">
        <v>365</v>
      </c>
      <c r="FZ235">
        <v>30</v>
      </c>
      <c r="GA235">
        <v>94</v>
      </c>
      <c r="GB235">
        <v>124</v>
      </c>
      <c r="GC235">
        <v>53</v>
      </c>
      <c r="GD235">
        <v>136</v>
      </c>
      <c r="GE235">
        <v>451</v>
      </c>
      <c r="GF235">
        <v>6958</v>
      </c>
      <c r="GG235">
        <v>8.1999999999999993</v>
      </c>
      <c r="GH235">
        <v>17.899999999999999</v>
      </c>
      <c r="GI235">
        <v>26.1</v>
      </c>
      <c r="GJ235" s="42">
        <f t="shared" si="87"/>
        <v>28.8</v>
      </c>
    </row>
    <row r="236" spans="1:192" x14ac:dyDescent="0.45">
      <c r="A236" s="40">
        <v>32410</v>
      </c>
      <c r="B236" t="s">
        <v>1221</v>
      </c>
      <c r="C236" t="s">
        <v>175</v>
      </c>
      <c r="D236" t="s">
        <v>107</v>
      </c>
      <c r="E236" t="s">
        <v>107</v>
      </c>
      <c r="F236">
        <v>73</v>
      </c>
      <c r="G236">
        <v>200</v>
      </c>
      <c r="H236">
        <v>2007</v>
      </c>
      <c r="I236">
        <v>5</v>
      </c>
      <c r="J236">
        <v>135</v>
      </c>
      <c r="K236" t="s">
        <v>92</v>
      </c>
      <c r="L236">
        <v>2013</v>
      </c>
      <c r="M236">
        <v>29</v>
      </c>
      <c r="N236">
        <v>5</v>
      </c>
      <c r="O236">
        <v>8474008</v>
      </c>
      <c r="P236" t="s">
        <v>1730</v>
      </c>
      <c r="Q236" t="s">
        <v>1731</v>
      </c>
      <c r="R236" t="s">
        <v>437</v>
      </c>
      <c r="S236" t="s">
        <v>806</v>
      </c>
      <c r="T236" t="s">
        <v>716</v>
      </c>
      <c r="U236" t="s">
        <v>279</v>
      </c>
      <c r="V236">
        <v>60</v>
      </c>
      <c r="W236">
        <v>7</v>
      </c>
      <c r="X236">
        <v>7</v>
      </c>
      <c r="Y236">
        <v>5</v>
      </c>
      <c r="Z236">
        <v>14</v>
      </c>
      <c r="AA236">
        <v>17</v>
      </c>
      <c r="AB236">
        <v>39</v>
      </c>
      <c r="AC236" s="26">
        <f t="shared" si="66"/>
        <v>0.23333333333333334</v>
      </c>
      <c r="AD236" s="20">
        <f t="shared" si="67"/>
        <v>10.25</v>
      </c>
      <c r="AE236" s="20">
        <v>5.5940000000000003</v>
      </c>
      <c r="AF236">
        <v>-13</v>
      </c>
      <c r="AG236">
        <v>-8.3000000000000007</v>
      </c>
      <c r="AH236">
        <v>20</v>
      </c>
      <c r="AI236">
        <v>909</v>
      </c>
      <c r="AJ236">
        <v>36936</v>
      </c>
      <c r="AK236" s="20">
        <v>615.6</v>
      </c>
      <c r="AL236">
        <v>615.6</v>
      </c>
      <c r="AM236">
        <v>616</v>
      </c>
      <c r="AN236" s="26">
        <f t="shared" si="68"/>
        <v>10.26</v>
      </c>
      <c r="AO236">
        <v>17.420000000000002</v>
      </c>
      <c r="AP236" s="41">
        <f t="shared" si="69"/>
        <v>0.73684210526315785</v>
      </c>
      <c r="AQ236">
        <v>93</v>
      </c>
      <c r="AR236">
        <v>93</v>
      </c>
      <c r="AS236">
        <v>93</v>
      </c>
      <c r="AT236">
        <v>72</v>
      </c>
      <c r="AU236">
        <v>72</v>
      </c>
      <c r="AV236">
        <v>51</v>
      </c>
      <c r="AW236">
        <v>50</v>
      </c>
      <c r="AX236">
        <v>28</v>
      </c>
      <c r="AY236">
        <v>3</v>
      </c>
      <c r="AZ236">
        <v>4</v>
      </c>
      <c r="BA236" s="42">
        <f t="shared" si="70"/>
        <v>7</v>
      </c>
      <c r="BB236">
        <v>5.16</v>
      </c>
      <c r="BC236">
        <v>34.509799999999998</v>
      </c>
      <c r="BD236" s="20">
        <v>132.5</v>
      </c>
      <c r="BE236" s="20">
        <f t="shared" si="71"/>
        <v>225.5</v>
      </c>
      <c r="BF236" s="20">
        <f t="shared" si="72"/>
        <v>21.978557504873294</v>
      </c>
      <c r="BG236">
        <v>127</v>
      </c>
      <c r="BH236">
        <v>193</v>
      </c>
      <c r="BI236">
        <v>151</v>
      </c>
      <c r="BJ236" s="41">
        <f t="shared" si="73"/>
        <v>0.45683453237410071</v>
      </c>
      <c r="BK236">
        <v>67</v>
      </c>
      <c r="BL236">
        <v>66</v>
      </c>
      <c r="BM236">
        <v>39</v>
      </c>
      <c r="BN236" s="42">
        <f t="shared" si="74"/>
        <v>27</v>
      </c>
      <c r="BO236">
        <v>21</v>
      </c>
      <c r="BP236">
        <v>31</v>
      </c>
      <c r="BQ236">
        <v>21</v>
      </c>
      <c r="BR236">
        <v>22</v>
      </c>
      <c r="BS236" s="41">
        <f t="shared" si="75"/>
        <v>4.1121495327102804E-2</v>
      </c>
      <c r="BT236">
        <v>19</v>
      </c>
      <c r="BU236">
        <v>22</v>
      </c>
      <c r="BV236" s="41">
        <f t="shared" si="76"/>
        <v>0.46341463414634149</v>
      </c>
      <c r="BW236">
        <v>6</v>
      </c>
      <c r="BX236">
        <v>6</v>
      </c>
      <c r="BY236">
        <v>9</v>
      </c>
      <c r="BZ236">
        <v>5</v>
      </c>
      <c r="CA236">
        <v>4</v>
      </c>
      <c r="CB236">
        <v>11</v>
      </c>
      <c r="CC236">
        <v>6</v>
      </c>
      <c r="CD236">
        <v>7</v>
      </c>
      <c r="CE236">
        <v>5</v>
      </c>
      <c r="CF236">
        <v>5</v>
      </c>
      <c r="CG236">
        <v>14</v>
      </c>
      <c r="CH236">
        <v>15</v>
      </c>
      <c r="CI236">
        <v>0</v>
      </c>
      <c r="CJ236">
        <v>0</v>
      </c>
      <c r="CK236">
        <v>2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1</v>
      </c>
      <c r="CU236">
        <v>0</v>
      </c>
      <c r="CV236">
        <v>4</v>
      </c>
      <c r="CW236">
        <v>1</v>
      </c>
      <c r="CX236">
        <v>2</v>
      </c>
      <c r="CY236">
        <v>1</v>
      </c>
      <c r="CZ236">
        <v>17</v>
      </c>
      <c r="DA236">
        <v>2</v>
      </c>
      <c r="DB236">
        <v>1</v>
      </c>
      <c r="DC236">
        <v>7</v>
      </c>
      <c r="DD236">
        <v>6</v>
      </c>
      <c r="DE236">
        <v>4</v>
      </c>
      <c r="DF236">
        <v>1</v>
      </c>
      <c r="DG236">
        <v>30</v>
      </c>
      <c r="DH236">
        <v>10</v>
      </c>
      <c r="DI236">
        <v>5</v>
      </c>
      <c r="DJ236">
        <v>10</v>
      </c>
      <c r="DK236">
        <v>10</v>
      </c>
      <c r="DL236">
        <v>0</v>
      </c>
      <c r="DM236">
        <v>5</v>
      </c>
      <c r="DN236">
        <v>5</v>
      </c>
      <c r="DO236">
        <v>0</v>
      </c>
      <c r="DP236" s="42">
        <f t="shared" si="77"/>
        <v>-5</v>
      </c>
      <c r="DQ236" s="20">
        <v>-7.774</v>
      </c>
      <c r="DR236">
        <v>10</v>
      </c>
      <c r="DS236">
        <v>0</v>
      </c>
      <c r="DT236">
        <v>0</v>
      </c>
      <c r="DU236">
        <v>0</v>
      </c>
      <c r="DV236">
        <v>0</v>
      </c>
      <c r="DW236">
        <v>443</v>
      </c>
      <c r="DX236">
        <v>673</v>
      </c>
      <c r="DY236">
        <v>325</v>
      </c>
      <c r="DZ236">
        <v>513</v>
      </c>
      <c r="EA236">
        <v>244</v>
      </c>
      <c r="EB236">
        <v>382</v>
      </c>
      <c r="EC236">
        <v>20.100000000000001</v>
      </c>
      <c r="ED236">
        <v>29.98</v>
      </c>
      <c r="EE236">
        <v>19</v>
      </c>
      <c r="EF236">
        <v>36</v>
      </c>
      <c r="EG236" s="41">
        <f t="shared" si="78"/>
        <v>7.7868852459016397E-2</v>
      </c>
      <c r="EH236" s="43">
        <f t="shared" si="79"/>
        <v>0.90575916230366493</v>
      </c>
      <c r="EI236" s="44">
        <f t="shared" si="80"/>
        <v>0.98362801476268136</v>
      </c>
      <c r="EJ236">
        <v>443</v>
      </c>
      <c r="EK236">
        <v>671</v>
      </c>
      <c r="EL236">
        <v>325</v>
      </c>
      <c r="EM236">
        <v>510</v>
      </c>
      <c r="EN236">
        <v>244</v>
      </c>
      <c r="EO236">
        <v>379</v>
      </c>
      <c r="EP236">
        <v>19</v>
      </c>
      <c r="EQ236">
        <v>36</v>
      </c>
      <c r="ER236">
        <v>232</v>
      </c>
      <c r="ES236">
        <v>322</v>
      </c>
      <c r="ET236">
        <v>96</v>
      </c>
      <c r="EU236">
        <v>135</v>
      </c>
      <c r="EV236">
        <v>12</v>
      </c>
      <c r="EW236">
        <v>19</v>
      </c>
      <c r="EX236">
        <v>39</v>
      </c>
      <c r="EY236">
        <v>40</v>
      </c>
      <c r="EZ236">
        <v>0.4</v>
      </c>
      <c r="FA236">
        <v>0.30000000000000004</v>
      </c>
      <c r="FB236">
        <v>0.7</v>
      </c>
      <c r="FC236" s="20">
        <v>1.9</v>
      </c>
      <c r="FD236" s="26">
        <f t="shared" si="81"/>
        <v>3.1666666666666662E-2</v>
      </c>
      <c r="FE236">
        <v>1.2322</v>
      </c>
      <c r="FF236">
        <v>-0.54</v>
      </c>
      <c r="FG236">
        <v>-0.2</v>
      </c>
      <c r="FH236">
        <v>-0.74</v>
      </c>
      <c r="FL236" s="42">
        <f t="shared" si="82"/>
        <v>109</v>
      </c>
      <c r="FM236" s="20">
        <f t="shared" si="83"/>
        <v>8.8000000000000007</v>
      </c>
      <c r="FN236" s="41">
        <v>4.3288084500000004E-2</v>
      </c>
      <c r="FO236" s="20">
        <f t="shared" si="84"/>
        <v>12</v>
      </c>
      <c r="FP236" s="20">
        <f t="shared" si="85"/>
        <v>12.4452</v>
      </c>
      <c r="FQ236" s="20">
        <f t="shared" si="86"/>
        <v>108.7719298245614</v>
      </c>
      <c r="FV236" t="s">
        <v>711</v>
      </c>
      <c r="FW236" s="45">
        <v>650000</v>
      </c>
      <c r="FX236" s="45">
        <v>650000</v>
      </c>
      <c r="FY236">
        <v>92</v>
      </c>
      <c r="FZ236">
        <v>8</v>
      </c>
      <c r="GA236">
        <v>8</v>
      </c>
      <c r="GB236">
        <v>16</v>
      </c>
      <c r="GC236">
        <v>-11</v>
      </c>
      <c r="GD236">
        <v>20</v>
      </c>
      <c r="GE236">
        <v>75</v>
      </c>
      <c r="GF236">
        <v>874</v>
      </c>
      <c r="GG236">
        <v>0.1</v>
      </c>
      <c r="GH236">
        <v>0.60000000000000009</v>
      </c>
      <c r="GI236">
        <v>0.7</v>
      </c>
      <c r="GJ236" s="42">
        <f t="shared" si="87"/>
        <v>12</v>
      </c>
    </row>
    <row r="237" spans="1:192" x14ac:dyDescent="0.45">
      <c r="A237" s="40">
        <v>33338</v>
      </c>
      <c r="B237" t="s">
        <v>1063</v>
      </c>
      <c r="C237" t="s">
        <v>145</v>
      </c>
      <c r="D237" t="s">
        <v>91</v>
      </c>
      <c r="E237" t="s">
        <v>91</v>
      </c>
      <c r="F237">
        <v>72</v>
      </c>
      <c r="G237">
        <v>186</v>
      </c>
      <c r="H237">
        <v>2009</v>
      </c>
      <c r="I237">
        <v>2</v>
      </c>
      <c r="J237">
        <v>59</v>
      </c>
      <c r="K237" t="s">
        <v>92</v>
      </c>
      <c r="L237">
        <v>2010</v>
      </c>
      <c r="M237">
        <v>26</v>
      </c>
      <c r="N237">
        <v>8</v>
      </c>
      <c r="O237">
        <v>8475204</v>
      </c>
      <c r="P237" t="s">
        <v>1732</v>
      </c>
      <c r="Q237" t="s">
        <v>1733</v>
      </c>
      <c r="R237" t="s">
        <v>1734</v>
      </c>
      <c r="S237" t="s">
        <v>798</v>
      </c>
      <c r="T237" t="s">
        <v>949</v>
      </c>
      <c r="U237" t="s">
        <v>917</v>
      </c>
      <c r="V237">
        <v>2</v>
      </c>
      <c r="W237">
        <v>3</v>
      </c>
      <c r="X237">
        <v>0</v>
      </c>
      <c r="Y237">
        <v>0</v>
      </c>
      <c r="Z237">
        <v>3</v>
      </c>
      <c r="AA237">
        <v>22</v>
      </c>
      <c r="AB237">
        <v>75</v>
      </c>
      <c r="AC237" s="26">
        <f t="shared" si="66"/>
        <v>1.5</v>
      </c>
      <c r="AD237" s="20">
        <f t="shared" si="67"/>
        <v>2.1327433628318584</v>
      </c>
      <c r="AE237" s="20">
        <v>1.5</v>
      </c>
      <c r="AF237">
        <v>3</v>
      </c>
      <c r="AG237">
        <v>0.1</v>
      </c>
      <c r="AH237">
        <v>0</v>
      </c>
      <c r="AI237">
        <v>39</v>
      </c>
      <c r="AJ237">
        <v>2114</v>
      </c>
      <c r="AK237" s="20">
        <v>35.233333333333</v>
      </c>
      <c r="AL237">
        <v>35.229999999999997</v>
      </c>
      <c r="AM237">
        <v>35</v>
      </c>
      <c r="AN237" s="26">
        <f t="shared" si="68"/>
        <v>17.616666666666667</v>
      </c>
      <c r="AO237">
        <v>28.24</v>
      </c>
      <c r="AP237" s="41">
        <f t="shared" si="69"/>
        <v>1</v>
      </c>
      <c r="AQ237">
        <v>15</v>
      </c>
      <c r="AR237">
        <v>15</v>
      </c>
      <c r="AS237">
        <v>15</v>
      </c>
      <c r="AT237">
        <v>14</v>
      </c>
      <c r="AU237">
        <v>14</v>
      </c>
      <c r="AV237">
        <v>11</v>
      </c>
      <c r="AW237">
        <v>6</v>
      </c>
      <c r="AX237">
        <v>3</v>
      </c>
      <c r="AY237">
        <v>0</v>
      </c>
      <c r="AZ237">
        <v>1</v>
      </c>
      <c r="BA237" s="42">
        <f t="shared" si="70"/>
        <v>1</v>
      </c>
      <c r="BB237">
        <v>0.88</v>
      </c>
      <c r="BC237">
        <v>42</v>
      </c>
      <c r="BD237" s="20">
        <v>0</v>
      </c>
      <c r="BE237" s="20">
        <f t="shared" si="71"/>
        <v>15</v>
      </c>
      <c r="BF237" s="20">
        <f t="shared" si="72"/>
        <v>25.54640931024695</v>
      </c>
      <c r="BG237">
        <v>12</v>
      </c>
      <c r="BH237">
        <v>12</v>
      </c>
      <c r="BI237">
        <v>6</v>
      </c>
      <c r="BJ237" s="41">
        <f t="shared" si="73"/>
        <v>0.66666666666666663</v>
      </c>
      <c r="BK237">
        <v>2</v>
      </c>
      <c r="BL237">
        <v>2</v>
      </c>
      <c r="BM237">
        <v>1</v>
      </c>
      <c r="BN237" s="42">
        <f t="shared" si="74"/>
        <v>1</v>
      </c>
      <c r="BO237">
        <v>3</v>
      </c>
      <c r="BP237">
        <v>1</v>
      </c>
      <c r="BQ237">
        <v>2</v>
      </c>
      <c r="BR237">
        <v>0</v>
      </c>
      <c r="BS237" s="41">
        <f t="shared" si="75"/>
        <v>0</v>
      </c>
      <c r="BT237">
        <v>1</v>
      </c>
      <c r="BU237">
        <v>1</v>
      </c>
      <c r="BV237" s="41">
        <f t="shared" si="76"/>
        <v>0.5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3</v>
      </c>
      <c r="DA237">
        <v>0</v>
      </c>
      <c r="DB237">
        <v>0</v>
      </c>
      <c r="DC237">
        <v>2</v>
      </c>
      <c r="DD237">
        <v>2</v>
      </c>
      <c r="DE237">
        <v>0</v>
      </c>
      <c r="DF237">
        <v>0</v>
      </c>
      <c r="DG237">
        <v>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 s="42">
        <f t="shared" si="77"/>
        <v>0</v>
      </c>
      <c r="DQ237" s="20">
        <v>-1.7000000000000001E-2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45</v>
      </c>
      <c r="DX237">
        <v>24</v>
      </c>
      <c r="DY237">
        <v>36</v>
      </c>
      <c r="DZ237">
        <v>20</v>
      </c>
      <c r="EA237">
        <v>24</v>
      </c>
      <c r="EB237">
        <v>12</v>
      </c>
      <c r="EC237">
        <v>2.39</v>
      </c>
      <c r="ED237">
        <v>1.73</v>
      </c>
      <c r="EE237">
        <v>3</v>
      </c>
      <c r="EF237">
        <v>0</v>
      </c>
      <c r="EG237" s="41">
        <f t="shared" si="78"/>
        <v>0.125</v>
      </c>
      <c r="EH237" s="43">
        <f t="shared" si="79"/>
        <v>1</v>
      </c>
      <c r="EI237" s="44">
        <f t="shared" si="80"/>
        <v>1.125</v>
      </c>
      <c r="EJ237">
        <v>45</v>
      </c>
      <c r="EK237">
        <v>24</v>
      </c>
      <c r="EL237">
        <v>36</v>
      </c>
      <c r="EM237">
        <v>20</v>
      </c>
      <c r="EN237">
        <v>24</v>
      </c>
      <c r="EO237">
        <v>12</v>
      </c>
      <c r="EP237">
        <v>3</v>
      </c>
      <c r="EQ237">
        <v>0</v>
      </c>
      <c r="ER237">
        <v>28</v>
      </c>
      <c r="ES237">
        <v>13</v>
      </c>
      <c r="ET237">
        <v>10</v>
      </c>
      <c r="EU237">
        <v>5</v>
      </c>
      <c r="EV237">
        <v>1</v>
      </c>
      <c r="EW237">
        <v>0</v>
      </c>
      <c r="EX237">
        <v>0</v>
      </c>
      <c r="EY237">
        <v>1</v>
      </c>
      <c r="EZ237">
        <v>0.5</v>
      </c>
      <c r="FA237">
        <v>0.2</v>
      </c>
      <c r="FB237">
        <v>0.7</v>
      </c>
      <c r="FC237" s="20">
        <v>4.03</v>
      </c>
      <c r="FD237" s="26">
        <f t="shared" si="81"/>
        <v>2.0150000000000001</v>
      </c>
      <c r="FE237">
        <v>0.68330000000000002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 s="42">
        <f t="shared" si="82"/>
        <v>2</v>
      </c>
      <c r="FM237" s="20">
        <f t="shared" si="83"/>
        <v>0</v>
      </c>
      <c r="FN237" s="41">
        <v>0.46415094340000002</v>
      </c>
      <c r="FO237" s="20">
        <f t="shared" si="84"/>
        <v>3</v>
      </c>
      <c r="FP237" s="20">
        <f t="shared" si="85"/>
        <v>2.9965999999999999</v>
      </c>
      <c r="FQ237" s="20">
        <f t="shared" si="86"/>
        <v>117.51348282713597</v>
      </c>
      <c r="FV237" t="s">
        <v>711</v>
      </c>
      <c r="FW237" s="45">
        <v>650000</v>
      </c>
      <c r="FX237" s="45">
        <v>650000</v>
      </c>
      <c r="FY237">
        <v>228</v>
      </c>
      <c r="FZ237">
        <v>60</v>
      </c>
      <c r="GA237">
        <v>41</v>
      </c>
      <c r="GB237">
        <v>101</v>
      </c>
      <c r="GC237">
        <v>4</v>
      </c>
      <c r="GD237">
        <v>77</v>
      </c>
      <c r="GE237">
        <v>466</v>
      </c>
      <c r="GF237">
        <v>3111</v>
      </c>
      <c r="GG237">
        <v>9.5</v>
      </c>
      <c r="GH237">
        <v>3.3</v>
      </c>
      <c r="GI237">
        <v>12.7</v>
      </c>
      <c r="GJ237" s="42">
        <f t="shared" si="87"/>
        <v>3</v>
      </c>
    </row>
    <row r="238" spans="1:192" x14ac:dyDescent="0.45">
      <c r="A238" s="40">
        <v>33487</v>
      </c>
      <c r="B238" t="s">
        <v>1735</v>
      </c>
      <c r="C238" t="s">
        <v>1736</v>
      </c>
      <c r="D238" t="s">
        <v>107</v>
      </c>
      <c r="E238" t="s">
        <v>107</v>
      </c>
      <c r="F238">
        <v>76</v>
      </c>
      <c r="G238">
        <v>207</v>
      </c>
      <c r="H238">
        <v>2009</v>
      </c>
      <c r="I238">
        <v>2</v>
      </c>
      <c r="J238">
        <v>51</v>
      </c>
      <c r="K238" t="s">
        <v>92</v>
      </c>
      <c r="L238">
        <v>2013</v>
      </c>
      <c r="M238">
        <v>26</v>
      </c>
      <c r="N238">
        <v>5</v>
      </c>
      <c r="O238">
        <v>8475208</v>
      </c>
      <c r="P238" t="s">
        <v>1737</v>
      </c>
      <c r="Q238" t="s">
        <v>1738</v>
      </c>
      <c r="R238" t="s">
        <v>1739</v>
      </c>
      <c r="S238" t="s">
        <v>219</v>
      </c>
      <c r="T238" t="s">
        <v>720</v>
      </c>
      <c r="U238" t="s">
        <v>230</v>
      </c>
      <c r="V238">
        <v>80</v>
      </c>
      <c r="W238">
        <v>5</v>
      </c>
      <c r="X238">
        <v>13</v>
      </c>
      <c r="Y238">
        <v>7</v>
      </c>
      <c r="Z238">
        <v>18</v>
      </c>
      <c r="AA238">
        <v>13</v>
      </c>
      <c r="AB238">
        <v>80</v>
      </c>
      <c r="AC238" s="26">
        <f t="shared" si="66"/>
        <v>0.22500000000000001</v>
      </c>
      <c r="AD238" s="20">
        <f t="shared" si="67"/>
        <v>1.8036809815950932</v>
      </c>
      <c r="AE238" s="20">
        <v>6.3239999999999998</v>
      </c>
      <c r="AF238">
        <v>-5</v>
      </c>
      <c r="AG238">
        <v>7.8</v>
      </c>
      <c r="AH238">
        <v>30</v>
      </c>
      <c r="AI238">
        <v>2244</v>
      </c>
      <c r="AJ238">
        <v>98964</v>
      </c>
      <c r="AK238" s="20">
        <v>1649.4</v>
      </c>
      <c r="AL238">
        <v>1649.38</v>
      </c>
      <c r="AM238">
        <v>1649</v>
      </c>
      <c r="AN238" s="26">
        <f t="shared" si="68"/>
        <v>20.6175</v>
      </c>
      <c r="AO238">
        <v>34.29</v>
      </c>
      <c r="AP238" s="41">
        <f t="shared" si="69"/>
        <v>0.28125</v>
      </c>
      <c r="AQ238">
        <v>213</v>
      </c>
      <c r="AR238">
        <v>213</v>
      </c>
      <c r="AS238">
        <v>213</v>
      </c>
      <c r="AT238">
        <v>142</v>
      </c>
      <c r="AU238">
        <v>142</v>
      </c>
      <c r="AV238">
        <v>102</v>
      </c>
      <c r="AW238">
        <v>69</v>
      </c>
      <c r="AX238">
        <v>9</v>
      </c>
      <c r="AY238">
        <v>2</v>
      </c>
      <c r="AZ238">
        <v>11</v>
      </c>
      <c r="BA238" s="42">
        <f t="shared" si="70"/>
        <v>13</v>
      </c>
      <c r="BB238">
        <v>5.19</v>
      </c>
      <c r="BC238">
        <v>52.637300000000003</v>
      </c>
      <c r="BD238" s="20">
        <v>157.19999999999999</v>
      </c>
      <c r="BE238" s="20">
        <f t="shared" si="71"/>
        <v>370.2</v>
      </c>
      <c r="BF238" s="20">
        <f t="shared" si="72"/>
        <v>13.466878463422619</v>
      </c>
      <c r="BG238">
        <v>560</v>
      </c>
      <c r="BH238">
        <v>690</v>
      </c>
      <c r="BI238">
        <v>676</v>
      </c>
      <c r="BJ238" s="41">
        <f t="shared" si="73"/>
        <v>0.45307443365695793</v>
      </c>
      <c r="BK238">
        <v>101</v>
      </c>
      <c r="BL238">
        <v>101</v>
      </c>
      <c r="BM238">
        <v>157</v>
      </c>
      <c r="BN238" s="42">
        <f t="shared" si="74"/>
        <v>-56</v>
      </c>
      <c r="BO238">
        <v>40</v>
      </c>
      <c r="BP238">
        <v>43</v>
      </c>
      <c r="BQ238">
        <v>35</v>
      </c>
      <c r="BR238">
        <v>132</v>
      </c>
      <c r="BS238" s="41">
        <f t="shared" si="75"/>
        <v>9.8581030619865576E-2</v>
      </c>
      <c r="BT238">
        <v>0</v>
      </c>
      <c r="BU238">
        <v>0</v>
      </c>
      <c r="BV238" s="41">
        <f t="shared" si="76"/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</v>
      </c>
      <c r="CS238">
        <v>2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5</v>
      </c>
      <c r="CZ238">
        <v>35</v>
      </c>
      <c r="DA238">
        <v>4</v>
      </c>
      <c r="DB238">
        <v>0</v>
      </c>
      <c r="DC238">
        <v>19</v>
      </c>
      <c r="DD238">
        <v>19</v>
      </c>
      <c r="DE238">
        <v>0</v>
      </c>
      <c r="DF238">
        <v>0</v>
      </c>
      <c r="DG238">
        <v>60</v>
      </c>
      <c r="DH238">
        <v>15</v>
      </c>
      <c r="DI238">
        <v>11</v>
      </c>
      <c r="DJ238">
        <v>15</v>
      </c>
      <c r="DK238">
        <v>15</v>
      </c>
      <c r="DL238">
        <v>0</v>
      </c>
      <c r="DM238">
        <v>11</v>
      </c>
      <c r="DN238">
        <v>11</v>
      </c>
      <c r="DO238">
        <v>0</v>
      </c>
      <c r="DP238" s="42">
        <f t="shared" si="77"/>
        <v>-4</v>
      </c>
      <c r="DQ238" s="20">
        <v>2.4369999999999998</v>
      </c>
      <c r="DR238">
        <v>15</v>
      </c>
      <c r="DS238">
        <v>0</v>
      </c>
      <c r="DT238">
        <v>0</v>
      </c>
      <c r="DU238">
        <v>0</v>
      </c>
      <c r="DV238">
        <v>0</v>
      </c>
      <c r="DW238">
        <v>1528</v>
      </c>
      <c r="DX238">
        <v>1627</v>
      </c>
      <c r="DY238">
        <v>1170</v>
      </c>
      <c r="DZ238">
        <v>1207</v>
      </c>
      <c r="EA238">
        <v>854</v>
      </c>
      <c r="EB238">
        <v>907</v>
      </c>
      <c r="EC238">
        <v>76.55</v>
      </c>
      <c r="ED238">
        <v>83.27</v>
      </c>
      <c r="EE238">
        <v>64</v>
      </c>
      <c r="EF238">
        <v>95</v>
      </c>
      <c r="EG238" s="41">
        <f t="shared" si="78"/>
        <v>7.4941451990632318E-2</v>
      </c>
      <c r="EH238" s="43">
        <f t="shared" si="79"/>
        <v>0.89525909592061748</v>
      </c>
      <c r="EI238" s="44">
        <f t="shared" si="80"/>
        <v>0.97020054791124977</v>
      </c>
      <c r="EJ238">
        <v>1522</v>
      </c>
      <c r="EK238">
        <v>1624</v>
      </c>
      <c r="EL238">
        <v>1166</v>
      </c>
      <c r="EM238">
        <v>1205</v>
      </c>
      <c r="EN238">
        <v>850</v>
      </c>
      <c r="EO238">
        <v>905</v>
      </c>
      <c r="EP238">
        <v>65</v>
      </c>
      <c r="EQ238">
        <v>95</v>
      </c>
      <c r="ER238">
        <v>802</v>
      </c>
      <c r="ES238">
        <v>831</v>
      </c>
      <c r="ET238">
        <v>308</v>
      </c>
      <c r="EU238">
        <v>345</v>
      </c>
      <c r="EV238">
        <v>33</v>
      </c>
      <c r="EW238">
        <v>55</v>
      </c>
      <c r="EX238">
        <v>117</v>
      </c>
      <c r="EY238">
        <v>114</v>
      </c>
      <c r="EZ238">
        <v>0.30000000000000004</v>
      </c>
      <c r="FA238">
        <v>3</v>
      </c>
      <c r="FB238">
        <v>3.3</v>
      </c>
      <c r="FC238" s="20">
        <v>33.4</v>
      </c>
      <c r="FD238" s="26">
        <f t="shared" si="81"/>
        <v>0.41749999999999998</v>
      </c>
      <c r="FE238">
        <v>0.93320000000000003</v>
      </c>
      <c r="FF238">
        <v>1.35</v>
      </c>
      <c r="FG238">
        <v>-0.25</v>
      </c>
      <c r="FH238">
        <v>1.1100000000000001</v>
      </c>
      <c r="FL238" s="42">
        <f t="shared" si="82"/>
        <v>263</v>
      </c>
      <c r="FM238" s="20">
        <f t="shared" si="83"/>
        <v>9.0666666666666664</v>
      </c>
      <c r="FN238" s="41">
        <v>1.9339622600000002E-2</v>
      </c>
      <c r="FO238" s="20">
        <f t="shared" si="84"/>
        <v>15</v>
      </c>
      <c r="FP238" s="20">
        <f t="shared" si="85"/>
        <v>18.487400000000001</v>
      </c>
      <c r="FQ238" s="20">
        <f t="shared" si="86"/>
        <v>114.77039857400963</v>
      </c>
      <c r="FR238">
        <v>2</v>
      </c>
      <c r="FS238" t="s">
        <v>1225</v>
      </c>
      <c r="FT238">
        <v>100</v>
      </c>
      <c r="FV238" t="s">
        <v>711</v>
      </c>
      <c r="FW238" s="45">
        <v>4100000</v>
      </c>
      <c r="FX238" s="45">
        <v>4100000</v>
      </c>
      <c r="FY238">
        <v>243</v>
      </c>
      <c r="FZ238">
        <v>7</v>
      </c>
      <c r="GA238">
        <v>44</v>
      </c>
      <c r="GB238">
        <v>51</v>
      </c>
      <c r="GC238">
        <v>7</v>
      </c>
      <c r="GD238">
        <v>64</v>
      </c>
      <c r="GE238">
        <v>288</v>
      </c>
      <c r="GF238">
        <v>4820</v>
      </c>
      <c r="GG238">
        <v>0.2</v>
      </c>
      <c r="GH238">
        <v>9.1</v>
      </c>
      <c r="GI238">
        <v>9.4</v>
      </c>
      <c r="GJ238" s="42">
        <f t="shared" si="87"/>
        <v>15</v>
      </c>
    </row>
    <row r="239" spans="1:192" x14ac:dyDescent="0.45">
      <c r="A239" s="40">
        <v>33276</v>
      </c>
      <c r="B239" t="s">
        <v>317</v>
      </c>
      <c r="D239" t="s">
        <v>169</v>
      </c>
      <c r="E239" t="s">
        <v>169</v>
      </c>
      <c r="F239">
        <v>73</v>
      </c>
      <c r="G239">
        <v>208</v>
      </c>
      <c r="H239">
        <v>2009</v>
      </c>
      <c r="I239">
        <v>2</v>
      </c>
      <c r="J239">
        <v>52</v>
      </c>
      <c r="K239" t="s">
        <v>92</v>
      </c>
      <c r="L239">
        <v>2012</v>
      </c>
      <c r="M239">
        <v>26</v>
      </c>
      <c r="N239">
        <v>6</v>
      </c>
      <c r="O239">
        <v>8475209</v>
      </c>
      <c r="P239" t="s">
        <v>1740</v>
      </c>
      <c r="Q239" t="s">
        <v>1741</v>
      </c>
      <c r="R239" t="s">
        <v>1742</v>
      </c>
      <c r="S239" t="s">
        <v>115</v>
      </c>
      <c r="T239" t="s">
        <v>710</v>
      </c>
      <c r="U239" t="s">
        <v>1743</v>
      </c>
      <c r="V239">
        <v>72</v>
      </c>
      <c r="W239">
        <v>14</v>
      </c>
      <c r="X239">
        <v>21</v>
      </c>
      <c r="Y239">
        <v>15</v>
      </c>
      <c r="Z239">
        <v>35</v>
      </c>
      <c r="AA239">
        <v>0</v>
      </c>
      <c r="AB239">
        <v>0</v>
      </c>
      <c r="AC239" s="26">
        <f t="shared" si="66"/>
        <v>0.4861111111111111</v>
      </c>
      <c r="AD239" s="20">
        <f t="shared" si="67"/>
        <v>10.087452471482891</v>
      </c>
      <c r="AE239" s="20">
        <v>13.234</v>
      </c>
      <c r="AF239">
        <v>7</v>
      </c>
      <c r="AG239">
        <v>-0.1</v>
      </c>
      <c r="AH239">
        <v>38</v>
      </c>
      <c r="AI239">
        <v>1435</v>
      </c>
      <c r="AJ239">
        <v>65652</v>
      </c>
      <c r="AK239" s="20">
        <v>1094.2</v>
      </c>
      <c r="AL239">
        <v>1094.02</v>
      </c>
      <c r="AM239">
        <v>1094</v>
      </c>
      <c r="AN239" s="26">
        <f t="shared" si="68"/>
        <v>15.197222222222223</v>
      </c>
      <c r="AO239">
        <v>25.36</v>
      </c>
      <c r="AP239" s="41">
        <f t="shared" si="69"/>
        <v>0.59322033898305082</v>
      </c>
      <c r="AQ239">
        <v>268</v>
      </c>
      <c r="AR239">
        <v>268</v>
      </c>
      <c r="AS239">
        <v>268</v>
      </c>
      <c r="AT239">
        <v>194</v>
      </c>
      <c r="AU239">
        <v>194</v>
      </c>
      <c r="AV239">
        <v>136</v>
      </c>
      <c r="AW239">
        <v>152</v>
      </c>
      <c r="AX239">
        <v>75</v>
      </c>
      <c r="AY239">
        <v>8</v>
      </c>
      <c r="AZ239">
        <v>21</v>
      </c>
      <c r="BA239" s="42">
        <f t="shared" si="70"/>
        <v>29</v>
      </c>
      <c r="BB239">
        <v>17.34</v>
      </c>
      <c r="BC239">
        <v>28.676500000000001</v>
      </c>
      <c r="BD239" s="20">
        <v>350.7</v>
      </c>
      <c r="BE239" s="20">
        <f t="shared" si="71"/>
        <v>618.70000000000005</v>
      </c>
      <c r="BF239" s="20">
        <f t="shared" si="72"/>
        <v>33.931737993820953</v>
      </c>
      <c r="BG239">
        <v>461</v>
      </c>
      <c r="BH239">
        <v>389</v>
      </c>
      <c r="BI239">
        <v>294</v>
      </c>
      <c r="BJ239" s="41">
        <f t="shared" si="73"/>
        <v>0.61059602649006628</v>
      </c>
      <c r="BK239">
        <v>137</v>
      </c>
      <c r="BL239">
        <v>137</v>
      </c>
      <c r="BM239">
        <v>68</v>
      </c>
      <c r="BN239" s="42">
        <f t="shared" si="74"/>
        <v>69</v>
      </c>
      <c r="BO239">
        <v>58</v>
      </c>
      <c r="BP239">
        <v>14</v>
      </c>
      <c r="BQ239">
        <v>26</v>
      </c>
      <c r="BR239">
        <v>37</v>
      </c>
      <c r="BS239" s="41">
        <f t="shared" si="75"/>
        <v>4.7375160051216392E-2</v>
      </c>
      <c r="BT239">
        <v>4</v>
      </c>
      <c r="BU239">
        <v>8</v>
      </c>
      <c r="BV239" s="41">
        <f t="shared" si="76"/>
        <v>0.33333333333333331</v>
      </c>
      <c r="BW239">
        <v>3</v>
      </c>
      <c r="BX239">
        <v>2</v>
      </c>
      <c r="BY239">
        <v>0</v>
      </c>
      <c r="BZ239">
        <v>1</v>
      </c>
      <c r="CA239">
        <v>1</v>
      </c>
      <c r="CB239">
        <v>5</v>
      </c>
      <c r="CC239">
        <v>2</v>
      </c>
      <c r="CD239">
        <v>1</v>
      </c>
      <c r="CE239">
        <v>1</v>
      </c>
      <c r="CF239">
        <v>1</v>
      </c>
      <c r="CG239">
        <v>2</v>
      </c>
      <c r="CH239">
        <v>6</v>
      </c>
      <c r="CI239">
        <v>0</v>
      </c>
      <c r="CJ239">
        <v>0</v>
      </c>
      <c r="CK239">
        <v>3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3</v>
      </c>
      <c r="CU239">
        <v>0</v>
      </c>
      <c r="CV239">
        <v>9</v>
      </c>
      <c r="CW239">
        <v>0</v>
      </c>
      <c r="CX239">
        <v>1</v>
      </c>
      <c r="CY239">
        <v>11</v>
      </c>
      <c r="CZ239">
        <v>46</v>
      </c>
      <c r="DA239">
        <v>11</v>
      </c>
      <c r="DB239">
        <v>3</v>
      </c>
      <c r="DC239">
        <v>9</v>
      </c>
      <c r="DD239">
        <v>21</v>
      </c>
      <c r="DE239">
        <v>6</v>
      </c>
      <c r="DF239">
        <v>4</v>
      </c>
      <c r="DG239">
        <v>82</v>
      </c>
      <c r="DH239">
        <v>19</v>
      </c>
      <c r="DI239">
        <v>20</v>
      </c>
      <c r="DJ239">
        <v>19</v>
      </c>
      <c r="DK239">
        <v>19</v>
      </c>
      <c r="DL239">
        <v>0</v>
      </c>
      <c r="DM239">
        <v>20</v>
      </c>
      <c r="DN239">
        <v>20</v>
      </c>
      <c r="DO239">
        <v>0</v>
      </c>
      <c r="DP239" s="42">
        <f t="shared" si="77"/>
        <v>1</v>
      </c>
      <c r="DQ239" s="20">
        <v>-1.52</v>
      </c>
      <c r="DR239">
        <v>19</v>
      </c>
      <c r="DS239">
        <v>0</v>
      </c>
      <c r="DT239">
        <v>0</v>
      </c>
      <c r="DU239">
        <v>0</v>
      </c>
      <c r="DV239">
        <v>0</v>
      </c>
      <c r="DW239">
        <v>1322</v>
      </c>
      <c r="DX239">
        <v>946</v>
      </c>
      <c r="DY239">
        <v>930</v>
      </c>
      <c r="DZ239">
        <v>744</v>
      </c>
      <c r="EA239">
        <v>658</v>
      </c>
      <c r="EB239">
        <v>529</v>
      </c>
      <c r="EC239">
        <v>61.41</v>
      </c>
      <c r="ED239">
        <v>51.35</v>
      </c>
      <c r="EE239">
        <v>59</v>
      </c>
      <c r="EF239">
        <v>40</v>
      </c>
      <c r="EG239" s="41">
        <f t="shared" si="78"/>
        <v>8.9665653495440728E-2</v>
      </c>
      <c r="EH239" s="43">
        <f t="shared" si="79"/>
        <v>0.92438563327032131</v>
      </c>
      <c r="EI239" s="44">
        <f t="shared" si="80"/>
        <v>1.0140512867657621</v>
      </c>
      <c r="EJ239">
        <v>1323</v>
      </c>
      <c r="EK239">
        <v>948</v>
      </c>
      <c r="EL239">
        <v>931</v>
      </c>
      <c r="EM239">
        <v>747</v>
      </c>
      <c r="EN239">
        <v>660</v>
      </c>
      <c r="EO239">
        <v>531</v>
      </c>
      <c r="EP239">
        <v>59</v>
      </c>
      <c r="EQ239">
        <v>41</v>
      </c>
      <c r="ER239">
        <v>640</v>
      </c>
      <c r="ES239">
        <v>495</v>
      </c>
      <c r="ET239">
        <v>237</v>
      </c>
      <c r="EU239">
        <v>225</v>
      </c>
      <c r="EV239">
        <v>31</v>
      </c>
      <c r="EW239">
        <v>28</v>
      </c>
      <c r="EX239">
        <v>69</v>
      </c>
      <c r="EY239">
        <v>60</v>
      </c>
      <c r="EZ239">
        <v>2</v>
      </c>
      <c r="FA239">
        <v>1.6</v>
      </c>
      <c r="FB239">
        <v>3.6</v>
      </c>
      <c r="FC239" s="20">
        <v>47.06</v>
      </c>
      <c r="FD239" s="26">
        <f t="shared" si="81"/>
        <v>0.65361111111111114</v>
      </c>
      <c r="FE239">
        <v>1.6957</v>
      </c>
      <c r="FF239">
        <v>0.75</v>
      </c>
      <c r="FG239">
        <v>0.02</v>
      </c>
      <c r="FH239">
        <v>0.77</v>
      </c>
      <c r="FI239">
        <v>2</v>
      </c>
      <c r="FJ239">
        <v>0</v>
      </c>
      <c r="FK239">
        <v>0</v>
      </c>
      <c r="FL239" s="42">
        <f t="shared" si="82"/>
        <v>212</v>
      </c>
      <c r="FM239" s="20">
        <f t="shared" si="83"/>
        <v>8.5789473684210531</v>
      </c>
      <c r="FN239" s="41">
        <v>0.15455863020000002</v>
      </c>
      <c r="FO239" s="20">
        <f t="shared" si="84"/>
        <v>31.2</v>
      </c>
      <c r="FP239" s="20">
        <f t="shared" si="85"/>
        <v>34.695999999999998</v>
      </c>
      <c r="FQ239" s="20">
        <f t="shared" si="86"/>
        <v>124.38529460156123</v>
      </c>
      <c r="FR239">
        <v>2</v>
      </c>
      <c r="FS239" t="s">
        <v>111</v>
      </c>
      <c r="FT239">
        <v>68</v>
      </c>
      <c r="FV239" t="s">
        <v>711</v>
      </c>
      <c r="FW239" s="45">
        <v>2800000</v>
      </c>
      <c r="FX239" s="45">
        <v>2800000</v>
      </c>
      <c r="FY239">
        <v>335</v>
      </c>
      <c r="FZ239">
        <v>61</v>
      </c>
      <c r="GA239">
        <v>65</v>
      </c>
      <c r="GB239">
        <v>126</v>
      </c>
      <c r="GC239">
        <v>6</v>
      </c>
      <c r="GD239">
        <v>176</v>
      </c>
      <c r="GE239">
        <v>507</v>
      </c>
      <c r="GF239">
        <v>4430</v>
      </c>
      <c r="GG239">
        <v>8.1</v>
      </c>
      <c r="GH239">
        <v>4.9000000000000004</v>
      </c>
      <c r="GI239">
        <v>13</v>
      </c>
      <c r="GJ239" s="42">
        <f t="shared" si="87"/>
        <v>31.2</v>
      </c>
    </row>
    <row r="240" spans="1:192" x14ac:dyDescent="0.45">
      <c r="A240" s="40">
        <v>32977</v>
      </c>
      <c r="B240" t="s">
        <v>1744</v>
      </c>
      <c r="C240" t="s">
        <v>282</v>
      </c>
      <c r="D240" t="s">
        <v>107</v>
      </c>
      <c r="E240" t="s">
        <v>107</v>
      </c>
      <c r="F240">
        <v>74</v>
      </c>
      <c r="G240">
        <v>210</v>
      </c>
      <c r="H240">
        <v>2008</v>
      </c>
      <c r="I240">
        <v>6</v>
      </c>
      <c r="J240">
        <v>160</v>
      </c>
      <c r="K240" t="s">
        <v>202</v>
      </c>
      <c r="L240">
        <v>2014</v>
      </c>
      <c r="M240">
        <v>27</v>
      </c>
      <c r="N240">
        <v>4</v>
      </c>
      <c r="O240">
        <v>8474722</v>
      </c>
      <c r="P240" t="s">
        <v>1745</v>
      </c>
      <c r="Q240" t="s">
        <v>1746</v>
      </c>
      <c r="R240" t="s">
        <v>1747</v>
      </c>
      <c r="S240" t="s">
        <v>1009</v>
      </c>
      <c r="T240" t="s">
        <v>710</v>
      </c>
      <c r="U240" t="s">
        <v>298</v>
      </c>
      <c r="V240">
        <v>31</v>
      </c>
      <c r="W240">
        <v>1</v>
      </c>
      <c r="X240">
        <v>3</v>
      </c>
      <c r="Y240">
        <v>1</v>
      </c>
      <c r="Z240">
        <v>4</v>
      </c>
      <c r="AA240">
        <v>22</v>
      </c>
      <c r="AB240">
        <v>59</v>
      </c>
      <c r="AC240" s="26">
        <f t="shared" si="66"/>
        <v>0.12903225806451613</v>
      </c>
      <c r="AD240" s="20">
        <f t="shared" si="67"/>
        <v>1.7037037037037037</v>
      </c>
      <c r="AE240" s="20">
        <v>1.3780000000000001</v>
      </c>
      <c r="AF240">
        <v>-1</v>
      </c>
      <c r="AG240">
        <v>-2.8</v>
      </c>
      <c r="AH240">
        <v>68</v>
      </c>
      <c r="AI240">
        <v>306</v>
      </c>
      <c r="AJ240">
        <v>12809</v>
      </c>
      <c r="AK240" s="20">
        <v>213.48333333332999</v>
      </c>
      <c r="AL240">
        <v>213.48</v>
      </c>
      <c r="AM240">
        <v>213</v>
      </c>
      <c r="AN240" s="26">
        <f t="shared" si="68"/>
        <v>6.8865591397849455</v>
      </c>
      <c r="AO240">
        <v>11.85</v>
      </c>
      <c r="AP240" s="41">
        <f t="shared" si="69"/>
        <v>0.66666666666666663</v>
      </c>
      <c r="AQ240">
        <v>28</v>
      </c>
      <c r="AR240">
        <v>28</v>
      </c>
      <c r="AS240">
        <v>28</v>
      </c>
      <c r="AT240">
        <v>23</v>
      </c>
      <c r="AU240">
        <v>23</v>
      </c>
      <c r="AV240">
        <v>16</v>
      </c>
      <c r="AW240">
        <v>17</v>
      </c>
      <c r="AX240">
        <v>9</v>
      </c>
      <c r="AY240">
        <v>3</v>
      </c>
      <c r="AZ240">
        <v>1</v>
      </c>
      <c r="BA240" s="42">
        <f t="shared" si="70"/>
        <v>4</v>
      </c>
      <c r="BB240">
        <v>1.66</v>
      </c>
      <c r="BC240">
        <v>25.9375</v>
      </c>
      <c r="BD240" s="20">
        <v>26</v>
      </c>
      <c r="BE240" s="20">
        <f t="shared" si="71"/>
        <v>54</v>
      </c>
      <c r="BF240" s="20">
        <f t="shared" si="72"/>
        <v>15.177065767284992</v>
      </c>
      <c r="BG240">
        <v>60</v>
      </c>
      <c r="BH240">
        <v>58</v>
      </c>
      <c r="BI240">
        <v>51</v>
      </c>
      <c r="BJ240" s="41">
        <f t="shared" si="73"/>
        <v>0.54054054054054057</v>
      </c>
      <c r="BK240">
        <v>57</v>
      </c>
      <c r="BL240">
        <v>57</v>
      </c>
      <c r="BM240">
        <v>23</v>
      </c>
      <c r="BN240" s="42">
        <f t="shared" si="74"/>
        <v>34</v>
      </c>
      <c r="BO240">
        <v>7</v>
      </c>
      <c r="BP240">
        <v>7</v>
      </c>
      <c r="BQ240">
        <v>2</v>
      </c>
      <c r="BR240">
        <v>11</v>
      </c>
      <c r="BS240" s="41">
        <f t="shared" si="75"/>
        <v>6.6666666666666666E-2</v>
      </c>
      <c r="BT240">
        <v>1</v>
      </c>
      <c r="BU240">
        <v>1</v>
      </c>
      <c r="BV240" s="41">
        <f t="shared" si="76"/>
        <v>0.5</v>
      </c>
      <c r="BW240">
        <v>0</v>
      </c>
      <c r="BX240">
        <v>0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6</v>
      </c>
      <c r="DA240">
        <v>2</v>
      </c>
      <c r="DB240">
        <v>0</v>
      </c>
      <c r="DC240">
        <v>1</v>
      </c>
      <c r="DD240">
        <v>2</v>
      </c>
      <c r="DE240">
        <v>1</v>
      </c>
      <c r="DF240">
        <v>0</v>
      </c>
      <c r="DG240">
        <v>10</v>
      </c>
      <c r="DH240">
        <v>17</v>
      </c>
      <c r="DI240">
        <v>1</v>
      </c>
      <c r="DJ240">
        <v>18</v>
      </c>
      <c r="DK240">
        <v>13</v>
      </c>
      <c r="DL240">
        <v>5</v>
      </c>
      <c r="DM240">
        <v>8</v>
      </c>
      <c r="DN240">
        <v>2</v>
      </c>
      <c r="DO240">
        <v>6</v>
      </c>
      <c r="DP240" s="42">
        <f t="shared" si="77"/>
        <v>-16</v>
      </c>
      <c r="DQ240" s="20">
        <v>-9.234</v>
      </c>
      <c r="DR240">
        <v>9</v>
      </c>
      <c r="DS240">
        <v>6</v>
      </c>
      <c r="DT240">
        <v>0</v>
      </c>
      <c r="DU240">
        <v>1</v>
      </c>
      <c r="DV240">
        <v>1</v>
      </c>
      <c r="DW240">
        <v>158</v>
      </c>
      <c r="DX240">
        <v>216</v>
      </c>
      <c r="DY240">
        <v>122</v>
      </c>
      <c r="DZ240">
        <v>154</v>
      </c>
      <c r="EA240">
        <v>89</v>
      </c>
      <c r="EB240">
        <v>107</v>
      </c>
      <c r="EC240">
        <v>7.36</v>
      </c>
      <c r="ED240">
        <v>7.62</v>
      </c>
      <c r="EE240">
        <v>6</v>
      </c>
      <c r="EF240">
        <v>7</v>
      </c>
      <c r="EG240" s="41">
        <f t="shared" si="78"/>
        <v>6.741573033707865E-2</v>
      </c>
      <c r="EH240" s="43">
        <f t="shared" si="79"/>
        <v>0.93457943925233644</v>
      </c>
      <c r="EI240" s="44">
        <f t="shared" si="80"/>
        <v>1.0019951695894151</v>
      </c>
      <c r="EJ240">
        <v>155</v>
      </c>
      <c r="EK240">
        <v>217</v>
      </c>
      <c r="EL240">
        <v>119</v>
      </c>
      <c r="EM240">
        <v>155</v>
      </c>
      <c r="EN240">
        <v>86</v>
      </c>
      <c r="EO240">
        <v>108</v>
      </c>
      <c r="EP240">
        <v>6</v>
      </c>
      <c r="EQ240">
        <v>7</v>
      </c>
      <c r="ER240">
        <v>76</v>
      </c>
      <c r="ES240">
        <v>96</v>
      </c>
      <c r="ET240">
        <v>30</v>
      </c>
      <c r="EU240">
        <v>37</v>
      </c>
      <c r="EV240">
        <v>4</v>
      </c>
      <c r="EW240">
        <v>6</v>
      </c>
      <c r="EX240">
        <v>30</v>
      </c>
      <c r="EY240">
        <v>23</v>
      </c>
      <c r="EZ240">
        <v>-0.1</v>
      </c>
      <c r="FA240">
        <v>0.2</v>
      </c>
      <c r="FB240">
        <v>0.1</v>
      </c>
      <c r="FC240" s="20">
        <v>-0.85</v>
      </c>
      <c r="FD240" s="26">
        <f t="shared" si="81"/>
        <v>-2.7419354838709678E-2</v>
      </c>
      <c r="FE240">
        <v>0.14910000000000001</v>
      </c>
      <c r="FF240">
        <v>0.05</v>
      </c>
      <c r="FG240">
        <v>-0.44</v>
      </c>
      <c r="FH240">
        <v>-0.39</v>
      </c>
      <c r="FL240" s="42">
        <f t="shared" si="82"/>
        <v>142</v>
      </c>
      <c r="FM240" s="20">
        <f t="shared" si="83"/>
        <v>6.5555555555555554</v>
      </c>
      <c r="FN240" s="41">
        <v>1.2536309400000001E-2</v>
      </c>
      <c r="FO240" s="20">
        <f t="shared" si="84"/>
        <v>-2.8</v>
      </c>
      <c r="FP240" s="20">
        <f t="shared" si="85"/>
        <v>2.1532</v>
      </c>
      <c r="FQ240" s="20">
        <f t="shared" si="86"/>
        <v>105.11523327712199</v>
      </c>
      <c r="FU240" t="s">
        <v>702</v>
      </c>
      <c r="FV240" t="s">
        <v>711</v>
      </c>
      <c r="FW240" s="45">
        <v>700000</v>
      </c>
      <c r="FX240" s="45">
        <v>750000</v>
      </c>
      <c r="FY240">
        <v>85</v>
      </c>
      <c r="FZ240">
        <v>1</v>
      </c>
      <c r="GA240">
        <v>7</v>
      </c>
      <c r="GB240">
        <v>8</v>
      </c>
      <c r="GC240">
        <v>-2</v>
      </c>
      <c r="GD240">
        <v>126</v>
      </c>
      <c r="GE240">
        <v>51</v>
      </c>
      <c r="GF240">
        <v>821</v>
      </c>
      <c r="GG240">
        <v>-0.4</v>
      </c>
      <c r="GH240">
        <v>1.4</v>
      </c>
      <c r="GI240">
        <v>1</v>
      </c>
      <c r="GJ240" s="42">
        <f t="shared" si="87"/>
        <v>-2.8</v>
      </c>
    </row>
    <row r="241" spans="1:192" x14ac:dyDescent="0.45">
      <c r="A241" s="40">
        <v>35775</v>
      </c>
      <c r="B241" t="s">
        <v>1748</v>
      </c>
      <c r="C241" t="s">
        <v>907</v>
      </c>
      <c r="D241" t="s">
        <v>107</v>
      </c>
      <c r="E241" t="s">
        <v>107</v>
      </c>
      <c r="F241">
        <v>74</v>
      </c>
      <c r="G241">
        <v>202</v>
      </c>
      <c r="H241">
        <v>2016</v>
      </c>
      <c r="I241">
        <v>1</v>
      </c>
      <c r="J241">
        <v>6</v>
      </c>
      <c r="K241" t="s">
        <v>92</v>
      </c>
      <c r="L241">
        <v>2016</v>
      </c>
      <c r="M241">
        <v>20</v>
      </c>
      <c r="N241">
        <v>2</v>
      </c>
      <c r="O241">
        <v>8479314</v>
      </c>
      <c r="P241" t="s">
        <v>1749</v>
      </c>
      <c r="Q241" t="s">
        <v>1750</v>
      </c>
      <c r="R241" t="s">
        <v>1751</v>
      </c>
      <c r="S241" t="s">
        <v>420</v>
      </c>
      <c r="T241" t="s">
        <v>725</v>
      </c>
      <c r="U241" t="s">
        <v>123</v>
      </c>
      <c r="V241">
        <v>68</v>
      </c>
      <c r="W241">
        <v>24</v>
      </c>
      <c r="X241">
        <v>25</v>
      </c>
      <c r="Y241">
        <v>14</v>
      </c>
      <c r="Z241">
        <v>49</v>
      </c>
      <c r="AA241">
        <v>3</v>
      </c>
      <c r="AB241">
        <v>35</v>
      </c>
      <c r="AC241" s="26">
        <f t="shared" si="66"/>
        <v>0.72058823529411764</v>
      </c>
      <c r="AD241" s="20">
        <f t="shared" si="67"/>
        <v>6.0526315789473699</v>
      </c>
      <c r="AE241" s="20">
        <v>19.239000000000001</v>
      </c>
      <c r="AF241">
        <v>-1</v>
      </c>
      <c r="AG241">
        <v>8.1</v>
      </c>
      <c r="AH241">
        <v>61</v>
      </c>
      <c r="AI241">
        <v>1354</v>
      </c>
      <c r="AJ241">
        <v>70383</v>
      </c>
      <c r="AK241" s="20">
        <v>1173.05</v>
      </c>
      <c r="AL241">
        <v>1173.05</v>
      </c>
      <c r="AM241">
        <v>1173</v>
      </c>
      <c r="AN241" s="26">
        <f t="shared" si="68"/>
        <v>17.250735294117646</v>
      </c>
      <c r="AO241">
        <v>28.59</v>
      </c>
      <c r="AP241" s="41">
        <f t="shared" si="69"/>
        <v>0.74242424242424243</v>
      </c>
      <c r="AQ241">
        <v>309</v>
      </c>
      <c r="AR241">
        <v>309</v>
      </c>
      <c r="AS241">
        <v>309</v>
      </c>
      <c r="AT241">
        <v>270</v>
      </c>
      <c r="AU241">
        <v>270</v>
      </c>
      <c r="AV241">
        <v>188</v>
      </c>
      <c r="AW241">
        <v>218</v>
      </c>
      <c r="AX241">
        <v>138</v>
      </c>
      <c r="AY241">
        <v>3</v>
      </c>
      <c r="AZ241">
        <v>24</v>
      </c>
      <c r="BA241" s="42">
        <f t="shared" si="70"/>
        <v>27</v>
      </c>
      <c r="BB241">
        <v>25.88</v>
      </c>
      <c r="BC241">
        <v>23.888300000000001</v>
      </c>
      <c r="BD241" s="20">
        <v>308.8</v>
      </c>
      <c r="BE241" s="20">
        <f t="shared" si="71"/>
        <v>617.79999999999995</v>
      </c>
      <c r="BF241" s="20">
        <f t="shared" si="72"/>
        <v>31.599676058139043</v>
      </c>
      <c r="BG241">
        <v>472</v>
      </c>
      <c r="BH241">
        <v>381</v>
      </c>
      <c r="BI241">
        <v>373</v>
      </c>
      <c r="BJ241" s="41">
        <f t="shared" si="73"/>
        <v>0.55857988165680472</v>
      </c>
      <c r="BK241">
        <v>80</v>
      </c>
      <c r="BL241">
        <v>80</v>
      </c>
      <c r="BM241">
        <v>80</v>
      </c>
      <c r="BN241" s="42">
        <f t="shared" si="74"/>
        <v>0</v>
      </c>
      <c r="BO241">
        <v>82</v>
      </c>
      <c r="BP241">
        <v>34</v>
      </c>
      <c r="BQ241">
        <v>32</v>
      </c>
      <c r="BR241">
        <v>16</v>
      </c>
      <c r="BS241" s="41">
        <f t="shared" si="75"/>
        <v>2.23463687150838E-2</v>
      </c>
      <c r="BT241">
        <v>7</v>
      </c>
      <c r="BU241">
        <v>10</v>
      </c>
      <c r="BV241" s="41">
        <f t="shared" si="76"/>
        <v>0.41176470588235292</v>
      </c>
      <c r="BW241">
        <v>3</v>
      </c>
      <c r="BX241">
        <v>1</v>
      </c>
      <c r="BY241">
        <v>1</v>
      </c>
      <c r="BZ241">
        <v>2</v>
      </c>
      <c r="CA241">
        <v>3</v>
      </c>
      <c r="CB241">
        <v>7</v>
      </c>
      <c r="CC241">
        <v>1</v>
      </c>
      <c r="CD241">
        <v>3</v>
      </c>
      <c r="CE241">
        <v>2</v>
      </c>
      <c r="CF241">
        <v>4</v>
      </c>
      <c r="CG241">
        <v>6</v>
      </c>
      <c r="CH241">
        <v>5</v>
      </c>
      <c r="CI241">
        <v>0</v>
      </c>
      <c r="CJ241">
        <v>0</v>
      </c>
      <c r="CK241">
        <v>4</v>
      </c>
      <c r="CL241">
        <v>2</v>
      </c>
      <c r="CM241">
        <v>1</v>
      </c>
      <c r="CN241">
        <v>0</v>
      </c>
      <c r="CO241">
        <v>0</v>
      </c>
      <c r="CP241">
        <v>4</v>
      </c>
      <c r="CQ241">
        <v>1</v>
      </c>
      <c r="CR241">
        <v>2</v>
      </c>
      <c r="CS241">
        <v>1</v>
      </c>
      <c r="CT241">
        <v>5</v>
      </c>
      <c r="CU241">
        <v>1</v>
      </c>
      <c r="CV241">
        <v>10</v>
      </c>
      <c r="CW241">
        <v>3</v>
      </c>
      <c r="CX241">
        <v>4</v>
      </c>
      <c r="CY241">
        <v>8</v>
      </c>
      <c r="CZ241">
        <v>67</v>
      </c>
      <c r="DA241">
        <v>16</v>
      </c>
      <c r="DB241">
        <v>3</v>
      </c>
      <c r="DC241">
        <v>8</v>
      </c>
      <c r="DD241">
        <v>10</v>
      </c>
      <c r="DE241">
        <v>41</v>
      </c>
      <c r="DF241">
        <v>10</v>
      </c>
      <c r="DG241">
        <v>100</v>
      </c>
      <c r="DH241">
        <v>22</v>
      </c>
      <c r="DI241">
        <v>42</v>
      </c>
      <c r="DJ241">
        <v>24</v>
      </c>
      <c r="DK241">
        <v>22</v>
      </c>
      <c r="DL241">
        <v>2</v>
      </c>
      <c r="DM241">
        <v>42</v>
      </c>
      <c r="DN241">
        <v>40</v>
      </c>
      <c r="DO241">
        <v>2</v>
      </c>
      <c r="DP241" s="42">
        <f t="shared" si="77"/>
        <v>20</v>
      </c>
      <c r="DQ241" s="20">
        <v>16.748000000000001</v>
      </c>
      <c r="DR241">
        <v>18</v>
      </c>
      <c r="DS241">
        <v>3</v>
      </c>
      <c r="DT241">
        <v>0</v>
      </c>
      <c r="DU241">
        <v>0</v>
      </c>
      <c r="DV241">
        <v>1</v>
      </c>
      <c r="DW241">
        <v>1521</v>
      </c>
      <c r="DX241">
        <v>900</v>
      </c>
      <c r="DY241">
        <v>1123</v>
      </c>
      <c r="DZ241">
        <v>700</v>
      </c>
      <c r="EA241">
        <v>777</v>
      </c>
      <c r="EB241">
        <v>491</v>
      </c>
      <c r="EC241">
        <v>75.92</v>
      </c>
      <c r="ED241">
        <v>45</v>
      </c>
      <c r="EE241">
        <v>66</v>
      </c>
      <c r="EF241">
        <v>45</v>
      </c>
      <c r="EG241" s="41">
        <f t="shared" si="78"/>
        <v>8.4942084942084939E-2</v>
      </c>
      <c r="EH241" s="43">
        <f t="shared" si="79"/>
        <v>0.90835030549898166</v>
      </c>
      <c r="EI241" s="44">
        <f t="shared" si="80"/>
        <v>0.99329239044106665</v>
      </c>
      <c r="EJ241">
        <v>1526</v>
      </c>
      <c r="EK241">
        <v>900</v>
      </c>
      <c r="EL241">
        <v>1128</v>
      </c>
      <c r="EM241">
        <v>700</v>
      </c>
      <c r="EN241">
        <v>781</v>
      </c>
      <c r="EO241">
        <v>490</v>
      </c>
      <c r="EP241">
        <v>66</v>
      </c>
      <c r="EQ241">
        <v>45</v>
      </c>
      <c r="ER241">
        <v>755</v>
      </c>
      <c r="ES241">
        <v>430</v>
      </c>
      <c r="ET241">
        <v>293</v>
      </c>
      <c r="EU241">
        <v>164</v>
      </c>
      <c r="EV241">
        <v>38</v>
      </c>
      <c r="EW241">
        <v>23</v>
      </c>
      <c r="EX241">
        <v>102</v>
      </c>
      <c r="EY241">
        <v>89</v>
      </c>
      <c r="EZ241">
        <v>4.2</v>
      </c>
      <c r="FA241">
        <v>1.5</v>
      </c>
      <c r="FB241">
        <v>5.6</v>
      </c>
      <c r="FC241" s="20">
        <v>64.52</v>
      </c>
      <c r="FD241" s="26">
        <f t="shared" si="81"/>
        <v>0.94882352941176462</v>
      </c>
      <c r="FE241">
        <v>5.2144000000000004</v>
      </c>
      <c r="FF241">
        <v>1.39</v>
      </c>
      <c r="FG241">
        <v>0.06</v>
      </c>
      <c r="FH241">
        <v>1.45</v>
      </c>
      <c r="FI241">
        <v>5</v>
      </c>
      <c r="FJ241">
        <v>4</v>
      </c>
      <c r="FK241">
        <v>2</v>
      </c>
      <c r="FL241" s="42">
        <f t="shared" si="82"/>
        <v>160</v>
      </c>
      <c r="FM241" s="20">
        <f t="shared" si="83"/>
        <v>6.2222222222222223</v>
      </c>
      <c r="FN241" s="41">
        <v>0.1507352941</v>
      </c>
      <c r="FO241" s="20">
        <f t="shared" si="84"/>
        <v>42.9</v>
      </c>
      <c r="FP241" s="20">
        <f t="shared" si="85"/>
        <v>52.349600000000002</v>
      </c>
      <c r="FQ241" s="20">
        <f t="shared" si="86"/>
        <v>123.83103874515155</v>
      </c>
      <c r="FR241">
        <v>4</v>
      </c>
      <c r="FS241" t="s">
        <v>189</v>
      </c>
      <c r="FT241">
        <v>195</v>
      </c>
      <c r="FV241" t="s">
        <v>751</v>
      </c>
      <c r="FW241" s="45">
        <v>925000</v>
      </c>
      <c r="FX241" s="45">
        <v>925000</v>
      </c>
      <c r="FY241">
        <v>144</v>
      </c>
      <c r="FZ241">
        <v>37</v>
      </c>
      <c r="GA241">
        <v>60</v>
      </c>
      <c r="GB241">
        <v>97</v>
      </c>
      <c r="GC241">
        <v>13</v>
      </c>
      <c r="GD241">
        <v>166</v>
      </c>
      <c r="GE241">
        <v>330</v>
      </c>
      <c r="GF241">
        <v>2287</v>
      </c>
      <c r="GG241">
        <v>7.6</v>
      </c>
      <c r="GH241">
        <v>3.4</v>
      </c>
      <c r="GI241">
        <v>11</v>
      </c>
      <c r="GJ241" s="42">
        <f t="shared" si="87"/>
        <v>42.9</v>
      </c>
    </row>
    <row r="242" spans="1:192" x14ac:dyDescent="0.45">
      <c r="A242" s="40">
        <v>33460</v>
      </c>
      <c r="B242" t="s">
        <v>1752</v>
      </c>
      <c r="C242" t="s">
        <v>295</v>
      </c>
      <c r="D242" t="s">
        <v>107</v>
      </c>
      <c r="E242" t="s">
        <v>91</v>
      </c>
      <c r="F242">
        <v>75</v>
      </c>
      <c r="G242">
        <v>232</v>
      </c>
      <c r="H242">
        <v>2009</v>
      </c>
      <c r="I242">
        <v>4</v>
      </c>
      <c r="J242">
        <v>104</v>
      </c>
      <c r="K242" t="s">
        <v>92</v>
      </c>
      <c r="L242">
        <v>2011</v>
      </c>
      <c r="M242">
        <v>26</v>
      </c>
      <c r="N242">
        <v>7</v>
      </c>
      <c r="O242">
        <v>8475220</v>
      </c>
      <c r="P242" t="s">
        <v>1753</v>
      </c>
      <c r="Q242" t="s">
        <v>1754</v>
      </c>
      <c r="R242" t="s">
        <v>1755</v>
      </c>
      <c r="S242" t="s">
        <v>904</v>
      </c>
      <c r="T242" t="s">
        <v>725</v>
      </c>
      <c r="U242" t="s">
        <v>30</v>
      </c>
      <c r="V242">
        <v>77</v>
      </c>
      <c r="W242">
        <v>8</v>
      </c>
      <c r="X242">
        <v>15</v>
      </c>
      <c r="Y242">
        <v>7</v>
      </c>
      <c r="Z242">
        <v>23</v>
      </c>
      <c r="AA242">
        <v>11</v>
      </c>
      <c r="AB242">
        <v>53</v>
      </c>
      <c r="AC242" s="26">
        <f t="shared" si="66"/>
        <v>0.29870129870129869</v>
      </c>
      <c r="AD242" s="20">
        <f t="shared" si="67"/>
        <v>-2.7406340057636882</v>
      </c>
      <c r="AE242" s="20">
        <v>8.4009999999999998</v>
      </c>
      <c r="AF242">
        <v>2</v>
      </c>
      <c r="AG242">
        <v>1.4</v>
      </c>
      <c r="AH242">
        <v>72</v>
      </c>
      <c r="AI242">
        <v>1129</v>
      </c>
      <c r="AJ242">
        <v>50187</v>
      </c>
      <c r="AK242" s="20">
        <v>836.45</v>
      </c>
      <c r="AL242">
        <v>836.45</v>
      </c>
      <c r="AM242">
        <v>836</v>
      </c>
      <c r="AN242" s="26">
        <f t="shared" si="68"/>
        <v>10.862987012987013</v>
      </c>
      <c r="AO242">
        <v>18.350000000000001</v>
      </c>
      <c r="AP242" s="41">
        <f t="shared" si="69"/>
        <v>0.65714285714285714</v>
      </c>
      <c r="AQ242">
        <v>125</v>
      </c>
      <c r="AR242">
        <v>125</v>
      </c>
      <c r="AS242">
        <v>125</v>
      </c>
      <c r="AT242">
        <v>105</v>
      </c>
      <c r="AU242">
        <v>105</v>
      </c>
      <c r="AV242">
        <v>79</v>
      </c>
      <c r="AW242">
        <v>70</v>
      </c>
      <c r="AX242">
        <v>43</v>
      </c>
      <c r="AY242">
        <v>6</v>
      </c>
      <c r="AZ242">
        <v>10</v>
      </c>
      <c r="BA242" s="42">
        <f t="shared" si="70"/>
        <v>16</v>
      </c>
      <c r="BB242">
        <v>7.98</v>
      </c>
      <c r="BC242">
        <v>29.784800000000001</v>
      </c>
      <c r="BD242" s="20">
        <v>134.5</v>
      </c>
      <c r="BE242" s="20">
        <f t="shared" si="71"/>
        <v>259.5</v>
      </c>
      <c r="BF242" s="20">
        <f t="shared" si="72"/>
        <v>18.614382210532607</v>
      </c>
      <c r="BG242">
        <v>255</v>
      </c>
      <c r="BH242">
        <v>269</v>
      </c>
      <c r="BI242">
        <v>244</v>
      </c>
      <c r="BJ242" s="41">
        <f t="shared" si="73"/>
        <v>0.51102204408817631</v>
      </c>
      <c r="BK242">
        <v>185</v>
      </c>
      <c r="BL242">
        <v>184</v>
      </c>
      <c r="BM242">
        <v>77</v>
      </c>
      <c r="BN242" s="42">
        <f t="shared" si="74"/>
        <v>107</v>
      </c>
      <c r="BO242">
        <v>26</v>
      </c>
      <c r="BP242">
        <v>17</v>
      </c>
      <c r="BQ242">
        <v>20</v>
      </c>
      <c r="BR242">
        <v>44</v>
      </c>
      <c r="BS242" s="41">
        <f t="shared" si="75"/>
        <v>8.0145719489981782E-2</v>
      </c>
      <c r="BT242">
        <v>9</v>
      </c>
      <c r="BU242">
        <v>10</v>
      </c>
      <c r="BV242" s="41">
        <f t="shared" si="76"/>
        <v>0.47368421052631576</v>
      </c>
      <c r="BW242">
        <v>1</v>
      </c>
      <c r="BX242">
        <v>2</v>
      </c>
      <c r="BY242">
        <v>1</v>
      </c>
      <c r="BZ242">
        <v>3</v>
      </c>
      <c r="CA242">
        <v>7</v>
      </c>
      <c r="CB242">
        <v>5</v>
      </c>
      <c r="CC242">
        <v>1</v>
      </c>
      <c r="CD242">
        <v>2</v>
      </c>
      <c r="CE242">
        <v>4</v>
      </c>
      <c r="CF242">
        <v>4</v>
      </c>
      <c r="CG242">
        <v>8</v>
      </c>
      <c r="CH242">
        <v>10</v>
      </c>
      <c r="CI242">
        <v>0</v>
      </c>
      <c r="CJ242">
        <v>0</v>
      </c>
      <c r="CK242">
        <v>1</v>
      </c>
      <c r="CL242">
        <v>2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2</v>
      </c>
      <c r="CT242">
        <v>0</v>
      </c>
      <c r="CU242">
        <v>0</v>
      </c>
      <c r="CV242">
        <v>5</v>
      </c>
      <c r="CW242">
        <v>0</v>
      </c>
      <c r="CX242">
        <v>1</v>
      </c>
      <c r="CY242">
        <v>2</v>
      </c>
      <c r="CZ242">
        <v>23</v>
      </c>
      <c r="DA242">
        <v>9</v>
      </c>
      <c r="DB242">
        <v>6</v>
      </c>
      <c r="DC242">
        <v>1</v>
      </c>
      <c r="DD242">
        <v>6</v>
      </c>
      <c r="DE242">
        <v>5</v>
      </c>
      <c r="DF242">
        <v>4</v>
      </c>
      <c r="DG242">
        <v>48</v>
      </c>
      <c r="DH242">
        <v>26</v>
      </c>
      <c r="DI242">
        <v>19</v>
      </c>
      <c r="DJ242">
        <v>25</v>
      </c>
      <c r="DK242">
        <v>21</v>
      </c>
      <c r="DL242">
        <v>4</v>
      </c>
      <c r="DM242">
        <v>22</v>
      </c>
      <c r="DN242">
        <v>18</v>
      </c>
      <c r="DO242">
        <v>4</v>
      </c>
      <c r="DP242" s="42">
        <f t="shared" si="77"/>
        <v>-7</v>
      </c>
      <c r="DQ242" s="20">
        <v>-3.7850000000000001</v>
      </c>
      <c r="DR242">
        <v>21</v>
      </c>
      <c r="DS242">
        <v>4</v>
      </c>
      <c r="DT242">
        <v>0</v>
      </c>
      <c r="DU242">
        <v>1</v>
      </c>
      <c r="DV242">
        <v>0</v>
      </c>
      <c r="DW242">
        <v>682</v>
      </c>
      <c r="DX242">
        <v>713</v>
      </c>
      <c r="DY242">
        <v>515</v>
      </c>
      <c r="DZ242">
        <v>505</v>
      </c>
      <c r="EA242">
        <v>386</v>
      </c>
      <c r="EB242">
        <v>352</v>
      </c>
      <c r="EC242">
        <v>26.61</v>
      </c>
      <c r="ED242">
        <v>24.14</v>
      </c>
      <c r="EE242">
        <v>35</v>
      </c>
      <c r="EF242">
        <v>30</v>
      </c>
      <c r="EG242" s="41">
        <f t="shared" si="78"/>
        <v>9.0673575129533682E-2</v>
      </c>
      <c r="EH242" s="43">
        <f t="shared" si="79"/>
        <v>0.91477272727272729</v>
      </c>
      <c r="EI242" s="44">
        <f t="shared" si="80"/>
        <v>1.0054463024022611</v>
      </c>
      <c r="EJ242">
        <v>685</v>
      </c>
      <c r="EK242">
        <v>708</v>
      </c>
      <c r="EL242">
        <v>518</v>
      </c>
      <c r="EM242">
        <v>501</v>
      </c>
      <c r="EN242">
        <v>389</v>
      </c>
      <c r="EO242">
        <v>350</v>
      </c>
      <c r="EP242">
        <v>35</v>
      </c>
      <c r="EQ242">
        <v>30</v>
      </c>
      <c r="ER242">
        <v>301</v>
      </c>
      <c r="ES242">
        <v>324</v>
      </c>
      <c r="ET242">
        <v>127</v>
      </c>
      <c r="EU242">
        <v>113</v>
      </c>
      <c r="EV242">
        <v>20</v>
      </c>
      <c r="EW242">
        <v>15</v>
      </c>
      <c r="EX242">
        <v>80</v>
      </c>
      <c r="EY242">
        <v>61</v>
      </c>
      <c r="EZ242">
        <v>0.8</v>
      </c>
      <c r="FA242">
        <v>0.9</v>
      </c>
      <c r="FB242">
        <v>1.8</v>
      </c>
      <c r="FC242" s="20">
        <v>20.16</v>
      </c>
      <c r="FD242" s="26">
        <f t="shared" si="81"/>
        <v>0.26181818181818184</v>
      </c>
      <c r="FE242">
        <v>1.7564000000000002</v>
      </c>
      <c r="FF242">
        <v>-0.51</v>
      </c>
      <c r="FG242">
        <v>0.68</v>
      </c>
      <c r="FH242">
        <v>0.18</v>
      </c>
      <c r="FL242" s="42">
        <f t="shared" si="82"/>
        <v>305</v>
      </c>
      <c r="FM242" s="20">
        <f t="shared" si="83"/>
        <v>9.7619047619047628</v>
      </c>
      <c r="FN242" s="41">
        <v>3.5204465000000004E-2</v>
      </c>
      <c r="FO242" s="20">
        <f t="shared" si="84"/>
        <v>15.8</v>
      </c>
      <c r="FP242" s="20">
        <f t="shared" si="85"/>
        <v>22.242999999999999</v>
      </c>
      <c r="FQ242" s="20">
        <f t="shared" si="86"/>
        <v>100.06575407974177</v>
      </c>
      <c r="FR242">
        <v>1</v>
      </c>
      <c r="FS242" t="s">
        <v>1756</v>
      </c>
      <c r="FT242">
        <v>35</v>
      </c>
      <c r="FV242" t="s">
        <v>711</v>
      </c>
      <c r="FW242" s="45">
        <v>2000000</v>
      </c>
      <c r="FX242" s="45">
        <v>2875000</v>
      </c>
      <c r="FY242">
        <v>424</v>
      </c>
      <c r="FZ242">
        <v>57</v>
      </c>
      <c r="GA242">
        <v>82</v>
      </c>
      <c r="GB242">
        <v>139</v>
      </c>
      <c r="GC242">
        <v>-15</v>
      </c>
      <c r="GD242">
        <v>406</v>
      </c>
      <c r="GE242">
        <v>480</v>
      </c>
      <c r="GF242">
        <v>5964</v>
      </c>
      <c r="GG242">
        <v>5.0999999999999996</v>
      </c>
      <c r="GH242">
        <v>6.9</v>
      </c>
      <c r="GI242">
        <v>12</v>
      </c>
      <c r="GJ242" s="42">
        <f t="shared" si="87"/>
        <v>15.8</v>
      </c>
    </row>
    <row r="243" spans="1:192" x14ac:dyDescent="0.45">
      <c r="A243" s="40">
        <v>35690</v>
      </c>
      <c r="B243" t="s">
        <v>1757</v>
      </c>
      <c r="C243" t="s">
        <v>664</v>
      </c>
      <c r="D243" t="s">
        <v>107</v>
      </c>
      <c r="E243" t="s">
        <v>107</v>
      </c>
      <c r="F243">
        <v>75</v>
      </c>
      <c r="G243">
        <v>216</v>
      </c>
      <c r="H243">
        <v>2016</v>
      </c>
      <c r="I243">
        <v>1</v>
      </c>
      <c r="J243">
        <v>1</v>
      </c>
      <c r="K243" t="s">
        <v>92</v>
      </c>
      <c r="L243">
        <v>2016</v>
      </c>
      <c r="M243">
        <v>20</v>
      </c>
      <c r="N243">
        <v>2</v>
      </c>
      <c r="O243">
        <v>8479318</v>
      </c>
      <c r="P243" t="s">
        <v>1758</v>
      </c>
      <c r="Q243" t="s">
        <v>1759</v>
      </c>
      <c r="R243" t="s">
        <v>1760</v>
      </c>
      <c r="S243" t="s">
        <v>1761</v>
      </c>
      <c r="T243" t="s">
        <v>716</v>
      </c>
      <c r="U243" t="s">
        <v>129</v>
      </c>
      <c r="V243">
        <v>62</v>
      </c>
      <c r="W243">
        <v>34</v>
      </c>
      <c r="X243">
        <v>29</v>
      </c>
      <c r="Y243">
        <v>18</v>
      </c>
      <c r="Z243">
        <v>63</v>
      </c>
      <c r="AA243">
        <v>2</v>
      </c>
      <c r="AB243">
        <v>6</v>
      </c>
      <c r="AC243" s="26">
        <f t="shared" si="66"/>
        <v>1.0161290322580645</v>
      </c>
      <c r="AD243" s="20">
        <f t="shared" si="67"/>
        <v>10.829268292682926</v>
      </c>
      <c r="AE243" s="20">
        <v>25.837</v>
      </c>
      <c r="AF243">
        <v>25</v>
      </c>
      <c r="AG243">
        <v>8.3000000000000007</v>
      </c>
      <c r="AH243">
        <v>12</v>
      </c>
      <c r="AI243">
        <v>1497</v>
      </c>
      <c r="AJ243">
        <v>67437</v>
      </c>
      <c r="AK243" s="20">
        <v>1123.95</v>
      </c>
      <c r="AL243">
        <v>1123.95</v>
      </c>
      <c r="AM243">
        <v>1124</v>
      </c>
      <c r="AN243" s="26">
        <f t="shared" si="68"/>
        <v>18.128225806451614</v>
      </c>
      <c r="AO243">
        <v>29.89</v>
      </c>
      <c r="AP243" s="41">
        <f t="shared" si="69"/>
        <v>0.74117647058823533</v>
      </c>
      <c r="AQ243">
        <v>313</v>
      </c>
      <c r="AR243">
        <v>311</v>
      </c>
      <c r="AS243">
        <v>313</v>
      </c>
      <c r="AT243">
        <v>255</v>
      </c>
      <c r="AU243">
        <v>255</v>
      </c>
      <c r="AV243">
        <v>187</v>
      </c>
      <c r="AW243">
        <v>245</v>
      </c>
      <c r="AX243">
        <v>85</v>
      </c>
      <c r="AY243">
        <v>11</v>
      </c>
      <c r="AZ243">
        <v>15</v>
      </c>
      <c r="BA243" s="42">
        <f t="shared" si="70"/>
        <v>26</v>
      </c>
      <c r="BB243">
        <v>21.75</v>
      </c>
      <c r="BC243">
        <v>26.764700000000001</v>
      </c>
      <c r="BD243" s="20">
        <v>247.8</v>
      </c>
      <c r="BE243" s="20">
        <f t="shared" si="71"/>
        <v>560.79999999999995</v>
      </c>
      <c r="BF243" s="20">
        <f t="shared" si="72"/>
        <v>29.937274789803812</v>
      </c>
      <c r="BG243">
        <v>451</v>
      </c>
      <c r="BH243">
        <v>366</v>
      </c>
      <c r="BI243">
        <v>344</v>
      </c>
      <c r="BJ243" s="41">
        <f t="shared" si="73"/>
        <v>0.56729559748427671</v>
      </c>
      <c r="BK243">
        <v>16</v>
      </c>
      <c r="BL243">
        <v>16</v>
      </c>
      <c r="BM243">
        <v>90</v>
      </c>
      <c r="BN243" s="42">
        <f t="shared" si="74"/>
        <v>-74</v>
      </c>
      <c r="BO243">
        <v>68</v>
      </c>
      <c r="BP243">
        <v>59</v>
      </c>
      <c r="BQ243">
        <v>59</v>
      </c>
      <c r="BR243">
        <v>61</v>
      </c>
      <c r="BS243" s="41">
        <f t="shared" si="75"/>
        <v>7.1095571095571089E-2</v>
      </c>
      <c r="BT243">
        <v>375</v>
      </c>
      <c r="BU243">
        <v>313</v>
      </c>
      <c r="BV243" s="41">
        <f t="shared" si="76"/>
        <v>0.54505813953488369</v>
      </c>
      <c r="BW243">
        <v>129</v>
      </c>
      <c r="BX243">
        <v>84</v>
      </c>
      <c r="BY243">
        <v>122</v>
      </c>
      <c r="BZ243">
        <v>104</v>
      </c>
      <c r="CA243">
        <v>124</v>
      </c>
      <c r="CB243">
        <v>125</v>
      </c>
      <c r="CC243">
        <v>117</v>
      </c>
      <c r="CD243">
        <v>105</v>
      </c>
      <c r="CE243">
        <v>119</v>
      </c>
      <c r="CF243">
        <v>103</v>
      </c>
      <c r="CG243">
        <v>214</v>
      </c>
      <c r="CH243">
        <v>170</v>
      </c>
      <c r="CI243">
        <v>0</v>
      </c>
      <c r="CJ243">
        <v>2</v>
      </c>
      <c r="CK243">
        <v>5</v>
      </c>
      <c r="CL243">
        <v>5</v>
      </c>
      <c r="CM243">
        <v>0</v>
      </c>
      <c r="CN243">
        <v>1</v>
      </c>
      <c r="CO243">
        <v>2</v>
      </c>
      <c r="CP243">
        <v>4</v>
      </c>
      <c r="CQ243">
        <v>0</v>
      </c>
      <c r="CR243">
        <v>2</v>
      </c>
      <c r="CS243">
        <v>4</v>
      </c>
      <c r="CT243">
        <v>5</v>
      </c>
      <c r="CU243">
        <v>1</v>
      </c>
      <c r="CV243">
        <v>18</v>
      </c>
      <c r="CW243">
        <v>3</v>
      </c>
      <c r="CX243">
        <v>5</v>
      </c>
      <c r="CY243">
        <v>11</v>
      </c>
      <c r="CZ243">
        <v>49</v>
      </c>
      <c r="DA243">
        <v>17</v>
      </c>
      <c r="DB243">
        <v>1</v>
      </c>
      <c r="DC243">
        <v>12</v>
      </c>
      <c r="DD243">
        <v>54</v>
      </c>
      <c r="DE243">
        <v>13</v>
      </c>
      <c r="DF243">
        <v>3</v>
      </c>
      <c r="DG243">
        <v>87</v>
      </c>
      <c r="DH243">
        <v>6</v>
      </c>
      <c r="DI243">
        <v>17</v>
      </c>
      <c r="DJ243">
        <v>6</v>
      </c>
      <c r="DK243">
        <v>6</v>
      </c>
      <c r="DL243">
        <v>0</v>
      </c>
      <c r="DM243">
        <v>18</v>
      </c>
      <c r="DN243">
        <v>18</v>
      </c>
      <c r="DO243">
        <v>0</v>
      </c>
      <c r="DP243" s="42">
        <f t="shared" si="77"/>
        <v>11</v>
      </c>
      <c r="DQ243" s="20">
        <v>10.487</v>
      </c>
      <c r="DR243">
        <v>6</v>
      </c>
      <c r="DS243">
        <v>0</v>
      </c>
      <c r="DT243">
        <v>0</v>
      </c>
      <c r="DU243">
        <v>0</v>
      </c>
      <c r="DV243">
        <v>0</v>
      </c>
      <c r="DW243">
        <v>1281</v>
      </c>
      <c r="DX243">
        <v>1057</v>
      </c>
      <c r="DY243">
        <v>935</v>
      </c>
      <c r="DZ243">
        <v>797</v>
      </c>
      <c r="EA243">
        <v>674</v>
      </c>
      <c r="EB243">
        <v>589</v>
      </c>
      <c r="EC243">
        <v>74.290000000000006</v>
      </c>
      <c r="ED243">
        <v>53.04</v>
      </c>
      <c r="EE243">
        <v>85</v>
      </c>
      <c r="EF243">
        <v>43</v>
      </c>
      <c r="EG243" s="41">
        <f t="shared" si="78"/>
        <v>0.12611275964391691</v>
      </c>
      <c r="EH243" s="43">
        <f t="shared" si="79"/>
        <v>0.92699490662139217</v>
      </c>
      <c r="EI243" s="44">
        <f t="shared" si="80"/>
        <v>1.0531076662653092</v>
      </c>
      <c r="EJ243">
        <v>1282</v>
      </c>
      <c r="EK243">
        <v>1054</v>
      </c>
      <c r="EL243">
        <v>936</v>
      </c>
      <c r="EM243">
        <v>796</v>
      </c>
      <c r="EN243">
        <v>674</v>
      </c>
      <c r="EO243">
        <v>588</v>
      </c>
      <c r="EP243">
        <v>84</v>
      </c>
      <c r="EQ243">
        <v>43</v>
      </c>
      <c r="ER243">
        <v>801</v>
      </c>
      <c r="ES243">
        <v>552</v>
      </c>
      <c r="ET243">
        <v>303</v>
      </c>
      <c r="EU243">
        <v>203</v>
      </c>
      <c r="EV243">
        <v>47</v>
      </c>
      <c r="EW243">
        <v>23</v>
      </c>
      <c r="EX243">
        <v>61</v>
      </c>
      <c r="EY243">
        <v>87</v>
      </c>
      <c r="EZ243">
        <v>7</v>
      </c>
      <c r="FA243">
        <v>2.1</v>
      </c>
      <c r="FB243">
        <v>9</v>
      </c>
      <c r="FC243" s="20">
        <v>68.39</v>
      </c>
      <c r="FD243" s="26">
        <f t="shared" si="81"/>
        <v>1.1030645161290322</v>
      </c>
      <c r="FE243">
        <v>11.4956</v>
      </c>
      <c r="FF243">
        <v>3.87</v>
      </c>
      <c r="FG243">
        <v>0.06</v>
      </c>
      <c r="FH243">
        <v>3.93</v>
      </c>
      <c r="FI243">
        <v>6</v>
      </c>
      <c r="FJ243">
        <v>3</v>
      </c>
      <c r="FK243">
        <v>0</v>
      </c>
      <c r="FL243" s="42">
        <f t="shared" si="82"/>
        <v>89</v>
      </c>
      <c r="FM243" s="20">
        <f t="shared" si="83"/>
        <v>12.5</v>
      </c>
      <c r="FN243" s="41">
        <v>0.19054127940000001</v>
      </c>
      <c r="FO243" s="20">
        <f t="shared" si="84"/>
        <v>61.8</v>
      </c>
      <c r="FP243" s="20">
        <f t="shared" si="85"/>
        <v>65.097399999999993</v>
      </c>
      <c r="FQ243" s="20">
        <f t="shared" si="86"/>
        <v>124.80982250100092</v>
      </c>
      <c r="FR243">
        <v>4</v>
      </c>
      <c r="FS243" t="s">
        <v>189</v>
      </c>
      <c r="FT243">
        <v>195</v>
      </c>
      <c r="FV243" t="s">
        <v>751</v>
      </c>
      <c r="FW243" s="45">
        <v>925000</v>
      </c>
      <c r="FX243" s="45">
        <v>925000</v>
      </c>
      <c r="FY243">
        <v>144</v>
      </c>
      <c r="FZ243">
        <v>74</v>
      </c>
      <c r="GA243">
        <v>58</v>
      </c>
      <c r="GB243">
        <v>132</v>
      </c>
      <c r="GC243">
        <v>27</v>
      </c>
      <c r="GD243">
        <v>26</v>
      </c>
      <c r="GE243">
        <v>466</v>
      </c>
      <c r="GF243">
        <v>2570</v>
      </c>
      <c r="GG243">
        <v>15.2</v>
      </c>
      <c r="GH243">
        <v>3.5</v>
      </c>
      <c r="GI243">
        <v>18.7</v>
      </c>
      <c r="GJ243" s="42">
        <f t="shared" si="87"/>
        <v>61.8</v>
      </c>
    </row>
    <row r="244" spans="1:192" x14ac:dyDescent="0.45">
      <c r="A244" s="40">
        <v>33254</v>
      </c>
      <c r="B244" t="s">
        <v>1762</v>
      </c>
      <c r="C244" t="s">
        <v>145</v>
      </c>
      <c r="D244" t="s">
        <v>91</v>
      </c>
      <c r="E244" t="s">
        <v>91</v>
      </c>
      <c r="F244">
        <v>71</v>
      </c>
      <c r="G244">
        <v>195</v>
      </c>
      <c r="H244">
        <v>2009</v>
      </c>
      <c r="I244">
        <v>1</v>
      </c>
      <c r="J244">
        <v>3</v>
      </c>
      <c r="K244" t="s">
        <v>92</v>
      </c>
      <c r="L244">
        <v>2009</v>
      </c>
      <c r="M244">
        <v>27</v>
      </c>
      <c r="N244">
        <v>9</v>
      </c>
      <c r="O244">
        <v>8475168</v>
      </c>
      <c r="P244" t="s">
        <v>1763</v>
      </c>
      <c r="Q244" t="s">
        <v>1764</v>
      </c>
      <c r="R244" t="s">
        <v>1765</v>
      </c>
      <c r="S244" t="s">
        <v>404</v>
      </c>
      <c r="T244" t="s">
        <v>716</v>
      </c>
      <c r="U244" t="s">
        <v>1766</v>
      </c>
      <c r="V244">
        <v>82</v>
      </c>
      <c r="W244">
        <v>27</v>
      </c>
      <c r="X244">
        <v>32</v>
      </c>
      <c r="Y244">
        <v>22</v>
      </c>
      <c r="Z244">
        <v>59</v>
      </c>
      <c r="AA244">
        <v>0</v>
      </c>
      <c r="AB244">
        <v>0</v>
      </c>
      <c r="AC244" s="26">
        <f t="shared" si="66"/>
        <v>0.71951219512195119</v>
      </c>
      <c r="AD244" s="20">
        <f t="shared" si="67"/>
        <v>-0.9230769230769198</v>
      </c>
      <c r="AE244" s="20">
        <v>22.962</v>
      </c>
      <c r="AF244">
        <v>-22</v>
      </c>
      <c r="AG244">
        <v>-4.7</v>
      </c>
      <c r="AH244">
        <v>18</v>
      </c>
      <c r="AI244">
        <v>1836</v>
      </c>
      <c r="AJ244">
        <v>90194</v>
      </c>
      <c r="AK244" s="20">
        <v>1503.2333333332999</v>
      </c>
      <c r="AL244">
        <v>1503.25</v>
      </c>
      <c r="AM244">
        <v>1504</v>
      </c>
      <c r="AN244" s="26">
        <f t="shared" si="68"/>
        <v>18.332113821138211</v>
      </c>
      <c r="AO244">
        <v>30.36</v>
      </c>
      <c r="AP244" s="41">
        <f t="shared" si="69"/>
        <v>0.73750000000000004</v>
      </c>
      <c r="AQ244">
        <v>328</v>
      </c>
      <c r="AR244">
        <v>328</v>
      </c>
      <c r="AS244">
        <v>328</v>
      </c>
      <c r="AT244">
        <v>263</v>
      </c>
      <c r="AU244">
        <v>263</v>
      </c>
      <c r="AV244">
        <v>190</v>
      </c>
      <c r="AW244">
        <v>217</v>
      </c>
      <c r="AX244">
        <v>112</v>
      </c>
      <c r="AY244">
        <v>4</v>
      </c>
      <c r="AZ244">
        <v>19</v>
      </c>
      <c r="BA244" s="42">
        <f t="shared" si="70"/>
        <v>23</v>
      </c>
      <c r="BB244">
        <v>21.75</v>
      </c>
      <c r="BC244">
        <v>25.031600000000001</v>
      </c>
      <c r="BD244" s="20">
        <v>411.9</v>
      </c>
      <c r="BE244" s="20">
        <f t="shared" si="71"/>
        <v>739.9</v>
      </c>
      <c r="BF244" s="20">
        <f t="shared" si="72"/>
        <v>29.532013969732247</v>
      </c>
      <c r="BG244">
        <v>647</v>
      </c>
      <c r="BH244">
        <v>453</v>
      </c>
      <c r="BI244">
        <v>473</v>
      </c>
      <c r="BJ244" s="41">
        <f t="shared" si="73"/>
        <v>0.57767857142857137</v>
      </c>
      <c r="BK244">
        <v>60</v>
      </c>
      <c r="BL244">
        <v>60</v>
      </c>
      <c r="BM244">
        <v>99</v>
      </c>
      <c r="BN244" s="42">
        <f t="shared" si="74"/>
        <v>-39</v>
      </c>
      <c r="BO244">
        <v>73</v>
      </c>
      <c r="BP244">
        <v>40</v>
      </c>
      <c r="BQ244">
        <v>47</v>
      </c>
      <c r="BR244">
        <v>49</v>
      </c>
      <c r="BS244" s="41">
        <f t="shared" si="75"/>
        <v>4.4223826714801441E-2</v>
      </c>
      <c r="BT244">
        <v>717</v>
      </c>
      <c r="BU244">
        <v>637</v>
      </c>
      <c r="BV244" s="41">
        <f t="shared" si="76"/>
        <v>0.52954209748892167</v>
      </c>
      <c r="BW244">
        <v>214</v>
      </c>
      <c r="BX244">
        <v>222</v>
      </c>
      <c r="BY244">
        <v>225</v>
      </c>
      <c r="BZ244">
        <v>188</v>
      </c>
      <c r="CA244">
        <v>278</v>
      </c>
      <c r="CB244">
        <v>227</v>
      </c>
      <c r="CC244">
        <v>207</v>
      </c>
      <c r="CD244">
        <v>199</v>
      </c>
      <c r="CE244">
        <v>246</v>
      </c>
      <c r="CF244">
        <v>248</v>
      </c>
      <c r="CG244">
        <v>433</v>
      </c>
      <c r="CH244">
        <v>367</v>
      </c>
      <c r="CI244">
        <v>0</v>
      </c>
      <c r="CJ244">
        <v>1</v>
      </c>
      <c r="CK244">
        <v>4</v>
      </c>
      <c r="CL244">
        <v>3</v>
      </c>
      <c r="CM244">
        <v>0</v>
      </c>
      <c r="CN244">
        <v>0</v>
      </c>
      <c r="CO244">
        <v>0</v>
      </c>
      <c r="CP244">
        <v>5</v>
      </c>
      <c r="CQ244">
        <v>1</v>
      </c>
      <c r="CR244">
        <v>1</v>
      </c>
      <c r="CS244">
        <v>5</v>
      </c>
      <c r="CT244">
        <v>2</v>
      </c>
      <c r="CU244">
        <v>0</v>
      </c>
      <c r="CV244">
        <v>13</v>
      </c>
      <c r="CW244">
        <v>1</v>
      </c>
      <c r="CX244">
        <v>5</v>
      </c>
      <c r="CY244">
        <v>9</v>
      </c>
      <c r="CZ244">
        <v>58</v>
      </c>
      <c r="DA244">
        <v>31</v>
      </c>
      <c r="DB244">
        <v>4</v>
      </c>
      <c r="DC244">
        <v>6</v>
      </c>
      <c r="DD244">
        <v>20</v>
      </c>
      <c r="DE244">
        <v>12</v>
      </c>
      <c r="DF244">
        <v>3</v>
      </c>
      <c r="DG244">
        <v>114</v>
      </c>
      <c r="DH244">
        <v>9</v>
      </c>
      <c r="DI244">
        <v>20</v>
      </c>
      <c r="DJ244">
        <v>9</v>
      </c>
      <c r="DK244">
        <v>9</v>
      </c>
      <c r="DL244">
        <v>0</v>
      </c>
      <c r="DM244">
        <v>20</v>
      </c>
      <c r="DN244">
        <v>20</v>
      </c>
      <c r="DO244">
        <v>0</v>
      </c>
      <c r="DP244" s="42">
        <f t="shared" si="77"/>
        <v>11</v>
      </c>
      <c r="DQ244" s="20">
        <v>6.4340000000000002</v>
      </c>
      <c r="DR244">
        <v>9</v>
      </c>
      <c r="DS244">
        <v>0</v>
      </c>
      <c r="DT244">
        <v>0</v>
      </c>
      <c r="DU244">
        <v>0</v>
      </c>
      <c r="DV244">
        <v>0</v>
      </c>
      <c r="DW244">
        <v>1584</v>
      </c>
      <c r="DX244">
        <v>1387</v>
      </c>
      <c r="DY244">
        <v>1166</v>
      </c>
      <c r="DZ244">
        <v>1059</v>
      </c>
      <c r="EA244">
        <v>833</v>
      </c>
      <c r="EB244">
        <v>775</v>
      </c>
      <c r="EC244">
        <v>73.39</v>
      </c>
      <c r="ED244">
        <v>67.510000000000005</v>
      </c>
      <c r="EE244">
        <v>80</v>
      </c>
      <c r="EF244">
        <v>85</v>
      </c>
      <c r="EG244" s="41">
        <f t="shared" si="78"/>
        <v>9.6038415366146462E-2</v>
      </c>
      <c r="EH244" s="43">
        <f t="shared" si="79"/>
        <v>0.89032258064516134</v>
      </c>
      <c r="EI244" s="44">
        <f t="shared" si="80"/>
        <v>0.98636099601130778</v>
      </c>
      <c r="EJ244">
        <v>1587</v>
      </c>
      <c r="EK244">
        <v>1386</v>
      </c>
      <c r="EL244">
        <v>1169</v>
      </c>
      <c r="EM244">
        <v>1059</v>
      </c>
      <c r="EN244">
        <v>836</v>
      </c>
      <c r="EO244">
        <v>775</v>
      </c>
      <c r="EP244">
        <v>80</v>
      </c>
      <c r="EQ244">
        <v>85</v>
      </c>
      <c r="ER244">
        <v>756</v>
      </c>
      <c r="ES244">
        <v>696</v>
      </c>
      <c r="ET244">
        <v>298</v>
      </c>
      <c r="EU244">
        <v>260</v>
      </c>
      <c r="EV244">
        <v>37</v>
      </c>
      <c r="EW244">
        <v>39</v>
      </c>
      <c r="EX244">
        <v>81</v>
      </c>
      <c r="EY244">
        <v>122</v>
      </c>
      <c r="EZ244">
        <v>4.5999999999999996</v>
      </c>
      <c r="FA244">
        <v>0.9</v>
      </c>
      <c r="FB244">
        <v>5.5</v>
      </c>
      <c r="FC244" s="20">
        <v>53.7</v>
      </c>
      <c r="FD244" s="26">
        <f t="shared" si="81"/>
        <v>0.65487804878048783</v>
      </c>
      <c r="FE244">
        <v>7.7125000000000004</v>
      </c>
      <c r="FF244">
        <v>1.39</v>
      </c>
      <c r="FG244">
        <v>-0.34</v>
      </c>
      <c r="FH244">
        <v>1.05</v>
      </c>
      <c r="FI244">
        <v>6</v>
      </c>
      <c r="FJ244">
        <v>2</v>
      </c>
      <c r="FK244">
        <v>0</v>
      </c>
      <c r="FL244" s="42">
        <f t="shared" si="82"/>
        <v>127</v>
      </c>
      <c r="FM244" s="20">
        <f t="shared" si="83"/>
        <v>11.888888888888889</v>
      </c>
      <c r="FN244" s="41">
        <v>0.2348475247</v>
      </c>
      <c r="FO244" s="20">
        <f t="shared" si="84"/>
        <v>57.2</v>
      </c>
      <c r="FP244" s="20">
        <f t="shared" si="85"/>
        <v>60.286799999999999</v>
      </c>
      <c r="FQ244" s="20">
        <f t="shared" si="86"/>
        <v>118.58307001496757</v>
      </c>
      <c r="FV244" t="s">
        <v>711</v>
      </c>
      <c r="FW244" s="45">
        <v>6000000</v>
      </c>
      <c r="FX244" s="45">
        <v>6000000</v>
      </c>
      <c r="FY244">
        <v>654</v>
      </c>
      <c r="FZ244">
        <v>201</v>
      </c>
      <c r="GA244">
        <v>276</v>
      </c>
      <c r="GB244">
        <v>477</v>
      </c>
      <c r="GC244">
        <v>-83</v>
      </c>
      <c r="GD244">
        <v>158</v>
      </c>
      <c r="GE244">
        <v>1620</v>
      </c>
      <c r="GF244">
        <v>12042</v>
      </c>
      <c r="GG244">
        <v>40.5</v>
      </c>
      <c r="GH244">
        <v>9.8000000000000007</v>
      </c>
      <c r="GI244">
        <v>50.4</v>
      </c>
      <c r="GJ244" s="42">
        <f t="shared" si="87"/>
        <v>57.2</v>
      </c>
    </row>
    <row r="245" spans="1:192" x14ac:dyDescent="0.45">
      <c r="A245" s="40">
        <v>33372</v>
      </c>
      <c r="B245" t="s">
        <v>1767</v>
      </c>
      <c r="C245" t="s">
        <v>145</v>
      </c>
      <c r="D245" t="s">
        <v>91</v>
      </c>
      <c r="E245" t="s">
        <v>91</v>
      </c>
      <c r="F245">
        <v>71</v>
      </c>
      <c r="G245">
        <v>200</v>
      </c>
      <c r="H245">
        <v>2009</v>
      </c>
      <c r="I245">
        <v>4</v>
      </c>
      <c r="J245">
        <v>97</v>
      </c>
      <c r="K245" t="s">
        <v>202</v>
      </c>
      <c r="L245">
        <v>2013</v>
      </c>
      <c r="M245">
        <v>26</v>
      </c>
      <c r="N245">
        <v>3</v>
      </c>
      <c r="O245">
        <v>8475224</v>
      </c>
      <c r="P245" t="s">
        <v>1768</v>
      </c>
      <c r="Q245" t="s">
        <v>1769</v>
      </c>
      <c r="R245" t="s">
        <v>1770</v>
      </c>
      <c r="S245" t="s">
        <v>146</v>
      </c>
      <c r="T245" t="s">
        <v>710</v>
      </c>
      <c r="U245" t="s">
        <v>263</v>
      </c>
      <c r="V245">
        <v>12</v>
      </c>
      <c r="W245">
        <v>0</v>
      </c>
      <c r="X245">
        <v>3</v>
      </c>
      <c r="Y245">
        <v>2</v>
      </c>
      <c r="Z245">
        <v>3</v>
      </c>
      <c r="AA245">
        <v>27</v>
      </c>
      <c r="AB245">
        <v>82</v>
      </c>
      <c r="AC245" s="26">
        <f t="shared" si="66"/>
        <v>0.25</v>
      </c>
      <c r="AD245" s="20">
        <f t="shared" si="67"/>
        <v>1.6285714285714286</v>
      </c>
      <c r="AE245" s="20">
        <v>0.88200000000000001</v>
      </c>
      <c r="AF245">
        <v>-4</v>
      </c>
      <c r="AG245">
        <v>1.5</v>
      </c>
      <c r="AH245">
        <v>2</v>
      </c>
      <c r="AI245">
        <v>200</v>
      </c>
      <c r="AJ245">
        <v>8287</v>
      </c>
      <c r="AK245" s="20">
        <v>138.11666666667</v>
      </c>
      <c r="AL245">
        <v>138.12</v>
      </c>
      <c r="AM245">
        <v>138</v>
      </c>
      <c r="AN245" s="26">
        <f t="shared" si="68"/>
        <v>11.509722222222223</v>
      </c>
      <c r="AO245">
        <v>19.66</v>
      </c>
      <c r="AP245" s="41">
        <f t="shared" si="69"/>
        <v>0.6</v>
      </c>
      <c r="AQ245">
        <v>23</v>
      </c>
      <c r="AR245">
        <v>23</v>
      </c>
      <c r="AS245">
        <v>23</v>
      </c>
      <c r="AT245">
        <v>21</v>
      </c>
      <c r="AU245">
        <v>21</v>
      </c>
      <c r="AV245">
        <v>19</v>
      </c>
      <c r="AW245">
        <v>16</v>
      </c>
      <c r="AX245">
        <v>7</v>
      </c>
      <c r="AY245">
        <v>0</v>
      </c>
      <c r="AZ245">
        <v>4</v>
      </c>
      <c r="BA245" s="42">
        <f t="shared" si="70"/>
        <v>4</v>
      </c>
      <c r="BB245">
        <v>1.36</v>
      </c>
      <c r="BC245">
        <v>26.473700000000001</v>
      </c>
      <c r="BD245" s="20">
        <v>42.7</v>
      </c>
      <c r="BE245" s="20">
        <f t="shared" si="71"/>
        <v>65.7</v>
      </c>
      <c r="BF245" s="20">
        <f t="shared" si="72"/>
        <v>28.540399652476108</v>
      </c>
      <c r="BG245">
        <v>37</v>
      </c>
      <c r="BH245">
        <v>50</v>
      </c>
      <c r="BI245">
        <v>37</v>
      </c>
      <c r="BJ245" s="41">
        <f t="shared" si="73"/>
        <v>0.5</v>
      </c>
      <c r="BK245">
        <v>9</v>
      </c>
      <c r="BL245">
        <v>9</v>
      </c>
      <c r="BM245">
        <v>25</v>
      </c>
      <c r="BN245" s="42">
        <f t="shared" si="74"/>
        <v>-16</v>
      </c>
      <c r="BO245">
        <v>2</v>
      </c>
      <c r="BP245">
        <v>1</v>
      </c>
      <c r="BQ245">
        <v>3</v>
      </c>
      <c r="BR245">
        <v>8</v>
      </c>
      <c r="BS245" s="41">
        <f t="shared" si="75"/>
        <v>7.7669902912621352E-2</v>
      </c>
      <c r="BT245">
        <v>28</v>
      </c>
      <c r="BU245">
        <v>42</v>
      </c>
      <c r="BV245" s="41">
        <f t="shared" si="76"/>
        <v>0.4</v>
      </c>
      <c r="BW245">
        <v>5</v>
      </c>
      <c r="BX245">
        <v>5</v>
      </c>
      <c r="BY245">
        <v>14</v>
      </c>
      <c r="BZ245">
        <v>17</v>
      </c>
      <c r="CA245">
        <v>9</v>
      </c>
      <c r="CB245">
        <v>20</v>
      </c>
      <c r="CC245">
        <v>8</v>
      </c>
      <c r="CD245">
        <v>11</v>
      </c>
      <c r="CE245">
        <v>11</v>
      </c>
      <c r="CF245">
        <v>15</v>
      </c>
      <c r="CG245">
        <v>15</v>
      </c>
      <c r="CH245">
        <v>26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1</v>
      </c>
      <c r="DB245">
        <v>0</v>
      </c>
      <c r="DC245">
        <v>1</v>
      </c>
      <c r="DD245">
        <v>6</v>
      </c>
      <c r="DE245">
        <v>0</v>
      </c>
      <c r="DF245">
        <v>0</v>
      </c>
      <c r="DG245">
        <v>11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1</v>
      </c>
      <c r="DO245">
        <v>0</v>
      </c>
      <c r="DP245" s="42">
        <f t="shared" si="77"/>
        <v>0</v>
      </c>
      <c r="DQ245" s="20">
        <v>-0.121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107</v>
      </c>
      <c r="DX245">
        <v>120</v>
      </c>
      <c r="DY245">
        <v>86</v>
      </c>
      <c r="DZ245">
        <v>95</v>
      </c>
      <c r="EA245">
        <v>67</v>
      </c>
      <c r="EB245">
        <v>57</v>
      </c>
      <c r="EC245">
        <v>5.86</v>
      </c>
      <c r="ED245">
        <v>5.16</v>
      </c>
      <c r="EE245">
        <v>5</v>
      </c>
      <c r="EF245">
        <v>8</v>
      </c>
      <c r="EG245" s="41">
        <f t="shared" si="78"/>
        <v>7.4626865671641784E-2</v>
      </c>
      <c r="EH245" s="43">
        <f t="shared" si="79"/>
        <v>0.85964912280701755</v>
      </c>
      <c r="EI245" s="44">
        <f t="shared" si="80"/>
        <v>0.93427598847865934</v>
      </c>
      <c r="EJ245">
        <v>106</v>
      </c>
      <c r="EK245">
        <v>120</v>
      </c>
      <c r="EL245">
        <v>86</v>
      </c>
      <c r="EM245">
        <v>95</v>
      </c>
      <c r="EN245">
        <v>67</v>
      </c>
      <c r="EO245">
        <v>57</v>
      </c>
      <c r="EP245">
        <v>5</v>
      </c>
      <c r="EQ245">
        <v>8</v>
      </c>
      <c r="ER245">
        <v>56</v>
      </c>
      <c r="ES245">
        <v>60</v>
      </c>
      <c r="ET245">
        <v>25</v>
      </c>
      <c r="EU245">
        <v>22</v>
      </c>
      <c r="EV245">
        <v>2</v>
      </c>
      <c r="EW245">
        <v>3</v>
      </c>
      <c r="EX245">
        <v>4</v>
      </c>
      <c r="EY245">
        <v>7</v>
      </c>
      <c r="EZ245">
        <v>-0.1</v>
      </c>
      <c r="FA245">
        <v>0</v>
      </c>
      <c r="FB245">
        <v>-0.1</v>
      </c>
      <c r="FC245" s="20">
        <v>2.08</v>
      </c>
      <c r="FD245" s="26">
        <f t="shared" si="81"/>
        <v>0.17333333333333334</v>
      </c>
      <c r="FE245">
        <v>0.24440000000000001</v>
      </c>
      <c r="FF245">
        <v>-0.03</v>
      </c>
      <c r="FG245">
        <v>0.05</v>
      </c>
      <c r="FH245">
        <v>0.02</v>
      </c>
      <c r="FL245" s="42">
        <f t="shared" si="82"/>
        <v>19</v>
      </c>
      <c r="FM245" s="20">
        <f t="shared" si="83"/>
        <v>12</v>
      </c>
      <c r="FN245" s="41">
        <v>0</v>
      </c>
      <c r="FO245" s="20">
        <f t="shared" si="84"/>
        <v>2.8</v>
      </c>
      <c r="FP245" s="20">
        <f t="shared" si="85"/>
        <v>2.9758</v>
      </c>
      <c r="FQ245" s="20">
        <f t="shared" si="86"/>
        <v>98.609904430929618</v>
      </c>
      <c r="FV245" t="s">
        <v>711</v>
      </c>
      <c r="FW245" s="45">
        <v>650000</v>
      </c>
      <c r="FX245" s="45">
        <v>650000</v>
      </c>
      <c r="FY245">
        <v>47</v>
      </c>
      <c r="FZ245">
        <v>4</v>
      </c>
      <c r="GA245">
        <v>3</v>
      </c>
      <c r="GB245">
        <v>7</v>
      </c>
      <c r="GC245">
        <v>-12</v>
      </c>
      <c r="GD245">
        <v>23</v>
      </c>
      <c r="GE245">
        <v>52</v>
      </c>
      <c r="GF245">
        <v>484</v>
      </c>
      <c r="GG245">
        <v>-0.2</v>
      </c>
      <c r="GH245">
        <v>0.1</v>
      </c>
      <c r="GI245">
        <v>-0.1</v>
      </c>
      <c r="GJ245" s="42">
        <f t="shared" si="87"/>
        <v>2.8</v>
      </c>
    </row>
    <row r="246" spans="1:192" x14ac:dyDescent="0.45">
      <c r="A246" s="40">
        <v>32756</v>
      </c>
      <c r="B246" t="s">
        <v>822</v>
      </c>
      <c r="C246" t="s">
        <v>823</v>
      </c>
      <c r="D246" t="s">
        <v>107</v>
      </c>
      <c r="E246" t="s">
        <v>107</v>
      </c>
      <c r="F246">
        <v>73</v>
      </c>
      <c r="G246">
        <v>208</v>
      </c>
      <c r="H246">
        <v>2009</v>
      </c>
      <c r="I246">
        <v>4</v>
      </c>
      <c r="J246">
        <v>98</v>
      </c>
      <c r="K246" t="s">
        <v>202</v>
      </c>
      <c r="L246">
        <v>2011</v>
      </c>
      <c r="M246">
        <v>28</v>
      </c>
      <c r="N246">
        <v>7</v>
      </c>
      <c r="O246">
        <v>8475225</v>
      </c>
      <c r="P246" t="s">
        <v>1771</v>
      </c>
      <c r="Q246" t="s">
        <v>1772</v>
      </c>
      <c r="R246" t="s">
        <v>479</v>
      </c>
      <c r="S246" t="s">
        <v>108</v>
      </c>
      <c r="T246" t="s">
        <v>710</v>
      </c>
      <c r="U246" t="s">
        <v>307</v>
      </c>
      <c r="V246">
        <v>79</v>
      </c>
      <c r="W246">
        <v>25</v>
      </c>
      <c r="X246">
        <v>26</v>
      </c>
      <c r="Y246">
        <v>16</v>
      </c>
      <c r="Z246">
        <v>51</v>
      </c>
      <c r="AA246">
        <v>6</v>
      </c>
      <c r="AB246">
        <v>13</v>
      </c>
      <c r="AC246" s="26">
        <f t="shared" si="66"/>
        <v>0.64556962025316456</v>
      </c>
      <c r="AD246" s="20">
        <f t="shared" si="67"/>
        <v>13.036613272311214</v>
      </c>
      <c r="AE246" s="20">
        <v>20.465</v>
      </c>
      <c r="AF246">
        <v>20</v>
      </c>
      <c r="AG246">
        <v>15</v>
      </c>
      <c r="AH246">
        <v>24</v>
      </c>
      <c r="AI246">
        <v>1623</v>
      </c>
      <c r="AJ246">
        <v>72909</v>
      </c>
      <c r="AK246" s="20">
        <v>1215.1500000000001</v>
      </c>
      <c r="AL246">
        <v>1215.1500000000001</v>
      </c>
      <c r="AM246">
        <v>1215</v>
      </c>
      <c r="AN246" s="26">
        <f t="shared" si="68"/>
        <v>15.381645569620254</v>
      </c>
      <c r="AO246">
        <v>25.49</v>
      </c>
      <c r="AP246" s="41">
        <f t="shared" si="69"/>
        <v>0.62962962962962965</v>
      </c>
      <c r="AQ246">
        <v>372</v>
      </c>
      <c r="AR246">
        <v>372</v>
      </c>
      <c r="AS246">
        <v>372</v>
      </c>
      <c r="AT246">
        <v>319</v>
      </c>
      <c r="AU246">
        <v>319</v>
      </c>
      <c r="AV246">
        <v>229</v>
      </c>
      <c r="AW246">
        <v>241</v>
      </c>
      <c r="AX246">
        <v>118</v>
      </c>
      <c r="AY246">
        <v>12</v>
      </c>
      <c r="AZ246">
        <v>24</v>
      </c>
      <c r="BA246" s="42">
        <f t="shared" si="70"/>
        <v>36</v>
      </c>
      <c r="BB246">
        <v>26.71</v>
      </c>
      <c r="BC246">
        <v>25.598300000000002</v>
      </c>
      <c r="BD246" s="20">
        <v>311.39999999999998</v>
      </c>
      <c r="BE246" s="20">
        <f t="shared" si="71"/>
        <v>683.4</v>
      </c>
      <c r="BF246" s="20">
        <f t="shared" si="72"/>
        <v>33.743982224416733</v>
      </c>
      <c r="BG246">
        <v>501</v>
      </c>
      <c r="BH246">
        <v>396</v>
      </c>
      <c r="BI246">
        <v>245</v>
      </c>
      <c r="BJ246" s="41">
        <f t="shared" si="73"/>
        <v>0.67158176943699732</v>
      </c>
      <c r="BK246">
        <v>60</v>
      </c>
      <c r="BL246">
        <v>60</v>
      </c>
      <c r="BM246">
        <v>101</v>
      </c>
      <c r="BN246" s="42">
        <f t="shared" si="74"/>
        <v>-41</v>
      </c>
      <c r="BO246">
        <v>90</v>
      </c>
      <c r="BP246">
        <v>28</v>
      </c>
      <c r="BQ246">
        <v>61</v>
      </c>
      <c r="BR246">
        <v>35</v>
      </c>
      <c r="BS246" s="41">
        <f t="shared" si="75"/>
        <v>4.6979865771812082E-2</v>
      </c>
      <c r="BT246">
        <v>40</v>
      </c>
      <c r="BU246">
        <v>54</v>
      </c>
      <c r="BV246" s="41">
        <f t="shared" si="76"/>
        <v>0.42553191489361702</v>
      </c>
      <c r="BW246">
        <v>5</v>
      </c>
      <c r="BX246">
        <v>4</v>
      </c>
      <c r="BY246">
        <v>11</v>
      </c>
      <c r="BZ246">
        <v>15</v>
      </c>
      <c r="CA246">
        <v>24</v>
      </c>
      <c r="CB246">
        <v>35</v>
      </c>
      <c r="CC246">
        <v>13</v>
      </c>
      <c r="CD246">
        <v>16</v>
      </c>
      <c r="CE246">
        <v>12</v>
      </c>
      <c r="CF246">
        <v>18</v>
      </c>
      <c r="CG246">
        <v>29</v>
      </c>
      <c r="CH246">
        <v>33</v>
      </c>
      <c r="CI246">
        <v>0</v>
      </c>
      <c r="CJ246">
        <v>0</v>
      </c>
      <c r="CK246">
        <v>10</v>
      </c>
      <c r="CL246">
        <v>2</v>
      </c>
      <c r="CM246">
        <v>0</v>
      </c>
      <c r="CN246">
        <v>0</v>
      </c>
      <c r="CO246">
        <v>0</v>
      </c>
      <c r="CP246">
        <v>3</v>
      </c>
      <c r="CQ246">
        <v>0</v>
      </c>
      <c r="CR246">
        <v>0</v>
      </c>
      <c r="CS246">
        <v>1</v>
      </c>
      <c r="CT246">
        <v>2</v>
      </c>
      <c r="CU246">
        <v>0</v>
      </c>
      <c r="CV246">
        <v>19</v>
      </c>
      <c r="CW246">
        <v>2</v>
      </c>
      <c r="CX246">
        <v>3</v>
      </c>
      <c r="CY246">
        <v>11</v>
      </c>
      <c r="CZ246">
        <v>74</v>
      </c>
      <c r="DA246">
        <v>20</v>
      </c>
      <c r="DB246">
        <v>5</v>
      </c>
      <c r="DC246">
        <v>21</v>
      </c>
      <c r="DD246">
        <v>16</v>
      </c>
      <c r="DE246">
        <v>16</v>
      </c>
      <c r="DF246">
        <v>3</v>
      </c>
      <c r="DG246">
        <v>148</v>
      </c>
      <c r="DH246">
        <v>12</v>
      </c>
      <c r="DI246">
        <v>14</v>
      </c>
      <c r="DJ246">
        <v>12</v>
      </c>
      <c r="DK246">
        <v>12</v>
      </c>
      <c r="DL246">
        <v>0</v>
      </c>
      <c r="DM246">
        <v>14</v>
      </c>
      <c r="DN246">
        <v>14</v>
      </c>
      <c r="DO246">
        <v>0</v>
      </c>
      <c r="DP246" s="42">
        <f t="shared" si="77"/>
        <v>2</v>
      </c>
      <c r="DQ246" s="20">
        <v>0.61599999999999999</v>
      </c>
      <c r="DR246">
        <v>12</v>
      </c>
      <c r="DS246">
        <v>0</v>
      </c>
      <c r="DT246">
        <v>0</v>
      </c>
      <c r="DU246">
        <v>0</v>
      </c>
      <c r="DV246">
        <v>0</v>
      </c>
      <c r="DW246">
        <v>1505</v>
      </c>
      <c r="DX246">
        <v>947</v>
      </c>
      <c r="DY246">
        <v>1133</v>
      </c>
      <c r="DZ246">
        <v>710</v>
      </c>
      <c r="EA246">
        <v>812</v>
      </c>
      <c r="EB246">
        <v>549</v>
      </c>
      <c r="EC246">
        <v>73.83</v>
      </c>
      <c r="ED246">
        <v>43.43</v>
      </c>
      <c r="EE246">
        <v>81</v>
      </c>
      <c r="EF246">
        <v>34</v>
      </c>
      <c r="EG246" s="41">
        <f t="shared" si="78"/>
        <v>9.9753694581280791E-2</v>
      </c>
      <c r="EH246" s="43">
        <f t="shared" si="79"/>
        <v>0.93806921675774135</v>
      </c>
      <c r="EI246" s="44">
        <f t="shared" si="80"/>
        <v>1.037822911339022</v>
      </c>
      <c r="EJ246">
        <v>1507</v>
      </c>
      <c r="EK246">
        <v>947</v>
      </c>
      <c r="EL246">
        <v>1136</v>
      </c>
      <c r="EM246">
        <v>711</v>
      </c>
      <c r="EN246">
        <v>815</v>
      </c>
      <c r="EO246">
        <v>548</v>
      </c>
      <c r="EP246">
        <v>81</v>
      </c>
      <c r="EQ246">
        <v>34</v>
      </c>
      <c r="ER246">
        <v>729</v>
      </c>
      <c r="ES246">
        <v>481</v>
      </c>
      <c r="ET246">
        <v>282</v>
      </c>
      <c r="EU246">
        <v>200</v>
      </c>
      <c r="EV246">
        <v>42</v>
      </c>
      <c r="EW246">
        <v>23</v>
      </c>
      <c r="EX246">
        <v>73</v>
      </c>
      <c r="EY246">
        <v>83</v>
      </c>
      <c r="EZ246">
        <v>4.5</v>
      </c>
      <c r="FA246">
        <v>2</v>
      </c>
      <c r="FB246">
        <v>6.5</v>
      </c>
      <c r="FC246" s="20">
        <v>70.89</v>
      </c>
      <c r="FD246" s="26">
        <f t="shared" si="81"/>
        <v>0.8973417721518987</v>
      </c>
      <c r="FE246">
        <v>6.0552000000000001</v>
      </c>
      <c r="FF246">
        <v>1.01</v>
      </c>
      <c r="FG246">
        <v>0.30000000000000004</v>
      </c>
      <c r="FH246">
        <v>1.31</v>
      </c>
      <c r="FI246">
        <v>4</v>
      </c>
      <c r="FJ246">
        <v>1</v>
      </c>
      <c r="FK246">
        <v>1</v>
      </c>
      <c r="FL246" s="42">
        <f t="shared" si="82"/>
        <v>119</v>
      </c>
      <c r="FM246" s="20">
        <f t="shared" si="83"/>
        <v>10.083333333333334</v>
      </c>
      <c r="FN246" s="41">
        <v>0.10995494530000001</v>
      </c>
      <c r="FO246" s="20">
        <f t="shared" si="84"/>
        <v>48.6</v>
      </c>
      <c r="FP246" s="20">
        <f t="shared" si="85"/>
        <v>51.123199999999997</v>
      </c>
      <c r="FQ246" s="20">
        <f t="shared" si="86"/>
        <v>121.07147265769656</v>
      </c>
      <c r="FR246">
        <v>4</v>
      </c>
      <c r="FS246" t="s">
        <v>111</v>
      </c>
      <c r="FT246">
        <v>195</v>
      </c>
      <c r="FV246" t="s">
        <v>711</v>
      </c>
      <c r="FW246" s="45">
        <v>4250000</v>
      </c>
      <c r="FX246" s="45">
        <v>4250000</v>
      </c>
      <c r="FY246">
        <v>516</v>
      </c>
      <c r="FZ246">
        <v>123</v>
      </c>
      <c r="GA246">
        <v>138</v>
      </c>
      <c r="GB246">
        <v>261</v>
      </c>
      <c r="GC246">
        <v>38</v>
      </c>
      <c r="GD246">
        <v>210</v>
      </c>
      <c r="GE246">
        <v>1304</v>
      </c>
      <c r="GF246">
        <v>7756</v>
      </c>
      <c r="GG246">
        <v>20.9</v>
      </c>
      <c r="GH246">
        <v>9.8000000000000007</v>
      </c>
      <c r="GI246">
        <v>30.7</v>
      </c>
      <c r="GJ246" s="42">
        <f t="shared" si="87"/>
        <v>48.6</v>
      </c>
    </row>
    <row r="247" spans="1:192" x14ac:dyDescent="0.45">
      <c r="A247" s="40">
        <v>32880</v>
      </c>
      <c r="B247" t="s">
        <v>1429</v>
      </c>
      <c r="C247" t="s">
        <v>1430</v>
      </c>
      <c r="D247" t="s">
        <v>107</v>
      </c>
      <c r="E247" t="s">
        <v>107</v>
      </c>
      <c r="F247">
        <v>70</v>
      </c>
      <c r="G247">
        <v>183</v>
      </c>
      <c r="H247">
        <v>2009</v>
      </c>
      <c r="I247">
        <v>4</v>
      </c>
      <c r="J247">
        <v>100</v>
      </c>
      <c r="K247" t="s">
        <v>202</v>
      </c>
      <c r="L247">
        <v>2015</v>
      </c>
      <c r="M247">
        <v>28</v>
      </c>
      <c r="N247">
        <v>3</v>
      </c>
      <c r="O247">
        <v>8475227</v>
      </c>
      <c r="P247" t="s">
        <v>1773</v>
      </c>
      <c r="Q247" t="s">
        <v>1774</v>
      </c>
      <c r="R247" t="s">
        <v>1775</v>
      </c>
      <c r="S247" t="s">
        <v>209</v>
      </c>
      <c r="T247" t="s">
        <v>720</v>
      </c>
      <c r="U247" t="s">
        <v>110</v>
      </c>
      <c r="V247">
        <v>16</v>
      </c>
      <c r="W247">
        <v>3</v>
      </c>
      <c r="X247">
        <v>5</v>
      </c>
      <c r="Y247">
        <v>0</v>
      </c>
      <c r="Z247">
        <v>8</v>
      </c>
      <c r="AA247">
        <v>19</v>
      </c>
      <c r="AB247">
        <v>54</v>
      </c>
      <c r="AC247" s="26">
        <f t="shared" si="66"/>
        <v>0.5</v>
      </c>
      <c r="AD247" s="20">
        <f t="shared" si="67"/>
        <v>4.5714285714285712</v>
      </c>
      <c r="AE247" s="20">
        <v>2.972</v>
      </c>
      <c r="AF247">
        <v>5</v>
      </c>
      <c r="AG247">
        <v>2.4</v>
      </c>
      <c r="AH247">
        <v>6</v>
      </c>
      <c r="AI247">
        <v>279</v>
      </c>
      <c r="AJ247">
        <v>11094</v>
      </c>
      <c r="AK247" s="20">
        <v>184.9</v>
      </c>
      <c r="AL247">
        <v>184.9</v>
      </c>
      <c r="AM247">
        <v>185</v>
      </c>
      <c r="AN247" s="26">
        <f t="shared" si="68"/>
        <v>11.55625</v>
      </c>
      <c r="AO247">
        <v>19.27</v>
      </c>
      <c r="AP247" s="41">
        <f t="shared" si="69"/>
        <v>0.61538461538461542</v>
      </c>
      <c r="AQ247">
        <v>45</v>
      </c>
      <c r="AR247">
        <v>45</v>
      </c>
      <c r="AS247">
        <v>45</v>
      </c>
      <c r="AT247">
        <v>32</v>
      </c>
      <c r="AU247">
        <v>32</v>
      </c>
      <c r="AV247">
        <v>24</v>
      </c>
      <c r="AW247">
        <v>17</v>
      </c>
      <c r="AX247">
        <v>3</v>
      </c>
      <c r="AY247">
        <v>2</v>
      </c>
      <c r="AZ247">
        <v>4</v>
      </c>
      <c r="BA247" s="42">
        <f t="shared" si="70"/>
        <v>6</v>
      </c>
      <c r="BB247">
        <v>1.34</v>
      </c>
      <c r="BC247">
        <v>43.583300000000001</v>
      </c>
      <c r="BD247" s="20">
        <v>0</v>
      </c>
      <c r="BE247" s="20">
        <f t="shared" si="71"/>
        <v>45</v>
      </c>
      <c r="BF247" s="20">
        <f t="shared" si="72"/>
        <v>14.60248783126014</v>
      </c>
      <c r="BG247">
        <v>93</v>
      </c>
      <c r="BH247">
        <v>56</v>
      </c>
      <c r="BI247">
        <v>44</v>
      </c>
      <c r="BJ247" s="41">
        <f t="shared" si="73"/>
        <v>0.67883211678832112</v>
      </c>
      <c r="BK247">
        <v>17</v>
      </c>
      <c r="BL247">
        <v>17</v>
      </c>
      <c r="BM247">
        <v>26</v>
      </c>
      <c r="BN247" s="42">
        <f t="shared" si="74"/>
        <v>-9</v>
      </c>
      <c r="BO247">
        <v>8</v>
      </c>
      <c r="BP247">
        <v>9</v>
      </c>
      <c r="BQ247">
        <v>0</v>
      </c>
      <c r="BR247">
        <v>9</v>
      </c>
      <c r="BS247" s="41">
        <f t="shared" si="75"/>
        <v>7.0866141732283464E-2</v>
      </c>
      <c r="BT247">
        <v>0</v>
      </c>
      <c r="BU247">
        <v>0</v>
      </c>
      <c r="BV247" s="41">
        <f t="shared" si="76"/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7</v>
      </c>
      <c r="DA247">
        <v>2</v>
      </c>
      <c r="DB247">
        <v>0</v>
      </c>
      <c r="DC247">
        <v>8</v>
      </c>
      <c r="DD247">
        <v>2</v>
      </c>
      <c r="DE247">
        <v>0</v>
      </c>
      <c r="DF247">
        <v>0</v>
      </c>
      <c r="DG247">
        <v>12</v>
      </c>
      <c r="DH247">
        <v>3</v>
      </c>
      <c r="DI247">
        <v>2</v>
      </c>
      <c r="DJ247">
        <v>4</v>
      </c>
      <c r="DK247">
        <v>4</v>
      </c>
      <c r="DL247">
        <v>0</v>
      </c>
      <c r="DM247">
        <v>3</v>
      </c>
      <c r="DN247">
        <v>3</v>
      </c>
      <c r="DO247">
        <v>0</v>
      </c>
      <c r="DP247" s="42">
        <f t="shared" si="77"/>
        <v>-1</v>
      </c>
      <c r="DQ247" s="20">
        <v>-0.14000000000000001</v>
      </c>
      <c r="DR247">
        <v>3</v>
      </c>
      <c r="DS247">
        <v>0</v>
      </c>
      <c r="DT247">
        <v>0</v>
      </c>
      <c r="DU247">
        <v>0</v>
      </c>
      <c r="DV247">
        <v>0</v>
      </c>
      <c r="DW247">
        <v>206</v>
      </c>
      <c r="DX247">
        <v>149</v>
      </c>
      <c r="DY247">
        <v>165</v>
      </c>
      <c r="DZ247">
        <v>118</v>
      </c>
      <c r="EA247">
        <v>120</v>
      </c>
      <c r="EB247">
        <v>80</v>
      </c>
      <c r="EC247">
        <v>11.22</v>
      </c>
      <c r="ED247">
        <v>6.49</v>
      </c>
      <c r="EE247">
        <v>13</v>
      </c>
      <c r="EF247">
        <v>5</v>
      </c>
      <c r="EG247" s="41">
        <f t="shared" si="78"/>
        <v>0.10833333333333334</v>
      </c>
      <c r="EH247" s="43">
        <f t="shared" si="79"/>
        <v>0.9375</v>
      </c>
      <c r="EI247" s="44">
        <f t="shared" si="80"/>
        <v>1.0458333333333334</v>
      </c>
      <c r="EJ247">
        <v>209</v>
      </c>
      <c r="EK247">
        <v>147</v>
      </c>
      <c r="EL247">
        <v>167</v>
      </c>
      <c r="EM247">
        <v>116</v>
      </c>
      <c r="EN247">
        <v>122</v>
      </c>
      <c r="EO247">
        <v>79</v>
      </c>
      <c r="EP247">
        <v>13</v>
      </c>
      <c r="EQ247">
        <v>5</v>
      </c>
      <c r="ER247">
        <v>104</v>
      </c>
      <c r="ES247">
        <v>64</v>
      </c>
      <c r="ET247">
        <v>38</v>
      </c>
      <c r="EU247">
        <v>25</v>
      </c>
      <c r="EV247">
        <v>5</v>
      </c>
      <c r="EW247">
        <v>3</v>
      </c>
      <c r="EX247">
        <v>16</v>
      </c>
      <c r="EY247">
        <v>15</v>
      </c>
      <c r="EZ247">
        <v>0.9</v>
      </c>
      <c r="FA247">
        <v>0.8</v>
      </c>
      <c r="FB247">
        <v>1.7000000000000002</v>
      </c>
      <c r="FC247" s="20">
        <v>8.6</v>
      </c>
      <c r="FD247" s="26">
        <f t="shared" si="81"/>
        <v>0.53749999999999998</v>
      </c>
      <c r="FE247">
        <v>0.15870000000000001</v>
      </c>
      <c r="FF247">
        <v>0.14000000000000001</v>
      </c>
      <c r="FG247">
        <v>0</v>
      </c>
      <c r="FH247">
        <v>0.14000000000000001</v>
      </c>
      <c r="FL247" s="42">
        <f t="shared" si="82"/>
        <v>32</v>
      </c>
      <c r="FM247" s="20">
        <f t="shared" si="83"/>
        <v>5.666666666666667</v>
      </c>
      <c r="FN247" s="41">
        <v>7.1180555600000001E-2</v>
      </c>
      <c r="FO247" s="20">
        <f t="shared" si="84"/>
        <v>7.4</v>
      </c>
      <c r="FP247" s="20">
        <f t="shared" si="85"/>
        <v>7.9720000000000004</v>
      </c>
      <c r="FQ247" s="20">
        <f t="shared" si="86"/>
        <v>115.19740400216332</v>
      </c>
      <c r="FR247">
        <v>4</v>
      </c>
      <c r="FS247" t="s">
        <v>369</v>
      </c>
      <c r="FT247">
        <v>195</v>
      </c>
      <c r="FV247" t="s">
        <v>711</v>
      </c>
      <c r="FW247" s="45">
        <v>800000</v>
      </c>
      <c r="FX247" s="45">
        <v>800000</v>
      </c>
      <c r="FY247">
        <v>156</v>
      </c>
      <c r="FZ247">
        <v>14</v>
      </c>
      <c r="GA247">
        <v>24</v>
      </c>
      <c r="GB247">
        <v>38</v>
      </c>
      <c r="GC247">
        <v>16</v>
      </c>
      <c r="GD247">
        <v>86</v>
      </c>
      <c r="GE247">
        <v>234</v>
      </c>
      <c r="GF247">
        <v>2139</v>
      </c>
      <c r="GG247">
        <v>3.1</v>
      </c>
      <c r="GH247">
        <v>5.5</v>
      </c>
      <c r="GI247">
        <v>8.6</v>
      </c>
      <c r="GJ247" s="42">
        <f t="shared" si="87"/>
        <v>7.4</v>
      </c>
    </row>
    <row r="248" spans="1:192" x14ac:dyDescent="0.45">
      <c r="A248" s="40">
        <v>35785</v>
      </c>
      <c r="B248" t="s">
        <v>1776</v>
      </c>
      <c r="C248" t="s">
        <v>295</v>
      </c>
      <c r="D248" t="s">
        <v>107</v>
      </c>
      <c r="E248" t="s">
        <v>107</v>
      </c>
      <c r="F248">
        <v>72</v>
      </c>
      <c r="G248">
        <v>208</v>
      </c>
      <c r="H248">
        <v>2016</v>
      </c>
      <c r="I248">
        <v>1</v>
      </c>
      <c r="J248">
        <v>14</v>
      </c>
      <c r="K248" t="s">
        <v>202</v>
      </c>
      <c r="L248">
        <v>2017</v>
      </c>
      <c r="M248">
        <v>20</v>
      </c>
      <c r="N248">
        <v>1</v>
      </c>
      <c r="O248">
        <v>8479325</v>
      </c>
      <c r="P248" t="s">
        <v>1777</v>
      </c>
      <c r="Q248" t="s">
        <v>1778</v>
      </c>
      <c r="R248" t="s">
        <v>1779</v>
      </c>
      <c r="S248" t="s">
        <v>363</v>
      </c>
      <c r="T248" t="s">
        <v>720</v>
      </c>
      <c r="U248" t="s">
        <v>263</v>
      </c>
      <c r="V248">
        <v>63</v>
      </c>
      <c r="W248">
        <v>7</v>
      </c>
      <c r="X248">
        <v>25</v>
      </c>
      <c r="Y248">
        <v>10</v>
      </c>
      <c r="Z248">
        <v>32</v>
      </c>
      <c r="AA248">
        <v>10</v>
      </c>
      <c r="AB248">
        <v>53</v>
      </c>
      <c r="AC248" s="26">
        <f t="shared" si="66"/>
        <v>0.50793650793650791</v>
      </c>
      <c r="AD248" s="20">
        <f t="shared" si="67"/>
        <v>0</v>
      </c>
      <c r="AE248" s="20">
        <v>10.850999999999999</v>
      </c>
      <c r="AF248">
        <v>20</v>
      </c>
      <c r="AG248">
        <v>10.1</v>
      </c>
      <c r="AH248">
        <v>53</v>
      </c>
      <c r="AI248">
        <v>1666</v>
      </c>
      <c r="AJ248">
        <v>83717</v>
      </c>
      <c r="AK248" s="20">
        <v>1395.2833333333001</v>
      </c>
      <c r="AL248">
        <v>1395.28</v>
      </c>
      <c r="AM248">
        <v>1395</v>
      </c>
      <c r="AN248" s="26">
        <f t="shared" si="68"/>
        <v>22.147354497354495</v>
      </c>
      <c r="AO248">
        <v>36.75</v>
      </c>
      <c r="AP248" s="41">
        <f t="shared" si="69"/>
        <v>0.4050632911392405</v>
      </c>
      <c r="AQ248">
        <v>187</v>
      </c>
      <c r="AR248">
        <v>187</v>
      </c>
      <c r="AS248">
        <v>187</v>
      </c>
      <c r="AT248">
        <v>122</v>
      </c>
      <c r="AU248">
        <v>122</v>
      </c>
      <c r="AV248">
        <v>77</v>
      </c>
      <c r="AW248">
        <v>64</v>
      </c>
      <c r="AX248">
        <v>9</v>
      </c>
      <c r="AY248">
        <v>4</v>
      </c>
      <c r="AZ248">
        <v>15</v>
      </c>
      <c r="BA248" s="42">
        <f t="shared" si="70"/>
        <v>19</v>
      </c>
      <c r="BB248">
        <v>4.79</v>
      </c>
      <c r="BC248">
        <v>47.610399999999998</v>
      </c>
      <c r="BD248" s="20">
        <v>205.3</v>
      </c>
      <c r="BE248" s="20">
        <f t="shared" si="71"/>
        <v>392.3</v>
      </c>
      <c r="BF248" s="20">
        <f t="shared" si="72"/>
        <v>16.869732240123845</v>
      </c>
      <c r="BG248">
        <v>532</v>
      </c>
      <c r="BH248">
        <v>482</v>
      </c>
      <c r="BI248">
        <v>402</v>
      </c>
      <c r="BJ248" s="41">
        <f t="shared" si="73"/>
        <v>0.56959314775160597</v>
      </c>
      <c r="BK248">
        <v>133</v>
      </c>
      <c r="BL248">
        <v>132</v>
      </c>
      <c r="BM248">
        <v>163</v>
      </c>
      <c r="BN248" s="42">
        <f t="shared" si="74"/>
        <v>-31</v>
      </c>
      <c r="BO248">
        <v>45</v>
      </c>
      <c r="BP248">
        <v>44</v>
      </c>
      <c r="BQ248">
        <v>22</v>
      </c>
      <c r="BR248">
        <v>80</v>
      </c>
      <c r="BS248" s="41">
        <f t="shared" si="75"/>
        <v>8.5744908896034297E-2</v>
      </c>
      <c r="BT248">
        <v>0</v>
      </c>
      <c r="BU248">
        <v>0</v>
      </c>
      <c r="BV248" s="41">
        <f t="shared" si="76"/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2</v>
      </c>
      <c r="CL248">
        <v>2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2</v>
      </c>
      <c r="CS248">
        <v>1</v>
      </c>
      <c r="CT248">
        <v>0</v>
      </c>
      <c r="CU248">
        <v>0</v>
      </c>
      <c r="CV248">
        <v>3</v>
      </c>
      <c r="CW248">
        <v>0</v>
      </c>
      <c r="CX248">
        <v>1</v>
      </c>
      <c r="CY248">
        <v>3</v>
      </c>
      <c r="CZ248">
        <v>41</v>
      </c>
      <c r="DA248">
        <v>4</v>
      </c>
      <c r="DB248">
        <v>0</v>
      </c>
      <c r="DC248">
        <v>26</v>
      </c>
      <c r="DD248">
        <v>11</v>
      </c>
      <c r="DE248">
        <v>0</v>
      </c>
      <c r="DF248">
        <v>0</v>
      </c>
      <c r="DG248">
        <v>36</v>
      </c>
      <c r="DH248">
        <v>25</v>
      </c>
      <c r="DI248">
        <v>12</v>
      </c>
      <c r="DJ248">
        <v>25</v>
      </c>
      <c r="DK248">
        <v>24</v>
      </c>
      <c r="DL248">
        <v>1</v>
      </c>
      <c r="DM248">
        <v>13</v>
      </c>
      <c r="DN248">
        <v>12</v>
      </c>
      <c r="DO248">
        <v>1</v>
      </c>
      <c r="DP248" s="42">
        <f t="shared" si="77"/>
        <v>-13</v>
      </c>
      <c r="DQ248" s="20">
        <v>-4.9119999999999999</v>
      </c>
      <c r="DR248">
        <v>24</v>
      </c>
      <c r="DS248">
        <v>1</v>
      </c>
      <c r="DT248">
        <v>0</v>
      </c>
      <c r="DU248">
        <v>0</v>
      </c>
      <c r="DV248">
        <v>0</v>
      </c>
      <c r="DW248">
        <v>1417</v>
      </c>
      <c r="DX248">
        <v>1132</v>
      </c>
      <c r="DY248">
        <v>1058</v>
      </c>
      <c r="DZ248">
        <v>853</v>
      </c>
      <c r="EA248">
        <v>744</v>
      </c>
      <c r="EB248">
        <v>620</v>
      </c>
      <c r="EC248">
        <v>67.72</v>
      </c>
      <c r="ED248">
        <v>53.5</v>
      </c>
      <c r="EE248">
        <v>79</v>
      </c>
      <c r="EF248">
        <v>52</v>
      </c>
      <c r="EG248" s="41">
        <f t="shared" si="78"/>
        <v>0.10618279569892473</v>
      </c>
      <c r="EH248" s="43">
        <f t="shared" si="79"/>
        <v>0.91612903225806452</v>
      </c>
      <c r="EI248" s="44">
        <f t="shared" si="80"/>
        <v>1.0223118279569892</v>
      </c>
      <c r="EJ248">
        <v>1420</v>
      </c>
      <c r="EK248">
        <v>1133</v>
      </c>
      <c r="EL248">
        <v>1063</v>
      </c>
      <c r="EM248">
        <v>853</v>
      </c>
      <c r="EN248">
        <v>751</v>
      </c>
      <c r="EO248">
        <v>620</v>
      </c>
      <c r="EP248">
        <v>79</v>
      </c>
      <c r="EQ248">
        <v>52</v>
      </c>
      <c r="ER248">
        <v>734</v>
      </c>
      <c r="ES248">
        <v>570</v>
      </c>
      <c r="ET248">
        <v>255</v>
      </c>
      <c r="EU248">
        <v>234</v>
      </c>
      <c r="EV248">
        <v>38</v>
      </c>
      <c r="EW248">
        <v>27</v>
      </c>
      <c r="EX248">
        <v>94</v>
      </c>
      <c r="EY248">
        <v>93</v>
      </c>
      <c r="EZ248">
        <v>2.2999999999999998</v>
      </c>
      <c r="FA248">
        <v>4.5</v>
      </c>
      <c r="FB248">
        <v>6.8</v>
      </c>
      <c r="FC248" s="20">
        <v>42.92</v>
      </c>
      <c r="FD248" s="26">
        <f t="shared" si="81"/>
        <v>0.68126984126984125</v>
      </c>
      <c r="FE248">
        <v>3.4003999999999999</v>
      </c>
      <c r="FF248">
        <v>0.19</v>
      </c>
      <c r="FG248">
        <v>0.88</v>
      </c>
      <c r="FH248">
        <v>1.08</v>
      </c>
      <c r="FI248">
        <v>3</v>
      </c>
      <c r="FJ248">
        <v>2</v>
      </c>
      <c r="FK248">
        <v>2</v>
      </c>
      <c r="FL248" s="42">
        <f t="shared" si="82"/>
        <v>267</v>
      </c>
      <c r="FM248" s="20">
        <f t="shared" si="83"/>
        <v>6.458333333333333</v>
      </c>
      <c r="FN248" s="41">
        <v>3.5042735000000005E-2</v>
      </c>
      <c r="FO248" s="20">
        <f t="shared" si="84"/>
        <v>26.7</v>
      </c>
      <c r="FP248" s="20">
        <f t="shared" si="85"/>
        <v>31.017600000000002</v>
      </c>
      <c r="FQ248" s="20">
        <f t="shared" si="86"/>
        <v>109.61240754543891</v>
      </c>
      <c r="FR248">
        <v>4</v>
      </c>
      <c r="FS248" t="s">
        <v>430</v>
      </c>
      <c r="FT248">
        <v>195</v>
      </c>
      <c r="FV248" t="s">
        <v>751</v>
      </c>
      <c r="FW248" s="45">
        <v>925000</v>
      </c>
      <c r="FX248" s="45">
        <v>916667</v>
      </c>
      <c r="FY248">
        <v>63</v>
      </c>
      <c r="FZ248">
        <v>7</v>
      </c>
      <c r="GA248">
        <v>25</v>
      </c>
      <c r="GB248">
        <v>32</v>
      </c>
      <c r="GC248">
        <v>20</v>
      </c>
      <c r="GD248">
        <v>53</v>
      </c>
      <c r="GE248">
        <v>77</v>
      </c>
      <c r="GF248">
        <v>1395</v>
      </c>
      <c r="GG248">
        <v>2.2999999999999998</v>
      </c>
      <c r="GH248">
        <v>4.5</v>
      </c>
      <c r="GI248">
        <v>6.8</v>
      </c>
      <c r="GJ248" s="42">
        <f t="shared" si="87"/>
        <v>26.7</v>
      </c>
    </row>
    <row r="249" spans="1:192" x14ac:dyDescent="0.45">
      <c r="A249" s="40">
        <v>33296</v>
      </c>
      <c r="B249" t="s">
        <v>1063</v>
      </c>
      <c r="C249" t="s">
        <v>145</v>
      </c>
      <c r="D249" t="s">
        <v>91</v>
      </c>
      <c r="E249" t="s">
        <v>91</v>
      </c>
      <c r="F249">
        <v>71</v>
      </c>
      <c r="G249">
        <v>200</v>
      </c>
      <c r="H249">
        <v>2009</v>
      </c>
      <c r="I249">
        <v>4</v>
      </c>
      <c r="J249">
        <v>92</v>
      </c>
      <c r="K249" t="s">
        <v>92</v>
      </c>
      <c r="L249">
        <v>2011</v>
      </c>
      <c r="M249">
        <v>26</v>
      </c>
      <c r="N249">
        <v>7</v>
      </c>
      <c r="O249">
        <v>8475231</v>
      </c>
      <c r="P249" t="s">
        <v>1780</v>
      </c>
      <c r="Q249" t="s">
        <v>1781</v>
      </c>
      <c r="R249" t="s">
        <v>1782</v>
      </c>
      <c r="S249" t="s">
        <v>1650</v>
      </c>
      <c r="T249" t="s">
        <v>716</v>
      </c>
      <c r="U249" t="s">
        <v>142</v>
      </c>
      <c r="V249">
        <v>64</v>
      </c>
      <c r="W249">
        <v>7</v>
      </c>
      <c r="X249">
        <v>10</v>
      </c>
      <c r="Y249">
        <v>4</v>
      </c>
      <c r="Z249">
        <v>17</v>
      </c>
      <c r="AA249">
        <v>15</v>
      </c>
      <c r="AB249">
        <v>68</v>
      </c>
      <c r="AC249" s="26">
        <f t="shared" si="66"/>
        <v>0.265625</v>
      </c>
      <c r="AD249" s="20">
        <f t="shared" si="67"/>
        <v>-2.6217765042979941</v>
      </c>
      <c r="AE249" s="20">
        <v>6.3940000000000001</v>
      </c>
      <c r="AF249">
        <v>-12</v>
      </c>
      <c r="AG249">
        <v>-8.6</v>
      </c>
      <c r="AH249">
        <v>23</v>
      </c>
      <c r="AI249">
        <v>1216</v>
      </c>
      <c r="AJ249">
        <v>50746</v>
      </c>
      <c r="AK249" s="20">
        <v>845.76666666666995</v>
      </c>
      <c r="AL249">
        <v>844.92</v>
      </c>
      <c r="AM249">
        <v>846</v>
      </c>
      <c r="AN249" s="26">
        <f t="shared" si="68"/>
        <v>13.215104166666666</v>
      </c>
      <c r="AO249">
        <v>22.07</v>
      </c>
      <c r="AP249" s="41">
        <f t="shared" si="69"/>
        <v>0.58620689655172409</v>
      </c>
      <c r="AQ249">
        <v>123</v>
      </c>
      <c r="AR249">
        <v>123</v>
      </c>
      <c r="AS249">
        <v>123</v>
      </c>
      <c r="AT249">
        <v>91</v>
      </c>
      <c r="AU249">
        <v>91</v>
      </c>
      <c r="AV249">
        <v>74</v>
      </c>
      <c r="AW249">
        <v>78</v>
      </c>
      <c r="AX249">
        <v>43</v>
      </c>
      <c r="AY249">
        <v>7</v>
      </c>
      <c r="AZ249">
        <v>9</v>
      </c>
      <c r="BA249" s="42">
        <f t="shared" si="70"/>
        <v>16</v>
      </c>
      <c r="BB249">
        <v>7.58</v>
      </c>
      <c r="BC249">
        <v>28.540500000000002</v>
      </c>
      <c r="BD249" s="20">
        <v>73.099999999999994</v>
      </c>
      <c r="BE249" s="20">
        <f t="shared" si="71"/>
        <v>196.1</v>
      </c>
      <c r="BF249" s="20">
        <f t="shared" si="72"/>
        <v>13.925578753018037</v>
      </c>
      <c r="BG249">
        <v>129</v>
      </c>
      <c r="BH249">
        <v>352</v>
      </c>
      <c r="BI249">
        <v>513</v>
      </c>
      <c r="BJ249" s="41">
        <f t="shared" si="73"/>
        <v>0.20093457943925233</v>
      </c>
      <c r="BK249">
        <v>128</v>
      </c>
      <c r="BL249">
        <v>128</v>
      </c>
      <c r="BM249">
        <v>71</v>
      </c>
      <c r="BN249" s="42">
        <f t="shared" si="74"/>
        <v>57</v>
      </c>
      <c r="BO249">
        <v>17</v>
      </c>
      <c r="BP249">
        <v>23</v>
      </c>
      <c r="BQ249">
        <v>33</v>
      </c>
      <c r="BR249">
        <v>53</v>
      </c>
      <c r="BS249" s="41">
        <f t="shared" si="75"/>
        <v>6.519065190651907E-2</v>
      </c>
      <c r="BT249">
        <v>473</v>
      </c>
      <c r="BU249">
        <v>418</v>
      </c>
      <c r="BV249" s="41">
        <f t="shared" si="76"/>
        <v>0.53086419753086422</v>
      </c>
      <c r="BW249">
        <v>236</v>
      </c>
      <c r="BX249">
        <v>233</v>
      </c>
      <c r="BY249">
        <v>173</v>
      </c>
      <c r="BZ249">
        <v>143</v>
      </c>
      <c r="CA249">
        <v>64</v>
      </c>
      <c r="CB249">
        <v>42</v>
      </c>
      <c r="CC249">
        <v>154</v>
      </c>
      <c r="CD249">
        <v>141</v>
      </c>
      <c r="CE249">
        <v>182</v>
      </c>
      <c r="CF249">
        <v>163</v>
      </c>
      <c r="CG249">
        <v>244</v>
      </c>
      <c r="CH249">
        <v>211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2</v>
      </c>
      <c r="CW249">
        <v>1</v>
      </c>
      <c r="CX249">
        <v>2</v>
      </c>
      <c r="CY249">
        <v>2</v>
      </c>
      <c r="CZ249">
        <v>12</v>
      </c>
      <c r="DA249">
        <v>7</v>
      </c>
      <c r="DB249">
        <v>3</v>
      </c>
      <c r="DC249">
        <v>5</v>
      </c>
      <c r="DD249">
        <v>6</v>
      </c>
      <c r="DE249">
        <v>8</v>
      </c>
      <c r="DF249">
        <v>4</v>
      </c>
      <c r="DG249">
        <v>41</v>
      </c>
      <c r="DH249">
        <v>10</v>
      </c>
      <c r="DI249">
        <v>15</v>
      </c>
      <c r="DJ249">
        <v>9</v>
      </c>
      <c r="DK249">
        <v>8</v>
      </c>
      <c r="DL249">
        <v>1</v>
      </c>
      <c r="DM249">
        <v>16</v>
      </c>
      <c r="DN249">
        <v>15</v>
      </c>
      <c r="DO249">
        <v>1</v>
      </c>
      <c r="DP249" s="42">
        <f t="shared" si="77"/>
        <v>5</v>
      </c>
      <c r="DQ249" s="20">
        <v>4.4960000000000004</v>
      </c>
      <c r="DR249">
        <v>9</v>
      </c>
      <c r="DS249">
        <v>1</v>
      </c>
      <c r="DT249">
        <v>0</v>
      </c>
      <c r="DU249">
        <v>0</v>
      </c>
      <c r="DV249">
        <v>0</v>
      </c>
      <c r="DW249">
        <v>586</v>
      </c>
      <c r="DX249">
        <v>1022</v>
      </c>
      <c r="DY249">
        <v>421</v>
      </c>
      <c r="DZ249">
        <v>760</v>
      </c>
      <c r="EA249">
        <v>313</v>
      </c>
      <c r="EB249">
        <v>549</v>
      </c>
      <c r="EC249">
        <v>27.76</v>
      </c>
      <c r="ED249">
        <v>53.17</v>
      </c>
      <c r="EE249">
        <v>29</v>
      </c>
      <c r="EF249">
        <v>59</v>
      </c>
      <c r="EG249" s="41">
        <f t="shared" si="78"/>
        <v>9.2651757188498399E-2</v>
      </c>
      <c r="EH249" s="43">
        <f t="shared" si="79"/>
        <v>0.89253187613843354</v>
      </c>
      <c r="EI249" s="44">
        <f t="shared" si="80"/>
        <v>0.98518363332693193</v>
      </c>
      <c r="EJ249">
        <v>586</v>
      </c>
      <c r="EK249">
        <v>1022</v>
      </c>
      <c r="EL249">
        <v>421</v>
      </c>
      <c r="EM249">
        <v>762</v>
      </c>
      <c r="EN249">
        <v>314</v>
      </c>
      <c r="EO249">
        <v>550</v>
      </c>
      <c r="EP249">
        <v>29</v>
      </c>
      <c r="EQ249">
        <v>59</v>
      </c>
      <c r="ER249">
        <v>292</v>
      </c>
      <c r="ES249">
        <v>532</v>
      </c>
      <c r="ET249">
        <v>127</v>
      </c>
      <c r="EU249">
        <v>210</v>
      </c>
      <c r="EV249">
        <v>16</v>
      </c>
      <c r="EW249">
        <v>38</v>
      </c>
      <c r="EX249">
        <v>66</v>
      </c>
      <c r="EY249">
        <v>62</v>
      </c>
      <c r="EZ249">
        <v>0.1</v>
      </c>
      <c r="FA249">
        <v>0.30000000000000004</v>
      </c>
      <c r="FB249">
        <v>0.4</v>
      </c>
      <c r="FC249" s="20">
        <v>11.3</v>
      </c>
      <c r="FD249" s="26">
        <f t="shared" si="81"/>
        <v>0.17656250000000001</v>
      </c>
      <c r="FE249">
        <v>1.0772999999999999</v>
      </c>
      <c r="FF249">
        <v>0.09</v>
      </c>
      <c r="FG249">
        <v>-0.02</v>
      </c>
      <c r="FH249">
        <v>0.08</v>
      </c>
      <c r="FL249" s="42">
        <f t="shared" si="82"/>
        <v>205</v>
      </c>
      <c r="FM249" s="20">
        <f t="shared" si="83"/>
        <v>17.888888888888889</v>
      </c>
      <c r="FN249" s="41">
        <v>3.53100394E-2</v>
      </c>
      <c r="FO249" s="20">
        <f t="shared" si="84"/>
        <v>14.7</v>
      </c>
      <c r="FP249" s="20">
        <f t="shared" si="85"/>
        <v>17.8992</v>
      </c>
      <c r="FQ249" s="20">
        <f t="shared" si="86"/>
        <v>114.18832552194291</v>
      </c>
      <c r="FR249">
        <v>11</v>
      </c>
      <c r="FS249" t="s">
        <v>308</v>
      </c>
      <c r="FT249">
        <v>481</v>
      </c>
      <c r="FV249" t="s">
        <v>711</v>
      </c>
      <c r="FW249" s="45">
        <v>3000000</v>
      </c>
      <c r="FX249" s="45">
        <v>3350000</v>
      </c>
      <c r="FY249">
        <v>413</v>
      </c>
      <c r="FZ249">
        <v>44</v>
      </c>
      <c r="GA249">
        <v>80</v>
      </c>
      <c r="GB249">
        <v>124</v>
      </c>
      <c r="GC249">
        <v>-12</v>
      </c>
      <c r="GD249">
        <v>158</v>
      </c>
      <c r="GE249">
        <v>466</v>
      </c>
      <c r="GF249">
        <v>5271</v>
      </c>
      <c r="GG249">
        <v>4</v>
      </c>
      <c r="GH249">
        <v>4.8</v>
      </c>
      <c r="GI249">
        <v>8.6999999999999993</v>
      </c>
      <c r="GJ249" s="42">
        <f t="shared" si="87"/>
        <v>14.7</v>
      </c>
    </row>
    <row r="250" spans="1:192" x14ac:dyDescent="0.45">
      <c r="A250" s="40">
        <v>33168</v>
      </c>
      <c r="B250" t="s">
        <v>1783</v>
      </c>
      <c r="C250" t="s">
        <v>126</v>
      </c>
      <c r="D250" t="s">
        <v>91</v>
      </c>
      <c r="E250" t="s">
        <v>91</v>
      </c>
      <c r="F250">
        <v>74</v>
      </c>
      <c r="G250">
        <v>227</v>
      </c>
      <c r="H250">
        <v>2009</v>
      </c>
      <c r="I250">
        <v>4</v>
      </c>
      <c r="J250">
        <v>94</v>
      </c>
      <c r="K250" t="s">
        <v>202</v>
      </c>
      <c r="L250">
        <v>2011</v>
      </c>
      <c r="M250">
        <v>27</v>
      </c>
      <c r="N250">
        <v>7</v>
      </c>
      <c r="O250">
        <v>8475233</v>
      </c>
      <c r="P250" t="s">
        <v>1784</v>
      </c>
      <c r="Q250" t="s">
        <v>1785</v>
      </c>
      <c r="R250" t="s">
        <v>1786</v>
      </c>
      <c r="S250" t="s">
        <v>774</v>
      </c>
      <c r="T250" t="s">
        <v>720</v>
      </c>
      <c r="U250" t="s">
        <v>159</v>
      </c>
      <c r="V250">
        <v>81</v>
      </c>
      <c r="W250">
        <v>4</v>
      </c>
      <c r="X250">
        <v>12</v>
      </c>
      <c r="Y250">
        <v>8</v>
      </c>
      <c r="Z250">
        <v>16</v>
      </c>
      <c r="AA250">
        <v>15</v>
      </c>
      <c r="AB250">
        <v>66</v>
      </c>
      <c r="AC250" s="26">
        <f t="shared" si="66"/>
        <v>0.19753086419753085</v>
      </c>
      <c r="AD250" s="20">
        <f t="shared" si="67"/>
        <v>-11.082822085889571</v>
      </c>
      <c r="AE250" s="20">
        <v>5.6589999999999998</v>
      </c>
      <c r="AF250">
        <v>2</v>
      </c>
      <c r="AG250">
        <v>-2.4</v>
      </c>
      <c r="AH250">
        <v>32</v>
      </c>
      <c r="AI250">
        <v>1984</v>
      </c>
      <c r="AJ250">
        <v>94187</v>
      </c>
      <c r="AK250" s="20">
        <v>1569.7833333333001</v>
      </c>
      <c r="AL250">
        <v>1569.75</v>
      </c>
      <c r="AM250">
        <v>1570</v>
      </c>
      <c r="AN250" s="26">
        <f t="shared" si="68"/>
        <v>19.380041152263374</v>
      </c>
      <c r="AO250">
        <v>32.4</v>
      </c>
      <c r="AP250" s="41">
        <f t="shared" si="69"/>
        <v>0.22857142857142856</v>
      </c>
      <c r="AQ250">
        <v>270</v>
      </c>
      <c r="AR250">
        <v>271</v>
      </c>
      <c r="AS250">
        <v>271</v>
      </c>
      <c r="AT250">
        <v>189</v>
      </c>
      <c r="AU250">
        <v>189</v>
      </c>
      <c r="AV250">
        <v>145</v>
      </c>
      <c r="AW250">
        <v>74</v>
      </c>
      <c r="AX250">
        <v>10</v>
      </c>
      <c r="AY250">
        <v>1</v>
      </c>
      <c r="AZ250">
        <v>18</v>
      </c>
      <c r="BA250" s="42">
        <f t="shared" si="70"/>
        <v>19</v>
      </c>
      <c r="BB250">
        <v>5.66</v>
      </c>
      <c r="BC250">
        <v>49.668999999999997</v>
      </c>
      <c r="BD250" s="20">
        <v>182.5</v>
      </c>
      <c r="BE250" s="20">
        <f t="shared" si="71"/>
        <v>452.5</v>
      </c>
      <c r="BF250" s="20">
        <f t="shared" si="72"/>
        <v>17.295747730530341</v>
      </c>
      <c r="BG250">
        <v>434</v>
      </c>
      <c r="BH250">
        <v>446</v>
      </c>
      <c r="BI250">
        <v>659</v>
      </c>
      <c r="BJ250" s="41">
        <f t="shared" si="73"/>
        <v>0.39707227813357732</v>
      </c>
      <c r="BK250">
        <v>144</v>
      </c>
      <c r="BL250">
        <v>144</v>
      </c>
      <c r="BM250">
        <v>106</v>
      </c>
      <c r="BN250" s="42">
        <f t="shared" si="74"/>
        <v>38</v>
      </c>
      <c r="BO250">
        <v>44</v>
      </c>
      <c r="BP250">
        <v>27</v>
      </c>
      <c r="BQ250">
        <v>24</v>
      </c>
      <c r="BR250">
        <v>143</v>
      </c>
      <c r="BS250" s="41">
        <f t="shared" si="75"/>
        <v>0.10113154172560113</v>
      </c>
      <c r="BT250">
        <v>0</v>
      </c>
      <c r="BU250">
        <v>0</v>
      </c>
      <c r="BV250" s="41">
        <f t="shared" si="76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3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2</v>
      </c>
      <c r="CY250">
        <v>4</v>
      </c>
      <c r="CZ250">
        <v>38</v>
      </c>
      <c r="DA250">
        <v>6</v>
      </c>
      <c r="DB250">
        <v>0</v>
      </c>
      <c r="DC250">
        <v>23</v>
      </c>
      <c r="DD250">
        <v>30</v>
      </c>
      <c r="DE250">
        <v>1</v>
      </c>
      <c r="DF250">
        <v>1</v>
      </c>
      <c r="DG250">
        <v>84</v>
      </c>
      <c r="DH250">
        <v>16</v>
      </c>
      <c r="DI250">
        <v>4</v>
      </c>
      <c r="DJ250">
        <v>16</v>
      </c>
      <c r="DK250">
        <v>16</v>
      </c>
      <c r="DL250">
        <v>0</v>
      </c>
      <c r="DM250">
        <v>4</v>
      </c>
      <c r="DN250">
        <v>4</v>
      </c>
      <c r="DO250">
        <v>0</v>
      </c>
      <c r="DP250" s="42">
        <f t="shared" si="77"/>
        <v>-12</v>
      </c>
      <c r="DQ250" s="20">
        <v>-5.7789999999999999</v>
      </c>
      <c r="DR250">
        <v>16</v>
      </c>
      <c r="DS250">
        <v>0</v>
      </c>
      <c r="DT250">
        <v>0</v>
      </c>
      <c r="DU250">
        <v>0</v>
      </c>
      <c r="DV250">
        <v>0</v>
      </c>
      <c r="DW250">
        <v>1406</v>
      </c>
      <c r="DX250">
        <v>1727</v>
      </c>
      <c r="DY250">
        <v>1082</v>
      </c>
      <c r="DZ250">
        <v>1271</v>
      </c>
      <c r="EA250">
        <v>796</v>
      </c>
      <c r="EB250">
        <v>927</v>
      </c>
      <c r="EC250">
        <v>68.53</v>
      </c>
      <c r="ED250">
        <v>90.2</v>
      </c>
      <c r="EE250">
        <v>70</v>
      </c>
      <c r="EF250">
        <v>95</v>
      </c>
      <c r="EG250" s="41">
        <f t="shared" si="78"/>
        <v>8.7939698492462318E-2</v>
      </c>
      <c r="EH250" s="43">
        <f t="shared" si="79"/>
        <v>0.89751887810140241</v>
      </c>
      <c r="EI250" s="44">
        <f t="shared" si="80"/>
        <v>0.98545857659386471</v>
      </c>
      <c r="EJ250">
        <v>1406</v>
      </c>
      <c r="EK250">
        <v>1729</v>
      </c>
      <c r="EL250">
        <v>1082</v>
      </c>
      <c r="EM250">
        <v>1274</v>
      </c>
      <c r="EN250">
        <v>795</v>
      </c>
      <c r="EO250">
        <v>929</v>
      </c>
      <c r="EP250">
        <v>70</v>
      </c>
      <c r="EQ250">
        <v>95</v>
      </c>
      <c r="ER250">
        <v>692</v>
      </c>
      <c r="ES250">
        <v>887</v>
      </c>
      <c r="ET250">
        <v>267</v>
      </c>
      <c r="EU250">
        <v>331</v>
      </c>
      <c r="EV250">
        <v>37</v>
      </c>
      <c r="EW250">
        <v>48</v>
      </c>
      <c r="EX250">
        <v>90</v>
      </c>
      <c r="EY250">
        <v>85</v>
      </c>
      <c r="EZ250">
        <v>0.1</v>
      </c>
      <c r="FA250">
        <v>3.4</v>
      </c>
      <c r="FB250">
        <v>3.5</v>
      </c>
      <c r="FC250" s="20">
        <v>26.38</v>
      </c>
      <c r="FD250" s="26">
        <f t="shared" si="81"/>
        <v>0.32567901234567898</v>
      </c>
      <c r="FE250">
        <v>1.2321</v>
      </c>
      <c r="FF250">
        <v>-0.08</v>
      </c>
      <c r="FG250">
        <v>-0.22</v>
      </c>
      <c r="FH250">
        <v>-0.30000000000000004</v>
      </c>
      <c r="FL250" s="42">
        <f t="shared" si="82"/>
        <v>319</v>
      </c>
      <c r="FM250" s="20">
        <f t="shared" si="83"/>
        <v>10.5</v>
      </c>
      <c r="FN250" s="41">
        <v>1.7454235800000002E-2</v>
      </c>
      <c r="FO250" s="20">
        <f t="shared" si="84"/>
        <v>12.8</v>
      </c>
      <c r="FP250" s="20">
        <f t="shared" si="85"/>
        <v>14.844200000000001</v>
      </c>
      <c r="FQ250" s="20">
        <f t="shared" si="86"/>
        <v>119.75155279503105</v>
      </c>
      <c r="FV250" t="s">
        <v>711</v>
      </c>
      <c r="FW250" s="45">
        <v>4000000</v>
      </c>
      <c r="FX250" s="45">
        <v>4250000</v>
      </c>
      <c r="FY250">
        <v>407</v>
      </c>
      <c r="FZ250">
        <v>32</v>
      </c>
      <c r="GA250">
        <v>93</v>
      </c>
      <c r="GB250">
        <v>125</v>
      </c>
      <c r="GC250">
        <v>27</v>
      </c>
      <c r="GD250">
        <v>236</v>
      </c>
      <c r="GE250">
        <v>612</v>
      </c>
      <c r="GF250">
        <v>8388</v>
      </c>
      <c r="GG250">
        <v>7.1</v>
      </c>
      <c r="GH250">
        <v>19.100000000000001</v>
      </c>
      <c r="GI250">
        <v>26.2</v>
      </c>
      <c r="GJ250" s="42">
        <f t="shared" si="87"/>
        <v>12.8</v>
      </c>
    </row>
    <row r="251" spans="1:192" x14ac:dyDescent="0.45">
      <c r="A251" s="40">
        <v>33291</v>
      </c>
      <c r="B251" t="s">
        <v>1787</v>
      </c>
      <c r="C251" t="s">
        <v>126</v>
      </c>
      <c r="D251" t="s">
        <v>91</v>
      </c>
      <c r="E251" t="s">
        <v>91</v>
      </c>
      <c r="F251">
        <v>73</v>
      </c>
      <c r="G251">
        <v>215</v>
      </c>
      <c r="H251">
        <v>2009</v>
      </c>
      <c r="I251">
        <v>3</v>
      </c>
      <c r="J251">
        <v>84</v>
      </c>
      <c r="K251" t="s">
        <v>92</v>
      </c>
      <c r="L251">
        <v>2013</v>
      </c>
      <c r="M251">
        <v>26</v>
      </c>
      <c r="N251">
        <v>5</v>
      </c>
      <c r="O251">
        <v>8475235</v>
      </c>
      <c r="P251" t="s">
        <v>1788</v>
      </c>
      <c r="Q251" t="s">
        <v>1789</v>
      </c>
      <c r="R251" t="s">
        <v>1790</v>
      </c>
      <c r="S251" t="s">
        <v>1454</v>
      </c>
      <c r="T251" t="s">
        <v>725</v>
      </c>
      <c r="U251" t="s">
        <v>178</v>
      </c>
      <c r="V251">
        <v>58</v>
      </c>
      <c r="W251">
        <v>10</v>
      </c>
      <c r="X251">
        <v>4</v>
      </c>
      <c r="Y251">
        <v>2</v>
      </c>
      <c r="Z251">
        <v>14</v>
      </c>
      <c r="AA251">
        <v>15</v>
      </c>
      <c r="AB251">
        <v>40</v>
      </c>
      <c r="AC251" s="26">
        <f t="shared" si="66"/>
        <v>0.2413793103448276</v>
      </c>
      <c r="AD251" s="20">
        <f t="shared" si="67"/>
        <v>5.7535545023696688</v>
      </c>
      <c r="AE251" s="20">
        <v>6.258</v>
      </c>
      <c r="AF251">
        <v>7</v>
      </c>
      <c r="AG251">
        <v>1</v>
      </c>
      <c r="AH251">
        <v>55</v>
      </c>
      <c r="AI251">
        <v>895</v>
      </c>
      <c r="AJ251">
        <v>40350</v>
      </c>
      <c r="AK251" s="20">
        <v>672.5</v>
      </c>
      <c r="AL251">
        <v>672.5</v>
      </c>
      <c r="AM251">
        <v>673</v>
      </c>
      <c r="AN251" s="26">
        <f t="shared" si="68"/>
        <v>11.594827586206897</v>
      </c>
      <c r="AO251">
        <v>19.66</v>
      </c>
      <c r="AP251" s="41">
        <f t="shared" si="69"/>
        <v>0.63636363636363635</v>
      </c>
      <c r="AQ251">
        <v>127</v>
      </c>
      <c r="AR251">
        <v>127</v>
      </c>
      <c r="AS251">
        <v>127</v>
      </c>
      <c r="AT251">
        <v>98</v>
      </c>
      <c r="AU251">
        <v>98</v>
      </c>
      <c r="AV251">
        <v>77</v>
      </c>
      <c r="AW251">
        <v>74</v>
      </c>
      <c r="AX251">
        <v>39</v>
      </c>
      <c r="AY251">
        <v>6</v>
      </c>
      <c r="AZ251">
        <v>5</v>
      </c>
      <c r="BA251" s="42">
        <f t="shared" si="70"/>
        <v>11</v>
      </c>
      <c r="BB251">
        <v>7.07</v>
      </c>
      <c r="BC251">
        <v>28.6753</v>
      </c>
      <c r="BD251" s="20">
        <v>33.1</v>
      </c>
      <c r="BE251" s="20">
        <f t="shared" si="71"/>
        <v>160.1</v>
      </c>
      <c r="BF251" s="20">
        <f t="shared" si="72"/>
        <v>14.284014869888477</v>
      </c>
      <c r="BG251">
        <v>138</v>
      </c>
      <c r="BH251">
        <v>180</v>
      </c>
      <c r="BI251">
        <v>186</v>
      </c>
      <c r="BJ251" s="41">
        <f t="shared" si="73"/>
        <v>0.42592592592592593</v>
      </c>
      <c r="BK251">
        <v>238</v>
      </c>
      <c r="BL251">
        <v>238</v>
      </c>
      <c r="BM251">
        <v>71</v>
      </c>
      <c r="BN251" s="42">
        <f t="shared" si="74"/>
        <v>167</v>
      </c>
      <c r="BO251">
        <v>21</v>
      </c>
      <c r="BP251">
        <v>3</v>
      </c>
      <c r="BQ251">
        <v>14</v>
      </c>
      <c r="BR251">
        <v>30</v>
      </c>
      <c r="BS251" s="41">
        <f t="shared" si="75"/>
        <v>5.5970149253731345E-2</v>
      </c>
      <c r="BT251">
        <v>4</v>
      </c>
      <c r="BU251">
        <v>2</v>
      </c>
      <c r="BV251" s="41">
        <f t="shared" si="76"/>
        <v>0.66666666666666663</v>
      </c>
      <c r="BW251">
        <v>1</v>
      </c>
      <c r="BX251">
        <v>0</v>
      </c>
      <c r="BY251">
        <v>2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2</v>
      </c>
      <c r="CF251">
        <v>1</v>
      </c>
      <c r="CG251">
        <v>2</v>
      </c>
      <c r="CH251">
        <v>1</v>
      </c>
      <c r="CI251">
        <v>0</v>
      </c>
      <c r="CJ251">
        <v>0</v>
      </c>
      <c r="CK251">
        <v>2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8</v>
      </c>
      <c r="CW251">
        <v>0</v>
      </c>
      <c r="CX251">
        <v>2</v>
      </c>
      <c r="CY251">
        <v>3</v>
      </c>
      <c r="CZ251">
        <v>16</v>
      </c>
      <c r="DA251">
        <v>11</v>
      </c>
      <c r="DB251">
        <v>3</v>
      </c>
      <c r="DC251">
        <v>1</v>
      </c>
      <c r="DD251">
        <v>6</v>
      </c>
      <c r="DE251">
        <v>7</v>
      </c>
      <c r="DF251">
        <v>1</v>
      </c>
      <c r="DG251">
        <v>48</v>
      </c>
      <c r="DH251">
        <v>16</v>
      </c>
      <c r="DI251">
        <v>7</v>
      </c>
      <c r="DJ251">
        <v>14</v>
      </c>
      <c r="DK251">
        <v>9</v>
      </c>
      <c r="DL251">
        <v>5</v>
      </c>
      <c r="DM251">
        <v>12</v>
      </c>
      <c r="DN251">
        <v>7</v>
      </c>
      <c r="DO251">
        <v>5</v>
      </c>
      <c r="DP251" s="42">
        <f t="shared" si="77"/>
        <v>-9</v>
      </c>
      <c r="DQ251" s="20">
        <v>-3.9729999999999999</v>
      </c>
      <c r="DR251">
        <v>10</v>
      </c>
      <c r="DS251">
        <v>5</v>
      </c>
      <c r="DT251">
        <v>0</v>
      </c>
      <c r="DU251">
        <v>1</v>
      </c>
      <c r="DV251">
        <v>0</v>
      </c>
      <c r="DW251">
        <v>533</v>
      </c>
      <c r="DX251">
        <v>709</v>
      </c>
      <c r="DY251">
        <v>382</v>
      </c>
      <c r="DZ251">
        <v>506</v>
      </c>
      <c r="EA251">
        <v>279</v>
      </c>
      <c r="EB251">
        <v>369</v>
      </c>
      <c r="EC251">
        <v>22.28</v>
      </c>
      <c r="ED251">
        <v>27.79</v>
      </c>
      <c r="EE251">
        <v>22</v>
      </c>
      <c r="EF251">
        <v>26</v>
      </c>
      <c r="EG251" s="41">
        <f t="shared" si="78"/>
        <v>7.8853046594982074E-2</v>
      </c>
      <c r="EH251" s="43">
        <f t="shared" si="79"/>
        <v>0.92953929539295399</v>
      </c>
      <c r="EI251" s="44">
        <f t="shared" si="80"/>
        <v>1.0083923419879361</v>
      </c>
      <c r="EJ251">
        <v>531</v>
      </c>
      <c r="EK251">
        <v>710</v>
      </c>
      <c r="EL251">
        <v>380</v>
      </c>
      <c r="EM251">
        <v>506</v>
      </c>
      <c r="EN251">
        <v>277</v>
      </c>
      <c r="EO251">
        <v>368</v>
      </c>
      <c r="EP251">
        <v>21</v>
      </c>
      <c r="EQ251">
        <v>26</v>
      </c>
      <c r="ER251">
        <v>257</v>
      </c>
      <c r="ES251">
        <v>327</v>
      </c>
      <c r="ET251">
        <v>107</v>
      </c>
      <c r="EU251">
        <v>116</v>
      </c>
      <c r="EV251">
        <v>13</v>
      </c>
      <c r="EW251">
        <v>19</v>
      </c>
      <c r="EX251">
        <v>52</v>
      </c>
      <c r="EY251">
        <v>44</v>
      </c>
      <c r="EZ251">
        <v>0.7</v>
      </c>
      <c r="FA251">
        <v>1.1000000000000001</v>
      </c>
      <c r="FB251">
        <v>1.8</v>
      </c>
      <c r="FC251" s="20">
        <v>14.24</v>
      </c>
      <c r="FD251" s="26">
        <f t="shared" si="81"/>
        <v>0.24551724137931036</v>
      </c>
      <c r="FE251">
        <v>2.6208</v>
      </c>
      <c r="FF251">
        <v>-0.04</v>
      </c>
      <c r="FG251">
        <v>0.25</v>
      </c>
      <c r="FH251">
        <v>0.21</v>
      </c>
      <c r="FL251" s="42">
        <f t="shared" si="82"/>
        <v>328</v>
      </c>
      <c r="FM251" s="20">
        <f t="shared" si="83"/>
        <v>25.2</v>
      </c>
      <c r="FN251" s="41">
        <v>7.1766147400000008E-2</v>
      </c>
      <c r="FO251" s="20">
        <f t="shared" si="84"/>
        <v>8.5</v>
      </c>
      <c r="FP251" s="20">
        <f t="shared" si="85"/>
        <v>13.205400000000001</v>
      </c>
      <c r="FQ251" s="20">
        <f t="shared" si="86"/>
        <v>110.81040892193309</v>
      </c>
      <c r="FV251" t="s">
        <v>711</v>
      </c>
      <c r="FW251" s="45">
        <v>775000</v>
      </c>
      <c r="FX251" s="45">
        <v>775000</v>
      </c>
      <c r="FY251">
        <v>269</v>
      </c>
      <c r="FZ251">
        <v>22</v>
      </c>
      <c r="GA251">
        <v>22</v>
      </c>
      <c r="GB251">
        <v>44</v>
      </c>
      <c r="GC251">
        <v>-47</v>
      </c>
      <c r="GD251">
        <v>241</v>
      </c>
      <c r="GE251">
        <v>281</v>
      </c>
      <c r="GF251">
        <v>2904</v>
      </c>
      <c r="GG251">
        <v>-0.8</v>
      </c>
      <c r="GH251">
        <v>1.8</v>
      </c>
      <c r="GI251">
        <v>1</v>
      </c>
      <c r="GJ251" s="42">
        <f t="shared" si="87"/>
        <v>8.5</v>
      </c>
    </row>
    <row r="252" spans="1:192" x14ac:dyDescent="0.45">
      <c r="A252" s="40">
        <v>33382</v>
      </c>
      <c r="B252" t="s">
        <v>207</v>
      </c>
      <c r="C252" t="s">
        <v>208</v>
      </c>
      <c r="D252" t="s">
        <v>91</v>
      </c>
      <c r="E252" t="s">
        <v>91</v>
      </c>
      <c r="F252">
        <v>72</v>
      </c>
      <c r="G252">
        <v>190</v>
      </c>
      <c r="H252">
        <v>2009</v>
      </c>
      <c r="I252">
        <v>3</v>
      </c>
      <c r="J252">
        <v>85</v>
      </c>
      <c r="K252" t="s">
        <v>92</v>
      </c>
      <c r="L252">
        <v>2011</v>
      </c>
      <c r="M252">
        <v>26</v>
      </c>
      <c r="N252">
        <v>7</v>
      </c>
      <c r="O252">
        <v>8475236</v>
      </c>
      <c r="P252" t="s">
        <v>1791</v>
      </c>
      <c r="Q252" t="s">
        <v>1792</v>
      </c>
      <c r="R252" t="s">
        <v>1793</v>
      </c>
      <c r="S252" t="s">
        <v>1124</v>
      </c>
      <c r="T252" t="s">
        <v>716</v>
      </c>
      <c r="U252" t="s">
        <v>917</v>
      </c>
      <c r="V252">
        <v>80</v>
      </c>
      <c r="W252">
        <v>11</v>
      </c>
      <c r="X252">
        <v>16</v>
      </c>
      <c r="Y252">
        <v>7</v>
      </c>
      <c r="Z252">
        <v>27</v>
      </c>
      <c r="AA252">
        <v>11</v>
      </c>
      <c r="AB252">
        <v>51</v>
      </c>
      <c r="AC252" s="26">
        <f t="shared" si="66"/>
        <v>0.33750000000000002</v>
      </c>
      <c r="AD252" s="20">
        <f t="shared" si="67"/>
        <v>-5.5065963060686016</v>
      </c>
      <c r="AE252" s="20">
        <v>10.351000000000001</v>
      </c>
      <c r="AF252">
        <v>-6</v>
      </c>
      <c r="AG252">
        <v>-3.6</v>
      </c>
      <c r="AH252">
        <v>22</v>
      </c>
      <c r="AI252">
        <v>1482</v>
      </c>
      <c r="AJ252">
        <v>69768</v>
      </c>
      <c r="AK252" s="20">
        <v>1162.8</v>
      </c>
      <c r="AL252">
        <v>1162.5</v>
      </c>
      <c r="AM252">
        <v>1163</v>
      </c>
      <c r="AN252" s="26">
        <f t="shared" si="68"/>
        <v>14.535</v>
      </c>
      <c r="AO252">
        <v>24.21</v>
      </c>
      <c r="AP252" s="41">
        <f t="shared" si="69"/>
        <v>0.6428571428571429</v>
      </c>
      <c r="AQ252">
        <v>194</v>
      </c>
      <c r="AR252">
        <v>195</v>
      </c>
      <c r="AS252">
        <v>195</v>
      </c>
      <c r="AT252">
        <v>143</v>
      </c>
      <c r="AU252">
        <v>144</v>
      </c>
      <c r="AV252">
        <v>107</v>
      </c>
      <c r="AW252">
        <v>115</v>
      </c>
      <c r="AX252">
        <v>45</v>
      </c>
      <c r="AY252">
        <v>14</v>
      </c>
      <c r="AZ252">
        <v>7</v>
      </c>
      <c r="BA252" s="42">
        <f t="shared" si="70"/>
        <v>21</v>
      </c>
      <c r="BB252">
        <v>11.12</v>
      </c>
      <c r="BC252">
        <v>33.149500000000003</v>
      </c>
      <c r="BD252" s="20">
        <v>122.8</v>
      </c>
      <c r="BE252" s="20">
        <f t="shared" si="71"/>
        <v>316.8</v>
      </c>
      <c r="BF252" s="20">
        <f t="shared" si="72"/>
        <v>16.350967741935484</v>
      </c>
      <c r="BG252">
        <v>351</v>
      </c>
      <c r="BH252">
        <v>385</v>
      </c>
      <c r="BI252">
        <v>413</v>
      </c>
      <c r="BJ252" s="41">
        <f t="shared" si="73"/>
        <v>0.45942408376963351</v>
      </c>
      <c r="BK252">
        <v>63</v>
      </c>
      <c r="BL252">
        <v>63</v>
      </c>
      <c r="BM252">
        <v>101</v>
      </c>
      <c r="BN252" s="42">
        <f t="shared" si="74"/>
        <v>-38</v>
      </c>
      <c r="BO252">
        <v>37</v>
      </c>
      <c r="BP252">
        <v>31</v>
      </c>
      <c r="BQ252">
        <v>60</v>
      </c>
      <c r="BR252">
        <v>45</v>
      </c>
      <c r="BS252" s="41">
        <f t="shared" si="75"/>
        <v>4.6439628482972138E-2</v>
      </c>
      <c r="BT252">
        <v>479</v>
      </c>
      <c r="BU252">
        <v>440</v>
      </c>
      <c r="BV252" s="41">
        <f t="shared" si="76"/>
        <v>0.5212187159956474</v>
      </c>
      <c r="BW252">
        <v>179</v>
      </c>
      <c r="BX252">
        <v>155</v>
      </c>
      <c r="BY252">
        <v>153</v>
      </c>
      <c r="BZ252">
        <v>165</v>
      </c>
      <c r="CA252">
        <v>147</v>
      </c>
      <c r="CB252">
        <v>120</v>
      </c>
      <c r="CC252">
        <v>120</v>
      </c>
      <c r="CD252">
        <v>115</v>
      </c>
      <c r="CE252">
        <v>212</v>
      </c>
      <c r="CF252">
        <v>168</v>
      </c>
      <c r="CG252">
        <v>273</v>
      </c>
      <c r="CH252">
        <v>268</v>
      </c>
      <c r="CI252">
        <v>0</v>
      </c>
      <c r="CJ252">
        <v>0</v>
      </c>
      <c r="CK252">
        <v>0</v>
      </c>
      <c r="CL252">
        <v>2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>
        <v>2</v>
      </c>
      <c r="CT252">
        <v>0</v>
      </c>
      <c r="CU252">
        <v>0</v>
      </c>
      <c r="CV252">
        <v>6</v>
      </c>
      <c r="CW252">
        <v>0</v>
      </c>
      <c r="CX252">
        <v>1</v>
      </c>
      <c r="CY252">
        <v>4</v>
      </c>
      <c r="CZ252">
        <v>32</v>
      </c>
      <c r="DA252">
        <v>19</v>
      </c>
      <c r="DB252">
        <v>3</v>
      </c>
      <c r="DC252">
        <v>6</v>
      </c>
      <c r="DD252">
        <v>10</v>
      </c>
      <c r="DE252">
        <v>5</v>
      </c>
      <c r="DF252">
        <v>2</v>
      </c>
      <c r="DG252">
        <v>62</v>
      </c>
      <c r="DH252">
        <v>11</v>
      </c>
      <c r="DI252">
        <v>7</v>
      </c>
      <c r="DJ252">
        <v>11</v>
      </c>
      <c r="DK252">
        <v>11</v>
      </c>
      <c r="DL252">
        <v>0</v>
      </c>
      <c r="DM252">
        <v>6</v>
      </c>
      <c r="DN252">
        <v>6</v>
      </c>
      <c r="DO252">
        <v>0</v>
      </c>
      <c r="DP252" s="42">
        <f t="shared" si="77"/>
        <v>-4</v>
      </c>
      <c r="DQ252" s="20">
        <v>-6.5529999999999999</v>
      </c>
      <c r="DR252">
        <v>11</v>
      </c>
      <c r="DS252">
        <v>0</v>
      </c>
      <c r="DT252">
        <v>0</v>
      </c>
      <c r="DU252">
        <v>0</v>
      </c>
      <c r="DV252">
        <v>0</v>
      </c>
      <c r="DW252">
        <v>1004</v>
      </c>
      <c r="DX252">
        <v>1205</v>
      </c>
      <c r="DY252">
        <v>744</v>
      </c>
      <c r="DZ252">
        <v>924</v>
      </c>
      <c r="EA252">
        <v>540</v>
      </c>
      <c r="EB252">
        <v>654</v>
      </c>
      <c r="EC252">
        <v>47.12</v>
      </c>
      <c r="ED252">
        <v>58.36</v>
      </c>
      <c r="EE252">
        <v>42</v>
      </c>
      <c r="EF252">
        <v>65</v>
      </c>
      <c r="EG252" s="41">
        <f t="shared" si="78"/>
        <v>7.7777777777777779E-2</v>
      </c>
      <c r="EH252" s="43">
        <f t="shared" si="79"/>
        <v>0.90061162079510704</v>
      </c>
      <c r="EI252" s="44">
        <f t="shared" si="80"/>
        <v>0.97838939857288487</v>
      </c>
      <c r="EJ252">
        <v>1000</v>
      </c>
      <c r="EK252">
        <v>1208</v>
      </c>
      <c r="EL252">
        <v>740</v>
      </c>
      <c r="EM252">
        <v>924</v>
      </c>
      <c r="EN252">
        <v>537</v>
      </c>
      <c r="EO252">
        <v>655</v>
      </c>
      <c r="EP252">
        <v>41</v>
      </c>
      <c r="EQ252">
        <v>65</v>
      </c>
      <c r="ER252">
        <v>474</v>
      </c>
      <c r="ES252">
        <v>572</v>
      </c>
      <c r="ET252">
        <v>152</v>
      </c>
      <c r="EU252">
        <v>212</v>
      </c>
      <c r="EV252">
        <v>22</v>
      </c>
      <c r="EW252">
        <v>35</v>
      </c>
      <c r="EX252">
        <v>60</v>
      </c>
      <c r="EY252">
        <v>53</v>
      </c>
      <c r="EZ252">
        <v>0.7</v>
      </c>
      <c r="FA252">
        <v>0.9</v>
      </c>
      <c r="FB252">
        <v>1.7000000000000002</v>
      </c>
      <c r="FC252" s="20">
        <v>22.9</v>
      </c>
      <c r="FD252" s="26">
        <f t="shared" si="81"/>
        <v>0.28625</v>
      </c>
      <c r="FE252">
        <v>2.8242000000000003</v>
      </c>
      <c r="FF252">
        <v>-0.16</v>
      </c>
      <c r="FG252">
        <v>-0.05</v>
      </c>
      <c r="FH252">
        <v>-0.21</v>
      </c>
      <c r="FL252" s="42">
        <f t="shared" si="82"/>
        <v>130</v>
      </c>
      <c r="FM252" s="20">
        <f t="shared" si="83"/>
        <v>11.181818181818182</v>
      </c>
      <c r="FN252" s="41">
        <v>4.3871595300000003E-2</v>
      </c>
      <c r="FO252" s="20">
        <f t="shared" si="84"/>
        <v>24.8</v>
      </c>
      <c r="FP252" s="20">
        <f t="shared" si="85"/>
        <v>25.689399999999999</v>
      </c>
      <c r="FQ252" s="20">
        <f t="shared" si="86"/>
        <v>114.01290322580645</v>
      </c>
      <c r="FR252">
        <v>4</v>
      </c>
      <c r="FS252" t="s">
        <v>314</v>
      </c>
      <c r="FT252">
        <v>195</v>
      </c>
      <c r="FV252" t="s">
        <v>711</v>
      </c>
      <c r="FW252" s="45">
        <v>3850000</v>
      </c>
      <c r="FX252" s="45">
        <v>3850000</v>
      </c>
      <c r="FY252">
        <v>459</v>
      </c>
      <c r="FZ252">
        <v>76</v>
      </c>
      <c r="GA252">
        <v>105</v>
      </c>
      <c r="GB252">
        <v>181</v>
      </c>
      <c r="GC252">
        <v>-17</v>
      </c>
      <c r="GD252">
        <v>210</v>
      </c>
      <c r="GE252">
        <v>722</v>
      </c>
      <c r="GF252">
        <v>7261</v>
      </c>
      <c r="GG252">
        <v>8.3000000000000007</v>
      </c>
      <c r="GH252">
        <v>6.3</v>
      </c>
      <c r="GI252">
        <v>14.6</v>
      </c>
      <c r="GJ252" s="42">
        <f t="shared" si="87"/>
        <v>24.8</v>
      </c>
    </row>
    <row r="253" spans="1:192" x14ac:dyDescent="0.45">
      <c r="A253" s="40">
        <v>35782</v>
      </c>
      <c r="B253" t="s">
        <v>1794</v>
      </c>
      <c r="C253" t="s">
        <v>282</v>
      </c>
      <c r="D253" t="s">
        <v>107</v>
      </c>
      <c r="E253" t="s">
        <v>107</v>
      </c>
      <c r="F253">
        <v>67</v>
      </c>
      <c r="G253">
        <v>165</v>
      </c>
      <c r="H253">
        <v>2016</v>
      </c>
      <c r="I253">
        <v>2</v>
      </c>
      <c r="J253">
        <v>39</v>
      </c>
      <c r="K253" t="s">
        <v>202</v>
      </c>
      <c r="L253">
        <v>2017</v>
      </c>
      <c r="M253">
        <v>20</v>
      </c>
      <c r="N253">
        <v>1</v>
      </c>
      <c r="O253">
        <v>8479337</v>
      </c>
      <c r="P253" t="s">
        <v>1795</v>
      </c>
      <c r="Q253" t="s">
        <v>1796</v>
      </c>
      <c r="R253" t="s">
        <v>1797</v>
      </c>
      <c r="S253" t="s">
        <v>486</v>
      </c>
      <c r="T253" t="s">
        <v>710</v>
      </c>
      <c r="U253" t="s">
        <v>188</v>
      </c>
      <c r="V253">
        <v>82</v>
      </c>
      <c r="W253">
        <v>28</v>
      </c>
      <c r="X253">
        <v>24</v>
      </c>
      <c r="Y253">
        <v>15</v>
      </c>
      <c r="Z253">
        <v>52</v>
      </c>
      <c r="AA253">
        <v>4</v>
      </c>
      <c r="AB253">
        <v>24</v>
      </c>
      <c r="AC253" s="26">
        <f t="shared" si="66"/>
        <v>0.63414634146341464</v>
      </c>
      <c r="AD253" s="20">
        <f t="shared" si="67"/>
        <v>0</v>
      </c>
      <c r="AE253" s="20">
        <v>21.125</v>
      </c>
      <c r="AF253">
        <v>6</v>
      </c>
      <c r="AG253">
        <v>-2.2999999999999998</v>
      </c>
      <c r="AH253">
        <v>6</v>
      </c>
      <c r="AI253">
        <v>1564</v>
      </c>
      <c r="AJ253">
        <v>72826</v>
      </c>
      <c r="AK253" s="20">
        <v>1213.7666666667001</v>
      </c>
      <c r="AL253">
        <v>1213.77</v>
      </c>
      <c r="AM253">
        <v>1214</v>
      </c>
      <c r="AN253" s="26">
        <f t="shared" si="68"/>
        <v>14.802032520325204</v>
      </c>
      <c r="AO253">
        <v>24.59</v>
      </c>
      <c r="AP253" s="41">
        <f t="shared" si="69"/>
        <v>0.68421052631578949</v>
      </c>
      <c r="AQ253">
        <v>358</v>
      </c>
      <c r="AR253">
        <v>358</v>
      </c>
      <c r="AS253">
        <v>358</v>
      </c>
      <c r="AT253">
        <v>252</v>
      </c>
      <c r="AU253">
        <v>252</v>
      </c>
      <c r="AV253">
        <v>181</v>
      </c>
      <c r="AW253">
        <v>208</v>
      </c>
      <c r="AX253">
        <v>54</v>
      </c>
      <c r="AY253">
        <v>7</v>
      </c>
      <c r="AZ253">
        <v>12</v>
      </c>
      <c r="BA253" s="42">
        <f t="shared" si="70"/>
        <v>19</v>
      </c>
      <c r="BB253">
        <v>17.579999999999998</v>
      </c>
      <c r="BC253">
        <v>29.624300000000002</v>
      </c>
      <c r="BD253" s="20">
        <v>248.8</v>
      </c>
      <c r="BE253" s="20">
        <f t="shared" si="71"/>
        <v>606.79999999999995</v>
      </c>
      <c r="BF253" s="20">
        <f t="shared" si="72"/>
        <v>29.995798215477397</v>
      </c>
      <c r="BG253">
        <v>530</v>
      </c>
      <c r="BH253">
        <v>393</v>
      </c>
      <c r="BI253">
        <v>303</v>
      </c>
      <c r="BJ253" s="41">
        <f t="shared" si="73"/>
        <v>0.6362545018007203</v>
      </c>
      <c r="BK253">
        <v>40</v>
      </c>
      <c r="BL253">
        <v>40</v>
      </c>
      <c r="BM253">
        <v>102</v>
      </c>
      <c r="BN253" s="42">
        <f t="shared" si="74"/>
        <v>-62</v>
      </c>
      <c r="BO253">
        <v>71</v>
      </c>
      <c r="BP253">
        <v>25</v>
      </c>
      <c r="BQ253">
        <v>33</v>
      </c>
      <c r="BR253">
        <v>25</v>
      </c>
      <c r="BS253" s="41">
        <f t="shared" si="75"/>
        <v>3.1017369727047148E-2</v>
      </c>
      <c r="BT253">
        <v>25</v>
      </c>
      <c r="BU253">
        <v>34</v>
      </c>
      <c r="BV253" s="41">
        <f t="shared" si="76"/>
        <v>0.42372881355932202</v>
      </c>
      <c r="BW253">
        <v>3</v>
      </c>
      <c r="BX253">
        <v>7</v>
      </c>
      <c r="BY253">
        <v>7</v>
      </c>
      <c r="BZ253">
        <v>9</v>
      </c>
      <c r="CA253">
        <v>15</v>
      </c>
      <c r="CB253">
        <v>18</v>
      </c>
      <c r="CC253">
        <v>6</v>
      </c>
      <c r="CD253">
        <v>6</v>
      </c>
      <c r="CE253">
        <v>10</v>
      </c>
      <c r="CF253">
        <v>15</v>
      </c>
      <c r="CG253">
        <v>16</v>
      </c>
      <c r="CH253">
        <v>21</v>
      </c>
      <c r="CI253">
        <v>3</v>
      </c>
      <c r="CJ253">
        <v>0</v>
      </c>
      <c r="CK253">
        <v>3</v>
      </c>
      <c r="CL253">
        <v>1</v>
      </c>
      <c r="CM253">
        <v>3</v>
      </c>
      <c r="CN253">
        <v>0</v>
      </c>
      <c r="CO253">
        <v>0</v>
      </c>
      <c r="CP253">
        <v>1</v>
      </c>
      <c r="CQ253">
        <v>0</v>
      </c>
      <c r="CR253">
        <v>3</v>
      </c>
      <c r="CS253">
        <v>5</v>
      </c>
      <c r="CT253">
        <v>1</v>
      </c>
      <c r="CU253">
        <v>0</v>
      </c>
      <c r="CV253">
        <v>18</v>
      </c>
      <c r="CW253">
        <v>2</v>
      </c>
      <c r="CX253">
        <v>5</v>
      </c>
      <c r="CY253">
        <v>11</v>
      </c>
      <c r="CZ253">
        <v>53</v>
      </c>
      <c r="DA253">
        <v>14</v>
      </c>
      <c r="DB253">
        <v>2</v>
      </c>
      <c r="DC253">
        <v>14</v>
      </c>
      <c r="DD253">
        <v>32</v>
      </c>
      <c r="DE253">
        <v>5</v>
      </c>
      <c r="DF253">
        <v>2</v>
      </c>
      <c r="DG253">
        <v>112</v>
      </c>
      <c r="DH253">
        <v>3</v>
      </c>
      <c r="DI253">
        <v>13</v>
      </c>
      <c r="DJ253">
        <v>3</v>
      </c>
      <c r="DK253">
        <v>3</v>
      </c>
      <c r="DL253">
        <v>0</v>
      </c>
      <c r="DM253">
        <v>13</v>
      </c>
      <c r="DN253">
        <v>13</v>
      </c>
      <c r="DO253">
        <v>0</v>
      </c>
      <c r="DP253" s="42">
        <f t="shared" si="77"/>
        <v>10</v>
      </c>
      <c r="DQ253" s="20">
        <v>8.5030000000000001</v>
      </c>
      <c r="DR253">
        <v>3</v>
      </c>
      <c r="DS253">
        <v>0</v>
      </c>
      <c r="DT253">
        <v>0</v>
      </c>
      <c r="DU253">
        <v>0</v>
      </c>
      <c r="DV253">
        <v>0</v>
      </c>
      <c r="DW253">
        <v>1415</v>
      </c>
      <c r="DX253">
        <v>1027</v>
      </c>
      <c r="DY253">
        <v>974</v>
      </c>
      <c r="DZ253">
        <v>781</v>
      </c>
      <c r="EA253">
        <v>717</v>
      </c>
      <c r="EB253">
        <v>607</v>
      </c>
      <c r="EC253">
        <v>61.7</v>
      </c>
      <c r="ED253">
        <v>57.09</v>
      </c>
      <c r="EE253">
        <v>76</v>
      </c>
      <c r="EF253">
        <v>54</v>
      </c>
      <c r="EG253" s="41">
        <f t="shared" si="78"/>
        <v>0.10599721059972106</v>
      </c>
      <c r="EH253" s="43">
        <f t="shared" si="79"/>
        <v>0.91103789126853374</v>
      </c>
      <c r="EI253" s="44">
        <f t="shared" si="80"/>
        <v>1.0170351018682549</v>
      </c>
      <c r="EJ253">
        <v>1414</v>
      </c>
      <c r="EK253">
        <v>1028</v>
      </c>
      <c r="EL253">
        <v>973</v>
      </c>
      <c r="EM253">
        <v>782</v>
      </c>
      <c r="EN253">
        <v>716</v>
      </c>
      <c r="EO253">
        <v>608</v>
      </c>
      <c r="EP253">
        <v>76</v>
      </c>
      <c r="EQ253">
        <v>55</v>
      </c>
      <c r="ER253">
        <v>712</v>
      </c>
      <c r="ES253">
        <v>508</v>
      </c>
      <c r="ET253">
        <v>201</v>
      </c>
      <c r="EU253">
        <v>245</v>
      </c>
      <c r="EV253">
        <v>34</v>
      </c>
      <c r="EW253">
        <v>28</v>
      </c>
      <c r="EX253">
        <v>48</v>
      </c>
      <c r="EY253">
        <v>81</v>
      </c>
      <c r="EZ253">
        <v>4.9000000000000004</v>
      </c>
      <c r="FA253">
        <v>1.6</v>
      </c>
      <c r="FB253">
        <v>6.5</v>
      </c>
      <c r="FC253" s="20">
        <v>60.69</v>
      </c>
      <c r="FD253" s="26">
        <f t="shared" si="81"/>
        <v>0.74012195121951219</v>
      </c>
      <c r="FE253">
        <v>6.3216999999999999</v>
      </c>
      <c r="FF253">
        <v>2.2000000000000002</v>
      </c>
      <c r="FG253">
        <v>0.16</v>
      </c>
      <c r="FH253">
        <v>2.36</v>
      </c>
      <c r="FI253">
        <v>2</v>
      </c>
      <c r="FJ253">
        <v>1</v>
      </c>
      <c r="FK253">
        <v>0</v>
      </c>
      <c r="FL253" s="42">
        <f t="shared" si="82"/>
        <v>71</v>
      </c>
      <c r="FM253" s="20">
        <f t="shared" si="83"/>
        <v>24.333333333333332</v>
      </c>
      <c r="FN253" s="41">
        <v>0.14000000000000001</v>
      </c>
      <c r="FO253" s="20">
        <f t="shared" si="84"/>
        <v>51.4</v>
      </c>
      <c r="FP253" s="20">
        <f t="shared" si="85"/>
        <v>53.700600000000001</v>
      </c>
      <c r="FQ253" s="20">
        <f t="shared" si="86"/>
        <v>120.71479769643344</v>
      </c>
      <c r="FV253" t="s">
        <v>751</v>
      </c>
      <c r="FW253" s="45">
        <v>742500</v>
      </c>
      <c r="FX253" s="45">
        <v>778333</v>
      </c>
      <c r="FY253">
        <v>82</v>
      </c>
      <c r="FZ253">
        <v>28</v>
      </c>
      <c r="GA253">
        <v>24</v>
      </c>
      <c r="GB253">
        <v>52</v>
      </c>
      <c r="GC253">
        <v>6</v>
      </c>
      <c r="GD253">
        <v>6</v>
      </c>
      <c r="GE253">
        <v>181</v>
      </c>
      <c r="GF253">
        <v>1214</v>
      </c>
      <c r="GG253">
        <v>4.9000000000000004</v>
      </c>
      <c r="GH253">
        <v>1.6</v>
      </c>
      <c r="GI253">
        <v>6.5</v>
      </c>
      <c r="GJ253" s="42">
        <f t="shared" si="87"/>
        <v>51.4</v>
      </c>
    </row>
    <row r="254" spans="1:192" x14ac:dyDescent="0.45">
      <c r="A254" s="40">
        <v>32478</v>
      </c>
      <c r="B254" t="s">
        <v>1798</v>
      </c>
      <c r="D254" t="s">
        <v>817</v>
      </c>
      <c r="E254" t="s">
        <v>817</v>
      </c>
      <c r="F254">
        <v>72</v>
      </c>
      <c r="G254">
        <v>200</v>
      </c>
      <c r="K254" t="s">
        <v>92</v>
      </c>
      <c r="L254">
        <v>2013</v>
      </c>
      <c r="M254">
        <v>29</v>
      </c>
      <c r="N254">
        <v>5</v>
      </c>
      <c r="O254">
        <v>8477290</v>
      </c>
      <c r="P254" t="s">
        <v>1799</v>
      </c>
      <c r="Q254" t="s">
        <v>1800</v>
      </c>
      <c r="R254" t="s">
        <v>1801</v>
      </c>
      <c r="S254" t="s">
        <v>301</v>
      </c>
      <c r="T254" t="s">
        <v>725</v>
      </c>
      <c r="U254" t="s">
        <v>382</v>
      </c>
      <c r="V254">
        <v>76</v>
      </c>
      <c r="W254">
        <v>13</v>
      </c>
      <c r="X254">
        <v>9</v>
      </c>
      <c r="Y254">
        <v>4</v>
      </c>
      <c r="Z254">
        <v>22</v>
      </c>
      <c r="AA254">
        <v>10</v>
      </c>
      <c r="AB254">
        <v>80</v>
      </c>
      <c r="AC254" s="26">
        <f t="shared" si="66"/>
        <v>0.28947368421052633</v>
      </c>
      <c r="AD254" s="20">
        <f t="shared" si="67"/>
        <v>-3.992565055762082</v>
      </c>
      <c r="AE254" s="20">
        <v>9.0350000000000001</v>
      </c>
      <c r="AF254">
        <v>9</v>
      </c>
      <c r="AG254">
        <v>2.8</v>
      </c>
      <c r="AH254">
        <v>28</v>
      </c>
      <c r="AI254">
        <v>1446</v>
      </c>
      <c r="AJ254">
        <v>60441</v>
      </c>
      <c r="AK254" s="20">
        <v>1007.35</v>
      </c>
      <c r="AL254">
        <v>1007.35</v>
      </c>
      <c r="AM254">
        <v>1007</v>
      </c>
      <c r="AN254" s="26">
        <f t="shared" si="68"/>
        <v>13.254605263157895</v>
      </c>
      <c r="AO254">
        <v>22.5</v>
      </c>
      <c r="AP254" s="41">
        <f t="shared" si="69"/>
        <v>0.5</v>
      </c>
      <c r="AQ254">
        <v>152</v>
      </c>
      <c r="AR254">
        <v>153</v>
      </c>
      <c r="AS254">
        <v>153</v>
      </c>
      <c r="AT254">
        <v>131</v>
      </c>
      <c r="AU254">
        <v>132</v>
      </c>
      <c r="AV254">
        <v>96</v>
      </c>
      <c r="AW254">
        <v>108</v>
      </c>
      <c r="AX254">
        <v>58</v>
      </c>
      <c r="AY254">
        <v>8</v>
      </c>
      <c r="AZ254">
        <v>3</v>
      </c>
      <c r="BA254" s="42">
        <f t="shared" si="70"/>
        <v>11</v>
      </c>
      <c r="BB254">
        <v>10.49</v>
      </c>
      <c r="BC254">
        <v>31.843800000000002</v>
      </c>
      <c r="BD254" s="20">
        <v>68.599999999999994</v>
      </c>
      <c r="BE254" s="20">
        <f t="shared" si="71"/>
        <v>220.6</v>
      </c>
      <c r="BF254" s="20">
        <f t="shared" si="72"/>
        <v>13.139425224599195</v>
      </c>
      <c r="BG254">
        <v>288</v>
      </c>
      <c r="BH254">
        <v>355</v>
      </c>
      <c r="BI254">
        <v>298</v>
      </c>
      <c r="BJ254" s="41">
        <f t="shared" si="73"/>
        <v>0.49146757679180886</v>
      </c>
      <c r="BK254">
        <v>90</v>
      </c>
      <c r="BL254">
        <v>90</v>
      </c>
      <c r="BM254">
        <v>105</v>
      </c>
      <c r="BN254" s="42">
        <f t="shared" si="74"/>
        <v>-15</v>
      </c>
      <c r="BO254">
        <v>36</v>
      </c>
      <c r="BP254">
        <v>24</v>
      </c>
      <c r="BQ254">
        <v>28</v>
      </c>
      <c r="BR254">
        <v>50</v>
      </c>
      <c r="BS254" s="41">
        <f t="shared" si="75"/>
        <v>6.9930069930069935E-2</v>
      </c>
      <c r="BT254">
        <v>39</v>
      </c>
      <c r="BU254">
        <v>27</v>
      </c>
      <c r="BV254" s="41">
        <f t="shared" si="76"/>
        <v>0.59090909090909094</v>
      </c>
      <c r="BW254">
        <v>14</v>
      </c>
      <c r="BX254">
        <v>2</v>
      </c>
      <c r="BY254">
        <v>10</v>
      </c>
      <c r="BZ254">
        <v>11</v>
      </c>
      <c r="CA254">
        <v>15</v>
      </c>
      <c r="CB254">
        <v>14</v>
      </c>
      <c r="CC254">
        <v>11</v>
      </c>
      <c r="CD254">
        <v>8</v>
      </c>
      <c r="CE254">
        <v>11</v>
      </c>
      <c r="CF254">
        <v>7</v>
      </c>
      <c r="CG254">
        <v>26</v>
      </c>
      <c r="CH254">
        <v>17</v>
      </c>
      <c r="CI254">
        <v>0</v>
      </c>
      <c r="CJ254">
        <v>0</v>
      </c>
      <c r="CK254">
        <v>1</v>
      </c>
      <c r="CL254">
        <v>3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2</v>
      </c>
      <c r="CT254">
        <v>3</v>
      </c>
      <c r="CU254">
        <v>0</v>
      </c>
      <c r="CV254">
        <v>5</v>
      </c>
      <c r="CW254">
        <v>0</v>
      </c>
      <c r="CX254">
        <v>0</v>
      </c>
      <c r="CY254">
        <v>4</v>
      </c>
      <c r="CZ254">
        <v>32</v>
      </c>
      <c r="DA254">
        <v>10</v>
      </c>
      <c r="DB254">
        <v>4</v>
      </c>
      <c r="DC254">
        <v>7</v>
      </c>
      <c r="DD254">
        <v>23</v>
      </c>
      <c r="DE254">
        <v>8</v>
      </c>
      <c r="DF254">
        <v>2</v>
      </c>
      <c r="DG254">
        <v>42</v>
      </c>
      <c r="DH254">
        <v>11</v>
      </c>
      <c r="DI254">
        <v>15</v>
      </c>
      <c r="DJ254">
        <v>11</v>
      </c>
      <c r="DK254">
        <v>9</v>
      </c>
      <c r="DL254">
        <v>2</v>
      </c>
      <c r="DM254">
        <v>15</v>
      </c>
      <c r="DN254">
        <v>13</v>
      </c>
      <c r="DO254">
        <v>2</v>
      </c>
      <c r="DP254" s="42">
        <f t="shared" si="77"/>
        <v>4</v>
      </c>
      <c r="DQ254" s="20">
        <v>3.6619999999999999</v>
      </c>
      <c r="DR254">
        <v>9</v>
      </c>
      <c r="DS254">
        <v>2</v>
      </c>
      <c r="DT254">
        <v>0</v>
      </c>
      <c r="DU254">
        <v>0</v>
      </c>
      <c r="DV254">
        <v>0</v>
      </c>
      <c r="DW254">
        <v>829</v>
      </c>
      <c r="DX254">
        <v>918</v>
      </c>
      <c r="DY254">
        <v>618</v>
      </c>
      <c r="DZ254">
        <v>665</v>
      </c>
      <c r="EA254">
        <v>458</v>
      </c>
      <c r="EB254">
        <v>477</v>
      </c>
      <c r="EC254">
        <v>38.15</v>
      </c>
      <c r="ED254">
        <v>42.37</v>
      </c>
      <c r="EE254">
        <v>44</v>
      </c>
      <c r="EF254">
        <v>43</v>
      </c>
      <c r="EG254" s="41">
        <f t="shared" si="78"/>
        <v>9.606986899563319E-2</v>
      </c>
      <c r="EH254" s="43">
        <f t="shared" si="79"/>
        <v>0.90985324947589097</v>
      </c>
      <c r="EI254" s="44">
        <f t="shared" si="80"/>
        <v>1.0059231184715243</v>
      </c>
      <c r="EJ254">
        <v>831</v>
      </c>
      <c r="EK254">
        <v>916</v>
      </c>
      <c r="EL254">
        <v>620</v>
      </c>
      <c r="EM254">
        <v>664</v>
      </c>
      <c r="EN254">
        <v>459</v>
      </c>
      <c r="EO254">
        <v>476</v>
      </c>
      <c r="EP254">
        <v>44</v>
      </c>
      <c r="EQ254">
        <v>43</v>
      </c>
      <c r="ER254">
        <v>391</v>
      </c>
      <c r="ES254">
        <v>434</v>
      </c>
      <c r="ET254">
        <v>153</v>
      </c>
      <c r="EU254">
        <v>175</v>
      </c>
      <c r="EV254">
        <v>22</v>
      </c>
      <c r="EW254">
        <v>27</v>
      </c>
      <c r="EX254">
        <v>67</v>
      </c>
      <c r="EY254">
        <v>68</v>
      </c>
      <c r="EZ254">
        <v>0.7</v>
      </c>
      <c r="FA254">
        <v>1.4</v>
      </c>
      <c r="FB254">
        <v>2.1</v>
      </c>
      <c r="FC254" s="20">
        <v>26.32</v>
      </c>
      <c r="FD254" s="26">
        <f t="shared" si="81"/>
        <v>0.34631578947368419</v>
      </c>
      <c r="FE254">
        <v>2.3308</v>
      </c>
      <c r="FF254">
        <v>0.09</v>
      </c>
      <c r="FG254">
        <v>0.34</v>
      </c>
      <c r="FH254">
        <v>0.43</v>
      </c>
      <c r="FI254">
        <v>1</v>
      </c>
      <c r="FJ254">
        <v>0</v>
      </c>
      <c r="FK254">
        <v>0</v>
      </c>
      <c r="FL254" s="42">
        <f t="shared" si="82"/>
        <v>170</v>
      </c>
      <c r="FM254" s="20">
        <f t="shared" si="83"/>
        <v>13.111111111111111</v>
      </c>
      <c r="FN254" s="41">
        <v>5.9433541499999999E-2</v>
      </c>
      <c r="FO254" s="20">
        <f t="shared" si="84"/>
        <v>19.2</v>
      </c>
      <c r="FP254" s="20">
        <f t="shared" si="85"/>
        <v>22.732399999999998</v>
      </c>
      <c r="FQ254" s="20">
        <f t="shared" si="86"/>
        <v>104.05519432173524</v>
      </c>
      <c r="FR254">
        <v>4</v>
      </c>
      <c r="FS254" t="s">
        <v>189</v>
      </c>
      <c r="FT254">
        <v>195</v>
      </c>
      <c r="FV254" t="s">
        <v>711</v>
      </c>
      <c r="FW254" s="45">
        <v>2350000</v>
      </c>
      <c r="FX254" s="45">
        <v>2350000</v>
      </c>
      <c r="FY254">
        <v>345</v>
      </c>
      <c r="FZ254">
        <v>64</v>
      </c>
      <c r="GA254">
        <v>50</v>
      </c>
      <c r="GB254">
        <v>114</v>
      </c>
      <c r="GC254">
        <v>19</v>
      </c>
      <c r="GD254">
        <v>140</v>
      </c>
      <c r="GE254">
        <v>526</v>
      </c>
      <c r="GF254">
        <v>4704</v>
      </c>
      <c r="GG254">
        <v>6.2</v>
      </c>
      <c r="GH254">
        <v>6.1</v>
      </c>
      <c r="GI254">
        <v>12.3</v>
      </c>
      <c r="GJ254" s="42">
        <f t="shared" si="87"/>
        <v>19.2</v>
      </c>
    </row>
    <row r="255" spans="1:192" x14ac:dyDescent="0.45">
      <c r="A255" s="40">
        <v>35904</v>
      </c>
      <c r="B255" t="s">
        <v>1802</v>
      </c>
      <c r="D255" t="s">
        <v>120</v>
      </c>
      <c r="E255" t="s">
        <v>120</v>
      </c>
      <c r="F255">
        <v>77</v>
      </c>
      <c r="G255">
        <v>206</v>
      </c>
      <c r="H255">
        <v>2016</v>
      </c>
      <c r="I255">
        <v>1</v>
      </c>
      <c r="J255">
        <v>2</v>
      </c>
      <c r="K255" t="s">
        <v>202</v>
      </c>
      <c r="L255">
        <v>2016</v>
      </c>
      <c r="M255">
        <v>19</v>
      </c>
      <c r="N255">
        <v>2</v>
      </c>
      <c r="O255">
        <v>8479339</v>
      </c>
      <c r="P255" t="s">
        <v>1803</v>
      </c>
      <c r="Q255" t="s">
        <v>1804</v>
      </c>
      <c r="R255" t="s">
        <v>1805</v>
      </c>
      <c r="S255" t="s">
        <v>1806</v>
      </c>
      <c r="T255" t="s">
        <v>710</v>
      </c>
      <c r="U255" t="s">
        <v>285</v>
      </c>
      <c r="V255">
        <v>82</v>
      </c>
      <c r="W255">
        <v>44</v>
      </c>
      <c r="X255">
        <v>26</v>
      </c>
      <c r="Y255">
        <v>12</v>
      </c>
      <c r="Z255">
        <v>70</v>
      </c>
      <c r="AA255">
        <v>2</v>
      </c>
      <c r="AB255">
        <v>21</v>
      </c>
      <c r="AC255" s="26">
        <f t="shared" si="66"/>
        <v>0.85365853658536583</v>
      </c>
      <c r="AD255" s="20">
        <f t="shared" si="67"/>
        <v>-1.8904109589041127</v>
      </c>
      <c r="AE255" s="20">
        <v>29.681999999999999</v>
      </c>
      <c r="AF255">
        <v>8</v>
      </c>
      <c r="AG255">
        <v>0</v>
      </c>
      <c r="AH255">
        <v>24</v>
      </c>
      <c r="AI255">
        <v>1662</v>
      </c>
      <c r="AJ255">
        <v>81085</v>
      </c>
      <c r="AK255" s="20">
        <v>1351.4166666666999</v>
      </c>
      <c r="AL255">
        <v>1351.42</v>
      </c>
      <c r="AM255">
        <v>1351</v>
      </c>
      <c r="AN255" s="26">
        <f t="shared" si="68"/>
        <v>16.480691056910569</v>
      </c>
      <c r="AO255">
        <v>27.28</v>
      </c>
      <c r="AP255" s="41">
        <f t="shared" si="69"/>
        <v>0.67307692307692313</v>
      </c>
      <c r="AQ255">
        <v>467</v>
      </c>
      <c r="AR255">
        <v>466</v>
      </c>
      <c r="AS255">
        <v>467</v>
      </c>
      <c r="AT255">
        <v>354</v>
      </c>
      <c r="AU255">
        <v>354</v>
      </c>
      <c r="AV255">
        <v>241</v>
      </c>
      <c r="AW255">
        <v>225</v>
      </c>
      <c r="AX255">
        <v>60</v>
      </c>
      <c r="AY255">
        <v>12</v>
      </c>
      <c r="AZ255">
        <v>14</v>
      </c>
      <c r="BA255" s="42">
        <f t="shared" si="70"/>
        <v>26</v>
      </c>
      <c r="BB255">
        <v>24.52</v>
      </c>
      <c r="BC255">
        <v>36.0871</v>
      </c>
      <c r="BD255" s="20">
        <v>181.2</v>
      </c>
      <c r="BE255" s="20">
        <f t="shared" si="71"/>
        <v>648.20000000000005</v>
      </c>
      <c r="BF255" s="20">
        <f t="shared" si="72"/>
        <v>28.778618046203253</v>
      </c>
      <c r="BG255">
        <v>663</v>
      </c>
      <c r="BH255">
        <v>365</v>
      </c>
      <c r="BI255">
        <v>319</v>
      </c>
      <c r="BJ255" s="41">
        <f t="shared" si="73"/>
        <v>0.67515274949083504</v>
      </c>
      <c r="BK255">
        <v>74</v>
      </c>
      <c r="BL255">
        <v>74</v>
      </c>
      <c r="BM255">
        <v>61</v>
      </c>
      <c r="BN255" s="42">
        <f t="shared" si="74"/>
        <v>13</v>
      </c>
      <c r="BO255">
        <v>113</v>
      </c>
      <c r="BP255">
        <v>51</v>
      </c>
      <c r="BQ255">
        <v>29</v>
      </c>
      <c r="BR255">
        <v>43</v>
      </c>
      <c r="BS255" s="41">
        <f t="shared" si="75"/>
        <v>4.6486486486486484E-2</v>
      </c>
      <c r="BT255">
        <v>11</v>
      </c>
      <c r="BU255">
        <v>32</v>
      </c>
      <c r="BV255" s="41">
        <f t="shared" si="76"/>
        <v>0.2558139534883721</v>
      </c>
      <c r="BW255">
        <v>1</v>
      </c>
      <c r="BX255">
        <v>5</v>
      </c>
      <c r="BY255">
        <v>6</v>
      </c>
      <c r="BZ255">
        <v>7</v>
      </c>
      <c r="CA255">
        <v>4</v>
      </c>
      <c r="CB255">
        <v>20</v>
      </c>
      <c r="CC255">
        <v>3</v>
      </c>
      <c r="CD255">
        <v>9</v>
      </c>
      <c r="CE255">
        <v>5</v>
      </c>
      <c r="CF255">
        <v>15</v>
      </c>
      <c r="CG255">
        <v>5</v>
      </c>
      <c r="CH255">
        <v>16</v>
      </c>
      <c r="CI255">
        <v>1</v>
      </c>
      <c r="CJ255">
        <v>0</v>
      </c>
      <c r="CK255">
        <v>11</v>
      </c>
      <c r="CL255">
        <v>8</v>
      </c>
      <c r="CM255">
        <v>2</v>
      </c>
      <c r="CN255">
        <v>0</v>
      </c>
      <c r="CO255">
        <v>1</v>
      </c>
      <c r="CP255">
        <v>2</v>
      </c>
      <c r="CQ255">
        <v>0</v>
      </c>
      <c r="CR255">
        <v>6</v>
      </c>
      <c r="CS255">
        <v>14</v>
      </c>
      <c r="CT255">
        <v>0</v>
      </c>
      <c r="CU255">
        <v>0</v>
      </c>
      <c r="CV255">
        <v>22</v>
      </c>
      <c r="CW255">
        <v>1</v>
      </c>
      <c r="CX255">
        <v>11</v>
      </c>
      <c r="CY255">
        <v>15</v>
      </c>
      <c r="CZ255">
        <v>86</v>
      </c>
      <c r="DA255">
        <v>12</v>
      </c>
      <c r="DB255">
        <v>4</v>
      </c>
      <c r="DC255">
        <v>53</v>
      </c>
      <c r="DD255">
        <v>32</v>
      </c>
      <c r="DE255">
        <v>4</v>
      </c>
      <c r="DF255">
        <v>0</v>
      </c>
      <c r="DG255">
        <v>136</v>
      </c>
      <c r="DH255">
        <v>11</v>
      </c>
      <c r="DI255">
        <v>15</v>
      </c>
      <c r="DJ255">
        <v>11</v>
      </c>
      <c r="DK255">
        <v>11</v>
      </c>
      <c r="DL255">
        <v>0</v>
      </c>
      <c r="DM255">
        <v>16</v>
      </c>
      <c r="DN255">
        <v>16</v>
      </c>
      <c r="DO255">
        <v>0</v>
      </c>
      <c r="DP255" s="42">
        <f t="shared" si="77"/>
        <v>4</v>
      </c>
      <c r="DQ255" s="20">
        <v>3.7909999999999999</v>
      </c>
      <c r="DR255">
        <v>11</v>
      </c>
      <c r="DS255">
        <v>0</v>
      </c>
      <c r="DT255">
        <v>0</v>
      </c>
      <c r="DU255">
        <v>0</v>
      </c>
      <c r="DV255">
        <v>0</v>
      </c>
      <c r="DW255">
        <v>1538</v>
      </c>
      <c r="DX255">
        <v>1166</v>
      </c>
      <c r="DY255">
        <v>1175</v>
      </c>
      <c r="DZ255">
        <v>882</v>
      </c>
      <c r="EA255">
        <v>830</v>
      </c>
      <c r="EB255">
        <v>649</v>
      </c>
      <c r="EC255">
        <v>76.099999999999994</v>
      </c>
      <c r="ED255">
        <v>53.21</v>
      </c>
      <c r="EE255">
        <v>104</v>
      </c>
      <c r="EF255">
        <v>53</v>
      </c>
      <c r="EG255" s="41">
        <f t="shared" si="78"/>
        <v>0.12530120481927712</v>
      </c>
      <c r="EH255" s="43">
        <f t="shared" si="79"/>
        <v>0.91833590138674881</v>
      </c>
      <c r="EI255" s="44">
        <f t="shared" si="80"/>
        <v>1.0436371062060259</v>
      </c>
      <c r="EJ255">
        <v>1540</v>
      </c>
      <c r="EK255">
        <v>1167</v>
      </c>
      <c r="EL255">
        <v>1176</v>
      </c>
      <c r="EM255">
        <v>883</v>
      </c>
      <c r="EN255">
        <v>831</v>
      </c>
      <c r="EO255">
        <v>651</v>
      </c>
      <c r="EP255">
        <v>104</v>
      </c>
      <c r="EQ255">
        <v>53</v>
      </c>
      <c r="ER255">
        <v>749</v>
      </c>
      <c r="ES255">
        <v>525</v>
      </c>
      <c r="ET255">
        <v>259</v>
      </c>
      <c r="EU255">
        <v>215</v>
      </c>
      <c r="EV255">
        <v>40</v>
      </c>
      <c r="EW255">
        <v>30</v>
      </c>
      <c r="EX255">
        <v>85</v>
      </c>
      <c r="EY255">
        <v>115</v>
      </c>
      <c r="EZ255">
        <v>7.9</v>
      </c>
      <c r="FA255">
        <v>1.6</v>
      </c>
      <c r="FB255">
        <v>9.6</v>
      </c>
      <c r="FC255" s="20">
        <v>72.86</v>
      </c>
      <c r="FD255" s="26">
        <f t="shared" si="81"/>
        <v>0.88853658536585367</v>
      </c>
      <c r="FE255">
        <v>10.5139</v>
      </c>
      <c r="FF255">
        <v>4.0199999999999996</v>
      </c>
      <c r="FG255">
        <v>0</v>
      </c>
      <c r="FH255">
        <v>4.0199999999999996</v>
      </c>
      <c r="FI255">
        <v>6</v>
      </c>
      <c r="FJ255">
        <v>2</v>
      </c>
      <c r="FK255">
        <v>1</v>
      </c>
      <c r="FL255" s="42">
        <f t="shared" si="82"/>
        <v>141</v>
      </c>
      <c r="FM255" s="20">
        <f t="shared" si="83"/>
        <v>9.3636363636363633</v>
      </c>
      <c r="FN255" s="41">
        <v>0.192139738</v>
      </c>
      <c r="FO255" s="20">
        <f t="shared" si="84"/>
        <v>67.599999999999994</v>
      </c>
      <c r="FP255" s="20">
        <f t="shared" si="85"/>
        <v>70.758200000000002</v>
      </c>
      <c r="FQ255" s="20">
        <f t="shared" si="86"/>
        <v>120.0515013837297</v>
      </c>
      <c r="FV255" t="s">
        <v>751</v>
      </c>
      <c r="FW255" s="45">
        <v>925000</v>
      </c>
      <c r="FX255" s="45">
        <v>925000</v>
      </c>
      <c r="FY255">
        <v>155</v>
      </c>
      <c r="FZ255">
        <v>80</v>
      </c>
      <c r="GA255">
        <v>54</v>
      </c>
      <c r="GB255">
        <v>134</v>
      </c>
      <c r="GC255">
        <v>15</v>
      </c>
      <c r="GD255">
        <v>50</v>
      </c>
      <c r="GE255">
        <v>445</v>
      </c>
      <c r="GF255">
        <v>2659</v>
      </c>
      <c r="GG255">
        <v>15.3</v>
      </c>
      <c r="GH255">
        <v>3.1</v>
      </c>
      <c r="GI255">
        <v>18.5</v>
      </c>
      <c r="GJ255" s="42">
        <f t="shared" si="87"/>
        <v>67.599999999999994</v>
      </c>
    </row>
    <row r="256" spans="1:192" x14ac:dyDescent="0.45">
      <c r="A256" s="40">
        <v>32927</v>
      </c>
      <c r="B256" t="s">
        <v>832</v>
      </c>
      <c r="C256" t="s">
        <v>475</v>
      </c>
      <c r="D256" t="s">
        <v>91</v>
      </c>
      <c r="E256" t="s">
        <v>91</v>
      </c>
      <c r="F256">
        <v>74</v>
      </c>
      <c r="G256">
        <v>205</v>
      </c>
      <c r="H256">
        <v>2009</v>
      </c>
      <c r="I256">
        <v>3</v>
      </c>
      <c r="J256">
        <v>83</v>
      </c>
      <c r="K256" t="s">
        <v>92</v>
      </c>
      <c r="L256">
        <v>2013</v>
      </c>
      <c r="M256">
        <v>27</v>
      </c>
      <c r="N256">
        <v>5</v>
      </c>
      <c r="O256">
        <v>8475246</v>
      </c>
      <c r="P256" t="s">
        <v>1807</v>
      </c>
      <c r="Q256" t="s">
        <v>1808</v>
      </c>
      <c r="R256" t="s">
        <v>1809</v>
      </c>
      <c r="S256" t="s">
        <v>1325</v>
      </c>
      <c r="T256" t="s">
        <v>720</v>
      </c>
      <c r="U256" t="s">
        <v>205</v>
      </c>
      <c r="V256">
        <v>73</v>
      </c>
      <c r="W256">
        <v>11</v>
      </c>
      <c r="X256">
        <v>10</v>
      </c>
      <c r="Y256">
        <v>2</v>
      </c>
      <c r="Z256">
        <v>21</v>
      </c>
      <c r="AA256">
        <v>9</v>
      </c>
      <c r="AB256">
        <v>44</v>
      </c>
      <c r="AC256" s="26">
        <f t="shared" si="66"/>
        <v>0.28767123287671231</v>
      </c>
      <c r="AD256" s="20">
        <f t="shared" si="67"/>
        <v>2.6524064171122994</v>
      </c>
      <c r="AE256" s="20">
        <v>8.468</v>
      </c>
      <c r="AF256">
        <v>3</v>
      </c>
      <c r="AG256">
        <v>-7.5</v>
      </c>
      <c r="AH256">
        <v>20</v>
      </c>
      <c r="AI256">
        <v>1566</v>
      </c>
      <c r="AJ256">
        <v>66472</v>
      </c>
      <c r="AK256" s="20">
        <v>1107.8666666667</v>
      </c>
      <c r="AL256">
        <v>1107.8699999999999</v>
      </c>
      <c r="AM256">
        <v>1108</v>
      </c>
      <c r="AN256" s="26">
        <f t="shared" si="68"/>
        <v>15.176255707762556</v>
      </c>
      <c r="AO256">
        <v>25.5</v>
      </c>
      <c r="AP256" s="41">
        <f t="shared" si="69"/>
        <v>0.46666666666666667</v>
      </c>
      <c r="AQ256">
        <v>225</v>
      </c>
      <c r="AR256">
        <v>226</v>
      </c>
      <c r="AS256">
        <v>226</v>
      </c>
      <c r="AT256">
        <v>147</v>
      </c>
      <c r="AU256">
        <v>148</v>
      </c>
      <c r="AV256">
        <v>102</v>
      </c>
      <c r="AW256">
        <v>57</v>
      </c>
      <c r="AX256">
        <v>10</v>
      </c>
      <c r="AY256">
        <v>2</v>
      </c>
      <c r="AZ256">
        <v>8</v>
      </c>
      <c r="BA256" s="42">
        <f t="shared" si="70"/>
        <v>10</v>
      </c>
      <c r="BB256">
        <v>4.47</v>
      </c>
      <c r="BC256">
        <v>47.313699999999997</v>
      </c>
      <c r="BD256" s="20">
        <v>44.6</v>
      </c>
      <c r="BE256" s="20">
        <f t="shared" si="71"/>
        <v>269.60000000000002</v>
      </c>
      <c r="BF256" s="20">
        <f t="shared" si="72"/>
        <v>14.600991091012487</v>
      </c>
      <c r="BG256">
        <v>311</v>
      </c>
      <c r="BH256">
        <v>366</v>
      </c>
      <c r="BI256">
        <v>358</v>
      </c>
      <c r="BJ256" s="41">
        <f t="shared" si="73"/>
        <v>0.46487294469357249</v>
      </c>
      <c r="BK256">
        <v>116</v>
      </c>
      <c r="BL256">
        <v>116</v>
      </c>
      <c r="BM256">
        <v>96</v>
      </c>
      <c r="BN256" s="42">
        <f t="shared" si="74"/>
        <v>20</v>
      </c>
      <c r="BO256">
        <v>46</v>
      </c>
      <c r="BP256">
        <v>32</v>
      </c>
      <c r="BQ256">
        <v>13</v>
      </c>
      <c r="BR256">
        <v>72</v>
      </c>
      <c r="BS256" s="41">
        <f t="shared" si="75"/>
        <v>6.9097888675623803E-2</v>
      </c>
      <c r="BT256">
        <v>0</v>
      </c>
      <c r="BU256">
        <v>0</v>
      </c>
      <c r="BV256" s="41">
        <f t="shared" si="76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4</v>
      </c>
      <c r="CL256">
        <v>3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10</v>
      </c>
      <c r="CW256">
        <v>0</v>
      </c>
      <c r="CX256">
        <v>1</v>
      </c>
      <c r="CY256">
        <v>3</v>
      </c>
      <c r="CZ256">
        <v>42</v>
      </c>
      <c r="DA256">
        <v>4</v>
      </c>
      <c r="DB256">
        <v>0</v>
      </c>
      <c r="DC256">
        <v>25</v>
      </c>
      <c r="DD256">
        <v>9</v>
      </c>
      <c r="DE256">
        <v>0</v>
      </c>
      <c r="DF256">
        <v>0</v>
      </c>
      <c r="DG256">
        <v>64</v>
      </c>
      <c r="DH256">
        <v>10</v>
      </c>
      <c r="DI256">
        <v>7</v>
      </c>
      <c r="DJ256">
        <v>10</v>
      </c>
      <c r="DK256">
        <v>10</v>
      </c>
      <c r="DL256">
        <v>0</v>
      </c>
      <c r="DM256">
        <v>7</v>
      </c>
      <c r="DN256">
        <v>7</v>
      </c>
      <c r="DO256">
        <v>0</v>
      </c>
      <c r="DP256" s="42">
        <f t="shared" si="77"/>
        <v>-3</v>
      </c>
      <c r="DQ256" s="20">
        <v>1.8759999999999999</v>
      </c>
      <c r="DR256">
        <v>10</v>
      </c>
      <c r="DS256">
        <v>0</v>
      </c>
      <c r="DT256">
        <v>0</v>
      </c>
      <c r="DU256">
        <v>0</v>
      </c>
      <c r="DV256">
        <v>0</v>
      </c>
      <c r="DW256">
        <v>1030</v>
      </c>
      <c r="DX256">
        <v>1261</v>
      </c>
      <c r="DY256">
        <v>720</v>
      </c>
      <c r="DZ256">
        <v>970</v>
      </c>
      <c r="EA256">
        <v>494</v>
      </c>
      <c r="EB256">
        <v>663</v>
      </c>
      <c r="EC256">
        <v>37.32</v>
      </c>
      <c r="ED256">
        <v>56.7</v>
      </c>
      <c r="EE256">
        <v>45</v>
      </c>
      <c r="EF256">
        <v>47</v>
      </c>
      <c r="EG256" s="41">
        <f t="shared" si="78"/>
        <v>9.1093117408906882E-2</v>
      </c>
      <c r="EH256" s="43">
        <f t="shared" si="79"/>
        <v>0.92911010558069385</v>
      </c>
      <c r="EI256" s="44">
        <f t="shared" si="80"/>
        <v>1.0202032229896008</v>
      </c>
      <c r="EJ256">
        <v>1042</v>
      </c>
      <c r="EK256">
        <v>1262</v>
      </c>
      <c r="EL256">
        <v>727</v>
      </c>
      <c r="EM256">
        <v>971</v>
      </c>
      <c r="EN256">
        <v>501</v>
      </c>
      <c r="EO256">
        <v>665</v>
      </c>
      <c r="EP256">
        <v>46</v>
      </c>
      <c r="EQ256">
        <v>48</v>
      </c>
      <c r="ER256">
        <v>458</v>
      </c>
      <c r="ES256">
        <v>604</v>
      </c>
      <c r="ET256">
        <v>172</v>
      </c>
      <c r="EU256">
        <v>246</v>
      </c>
      <c r="EV256">
        <v>20</v>
      </c>
      <c r="EW256">
        <v>31</v>
      </c>
      <c r="EX256">
        <v>49</v>
      </c>
      <c r="EY256">
        <v>66</v>
      </c>
      <c r="EZ256">
        <v>1.9</v>
      </c>
      <c r="FA256">
        <v>3.1</v>
      </c>
      <c r="FB256">
        <v>5</v>
      </c>
      <c r="FC256" s="20">
        <v>15.57</v>
      </c>
      <c r="FD256" s="26">
        <f t="shared" si="81"/>
        <v>0.21328767123287673</v>
      </c>
      <c r="FE256">
        <v>2.2132000000000001</v>
      </c>
      <c r="FF256">
        <v>0.57999999999999996</v>
      </c>
      <c r="FG256">
        <v>-1</v>
      </c>
      <c r="FH256">
        <v>-0.42</v>
      </c>
      <c r="FL256" s="42">
        <f t="shared" si="82"/>
        <v>208</v>
      </c>
      <c r="FM256" s="20">
        <f t="shared" si="83"/>
        <v>12.9</v>
      </c>
      <c r="FN256" s="41">
        <v>6.33649456E-2</v>
      </c>
      <c r="FO256" s="20">
        <f t="shared" si="84"/>
        <v>19</v>
      </c>
      <c r="FP256" s="20">
        <f t="shared" si="85"/>
        <v>21.3752</v>
      </c>
      <c r="FQ256" s="20">
        <f t="shared" si="86"/>
        <v>124.07592948631159</v>
      </c>
      <c r="FR256">
        <v>4</v>
      </c>
      <c r="FS256" t="s">
        <v>314</v>
      </c>
      <c r="FT256">
        <v>195</v>
      </c>
      <c r="FU256" t="s">
        <v>702</v>
      </c>
      <c r="FV256" t="s">
        <v>711</v>
      </c>
      <c r="FW256" s="45">
        <v>1050000</v>
      </c>
      <c r="FX256" s="45">
        <v>1000000</v>
      </c>
      <c r="FY256">
        <v>260</v>
      </c>
      <c r="FZ256">
        <v>26</v>
      </c>
      <c r="GA256">
        <v>42</v>
      </c>
      <c r="GB256">
        <v>68</v>
      </c>
      <c r="GC256">
        <v>8</v>
      </c>
      <c r="GD256">
        <v>155</v>
      </c>
      <c r="GE256">
        <v>384</v>
      </c>
      <c r="GF256">
        <v>4068</v>
      </c>
      <c r="GG256">
        <v>5.2</v>
      </c>
      <c r="GH256">
        <v>9.3000000000000007</v>
      </c>
      <c r="GI256">
        <v>14.5</v>
      </c>
      <c r="GJ256" s="42">
        <f t="shared" si="87"/>
        <v>19</v>
      </c>
    </row>
    <row r="257" spans="1:192" x14ac:dyDescent="0.45">
      <c r="A257" s="40">
        <v>36005</v>
      </c>
      <c r="B257" t="s">
        <v>1810</v>
      </c>
      <c r="C257" t="s">
        <v>1430</v>
      </c>
      <c r="D257" t="s">
        <v>107</v>
      </c>
      <c r="E257" t="s">
        <v>107</v>
      </c>
      <c r="F257">
        <v>70</v>
      </c>
      <c r="G257">
        <v>170</v>
      </c>
      <c r="H257">
        <v>2016</v>
      </c>
      <c r="I257">
        <v>1</v>
      </c>
      <c r="J257">
        <v>7</v>
      </c>
      <c r="K257" t="s">
        <v>92</v>
      </c>
      <c r="L257">
        <v>2016</v>
      </c>
      <c r="M257">
        <v>19</v>
      </c>
      <c r="N257">
        <v>2</v>
      </c>
      <c r="O257">
        <v>8479343</v>
      </c>
      <c r="P257" t="s">
        <v>1811</v>
      </c>
      <c r="Q257" t="s">
        <v>1812</v>
      </c>
      <c r="R257" t="s">
        <v>1813</v>
      </c>
      <c r="S257" t="s">
        <v>1814</v>
      </c>
      <c r="T257" t="s">
        <v>938</v>
      </c>
      <c r="U257" t="s">
        <v>205</v>
      </c>
      <c r="V257">
        <v>82</v>
      </c>
      <c r="W257">
        <v>23</v>
      </c>
      <c r="X257">
        <v>42</v>
      </c>
      <c r="Y257">
        <v>23</v>
      </c>
      <c r="Z257">
        <v>65</v>
      </c>
      <c r="AA257">
        <v>1</v>
      </c>
      <c r="AB257">
        <v>0</v>
      </c>
      <c r="AC257" s="26">
        <f t="shared" si="66"/>
        <v>0.79268292682926833</v>
      </c>
      <c r="AD257" s="20">
        <f t="shared" si="67"/>
        <v>10.333333333333336</v>
      </c>
      <c r="AE257" s="20">
        <v>23.966999999999999</v>
      </c>
      <c r="AF257">
        <v>-7</v>
      </c>
      <c r="AG257">
        <v>-0.5</v>
      </c>
      <c r="AH257">
        <v>24</v>
      </c>
      <c r="AI257">
        <v>1892</v>
      </c>
      <c r="AJ257">
        <v>88986</v>
      </c>
      <c r="AK257" s="20">
        <v>1483.1</v>
      </c>
      <c r="AL257">
        <v>1482.5</v>
      </c>
      <c r="AM257">
        <v>1483</v>
      </c>
      <c r="AN257" s="26">
        <f t="shared" si="68"/>
        <v>18.086585365853658</v>
      </c>
      <c r="AO257">
        <v>29.75</v>
      </c>
      <c r="AP257" s="41">
        <f t="shared" si="69"/>
        <v>0.76470588235294112</v>
      </c>
      <c r="AQ257">
        <v>385</v>
      </c>
      <c r="AR257">
        <v>385</v>
      </c>
      <c r="AS257">
        <v>385</v>
      </c>
      <c r="AT257">
        <v>303</v>
      </c>
      <c r="AU257">
        <v>303</v>
      </c>
      <c r="AV257">
        <v>212</v>
      </c>
      <c r="AW257">
        <v>231</v>
      </c>
      <c r="AX257">
        <v>87</v>
      </c>
      <c r="AY257">
        <v>8</v>
      </c>
      <c r="AZ257">
        <v>32</v>
      </c>
      <c r="BA257" s="42">
        <f t="shared" si="70"/>
        <v>40</v>
      </c>
      <c r="BB257">
        <v>21.64</v>
      </c>
      <c r="BC257">
        <v>29.3066</v>
      </c>
      <c r="BD257" s="20">
        <v>441</v>
      </c>
      <c r="BE257" s="20">
        <f t="shared" si="71"/>
        <v>826</v>
      </c>
      <c r="BF257" s="20">
        <f t="shared" si="72"/>
        <v>33.430016863406408</v>
      </c>
      <c r="BG257">
        <v>711</v>
      </c>
      <c r="BH257">
        <v>421</v>
      </c>
      <c r="BI257">
        <v>331</v>
      </c>
      <c r="BJ257" s="41">
        <f t="shared" si="73"/>
        <v>0.68234165067178498</v>
      </c>
      <c r="BK257">
        <v>7</v>
      </c>
      <c r="BL257">
        <v>7</v>
      </c>
      <c r="BM257">
        <v>94</v>
      </c>
      <c r="BN257" s="42">
        <f t="shared" si="74"/>
        <v>-87</v>
      </c>
      <c r="BO257">
        <v>91</v>
      </c>
      <c r="BP257">
        <v>50</v>
      </c>
      <c r="BQ257">
        <v>42</v>
      </c>
      <c r="BR257">
        <v>28</v>
      </c>
      <c r="BS257" s="41">
        <f t="shared" si="75"/>
        <v>2.6794258373205742E-2</v>
      </c>
      <c r="BT257">
        <v>37</v>
      </c>
      <c r="BU257">
        <v>41</v>
      </c>
      <c r="BV257" s="41">
        <f t="shared" si="76"/>
        <v>0.47435897435897434</v>
      </c>
      <c r="BW257">
        <v>5</v>
      </c>
      <c r="BX257">
        <v>2</v>
      </c>
      <c r="BY257">
        <v>10</v>
      </c>
      <c r="BZ257">
        <v>11</v>
      </c>
      <c r="CA257">
        <v>22</v>
      </c>
      <c r="CB257">
        <v>28</v>
      </c>
      <c r="CC257">
        <v>7</v>
      </c>
      <c r="CD257">
        <v>11</v>
      </c>
      <c r="CE257">
        <v>9</v>
      </c>
      <c r="CF257">
        <v>8</v>
      </c>
      <c r="CG257">
        <v>28</v>
      </c>
      <c r="CH257">
        <v>29</v>
      </c>
      <c r="CI257">
        <v>0</v>
      </c>
      <c r="CJ257">
        <v>2</v>
      </c>
      <c r="CK257">
        <v>7</v>
      </c>
      <c r="CL257">
        <v>3</v>
      </c>
      <c r="CM257">
        <v>1</v>
      </c>
      <c r="CN257">
        <v>0</v>
      </c>
      <c r="CO257">
        <v>0</v>
      </c>
      <c r="CP257">
        <v>3</v>
      </c>
      <c r="CQ257">
        <v>0</v>
      </c>
      <c r="CR257">
        <v>0</v>
      </c>
      <c r="CS257">
        <v>2</v>
      </c>
      <c r="CT257">
        <v>2</v>
      </c>
      <c r="CU257">
        <v>0</v>
      </c>
      <c r="CV257">
        <v>16</v>
      </c>
      <c r="CW257">
        <v>5</v>
      </c>
      <c r="CX257">
        <v>7</v>
      </c>
      <c r="CY257">
        <v>16</v>
      </c>
      <c r="CZ257">
        <v>63</v>
      </c>
      <c r="DA257">
        <v>17</v>
      </c>
      <c r="DB257">
        <v>4</v>
      </c>
      <c r="DC257">
        <v>15</v>
      </c>
      <c r="DD257">
        <v>16</v>
      </c>
      <c r="DE257">
        <v>12</v>
      </c>
      <c r="DF257">
        <v>2</v>
      </c>
      <c r="DG257">
        <v>146</v>
      </c>
      <c r="DH257">
        <v>12</v>
      </c>
      <c r="DI257">
        <v>25</v>
      </c>
      <c r="DJ257">
        <v>12</v>
      </c>
      <c r="DK257">
        <v>12</v>
      </c>
      <c r="DL257">
        <v>0</v>
      </c>
      <c r="DM257">
        <v>24</v>
      </c>
      <c r="DN257">
        <v>24</v>
      </c>
      <c r="DO257">
        <v>0</v>
      </c>
      <c r="DP257" s="42">
        <f t="shared" si="77"/>
        <v>13</v>
      </c>
      <c r="DQ257" s="20">
        <v>7.6260000000000003</v>
      </c>
      <c r="DR257">
        <v>12</v>
      </c>
      <c r="DS257">
        <v>0</v>
      </c>
      <c r="DT257">
        <v>0</v>
      </c>
      <c r="DU257">
        <v>0</v>
      </c>
      <c r="DV257">
        <v>0</v>
      </c>
      <c r="DW257">
        <v>1695</v>
      </c>
      <c r="DX257">
        <v>1308</v>
      </c>
      <c r="DY257">
        <v>1250</v>
      </c>
      <c r="DZ257">
        <v>1017</v>
      </c>
      <c r="EA257">
        <v>881</v>
      </c>
      <c r="EB257">
        <v>694</v>
      </c>
      <c r="EC257">
        <v>82.63</v>
      </c>
      <c r="ED257">
        <v>72.760000000000005</v>
      </c>
      <c r="EE257">
        <v>85</v>
      </c>
      <c r="EF257">
        <v>67</v>
      </c>
      <c r="EG257" s="41">
        <f t="shared" si="78"/>
        <v>9.6481271282633368E-2</v>
      </c>
      <c r="EH257" s="43">
        <f t="shared" si="79"/>
        <v>0.90345821325648412</v>
      </c>
      <c r="EI257" s="44">
        <f t="shared" si="80"/>
        <v>0.99993948453911752</v>
      </c>
      <c r="EJ257">
        <v>1696</v>
      </c>
      <c r="EK257">
        <v>1310</v>
      </c>
      <c r="EL257">
        <v>1250</v>
      </c>
      <c r="EM257">
        <v>1018</v>
      </c>
      <c r="EN257">
        <v>882</v>
      </c>
      <c r="EO257">
        <v>694</v>
      </c>
      <c r="EP257">
        <v>85</v>
      </c>
      <c r="EQ257">
        <v>66</v>
      </c>
      <c r="ER257">
        <v>867</v>
      </c>
      <c r="ES257">
        <v>674</v>
      </c>
      <c r="ET257">
        <v>325</v>
      </c>
      <c r="EU257">
        <v>291</v>
      </c>
      <c r="EV257">
        <v>39</v>
      </c>
      <c r="EW257">
        <v>40</v>
      </c>
      <c r="EX257">
        <v>76</v>
      </c>
      <c r="EY257">
        <v>95</v>
      </c>
      <c r="EZ257">
        <v>4.9000000000000004</v>
      </c>
      <c r="FA257">
        <v>1.7000000000000002</v>
      </c>
      <c r="FB257">
        <v>6.7</v>
      </c>
      <c r="FC257" s="20">
        <v>59.41</v>
      </c>
      <c r="FD257" s="26">
        <f t="shared" si="81"/>
        <v>0.7245121951219512</v>
      </c>
      <c r="FE257">
        <v>7.0536000000000003</v>
      </c>
      <c r="FF257">
        <v>0.5</v>
      </c>
      <c r="FG257">
        <v>-0.27</v>
      </c>
      <c r="FH257">
        <v>0.23</v>
      </c>
      <c r="FI257">
        <v>6</v>
      </c>
      <c r="FJ257">
        <v>2</v>
      </c>
      <c r="FK257">
        <v>0</v>
      </c>
      <c r="FL257" s="42">
        <f t="shared" si="82"/>
        <v>59</v>
      </c>
      <c r="FM257" s="20">
        <f t="shared" si="83"/>
        <v>4.083333333333333</v>
      </c>
      <c r="FN257" s="41">
        <v>0.12568306009999999</v>
      </c>
      <c r="FO257" s="20">
        <f t="shared" si="84"/>
        <v>62.6</v>
      </c>
      <c r="FP257" s="20">
        <f t="shared" si="85"/>
        <v>66.525199999999998</v>
      </c>
      <c r="FQ257" s="20">
        <f t="shared" si="86"/>
        <v>121.5379426644182</v>
      </c>
      <c r="FV257" t="s">
        <v>751</v>
      </c>
      <c r="FW257" s="45">
        <v>900000</v>
      </c>
      <c r="FX257" s="45">
        <v>885833</v>
      </c>
      <c r="FY257">
        <v>85</v>
      </c>
      <c r="FZ257">
        <v>23</v>
      </c>
      <c r="GA257">
        <v>44</v>
      </c>
      <c r="GB257">
        <v>67</v>
      </c>
      <c r="GC257">
        <v>-10</v>
      </c>
      <c r="GD257">
        <v>24</v>
      </c>
      <c r="GE257">
        <v>212</v>
      </c>
      <c r="GF257">
        <v>1521</v>
      </c>
      <c r="GG257">
        <v>5.0999999999999996</v>
      </c>
      <c r="GH257">
        <v>1.7000000000000002</v>
      </c>
      <c r="GI257">
        <v>6.7</v>
      </c>
      <c r="GJ257" s="42">
        <f t="shared" si="87"/>
        <v>62.6</v>
      </c>
    </row>
    <row r="258" spans="1:192" x14ac:dyDescent="0.45">
      <c r="A258" s="40">
        <v>35922</v>
      </c>
      <c r="B258" t="s">
        <v>1815</v>
      </c>
      <c r="D258" t="s">
        <v>223</v>
      </c>
      <c r="E258" t="s">
        <v>120</v>
      </c>
      <c r="F258">
        <v>76</v>
      </c>
      <c r="G258">
        <v>211</v>
      </c>
      <c r="H258">
        <v>2016</v>
      </c>
      <c r="I258">
        <v>1</v>
      </c>
      <c r="J258">
        <v>4</v>
      </c>
      <c r="K258" t="s">
        <v>202</v>
      </c>
      <c r="L258">
        <v>2016</v>
      </c>
      <c r="M258">
        <v>19</v>
      </c>
      <c r="N258">
        <v>2</v>
      </c>
      <c r="O258">
        <v>8479344</v>
      </c>
      <c r="P258" t="s">
        <v>1816</v>
      </c>
      <c r="Q258" t="s">
        <v>1817</v>
      </c>
      <c r="R258" t="s">
        <v>1818</v>
      </c>
      <c r="S258" t="s">
        <v>1819</v>
      </c>
      <c r="T258" t="s">
        <v>710</v>
      </c>
      <c r="U258" t="s">
        <v>166</v>
      </c>
      <c r="V258">
        <v>65</v>
      </c>
      <c r="W258">
        <v>12</v>
      </c>
      <c r="X258">
        <v>8</v>
      </c>
      <c r="Y258">
        <v>7</v>
      </c>
      <c r="Z258">
        <v>20</v>
      </c>
      <c r="AA258">
        <v>13</v>
      </c>
      <c r="AB258">
        <v>88</v>
      </c>
      <c r="AC258" s="26">
        <f t="shared" si="66"/>
        <v>0.30769230769230771</v>
      </c>
      <c r="AD258" s="20">
        <f t="shared" si="67"/>
        <v>1.428571428571427</v>
      </c>
      <c r="AE258" s="20">
        <v>8.4039999999999999</v>
      </c>
      <c r="AF258">
        <v>-1</v>
      </c>
      <c r="AG258">
        <v>0.2</v>
      </c>
      <c r="AH258">
        <v>14</v>
      </c>
      <c r="AI258">
        <v>1139</v>
      </c>
      <c r="AJ258">
        <v>52134</v>
      </c>
      <c r="AK258" s="20">
        <v>868.9</v>
      </c>
      <c r="AL258">
        <v>868.9</v>
      </c>
      <c r="AM258">
        <v>869</v>
      </c>
      <c r="AN258" s="26">
        <f t="shared" si="68"/>
        <v>13.367692307692307</v>
      </c>
      <c r="AO258">
        <v>22.46</v>
      </c>
      <c r="AP258" s="41">
        <f t="shared" si="69"/>
        <v>0.54054054054054057</v>
      </c>
      <c r="AQ258">
        <v>232</v>
      </c>
      <c r="AR258">
        <v>232</v>
      </c>
      <c r="AS258">
        <v>232</v>
      </c>
      <c r="AT258">
        <v>185</v>
      </c>
      <c r="AU258">
        <v>185</v>
      </c>
      <c r="AV258">
        <v>136</v>
      </c>
      <c r="AW258">
        <v>129</v>
      </c>
      <c r="AX258">
        <v>56</v>
      </c>
      <c r="AY258">
        <v>10</v>
      </c>
      <c r="AZ258">
        <v>17</v>
      </c>
      <c r="BA258" s="42">
        <f t="shared" si="70"/>
        <v>27</v>
      </c>
      <c r="BB258">
        <v>13.88</v>
      </c>
      <c r="BC258">
        <v>31.073499999999999</v>
      </c>
      <c r="BD258" s="20">
        <v>168.8</v>
      </c>
      <c r="BE258" s="20">
        <f t="shared" si="71"/>
        <v>400.8</v>
      </c>
      <c r="BF258" s="20">
        <f t="shared" si="72"/>
        <v>27.676372424905054</v>
      </c>
      <c r="BG258">
        <v>283</v>
      </c>
      <c r="BH258">
        <v>283</v>
      </c>
      <c r="BI258">
        <v>263</v>
      </c>
      <c r="BJ258" s="41">
        <f t="shared" si="73"/>
        <v>0.51831501831501836</v>
      </c>
      <c r="BK258">
        <v>67</v>
      </c>
      <c r="BL258">
        <v>67</v>
      </c>
      <c r="BM258">
        <v>76</v>
      </c>
      <c r="BN258" s="42">
        <f t="shared" si="74"/>
        <v>-9</v>
      </c>
      <c r="BO258">
        <v>49</v>
      </c>
      <c r="BP258">
        <v>40</v>
      </c>
      <c r="BQ258">
        <v>27</v>
      </c>
      <c r="BR258">
        <v>23</v>
      </c>
      <c r="BS258" s="41">
        <f t="shared" si="75"/>
        <v>3.5714285714285712E-2</v>
      </c>
      <c r="BT258">
        <v>0</v>
      </c>
      <c r="BU258">
        <v>3</v>
      </c>
      <c r="BV258" s="41">
        <f t="shared" si="76"/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</v>
      </c>
      <c r="CC258">
        <v>0</v>
      </c>
      <c r="CD258">
        <v>2</v>
      </c>
      <c r="CE258">
        <v>0</v>
      </c>
      <c r="CF258">
        <v>0</v>
      </c>
      <c r="CG258">
        <v>0</v>
      </c>
      <c r="CH258">
        <v>2</v>
      </c>
      <c r="CI258">
        <v>0</v>
      </c>
      <c r="CJ258">
        <v>0</v>
      </c>
      <c r="CK258">
        <v>2</v>
      </c>
      <c r="CL258">
        <v>2</v>
      </c>
      <c r="CM258">
        <v>0</v>
      </c>
      <c r="CN258">
        <v>0</v>
      </c>
      <c r="CO258">
        <v>0</v>
      </c>
      <c r="CP258">
        <v>2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7</v>
      </c>
      <c r="CW258">
        <v>2</v>
      </c>
      <c r="CX258">
        <v>2</v>
      </c>
      <c r="CY258">
        <v>6</v>
      </c>
      <c r="CZ258">
        <v>39</v>
      </c>
      <c r="DA258">
        <v>11</v>
      </c>
      <c r="DB258">
        <v>2</v>
      </c>
      <c r="DC258">
        <v>8</v>
      </c>
      <c r="DD258">
        <v>30</v>
      </c>
      <c r="DE258">
        <v>5</v>
      </c>
      <c r="DF258">
        <v>0</v>
      </c>
      <c r="DG258">
        <v>80</v>
      </c>
      <c r="DH258">
        <v>7</v>
      </c>
      <c r="DI258">
        <v>4</v>
      </c>
      <c r="DJ258">
        <v>7</v>
      </c>
      <c r="DK258">
        <v>7</v>
      </c>
      <c r="DL258">
        <v>0</v>
      </c>
      <c r="DM258">
        <v>4</v>
      </c>
      <c r="DN258">
        <v>4</v>
      </c>
      <c r="DO258">
        <v>0</v>
      </c>
      <c r="DP258" s="42">
        <f t="shared" si="77"/>
        <v>-3</v>
      </c>
      <c r="DQ258" s="20">
        <v>-3.681</v>
      </c>
      <c r="DR258">
        <v>7</v>
      </c>
      <c r="DS258">
        <v>0</v>
      </c>
      <c r="DT258">
        <v>0</v>
      </c>
      <c r="DU258">
        <v>0</v>
      </c>
      <c r="DV258">
        <v>0</v>
      </c>
      <c r="DW258">
        <v>939</v>
      </c>
      <c r="DX258">
        <v>830</v>
      </c>
      <c r="DY258">
        <v>705</v>
      </c>
      <c r="DZ258">
        <v>621</v>
      </c>
      <c r="EA258">
        <v>503</v>
      </c>
      <c r="EB258">
        <v>476</v>
      </c>
      <c r="EC258">
        <v>45.54</v>
      </c>
      <c r="ED258">
        <v>39.25</v>
      </c>
      <c r="EE258">
        <v>37</v>
      </c>
      <c r="EF258">
        <v>34</v>
      </c>
      <c r="EG258" s="41">
        <f t="shared" si="78"/>
        <v>7.3558648111332003E-2</v>
      </c>
      <c r="EH258" s="43">
        <f t="shared" si="79"/>
        <v>0.9285714285714286</v>
      </c>
      <c r="EI258" s="44">
        <f t="shared" si="80"/>
        <v>1.0021300766827606</v>
      </c>
      <c r="EJ258">
        <v>940</v>
      </c>
      <c r="EK258">
        <v>832</v>
      </c>
      <c r="EL258">
        <v>706</v>
      </c>
      <c r="EM258">
        <v>622</v>
      </c>
      <c r="EN258">
        <v>505</v>
      </c>
      <c r="EO258">
        <v>476</v>
      </c>
      <c r="EP258">
        <v>37</v>
      </c>
      <c r="EQ258">
        <v>34</v>
      </c>
      <c r="ER258">
        <v>473</v>
      </c>
      <c r="ES258">
        <v>422</v>
      </c>
      <c r="ET258">
        <v>187</v>
      </c>
      <c r="EU258">
        <v>186</v>
      </c>
      <c r="EV258">
        <v>22</v>
      </c>
      <c r="EW258">
        <v>23</v>
      </c>
      <c r="EX258">
        <v>60</v>
      </c>
      <c r="EY258">
        <v>35</v>
      </c>
      <c r="EZ258">
        <v>0.9</v>
      </c>
      <c r="FA258">
        <v>0.9</v>
      </c>
      <c r="FB258">
        <v>1.8</v>
      </c>
      <c r="FC258" s="20">
        <v>27.02</v>
      </c>
      <c r="FD258" s="26">
        <f t="shared" si="81"/>
        <v>0.41569230769230769</v>
      </c>
      <c r="FE258">
        <v>2.5581</v>
      </c>
      <c r="FF258">
        <v>0.43</v>
      </c>
      <c r="FG258">
        <v>-7.0000000000000007E-2</v>
      </c>
      <c r="FH258">
        <v>0.36</v>
      </c>
      <c r="FL258" s="42">
        <f t="shared" si="82"/>
        <v>104</v>
      </c>
      <c r="FM258" s="20">
        <f t="shared" si="83"/>
        <v>13.428571428571429</v>
      </c>
      <c r="FN258" s="41">
        <v>6.9762495600000002E-2</v>
      </c>
      <c r="FO258" s="20">
        <f t="shared" si="84"/>
        <v>18.600000000000001</v>
      </c>
      <c r="FP258" s="20">
        <f t="shared" si="85"/>
        <v>19.2638</v>
      </c>
      <c r="FQ258" s="20">
        <f t="shared" si="86"/>
        <v>122.15444815283693</v>
      </c>
      <c r="FV258" t="s">
        <v>751</v>
      </c>
      <c r="FW258" s="45">
        <v>925000</v>
      </c>
      <c r="FX258" s="45">
        <v>925000</v>
      </c>
      <c r="FY258">
        <v>93</v>
      </c>
      <c r="FZ258">
        <v>13</v>
      </c>
      <c r="GA258">
        <v>15</v>
      </c>
      <c r="GB258">
        <v>28</v>
      </c>
      <c r="GC258">
        <v>4</v>
      </c>
      <c r="GD258">
        <v>24</v>
      </c>
      <c r="GE258">
        <v>177</v>
      </c>
      <c r="GF258">
        <v>1184</v>
      </c>
      <c r="GG258">
        <v>1</v>
      </c>
      <c r="GH258">
        <v>1.4</v>
      </c>
      <c r="GI258">
        <v>2.4</v>
      </c>
      <c r="GJ258" s="42">
        <f t="shared" si="87"/>
        <v>18.600000000000001</v>
      </c>
    </row>
    <row r="259" spans="1:192" x14ac:dyDescent="0.45">
      <c r="A259" s="40">
        <v>28202</v>
      </c>
      <c r="B259" t="s">
        <v>1625</v>
      </c>
      <c r="D259" t="s">
        <v>169</v>
      </c>
      <c r="E259" t="s">
        <v>169</v>
      </c>
      <c r="F259">
        <v>81</v>
      </c>
      <c r="G259">
        <v>250</v>
      </c>
      <c r="H259">
        <v>1996</v>
      </c>
      <c r="I259">
        <v>3</v>
      </c>
      <c r="J259">
        <v>56</v>
      </c>
      <c r="K259" t="s">
        <v>92</v>
      </c>
      <c r="L259">
        <v>1997</v>
      </c>
      <c r="M259">
        <v>40</v>
      </c>
      <c r="N259">
        <v>20</v>
      </c>
      <c r="O259">
        <v>8465009</v>
      </c>
      <c r="P259" t="s">
        <v>1820</v>
      </c>
      <c r="Q259" t="s">
        <v>1821</v>
      </c>
      <c r="R259" t="s">
        <v>1822</v>
      </c>
      <c r="S259" t="s">
        <v>1823</v>
      </c>
      <c r="T259" t="s">
        <v>720</v>
      </c>
      <c r="U259" t="s">
        <v>263</v>
      </c>
      <c r="V259">
        <v>73</v>
      </c>
      <c r="W259">
        <v>7</v>
      </c>
      <c r="X259">
        <v>17</v>
      </c>
      <c r="Y259">
        <v>7</v>
      </c>
      <c r="Z259">
        <v>24</v>
      </c>
      <c r="AA259">
        <v>12</v>
      </c>
      <c r="AB259">
        <v>61</v>
      </c>
      <c r="AC259" s="26">
        <f t="shared" si="66"/>
        <v>0.32876712328767121</v>
      </c>
      <c r="AD259" s="20">
        <f t="shared" si="67"/>
        <v>-8.6607407407407422</v>
      </c>
      <c r="AE259" s="20">
        <v>8.4990000000000006</v>
      </c>
      <c r="AF259">
        <v>22</v>
      </c>
      <c r="AG259">
        <v>11.9</v>
      </c>
      <c r="AH259">
        <v>60</v>
      </c>
      <c r="AI259">
        <v>1804</v>
      </c>
      <c r="AJ259">
        <v>100317</v>
      </c>
      <c r="AK259" s="20">
        <v>1671.95</v>
      </c>
      <c r="AL259">
        <v>1671.95</v>
      </c>
      <c r="AM259">
        <v>1672</v>
      </c>
      <c r="AN259" s="26">
        <f t="shared" si="68"/>
        <v>22.903424657534249</v>
      </c>
      <c r="AO259">
        <v>38.200000000000003</v>
      </c>
      <c r="AP259" s="41">
        <f t="shared" si="69"/>
        <v>0.31168831168831168</v>
      </c>
      <c r="AQ259">
        <v>323</v>
      </c>
      <c r="AR259">
        <v>323</v>
      </c>
      <c r="AS259">
        <v>323</v>
      </c>
      <c r="AT259">
        <v>210</v>
      </c>
      <c r="AU259">
        <v>210</v>
      </c>
      <c r="AV259">
        <v>144</v>
      </c>
      <c r="AW259">
        <v>93</v>
      </c>
      <c r="AX259">
        <v>14</v>
      </c>
      <c r="AY259">
        <v>5</v>
      </c>
      <c r="AZ259">
        <v>24</v>
      </c>
      <c r="BA259" s="42">
        <f t="shared" si="70"/>
        <v>29</v>
      </c>
      <c r="BB259">
        <v>7.85</v>
      </c>
      <c r="BC259">
        <v>55.965299999999999</v>
      </c>
      <c r="BD259" s="20">
        <v>135.30000000000001</v>
      </c>
      <c r="BE259" s="20">
        <f t="shared" si="71"/>
        <v>458.3</v>
      </c>
      <c r="BF259" s="20">
        <f t="shared" si="72"/>
        <v>16.446664074882619</v>
      </c>
      <c r="BG259">
        <v>443</v>
      </c>
      <c r="BH259">
        <v>498</v>
      </c>
      <c r="BI259">
        <v>683</v>
      </c>
      <c r="BJ259" s="41">
        <f t="shared" si="73"/>
        <v>0.39342806394316165</v>
      </c>
      <c r="BK259">
        <v>141</v>
      </c>
      <c r="BL259">
        <v>141</v>
      </c>
      <c r="BM259">
        <v>102</v>
      </c>
      <c r="BN259" s="42">
        <f t="shared" si="74"/>
        <v>39</v>
      </c>
      <c r="BO259">
        <v>66</v>
      </c>
      <c r="BP259">
        <v>74</v>
      </c>
      <c r="BQ259">
        <v>42</v>
      </c>
      <c r="BR259">
        <v>118</v>
      </c>
      <c r="BS259" s="41">
        <f t="shared" si="75"/>
        <v>8.4892086330935257E-2</v>
      </c>
      <c r="BT259">
        <v>0</v>
      </c>
      <c r="BU259">
        <v>0</v>
      </c>
      <c r="BV259" s="41">
        <f t="shared" si="76"/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1</v>
      </c>
      <c r="CT259">
        <v>0</v>
      </c>
      <c r="CU259">
        <v>0</v>
      </c>
      <c r="CV259">
        <v>4</v>
      </c>
      <c r="CW259">
        <v>0</v>
      </c>
      <c r="CX259">
        <v>3</v>
      </c>
      <c r="CY259">
        <v>11</v>
      </c>
      <c r="CZ259">
        <v>52</v>
      </c>
      <c r="DA259">
        <v>6</v>
      </c>
      <c r="DB259">
        <v>0</v>
      </c>
      <c r="DC259">
        <v>58</v>
      </c>
      <c r="DD259">
        <v>18</v>
      </c>
      <c r="DE259">
        <v>0</v>
      </c>
      <c r="DF259">
        <v>1</v>
      </c>
      <c r="DG259">
        <v>61</v>
      </c>
      <c r="DH259">
        <v>26</v>
      </c>
      <c r="DI259">
        <v>12</v>
      </c>
      <c r="DJ259">
        <v>27</v>
      </c>
      <c r="DK259">
        <v>25</v>
      </c>
      <c r="DL259">
        <v>2</v>
      </c>
      <c r="DM259">
        <v>13</v>
      </c>
      <c r="DN259">
        <v>12</v>
      </c>
      <c r="DO259">
        <v>1</v>
      </c>
      <c r="DP259" s="42">
        <f t="shared" si="77"/>
        <v>-14</v>
      </c>
      <c r="DQ259" s="20">
        <v>-6.8280000000000003</v>
      </c>
      <c r="DR259">
        <v>24</v>
      </c>
      <c r="DS259">
        <v>2</v>
      </c>
      <c r="DT259">
        <v>0</v>
      </c>
      <c r="DU259">
        <v>0</v>
      </c>
      <c r="DV259">
        <v>0</v>
      </c>
      <c r="DW259">
        <v>1460</v>
      </c>
      <c r="DX259">
        <v>1687</v>
      </c>
      <c r="DY259">
        <v>1123</v>
      </c>
      <c r="DZ259">
        <v>1272</v>
      </c>
      <c r="EA259">
        <v>803</v>
      </c>
      <c r="EB259">
        <v>914</v>
      </c>
      <c r="EC259">
        <v>71.760000000000005</v>
      </c>
      <c r="ED259">
        <v>83.14</v>
      </c>
      <c r="EE259">
        <v>77</v>
      </c>
      <c r="EF259">
        <v>85</v>
      </c>
      <c r="EG259" s="41">
        <f t="shared" si="78"/>
        <v>9.5890410958904104E-2</v>
      </c>
      <c r="EH259" s="43">
        <f t="shared" si="79"/>
        <v>0.9070021881838074</v>
      </c>
      <c r="EI259" s="44">
        <f t="shared" si="80"/>
        <v>1.0028925991427116</v>
      </c>
      <c r="EJ259">
        <v>1469</v>
      </c>
      <c r="EK259">
        <v>1687</v>
      </c>
      <c r="EL259">
        <v>1131</v>
      </c>
      <c r="EM259">
        <v>1273</v>
      </c>
      <c r="EN259">
        <v>810</v>
      </c>
      <c r="EO259">
        <v>915</v>
      </c>
      <c r="EP259">
        <v>77</v>
      </c>
      <c r="EQ259">
        <v>85</v>
      </c>
      <c r="ER259">
        <v>741</v>
      </c>
      <c r="ES259">
        <v>832</v>
      </c>
      <c r="ET259">
        <v>275</v>
      </c>
      <c r="EU259">
        <v>331</v>
      </c>
      <c r="EV259">
        <v>36</v>
      </c>
      <c r="EW259">
        <v>51</v>
      </c>
      <c r="EX259">
        <v>101</v>
      </c>
      <c r="EY259">
        <v>107</v>
      </c>
      <c r="EZ259">
        <v>1.1000000000000001</v>
      </c>
      <c r="FA259">
        <v>5.2</v>
      </c>
      <c r="FB259">
        <v>6.3</v>
      </c>
      <c r="FC259" s="20">
        <v>40.35</v>
      </c>
      <c r="FD259" s="26">
        <f t="shared" si="81"/>
        <v>0.55273972602739729</v>
      </c>
      <c r="FE259">
        <v>3.3138000000000001</v>
      </c>
      <c r="FF259">
        <v>0.01</v>
      </c>
      <c r="FG259">
        <v>0.08</v>
      </c>
      <c r="FH259">
        <v>0.09</v>
      </c>
      <c r="FL259" s="42">
        <f t="shared" si="82"/>
        <v>321</v>
      </c>
      <c r="FM259" s="20">
        <f t="shared" si="83"/>
        <v>7.625</v>
      </c>
      <c r="FN259" s="41">
        <v>3.0242360400000001E-2</v>
      </c>
      <c r="FO259" s="20">
        <f t="shared" si="84"/>
        <v>18</v>
      </c>
      <c r="FP259" s="20">
        <f t="shared" si="85"/>
        <v>22.634399999999999</v>
      </c>
      <c r="FQ259" s="20">
        <f t="shared" si="86"/>
        <v>112.93399922246478</v>
      </c>
      <c r="FR259">
        <v>9</v>
      </c>
      <c r="FS259" t="s">
        <v>189</v>
      </c>
      <c r="FT259">
        <v>439</v>
      </c>
      <c r="FU259" t="s">
        <v>731</v>
      </c>
      <c r="FV259" t="s">
        <v>711</v>
      </c>
      <c r="FW259" s="45">
        <v>4000000</v>
      </c>
      <c r="FX259" s="45">
        <v>4000000</v>
      </c>
      <c r="FY259">
        <v>1423</v>
      </c>
      <c r="FZ259">
        <v>195</v>
      </c>
      <c r="GA259">
        <v>433</v>
      </c>
      <c r="GB259">
        <v>628</v>
      </c>
      <c r="GC259">
        <v>240</v>
      </c>
      <c r="GD259">
        <v>1839</v>
      </c>
      <c r="GE259">
        <v>3086</v>
      </c>
      <c r="GF259">
        <v>34197</v>
      </c>
      <c r="GG259">
        <v>49.5</v>
      </c>
      <c r="GH259">
        <v>89.4</v>
      </c>
      <c r="GI259">
        <v>139</v>
      </c>
      <c r="GJ259" s="42">
        <f t="shared" si="87"/>
        <v>18</v>
      </c>
    </row>
    <row r="260" spans="1:192" x14ac:dyDescent="0.45">
      <c r="A260" s="40">
        <v>33152</v>
      </c>
      <c r="B260" t="s">
        <v>1824</v>
      </c>
      <c r="C260" t="s">
        <v>126</v>
      </c>
      <c r="D260" t="s">
        <v>91</v>
      </c>
      <c r="E260" t="s">
        <v>91</v>
      </c>
      <c r="F260">
        <v>70</v>
      </c>
      <c r="G260">
        <v>190</v>
      </c>
      <c r="H260">
        <v>2009</v>
      </c>
      <c r="I260">
        <v>5</v>
      </c>
      <c r="J260">
        <v>139</v>
      </c>
      <c r="K260" t="s">
        <v>202</v>
      </c>
      <c r="L260">
        <v>2011</v>
      </c>
      <c r="M260">
        <v>27</v>
      </c>
      <c r="N260">
        <v>6</v>
      </c>
      <c r="O260">
        <v>8475254</v>
      </c>
      <c r="P260" t="s">
        <v>1825</v>
      </c>
      <c r="Q260" t="s">
        <v>1826</v>
      </c>
      <c r="R260" t="s">
        <v>1827</v>
      </c>
      <c r="S260" t="s">
        <v>1828</v>
      </c>
      <c r="T260" t="s">
        <v>716</v>
      </c>
      <c r="U260" t="s">
        <v>1829</v>
      </c>
      <c r="V260">
        <v>30</v>
      </c>
      <c r="W260">
        <v>1</v>
      </c>
      <c r="X260">
        <v>1</v>
      </c>
      <c r="Y260">
        <v>0</v>
      </c>
      <c r="Z260">
        <v>2</v>
      </c>
      <c r="AA260">
        <v>0</v>
      </c>
      <c r="AB260">
        <v>0</v>
      </c>
      <c r="AC260" s="26">
        <f t="shared" ref="AC260:AC323" si="88">Z260/V260</f>
        <v>6.6666666666666666E-2</v>
      </c>
      <c r="AD260" s="20">
        <f t="shared" ref="AD260:AD323" si="89">IF(FY260&gt;V260,Z260-V260*(GB260-Z260)/(FY260-V260),0)</f>
        <v>-1.6842105263157894</v>
      </c>
      <c r="AE260" s="20">
        <v>0.79400000000000004</v>
      </c>
      <c r="AF260">
        <v>1</v>
      </c>
      <c r="AG260">
        <v>-1.5</v>
      </c>
      <c r="AH260">
        <v>6</v>
      </c>
      <c r="AI260">
        <v>409</v>
      </c>
      <c r="AJ260">
        <v>16276</v>
      </c>
      <c r="AK260" s="20">
        <v>271.26666666667001</v>
      </c>
      <c r="AL260">
        <v>271.27999999999997</v>
      </c>
      <c r="AM260">
        <v>272</v>
      </c>
      <c r="AN260" s="26">
        <f t="shared" ref="AN260:AN323" si="90">AJ260/60/V260</f>
        <v>9.0422222222222217</v>
      </c>
      <c r="AO260">
        <v>15.46</v>
      </c>
      <c r="AP260" s="41">
        <f t="shared" ref="AP260:AP323" si="91">IF(EE260&gt;0,Z260/EE260,0)</f>
        <v>0.33333333333333331</v>
      </c>
      <c r="AQ260">
        <v>61</v>
      </c>
      <c r="AR260">
        <v>61</v>
      </c>
      <c r="AS260">
        <v>61</v>
      </c>
      <c r="AT260">
        <v>51</v>
      </c>
      <c r="AU260">
        <v>51</v>
      </c>
      <c r="AV260">
        <v>38</v>
      </c>
      <c r="AW260">
        <v>33</v>
      </c>
      <c r="AX260">
        <v>13</v>
      </c>
      <c r="AY260">
        <v>2</v>
      </c>
      <c r="AZ260">
        <v>4</v>
      </c>
      <c r="BA260" s="42">
        <f t="shared" ref="BA260:BA323" si="92">AY260+AZ260</f>
        <v>6</v>
      </c>
      <c r="BB260">
        <v>2.9</v>
      </c>
      <c r="BC260">
        <v>42.710500000000003</v>
      </c>
      <c r="BD260" s="20">
        <v>0</v>
      </c>
      <c r="BE260" s="20">
        <f t="shared" ref="BE260:BE323" si="93">AQ260+BD260</f>
        <v>61</v>
      </c>
      <c r="BF260" s="20">
        <f t="shared" ref="BF260:BF323" si="94">IF(AL260&gt;0,BE260/AL260*60,0)</f>
        <v>13.491595399587144</v>
      </c>
      <c r="BG260">
        <v>84</v>
      </c>
      <c r="BH260">
        <v>79</v>
      </c>
      <c r="BI260">
        <v>88</v>
      </c>
      <c r="BJ260" s="41">
        <f t="shared" ref="BJ260:BJ323" si="95">BG260/(BG260+BI260)</f>
        <v>0.48837209302325579</v>
      </c>
      <c r="BK260">
        <v>62</v>
      </c>
      <c r="BL260">
        <v>62</v>
      </c>
      <c r="BM260">
        <v>42</v>
      </c>
      <c r="BN260" s="42">
        <f t="shared" ref="BN260:BN323" si="96">BL260-BM260</f>
        <v>20</v>
      </c>
      <c r="BO260">
        <v>13</v>
      </c>
      <c r="BP260">
        <v>3</v>
      </c>
      <c r="BQ260">
        <v>5</v>
      </c>
      <c r="BR260">
        <v>16</v>
      </c>
      <c r="BS260" s="41">
        <f t="shared" ref="BS260:BS323" si="97">BR260/(DZ260+BR260)</f>
        <v>6.9868995633187769E-2</v>
      </c>
      <c r="BT260">
        <v>41</v>
      </c>
      <c r="BU260">
        <v>62</v>
      </c>
      <c r="BV260" s="41">
        <f t="shared" ref="BV260:BV323" si="98">IF(BT260+BU260&gt;0,BT260/(BT260+BU260),0)</f>
        <v>0.39805825242718446</v>
      </c>
      <c r="BW260">
        <v>18</v>
      </c>
      <c r="BX260">
        <v>17</v>
      </c>
      <c r="BY260">
        <v>10</v>
      </c>
      <c r="BZ260">
        <v>23</v>
      </c>
      <c r="CA260">
        <v>13</v>
      </c>
      <c r="CB260">
        <v>22</v>
      </c>
      <c r="CC260">
        <v>14</v>
      </c>
      <c r="CD260">
        <v>24</v>
      </c>
      <c r="CE260">
        <v>17</v>
      </c>
      <c r="CF260">
        <v>26</v>
      </c>
      <c r="CG260">
        <v>21</v>
      </c>
      <c r="CH260">
        <v>30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10</v>
      </c>
      <c r="DA260">
        <v>4</v>
      </c>
      <c r="DB260">
        <v>1</v>
      </c>
      <c r="DC260">
        <v>0</v>
      </c>
      <c r="DD260">
        <v>3</v>
      </c>
      <c r="DE260">
        <v>4</v>
      </c>
      <c r="DF260">
        <v>1</v>
      </c>
      <c r="DG260">
        <v>25</v>
      </c>
      <c r="DH260">
        <v>3</v>
      </c>
      <c r="DI260">
        <v>4</v>
      </c>
      <c r="DJ260">
        <v>3</v>
      </c>
      <c r="DK260">
        <v>3</v>
      </c>
      <c r="DL260">
        <v>0</v>
      </c>
      <c r="DM260">
        <v>4</v>
      </c>
      <c r="DN260">
        <v>4</v>
      </c>
      <c r="DO260">
        <v>0</v>
      </c>
      <c r="DP260" s="42">
        <f t="shared" ref="DP260:DP323" si="99">DI260-DH260</f>
        <v>1</v>
      </c>
      <c r="DQ260" s="20">
        <v>-0.39800000000000002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209</v>
      </c>
      <c r="DX260">
        <v>285</v>
      </c>
      <c r="DY260">
        <v>153</v>
      </c>
      <c r="DZ260">
        <v>213</v>
      </c>
      <c r="EA260">
        <v>102</v>
      </c>
      <c r="EB260">
        <v>148</v>
      </c>
      <c r="EC260">
        <v>8.5299999999999994</v>
      </c>
      <c r="ED260">
        <v>11.5</v>
      </c>
      <c r="EE260">
        <v>6</v>
      </c>
      <c r="EF260">
        <v>7</v>
      </c>
      <c r="EG260" s="41">
        <f t="shared" ref="EG260:EG323" si="100">EE260/EA260</f>
        <v>5.8823529411764705E-2</v>
      </c>
      <c r="EH260" s="43">
        <f t="shared" ref="EH260:EH323" si="101">1-EF260/EB260</f>
        <v>0.95270270270270274</v>
      </c>
      <c r="EI260" s="44">
        <f t="shared" ref="EI260:EI323" si="102">EG260+EH260</f>
        <v>1.0115262321144673</v>
      </c>
      <c r="EJ260">
        <v>208</v>
      </c>
      <c r="EK260">
        <v>285</v>
      </c>
      <c r="EL260">
        <v>152</v>
      </c>
      <c r="EM260">
        <v>213</v>
      </c>
      <c r="EN260">
        <v>101</v>
      </c>
      <c r="EO260">
        <v>148</v>
      </c>
      <c r="EP260">
        <v>6</v>
      </c>
      <c r="EQ260">
        <v>7</v>
      </c>
      <c r="ER260">
        <v>93</v>
      </c>
      <c r="ES260">
        <v>136</v>
      </c>
      <c r="ET260">
        <v>33</v>
      </c>
      <c r="EU260">
        <v>50</v>
      </c>
      <c r="EV260">
        <v>4</v>
      </c>
      <c r="EW260">
        <v>4</v>
      </c>
      <c r="EX260">
        <v>24</v>
      </c>
      <c r="EY260">
        <v>18</v>
      </c>
      <c r="EZ260">
        <v>-0.4</v>
      </c>
      <c r="FA260">
        <v>0.4</v>
      </c>
      <c r="FB260">
        <v>-0.1</v>
      </c>
      <c r="FC260" s="20">
        <v>2.99</v>
      </c>
      <c r="FD260" s="26">
        <f t="shared" ref="FD260:FD323" si="103">FC260/V260</f>
        <v>9.9666666666666667E-2</v>
      </c>
      <c r="FE260">
        <v>2.9500000000000002E-2</v>
      </c>
      <c r="FF260">
        <v>-0.17</v>
      </c>
      <c r="FG260">
        <v>0.1</v>
      </c>
      <c r="FH260">
        <v>-7.0000000000000007E-2</v>
      </c>
      <c r="FL260" s="42">
        <f t="shared" ref="FL260:FL323" si="104">BK260+BR260+AH260+DS260</f>
        <v>84</v>
      </c>
      <c r="FM260" s="20">
        <f t="shared" ref="FM260:FM323" si="105">IF(DR260&gt;0,(BK260+BQ260)/DR260,0)</f>
        <v>22.333333333333332</v>
      </c>
      <c r="FN260" s="41">
        <v>1.6354208200000001E-2</v>
      </c>
      <c r="FO260" s="20">
        <f t="shared" ref="FO260:FO323" si="106">Z260-AH260/10</f>
        <v>1.4</v>
      </c>
      <c r="FP260" s="20">
        <f t="shared" ref="FP260:FP323" si="107">Z260+DQ260/5</f>
        <v>1.9203999999999999</v>
      </c>
      <c r="FQ260" s="20">
        <f t="shared" ref="FQ260:FQ323" si="108">(DW260+DX260)/AL260*60</f>
        <v>109.25980536714835</v>
      </c>
      <c r="FR260">
        <v>13</v>
      </c>
      <c r="FS260" t="s">
        <v>136</v>
      </c>
      <c r="FT260">
        <v>266</v>
      </c>
      <c r="FV260" t="s">
        <v>711</v>
      </c>
      <c r="FW260" s="45">
        <v>650000</v>
      </c>
      <c r="FX260" s="45">
        <v>650000</v>
      </c>
      <c r="FY260">
        <v>87</v>
      </c>
      <c r="FZ260">
        <v>4</v>
      </c>
      <c r="GA260">
        <v>5</v>
      </c>
      <c r="GB260">
        <v>9</v>
      </c>
      <c r="GC260">
        <v>1</v>
      </c>
      <c r="GD260">
        <v>48</v>
      </c>
      <c r="GE260">
        <v>98</v>
      </c>
      <c r="GF260">
        <v>812</v>
      </c>
      <c r="GG260">
        <v>-0.9</v>
      </c>
      <c r="GH260">
        <v>0.9</v>
      </c>
      <c r="GI260">
        <v>0.1</v>
      </c>
      <c r="GJ260" s="42">
        <f t="shared" ref="GJ260:GJ323" si="109">Z260-AH260/10</f>
        <v>1.4</v>
      </c>
    </row>
    <row r="261" spans="1:192" x14ac:dyDescent="0.45">
      <c r="A261" s="40">
        <v>33683</v>
      </c>
      <c r="B261" t="s">
        <v>1830</v>
      </c>
      <c r="C261" t="s">
        <v>362</v>
      </c>
      <c r="D261" t="s">
        <v>107</v>
      </c>
      <c r="E261" t="s">
        <v>107</v>
      </c>
      <c r="F261">
        <v>72</v>
      </c>
      <c r="G261">
        <v>215</v>
      </c>
      <c r="H261">
        <v>2010</v>
      </c>
      <c r="I261">
        <v>2</v>
      </c>
      <c r="J261">
        <v>37</v>
      </c>
      <c r="K261" t="s">
        <v>202</v>
      </c>
      <c r="L261">
        <v>2011</v>
      </c>
      <c r="M261">
        <v>25</v>
      </c>
      <c r="N261">
        <v>7</v>
      </c>
      <c r="O261">
        <v>8475753</v>
      </c>
      <c r="P261" t="s">
        <v>1831</v>
      </c>
      <c r="Q261" t="s">
        <v>1832</v>
      </c>
      <c r="R261" t="s">
        <v>1833</v>
      </c>
      <c r="S261" t="s">
        <v>766</v>
      </c>
      <c r="T261" t="s">
        <v>720</v>
      </c>
      <c r="U261" t="s">
        <v>343</v>
      </c>
      <c r="V261">
        <v>76</v>
      </c>
      <c r="W261">
        <v>8</v>
      </c>
      <c r="X261">
        <v>23</v>
      </c>
      <c r="Y261">
        <v>9</v>
      </c>
      <c r="Z261">
        <v>31</v>
      </c>
      <c r="AA261">
        <v>10</v>
      </c>
      <c r="AB261">
        <v>34</v>
      </c>
      <c r="AC261" s="26">
        <f t="shared" si="88"/>
        <v>0.40789473684210525</v>
      </c>
      <c r="AD261" s="20">
        <f t="shared" si="89"/>
        <v>-5.3890274314214466</v>
      </c>
      <c r="AE261" s="20">
        <v>10.651999999999999</v>
      </c>
      <c r="AF261">
        <v>-26</v>
      </c>
      <c r="AG261">
        <v>5.4</v>
      </c>
      <c r="AH261">
        <v>48</v>
      </c>
      <c r="AI261">
        <v>1987</v>
      </c>
      <c r="AJ261">
        <v>101541</v>
      </c>
      <c r="AK261" s="20">
        <v>1692.35</v>
      </c>
      <c r="AL261">
        <v>1692.35</v>
      </c>
      <c r="AM261">
        <v>1692</v>
      </c>
      <c r="AN261" s="26">
        <f t="shared" si="90"/>
        <v>22.267763157894734</v>
      </c>
      <c r="AO261">
        <v>36.72</v>
      </c>
      <c r="AP261" s="41">
        <f t="shared" si="91"/>
        <v>0.36904761904761907</v>
      </c>
      <c r="AQ261">
        <v>446</v>
      </c>
      <c r="AR261">
        <v>421</v>
      </c>
      <c r="AS261">
        <v>446</v>
      </c>
      <c r="AT261">
        <v>294</v>
      </c>
      <c r="AU261">
        <v>294</v>
      </c>
      <c r="AV261">
        <v>211</v>
      </c>
      <c r="AW261">
        <v>148</v>
      </c>
      <c r="AX261">
        <v>26</v>
      </c>
      <c r="AY261">
        <v>9</v>
      </c>
      <c r="AZ261">
        <v>32</v>
      </c>
      <c r="BA261" s="42">
        <f t="shared" si="92"/>
        <v>41</v>
      </c>
      <c r="BB261">
        <v>12.65</v>
      </c>
      <c r="BC261">
        <v>45.924199999999999</v>
      </c>
      <c r="BD261" s="20">
        <v>127.5</v>
      </c>
      <c r="BE261" s="20">
        <f t="shared" si="93"/>
        <v>573.5</v>
      </c>
      <c r="BF261" s="20">
        <f t="shared" si="94"/>
        <v>20.332673501344289</v>
      </c>
      <c r="BG261">
        <v>742</v>
      </c>
      <c r="BH261">
        <v>529</v>
      </c>
      <c r="BI261">
        <v>432</v>
      </c>
      <c r="BJ261" s="41">
        <f t="shared" si="95"/>
        <v>0.63202725724020448</v>
      </c>
      <c r="BK261">
        <v>128</v>
      </c>
      <c r="BL261">
        <v>128</v>
      </c>
      <c r="BM261">
        <v>93</v>
      </c>
      <c r="BN261" s="42">
        <f t="shared" si="96"/>
        <v>35</v>
      </c>
      <c r="BO261">
        <v>83</v>
      </c>
      <c r="BP261">
        <v>66</v>
      </c>
      <c r="BQ261">
        <v>63</v>
      </c>
      <c r="BR261">
        <v>90</v>
      </c>
      <c r="BS261" s="41">
        <f t="shared" si="97"/>
        <v>7.8328981723237601E-2</v>
      </c>
      <c r="BT261">
        <v>0</v>
      </c>
      <c r="BU261">
        <v>0</v>
      </c>
      <c r="BV261" s="41">
        <f t="shared" si="98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</v>
      </c>
      <c r="CS261">
        <v>1</v>
      </c>
      <c r="CT261">
        <v>0</v>
      </c>
      <c r="CU261">
        <v>0</v>
      </c>
      <c r="CV261">
        <v>3</v>
      </c>
      <c r="CW261">
        <v>0</v>
      </c>
      <c r="CX261">
        <v>7</v>
      </c>
      <c r="CY261">
        <v>9</v>
      </c>
      <c r="CZ261">
        <v>67</v>
      </c>
      <c r="DA261">
        <v>5</v>
      </c>
      <c r="DB261">
        <v>0</v>
      </c>
      <c r="DC261">
        <v>77</v>
      </c>
      <c r="DD261">
        <v>67</v>
      </c>
      <c r="DE261">
        <v>4</v>
      </c>
      <c r="DF261">
        <v>0</v>
      </c>
      <c r="DG261">
        <v>58</v>
      </c>
      <c r="DH261">
        <v>24</v>
      </c>
      <c r="DI261">
        <v>16</v>
      </c>
      <c r="DJ261">
        <v>24</v>
      </c>
      <c r="DK261">
        <v>24</v>
      </c>
      <c r="DL261">
        <v>0</v>
      </c>
      <c r="DM261">
        <v>14</v>
      </c>
      <c r="DN261">
        <v>14</v>
      </c>
      <c r="DO261">
        <v>0</v>
      </c>
      <c r="DP261" s="42">
        <f t="shared" si="99"/>
        <v>-8</v>
      </c>
      <c r="DQ261" s="20">
        <v>-4.51</v>
      </c>
      <c r="DR261">
        <v>24</v>
      </c>
      <c r="DS261">
        <v>0</v>
      </c>
      <c r="DT261">
        <v>0</v>
      </c>
      <c r="DU261">
        <v>0</v>
      </c>
      <c r="DV261">
        <v>0</v>
      </c>
      <c r="DW261">
        <v>2034</v>
      </c>
      <c r="DX261">
        <v>1370</v>
      </c>
      <c r="DY261">
        <v>1478</v>
      </c>
      <c r="DZ261">
        <v>1059</v>
      </c>
      <c r="EA261">
        <v>1059</v>
      </c>
      <c r="EB261">
        <v>766</v>
      </c>
      <c r="EC261">
        <v>107.57</v>
      </c>
      <c r="ED261">
        <v>72.930000000000007</v>
      </c>
      <c r="EE261">
        <v>84</v>
      </c>
      <c r="EF261">
        <v>88</v>
      </c>
      <c r="EG261" s="41">
        <f t="shared" si="100"/>
        <v>7.9320113314447591E-2</v>
      </c>
      <c r="EH261" s="43">
        <f t="shared" si="101"/>
        <v>0.88511749347258484</v>
      </c>
      <c r="EI261" s="44">
        <f t="shared" si="102"/>
        <v>0.96443760678703239</v>
      </c>
      <c r="EJ261">
        <v>2045</v>
      </c>
      <c r="EK261">
        <v>1369</v>
      </c>
      <c r="EL261">
        <v>1487</v>
      </c>
      <c r="EM261">
        <v>1058</v>
      </c>
      <c r="EN261">
        <v>1068</v>
      </c>
      <c r="EO261">
        <v>765</v>
      </c>
      <c r="EP261">
        <v>84</v>
      </c>
      <c r="EQ261">
        <v>88</v>
      </c>
      <c r="ER261">
        <v>1021</v>
      </c>
      <c r="ES261">
        <v>699</v>
      </c>
      <c r="ET261">
        <v>407</v>
      </c>
      <c r="EU261">
        <v>285</v>
      </c>
      <c r="EV261">
        <v>50</v>
      </c>
      <c r="EW261">
        <v>48</v>
      </c>
      <c r="EX261">
        <v>78</v>
      </c>
      <c r="EY261">
        <v>105</v>
      </c>
      <c r="EZ261">
        <v>1.9</v>
      </c>
      <c r="FA261">
        <v>2.1</v>
      </c>
      <c r="FB261">
        <v>4</v>
      </c>
      <c r="FC261" s="20">
        <v>50.27</v>
      </c>
      <c r="FD261" s="26">
        <f t="shared" si="103"/>
        <v>0.66144736842105267</v>
      </c>
      <c r="FE261">
        <v>3.2972000000000001</v>
      </c>
      <c r="FF261">
        <v>0.18</v>
      </c>
      <c r="FG261">
        <v>-0.09</v>
      </c>
      <c r="FH261">
        <v>0.09</v>
      </c>
      <c r="FI261">
        <v>1</v>
      </c>
      <c r="FJ261">
        <v>0</v>
      </c>
      <c r="FK261">
        <v>0</v>
      </c>
      <c r="FL261" s="42">
        <f t="shared" si="104"/>
        <v>266</v>
      </c>
      <c r="FM261" s="20">
        <f t="shared" si="105"/>
        <v>7.958333333333333</v>
      </c>
      <c r="FN261" s="41">
        <v>3.9776861500000003E-2</v>
      </c>
      <c r="FO261" s="20">
        <f t="shared" si="106"/>
        <v>26.2</v>
      </c>
      <c r="FP261" s="20">
        <f t="shared" si="107"/>
        <v>30.097999999999999</v>
      </c>
      <c r="FQ261" s="20">
        <f t="shared" si="108"/>
        <v>120.6842556208822</v>
      </c>
      <c r="FR261">
        <v>7</v>
      </c>
      <c r="FS261" t="s">
        <v>1035</v>
      </c>
      <c r="FT261">
        <v>372</v>
      </c>
      <c r="FV261" t="s">
        <v>711</v>
      </c>
      <c r="FW261" s="45">
        <v>5500000</v>
      </c>
      <c r="FX261" s="45">
        <v>4833333</v>
      </c>
      <c r="FY261">
        <v>477</v>
      </c>
      <c r="FZ261">
        <v>74</v>
      </c>
      <c r="GA261">
        <v>149</v>
      </c>
      <c r="GB261">
        <v>223</v>
      </c>
      <c r="GC261">
        <v>-109</v>
      </c>
      <c r="GD261">
        <v>218</v>
      </c>
      <c r="GE261">
        <v>1187</v>
      </c>
      <c r="GF261">
        <v>11169</v>
      </c>
      <c r="GG261">
        <v>19.3</v>
      </c>
      <c r="GH261">
        <v>18.7</v>
      </c>
      <c r="GI261">
        <v>38</v>
      </c>
      <c r="GJ261" s="42">
        <f t="shared" si="109"/>
        <v>26.2</v>
      </c>
    </row>
    <row r="262" spans="1:192" x14ac:dyDescent="0.45">
      <c r="A262" s="40">
        <v>33076</v>
      </c>
      <c r="B262" t="s">
        <v>1715</v>
      </c>
      <c r="C262" t="s">
        <v>295</v>
      </c>
      <c r="D262" t="s">
        <v>107</v>
      </c>
      <c r="E262" t="s">
        <v>107</v>
      </c>
      <c r="F262">
        <v>73</v>
      </c>
      <c r="G262">
        <v>191</v>
      </c>
      <c r="H262">
        <v>2009</v>
      </c>
      <c r="I262">
        <v>5</v>
      </c>
      <c r="J262">
        <v>138</v>
      </c>
      <c r="K262" t="s">
        <v>92</v>
      </c>
      <c r="L262">
        <v>2016</v>
      </c>
      <c r="M262">
        <v>27</v>
      </c>
      <c r="N262">
        <v>2</v>
      </c>
      <c r="O262">
        <v>8475263</v>
      </c>
      <c r="P262" t="s">
        <v>1834</v>
      </c>
      <c r="Q262" t="s">
        <v>1835</v>
      </c>
      <c r="R262" t="s">
        <v>1836</v>
      </c>
      <c r="S262" t="s">
        <v>1837</v>
      </c>
      <c r="T262" t="s">
        <v>716</v>
      </c>
      <c r="U262" t="s">
        <v>95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28</v>
      </c>
      <c r="AB262">
        <v>70</v>
      </c>
      <c r="AC262" s="26">
        <f t="shared" si="88"/>
        <v>0</v>
      </c>
      <c r="AD262" s="20">
        <f t="shared" si="89"/>
        <v>-0.33333333333333331</v>
      </c>
      <c r="AE262" s="20">
        <v>0</v>
      </c>
      <c r="AF262">
        <v>0</v>
      </c>
      <c r="AG262">
        <v>0</v>
      </c>
      <c r="AH262">
        <v>0</v>
      </c>
      <c r="AI262">
        <v>10</v>
      </c>
      <c r="AJ262">
        <v>501</v>
      </c>
      <c r="AK262" s="20">
        <v>8.35</v>
      </c>
      <c r="AL262">
        <v>8.35</v>
      </c>
      <c r="AM262">
        <v>8</v>
      </c>
      <c r="AN262" s="26">
        <f t="shared" si="90"/>
        <v>8.35</v>
      </c>
      <c r="AO262">
        <v>13.49</v>
      </c>
      <c r="AP262" s="41">
        <f t="shared" si="91"/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 s="42">
        <f t="shared" si="92"/>
        <v>0</v>
      </c>
      <c r="BB262">
        <v>0.09</v>
      </c>
      <c r="BC262">
        <v>29</v>
      </c>
      <c r="BD262" s="20">
        <v>0</v>
      </c>
      <c r="BE262" s="20">
        <f t="shared" si="93"/>
        <v>1</v>
      </c>
      <c r="BF262" s="20">
        <f t="shared" si="94"/>
        <v>7.1856287425149699</v>
      </c>
      <c r="BG262">
        <v>1</v>
      </c>
      <c r="BH262">
        <v>1</v>
      </c>
      <c r="BI262">
        <v>7</v>
      </c>
      <c r="BJ262" s="41">
        <f t="shared" si="95"/>
        <v>0.125</v>
      </c>
      <c r="BK262">
        <v>0</v>
      </c>
      <c r="BL262">
        <v>0</v>
      </c>
      <c r="BM262">
        <v>0</v>
      </c>
      <c r="BN262" s="42">
        <f t="shared" si="96"/>
        <v>0</v>
      </c>
      <c r="BO262">
        <v>0</v>
      </c>
      <c r="BP262">
        <v>0</v>
      </c>
      <c r="BQ262">
        <v>0</v>
      </c>
      <c r="BR262">
        <v>0</v>
      </c>
      <c r="BS262" s="41">
        <f t="shared" si="97"/>
        <v>0</v>
      </c>
      <c r="BT262">
        <v>1</v>
      </c>
      <c r="BU262">
        <v>1</v>
      </c>
      <c r="BV262" s="41">
        <f t="shared" si="98"/>
        <v>0.5</v>
      </c>
      <c r="BW262">
        <v>1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f t="shared" si="99"/>
        <v>0</v>
      </c>
      <c r="DQ262" s="20">
        <v>-1.6E-2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12</v>
      </c>
      <c r="DY262">
        <v>1</v>
      </c>
      <c r="DZ262">
        <v>11</v>
      </c>
      <c r="EA262">
        <v>1</v>
      </c>
      <c r="EB262">
        <v>8</v>
      </c>
      <c r="EC262">
        <v>0.09</v>
      </c>
      <c r="ED262">
        <v>0.52</v>
      </c>
      <c r="EE262">
        <v>0</v>
      </c>
      <c r="EF262">
        <v>0</v>
      </c>
      <c r="EG262" s="41">
        <f t="shared" si="100"/>
        <v>0</v>
      </c>
      <c r="EH262" s="43">
        <f t="shared" si="101"/>
        <v>1</v>
      </c>
      <c r="EI262" s="44">
        <f t="shared" si="102"/>
        <v>1</v>
      </c>
      <c r="EJ262">
        <v>1</v>
      </c>
      <c r="EK262">
        <v>12</v>
      </c>
      <c r="EL262">
        <v>1</v>
      </c>
      <c r="EM262">
        <v>11</v>
      </c>
      <c r="EN262">
        <v>1</v>
      </c>
      <c r="EO262">
        <v>8</v>
      </c>
      <c r="EP262">
        <v>0</v>
      </c>
      <c r="EQ262">
        <v>0</v>
      </c>
      <c r="ER262">
        <v>1</v>
      </c>
      <c r="ES262">
        <v>5</v>
      </c>
      <c r="ET262">
        <v>0</v>
      </c>
      <c r="EU262">
        <v>2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 s="20">
        <v>-0.32</v>
      </c>
      <c r="FD262" s="26">
        <f t="shared" si="103"/>
        <v>-0.32</v>
      </c>
      <c r="FE262">
        <v>0</v>
      </c>
      <c r="FF262">
        <v>0</v>
      </c>
      <c r="FG262">
        <v>0</v>
      </c>
      <c r="FH262">
        <v>0</v>
      </c>
      <c r="FL262" s="42">
        <f t="shared" si="104"/>
        <v>0</v>
      </c>
      <c r="FM262" s="20">
        <f t="shared" si="105"/>
        <v>0</v>
      </c>
      <c r="FN262" s="41">
        <v>0</v>
      </c>
      <c r="FO262" s="20">
        <f t="shared" si="106"/>
        <v>0</v>
      </c>
      <c r="FP262" s="20">
        <f t="shared" si="107"/>
        <v>-3.2000000000000002E-3</v>
      </c>
      <c r="FQ262" s="20">
        <f t="shared" si="108"/>
        <v>93.41317365269461</v>
      </c>
      <c r="FV262" t="s">
        <v>711</v>
      </c>
      <c r="FW262" s="45">
        <v>650000</v>
      </c>
      <c r="FX262" s="45">
        <v>650000</v>
      </c>
      <c r="FY262">
        <v>4</v>
      </c>
      <c r="FZ262">
        <v>1</v>
      </c>
      <c r="GA262">
        <v>0</v>
      </c>
      <c r="GB262">
        <v>1</v>
      </c>
      <c r="GC262">
        <v>1</v>
      </c>
      <c r="GD262">
        <v>0</v>
      </c>
      <c r="GE262">
        <v>7</v>
      </c>
      <c r="GF262">
        <v>35</v>
      </c>
      <c r="GG262">
        <v>0.1</v>
      </c>
      <c r="GH262">
        <v>0.1</v>
      </c>
      <c r="GI262">
        <v>0.2</v>
      </c>
      <c r="GJ262" s="42">
        <f t="shared" si="109"/>
        <v>0</v>
      </c>
    </row>
    <row r="263" spans="1:192" x14ac:dyDescent="0.45">
      <c r="A263" s="40">
        <v>33139</v>
      </c>
      <c r="B263" t="s">
        <v>1838</v>
      </c>
      <c r="C263" t="s">
        <v>126</v>
      </c>
      <c r="D263" t="s">
        <v>91</v>
      </c>
      <c r="E263" t="s">
        <v>91</v>
      </c>
      <c r="F263">
        <v>70</v>
      </c>
      <c r="G263">
        <v>206</v>
      </c>
      <c r="H263">
        <v>2009</v>
      </c>
      <c r="I263">
        <v>5</v>
      </c>
      <c r="J263">
        <v>132</v>
      </c>
      <c r="K263" t="s">
        <v>92</v>
      </c>
      <c r="L263">
        <v>2011</v>
      </c>
      <c r="M263">
        <v>27</v>
      </c>
      <c r="N263">
        <v>7</v>
      </c>
      <c r="O263">
        <v>8475268</v>
      </c>
      <c r="P263" t="s">
        <v>1839</v>
      </c>
      <c r="Q263" t="s">
        <v>1840</v>
      </c>
      <c r="R263" t="s">
        <v>1841</v>
      </c>
      <c r="S263" t="s">
        <v>1828</v>
      </c>
      <c r="T263" t="s">
        <v>725</v>
      </c>
      <c r="U263" t="s">
        <v>135</v>
      </c>
      <c r="V263">
        <v>58</v>
      </c>
      <c r="W263">
        <v>5</v>
      </c>
      <c r="X263">
        <v>6</v>
      </c>
      <c r="Y263">
        <v>4</v>
      </c>
      <c r="Z263">
        <v>11</v>
      </c>
      <c r="AA263">
        <v>19</v>
      </c>
      <c r="AB263">
        <v>86</v>
      </c>
      <c r="AC263" s="26">
        <f t="shared" si="88"/>
        <v>0.18965517241379309</v>
      </c>
      <c r="AD263" s="20">
        <f t="shared" si="89"/>
        <v>-7.241935483870968</v>
      </c>
      <c r="AE263" s="20">
        <v>4.3090000000000002</v>
      </c>
      <c r="AF263">
        <v>-6</v>
      </c>
      <c r="AG263">
        <v>-4.4000000000000004</v>
      </c>
      <c r="AH263">
        <v>12</v>
      </c>
      <c r="AI263">
        <v>872</v>
      </c>
      <c r="AJ263">
        <v>37947</v>
      </c>
      <c r="AK263" s="20">
        <v>632.45000000000005</v>
      </c>
      <c r="AL263">
        <v>632.45000000000005</v>
      </c>
      <c r="AM263">
        <v>632</v>
      </c>
      <c r="AN263" s="26">
        <f t="shared" si="90"/>
        <v>10.904310344827588</v>
      </c>
      <c r="AO263">
        <v>18.510000000000002</v>
      </c>
      <c r="AP263" s="41">
        <f t="shared" si="91"/>
        <v>0.91666666666666663</v>
      </c>
      <c r="AQ263">
        <v>83</v>
      </c>
      <c r="AR263">
        <v>84</v>
      </c>
      <c r="AS263">
        <v>84</v>
      </c>
      <c r="AT263">
        <v>69</v>
      </c>
      <c r="AU263">
        <v>70</v>
      </c>
      <c r="AV263">
        <v>44</v>
      </c>
      <c r="AW263">
        <v>61</v>
      </c>
      <c r="AX263">
        <v>36</v>
      </c>
      <c r="AY263">
        <v>4</v>
      </c>
      <c r="AZ263">
        <v>6</v>
      </c>
      <c r="BA263" s="42">
        <f t="shared" si="92"/>
        <v>10</v>
      </c>
      <c r="BB263">
        <v>5.41</v>
      </c>
      <c r="BC263">
        <v>23.159099999999999</v>
      </c>
      <c r="BD263" s="20">
        <v>124.7</v>
      </c>
      <c r="BE263" s="20">
        <f t="shared" si="93"/>
        <v>207.7</v>
      </c>
      <c r="BF263" s="20">
        <f t="shared" si="94"/>
        <v>19.704324452525888</v>
      </c>
      <c r="BG263">
        <v>119</v>
      </c>
      <c r="BH263">
        <v>171</v>
      </c>
      <c r="BI263">
        <v>220</v>
      </c>
      <c r="BJ263" s="41">
        <f t="shared" si="95"/>
        <v>0.35103244837758113</v>
      </c>
      <c r="BK263">
        <v>123</v>
      </c>
      <c r="BL263">
        <v>123</v>
      </c>
      <c r="BM263">
        <v>65</v>
      </c>
      <c r="BN263" s="42">
        <f t="shared" si="96"/>
        <v>58</v>
      </c>
      <c r="BO263">
        <v>26</v>
      </c>
      <c r="BP263">
        <v>2</v>
      </c>
      <c r="BQ263">
        <v>12</v>
      </c>
      <c r="BR263">
        <v>59</v>
      </c>
      <c r="BS263" s="41">
        <f t="shared" si="97"/>
        <v>9.3799682034976156E-2</v>
      </c>
      <c r="BT263">
        <v>7</v>
      </c>
      <c r="BU263">
        <v>16</v>
      </c>
      <c r="BV263" s="41">
        <f t="shared" si="98"/>
        <v>0.30434782608695654</v>
      </c>
      <c r="BW263">
        <v>2</v>
      </c>
      <c r="BX263">
        <v>3</v>
      </c>
      <c r="BY263">
        <v>3</v>
      </c>
      <c r="BZ263">
        <v>9</v>
      </c>
      <c r="CA263">
        <v>2</v>
      </c>
      <c r="CB263">
        <v>4</v>
      </c>
      <c r="CC263">
        <v>2</v>
      </c>
      <c r="CD263">
        <v>4</v>
      </c>
      <c r="CE263">
        <v>3</v>
      </c>
      <c r="CF263">
        <v>6</v>
      </c>
      <c r="CG263">
        <v>5</v>
      </c>
      <c r="CH263">
        <v>9</v>
      </c>
      <c r="CI263">
        <v>0</v>
      </c>
      <c r="CJ263">
        <v>0</v>
      </c>
      <c r="CK263">
        <v>3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</v>
      </c>
      <c r="CW263">
        <v>1</v>
      </c>
      <c r="CX263">
        <v>0</v>
      </c>
      <c r="CY263">
        <v>4</v>
      </c>
      <c r="CZ263">
        <v>21</v>
      </c>
      <c r="DA263">
        <v>11</v>
      </c>
      <c r="DB263">
        <v>3</v>
      </c>
      <c r="DC263">
        <v>2</v>
      </c>
      <c r="DD263">
        <v>3</v>
      </c>
      <c r="DE263">
        <v>3</v>
      </c>
      <c r="DF263">
        <v>1</v>
      </c>
      <c r="DG263">
        <v>21</v>
      </c>
      <c r="DH263">
        <v>6</v>
      </c>
      <c r="DI263">
        <v>4</v>
      </c>
      <c r="DJ263">
        <v>6</v>
      </c>
      <c r="DK263">
        <v>6</v>
      </c>
      <c r="DL263">
        <v>0</v>
      </c>
      <c r="DM263">
        <v>3</v>
      </c>
      <c r="DN263">
        <v>3</v>
      </c>
      <c r="DO263">
        <v>0</v>
      </c>
      <c r="DP263" s="42">
        <f t="shared" si="99"/>
        <v>-2</v>
      </c>
      <c r="DQ263" s="20">
        <v>-2.1379999999999999</v>
      </c>
      <c r="DR263">
        <v>6</v>
      </c>
      <c r="DS263">
        <v>0</v>
      </c>
      <c r="DT263">
        <v>0</v>
      </c>
      <c r="DU263">
        <v>0</v>
      </c>
      <c r="DV263">
        <v>0</v>
      </c>
      <c r="DW263">
        <v>390</v>
      </c>
      <c r="DX263">
        <v>782</v>
      </c>
      <c r="DY263">
        <v>280</v>
      </c>
      <c r="DZ263">
        <v>570</v>
      </c>
      <c r="EA263">
        <v>193</v>
      </c>
      <c r="EB263">
        <v>395</v>
      </c>
      <c r="EC263">
        <v>15.52</v>
      </c>
      <c r="ED263">
        <v>33.1</v>
      </c>
      <c r="EE263">
        <v>12</v>
      </c>
      <c r="EF263">
        <v>29</v>
      </c>
      <c r="EG263" s="41">
        <f t="shared" si="100"/>
        <v>6.2176165803108807E-2</v>
      </c>
      <c r="EH263" s="43">
        <f t="shared" si="101"/>
        <v>0.92658227848101271</v>
      </c>
      <c r="EI263" s="44">
        <f t="shared" si="102"/>
        <v>0.98875844428412152</v>
      </c>
      <c r="EJ263">
        <v>389</v>
      </c>
      <c r="EK263">
        <v>783</v>
      </c>
      <c r="EL263">
        <v>280</v>
      </c>
      <c r="EM263">
        <v>570</v>
      </c>
      <c r="EN263">
        <v>193</v>
      </c>
      <c r="EO263">
        <v>395</v>
      </c>
      <c r="EP263">
        <v>12</v>
      </c>
      <c r="EQ263">
        <v>29</v>
      </c>
      <c r="ER263">
        <v>192</v>
      </c>
      <c r="ES263">
        <v>341</v>
      </c>
      <c r="ET263">
        <v>77</v>
      </c>
      <c r="EU263">
        <v>130</v>
      </c>
      <c r="EV263">
        <v>7</v>
      </c>
      <c r="EW263">
        <v>12</v>
      </c>
      <c r="EX263">
        <v>39</v>
      </c>
      <c r="EY263">
        <v>39</v>
      </c>
      <c r="EZ263">
        <v>-0.1</v>
      </c>
      <c r="FA263">
        <v>0.5</v>
      </c>
      <c r="FB263">
        <v>0.4</v>
      </c>
      <c r="FC263" s="20">
        <v>3.04</v>
      </c>
      <c r="FD263" s="26">
        <f t="shared" si="103"/>
        <v>5.2413793103448278E-2</v>
      </c>
      <c r="FE263">
        <v>0.62440000000000007</v>
      </c>
      <c r="FF263">
        <v>-0.87</v>
      </c>
      <c r="FG263">
        <v>-0.19</v>
      </c>
      <c r="FH263">
        <v>-1.06</v>
      </c>
      <c r="FL263" s="42">
        <f t="shared" si="104"/>
        <v>194</v>
      </c>
      <c r="FM263" s="20">
        <f t="shared" si="105"/>
        <v>22.5</v>
      </c>
      <c r="FN263" s="41">
        <v>2.82758621E-2</v>
      </c>
      <c r="FO263" s="20">
        <f t="shared" si="106"/>
        <v>9.8000000000000007</v>
      </c>
      <c r="FP263" s="20">
        <f t="shared" si="107"/>
        <v>10.5724</v>
      </c>
      <c r="FQ263" s="20">
        <f t="shared" si="108"/>
        <v>111.18665507154715</v>
      </c>
      <c r="FR263">
        <v>4</v>
      </c>
      <c r="FS263" t="s">
        <v>189</v>
      </c>
      <c r="FT263">
        <v>195</v>
      </c>
      <c r="FV263" t="s">
        <v>711</v>
      </c>
      <c r="FW263" s="45">
        <v>750000</v>
      </c>
      <c r="FX263" s="45">
        <v>750000</v>
      </c>
      <c r="FY263">
        <v>306</v>
      </c>
      <c r="FZ263">
        <v>36</v>
      </c>
      <c r="GA263">
        <v>53</v>
      </c>
      <c r="GB263">
        <v>89</v>
      </c>
      <c r="GC263">
        <v>-20</v>
      </c>
      <c r="GD263">
        <v>58</v>
      </c>
      <c r="GE263">
        <v>366</v>
      </c>
      <c r="GF263">
        <v>3913</v>
      </c>
      <c r="GG263">
        <v>2.9</v>
      </c>
      <c r="GH263">
        <v>3.5</v>
      </c>
      <c r="GI263">
        <v>6.4</v>
      </c>
      <c r="GJ263" s="42">
        <f t="shared" si="109"/>
        <v>9.8000000000000007</v>
      </c>
    </row>
    <row r="264" spans="1:192" x14ac:dyDescent="0.45">
      <c r="A264" s="40">
        <v>35859</v>
      </c>
      <c r="B264" t="s">
        <v>1842</v>
      </c>
      <c r="C264" t="s">
        <v>1843</v>
      </c>
      <c r="D264" t="s">
        <v>107</v>
      </c>
      <c r="E264" t="s">
        <v>107</v>
      </c>
      <c r="F264">
        <v>78</v>
      </c>
      <c r="G264">
        <v>220</v>
      </c>
      <c r="H264">
        <v>2016</v>
      </c>
      <c r="I264">
        <v>1</v>
      </c>
      <c r="J264">
        <v>11</v>
      </c>
      <c r="K264" t="s">
        <v>92</v>
      </c>
      <c r="L264">
        <v>2017</v>
      </c>
      <c r="M264">
        <v>19</v>
      </c>
      <c r="N264">
        <v>1</v>
      </c>
      <c r="O264">
        <v>8479366</v>
      </c>
      <c r="P264" t="s">
        <v>1844</v>
      </c>
      <c r="Q264" t="s">
        <v>1845</v>
      </c>
      <c r="R264" t="s">
        <v>843</v>
      </c>
      <c r="S264" t="s">
        <v>1494</v>
      </c>
      <c r="T264" t="s">
        <v>716</v>
      </c>
      <c r="U264" t="s">
        <v>110</v>
      </c>
      <c r="V264">
        <v>4</v>
      </c>
      <c r="W264">
        <v>0</v>
      </c>
      <c r="X264">
        <v>1</v>
      </c>
      <c r="Y264">
        <v>0</v>
      </c>
      <c r="Z264">
        <v>1</v>
      </c>
      <c r="AA264">
        <v>31</v>
      </c>
      <c r="AB264">
        <v>61</v>
      </c>
      <c r="AC264" s="26">
        <f t="shared" si="88"/>
        <v>0.25</v>
      </c>
      <c r="AD264" s="20">
        <f t="shared" si="89"/>
        <v>0</v>
      </c>
      <c r="AE264" s="20">
        <v>0.29399999999999998</v>
      </c>
      <c r="AF264">
        <v>0</v>
      </c>
      <c r="AG264">
        <v>0.1</v>
      </c>
      <c r="AH264">
        <v>0</v>
      </c>
      <c r="AI264">
        <v>43</v>
      </c>
      <c r="AJ264">
        <v>1951</v>
      </c>
      <c r="AK264" s="20">
        <v>32.516666666667</v>
      </c>
      <c r="AL264">
        <v>32.520000000000003</v>
      </c>
      <c r="AM264">
        <v>33</v>
      </c>
      <c r="AN264" s="26">
        <f t="shared" si="90"/>
        <v>8.1291666666666664</v>
      </c>
      <c r="AO264">
        <v>13.81</v>
      </c>
      <c r="AP264" s="41">
        <f t="shared" si="91"/>
        <v>0.5</v>
      </c>
      <c r="AQ264">
        <v>7</v>
      </c>
      <c r="AR264">
        <v>7</v>
      </c>
      <c r="AS264">
        <v>7</v>
      </c>
      <c r="AT264">
        <v>6</v>
      </c>
      <c r="AU264">
        <v>6</v>
      </c>
      <c r="AV264">
        <v>4</v>
      </c>
      <c r="AW264">
        <v>6</v>
      </c>
      <c r="AX264">
        <v>3</v>
      </c>
      <c r="AY264">
        <v>0</v>
      </c>
      <c r="AZ264">
        <v>0</v>
      </c>
      <c r="BA264" s="42">
        <f t="shared" si="92"/>
        <v>0</v>
      </c>
      <c r="BB264">
        <v>0.61</v>
      </c>
      <c r="BC264">
        <v>21</v>
      </c>
      <c r="BD264" s="20">
        <v>0</v>
      </c>
      <c r="BE264" s="20">
        <f t="shared" si="93"/>
        <v>7</v>
      </c>
      <c r="BF264" s="20">
        <f t="shared" si="94"/>
        <v>12.915129151291511</v>
      </c>
      <c r="BG264">
        <v>15</v>
      </c>
      <c r="BH264">
        <v>12</v>
      </c>
      <c r="BI264">
        <v>6</v>
      </c>
      <c r="BJ264" s="41">
        <f t="shared" si="95"/>
        <v>0.7142857142857143</v>
      </c>
      <c r="BK264">
        <v>1</v>
      </c>
      <c r="BL264">
        <v>1</v>
      </c>
      <c r="BM264">
        <v>2</v>
      </c>
      <c r="BN264" s="42">
        <f t="shared" si="96"/>
        <v>-1</v>
      </c>
      <c r="BO264">
        <v>2</v>
      </c>
      <c r="BP264">
        <v>4</v>
      </c>
      <c r="BQ264">
        <v>2</v>
      </c>
      <c r="BR264">
        <v>1</v>
      </c>
      <c r="BS264" s="41">
        <f t="shared" si="97"/>
        <v>0.05</v>
      </c>
      <c r="BT264">
        <v>4</v>
      </c>
      <c r="BU264">
        <v>8</v>
      </c>
      <c r="BV264" s="41">
        <f t="shared" si="98"/>
        <v>0.33333333333333331</v>
      </c>
      <c r="BW264">
        <v>0</v>
      </c>
      <c r="BX264">
        <v>2</v>
      </c>
      <c r="BY264">
        <v>2</v>
      </c>
      <c r="BZ264">
        <v>1</v>
      </c>
      <c r="CA264">
        <v>2</v>
      </c>
      <c r="CB264">
        <v>5</v>
      </c>
      <c r="CC264">
        <v>2</v>
      </c>
      <c r="CD264">
        <v>1</v>
      </c>
      <c r="CE264">
        <v>1</v>
      </c>
      <c r="CF264">
        <v>4</v>
      </c>
      <c r="CG264">
        <v>4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f t="shared" si="99"/>
        <v>0</v>
      </c>
      <c r="DQ264" s="20">
        <v>1.0999999999999999E-2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35</v>
      </c>
      <c r="DX264">
        <v>25</v>
      </c>
      <c r="DY264">
        <v>25</v>
      </c>
      <c r="DZ264">
        <v>19</v>
      </c>
      <c r="EA264">
        <v>19</v>
      </c>
      <c r="EB264">
        <v>18</v>
      </c>
      <c r="EC264">
        <v>2.16</v>
      </c>
      <c r="ED264">
        <v>1.26</v>
      </c>
      <c r="EE264">
        <v>2</v>
      </c>
      <c r="EF264">
        <v>2</v>
      </c>
      <c r="EG264" s="41">
        <f t="shared" si="100"/>
        <v>0.10526315789473684</v>
      </c>
      <c r="EH264" s="43">
        <f t="shared" si="101"/>
        <v>0.88888888888888884</v>
      </c>
      <c r="EI264" s="44">
        <f t="shared" si="102"/>
        <v>0.99415204678362568</v>
      </c>
      <c r="EJ264">
        <v>35</v>
      </c>
      <c r="EK264">
        <v>25</v>
      </c>
      <c r="EL264">
        <v>25</v>
      </c>
      <c r="EM264">
        <v>19</v>
      </c>
      <c r="EN264">
        <v>19</v>
      </c>
      <c r="EO264">
        <v>18</v>
      </c>
      <c r="EP264">
        <v>2</v>
      </c>
      <c r="EQ264">
        <v>2</v>
      </c>
      <c r="ER264">
        <v>22</v>
      </c>
      <c r="ES264">
        <v>12</v>
      </c>
      <c r="ET264">
        <v>10</v>
      </c>
      <c r="EU264">
        <v>4</v>
      </c>
      <c r="EV264">
        <v>1</v>
      </c>
      <c r="EW264">
        <v>0</v>
      </c>
      <c r="EX264">
        <v>2</v>
      </c>
      <c r="EY264">
        <v>2</v>
      </c>
      <c r="EZ264">
        <v>0</v>
      </c>
      <c r="FA264">
        <v>0</v>
      </c>
      <c r="FB264">
        <v>0</v>
      </c>
      <c r="FC264" s="20">
        <v>0.76</v>
      </c>
      <c r="FD264" s="26">
        <f t="shared" si="103"/>
        <v>0.19</v>
      </c>
      <c r="FE264">
        <v>3.6000000000000003E-3</v>
      </c>
      <c r="FF264">
        <v>0</v>
      </c>
      <c r="FG264">
        <v>0</v>
      </c>
      <c r="FH264">
        <v>0</v>
      </c>
      <c r="FL264" s="42">
        <f t="shared" si="104"/>
        <v>2</v>
      </c>
      <c r="FM264" s="20">
        <f t="shared" si="105"/>
        <v>0</v>
      </c>
      <c r="FN264" s="41">
        <v>0</v>
      </c>
      <c r="FO264" s="20">
        <f t="shared" si="106"/>
        <v>1</v>
      </c>
      <c r="FP264" s="20">
        <f t="shared" si="107"/>
        <v>1.0022</v>
      </c>
      <c r="FQ264" s="20">
        <f t="shared" si="108"/>
        <v>110.70110701107011</v>
      </c>
      <c r="FV264" t="s">
        <v>751</v>
      </c>
      <c r="FW264" s="45">
        <v>925000</v>
      </c>
      <c r="FX264" s="45">
        <v>894166</v>
      </c>
      <c r="FY264">
        <v>4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4</v>
      </c>
      <c r="GF264">
        <v>33</v>
      </c>
      <c r="GG264">
        <v>0</v>
      </c>
      <c r="GH264">
        <v>0</v>
      </c>
      <c r="GI264">
        <v>0</v>
      </c>
      <c r="GJ264" s="42">
        <f t="shared" si="109"/>
        <v>1</v>
      </c>
    </row>
    <row r="265" spans="1:192" x14ac:dyDescent="0.45">
      <c r="A265" s="40">
        <v>34772</v>
      </c>
      <c r="B265" t="s">
        <v>1846</v>
      </c>
      <c r="D265" t="s">
        <v>223</v>
      </c>
      <c r="E265" t="s">
        <v>223</v>
      </c>
      <c r="F265">
        <v>72</v>
      </c>
      <c r="G265">
        <v>201</v>
      </c>
      <c r="H265">
        <v>2013</v>
      </c>
      <c r="I265">
        <v>6</v>
      </c>
      <c r="J265">
        <v>180</v>
      </c>
      <c r="K265" t="s">
        <v>92</v>
      </c>
      <c r="L265">
        <v>2016</v>
      </c>
      <c r="M265">
        <v>22</v>
      </c>
      <c r="N265">
        <v>2</v>
      </c>
      <c r="O265">
        <v>8477320</v>
      </c>
      <c r="P265" t="s">
        <v>1847</v>
      </c>
      <c r="Q265" t="s">
        <v>1848</v>
      </c>
      <c r="R265" t="s">
        <v>1849</v>
      </c>
      <c r="S265" t="s">
        <v>234</v>
      </c>
      <c r="T265" t="s">
        <v>725</v>
      </c>
      <c r="U265" t="s">
        <v>263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32</v>
      </c>
      <c r="AB265">
        <v>85</v>
      </c>
      <c r="AC265" s="26">
        <f t="shared" si="88"/>
        <v>0</v>
      </c>
      <c r="AD265" s="20">
        <f t="shared" si="89"/>
        <v>-0.10526315789473684</v>
      </c>
      <c r="AE265" s="20">
        <v>0</v>
      </c>
      <c r="AF265">
        <v>0</v>
      </c>
      <c r="AG265">
        <v>0</v>
      </c>
      <c r="AH265">
        <v>0</v>
      </c>
      <c r="AI265">
        <v>12</v>
      </c>
      <c r="AJ265">
        <v>623</v>
      </c>
      <c r="AK265" s="20">
        <v>10.383333333333001</v>
      </c>
      <c r="AL265">
        <v>10.38</v>
      </c>
      <c r="AM265">
        <v>10</v>
      </c>
      <c r="AN265" s="26">
        <f t="shared" si="90"/>
        <v>10.383333333333333</v>
      </c>
      <c r="AO265">
        <v>17.3</v>
      </c>
      <c r="AP265" s="41">
        <f t="shared" si="91"/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42">
        <f t="shared" si="92"/>
        <v>0</v>
      </c>
      <c r="BB265">
        <v>0</v>
      </c>
      <c r="BC265">
        <v>0</v>
      </c>
      <c r="BD265" s="20">
        <v>0</v>
      </c>
      <c r="BE265" s="20">
        <f t="shared" si="93"/>
        <v>0</v>
      </c>
      <c r="BF265" s="20">
        <f t="shared" si="94"/>
        <v>0</v>
      </c>
      <c r="BG265">
        <v>1</v>
      </c>
      <c r="BH265">
        <v>5</v>
      </c>
      <c r="BI265">
        <v>3</v>
      </c>
      <c r="BJ265" s="41">
        <f t="shared" si="95"/>
        <v>0.25</v>
      </c>
      <c r="BK265">
        <v>3</v>
      </c>
      <c r="BL265">
        <v>3</v>
      </c>
      <c r="BM265">
        <v>0</v>
      </c>
      <c r="BN265" s="42">
        <f t="shared" si="96"/>
        <v>3</v>
      </c>
      <c r="BO265">
        <v>0</v>
      </c>
      <c r="BP265">
        <v>0</v>
      </c>
      <c r="BQ265">
        <v>0</v>
      </c>
      <c r="BR265">
        <v>0</v>
      </c>
      <c r="BS265" s="41">
        <f t="shared" si="97"/>
        <v>0</v>
      </c>
      <c r="BT265">
        <v>0</v>
      </c>
      <c r="BU265">
        <v>0</v>
      </c>
      <c r="BV265" s="41">
        <f t="shared" si="98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s="42">
        <f t="shared" si="99"/>
        <v>0</v>
      </c>
      <c r="DQ265" s="20">
        <v>-1.0999999999999999E-2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</v>
      </c>
      <c r="DX265">
        <v>4</v>
      </c>
      <c r="DY265">
        <v>2</v>
      </c>
      <c r="DZ265">
        <v>2</v>
      </c>
      <c r="EA265">
        <v>1</v>
      </c>
      <c r="EB265">
        <v>2</v>
      </c>
      <c r="EC265">
        <v>7.0000000000000007E-2</v>
      </c>
      <c r="ED265">
        <v>0.09</v>
      </c>
      <c r="EE265">
        <v>0</v>
      </c>
      <c r="EF265">
        <v>0</v>
      </c>
      <c r="EG265" s="41">
        <f t="shared" si="100"/>
        <v>0</v>
      </c>
      <c r="EH265" s="43">
        <f t="shared" si="101"/>
        <v>1</v>
      </c>
      <c r="EI265" s="44">
        <f t="shared" si="102"/>
        <v>1</v>
      </c>
      <c r="EJ265">
        <v>4</v>
      </c>
      <c r="EK265">
        <v>4</v>
      </c>
      <c r="EL265">
        <v>2</v>
      </c>
      <c r="EM265">
        <v>2</v>
      </c>
      <c r="EN265">
        <v>1</v>
      </c>
      <c r="EO265">
        <v>2</v>
      </c>
      <c r="EP265">
        <v>0</v>
      </c>
      <c r="EQ265">
        <v>0</v>
      </c>
      <c r="ER265">
        <v>2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2</v>
      </c>
      <c r="EY265">
        <v>0</v>
      </c>
      <c r="EZ265">
        <v>0</v>
      </c>
      <c r="FA265">
        <v>0</v>
      </c>
      <c r="FB265">
        <v>0</v>
      </c>
      <c r="FC265" s="20">
        <v>0</v>
      </c>
      <c r="FD265" s="26">
        <f t="shared" si="103"/>
        <v>0</v>
      </c>
      <c r="FE265">
        <v>0</v>
      </c>
      <c r="FF265">
        <v>0</v>
      </c>
      <c r="FG265">
        <v>0</v>
      </c>
      <c r="FH265">
        <v>0</v>
      </c>
      <c r="FL265" s="42">
        <f t="shared" si="104"/>
        <v>3</v>
      </c>
      <c r="FM265" s="20">
        <f t="shared" si="105"/>
        <v>0</v>
      </c>
      <c r="FN265" s="41">
        <v>0</v>
      </c>
      <c r="FO265" s="20">
        <f t="shared" si="106"/>
        <v>0</v>
      </c>
      <c r="FP265" s="20">
        <f t="shared" si="107"/>
        <v>-2.1999999999999997E-3</v>
      </c>
      <c r="FQ265" s="20">
        <f t="shared" si="108"/>
        <v>46.242774566473983</v>
      </c>
      <c r="FV265" t="s">
        <v>751</v>
      </c>
      <c r="FW265" s="45">
        <v>867500</v>
      </c>
      <c r="FX265" s="45">
        <v>784167</v>
      </c>
      <c r="FY265">
        <v>20</v>
      </c>
      <c r="FZ265">
        <v>1</v>
      </c>
      <c r="GA265">
        <v>1</v>
      </c>
      <c r="GB265">
        <v>2</v>
      </c>
      <c r="GC265">
        <v>-2</v>
      </c>
      <c r="GD265">
        <v>7</v>
      </c>
      <c r="GE265">
        <v>26</v>
      </c>
      <c r="GF265">
        <v>177</v>
      </c>
      <c r="GG265">
        <v>-0.2</v>
      </c>
      <c r="GH265">
        <v>0.1</v>
      </c>
      <c r="GI265">
        <v>0</v>
      </c>
      <c r="GJ265" s="42">
        <f t="shared" si="109"/>
        <v>0</v>
      </c>
    </row>
    <row r="266" spans="1:192" x14ac:dyDescent="0.45">
      <c r="A266" s="40">
        <v>35868</v>
      </c>
      <c r="B266" t="s">
        <v>1170</v>
      </c>
      <c r="C266" t="s">
        <v>475</v>
      </c>
      <c r="D266" t="s">
        <v>91</v>
      </c>
      <c r="E266" t="s">
        <v>91</v>
      </c>
      <c r="F266">
        <v>71</v>
      </c>
      <c r="G266">
        <v>191</v>
      </c>
      <c r="H266">
        <v>2016</v>
      </c>
      <c r="I266">
        <v>1</v>
      </c>
      <c r="J266">
        <v>10</v>
      </c>
      <c r="K266" t="s">
        <v>92</v>
      </c>
      <c r="L266">
        <v>2016</v>
      </c>
      <c r="M266">
        <v>19</v>
      </c>
      <c r="N266">
        <v>2</v>
      </c>
      <c r="O266">
        <v>8479370</v>
      </c>
      <c r="P266" t="s">
        <v>1850</v>
      </c>
      <c r="Q266" t="s">
        <v>1851</v>
      </c>
      <c r="R266" t="s">
        <v>1852</v>
      </c>
      <c r="S266" t="s">
        <v>1853</v>
      </c>
      <c r="T266" t="s">
        <v>716</v>
      </c>
      <c r="U266" t="s">
        <v>135</v>
      </c>
      <c r="V266">
        <v>65</v>
      </c>
      <c r="W266">
        <v>12</v>
      </c>
      <c r="X266">
        <v>10</v>
      </c>
      <c r="Y266">
        <v>6</v>
      </c>
      <c r="Z266">
        <v>22</v>
      </c>
      <c r="AA266">
        <v>12</v>
      </c>
      <c r="AB266">
        <v>75</v>
      </c>
      <c r="AC266" s="26">
        <f t="shared" si="88"/>
        <v>0.33846153846153848</v>
      </c>
      <c r="AD266" s="20">
        <f t="shared" si="89"/>
        <v>11.166666666666666</v>
      </c>
      <c r="AE266" s="20">
        <v>9.0139999999999993</v>
      </c>
      <c r="AF266">
        <v>-10</v>
      </c>
      <c r="AG266">
        <v>-4.7</v>
      </c>
      <c r="AH266">
        <v>26</v>
      </c>
      <c r="AI266">
        <v>1177</v>
      </c>
      <c r="AJ266">
        <v>57072</v>
      </c>
      <c r="AK266" s="20">
        <v>951.2</v>
      </c>
      <c r="AL266">
        <v>951.2</v>
      </c>
      <c r="AM266">
        <v>951</v>
      </c>
      <c r="AN266" s="26">
        <f t="shared" si="90"/>
        <v>14.633846153846154</v>
      </c>
      <c r="AO266">
        <v>24.68</v>
      </c>
      <c r="AP266" s="41">
        <f t="shared" si="91"/>
        <v>0.47826086956521741</v>
      </c>
      <c r="AQ266">
        <v>194</v>
      </c>
      <c r="AR266">
        <v>194</v>
      </c>
      <c r="AS266">
        <v>194</v>
      </c>
      <c r="AT266">
        <v>143</v>
      </c>
      <c r="AU266">
        <v>143</v>
      </c>
      <c r="AV266">
        <v>113</v>
      </c>
      <c r="AW266">
        <v>123</v>
      </c>
      <c r="AX266">
        <v>57</v>
      </c>
      <c r="AY266">
        <v>8</v>
      </c>
      <c r="AZ266">
        <v>14</v>
      </c>
      <c r="BA266" s="42">
        <f t="shared" si="92"/>
        <v>22</v>
      </c>
      <c r="BB266">
        <v>10.07</v>
      </c>
      <c r="BC266">
        <v>27.256599999999999</v>
      </c>
      <c r="BD266" s="20">
        <v>125.8</v>
      </c>
      <c r="BE266" s="20">
        <f t="shared" si="93"/>
        <v>319.8</v>
      </c>
      <c r="BF266" s="20">
        <f t="shared" si="94"/>
        <v>20.172413793103448</v>
      </c>
      <c r="BG266">
        <v>353</v>
      </c>
      <c r="BH266">
        <v>274</v>
      </c>
      <c r="BI266">
        <v>238</v>
      </c>
      <c r="BJ266" s="41">
        <f t="shared" si="95"/>
        <v>0.59729272419627755</v>
      </c>
      <c r="BK266">
        <v>33</v>
      </c>
      <c r="BL266">
        <v>33</v>
      </c>
      <c r="BM266">
        <v>95</v>
      </c>
      <c r="BN266" s="42">
        <f t="shared" si="96"/>
        <v>-62</v>
      </c>
      <c r="BO266">
        <v>30</v>
      </c>
      <c r="BP266">
        <v>10</v>
      </c>
      <c r="BQ266">
        <v>22</v>
      </c>
      <c r="BR266">
        <v>26</v>
      </c>
      <c r="BS266" s="41">
        <f t="shared" si="97"/>
        <v>4.0247678018575851E-2</v>
      </c>
      <c r="BT266">
        <v>84</v>
      </c>
      <c r="BU266">
        <v>145</v>
      </c>
      <c r="BV266" s="41">
        <f t="shared" si="98"/>
        <v>0.36681222707423583</v>
      </c>
      <c r="BW266">
        <v>36</v>
      </c>
      <c r="BX266">
        <v>53</v>
      </c>
      <c r="BY266">
        <v>22</v>
      </c>
      <c r="BZ266">
        <v>42</v>
      </c>
      <c r="CA266">
        <v>26</v>
      </c>
      <c r="CB266">
        <v>50</v>
      </c>
      <c r="CC266">
        <v>20</v>
      </c>
      <c r="CD266">
        <v>35</v>
      </c>
      <c r="CE266">
        <v>34</v>
      </c>
      <c r="CF266">
        <v>56</v>
      </c>
      <c r="CG266">
        <v>48</v>
      </c>
      <c r="CH266">
        <v>97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3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6</v>
      </c>
      <c r="CW266">
        <v>0</v>
      </c>
      <c r="CX266">
        <v>0</v>
      </c>
      <c r="CY266">
        <v>2</v>
      </c>
      <c r="CZ266">
        <v>28</v>
      </c>
      <c r="DA266">
        <v>15</v>
      </c>
      <c r="DB266">
        <v>2</v>
      </c>
      <c r="DC266">
        <v>8</v>
      </c>
      <c r="DD266">
        <v>11</v>
      </c>
      <c r="DE266">
        <v>7</v>
      </c>
      <c r="DF266">
        <v>3</v>
      </c>
      <c r="DG266">
        <v>67</v>
      </c>
      <c r="DH266">
        <v>12</v>
      </c>
      <c r="DI266">
        <v>20</v>
      </c>
      <c r="DJ266">
        <v>13</v>
      </c>
      <c r="DK266">
        <v>13</v>
      </c>
      <c r="DL266">
        <v>0</v>
      </c>
      <c r="DM266">
        <v>21</v>
      </c>
      <c r="DN266">
        <v>21</v>
      </c>
      <c r="DO266">
        <v>0</v>
      </c>
      <c r="DP266" s="42">
        <f t="shared" si="99"/>
        <v>8</v>
      </c>
      <c r="DQ266" s="20">
        <v>6.7539999999999996</v>
      </c>
      <c r="DR266">
        <v>12</v>
      </c>
      <c r="DS266">
        <v>0</v>
      </c>
      <c r="DT266">
        <v>0</v>
      </c>
      <c r="DU266">
        <v>0</v>
      </c>
      <c r="DV266">
        <v>0</v>
      </c>
      <c r="DW266">
        <v>914</v>
      </c>
      <c r="DX266">
        <v>848</v>
      </c>
      <c r="DY266">
        <v>664</v>
      </c>
      <c r="DZ266">
        <v>620</v>
      </c>
      <c r="EA266">
        <v>498</v>
      </c>
      <c r="EB266">
        <v>452</v>
      </c>
      <c r="EC266">
        <v>40.229999999999997</v>
      </c>
      <c r="ED266">
        <v>35.69</v>
      </c>
      <c r="EE266">
        <v>46</v>
      </c>
      <c r="EF266">
        <v>35</v>
      </c>
      <c r="EG266" s="41">
        <f t="shared" si="100"/>
        <v>9.2369477911646583E-2</v>
      </c>
      <c r="EH266" s="43">
        <f t="shared" si="101"/>
        <v>0.92256637168141598</v>
      </c>
      <c r="EI266" s="44">
        <f t="shared" si="102"/>
        <v>1.0149358495930625</v>
      </c>
      <c r="EJ266">
        <v>914</v>
      </c>
      <c r="EK266">
        <v>845</v>
      </c>
      <c r="EL266">
        <v>663</v>
      </c>
      <c r="EM266">
        <v>619</v>
      </c>
      <c r="EN266">
        <v>497</v>
      </c>
      <c r="EO266">
        <v>452</v>
      </c>
      <c r="EP266">
        <v>47</v>
      </c>
      <c r="EQ266">
        <v>35</v>
      </c>
      <c r="ER266">
        <v>465</v>
      </c>
      <c r="ES266">
        <v>388</v>
      </c>
      <c r="ET266">
        <v>157</v>
      </c>
      <c r="EU266">
        <v>139</v>
      </c>
      <c r="EV266">
        <v>18</v>
      </c>
      <c r="EW266">
        <v>20</v>
      </c>
      <c r="EX266">
        <v>64</v>
      </c>
      <c r="EY266">
        <v>73</v>
      </c>
      <c r="EZ266">
        <v>0.9</v>
      </c>
      <c r="FA266">
        <v>0.8</v>
      </c>
      <c r="FB266">
        <v>1.6</v>
      </c>
      <c r="FC266" s="20">
        <v>18.77</v>
      </c>
      <c r="FD266" s="26">
        <f t="shared" si="103"/>
        <v>0.28876923076923078</v>
      </c>
      <c r="FE266">
        <v>1.7103000000000002</v>
      </c>
      <c r="FF266">
        <v>0.25</v>
      </c>
      <c r="FG266">
        <v>0.06</v>
      </c>
      <c r="FH266">
        <v>0.31</v>
      </c>
      <c r="FL266" s="42">
        <f t="shared" si="104"/>
        <v>85</v>
      </c>
      <c r="FM266" s="20">
        <f t="shared" si="105"/>
        <v>4.583333333333333</v>
      </c>
      <c r="FN266" s="41">
        <v>6.2298195600000002E-2</v>
      </c>
      <c r="FO266" s="20">
        <f t="shared" si="106"/>
        <v>19.399999999999999</v>
      </c>
      <c r="FP266" s="20">
        <f t="shared" si="107"/>
        <v>23.3508</v>
      </c>
      <c r="FQ266" s="20">
        <f t="shared" si="108"/>
        <v>111.14381833473506</v>
      </c>
      <c r="FR266">
        <v>12</v>
      </c>
      <c r="FS266" t="s">
        <v>439</v>
      </c>
      <c r="FT266">
        <v>358</v>
      </c>
      <c r="FV266" t="s">
        <v>751</v>
      </c>
      <c r="FW266" s="45">
        <v>900000</v>
      </c>
      <c r="FX266" s="45">
        <v>885833</v>
      </c>
      <c r="FY266">
        <v>71</v>
      </c>
      <c r="FZ266">
        <v>13</v>
      </c>
      <c r="GA266">
        <v>10</v>
      </c>
      <c r="GB266">
        <v>23</v>
      </c>
      <c r="GC266">
        <v>-15</v>
      </c>
      <c r="GD266">
        <v>26</v>
      </c>
      <c r="GE266">
        <v>122</v>
      </c>
      <c r="GF266">
        <v>1045</v>
      </c>
      <c r="GG266">
        <v>0.8</v>
      </c>
      <c r="GH266">
        <v>0.7</v>
      </c>
      <c r="GI266">
        <v>1.5</v>
      </c>
      <c r="GJ266" s="42">
        <f t="shared" si="109"/>
        <v>19.399999999999999</v>
      </c>
    </row>
    <row r="267" spans="1:192" x14ac:dyDescent="0.45">
      <c r="A267" s="40">
        <v>35940</v>
      </c>
      <c r="B267" t="s">
        <v>1854</v>
      </c>
      <c r="D267" t="s">
        <v>120</v>
      </c>
      <c r="E267" t="s">
        <v>120</v>
      </c>
      <c r="F267">
        <v>73</v>
      </c>
      <c r="G267">
        <v>188</v>
      </c>
      <c r="H267">
        <v>2016</v>
      </c>
      <c r="I267">
        <v>2</v>
      </c>
      <c r="J267">
        <v>43</v>
      </c>
      <c r="K267" t="s">
        <v>92</v>
      </c>
      <c r="L267">
        <v>2017</v>
      </c>
      <c r="M267">
        <v>19</v>
      </c>
      <c r="N267">
        <v>1</v>
      </c>
      <c r="O267">
        <v>8479511</v>
      </c>
      <c r="P267" t="s">
        <v>1855</v>
      </c>
      <c r="Q267" t="s">
        <v>1856</v>
      </c>
      <c r="R267" t="s">
        <v>1857</v>
      </c>
      <c r="S267" t="s">
        <v>1858</v>
      </c>
      <c r="T267" t="s">
        <v>716</v>
      </c>
      <c r="U267" t="s">
        <v>343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29</v>
      </c>
      <c r="AB267">
        <v>65</v>
      </c>
      <c r="AC267" s="26">
        <f t="shared" si="88"/>
        <v>0</v>
      </c>
      <c r="AD267" s="20">
        <f t="shared" si="89"/>
        <v>0</v>
      </c>
      <c r="AE267" s="20">
        <v>0</v>
      </c>
      <c r="AF267">
        <v>-3</v>
      </c>
      <c r="AG267">
        <v>0.9</v>
      </c>
      <c r="AH267">
        <v>0</v>
      </c>
      <c r="AI267">
        <v>64</v>
      </c>
      <c r="AJ267">
        <v>2655</v>
      </c>
      <c r="AK267" s="20">
        <v>44.25</v>
      </c>
      <c r="AL267">
        <v>44.25</v>
      </c>
      <c r="AM267">
        <v>44</v>
      </c>
      <c r="AN267" s="26">
        <f t="shared" si="90"/>
        <v>11.0625</v>
      </c>
      <c r="AO267">
        <v>18.14</v>
      </c>
      <c r="AP267" s="41">
        <f t="shared" si="91"/>
        <v>0</v>
      </c>
      <c r="AQ267">
        <v>10</v>
      </c>
      <c r="AR267">
        <v>10</v>
      </c>
      <c r="AS267">
        <v>10</v>
      </c>
      <c r="AT267">
        <v>8</v>
      </c>
      <c r="AU267">
        <v>8</v>
      </c>
      <c r="AV267">
        <v>6</v>
      </c>
      <c r="AW267">
        <v>8</v>
      </c>
      <c r="AX267">
        <v>4</v>
      </c>
      <c r="AY267">
        <v>0</v>
      </c>
      <c r="AZ267">
        <v>1</v>
      </c>
      <c r="BA267" s="42">
        <f t="shared" si="92"/>
        <v>1</v>
      </c>
      <c r="BB267">
        <v>0.60000000000000009</v>
      </c>
      <c r="BC267">
        <v>29.166699999999999</v>
      </c>
      <c r="BD267" s="20">
        <v>0</v>
      </c>
      <c r="BE267" s="20">
        <f t="shared" si="93"/>
        <v>10</v>
      </c>
      <c r="BF267" s="20">
        <f t="shared" si="94"/>
        <v>13.559322033898304</v>
      </c>
      <c r="BG267">
        <v>18</v>
      </c>
      <c r="BH267">
        <v>17</v>
      </c>
      <c r="BI267">
        <v>11</v>
      </c>
      <c r="BJ267" s="41">
        <f t="shared" si="95"/>
        <v>0.62068965517241381</v>
      </c>
      <c r="BK267">
        <v>1</v>
      </c>
      <c r="BL267">
        <v>1</v>
      </c>
      <c r="BM267">
        <v>11</v>
      </c>
      <c r="BN267" s="42">
        <f t="shared" si="96"/>
        <v>-10</v>
      </c>
      <c r="BO267">
        <v>2</v>
      </c>
      <c r="BP267">
        <v>2</v>
      </c>
      <c r="BQ267">
        <v>3</v>
      </c>
      <c r="BR267">
        <v>1</v>
      </c>
      <c r="BS267" s="41">
        <f t="shared" si="97"/>
        <v>4.7619047619047616E-2</v>
      </c>
      <c r="BT267">
        <v>0</v>
      </c>
      <c r="BU267">
        <v>0</v>
      </c>
      <c r="BV267" s="41">
        <f t="shared" si="98"/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1</v>
      </c>
      <c r="DD267">
        <v>3</v>
      </c>
      <c r="DE267">
        <v>0</v>
      </c>
      <c r="DF267">
        <v>0</v>
      </c>
      <c r="DG267">
        <v>2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0</v>
      </c>
      <c r="DP267" s="42">
        <f t="shared" si="99"/>
        <v>1</v>
      </c>
      <c r="DQ267" s="20">
        <v>0.95300000000000007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58</v>
      </c>
      <c r="DX267">
        <v>26</v>
      </c>
      <c r="DY267">
        <v>48</v>
      </c>
      <c r="DZ267">
        <v>20</v>
      </c>
      <c r="EA267">
        <v>31</v>
      </c>
      <c r="EB267">
        <v>12</v>
      </c>
      <c r="EC267">
        <v>2.4300000000000002</v>
      </c>
      <c r="ED267">
        <v>1.1000000000000001</v>
      </c>
      <c r="EE267">
        <v>0</v>
      </c>
      <c r="EF267">
        <v>3</v>
      </c>
      <c r="EG267" s="41">
        <f t="shared" si="100"/>
        <v>0</v>
      </c>
      <c r="EH267" s="43">
        <f t="shared" si="101"/>
        <v>0.75</v>
      </c>
      <c r="EI267" s="44">
        <f t="shared" si="102"/>
        <v>0.75</v>
      </c>
      <c r="EJ267">
        <v>58</v>
      </c>
      <c r="EK267">
        <v>26</v>
      </c>
      <c r="EL267">
        <v>48</v>
      </c>
      <c r="EM267">
        <v>20</v>
      </c>
      <c r="EN267">
        <v>31</v>
      </c>
      <c r="EO267">
        <v>12</v>
      </c>
      <c r="EP267">
        <v>0</v>
      </c>
      <c r="EQ267">
        <v>3</v>
      </c>
      <c r="ER267">
        <v>29</v>
      </c>
      <c r="ES267">
        <v>10</v>
      </c>
      <c r="ET267">
        <v>12</v>
      </c>
      <c r="EU267">
        <v>3</v>
      </c>
      <c r="EV267">
        <v>0</v>
      </c>
      <c r="EW267">
        <v>1</v>
      </c>
      <c r="EX267">
        <v>0</v>
      </c>
      <c r="EY267">
        <v>6</v>
      </c>
      <c r="EZ267">
        <v>-0.1</v>
      </c>
      <c r="FA267">
        <v>-0.1</v>
      </c>
      <c r="FB267">
        <v>-0.2</v>
      </c>
      <c r="FC267" s="20">
        <v>1.8</v>
      </c>
      <c r="FD267" s="26">
        <f t="shared" si="103"/>
        <v>0.45</v>
      </c>
      <c r="FE267">
        <v>2.1000000000000003E-3</v>
      </c>
      <c r="FF267">
        <v>0</v>
      </c>
      <c r="FG267">
        <v>0</v>
      </c>
      <c r="FH267">
        <v>0</v>
      </c>
      <c r="FL267" s="42">
        <f t="shared" si="104"/>
        <v>2</v>
      </c>
      <c r="FM267" s="20">
        <f t="shared" si="105"/>
        <v>0</v>
      </c>
      <c r="FN267" s="41">
        <v>0</v>
      </c>
      <c r="FO267" s="20">
        <f t="shared" si="106"/>
        <v>0</v>
      </c>
      <c r="FP267" s="20">
        <f t="shared" si="107"/>
        <v>0.19060000000000002</v>
      </c>
      <c r="FQ267" s="20">
        <f t="shared" si="108"/>
        <v>113.89830508474577</v>
      </c>
      <c r="FV267" t="s">
        <v>751</v>
      </c>
      <c r="FW267" s="45">
        <v>792500</v>
      </c>
      <c r="FX267" s="45">
        <v>842500</v>
      </c>
      <c r="FY267">
        <v>4</v>
      </c>
      <c r="FZ267">
        <v>0</v>
      </c>
      <c r="GA267">
        <v>0</v>
      </c>
      <c r="GB267">
        <v>0</v>
      </c>
      <c r="GC267">
        <v>-3</v>
      </c>
      <c r="GD267">
        <v>0</v>
      </c>
      <c r="GE267">
        <v>6</v>
      </c>
      <c r="GF267">
        <v>44</v>
      </c>
      <c r="GG267">
        <v>-0.1</v>
      </c>
      <c r="GH267">
        <v>-0.1</v>
      </c>
      <c r="GI267">
        <v>-0.2</v>
      </c>
      <c r="GJ267" s="42">
        <f t="shared" si="109"/>
        <v>0</v>
      </c>
    </row>
    <row r="268" spans="1:192" x14ac:dyDescent="0.45">
      <c r="A268" s="40">
        <v>33309</v>
      </c>
      <c r="B268" t="s">
        <v>857</v>
      </c>
      <c r="C268" t="s">
        <v>208</v>
      </c>
      <c r="D268" t="s">
        <v>91</v>
      </c>
      <c r="E268" t="s">
        <v>91</v>
      </c>
      <c r="F268">
        <v>73</v>
      </c>
      <c r="G268">
        <v>202</v>
      </c>
      <c r="H268">
        <v>2009</v>
      </c>
      <c r="I268">
        <v>4</v>
      </c>
      <c r="J268">
        <v>119</v>
      </c>
      <c r="K268" t="s">
        <v>202</v>
      </c>
      <c r="L268">
        <v>2015</v>
      </c>
      <c r="M268">
        <v>26</v>
      </c>
      <c r="N268">
        <v>3</v>
      </c>
      <c r="O268">
        <v>8475278</v>
      </c>
      <c r="P268" t="s">
        <v>1859</v>
      </c>
      <c r="Q268" t="s">
        <v>1860</v>
      </c>
      <c r="R268" t="s">
        <v>1861</v>
      </c>
      <c r="S268" t="s">
        <v>1862</v>
      </c>
      <c r="T268" t="s">
        <v>716</v>
      </c>
      <c r="U268" t="s">
        <v>178</v>
      </c>
      <c r="V268">
        <v>48</v>
      </c>
      <c r="W268">
        <v>3</v>
      </c>
      <c r="X268">
        <v>8</v>
      </c>
      <c r="Y268">
        <v>8</v>
      </c>
      <c r="Z268">
        <v>11</v>
      </c>
      <c r="AA268">
        <v>19</v>
      </c>
      <c r="AB268">
        <v>43</v>
      </c>
      <c r="AC268" s="26">
        <f t="shared" si="88"/>
        <v>0.22916666666666666</v>
      </c>
      <c r="AD268" s="20">
        <f t="shared" si="89"/>
        <v>7.129032258064516</v>
      </c>
      <c r="AE268" s="20">
        <v>4.0170000000000003</v>
      </c>
      <c r="AF268">
        <v>0</v>
      </c>
      <c r="AG268">
        <v>-1.4</v>
      </c>
      <c r="AH268">
        <v>26</v>
      </c>
      <c r="AI268">
        <v>770</v>
      </c>
      <c r="AJ268">
        <v>33349</v>
      </c>
      <c r="AK268" s="20">
        <v>555.81666666667002</v>
      </c>
      <c r="AL268">
        <v>555.82000000000005</v>
      </c>
      <c r="AM268">
        <v>556</v>
      </c>
      <c r="AN268" s="26">
        <f t="shared" si="90"/>
        <v>11.57951388888889</v>
      </c>
      <c r="AO268">
        <v>19.579999999999998</v>
      </c>
      <c r="AP268" s="41">
        <f t="shared" si="91"/>
        <v>0.73333333333333328</v>
      </c>
      <c r="AQ268">
        <v>96</v>
      </c>
      <c r="AR268">
        <v>96</v>
      </c>
      <c r="AS268">
        <v>96</v>
      </c>
      <c r="AT268">
        <v>67</v>
      </c>
      <c r="AU268">
        <v>67</v>
      </c>
      <c r="AV268">
        <v>49</v>
      </c>
      <c r="AW268">
        <v>50</v>
      </c>
      <c r="AX268">
        <v>23</v>
      </c>
      <c r="AY268">
        <v>1</v>
      </c>
      <c r="AZ268">
        <v>6</v>
      </c>
      <c r="BA268" s="42">
        <f t="shared" si="92"/>
        <v>7</v>
      </c>
      <c r="BB268">
        <v>5.54</v>
      </c>
      <c r="BC268">
        <v>31.7347</v>
      </c>
      <c r="BD268" s="20">
        <v>204</v>
      </c>
      <c r="BE268" s="20">
        <f t="shared" si="93"/>
        <v>300</v>
      </c>
      <c r="BF268" s="20">
        <f t="shared" si="94"/>
        <v>32.384584937569713</v>
      </c>
      <c r="BG268">
        <v>116</v>
      </c>
      <c r="BH268">
        <v>154</v>
      </c>
      <c r="BI268">
        <v>170</v>
      </c>
      <c r="BJ268" s="41">
        <f t="shared" si="95"/>
        <v>0.40559440559440557</v>
      </c>
      <c r="BK268">
        <v>54</v>
      </c>
      <c r="BL268">
        <v>54</v>
      </c>
      <c r="BM268">
        <v>58</v>
      </c>
      <c r="BN268" s="42">
        <f t="shared" si="96"/>
        <v>-4</v>
      </c>
      <c r="BO268">
        <v>18</v>
      </c>
      <c r="BP268">
        <v>11</v>
      </c>
      <c r="BQ268">
        <v>19</v>
      </c>
      <c r="BR268">
        <v>42</v>
      </c>
      <c r="BS268" s="41">
        <f t="shared" si="97"/>
        <v>9.1703056768558958E-2</v>
      </c>
      <c r="BT268">
        <v>156</v>
      </c>
      <c r="BU268">
        <v>196</v>
      </c>
      <c r="BV268" s="41">
        <f t="shared" si="98"/>
        <v>0.44318181818181818</v>
      </c>
      <c r="BW268">
        <v>53</v>
      </c>
      <c r="BX268">
        <v>92</v>
      </c>
      <c r="BY268">
        <v>62</v>
      </c>
      <c r="BZ268">
        <v>57</v>
      </c>
      <c r="CA268">
        <v>41</v>
      </c>
      <c r="CB268">
        <v>47</v>
      </c>
      <c r="CC268">
        <v>47</v>
      </c>
      <c r="CD268">
        <v>47</v>
      </c>
      <c r="CE268">
        <v>70</v>
      </c>
      <c r="CF268">
        <v>68</v>
      </c>
      <c r="CG268">
        <v>85</v>
      </c>
      <c r="CH268">
        <v>128</v>
      </c>
      <c r="CI268">
        <v>0</v>
      </c>
      <c r="CJ268">
        <v>0</v>
      </c>
      <c r="CK268">
        <v>2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17</v>
      </c>
      <c r="DA268">
        <v>5</v>
      </c>
      <c r="DB268">
        <v>3</v>
      </c>
      <c r="DC268">
        <v>3</v>
      </c>
      <c r="DD268">
        <v>5</v>
      </c>
      <c r="DE268">
        <v>6</v>
      </c>
      <c r="DF268">
        <v>1</v>
      </c>
      <c r="DG268">
        <v>26</v>
      </c>
      <c r="DH268">
        <v>13</v>
      </c>
      <c r="DI268">
        <v>7</v>
      </c>
      <c r="DJ268">
        <v>13</v>
      </c>
      <c r="DK268">
        <v>13</v>
      </c>
      <c r="DL268">
        <v>0</v>
      </c>
      <c r="DM268">
        <v>7</v>
      </c>
      <c r="DN268">
        <v>7</v>
      </c>
      <c r="DO268">
        <v>0</v>
      </c>
      <c r="DP268" s="42">
        <f t="shared" si="99"/>
        <v>-6</v>
      </c>
      <c r="DQ268" s="20">
        <v>-6.8170000000000002</v>
      </c>
      <c r="DR268">
        <v>13</v>
      </c>
      <c r="DS268">
        <v>0</v>
      </c>
      <c r="DT268">
        <v>0</v>
      </c>
      <c r="DU268">
        <v>0</v>
      </c>
      <c r="DV268">
        <v>0</v>
      </c>
      <c r="DW268">
        <v>429</v>
      </c>
      <c r="DX268">
        <v>621</v>
      </c>
      <c r="DY268">
        <v>309</v>
      </c>
      <c r="DZ268">
        <v>416</v>
      </c>
      <c r="EA268">
        <v>218</v>
      </c>
      <c r="EB268">
        <v>299</v>
      </c>
      <c r="EC268">
        <v>17.45</v>
      </c>
      <c r="ED268">
        <v>22.74</v>
      </c>
      <c r="EE268">
        <v>15</v>
      </c>
      <c r="EF268">
        <v>25</v>
      </c>
      <c r="EG268" s="41">
        <f t="shared" si="100"/>
        <v>6.8807339449541288E-2</v>
      </c>
      <c r="EH268" s="43">
        <f t="shared" si="101"/>
        <v>0.91638795986622079</v>
      </c>
      <c r="EI268" s="44">
        <f t="shared" si="102"/>
        <v>0.98519529931576211</v>
      </c>
      <c r="EJ268">
        <v>427</v>
      </c>
      <c r="EK268">
        <v>618</v>
      </c>
      <c r="EL268">
        <v>307</v>
      </c>
      <c r="EM268">
        <v>414</v>
      </c>
      <c r="EN268">
        <v>217</v>
      </c>
      <c r="EO268">
        <v>297</v>
      </c>
      <c r="EP268">
        <v>15</v>
      </c>
      <c r="EQ268">
        <v>25</v>
      </c>
      <c r="ER268">
        <v>181</v>
      </c>
      <c r="ES268">
        <v>252</v>
      </c>
      <c r="ET268">
        <v>81</v>
      </c>
      <c r="EU268">
        <v>99</v>
      </c>
      <c r="EV268">
        <v>10</v>
      </c>
      <c r="EW268">
        <v>17</v>
      </c>
      <c r="EX268">
        <v>36</v>
      </c>
      <c r="EY268">
        <v>36</v>
      </c>
      <c r="EZ268">
        <v>-0.1</v>
      </c>
      <c r="FA268">
        <v>0.7</v>
      </c>
      <c r="FB268">
        <v>0.60000000000000009</v>
      </c>
      <c r="FC268" s="20">
        <v>8.5299999999999994</v>
      </c>
      <c r="FD268" s="26">
        <f t="shared" si="103"/>
        <v>0.17770833333333333</v>
      </c>
      <c r="FE268">
        <v>0.89560000000000006</v>
      </c>
      <c r="FF268">
        <v>-0.1</v>
      </c>
      <c r="FG268">
        <v>0.23</v>
      </c>
      <c r="FH268">
        <v>0.14000000000000001</v>
      </c>
      <c r="FL268" s="42">
        <f t="shared" si="104"/>
        <v>122</v>
      </c>
      <c r="FM268" s="20">
        <f t="shared" si="105"/>
        <v>5.615384615384615</v>
      </c>
      <c r="FN268" s="41">
        <v>2.5122549000000001E-2</v>
      </c>
      <c r="FO268" s="20">
        <f t="shared" si="106"/>
        <v>8.4</v>
      </c>
      <c r="FP268" s="20">
        <f t="shared" si="107"/>
        <v>9.6365999999999996</v>
      </c>
      <c r="FQ268" s="20">
        <f t="shared" si="108"/>
        <v>113.34604728149399</v>
      </c>
      <c r="FR268">
        <v>4</v>
      </c>
      <c r="FS268" t="s">
        <v>455</v>
      </c>
      <c r="FT268">
        <v>195</v>
      </c>
      <c r="FV268" t="s">
        <v>711</v>
      </c>
      <c r="FW268" s="45">
        <v>650000</v>
      </c>
      <c r="FX268" s="45">
        <v>650000</v>
      </c>
      <c r="FY268">
        <v>110</v>
      </c>
      <c r="FZ268">
        <v>5</v>
      </c>
      <c r="GA268">
        <v>11</v>
      </c>
      <c r="GB268">
        <v>16</v>
      </c>
      <c r="GC268">
        <v>-14</v>
      </c>
      <c r="GD268">
        <v>47</v>
      </c>
      <c r="GE268">
        <v>119</v>
      </c>
      <c r="GF268">
        <v>1326</v>
      </c>
      <c r="GG268">
        <v>-1.5</v>
      </c>
      <c r="GH268">
        <v>1</v>
      </c>
      <c r="GI268">
        <v>-0.4</v>
      </c>
      <c r="GJ268" s="42">
        <f t="shared" si="109"/>
        <v>8.4</v>
      </c>
    </row>
    <row r="269" spans="1:192" x14ac:dyDescent="0.45">
      <c r="A269" s="40">
        <v>33367</v>
      </c>
      <c r="B269" t="s">
        <v>1099</v>
      </c>
      <c r="C269" t="s">
        <v>145</v>
      </c>
      <c r="D269" t="s">
        <v>91</v>
      </c>
      <c r="E269" t="s">
        <v>91</v>
      </c>
      <c r="F269">
        <v>75</v>
      </c>
      <c r="G269">
        <v>219</v>
      </c>
      <c r="H269">
        <v>2009</v>
      </c>
      <c r="I269">
        <v>4</v>
      </c>
      <c r="J269">
        <v>120</v>
      </c>
      <c r="K269" t="s">
        <v>92</v>
      </c>
      <c r="L269">
        <v>2013</v>
      </c>
      <c r="M269">
        <v>26</v>
      </c>
      <c r="N269">
        <v>5</v>
      </c>
      <c r="O269">
        <v>8475279</v>
      </c>
      <c r="P269" t="s">
        <v>1863</v>
      </c>
      <c r="Q269" t="s">
        <v>1864</v>
      </c>
      <c r="R269" t="s">
        <v>1865</v>
      </c>
      <c r="S269" t="s">
        <v>151</v>
      </c>
      <c r="T269" t="s">
        <v>720</v>
      </c>
      <c r="U269" t="s">
        <v>285</v>
      </c>
      <c r="V269">
        <v>57</v>
      </c>
      <c r="W269">
        <v>2</v>
      </c>
      <c r="X269">
        <v>12</v>
      </c>
      <c r="Y269">
        <v>7</v>
      </c>
      <c r="Z269">
        <v>14</v>
      </c>
      <c r="AA269">
        <v>17</v>
      </c>
      <c r="AB269">
        <v>77</v>
      </c>
      <c r="AC269" s="26">
        <f t="shared" si="88"/>
        <v>0.24561403508771928</v>
      </c>
      <c r="AD269" s="20">
        <f t="shared" si="89"/>
        <v>3.9411764705882355</v>
      </c>
      <c r="AE269" s="20">
        <v>4.5449999999999999</v>
      </c>
      <c r="AF269">
        <v>15</v>
      </c>
      <c r="AG269">
        <v>1.2</v>
      </c>
      <c r="AH269">
        <v>32</v>
      </c>
      <c r="AI269">
        <v>1058</v>
      </c>
      <c r="AJ269">
        <v>52244</v>
      </c>
      <c r="AK269" s="20">
        <v>870.55</v>
      </c>
      <c r="AL269">
        <v>870.55</v>
      </c>
      <c r="AM269">
        <v>871</v>
      </c>
      <c r="AN269" s="26">
        <f t="shared" si="90"/>
        <v>15.276023391812865</v>
      </c>
      <c r="AO269">
        <v>25.76</v>
      </c>
      <c r="AP269" s="41">
        <f t="shared" si="91"/>
        <v>0.35</v>
      </c>
      <c r="AQ269">
        <v>132</v>
      </c>
      <c r="AR269">
        <v>132</v>
      </c>
      <c r="AS269">
        <v>132</v>
      </c>
      <c r="AT269">
        <v>84</v>
      </c>
      <c r="AU269">
        <v>84</v>
      </c>
      <c r="AV269">
        <v>57</v>
      </c>
      <c r="AW269">
        <v>35</v>
      </c>
      <c r="AX269">
        <v>0</v>
      </c>
      <c r="AY269">
        <v>1</v>
      </c>
      <c r="AZ269">
        <v>7</v>
      </c>
      <c r="BA269" s="42">
        <f t="shared" si="92"/>
        <v>8</v>
      </c>
      <c r="BB269">
        <v>2.12</v>
      </c>
      <c r="BC269">
        <v>60.649099999999997</v>
      </c>
      <c r="BD269" s="20">
        <v>144.5</v>
      </c>
      <c r="BE269" s="20">
        <f t="shared" si="93"/>
        <v>276.5</v>
      </c>
      <c r="BF269" s="20">
        <f t="shared" si="94"/>
        <v>19.056918040319342</v>
      </c>
      <c r="BG269">
        <v>279</v>
      </c>
      <c r="BH269">
        <v>302</v>
      </c>
      <c r="BI269">
        <v>296</v>
      </c>
      <c r="BJ269" s="41">
        <f t="shared" si="95"/>
        <v>0.48521739130434782</v>
      </c>
      <c r="BK269">
        <v>105</v>
      </c>
      <c r="BL269">
        <v>105</v>
      </c>
      <c r="BM269">
        <v>99</v>
      </c>
      <c r="BN269" s="42">
        <f t="shared" si="96"/>
        <v>6</v>
      </c>
      <c r="BO269">
        <v>27</v>
      </c>
      <c r="BP269">
        <v>34</v>
      </c>
      <c r="BQ269">
        <v>10</v>
      </c>
      <c r="BR269">
        <v>75</v>
      </c>
      <c r="BS269" s="41">
        <f t="shared" si="97"/>
        <v>0.10040160642570281</v>
      </c>
      <c r="BT269">
        <v>0</v>
      </c>
      <c r="BU269">
        <v>0</v>
      </c>
      <c r="BV269" s="41">
        <f t="shared" si="98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2</v>
      </c>
      <c r="CZ269">
        <v>24</v>
      </c>
      <c r="DA269">
        <v>1</v>
      </c>
      <c r="DB269">
        <v>1</v>
      </c>
      <c r="DC269">
        <v>28</v>
      </c>
      <c r="DD269">
        <v>4</v>
      </c>
      <c r="DE269">
        <v>0</v>
      </c>
      <c r="DF269">
        <v>0</v>
      </c>
      <c r="DG269">
        <v>23</v>
      </c>
      <c r="DH269">
        <v>16</v>
      </c>
      <c r="DI269">
        <v>4</v>
      </c>
      <c r="DJ269">
        <v>16</v>
      </c>
      <c r="DK269">
        <v>16</v>
      </c>
      <c r="DL269">
        <v>0</v>
      </c>
      <c r="DM269">
        <v>3</v>
      </c>
      <c r="DN269">
        <v>3</v>
      </c>
      <c r="DO269">
        <v>0</v>
      </c>
      <c r="DP269" s="42">
        <f t="shared" si="99"/>
        <v>-12</v>
      </c>
      <c r="DQ269" s="20">
        <v>-6.3870000000000005</v>
      </c>
      <c r="DR269">
        <v>16</v>
      </c>
      <c r="DS269">
        <v>0</v>
      </c>
      <c r="DT269">
        <v>0</v>
      </c>
      <c r="DU269">
        <v>0</v>
      </c>
      <c r="DV269">
        <v>0</v>
      </c>
      <c r="DW269">
        <v>770</v>
      </c>
      <c r="DX269">
        <v>910</v>
      </c>
      <c r="DY269">
        <v>580</v>
      </c>
      <c r="DZ269">
        <v>672</v>
      </c>
      <c r="EA269">
        <v>405</v>
      </c>
      <c r="EB269">
        <v>492</v>
      </c>
      <c r="EC269">
        <v>32.51</v>
      </c>
      <c r="ED269">
        <v>42.05</v>
      </c>
      <c r="EE269">
        <v>40</v>
      </c>
      <c r="EF269">
        <v>34</v>
      </c>
      <c r="EG269" s="41">
        <f t="shared" si="100"/>
        <v>9.8765432098765427E-2</v>
      </c>
      <c r="EH269" s="43">
        <f t="shared" si="101"/>
        <v>0.93089430894308944</v>
      </c>
      <c r="EI269" s="44">
        <f t="shared" si="102"/>
        <v>1.0296597410418549</v>
      </c>
      <c r="EJ269">
        <v>769</v>
      </c>
      <c r="EK269">
        <v>909</v>
      </c>
      <c r="EL269">
        <v>580</v>
      </c>
      <c r="EM269">
        <v>671</v>
      </c>
      <c r="EN269">
        <v>407</v>
      </c>
      <c r="EO269">
        <v>491</v>
      </c>
      <c r="EP269">
        <v>40</v>
      </c>
      <c r="EQ269">
        <v>34</v>
      </c>
      <c r="ER269">
        <v>335</v>
      </c>
      <c r="ES269">
        <v>428</v>
      </c>
      <c r="ET269">
        <v>142</v>
      </c>
      <c r="EU269">
        <v>158</v>
      </c>
      <c r="EV269">
        <v>17</v>
      </c>
      <c r="EW269">
        <v>16</v>
      </c>
      <c r="EX269">
        <v>63</v>
      </c>
      <c r="EY269">
        <v>61</v>
      </c>
      <c r="EZ269">
        <v>0.60000000000000009</v>
      </c>
      <c r="FA269">
        <v>2.8</v>
      </c>
      <c r="FB269">
        <v>3.4</v>
      </c>
      <c r="FC269" s="20">
        <v>16.68</v>
      </c>
      <c r="FD269" s="26">
        <f t="shared" si="103"/>
        <v>0.29263157894736841</v>
      </c>
      <c r="FE269">
        <v>0.55649999999999999</v>
      </c>
      <c r="FF269">
        <v>0</v>
      </c>
      <c r="FG269">
        <v>-0.38</v>
      </c>
      <c r="FH269">
        <v>-0.38</v>
      </c>
      <c r="FL269" s="42">
        <f t="shared" si="104"/>
        <v>212</v>
      </c>
      <c r="FM269" s="20">
        <f t="shared" si="105"/>
        <v>7.1875</v>
      </c>
      <c r="FN269" s="41">
        <v>1.06169483E-2</v>
      </c>
      <c r="FO269" s="20">
        <f t="shared" si="106"/>
        <v>10.8</v>
      </c>
      <c r="FP269" s="20">
        <f t="shared" si="107"/>
        <v>12.7226</v>
      </c>
      <c r="FQ269" s="20">
        <f t="shared" si="108"/>
        <v>115.78886910573776</v>
      </c>
      <c r="FV269" t="s">
        <v>711</v>
      </c>
      <c r="FW269" s="45">
        <v>1200000</v>
      </c>
      <c r="FX269" s="45">
        <v>1400000</v>
      </c>
      <c r="FY269">
        <v>227</v>
      </c>
      <c r="FZ269">
        <v>7</v>
      </c>
      <c r="GA269">
        <v>37</v>
      </c>
      <c r="GB269">
        <v>44</v>
      </c>
      <c r="GC269">
        <v>10</v>
      </c>
      <c r="GD269">
        <v>130</v>
      </c>
      <c r="GE269">
        <v>217</v>
      </c>
      <c r="GF269">
        <v>3478</v>
      </c>
      <c r="GG269">
        <v>1.2</v>
      </c>
      <c r="GH269">
        <v>6.9</v>
      </c>
      <c r="GI269">
        <v>8.1999999999999993</v>
      </c>
      <c r="GJ269" s="42">
        <f t="shared" si="109"/>
        <v>10.8</v>
      </c>
    </row>
    <row r="270" spans="1:192" x14ac:dyDescent="0.45">
      <c r="A270" s="40">
        <v>35953</v>
      </c>
      <c r="B270" t="s">
        <v>1866</v>
      </c>
      <c r="C270" t="s">
        <v>145</v>
      </c>
      <c r="D270" t="s">
        <v>91</v>
      </c>
      <c r="E270" t="s">
        <v>91</v>
      </c>
      <c r="F270">
        <v>69</v>
      </c>
      <c r="G270">
        <v>184</v>
      </c>
      <c r="H270">
        <v>2016</v>
      </c>
      <c r="I270">
        <v>4</v>
      </c>
      <c r="J270">
        <v>100</v>
      </c>
      <c r="K270" t="s">
        <v>92</v>
      </c>
      <c r="L270">
        <v>2017</v>
      </c>
      <c r="M270">
        <v>19</v>
      </c>
      <c r="N270">
        <v>1</v>
      </c>
      <c r="O270">
        <v>8479376</v>
      </c>
      <c r="P270" t="s">
        <v>1867</v>
      </c>
      <c r="Q270" t="s">
        <v>1868</v>
      </c>
      <c r="R270" t="s">
        <v>1869</v>
      </c>
      <c r="S270" t="s">
        <v>1479</v>
      </c>
      <c r="T270" t="s">
        <v>720</v>
      </c>
      <c r="U270" t="s">
        <v>178</v>
      </c>
      <c r="V270">
        <v>49</v>
      </c>
      <c r="W270">
        <v>0</v>
      </c>
      <c r="X270">
        <v>7</v>
      </c>
      <c r="Y270">
        <v>5</v>
      </c>
      <c r="Z270">
        <v>7</v>
      </c>
      <c r="AA270">
        <v>21</v>
      </c>
      <c r="AB270">
        <v>47</v>
      </c>
      <c r="AC270" s="26">
        <f t="shared" si="88"/>
        <v>0.14285714285714285</v>
      </c>
      <c r="AD270" s="20">
        <f t="shared" si="89"/>
        <v>0</v>
      </c>
      <c r="AE270" s="20">
        <v>2.202</v>
      </c>
      <c r="AF270">
        <v>5</v>
      </c>
      <c r="AG270">
        <v>11.5</v>
      </c>
      <c r="AH270">
        <v>4</v>
      </c>
      <c r="AI270">
        <v>1051</v>
      </c>
      <c r="AJ270">
        <v>45824</v>
      </c>
      <c r="AK270" s="20">
        <v>763.73333333333005</v>
      </c>
      <c r="AL270">
        <v>763.73</v>
      </c>
      <c r="AM270">
        <v>764</v>
      </c>
      <c r="AN270" s="26">
        <f t="shared" si="90"/>
        <v>15.58639455782313</v>
      </c>
      <c r="AO270">
        <v>26.02</v>
      </c>
      <c r="AP270" s="41">
        <f t="shared" si="91"/>
        <v>0.18421052631578946</v>
      </c>
      <c r="AQ270">
        <v>97</v>
      </c>
      <c r="AR270">
        <v>97</v>
      </c>
      <c r="AS270">
        <v>97</v>
      </c>
      <c r="AT270">
        <v>62</v>
      </c>
      <c r="AU270">
        <v>62</v>
      </c>
      <c r="AV270">
        <v>43</v>
      </c>
      <c r="AW270">
        <v>31</v>
      </c>
      <c r="AX270">
        <v>9</v>
      </c>
      <c r="AY270">
        <v>4</v>
      </c>
      <c r="AZ270">
        <v>7</v>
      </c>
      <c r="BA270" s="42">
        <f t="shared" si="92"/>
        <v>11</v>
      </c>
      <c r="BB270">
        <v>2.35</v>
      </c>
      <c r="BC270">
        <v>42.023299999999999</v>
      </c>
      <c r="BD270" s="20">
        <v>107.3</v>
      </c>
      <c r="BE270" s="20">
        <f t="shared" si="93"/>
        <v>204.3</v>
      </c>
      <c r="BF270" s="20">
        <f t="shared" si="94"/>
        <v>16.050174799994764</v>
      </c>
      <c r="BG270">
        <v>259</v>
      </c>
      <c r="BH270">
        <v>253</v>
      </c>
      <c r="BI270">
        <v>169</v>
      </c>
      <c r="BJ270" s="41">
        <f t="shared" si="95"/>
        <v>0.60514018691588789</v>
      </c>
      <c r="BK270">
        <v>1</v>
      </c>
      <c r="BL270">
        <v>1</v>
      </c>
      <c r="BM270">
        <v>84</v>
      </c>
      <c r="BN270" s="42">
        <f t="shared" si="96"/>
        <v>-83</v>
      </c>
      <c r="BO270">
        <v>19</v>
      </c>
      <c r="BP270">
        <v>53</v>
      </c>
      <c r="BQ270">
        <v>6</v>
      </c>
      <c r="BR270">
        <v>71</v>
      </c>
      <c r="BS270" s="41">
        <f t="shared" si="97"/>
        <v>0.12701252236135957</v>
      </c>
      <c r="BT270">
        <v>0</v>
      </c>
      <c r="BU270">
        <v>0</v>
      </c>
      <c r="BV270" s="41">
        <f t="shared" si="98"/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19</v>
      </c>
      <c r="DA270">
        <v>1</v>
      </c>
      <c r="DB270">
        <v>0</v>
      </c>
      <c r="DC270">
        <v>7</v>
      </c>
      <c r="DD270">
        <v>4</v>
      </c>
      <c r="DE270">
        <v>0</v>
      </c>
      <c r="DF270">
        <v>0</v>
      </c>
      <c r="DG270">
        <v>31</v>
      </c>
      <c r="DH270">
        <v>2</v>
      </c>
      <c r="DI270">
        <v>4</v>
      </c>
      <c r="DJ270">
        <v>2</v>
      </c>
      <c r="DK270">
        <v>2</v>
      </c>
      <c r="DL270">
        <v>0</v>
      </c>
      <c r="DM270">
        <v>4</v>
      </c>
      <c r="DN270">
        <v>4</v>
      </c>
      <c r="DO270">
        <v>0</v>
      </c>
      <c r="DP270" s="42">
        <f t="shared" si="99"/>
        <v>2</v>
      </c>
      <c r="DQ270" s="20">
        <v>5.4320000000000004</v>
      </c>
      <c r="DR270">
        <v>2</v>
      </c>
      <c r="DS270">
        <v>0</v>
      </c>
      <c r="DT270">
        <v>0</v>
      </c>
      <c r="DU270">
        <v>0</v>
      </c>
      <c r="DV270">
        <v>0</v>
      </c>
      <c r="DW270">
        <v>791</v>
      </c>
      <c r="DX270">
        <v>704</v>
      </c>
      <c r="DY270">
        <v>591</v>
      </c>
      <c r="DZ270">
        <v>488</v>
      </c>
      <c r="EA270">
        <v>444</v>
      </c>
      <c r="EB270">
        <v>346</v>
      </c>
      <c r="EC270">
        <v>41.22</v>
      </c>
      <c r="ED270">
        <v>27.48</v>
      </c>
      <c r="EE270">
        <v>38</v>
      </c>
      <c r="EF270">
        <v>29</v>
      </c>
      <c r="EG270" s="41">
        <f t="shared" si="100"/>
        <v>8.5585585585585586E-2</v>
      </c>
      <c r="EH270" s="43">
        <f t="shared" si="101"/>
        <v>0.91618497109826591</v>
      </c>
      <c r="EI270" s="44">
        <f t="shared" si="102"/>
        <v>1.0017705566838515</v>
      </c>
      <c r="EJ270">
        <v>797</v>
      </c>
      <c r="EK270">
        <v>705</v>
      </c>
      <c r="EL270">
        <v>591</v>
      </c>
      <c r="EM270">
        <v>488</v>
      </c>
      <c r="EN270">
        <v>444</v>
      </c>
      <c r="EO270">
        <v>346</v>
      </c>
      <c r="EP270">
        <v>38</v>
      </c>
      <c r="EQ270">
        <v>29</v>
      </c>
      <c r="ER270">
        <v>406</v>
      </c>
      <c r="ES270">
        <v>323</v>
      </c>
      <c r="ET270">
        <v>191</v>
      </c>
      <c r="EU270">
        <v>100</v>
      </c>
      <c r="EV270">
        <v>25</v>
      </c>
      <c r="EW270">
        <v>16</v>
      </c>
      <c r="EX270">
        <v>40</v>
      </c>
      <c r="EY270">
        <v>60</v>
      </c>
      <c r="EZ270">
        <v>-0.2</v>
      </c>
      <c r="FA270">
        <v>2.2000000000000002</v>
      </c>
      <c r="FB270">
        <v>2</v>
      </c>
      <c r="FC270" s="20">
        <v>11.57</v>
      </c>
      <c r="FD270" s="26">
        <f t="shared" si="103"/>
        <v>0.23612244897959184</v>
      </c>
      <c r="FE270">
        <v>7.5400000000000009E-2</v>
      </c>
      <c r="FF270">
        <v>0.56000000000000005</v>
      </c>
      <c r="FG270">
        <v>0.39</v>
      </c>
      <c r="FH270">
        <v>0.95</v>
      </c>
      <c r="FL270" s="42">
        <f t="shared" si="104"/>
        <v>76</v>
      </c>
      <c r="FM270" s="20">
        <f t="shared" si="105"/>
        <v>3.5</v>
      </c>
      <c r="FN270" s="41">
        <v>0</v>
      </c>
      <c r="FO270" s="20">
        <f t="shared" si="106"/>
        <v>6.6</v>
      </c>
      <c r="FP270" s="20">
        <f t="shared" si="107"/>
        <v>8.0863999999999994</v>
      </c>
      <c r="FQ270" s="20">
        <f t="shared" si="108"/>
        <v>117.44988412135177</v>
      </c>
      <c r="FR270">
        <v>18</v>
      </c>
      <c r="FS270" t="s">
        <v>1870</v>
      </c>
      <c r="FT270">
        <v>191</v>
      </c>
      <c r="FV270" t="s">
        <v>751</v>
      </c>
      <c r="FW270" s="45">
        <v>742500</v>
      </c>
      <c r="FX270" s="45">
        <v>748333</v>
      </c>
      <c r="FY270">
        <v>49</v>
      </c>
      <c r="FZ270">
        <v>0</v>
      </c>
      <c r="GA270">
        <v>7</v>
      </c>
      <c r="GB270">
        <v>7</v>
      </c>
      <c r="GC270">
        <v>5</v>
      </c>
      <c r="GD270">
        <v>4</v>
      </c>
      <c r="GE270">
        <v>43</v>
      </c>
      <c r="GF270">
        <v>764</v>
      </c>
      <c r="GG270">
        <v>-0.2</v>
      </c>
      <c r="GH270">
        <v>2.2000000000000002</v>
      </c>
      <c r="GI270">
        <v>2</v>
      </c>
      <c r="GJ270" s="42">
        <f t="shared" si="109"/>
        <v>6.6</v>
      </c>
    </row>
    <row r="271" spans="1:192" x14ac:dyDescent="0.45">
      <c r="A271" s="40">
        <v>34075</v>
      </c>
      <c r="B271" t="s">
        <v>1871</v>
      </c>
      <c r="D271" t="s">
        <v>120</v>
      </c>
      <c r="E271" t="s">
        <v>120</v>
      </c>
      <c r="F271">
        <v>72</v>
      </c>
      <c r="G271">
        <v>183</v>
      </c>
      <c r="H271">
        <v>2011</v>
      </c>
      <c r="I271">
        <v>2</v>
      </c>
      <c r="J271">
        <v>45</v>
      </c>
      <c r="K271" t="s">
        <v>92</v>
      </c>
      <c r="L271">
        <v>2013</v>
      </c>
      <c r="M271">
        <v>24</v>
      </c>
      <c r="N271">
        <v>5</v>
      </c>
      <c r="O271">
        <v>8476440</v>
      </c>
      <c r="P271" t="s">
        <v>1872</v>
      </c>
      <c r="Q271" t="s">
        <v>1873</v>
      </c>
      <c r="R271" t="s">
        <v>1874</v>
      </c>
      <c r="S271" t="s">
        <v>1875</v>
      </c>
      <c r="T271" t="s">
        <v>716</v>
      </c>
      <c r="U271" t="s">
        <v>117</v>
      </c>
      <c r="V271">
        <v>53</v>
      </c>
      <c r="W271">
        <v>8</v>
      </c>
      <c r="X271">
        <v>4</v>
      </c>
      <c r="Y271">
        <v>4</v>
      </c>
      <c r="Z271">
        <v>12</v>
      </c>
      <c r="AA271">
        <v>15</v>
      </c>
      <c r="AB271">
        <v>43</v>
      </c>
      <c r="AC271" s="26">
        <f t="shared" si="88"/>
        <v>0.22641509433962265</v>
      </c>
      <c r="AD271" s="20">
        <f t="shared" si="89"/>
        <v>-7.526315789473685</v>
      </c>
      <c r="AE271" s="20">
        <v>5.2009999999999996</v>
      </c>
      <c r="AF271">
        <v>-10</v>
      </c>
      <c r="AG271">
        <v>-9.1</v>
      </c>
      <c r="AH271">
        <v>8</v>
      </c>
      <c r="AI271">
        <v>1190</v>
      </c>
      <c r="AJ271">
        <v>51694</v>
      </c>
      <c r="AK271" s="20">
        <v>861.56666666667002</v>
      </c>
      <c r="AL271">
        <v>845.3</v>
      </c>
      <c r="AM271">
        <v>862</v>
      </c>
      <c r="AN271" s="26">
        <f t="shared" si="90"/>
        <v>16.255974842767298</v>
      </c>
      <c r="AO271">
        <v>27.06</v>
      </c>
      <c r="AP271" s="41">
        <f t="shared" si="91"/>
        <v>0.5</v>
      </c>
      <c r="AQ271">
        <v>147</v>
      </c>
      <c r="AR271">
        <v>149</v>
      </c>
      <c r="AS271">
        <v>149</v>
      </c>
      <c r="AT271">
        <v>116</v>
      </c>
      <c r="AU271">
        <v>117</v>
      </c>
      <c r="AV271">
        <v>93</v>
      </c>
      <c r="AW271">
        <v>80</v>
      </c>
      <c r="AX271">
        <v>49</v>
      </c>
      <c r="AY271">
        <v>4</v>
      </c>
      <c r="AZ271">
        <v>13</v>
      </c>
      <c r="BA271" s="42">
        <f t="shared" si="92"/>
        <v>17</v>
      </c>
      <c r="BB271">
        <v>11.05</v>
      </c>
      <c r="BC271">
        <v>28.462399999999999</v>
      </c>
      <c r="BD271" s="20">
        <v>60.2</v>
      </c>
      <c r="BE271" s="20">
        <f t="shared" si="93"/>
        <v>207.2</v>
      </c>
      <c r="BF271" s="20">
        <f t="shared" si="94"/>
        <v>14.707204542765883</v>
      </c>
      <c r="BG271">
        <v>219</v>
      </c>
      <c r="BH271">
        <v>274</v>
      </c>
      <c r="BI271">
        <v>335</v>
      </c>
      <c r="BJ271" s="41">
        <f t="shared" si="95"/>
        <v>0.39530685920577618</v>
      </c>
      <c r="BK271">
        <v>47</v>
      </c>
      <c r="BL271">
        <v>46</v>
      </c>
      <c r="BM271">
        <v>48</v>
      </c>
      <c r="BN271" s="42">
        <f t="shared" si="96"/>
        <v>-2</v>
      </c>
      <c r="BO271">
        <v>24</v>
      </c>
      <c r="BP271">
        <v>8</v>
      </c>
      <c r="BQ271">
        <v>22</v>
      </c>
      <c r="BR271">
        <v>12</v>
      </c>
      <c r="BS271" s="41">
        <f t="shared" si="97"/>
        <v>1.7467248908296942E-2</v>
      </c>
      <c r="BT271">
        <v>73</v>
      </c>
      <c r="BU271">
        <v>106</v>
      </c>
      <c r="BV271" s="41">
        <f t="shared" si="98"/>
        <v>0.40782122905027934</v>
      </c>
      <c r="BW271">
        <v>24</v>
      </c>
      <c r="BX271">
        <v>20</v>
      </c>
      <c r="BY271">
        <v>27</v>
      </c>
      <c r="BZ271">
        <v>45</v>
      </c>
      <c r="CA271">
        <v>22</v>
      </c>
      <c r="CB271">
        <v>41</v>
      </c>
      <c r="CC271">
        <v>30</v>
      </c>
      <c r="CD271">
        <v>44</v>
      </c>
      <c r="CE271">
        <v>20</v>
      </c>
      <c r="CF271">
        <v>30</v>
      </c>
      <c r="CG271">
        <v>38</v>
      </c>
      <c r="CH271">
        <v>59</v>
      </c>
      <c r="CI271">
        <v>0</v>
      </c>
      <c r="CJ271">
        <v>0</v>
      </c>
      <c r="CK271">
        <v>2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2</v>
      </c>
      <c r="CR271">
        <v>0</v>
      </c>
      <c r="CS271">
        <v>0</v>
      </c>
      <c r="CT271">
        <v>0</v>
      </c>
      <c r="CU271">
        <v>0</v>
      </c>
      <c r="CV271">
        <v>6</v>
      </c>
      <c r="CW271">
        <v>1</v>
      </c>
      <c r="CX271">
        <v>1</v>
      </c>
      <c r="CY271">
        <v>2</v>
      </c>
      <c r="CZ271">
        <v>20</v>
      </c>
      <c r="DA271">
        <v>9</v>
      </c>
      <c r="DB271">
        <v>5</v>
      </c>
      <c r="DC271">
        <v>10</v>
      </c>
      <c r="DD271">
        <v>9</v>
      </c>
      <c r="DE271">
        <v>5</v>
      </c>
      <c r="DF271">
        <v>0</v>
      </c>
      <c r="DG271">
        <v>55</v>
      </c>
      <c r="DH271">
        <v>4</v>
      </c>
      <c r="DI271">
        <v>8</v>
      </c>
      <c r="DJ271">
        <v>4</v>
      </c>
      <c r="DK271">
        <v>4</v>
      </c>
      <c r="DL271">
        <v>0</v>
      </c>
      <c r="DM271">
        <v>7</v>
      </c>
      <c r="DN271">
        <v>7</v>
      </c>
      <c r="DO271">
        <v>0</v>
      </c>
      <c r="DP271" s="42">
        <f t="shared" si="99"/>
        <v>4</v>
      </c>
      <c r="DQ271" s="20">
        <v>1.8580000000000001</v>
      </c>
      <c r="DR271">
        <v>4</v>
      </c>
      <c r="DS271">
        <v>0</v>
      </c>
      <c r="DT271">
        <v>0</v>
      </c>
      <c r="DU271">
        <v>0</v>
      </c>
      <c r="DV271">
        <v>0</v>
      </c>
      <c r="DW271">
        <v>696</v>
      </c>
      <c r="DX271">
        <v>862</v>
      </c>
      <c r="DY271">
        <v>521</v>
      </c>
      <c r="DZ271">
        <v>675</v>
      </c>
      <c r="EA271">
        <v>373</v>
      </c>
      <c r="EB271">
        <v>485</v>
      </c>
      <c r="EC271">
        <v>32.99</v>
      </c>
      <c r="ED271">
        <v>45.58</v>
      </c>
      <c r="EE271">
        <v>24</v>
      </c>
      <c r="EF271">
        <v>42</v>
      </c>
      <c r="EG271" s="41">
        <f t="shared" si="100"/>
        <v>6.4343163538873996E-2</v>
      </c>
      <c r="EH271" s="43">
        <f t="shared" si="101"/>
        <v>0.91340206185567008</v>
      </c>
      <c r="EI271" s="44">
        <f t="shared" si="102"/>
        <v>0.97774522539454412</v>
      </c>
      <c r="EJ271">
        <v>707</v>
      </c>
      <c r="EK271">
        <v>890</v>
      </c>
      <c r="EL271">
        <v>529</v>
      </c>
      <c r="EM271">
        <v>700</v>
      </c>
      <c r="EN271">
        <v>383</v>
      </c>
      <c r="EO271">
        <v>502</v>
      </c>
      <c r="EP271">
        <v>24</v>
      </c>
      <c r="EQ271">
        <v>44</v>
      </c>
      <c r="ER271">
        <v>318</v>
      </c>
      <c r="ES271">
        <v>465</v>
      </c>
      <c r="ET271">
        <v>125</v>
      </c>
      <c r="EU271">
        <v>168</v>
      </c>
      <c r="EV271">
        <v>15</v>
      </c>
      <c r="EW271">
        <v>25</v>
      </c>
      <c r="EX271">
        <v>48</v>
      </c>
      <c r="EY271">
        <v>44</v>
      </c>
      <c r="EZ271">
        <v>-0.30000000000000004</v>
      </c>
      <c r="FA271">
        <v>0.7</v>
      </c>
      <c r="FB271">
        <v>0.4</v>
      </c>
      <c r="FC271" s="20">
        <v>11.09</v>
      </c>
      <c r="FD271" s="26">
        <f t="shared" si="103"/>
        <v>0.20924528301886791</v>
      </c>
      <c r="FE271">
        <v>1.3613</v>
      </c>
      <c r="FF271">
        <v>-0.25</v>
      </c>
      <c r="FG271">
        <v>0.01</v>
      </c>
      <c r="FH271">
        <v>-0.24</v>
      </c>
      <c r="FI271">
        <v>2</v>
      </c>
      <c r="FJ271">
        <v>1</v>
      </c>
      <c r="FK271">
        <v>0</v>
      </c>
      <c r="FL271" s="42">
        <f t="shared" si="104"/>
        <v>67</v>
      </c>
      <c r="FM271" s="20">
        <f t="shared" si="105"/>
        <v>17.25</v>
      </c>
      <c r="FN271" s="41">
        <v>5.8939802300000003E-2</v>
      </c>
      <c r="FO271" s="20">
        <f t="shared" si="106"/>
        <v>11.2</v>
      </c>
      <c r="FP271" s="20">
        <f t="shared" si="107"/>
        <v>12.371600000000001</v>
      </c>
      <c r="FQ271" s="20">
        <f t="shared" si="108"/>
        <v>110.58795693836508</v>
      </c>
      <c r="FR271">
        <v>4</v>
      </c>
      <c r="FS271" t="s">
        <v>189</v>
      </c>
      <c r="FT271">
        <v>195</v>
      </c>
      <c r="FU271" t="s">
        <v>1618</v>
      </c>
      <c r="FV271" t="s">
        <v>751</v>
      </c>
      <c r="FW271" s="45">
        <v>950000</v>
      </c>
      <c r="FX271" s="45">
        <v>900000</v>
      </c>
      <c r="FY271">
        <v>224</v>
      </c>
      <c r="FZ271">
        <v>43</v>
      </c>
      <c r="GA271">
        <v>32</v>
      </c>
      <c r="GB271">
        <v>75</v>
      </c>
      <c r="GC271">
        <v>-35</v>
      </c>
      <c r="GD271">
        <v>52</v>
      </c>
      <c r="GE271">
        <v>345</v>
      </c>
      <c r="GF271">
        <v>3430</v>
      </c>
      <c r="GG271">
        <v>3.4</v>
      </c>
      <c r="GH271">
        <v>2.8</v>
      </c>
      <c r="GI271">
        <v>6.2</v>
      </c>
      <c r="GJ271" s="42">
        <f t="shared" si="109"/>
        <v>11.2</v>
      </c>
    </row>
    <row r="272" spans="1:192" x14ac:dyDescent="0.45">
      <c r="A272" s="40">
        <v>33320</v>
      </c>
      <c r="B272" t="s">
        <v>332</v>
      </c>
      <c r="D272" t="s">
        <v>120</v>
      </c>
      <c r="E272" t="s">
        <v>120</v>
      </c>
      <c r="F272">
        <v>72</v>
      </c>
      <c r="G272">
        <v>193</v>
      </c>
      <c r="H272">
        <v>2009</v>
      </c>
      <c r="I272">
        <v>7</v>
      </c>
      <c r="J272">
        <v>182</v>
      </c>
      <c r="K272" t="s">
        <v>92</v>
      </c>
      <c r="L272">
        <v>2013</v>
      </c>
      <c r="M272">
        <v>26</v>
      </c>
      <c r="N272">
        <v>5</v>
      </c>
      <c r="O272">
        <v>8475287</v>
      </c>
      <c r="P272" t="s">
        <v>1876</v>
      </c>
      <c r="Q272" t="s">
        <v>1877</v>
      </c>
      <c r="R272" t="s">
        <v>1878</v>
      </c>
      <c r="S272" t="s">
        <v>1344</v>
      </c>
      <c r="T272" t="s">
        <v>725</v>
      </c>
      <c r="U272" t="s">
        <v>917</v>
      </c>
      <c r="V272">
        <v>76</v>
      </c>
      <c r="W272">
        <v>29</v>
      </c>
      <c r="X272">
        <v>26</v>
      </c>
      <c r="Y272">
        <v>11</v>
      </c>
      <c r="Z272">
        <v>55</v>
      </c>
      <c r="AA272">
        <v>5</v>
      </c>
      <c r="AB272">
        <v>23</v>
      </c>
      <c r="AC272" s="26">
        <f t="shared" si="88"/>
        <v>0.72368421052631582</v>
      </c>
      <c r="AD272" s="20">
        <f t="shared" si="89"/>
        <v>29.571428571428573</v>
      </c>
      <c r="AE272" s="20">
        <v>22.382000000000001</v>
      </c>
      <c r="AF272">
        <v>-16</v>
      </c>
      <c r="AG272">
        <v>2.5</v>
      </c>
      <c r="AH272">
        <v>37</v>
      </c>
      <c r="AI272">
        <v>1530</v>
      </c>
      <c r="AJ272">
        <v>79224</v>
      </c>
      <c r="AK272" s="20">
        <v>1320.4</v>
      </c>
      <c r="AL272">
        <v>1319.05</v>
      </c>
      <c r="AM272">
        <v>1320</v>
      </c>
      <c r="AN272" s="26">
        <f t="shared" si="90"/>
        <v>17.373684210526317</v>
      </c>
      <c r="AO272">
        <v>28.68</v>
      </c>
      <c r="AP272" s="41">
        <f t="shared" si="91"/>
        <v>0.66265060240963858</v>
      </c>
      <c r="AQ272">
        <v>300</v>
      </c>
      <c r="AR272">
        <v>300</v>
      </c>
      <c r="AS272">
        <v>300</v>
      </c>
      <c r="AT272">
        <v>246</v>
      </c>
      <c r="AU272">
        <v>246</v>
      </c>
      <c r="AV272">
        <v>175</v>
      </c>
      <c r="AW272">
        <v>200</v>
      </c>
      <c r="AX272">
        <v>85</v>
      </c>
      <c r="AY272">
        <v>7</v>
      </c>
      <c r="AZ272">
        <v>13</v>
      </c>
      <c r="BA272" s="42">
        <f t="shared" si="92"/>
        <v>20</v>
      </c>
      <c r="BB272">
        <v>20.420000000000002</v>
      </c>
      <c r="BC272">
        <v>26.84</v>
      </c>
      <c r="BD272" s="20">
        <v>185.6</v>
      </c>
      <c r="BE272" s="20">
        <f t="shared" si="93"/>
        <v>485.6</v>
      </c>
      <c r="BF272" s="20">
        <f t="shared" si="94"/>
        <v>22.088624388764643</v>
      </c>
      <c r="BG272">
        <v>548</v>
      </c>
      <c r="BH272">
        <v>412</v>
      </c>
      <c r="BI272">
        <v>356</v>
      </c>
      <c r="BJ272" s="41">
        <f t="shared" si="95"/>
        <v>0.60619469026548678</v>
      </c>
      <c r="BK272">
        <v>85</v>
      </c>
      <c r="BL272">
        <v>85</v>
      </c>
      <c r="BM272">
        <v>101</v>
      </c>
      <c r="BN272" s="42">
        <f t="shared" si="96"/>
        <v>-16</v>
      </c>
      <c r="BO272">
        <v>71</v>
      </c>
      <c r="BP272">
        <v>37</v>
      </c>
      <c r="BQ272">
        <v>44</v>
      </c>
      <c r="BR272">
        <v>42</v>
      </c>
      <c r="BS272" s="41">
        <f t="shared" si="97"/>
        <v>4.4776119402985072E-2</v>
      </c>
      <c r="BT272">
        <v>489</v>
      </c>
      <c r="BU272">
        <v>479</v>
      </c>
      <c r="BV272" s="41">
        <f t="shared" si="98"/>
        <v>0.5051652892561983</v>
      </c>
      <c r="BW272">
        <v>152</v>
      </c>
      <c r="BX272">
        <v>157</v>
      </c>
      <c r="BY272">
        <v>185</v>
      </c>
      <c r="BZ272">
        <v>172</v>
      </c>
      <c r="CA272">
        <v>152</v>
      </c>
      <c r="CB272">
        <v>150</v>
      </c>
      <c r="CC272">
        <v>134</v>
      </c>
      <c r="CD272">
        <v>127</v>
      </c>
      <c r="CE272">
        <v>184</v>
      </c>
      <c r="CF272">
        <v>174</v>
      </c>
      <c r="CG272">
        <v>290</v>
      </c>
      <c r="CH272">
        <v>303</v>
      </c>
      <c r="CI272">
        <v>0</v>
      </c>
      <c r="CJ272">
        <v>0</v>
      </c>
      <c r="CK272">
        <v>2</v>
      </c>
      <c r="CL272">
        <v>4</v>
      </c>
      <c r="CM272">
        <v>2</v>
      </c>
      <c r="CN272">
        <v>0</v>
      </c>
      <c r="CO272">
        <v>0</v>
      </c>
      <c r="CP272">
        <v>0</v>
      </c>
      <c r="CQ272">
        <v>6</v>
      </c>
      <c r="CR272">
        <v>0</v>
      </c>
      <c r="CS272">
        <v>4</v>
      </c>
      <c r="CT272">
        <v>0</v>
      </c>
      <c r="CU272">
        <v>0</v>
      </c>
      <c r="CV272">
        <v>19</v>
      </c>
      <c r="CW272">
        <v>0</v>
      </c>
      <c r="CX272">
        <v>0</v>
      </c>
      <c r="CY272">
        <v>10</v>
      </c>
      <c r="CZ272">
        <v>61</v>
      </c>
      <c r="DA272">
        <v>12</v>
      </c>
      <c r="DB272">
        <v>14</v>
      </c>
      <c r="DC272">
        <v>14</v>
      </c>
      <c r="DD272">
        <v>18</v>
      </c>
      <c r="DE272">
        <v>6</v>
      </c>
      <c r="DF272">
        <v>1</v>
      </c>
      <c r="DG272">
        <v>110</v>
      </c>
      <c r="DH272">
        <v>17</v>
      </c>
      <c r="DI272">
        <v>12</v>
      </c>
      <c r="DJ272">
        <v>17</v>
      </c>
      <c r="DK272">
        <v>16</v>
      </c>
      <c r="DL272">
        <v>1</v>
      </c>
      <c r="DM272">
        <v>10</v>
      </c>
      <c r="DN272">
        <v>9</v>
      </c>
      <c r="DO272">
        <v>1</v>
      </c>
      <c r="DP272" s="42">
        <f t="shared" si="99"/>
        <v>-5</v>
      </c>
      <c r="DQ272" s="20">
        <v>-5.6580000000000004</v>
      </c>
      <c r="DR272">
        <v>16</v>
      </c>
      <c r="DS272">
        <v>1</v>
      </c>
      <c r="DT272">
        <v>0</v>
      </c>
      <c r="DU272">
        <v>0</v>
      </c>
      <c r="DV272">
        <v>0</v>
      </c>
      <c r="DW272">
        <v>1409</v>
      </c>
      <c r="DX272">
        <v>1194</v>
      </c>
      <c r="DY272">
        <v>1027</v>
      </c>
      <c r="DZ272">
        <v>896</v>
      </c>
      <c r="EA272">
        <v>746</v>
      </c>
      <c r="EB272">
        <v>649</v>
      </c>
      <c r="EC272">
        <v>68.709999999999994</v>
      </c>
      <c r="ED272">
        <v>57.96</v>
      </c>
      <c r="EE272">
        <v>83</v>
      </c>
      <c r="EF272">
        <v>75</v>
      </c>
      <c r="EG272" s="41">
        <f t="shared" si="100"/>
        <v>0.11126005361930295</v>
      </c>
      <c r="EH272" s="43">
        <f t="shared" si="101"/>
        <v>0.88443759630200303</v>
      </c>
      <c r="EI272" s="44">
        <f t="shared" si="102"/>
        <v>0.99569764992130594</v>
      </c>
      <c r="EJ272">
        <v>1416</v>
      </c>
      <c r="EK272">
        <v>1194</v>
      </c>
      <c r="EL272">
        <v>1033</v>
      </c>
      <c r="EM272">
        <v>897</v>
      </c>
      <c r="EN272">
        <v>749</v>
      </c>
      <c r="EO272">
        <v>650</v>
      </c>
      <c r="EP272">
        <v>82</v>
      </c>
      <c r="EQ272">
        <v>74</v>
      </c>
      <c r="ER272">
        <v>722</v>
      </c>
      <c r="ES272">
        <v>608</v>
      </c>
      <c r="ET272">
        <v>234</v>
      </c>
      <c r="EU272">
        <v>237</v>
      </c>
      <c r="EV272">
        <v>42</v>
      </c>
      <c r="EW272">
        <v>44</v>
      </c>
      <c r="EX272">
        <v>80</v>
      </c>
      <c r="EY272">
        <v>81</v>
      </c>
      <c r="EZ272">
        <v>5.0999999999999996</v>
      </c>
      <c r="FA272">
        <v>0.7</v>
      </c>
      <c r="FB272">
        <v>5.8</v>
      </c>
      <c r="FC272" s="20">
        <v>50.09</v>
      </c>
      <c r="FD272" s="26">
        <f t="shared" si="103"/>
        <v>0.6590789473684211</v>
      </c>
      <c r="FE272">
        <v>6.3559999999999999</v>
      </c>
      <c r="FF272">
        <v>2.29</v>
      </c>
      <c r="FG272">
        <v>-0.1</v>
      </c>
      <c r="FH272">
        <v>2.1800000000000002</v>
      </c>
      <c r="FI272">
        <v>4</v>
      </c>
      <c r="FJ272">
        <v>1</v>
      </c>
      <c r="FK272">
        <v>1</v>
      </c>
      <c r="FL272" s="42">
        <f t="shared" si="104"/>
        <v>165</v>
      </c>
      <c r="FM272" s="20">
        <f t="shared" si="105"/>
        <v>8.0625</v>
      </c>
      <c r="FN272" s="41">
        <v>0.13091829990000001</v>
      </c>
      <c r="FO272" s="20">
        <f t="shared" si="106"/>
        <v>51.3</v>
      </c>
      <c r="FP272" s="20">
        <f t="shared" si="107"/>
        <v>53.868400000000001</v>
      </c>
      <c r="FQ272" s="20">
        <f t="shared" si="108"/>
        <v>118.40339638376105</v>
      </c>
      <c r="FR272">
        <v>8</v>
      </c>
      <c r="FS272" t="s">
        <v>905</v>
      </c>
      <c r="FT272">
        <v>329</v>
      </c>
      <c r="FV272" t="s">
        <v>711</v>
      </c>
      <c r="FW272" s="45">
        <v>2750000</v>
      </c>
      <c r="FX272" s="45">
        <v>2750000</v>
      </c>
      <c r="FY272">
        <v>342</v>
      </c>
      <c r="FZ272">
        <v>71</v>
      </c>
      <c r="GA272">
        <v>73</v>
      </c>
      <c r="GB272">
        <v>144</v>
      </c>
      <c r="GC272">
        <v>17</v>
      </c>
      <c r="GD272">
        <v>150</v>
      </c>
      <c r="GE272">
        <v>556</v>
      </c>
      <c r="GF272">
        <v>4624</v>
      </c>
      <c r="GG272">
        <v>10.5</v>
      </c>
      <c r="GH272">
        <v>5.7</v>
      </c>
      <c r="GI272">
        <v>16.2</v>
      </c>
      <c r="GJ272" s="42">
        <f t="shared" si="109"/>
        <v>51.3</v>
      </c>
    </row>
    <row r="273" spans="1:192" x14ac:dyDescent="0.45">
      <c r="A273" s="40">
        <v>34106</v>
      </c>
      <c r="B273" t="s">
        <v>185</v>
      </c>
      <c r="C273" t="s">
        <v>126</v>
      </c>
      <c r="D273" t="s">
        <v>91</v>
      </c>
      <c r="E273" t="s">
        <v>91</v>
      </c>
      <c r="F273">
        <v>72</v>
      </c>
      <c r="G273">
        <v>195</v>
      </c>
      <c r="H273">
        <v>2013</v>
      </c>
      <c r="I273">
        <v>7</v>
      </c>
      <c r="J273">
        <v>198</v>
      </c>
      <c r="K273" t="s">
        <v>92</v>
      </c>
      <c r="L273">
        <v>2017</v>
      </c>
      <c r="M273">
        <v>24</v>
      </c>
      <c r="N273">
        <v>1</v>
      </c>
      <c r="O273">
        <v>8477337</v>
      </c>
      <c r="P273" t="s">
        <v>1879</v>
      </c>
      <c r="Q273" t="s">
        <v>1880</v>
      </c>
      <c r="R273" t="s">
        <v>1881</v>
      </c>
      <c r="S273" t="s">
        <v>243</v>
      </c>
      <c r="T273" t="s">
        <v>720</v>
      </c>
      <c r="U273" t="s">
        <v>279</v>
      </c>
      <c r="V273">
        <v>28</v>
      </c>
      <c r="W273">
        <v>2</v>
      </c>
      <c r="X273">
        <v>3</v>
      </c>
      <c r="Y273">
        <v>1</v>
      </c>
      <c r="Z273">
        <v>5</v>
      </c>
      <c r="AA273">
        <v>25</v>
      </c>
      <c r="AB273">
        <v>48</v>
      </c>
      <c r="AC273" s="26">
        <f t="shared" si="88"/>
        <v>0.17857142857142858</v>
      </c>
      <c r="AD273" s="20">
        <f t="shared" si="89"/>
        <v>0</v>
      </c>
      <c r="AE273" s="20">
        <v>1.8980000000000001</v>
      </c>
      <c r="AF273">
        <v>-11</v>
      </c>
      <c r="AG273">
        <v>-4</v>
      </c>
      <c r="AH273">
        <v>14</v>
      </c>
      <c r="AI273">
        <v>671</v>
      </c>
      <c r="AJ273">
        <v>28856</v>
      </c>
      <c r="AK273" s="20">
        <v>480.93333333332998</v>
      </c>
      <c r="AL273">
        <v>480.93</v>
      </c>
      <c r="AM273">
        <v>481</v>
      </c>
      <c r="AN273" s="26">
        <f t="shared" si="90"/>
        <v>17.176190476190477</v>
      </c>
      <c r="AO273">
        <v>28.51</v>
      </c>
      <c r="AP273" s="41">
        <f t="shared" si="91"/>
        <v>0.22727272727272727</v>
      </c>
      <c r="AQ273">
        <v>129</v>
      </c>
      <c r="AR273">
        <v>129</v>
      </c>
      <c r="AS273">
        <v>129</v>
      </c>
      <c r="AT273">
        <v>88</v>
      </c>
      <c r="AU273">
        <v>88</v>
      </c>
      <c r="AV273">
        <v>61</v>
      </c>
      <c r="AW273">
        <v>45</v>
      </c>
      <c r="AX273">
        <v>7</v>
      </c>
      <c r="AY273">
        <v>1</v>
      </c>
      <c r="AZ273">
        <v>10</v>
      </c>
      <c r="BA273" s="42">
        <f t="shared" si="92"/>
        <v>11</v>
      </c>
      <c r="BB273">
        <v>3.19</v>
      </c>
      <c r="BC273">
        <v>46.868899999999996</v>
      </c>
      <c r="BD273" s="20">
        <v>25.4</v>
      </c>
      <c r="BE273" s="20">
        <f t="shared" si="93"/>
        <v>154.4</v>
      </c>
      <c r="BF273" s="20">
        <f t="shared" si="94"/>
        <v>19.262678560289441</v>
      </c>
      <c r="BG273">
        <v>198</v>
      </c>
      <c r="BH273">
        <v>131</v>
      </c>
      <c r="BI273">
        <v>135</v>
      </c>
      <c r="BJ273" s="41">
        <f t="shared" si="95"/>
        <v>0.59459459459459463</v>
      </c>
      <c r="BK273">
        <v>27</v>
      </c>
      <c r="BL273">
        <v>27</v>
      </c>
      <c r="BM273">
        <v>31</v>
      </c>
      <c r="BN273" s="42">
        <f t="shared" si="96"/>
        <v>-4</v>
      </c>
      <c r="BO273">
        <v>27</v>
      </c>
      <c r="BP273">
        <v>29</v>
      </c>
      <c r="BQ273">
        <v>11</v>
      </c>
      <c r="BR273">
        <v>27</v>
      </c>
      <c r="BS273" s="41">
        <f t="shared" si="97"/>
        <v>6.7331670822942641E-2</v>
      </c>
      <c r="BT273">
        <v>0</v>
      </c>
      <c r="BU273">
        <v>0</v>
      </c>
      <c r="BV273" s="41">
        <f t="shared" si="98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5</v>
      </c>
      <c r="CZ273">
        <v>20</v>
      </c>
      <c r="DA273">
        <v>2</v>
      </c>
      <c r="DB273">
        <v>0</v>
      </c>
      <c r="DC273">
        <v>16</v>
      </c>
      <c r="DD273">
        <v>4</v>
      </c>
      <c r="DE273">
        <v>1</v>
      </c>
      <c r="DF273">
        <v>0</v>
      </c>
      <c r="DG273">
        <v>38</v>
      </c>
      <c r="DH273">
        <v>7</v>
      </c>
      <c r="DI273">
        <v>2</v>
      </c>
      <c r="DJ273">
        <v>7</v>
      </c>
      <c r="DK273">
        <v>7</v>
      </c>
      <c r="DL273">
        <v>0</v>
      </c>
      <c r="DM273">
        <v>2</v>
      </c>
      <c r="DN273">
        <v>2</v>
      </c>
      <c r="DO273">
        <v>0</v>
      </c>
      <c r="DP273" s="42">
        <f t="shared" si="99"/>
        <v>-5</v>
      </c>
      <c r="DQ273" s="20">
        <v>-4.8540000000000001</v>
      </c>
      <c r="DR273">
        <v>7</v>
      </c>
      <c r="DS273">
        <v>0</v>
      </c>
      <c r="DT273">
        <v>0</v>
      </c>
      <c r="DU273">
        <v>0</v>
      </c>
      <c r="DV273">
        <v>0</v>
      </c>
      <c r="DW273">
        <v>514</v>
      </c>
      <c r="DX273">
        <v>477</v>
      </c>
      <c r="DY273">
        <v>393</v>
      </c>
      <c r="DZ273">
        <v>374</v>
      </c>
      <c r="EA273">
        <v>274</v>
      </c>
      <c r="EB273">
        <v>279</v>
      </c>
      <c r="EC273">
        <v>26.14</v>
      </c>
      <c r="ED273">
        <v>26.82</v>
      </c>
      <c r="EE273">
        <v>22</v>
      </c>
      <c r="EF273">
        <v>30</v>
      </c>
      <c r="EG273" s="41">
        <f t="shared" si="100"/>
        <v>8.0291970802919707E-2</v>
      </c>
      <c r="EH273" s="43">
        <f t="shared" si="101"/>
        <v>0.89247311827956988</v>
      </c>
      <c r="EI273" s="44">
        <f t="shared" si="102"/>
        <v>0.9727650890824896</v>
      </c>
      <c r="EJ273">
        <v>518</v>
      </c>
      <c r="EK273">
        <v>478</v>
      </c>
      <c r="EL273">
        <v>398</v>
      </c>
      <c r="EM273">
        <v>375</v>
      </c>
      <c r="EN273">
        <v>277</v>
      </c>
      <c r="EO273">
        <v>280</v>
      </c>
      <c r="EP273">
        <v>21</v>
      </c>
      <c r="EQ273">
        <v>30</v>
      </c>
      <c r="ER273">
        <v>269</v>
      </c>
      <c r="ES273">
        <v>251</v>
      </c>
      <c r="ET273">
        <v>117</v>
      </c>
      <c r="EU273">
        <v>112</v>
      </c>
      <c r="EV273">
        <v>14</v>
      </c>
      <c r="EW273">
        <v>18</v>
      </c>
      <c r="EX273">
        <v>28</v>
      </c>
      <c r="EY273">
        <v>32</v>
      </c>
      <c r="EZ273">
        <v>0.1</v>
      </c>
      <c r="FA273">
        <v>0.2</v>
      </c>
      <c r="FB273">
        <v>0.4</v>
      </c>
      <c r="FC273" s="20">
        <v>7.03</v>
      </c>
      <c r="FD273" s="26">
        <f t="shared" si="103"/>
        <v>0.25107142857142856</v>
      </c>
      <c r="FE273">
        <v>0.31280000000000002</v>
      </c>
      <c r="FF273">
        <v>0.54</v>
      </c>
      <c r="FG273">
        <v>-0.15</v>
      </c>
      <c r="FH273">
        <v>0.39</v>
      </c>
      <c r="FL273" s="42">
        <f t="shared" si="104"/>
        <v>68</v>
      </c>
      <c r="FM273" s="20">
        <f t="shared" si="105"/>
        <v>5.4285714285714288</v>
      </c>
      <c r="FN273" s="41">
        <v>2.5916561300000002E-2</v>
      </c>
      <c r="FO273" s="20">
        <f t="shared" si="106"/>
        <v>3.6</v>
      </c>
      <c r="FP273" s="20">
        <f t="shared" si="107"/>
        <v>4.0292000000000003</v>
      </c>
      <c r="FQ273" s="20">
        <f t="shared" si="108"/>
        <v>123.63545630341214</v>
      </c>
      <c r="FV273" t="s">
        <v>751</v>
      </c>
      <c r="FW273" s="45">
        <v>742500</v>
      </c>
      <c r="FX273" s="45">
        <v>742500</v>
      </c>
      <c r="FY273">
        <v>28</v>
      </c>
      <c r="FZ273">
        <v>2</v>
      </c>
      <c r="GA273">
        <v>3</v>
      </c>
      <c r="GB273">
        <v>5</v>
      </c>
      <c r="GC273">
        <v>-11</v>
      </c>
      <c r="GD273">
        <v>14</v>
      </c>
      <c r="GE273">
        <v>61</v>
      </c>
      <c r="GF273">
        <v>481</v>
      </c>
      <c r="GG273">
        <v>0.1</v>
      </c>
      <c r="GH273">
        <v>0.2</v>
      </c>
      <c r="GI273">
        <v>0.4</v>
      </c>
      <c r="GJ273" s="42">
        <f t="shared" si="109"/>
        <v>3.6</v>
      </c>
    </row>
    <row r="274" spans="1:192" x14ac:dyDescent="0.45">
      <c r="A274" s="40">
        <v>31624</v>
      </c>
      <c r="B274" t="s">
        <v>1882</v>
      </c>
      <c r="D274" t="s">
        <v>156</v>
      </c>
      <c r="E274" t="s">
        <v>156</v>
      </c>
      <c r="F274">
        <v>75</v>
      </c>
      <c r="G274">
        <v>195</v>
      </c>
      <c r="H274">
        <v>2004</v>
      </c>
      <c r="I274">
        <v>1</v>
      </c>
      <c r="J274">
        <v>2</v>
      </c>
      <c r="K274" t="s">
        <v>92</v>
      </c>
      <c r="L274">
        <v>2006</v>
      </c>
      <c r="M274">
        <v>31</v>
      </c>
      <c r="N274">
        <v>12</v>
      </c>
      <c r="O274">
        <v>8471215</v>
      </c>
      <c r="P274" t="s">
        <v>1883</v>
      </c>
      <c r="Q274" t="s">
        <v>1884</v>
      </c>
      <c r="R274" t="s">
        <v>1885</v>
      </c>
      <c r="S274" t="s">
        <v>1886</v>
      </c>
      <c r="T274" t="s">
        <v>716</v>
      </c>
      <c r="U274" t="s">
        <v>230</v>
      </c>
      <c r="V274">
        <v>78</v>
      </c>
      <c r="W274">
        <v>42</v>
      </c>
      <c r="X274">
        <v>56</v>
      </c>
      <c r="Y274">
        <v>32</v>
      </c>
      <c r="Z274">
        <v>98</v>
      </c>
      <c r="AA274">
        <v>1</v>
      </c>
      <c r="AB274">
        <v>0</v>
      </c>
      <c r="AC274" s="26">
        <f t="shared" si="88"/>
        <v>1.2564102564102564</v>
      </c>
      <c r="AD274" s="20">
        <f t="shared" si="89"/>
        <v>6.0793201133144521</v>
      </c>
      <c r="AE274" s="20">
        <v>37.470999999999997</v>
      </c>
      <c r="AF274">
        <v>16</v>
      </c>
      <c r="AG274">
        <v>10.5</v>
      </c>
      <c r="AH274">
        <v>87</v>
      </c>
      <c r="AI274">
        <v>1829</v>
      </c>
      <c r="AJ274">
        <v>88873</v>
      </c>
      <c r="AK274" s="20">
        <v>1481.2166666666999</v>
      </c>
      <c r="AL274">
        <v>1481.22</v>
      </c>
      <c r="AM274">
        <v>1481</v>
      </c>
      <c r="AN274" s="26">
        <f t="shared" si="90"/>
        <v>18.989957264957265</v>
      </c>
      <c r="AO274">
        <v>31.43</v>
      </c>
      <c r="AP274" s="41">
        <f t="shared" si="91"/>
        <v>0.77165354330708658</v>
      </c>
      <c r="AQ274">
        <v>379</v>
      </c>
      <c r="AR274">
        <v>379</v>
      </c>
      <c r="AS274">
        <v>379</v>
      </c>
      <c r="AT274">
        <v>306</v>
      </c>
      <c r="AU274">
        <v>306</v>
      </c>
      <c r="AV274">
        <v>239</v>
      </c>
      <c r="AW274">
        <v>249</v>
      </c>
      <c r="AX274">
        <v>101</v>
      </c>
      <c r="AY274">
        <v>5</v>
      </c>
      <c r="AZ274">
        <v>30</v>
      </c>
      <c r="BA274" s="42">
        <f t="shared" si="92"/>
        <v>35</v>
      </c>
      <c r="BB274">
        <v>28.97</v>
      </c>
      <c r="BC274">
        <v>26.338899999999999</v>
      </c>
      <c r="BD274" s="20">
        <v>444.3</v>
      </c>
      <c r="BE274" s="20">
        <f t="shared" si="93"/>
        <v>823.3</v>
      </c>
      <c r="BF274" s="20">
        <f t="shared" si="94"/>
        <v>33.349536193138086</v>
      </c>
      <c r="BG274">
        <v>802</v>
      </c>
      <c r="BH274">
        <v>454</v>
      </c>
      <c r="BI274">
        <v>282</v>
      </c>
      <c r="BJ274" s="41">
        <f t="shared" si="95"/>
        <v>0.73985239852398521</v>
      </c>
      <c r="BK274">
        <v>48</v>
      </c>
      <c r="BL274">
        <v>48</v>
      </c>
      <c r="BM274">
        <v>98</v>
      </c>
      <c r="BN274" s="42">
        <f t="shared" si="96"/>
        <v>-50</v>
      </c>
      <c r="BO274">
        <v>67</v>
      </c>
      <c r="BP274">
        <v>73</v>
      </c>
      <c r="BQ274">
        <v>75</v>
      </c>
      <c r="BR274">
        <v>32</v>
      </c>
      <c r="BS274" s="41">
        <f t="shared" si="97"/>
        <v>3.242147922998987E-2</v>
      </c>
      <c r="BT274">
        <v>460</v>
      </c>
      <c r="BU274">
        <v>592</v>
      </c>
      <c r="BV274" s="41">
        <f t="shared" si="98"/>
        <v>0.43726235741444869</v>
      </c>
      <c r="BW274">
        <v>97</v>
      </c>
      <c r="BX274">
        <v>133</v>
      </c>
      <c r="BY274">
        <v>151</v>
      </c>
      <c r="BZ274">
        <v>225</v>
      </c>
      <c r="CA274">
        <v>212</v>
      </c>
      <c r="CB274">
        <v>234</v>
      </c>
      <c r="CC274">
        <v>118</v>
      </c>
      <c r="CD274">
        <v>146</v>
      </c>
      <c r="CE274">
        <v>177</v>
      </c>
      <c r="CF274">
        <v>229</v>
      </c>
      <c r="CG274">
        <v>261</v>
      </c>
      <c r="CH274">
        <v>349</v>
      </c>
      <c r="CI274">
        <v>1</v>
      </c>
      <c r="CJ274">
        <v>2</v>
      </c>
      <c r="CK274">
        <v>6</v>
      </c>
      <c r="CL274">
        <v>7</v>
      </c>
      <c r="CM274">
        <v>4</v>
      </c>
      <c r="CN274">
        <v>0</v>
      </c>
      <c r="CO274">
        <v>1</v>
      </c>
      <c r="CP274">
        <v>5</v>
      </c>
      <c r="CQ274">
        <v>1</v>
      </c>
      <c r="CR274">
        <v>2</v>
      </c>
      <c r="CS274">
        <v>11</v>
      </c>
      <c r="CT274">
        <v>3</v>
      </c>
      <c r="CU274">
        <v>0</v>
      </c>
      <c r="CV274">
        <v>20</v>
      </c>
      <c r="CW274">
        <v>1</v>
      </c>
      <c r="CX274">
        <v>5</v>
      </c>
      <c r="CY274">
        <v>7</v>
      </c>
      <c r="CZ274">
        <v>54</v>
      </c>
      <c r="DA274">
        <v>27</v>
      </c>
      <c r="DB274">
        <v>2</v>
      </c>
      <c r="DC274">
        <v>39</v>
      </c>
      <c r="DD274">
        <v>33</v>
      </c>
      <c r="DE274">
        <v>9</v>
      </c>
      <c r="DF274">
        <v>1</v>
      </c>
      <c r="DG274">
        <v>128</v>
      </c>
      <c r="DH274">
        <v>38</v>
      </c>
      <c r="DI274">
        <v>29</v>
      </c>
      <c r="DJ274">
        <v>38</v>
      </c>
      <c r="DK274">
        <v>37</v>
      </c>
      <c r="DL274">
        <v>1</v>
      </c>
      <c r="DM274">
        <v>29</v>
      </c>
      <c r="DN274">
        <v>28</v>
      </c>
      <c r="DO274">
        <v>1</v>
      </c>
      <c r="DP274" s="42">
        <f t="shared" si="99"/>
        <v>-9</v>
      </c>
      <c r="DQ274" s="20">
        <v>-9.1310000000000002</v>
      </c>
      <c r="DR274">
        <v>36</v>
      </c>
      <c r="DS274">
        <v>1</v>
      </c>
      <c r="DT274">
        <v>0</v>
      </c>
      <c r="DU274">
        <v>0</v>
      </c>
      <c r="DV274">
        <v>1</v>
      </c>
      <c r="DW274">
        <v>1797</v>
      </c>
      <c r="DX274">
        <v>1225</v>
      </c>
      <c r="DY274">
        <v>1375</v>
      </c>
      <c r="DZ274">
        <v>955</v>
      </c>
      <c r="EA274">
        <v>1054</v>
      </c>
      <c r="EB274">
        <v>701</v>
      </c>
      <c r="EC274">
        <v>106.23</v>
      </c>
      <c r="ED274">
        <v>65.37</v>
      </c>
      <c r="EE274">
        <v>127</v>
      </c>
      <c r="EF274">
        <v>63</v>
      </c>
      <c r="EG274" s="41">
        <f t="shared" si="100"/>
        <v>0.1204933586337761</v>
      </c>
      <c r="EH274" s="43">
        <f t="shared" si="101"/>
        <v>0.91012838801711837</v>
      </c>
      <c r="EI274" s="44">
        <f t="shared" si="102"/>
        <v>1.0306217466508945</v>
      </c>
      <c r="EJ274">
        <v>1794</v>
      </c>
      <c r="EK274">
        <v>1228</v>
      </c>
      <c r="EL274">
        <v>1372</v>
      </c>
      <c r="EM274">
        <v>957</v>
      </c>
      <c r="EN274">
        <v>1051</v>
      </c>
      <c r="EO274">
        <v>702</v>
      </c>
      <c r="EP274">
        <v>127</v>
      </c>
      <c r="EQ274">
        <v>63</v>
      </c>
      <c r="ER274">
        <v>1003</v>
      </c>
      <c r="ES274">
        <v>639</v>
      </c>
      <c r="ET274">
        <v>402</v>
      </c>
      <c r="EU274">
        <v>286</v>
      </c>
      <c r="EV274">
        <v>68</v>
      </c>
      <c r="EW274">
        <v>39</v>
      </c>
      <c r="EX274">
        <v>121</v>
      </c>
      <c r="EY274">
        <v>110</v>
      </c>
      <c r="EZ274">
        <v>10.199999999999999</v>
      </c>
      <c r="FA274">
        <v>2.2000000000000002</v>
      </c>
      <c r="FB274">
        <v>12.4</v>
      </c>
      <c r="FC274" s="20">
        <v>90.31</v>
      </c>
      <c r="FD274" s="26">
        <f t="shared" si="103"/>
        <v>1.1578205128205128</v>
      </c>
      <c r="FE274">
        <v>15.363899999999999</v>
      </c>
      <c r="FF274">
        <v>3.21</v>
      </c>
      <c r="FG274">
        <v>-0.11</v>
      </c>
      <c r="FH274">
        <v>3.1</v>
      </c>
      <c r="FI274">
        <v>4</v>
      </c>
      <c r="FJ274">
        <v>2</v>
      </c>
      <c r="FK274">
        <v>1</v>
      </c>
      <c r="FL274" s="42">
        <f t="shared" si="104"/>
        <v>168</v>
      </c>
      <c r="FM274" s="20">
        <f t="shared" si="105"/>
        <v>3.4166666666666665</v>
      </c>
      <c r="FN274" s="41">
        <v>0.19365721999999999</v>
      </c>
      <c r="FO274" s="20">
        <f t="shared" si="106"/>
        <v>89.3</v>
      </c>
      <c r="FP274" s="20">
        <f t="shared" si="107"/>
        <v>96.1738</v>
      </c>
      <c r="FQ274" s="20">
        <f t="shared" si="108"/>
        <v>122.41260582492809</v>
      </c>
      <c r="FR274">
        <v>4</v>
      </c>
      <c r="FS274" t="s">
        <v>189</v>
      </c>
      <c r="FT274">
        <v>463</v>
      </c>
      <c r="FV274" t="s">
        <v>711</v>
      </c>
      <c r="FW274" s="45">
        <v>9500000</v>
      </c>
      <c r="FX274" s="45">
        <v>9500000</v>
      </c>
      <c r="FY274">
        <v>784</v>
      </c>
      <c r="FZ274">
        <v>370</v>
      </c>
      <c r="GA274">
        <v>560</v>
      </c>
      <c r="GB274">
        <v>930</v>
      </c>
      <c r="GC274">
        <v>91</v>
      </c>
      <c r="GD274">
        <v>813</v>
      </c>
      <c r="GE274">
        <v>2687</v>
      </c>
      <c r="GF274">
        <v>15779</v>
      </c>
      <c r="GG274">
        <v>96.1</v>
      </c>
      <c r="GH274">
        <v>19.600000000000001</v>
      </c>
      <c r="GI274">
        <v>115.7</v>
      </c>
      <c r="GJ274" s="42">
        <f t="shared" si="109"/>
        <v>89.3</v>
      </c>
    </row>
    <row r="275" spans="1:192" x14ac:dyDescent="0.45">
      <c r="A275" s="40">
        <v>33950</v>
      </c>
      <c r="B275" t="s">
        <v>522</v>
      </c>
      <c r="C275" t="s">
        <v>282</v>
      </c>
      <c r="D275" t="s">
        <v>107</v>
      </c>
      <c r="E275" t="s">
        <v>107</v>
      </c>
      <c r="F275">
        <v>69</v>
      </c>
      <c r="G275">
        <v>160</v>
      </c>
      <c r="K275" t="s">
        <v>202</v>
      </c>
      <c r="L275">
        <v>2016</v>
      </c>
      <c r="M275">
        <v>25</v>
      </c>
      <c r="N275">
        <v>2</v>
      </c>
      <c r="O275">
        <v>8478512</v>
      </c>
      <c r="P275" t="s">
        <v>1887</v>
      </c>
      <c r="Q275" t="s">
        <v>1888</v>
      </c>
      <c r="R275" t="s">
        <v>1889</v>
      </c>
      <c r="S275" t="s">
        <v>1890</v>
      </c>
      <c r="T275" t="s">
        <v>716</v>
      </c>
      <c r="U275" t="s">
        <v>263</v>
      </c>
      <c r="V275">
        <v>10</v>
      </c>
      <c r="W275">
        <v>0</v>
      </c>
      <c r="X275">
        <v>4</v>
      </c>
      <c r="Y275">
        <v>3</v>
      </c>
      <c r="Z275">
        <v>4</v>
      </c>
      <c r="AA275">
        <v>25</v>
      </c>
      <c r="AB275">
        <v>81</v>
      </c>
      <c r="AC275" s="26">
        <f t="shared" si="88"/>
        <v>0.4</v>
      </c>
      <c r="AD275" s="20">
        <f t="shared" si="89"/>
        <v>1.3469387755102042</v>
      </c>
      <c r="AE275" s="20">
        <v>1.1759999999999999</v>
      </c>
      <c r="AF275">
        <v>-1</v>
      </c>
      <c r="AG275">
        <v>1.2</v>
      </c>
      <c r="AH275">
        <v>0</v>
      </c>
      <c r="AI275">
        <v>154</v>
      </c>
      <c r="AJ275">
        <v>6547</v>
      </c>
      <c r="AK275" s="20">
        <v>109.11666666667</v>
      </c>
      <c r="AL275">
        <v>109.12</v>
      </c>
      <c r="AM275">
        <v>109</v>
      </c>
      <c r="AN275" s="26">
        <f t="shared" si="90"/>
        <v>10.911666666666665</v>
      </c>
      <c r="AO275">
        <v>18.579999999999998</v>
      </c>
      <c r="AP275" s="41">
        <f t="shared" si="91"/>
        <v>1</v>
      </c>
      <c r="AQ275">
        <v>12</v>
      </c>
      <c r="AR275">
        <v>12</v>
      </c>
      <c r="AS275">
        <v>12</v>
      </c>
      <c r="AT275">
        <v>11</v>
      </c>
      <c r="AU275">
        <v>11</v>
      </c>
      <c r="AV275">
        <v>7</v>
      </c>
      <c r="AW275">
        <v>8</v>
      </c>
      <c r="AX275">
        <v>3</v>
      </c>
      <c r="AY275">
        <v>0</v>
      </c>
      <c r="AZ275">
        <v>1</v>
      </c>
      <c r="BA275" s="42">
        <f t="shared" si="92"/>
        <v>1</v>
      </c>
      <c r="BB275">
        <v>0.62</v>
      </c>
      <c r="BC275">
        <v>27.428599999999999</v>
      </c>
      <c r="BD275" s="20">
        <v>67.7</v>
      </c>
      <c r="BE275" s="20">
        <f t="shared" si="93"/>
        <v>79.7</v>
      </c>
      <c r="BF275" s="20">
        <f t="shared" si="94"/>
        <v>43.8233137829912</v>
      </c>
      <c r="BG275">
        <v>39</v>
      </c>
      <c r="BH275">
        <v>43</v>
      </c>
      <c r="BI275">
        <v>28</v>
      </c>
      <c r="BJ275" s="41">
        <f t="shared" si="95"/>
        <v>0.58208955223880599</v>
      </c>
      <c r="BK275">
        <v>4</v>
      </c>
      <c r="BL275">
        <v>4</v>
      </c>
      <c r="BM275">
        <v>13</v>
      </c>
      <c r="BN275" s="42">
        <f t="shared" si="96"/>
        <v>-9</v>
      </c>
      <c r="BO275">
        <v>4</v>
      </c>
      <c r="BP275">
        <v>2</v>
      </c>
      <c r="BQ275">
        <v>2</v>
      </c>
      <c r="BR275">
        <v>0</v>
      </c>
      <c r="BS275" s="41">
        <f t="shared" si="97"/>
        <v>0</v>
      </c>
      <c r="BT275">
        <v>14</v>
      </c>
      <c r="BU275">
        <v>14</v>
      </c>
      <c r="BV275" s="41">
        <f t="shared" si="98"/>
        <v>0.5</v>
      </c>
      <c r="BW275">
        <v>2</v>
      </c>
      <c r="BX275">
        <v>4</v>
      </c>
      <c r="BY275">
        <v>7</v>
      </c>
      <c r="BZ275">
        <v>4</v>
      </c>
      <c r="CA275">
        <v>5</v>
      </c>
      <c r="CB275">
        <v>6</v>
      </c>
      <c r="CC275">
        <v>8</v>
      </c>
      <c r="CD275">
        <v>6</v>
      </c>
      <c r="CE275">
        <v>2</v>
      </c>
      <c r="CF275">
        <v>3</v>
      </c>
      <c r="CG275">
        <v>4</v>
      </c>
      <c r="CH275">
        <v>8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</v>
      </c>
      <c r="DA275">
        <v>1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1</v>
      </c>
      <c r="DN275">
        <v>1</v>
      </c>
      <c r="DO275">
        <v>0</v>
      </c>
      <c r="DP275" s="42">
        <f t="shared" si="99"/>
        <v>1</v>
      </c>
      <c r="DQ275" s="20">
        <v>0.88600000000000001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101</v>
      </c>
      <c r="DX275">
        <v>80</v>
      </c>
      <c r="DY275">
        <v>86</v>
      </c>
      <c r="DZ275">
        <v>60</v>
      </c>
      <c r="EA275">
        <v>56</v>
      </c>
      <c r="EB275">
        <v>41</v>
      </c>
      <c r="EC275">
        <v>4.68</v>
      </c>
      <c r="ED275">
        <v>3.98</v>
      </c>
      <c r="EE275">
        <v>4</v>
      </c>
      <c r="EF275">
        <v>4</v>
      </c>
      <c r="EG275" s="41">
        <f t="shared" si="100"/>
        <v>7.1428571428571425E-2</v>
      </c>
      <c r="EH275" s="43">
        <f t="shared" si="101"/>
        <v>0.90243902439024393</v>
      </c>
      <c r="EI275" s="44">
        <f t="shared" si="102"/>
        <v>0.97386759581881532</v>
      </c>
      <c r="EJ275">
        <v>101</v>
      </c>
      <c r="EK275">
        <v>81</v>
      </c>
      <c r="EL275">
        <v>86</v>
      </c>
      <c r="EM275">
        <v>61</v>
      </c>
      <c r="EN275">
        <v>56</v>
      </c>
      <c r="EO275">
        <v>42</v>
      </c>
      <c r="EP275">
        <v>4</v>
      </c>
      <c r="EQ275">
        <v>4</v>
      </c>
      <c r="ER275">
        <v>50</v>
      </c>
      <c r="ES275">
        <v>37</v>
      </c>
      <c r="ET275">
        <v>15</v>
      </c>
      <c r="EU275">
        <v>17</v>
      </c>
      <c r="EV275">
        <v>1</v>
      </c>
      <c r="EW275">
        <v>3</v>
      </c>
      <c r="EX275">
        <v>2</v>
      </c>
      <c r="EY275">
        <v>8</v>
      </c>
      <c r="EZ275">
        <v>0.1</v>
      </c>
      <c r="FA275">
        <v>0.1</v>
      </c>
      <c r="FB275">
        <v>0.2</v>
      </c>
      <c r="FC275" s="20">
        <v>4.53</v>
      </c>
      <c r="FD275" s="26">
        <f t="shared" si="103"/>
        <v>0.45300000000000001</v>
      </c>
      <c r="FE275">
        <v>2.18E-2</v>
      </c>
      <c r="FF275">
        <v>0.06</v>
      </c>
      <c r="FG275">
        <v>0.1</v>
      </c>
      <c r="FH275">
        <v>0.16</v>
      </c>
      <c r="FL275" s="42">
        <f t="shared" si="104"/>
        <v>4</v>
      </c>
      <c r="FM275" s="20">
        <f t="shared" si="105"/>
        <v>0</v>
      </c>
      <c r="FN275" s="41">
        <v>0</v>
      </c>
      <c r="FO275" s="20">
        <f t="shared" si="106"/>
        <v>4</v>
      </c>
      <c r="FP275" s="20">
        <f t="shared" si="107"/>
        <v>4.1772</v>
      </c>
      <c r="FQ275" s="20">
        <f t="shared" si="108"/>
        <v>99.523460410557178</v>
      </c>
      <c r="FR275">
        <v>4</v>
      </c>
      <c r="FS275" t="s">
        <v>455</v>
      </c>
      <c r="FT275">
        <v>195</v>
      </c>
      <c r="FV275" t="s">
        <v>711</v>
      </c>
      <c r="FW275" s="45">
        <v>675000</v>
      </c>
      <c r="FX275" s="45">
        <v>675000</v>
      </c>
      <c r="FY275">
        <v>59</v>
      </c>
      <c r="FZ275">
        <v>5</v>
      </c>
      <c r="GA275">
        <v>12</v>
      </c>
      <c r="GB275">
        <v>17</v>
      </c>
      <c r="GC275">
        <v>-11</v>
      </c>
      <c r="GD275">
        <v>12</v>
      </c>
      <c r="GE275">
        <v>73</v>
      </c>
      <c r="GF275">
        <v>747</v>
      </c>
      <c r="GG275">
        <v>0.4</v>
      </c>
      <c r="GH275">
        <v>0.5</v>
      </c>
      <c r="GI275">
        <v>0.9</v>
      </c>
      <c r="GJ275" s="42">
        <f t="shared" si="109"/>
        <v>4</v>
      </c>
    </row>
    <row r="276" spans="1:192" x14ac:dyDescent="0.45">
      <c r="A276" s="40">
        <v>34341</v>
      </c>
      <c r="B276" t="s">
        <v>1120</v>
      </c>
      <c r="C276" t="s">
        <v>145</v>
      </c>
      <c r="D276" t="s">
        <v>91</v>
      </c>
      <c r="E276" t="s">
        <v>91</v>
      </c>
      <c r="F276">
        <v>72</v>
      </c>
      <c r="G276">
        <v>212</v>
      </c>
      <c r="H276">
        <v>2013</v>
      </c>
      <c r="I276">
        <v>7</v>
      </c>
      <c r="J276">
        <v>206</v>
      </c>
      <c r="K276" t="s">
        <v>202</v>
      </c>
      <c r="L276">
        <v>2016</v>
      </c>
      <c r="M276">
        <v>24</v>
      </c>
      <c r="N276">
        <v>2</v>
      </c>
      <c r="O276">
        <v>8477346</v>
      </c>
      <c r="P276" t="s">
        <v>1891</v>
      </c>
      <c r="Q276" t="s">
        <v>1892</v>
      </c>
      <c r="R276" t="s">
        <v>1893</v>
      </c>
      <c r="S276" t="s">
        <v>1894</v>
      </c>
      <c r="T276" t="s">
        <v>720</v>
      </c>
      <c r="U276" t="s">
        <v>373</v>
      </c>
      <c r="V276">
        <v>60</v>
      </c>
      <c r="W276">
        <v>2</v>
      </c>
      <c r="X276">
        <v>6</v>
      </c>
      <c r="Y276">
        <v>2</v>
      </c>
      <c r="Z276">
        <v>8</v>
      </c>
      <c r="AA276">
        <v>20</v>
      </c>
      <c r="AB276">
        <v>70</v>
      </c>
      <c r="AC276" s="26">
        <f t="shared" si="88"/>
        <v>0.13333333333333333</v>
      </c>
      <c r="AD276" s="20">
        <f t="shared" si="89"/>
        <v>8</v>
      </c>
      <c r="AE276" s="20">
        <v>2.746</v>
      </c>
      <c r="AF276">
        <v>5</v>
      </c>
      <c r="AG276">
        <v>2</v>
      </c>
      <c r="AH276">
        <v>32</v>
      </c>
      <c r="AI276">
        <v>1153</v>
      </c>
      <c r="AJ276">
        <v>52460</v>
      </c>
      <c r="AK276" s="20">
        <v>874.33333333332996</v>
      </c>
      <c r="AL276">
        <v>874.33</v>
      </c>
      <c r="AM276">
        <v>874</v>
      </c>
      <c r="AN276" s="26">
        <f t="shared" si="90"/>
        <v>14.572222222222223</v>
      </c>
      <c r="AO276">
        <v>24.65</v>
      </c>
      <c r="AP276" s="41">
        <f t="shared" si="91"/>
        <v>0.32</v>
      </c>
      <c r="AQ276">
        <v>133</v>
      </c>
      <c r="AR276">
        <v>133</v>
      </c>
      <c r="AS276">
        <v>133</v>
      </c>
      <c r="AT276">
        <v>83</v>
      </c>
      <c r="AU276">
        <v>83</v>
      </c>
      <c r="AV276">
        <v>58</v>
      </c>
      <c r="AW276">
        <v>31</v>
      </c>
      <c r="AX276">
        <v>4</v>
      </c>
      <c r="AY276">
        <v>2</v>
      </c>
      <c r="AZ276">
        <v>10</v>
      </c>
      <c r="BA276" s="42">
        <f t="shared" si="92"/>
        <v>12</v>
      </c>
      <c r="BB276">
        <v>2.3199999999999998</v>
      </c>
      <c r="BC276">
        <v>52.086199999999998</v>
      </c>
      <c r="BD276" s="20">
        <v>62.6</v>
      </c>
      <c r="BE276" s="20">
        <f t="shared" si="93"/>
        <v>195.6</v>
      </c>
      <c r="BF276" s="20">
        <f t="shared" si="94"/>
        <v>13.422849496185648</v>
      </c>
      <c r="BG276">
        <v>292</v>
      </c>
      <c r="BH276">
        <v>316</v>
      </c>
      <c r="BI276">
        <v>216</v>
      </c>
      <c r="BJ276" s="41">
        <f t="shared" si="95"/>
        <v>0.57480314960629919</v>
      </c>
      <c r="BK276">
        <v>108</v>
      </c>
      <c r="BL276">
        <v>108</v>
      </c>
      <c r="BM276">
        <v>100</v>
      </c>
      <c r="BN276" s="42">
        <f t="shared" si="96"/>
        <v>8</v>
      </c>
      <c r="BO276">
        <v>25</v>
      </c>
      <c r="BP276">
        <v>53</v>
      </c>
      <c r="BQ276">
        <v>25</v>
      </c>
      <c r="BR276">
        <v>69</v>
      </c>
      <c r="BS276" s="41">
        <f t="shared" si="97"/>
        <v>0.11311475409836065</v>
      </c>
      <c r="BT276">
        <v>0</v>
      </c>
      <c r="BU276">
        <v>0</v>
      </c>
      <c r="BV276" s="41">
        <f t="shared" si="98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</v>
      </c>
      <c r="CZ276">
        <v>23</v>
      </c>
      <c r="DA276">
        <v>4</v>
      </c>
      <c r="DB276">
        <v>0</v>
      </c>
      <c r="DC276">
        <v>33</v>
      </c>
      <c r="DD276">
        <v>6</v>
      </c>
      <c r="DE276">
        <v>0</v>
      </c>
      <c r="DF276">
        <v>0</v>
      </c>
      <c r="DG276">
        <v>15</v>
      </c>
      <c r="DH276">
        <v>13</v>
      </c>
      <c r="DI276">
        <v>9</v>
      </c>
      <c r="DJ276">
        <v>13</v>
      </c>
      <c r="DK276">
        <v>11</v>
      </c>
      <c r="DL276">
        <v>2</v>
      </c>
      <c r="DM276">
        <v>12</v>
      </c>
      <c r="DN276">
        <v>10</v>
      </c>
      <c r="DO276">
        <v>2</v>
      </c>
      <c r="DP276" s="42">
        <f t="shared" si="99"/>
        <v>-4</v>
      </c>
      <c r="DQ276" s="20">
        <v>2.9530000000000003</v>
      </c>
      <c r="DR276">
        <v>11</v>
      </c>
      <c r="DS276">
        <v>2</v>
      </c>
      <c r="DT276">
        <v>0</v>
      </c>
      <c r="DU276">
        <v>0</v>
      </c>
      <c r="DV276">
        <v>0</v>
      </c>
      <c r="DW276">
        <v>840</v>
      </c>
      <c r="DX276">
        <v>757</v>
      </c>
      <c r="DY276">
        <v>637</v>
      </c>
      <c r="DZ276">
        <v>541</v>
      </c>
      <c r="EA276">
        <v>472</v>
      </c>
      <c r="EB276">
        <v>399</v>
      </c>
      <c r="EC276">
        <v>36.53</v>
      </c>
      <c r="ED276">
        <v>32.44</v>
      </c>
      <c r="EE276">
        <v>25</v>
      </c>
      <c r="EF276">
        <v>19</v>
      </c>
      <c r="EG276" s="41">
        <f t="shared" si="100"/>
        <v>5.2966101694915252E-2</v>
      </c>
      <c r="EH276" s="43">
        <f t="shared" si="101"/>
        <v>0.95238095238095233</v>
      </c>
      <c r="EI276" s="44">
        <f t="shared" si="102"/>
        <v>1.0053470540758676</v>
      </c>
      <c r="EJ276">
        <v>840</v>
      </c>
      <c r="EK276">
        <v>760</v>
      </c>
      <c r="EL276">
        <v>637</v>
      </c>
      <c r="EM276">
        <v>542</v>
      </c>
      <c r="EN276">
        <v>472</v>
      </c>
      <c r="EO276">
        <v>400</v>
      </c>
      <c r="EP276">
        <v>24</v>
      </c>
      <c r="EQ276">
        <v>19</v>
      </c>
      <c r="ER276">
        <v>387</v>
      </c>
      <c r="ES276">
        <v>347</v>
      </c>
      <c r="ET276">
        <v>162</v>
      </c>
      <c r="EU276">
        <v>126</v>
      </c>
      <c r="EV276">
        <v>12</v>
      </c>
      <c r="EW276">
        <v>11</v>
      </c>
      <c r="EX276">
        <v>75</v>
      </c>
      <c r="EY276">
        <v>66</v>
      </c>
      <c r="EZ276">
        <v>-0.1</v>
      </c>
      <c r="FA276">
        <v>2.2000000000000002</v>
      </c>
      <c r="FB276">
        <v>2.1</v>
      </c>
      <c r="FC276" s="20">
        <v>15.65</v>
      </c>
      <c r="FD276" s="26">
        <f t="shared" si="103"/>
        <v>0.26083333333333336</v>
      </c>
      <c r="FE276">
        <v>0.48150000000000004</v>
      </c>
      <c r="FF276">
        <v>0.15</v>
      </c>
      <c r="FG276">
        <v>0.19</v>
      </c>
      <c r="FH276">
        <v>0.34</v>
      </c>
      <c r="FL276" s="42">
        <f t="shared" si="104"/>
        <v>211</v>
      </c>
      <c r="FM276" s="20">
        <f t="shared" si="105"/>
        <v>12.090909090909092</v>
      </c>
      <c r="FN276" s="41">
        <v>1.1248285300000001E-2</v>
      </c>
      <c r="FO276" s="20">
        <f t="shared" si="106"/>
        <v>4.8</v>
      </c>
      <c r="FP276" s="20">
        <f t="shared" si="107"/>
        <v>8.5906000000000002</v>
      </c>
      <c r="FQ276" s="20">
        <f t="shared" si="108"/>
        <v>109.59248796221107</v>
      </c>
      <c r="FU276" t="s">
        <v>731</v>
      </c>
      <c r="FV276" t="s">
        <v>751</v>
      </c>
      <c r="FW276" s="45">
        <v>675000</v>
      </c>
      <c r="FX276" s="45">
        <v>675000</v>
      </c>
      <c r="FY276">
        <v>63</v>
      </c>
      <c r="FZ276">
        <v>2</v>
      </c>
      <c r="GA276">
        <v>6</v>
      </c>
      <c r="GB276">
        <v>8</v>
      </c>
      <c r="GC276">
        <v>5</v>
      </c>
      <c r="GD276">
        <v>36</v>
      </c>
      <c r="GE276">
        <v>61</v>
      </c>
      <c r="GF276">
        <v>927</v>
      </c>
      <c r="GG276">
        <v>-0.1</v>
      </c>
      <c r="GH276">
        <v>2.2999999999999998</v>
      </c>
      <c r="GI276">
        <v>2.2000000000000002</v>
      </c>
      <c r="GJ276" s="42">
        <f t="shared" si="109"/>
        <v>4.8</v>
      </c>
    </row>
    <row r="277" spans="1:192" x14ac:dyDescent="0.45">
      <c r="A277" s="40">
        <v>35927</v>
      </c>
      <c r="B277" t="s">
        <v>1895</v>
      </c>
      <c r="C277" t="s">
        <v>126</v>
      </c>
      <c r="D277" t="s">
        <v>91</v>
      </c>
      <c r="E277" t="s">
        <v>91</v>
      </c>
      <c r="F277">
        <v>70</v>
      </c>
      <c r="G277">
        <v>162</v>
      </c>
      <c r="H277">
        <v>2016</v>
      </c>
      <c r="I277">
        <v>2</v>
      </c>
      <c r="J277">
        <v>47</v>
      </c>
      <c r="K277" t="s">
        <v>92</v>
      </c>
      <c r="L277">
        <v>2017</v>
      </c>
      <c r="M277">
        <v>19</v>
      </c>
      <c r="N277">
        <v>1</v>
      </c>
      <c r="O277">
        <v>8479398</v>
      </c>
      <c r="P277" t="s">
        <v>1896</v>
      </c>
      <c r="Q277" t="s">
        <v>1897</v>
      </c>
      <c r="R277" t="s">
        <v>1898</v>
      </c>
      <c r="S277" t="s">
        <v>1899</v>
      </c>
      <c r="T277" t="s">
        <v>720</v>
      </c>
      <c r="U277" t="s">
        <v>1900</v>
      </c>
      <c r="V277">
        <v>73</v>
      </c>
      <c r="W277">
        <v>4</v>
      </c>
      <c r="X277">
        <v>19</v>
      </c>
      <c r="Y277">
        <v>9</v>
      </c>
      <c r="Z277">
        <v>23</v>
      </c>
      <c r="AA277">
        <v>0</v>
      </c>
      <c r="AB277">
        <v>0</v>
      </c>
      <c r="AC277" s="26">
        <f t="shared" si="88"/>
        <v>0.31506849315068491</v>
      </c>
      <c r="AD277" s="20">
        <f t="shared" si="89"/>
        <v>0</v>
      </c>
      <c r="AE277" s="20">
        <v>7.7370000000000001</v>
      </c>
      <c r="AF277">
        <v>-11</v>
      </c>
      <c r="AG277">
        <v>-4.7</v>
      </c>
      <c r="AH277">
        <v>8</v>
      </c>
      <c r="AI277">
        <v>1609</v>
      </c>
      <c r="AJ277">
        <v>77299</v>
      </c>
      <c r="AK277" s="20">
        <v>1288.3166666667</v>
      </c>
      <c r="AL277">
        <v>1288.33</v>
      </c>
      <c r="AM277">
        <v>1289</v>
      </c>
      <c r="AN277" s="26">
        <f t="shared" si="90"/>
        <v>17.648173515981735</v>
      </c>
      <c r="AO277">
        <v>29.47</v>
      </c>
      <c r="AP277" s="41">
        <f t="shared" si="91"/>
        <v>0.36507936507936506</v>
      </c>
      <c r="AQ277">
        <v>171</v>
      </c>
      <c r="AR277">
        <v>171</v>
      </c>
      <c r="AS277">
        <v>171</v>
      </c>
      <c r="AT277">
        <v>120</v>
      </c>
      <c r="AU277">
        <v>120</v>
      </c>
      <c r="AV277">
        <v>84</v>
      </c>
      <c r="AW277">
        <v>50</v>
      </c>
      <c r="AX277">
        <v>4</v>
      </c>
      <c r="AY277">
        <v>2</v>
      </c>
      <c r="AZ277">
        <v>10</v>
      </c>
      <c r="BA277" s="42">
        <f t="shared" si="92"/>
        <v>12</v>
      </c>
      <c r="BB277">
        <v>3.69</v>
      </c>
      <c r="BC277">
        <v>53.773800000000001</v>
      </c>
      <c r="BD277" s="20">
        <v>136.9</v>
      </c>
      <c r="BE277" s="20">
        <f t="shared" si="93"/>
        <v>307.89999999999998</v>
      </c>
      <c r="BF277" s="20">
        <f t="shared" si="94"/>
        <v>14.33949376324389</v>
      </c>
      <c r="BG277">
        <v>492</v>
      </c>
      <c r="BH277">
        <v>396</v>
      </c>
      <c r="BI277">
        <v>327</v>
      </c>
      <c r="BJ277" s="41">
        <f t="shared" si="95"/>
        <v>0.60073260073260071</v>
      </c>
      <c r="BK277">
        <v>46</v>
      </c>
      <c r="BL277">
        <v>46</v>
      </c>
      <c r="BM277">
        <v>89</v>
      </c>
      <c r="BN277" s="42">
        <f t="shared" si="96"/>
        <v>-43</v>
      </c>
      <c r="BO277">
        <v>36</v>
      </c>
      <c r="BP277">
        <v>31</v>
      </c>
      <c r="BQ277">
        <v>13</v>
      </c>
      <c r="BR277">
        <v>69</v>
      </c>
      <c r="BS277" s="41">
        <f t="shared" si="97"/>
        <v>7.4999999999999997E-2</v>
      </c>
      <c r="BT277">
        <v>0</v>
      </c>
      <c r="BU277">
        <v>0</v>
      </c>
      <c r="BV277" s="41">
        <f t="shared" si="98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34</v>
      </c>
      <c r="DA277">
        <v>3</v>
      </c>
      <c r="DB277">
        <v>0</v>
      </c>
      <c r="DC277">
        <v>45</v>
      </c>
      <c r="DD277">
        <v>5</v>
      </c>
      <c r="DE277">
        <v>0</v>
      </c>
      <c r="DF277">
        <v>0</v>
      </c>
      <c r="DG277">
        <v>31</v>
      </c>
      <c r="DH277">
        <v>4</v>
      </c>
      <c r="DI277">
        <v>16</v>
      </c>
      <c r="DJ277">
        <v>4</v>
      </c>
      <c r="DK277">
        <v>4</v>
      </c>
      <c r="DL277">
        <v>0</v>
      </c>
      <c r="DM277">
        <v>15</v>
      </c>
      <c r="DN277">
        <v>15</v>
      </c>
      <c r="DO277">
        <v>0</v>
      </c>
      <c r="DP277" s="42">
        <f t="shared" si="99"/>
        <v>12</v>
      </c>
      <c r="DQ277" s="20">
        <v>16.949000000000002</v>
      </c>
      <c r="DR277">
        <v>4</v>
      </c>
      <c r="DS277">
        <v>0</v>
      </c>
      <c r="DT277">
        <v>0</v>
      </c>
      <c r="DU277">
        <v>0</v>
      </c>
      <c r="DV277">
        <v>0</v>
      </c>
      <c r="DW277">
        <v>1253</v>
      </c>
      <c r="DX277">
        <v>1131</v>
      </c>
      <c r="DY277">
        <v>910</v>
      </c>
      <c r="DZ277">
        <v>851</v>
      </c>
      <c r="EA277">
        <v>674</v>
      </c>
      <c r="EB277">
        <v>621</v>
      </c>
      <c r="EC277">
        <v>53.43</v>
      </c>
      <c r="ED277">
        <v>50.17</v>
      </c>
      <c r="EE277">
        <v>63</v>
      </c>
      <c r="EF277">
        <v>54</v>
      </c>
      <c r="EG277" s="41">
        <f t="shared" si="100"/>
        <v>9.3471810089020765E-2</v>
      </c>
      <c r="EH277" s="43">
        <f t="shared" si="101"/>
        <v>0.91304347826086962</v>
      </c>
      <c r="EI277" s="44">
        <f t="shared" si="102"/>
        <v>1.0065152883498905</v>
      </c>
      <c r="EJ277">
        <v>1257</v>
      </c>
      <c r="EK277">
        <v>1129</v>
      </c>
      <c r="EL277">
        <v>914</v>
      </c>
      <c r="EM277">
        <v>849</v>
      </c>
      <c r="EN277">
        <v>676</v>
      </c>
      <c r="EO277">
        <v>619</v>
      </c>
      <c r="EP277">
        <v>62</v>
      </c>
      <c r="EQ277">
        <v>54</v>
      </c>
      <c r="ER277">
        <v>620</v>
      </c>
      <c r="ES277">
        <v>532</v>
      </c>
      <c r="ET277">
        <v>218</v>
      </c>
      <c r="EU277">
        <v>220</v>
      </c>
      <c r="EV277">
        <v>30</v>
      </c>
      <c r="EW277">
        <v>32</v>
      </c>
      <c r="EX277">
        <v>90</v>
      </c>
      <c r="EY277">
        <v>112</v>
      </c>
      <c r="EZ277">
        <v>1.2</v>
      </c>
      <c r="FA277">
        <v>1.8</v>
      </c>
      <c r="FB277">
        <v>3</v>
      </c>
      <c r="FC277" s="20">
        <v>21.75</v>
      </c>
      <c r="FD277" s="26">
        <f t="shared" si="103"/>
        <v>0.29794520547945208</v>
      </c>
      <c r="FE277">
        <v>0.69169999999999998</v>
      </c>
      <c r="FF277">
        <v>0.09</v>
      </c>
      <c r="FG277">
        <v>7.0000000000000007E-2</v>
      </c>
      <c r="FH277">
        <v>0.15</v>
      </c>
      <c r="FL277" s="42">
        <f t="shared" si="104"/>
        <v>123</v>
      </c>
      <c r="FM277" s="20">
        <f t="shared" si="105"/>
        <v>14.75</v>
      </c>
      <c r="FN277" s="41">
        <v>7.7432665400000003E-2</v>
      </c>
      <c r="FO277" s="20">
        <f t="shared" si="106"/>
        <v>22.2</v>
      </c>
      <c r="FP277" s="20">
        <f t="shared" si="107"/>
        <v>26.389800000000001</v>
      </c>
      <c r="FQ277" s="20">
        <f t="shared" si="108"/>
        <v>111.02745414606507</v>
      </c>
      <c r="FV277" t="s">
        <v>751</v>
      </c>
      <c r="FW277" s="45">
        <v>742500</v>
      </c>
      <c r="FX277" s="45">
        <v>728333</v>
      </c>
      <c r="FY277">
        <v>73</v>
      </c>
      <c r="FZ277">
        <v>4</v>
      </c>
      <c r="GA277">
        <v>19</v>
      </c>
      <c r="GB277">
        <v>23</v>
      </c>
      <c r="GC277">
        <v>-11</v>
      </c>
      <c r="GD277">
        <v>8</v>
      </c>
      <c r="GE277">
        <v>84</v>
      </c>
      <c r="GF277">
        <v>1288</v>
      </c>
      <c r="GG277">
        <v>1.2</v>
      </c>
      <c r="GH277">
        <v>1.8</v>
      </c>
      <c r="GI277">
        <v>3</v>
      </c>
      <c r="GJ277" s="42">
        <f t="shared" si="109"/>
        <v>22.2</v>
      </c>
    </row>
    <row r="278" spans="1:192" x14ac:dyDescent="0.45">
      <c r="A278" s="40">
        <v>35970</v>
      </c>
      <c r="B278" t="s">
        <v>1901</v>
      </c>
      <c r="C278" t="s">
        <v>126</v>
      </c>
      <c r="D278" t="s">
        <v>91</v>
      </c>
      <c r="E278" t="s">
        <v>91</v>
      </c>
      <c r="F278">
        <v>75</v>
      </c>
      <c r="G278">
        <v>207</v>
      </c>
      <c r="H278">
        <v>2016</v>
      </c>
      <c r="I278">
        <v>1</v>
      </c>
      <c r="J278">
        <v>3</v>
      </c>
      <c r="K278" t="s">
        <v>92</v>
      </c>
      <c r="L278">
        <v>2017</v>
      </c>
      <c r="M278">
        <v>19</v>
      </c>
      <c r="N278">
        <v>1</v>
      </c>
      <c r="O278">
        <v>8479400</v>
      </c>
      <c r="P278" t="s">
        <v>1902</v>
      </c>
      <c r="Q278" t="s">
        <v>1903</v>
      </c>
      <c r="R278" t="s">
        <v>1904</v>
      </c>
      <c r="S278" t="s">
        <v>1905</v>
      </c>
      <c r="T278" t="s">
        <v>938</v>
      </c>
      <c r="U278" t="s">
        <v>159</v>
      </c>
      <c r="V278">
        <v>82</v>
      </c>
      <c r="W278">
        <v>20</v>
      </c>
      <c r="X278">
        <v>28</v>
      </c>
      <c r="Y278">
        <v>12</v>
      </c>
      <c r="Z278">
        <v>48</v>
      </c>
      <c r="AA278">
        <v>3</v>
      </c>
      <c r="AB278">
        <v>34</v>
      </c>
      <c r="AC278" s="26">
        <f t="shared" si="88"/>
        <v>0.58536585365853655</v>
      </c>
      <c r="AD278" s="20">
        <f t="shared" si="89"/>
        <v>0</v>
      </c>
      <c r="AE278" s="20">
        <v>18.536999999999999</v>
      </c>
      <c r="AF278">
        <v>8</v>
      </c>
      <c r="AG278">
        <v>7.2</v>
      </c>
      <c r="AH278">
        <v>49</v>
      </c>
      <c r="AI278">
        <v>1727</v>
      </c>
      <c r="AJ278">
        <v>81842</v>
      </c>
      <c r="AK278" s="20">
        <v>1364.0333333333001</v>
      </c>
      <c r="AL278">
        <v>1364</v>
      </c>
      <c r="AM278">
        <v>1364</v>
      </c>
      <c r="AN278" s="26">
        <f t="shared" si="90"/>
        <v>16.634552845528454</v>
      </c>
      <c r="AO278">
        <v>27.76</v>
      </c>
      <c r="AP278" s="41">
        <f t="shared" si="91"/>
        <v>0.55813953488372092</v>
      </c>
      <c r="AQ278">
        <v>274</v>
      </c>
      <c r="AR278">
        <v>274</v>
      </c>
      <c r="AS278">
        <v>274</v>
      </c>
      <c r="AT278">
        <v>222</v>
      </c>
      <c r="AU278">
        <v>222</v>
      </c>
      <c r="AV278">
        <v>165</v>
      </c>
      <c r="AW278">
        <v>194</v>
      </c>
      <c r="AX278">
        <v>97</v>
      </c>
      <c r="AY278">
        <v>8</v>
      </c>
      <c r="AZ278">
        <v>15</v>
      </c>
      <c r="BA278" s="42">
        <f t="shared" si="92"/>
        <v>23</v>
      </c>
      <c r="BB278">
        <v>20.010000000000002</v>
      </c>
      <c r="BC278">
        <v>24.860600000000002</v>
      </c>
      <c r="BD278" s="20">
        <v>229.5</v>
      </c>
      <c r="BE278" s="20">
        <f t="shared" si="93"/>
        <v>503.5</v>
      </c>
      <c r="BF278" s="20">
        <f t="shared" si="94"/>
        <v>22.148093841642229</v>
      </c>
      <c r="BG278">
        <v>621</v>
      </c>
      <c r="BH278">
        <v>483</v>
      </c>
      <c r="BI278">
        <v>262</v>
      </c>
      <c r="BJ278" s="41">
        <f t="shared" si="95"/>
        <v>0.70328425821064555</v>
      </c>
      <c r="BK278">
        <v>127</v>
      </c>
      <c r="BL278">
        <v>127</v>
      </c>
      <c r="BM278">
        <v>144</v>
      </c>
      <c r="BN278" s="42">
        <f t="shared" si="96"/>
        <v>-17</v>
      </c>
      <c r="BO278">
        <v>57</v>
      </c>
      <c r="BP278">
        <v>29</v>
      </c>
      <c r="BQ278">
        <v>38</v>
      </c>
      <c r="BR278">
        <v>46</v>
      </c>
      <c r="BS278" s="41">
        <f t="shared" si="97"/>
        <v>5.2873563218390804E-2</v>
      </c>
      <c r="BT278">
        <v>461</v>
      </c>
      <c r="BU278">
        <v>591</v>
      </c>
      <c r="BV278" s="41">
        <f t="shared" si="98"/>
        <v>0.43821292775665399</v>
      </c>
      <c r="BW278">
        <v>79</v>
      </c>
      <c r="BX278">
        <v>111</v>
      </c>
      <c r="BY278">
        <v>170</v>
      </c>
      <c r="BZ278">
        <v>245</v>
      </c>
      <c r="CA278">
        <v>212</v>
      </c>
      <c r="CB278">
        <v>235</v>
      </c>
      <c r="CC278">
        <v>125</v>
      </c>
      <c r="CD278">
        <v>159</v>
      </c>
      <c r="CE278">
        <v>155</v>
      </c>
      <c r="CF278">
        <v>211</v>
      </c>
      <c r="CG278">
        <v>268</v>
      </c>
      <c r="CH278">
        <v>340</v>
      </c>
      <c r="CI278">
        <v>1</v>
      </c>
      <c r="CJ278">
        <v>1</v>
      </c>
      <c r="CK278">
        <v>3</v>
      </c>
      <c r="CL278">
        <v>4</v>
      </c>
      <c r="CM278">
        <v>1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5</v>
      </c>
      <c r="CT278">
        <v>1</v>
      </c>
      <c r="CU278">
        <v>0</v>
      </c>
      <c r="CV278">
        <v>13</v>
      </c>
      <c r="CW278">
        <v>1</v>
      </c>
      <c r="CX278">
        <v>4</v>
      </c>
      <c r="CY278">
        <v>6</v>
      </c>
      <c r="CZ278">
        <v>46</v>
      </c>
      <c r="DA278">
        <v>15</v>
      </c>
      <c r="DB278">
        <v>0</v>
      </c>
      <c r="DC278">
        <v>1</v>
      </c>
      <c r="DD278">
        <v>41</v>
      </c>
      <c r="DE278">
        <v>13</v>
      </c>
      <c r="DF278">
        <v>6</v>
      </c>
      <c r="DG278">
        <v>89</v>
      </c>
      <c r="DH278">
        <v>19</v>
      </c>
      <c r="DI278">
        <v>23</v>
      </c>
      <c r="DJ278">
        <v>19</v>
      </c>
      <c r="DK278">
        <v>18</v>
      </c>
      <c r="DL278">
        <v>1</v>
      </c>
      <c r="DM278">
        <v>24</v>
      </c>
      <c r="DN278">
        <v>23</v>
      </c>
      <c r="DO278">
        <v>1</v>
      </c>
      <c r="DP278" s="42">
        <f t="shared" si="99"/>
        <v>4</v>
      </c>
      <c r="DQ278" s="20">
        <v>7.2990000000000004</v>
      </c>
      <c r="DR278">
        <v>17</v>
      </c>
      <c r="DS278">
        <v>1</v>
      </c>
      <c r="DT278">
        <v>0</v>
      </c>
      <c r="DU278">
        <v>1</v>
      </c>
      <c r="DV278">
        <v>0</v>
      </c>
      <c r="DW278">
        <v>1608</v>
      </c>
      <c r="DX278">
        <v>1103</v>
      </c>
      <c r="DY278">
        <v>1240</v>
      </c>
      <c r="DZ278">
        <v>824</v>
      </c>
      <c r="EA278">
        <v>891</v>
      </c>
      <c r="EB278">
        <v>649</v>
      </c>
      <c r="EC278">
        <v>85.04</v>
      </c>
      <c r="ED278">
        <v>59.41</v>
      </c>
      <c r="EE278">
        <v>86</v>
      </c>
      <c r="EF278">
        <v>49</v>
      </c>
      <c r="EG278" s="41">
        <f t="shared" si="100"/>
        <v>9.6520763187429859E-2</v>
      </c>
      <c r="EH278" s="43">
        <f t="shared" si="101"/>
        <v>0.92449922958397535</v>
      </c>
      <c r="EI278" s="44">
        <f t="shared" si="102"/>
        <v>1.0210199927714052</v>
      </c>
      <c r="EJ278">
        <v>1606</v>
      </c>
      <c r="EK278">
        <v>1109</v>
      </c>
      <c r="EL278">
        <v>1238</v>
      </c>
      <c r="EM278">
        <v>829</v>
      </c>
      <c r="EN278">
        <v>888</v>
      </c>
      <c r="EO278">
        <v>653</v>
      </c>
      <c r="EP278">
        <v>85</v>
      </c>
      <c r="EQ278">
        <v>51</v>
      </c>
      <c r="ER278">
        <v>840</v>
      </c>
      <c r="ES278">
        <v>581</v>
      </c>
      <c r="ET278">
        <v>307</v>
      </c>
      <c r="EU278">
        <v>231</v>
      </c>
      <c r="EV278">
        <v>40</v>
      </c>
      <c r="EW278">
        <v>27</v>
      </c>
      <c r="EX278">
        <v>73</v>
      </c>
      <c r="EY278">
        <v>89</v>
      </c>
      <c r="EZ278">
        <v>3.3</v>
      </c>
      <c r="FA278">
        <v>1.8</v>
      </c>
      <c r="FB278">
        <v>5</v>
      </c>
      <c r="FC278" s="20">
        <v>61.52</v>
      </c>
      <c r="FD278" s="26">
        <f t="shared" si="103"/>
        <v>0.75024390243902439</v>
      </c>
      <c r="FE278">
        <v>5.7397</v>
      </c>
      <c r="FF278">
        <v>1.5</v>
      </c>
      <c r="FG278">
        <v>-0.13</v>
      </c>
      <c r="FH278">
        <v>1.38</v>
      </c>
      <c r="FI278">
        <v>3</v>
      </c>
      <c r="FJ278">
        <v>1</v>
      </c>
      <c r="FK278">
        <v>1</v>
      </c>
      <c r="FL278" s="42">
        <f t="shared" si="104"/>
        <v>223</v>
      </c>
      <c r="FM278" s="20">
        <f t="shared" si="105"/>
        <v>9.7058823529411757</v>
      </c>
      <c r="FN278" s="41">
        <v>9.2592592600000009E-2</v>
      </c>
      <c r="FO278" s="20">
        <f t="shared" si="106"/>
        <v>43.1</v>
      </c>
      <c r="FP278" s="20">
        <f t="shared" si="107"/>
        <v>49.459800000000001</v>
      </c>
      <c r="FQ278" s="20">
        <f t="shared" si="108"/>
        <v>119.25219941348973</v>
      </c>
      <c r="FV278" t="s">
        <v>751</v>
      </c>
      <c r="FW278" s="45">
        <v>925000</v>
      </c>
      <c r="FX278" s="45">
        <v>894166</v>
      </c>
      <c r="FY278">
        <v>82</v>
      </c>
      <c r="FZ278">
        <v>20</v>
      </c>
      <c r="GA278">
        <v>28</v>
      </c>
      <c r="GB278">
        <v>48</v>
      </c>
      <c r="GC278">
        <v>8</v>
      </c>
      <c r="GD278">
        <v>49</v>
      </c>
      <c r="GE278">
        <v>165</v>
      </c>
      <c r="GF278">
        <v>1364</v>
      </c>
      <c r="GG278">
        <v>3.3</v>
      </c>
      <c r="GH278">
        <v>1.8</v>
      </c>
      <c r="GI278">
        <v>5</v>
      </c>
      <c r="GJ278" s="42">
        <f t="shared" si="109"/>
        <v>43.1</v>
      </c>
    </row>
    <row r="279" spans="1:192" x14ac:dyDescent="0.45">
      <c r="A279" s="40">
        <v>34768</v>
      </c>
      <c r="B279" t="s">
        <v>1906</v>
      </c>
      <c r="C279" t="s">
        <v>282</v>
      </c>
      <c r="D279" t="s">
        <v>107</v>
      </c>
      <c r="E279" t="s">
        <v>107</v>
      </c>
      <c r="F279">
        <v>70</v>
      </c>
      <c r="G279">
        <v>191</v>
      </c>
      <c r="H279">
        <v>2013</v>
      </c>
      <c r="I279">
        <v>4</v>
      </c>
      <c r="J279">
        <v>121</v>
      </c>
      <c r="K279" t="s">
        <v>92</v>
      </c>
      <c r="L279">
        <v>2016</v>
      </c>
      <c r="M279">
        <v>22</v>
      </c>
      <c r="N279">
        <v>2</v>
      </c>
      <c r="O279">
        <v>8477353</v>
      </c>
      <c r="P279" t="s">
        <v>1907</v>
      </c>
      <c r="Q279" t="s">
        <v>1908</v>
      </c>
      <c r="R279" t="s">
        <v>1909</v>
      </c>
      <c r="S279" t="s">
        <v>1540</v>
      </c>
      <c r="T279" t="s">
        <v>938</v>
      </c>
      <c r="U279" t="s">
        <v>1910</v>
      </c>
      <c r="V279">
        <v>46</v>
      </c>
      <c r="W279">
        <v>5</v>
      </c>
      <c r="X279">
        <v>2</v>
      </c>
      <c r="Y279">
        <v>2</v>
      </c>
      <c r="Z279">
        <v>7</v>
      </c>
      <c r="AA279">
        <v>0</v>
      </c>
      <c r="AB279">
        <v>0</v>
      </c>
      <c r="AC279" s="26">
        <f t="shared" si="88"/>
        <v>0.15217391304347827</v>
      </c>
      <c r="AD279" s="20">
        <f t="shared" si="89"/>
        <v>-2.7575757575757578</v>
      </c>
      <c r="AE279" s="20">
        <v>3.11</v>
      </c>
      <c r="AF279">
        <v>-4</v>
      </c>
      <c r="AG279">
        <v>-3.6</v>
      </c>
      <c r="AH279">
        <v>6</v>
      </c>
      <c r="AI279">
        <v>725</v>
      </c>
      <c r="AJ279">
        <v>30979</v>
      </c>
      <c r="AK279" s="20">
        <v>516.31666666667002</v>
      </c>
      <c r="AL279">
        <v>516.32000000000005</v>
      </c>
      <c r="AM279">
        <v>516</v>
      </c>
      <c r="AN279" s="26">
        <f t="shared" si="90"/>
        <v>11.224275362318842</v>
      </c>
      <c r="AO279">
        <v>19.02</v>
      </c>
      <c r="AP279" s="41">
        <f t="shared" si="91"/>
        <v>0.41176470588235292</v>
      </c>
      <c r="AQ279">
        <v>113</v>
      </c>
      <c r="AR279">
        <v>113</v>
      </c>
      <c r="AS279">
        <v>113</v>
      </c>
      <c r="AT279">
        <v>87</v>
      </c>
      <c r="AU279">
        <v>87</v>
      </c>
      <c r="AV279">
        <v>64</v>
      </c>
      <c r="AW279">
        <v>60</v>
      </c>
      <c r="AX279">
        <v>21</v>
      </c>
      <c r="AY279">
        <v>3</v>
      </c>
      <c r="AZ279">
        <v>10</v>
      </c>
      <c r="BA279" s="42">
        <f t="shared" si="92"/>
        <v>13</v>
      </c>
      <c r="BB279">
        <v>7.67</v>
      </c>
      <c r="BC279">
        <v>42.453099999999999</v>
      </c>
      <c r="BD279" s="20">
        <v>60.9</v>
      </c>
      <c r="BE279" s="20">
        <f t="shared" si="93"/>
        <v>173.9</v>
      </c>
      <c r="BF279" s="20">
        <f t="shared" si="94"/>
        <v>20.208397892779672</v>
      </c>
      <c r="BG279">
        <v>90</v>
      </c>
      <c r="BH279">
        <v>185</v>
      </c>
      <c r="BI279">
        <v>170</v>
      </c>
      <c r="BJ279" s="41">
        <f t="shared" si="95"/>
        <v>0.34615384615384615</v>
      </c>
      <c r="BK279">
        <v>93</v>
      </c>
      <c r="BL279">
        <v>93</v>
      </c>
      <c r="BM279">
        <v>52</v>
      </c>
      <c r="BN279" s="42">
        <f t="shared" si="96"/>
        <v>41</v>
      </c>
      <c r="BO279">
        <v>23</v>
      </c>
      <c r="BP279">
        <v>5</v>
      </c>
      <c r="BQ279">
        <v>15</v>
      </c>
      <c r="BR279">
        <v>27</v>
      </c>
      <c r="BS279" s="41">
        <f t="shared" si="97"/>
        <v>6.323185011709602E-2</v>
      </c>
      <c r="BT279">
        <v>6</v>
      </c>
      <c r="BU279">
        <v>16</v>
      </c>
      <c r="BV279" s="41">
        <f t="shared" si="98"/>
        <v>0.27272727272727271</v>
      </c>
      <c r="BW279">
        <v>1</v>
      </c>
      <c r="BX279">
        <v>9</v>
      </c>
      <c r="BY279">
        <v>3</v>
      </c>
      <c r="BZ279">
        <v>5</v>
      </c>
      <c r="CA279">
        <v>2</v>
      </c>
      <c r="CB279">
        <v>2</v>
      </c>
      <c r="CC279">
        <v>1</v>
      </c>
      <c r="CD279">
        <v>4</v>
      </c>
      <c r="CE279">
        <v>0</v>
      </c>
      <c r="CF279">
        <v>5</v>
      </c>
      <c r="CG279">
        <v>5</v>
      </c>
      <c r="CH279">
        <v>12</v>
      </c>
      <c r="CI279">
        <v>0</v>
      </c>
      <c r="CJ279">
        <v>0</v>
      </c>
      <c r="CK279">
        <v>0</v>
      </c>
      <c r="CL279">
        <v>0</v>
      </c>
      <c r="CM279">
        <v>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4</v>
      </c>
      <c r="CW279">
        <v>0</v>
      </c>
      <c r="CX279">
        <v>0</v>
      </c>
      <c r="CY279">
        <v>3</v>
      </c>
      <c r="CZ279">
        <v>20</v>
      </c>
      <c r="DA279">
        <v>1</v>
      </c>
      <c r="DB279">
        <v>0</v>
      </c>
      <c r="DC279">
        <v>5</v>
      </c>
      <c r="DD279">
        <v>10</v>
      </c>
      <c r="DE279">
        <v>1</v>
      </c>
      <c r="DF279">
        <v>0</v>
      </c>
      <c r="DG279">
        <v>47</v>
      </c>
      <c r="DH279">
        <v>3</v>
      </c>
      <c r="DI279">
        <v>10</v>
      </c>
      <c r="DJ279">
        <v>3</v>
      </c>
      <c r="DK279">
        <v>3</v>
      </c>
      <c r="DL279">
        <v>0</v>
      </c>
      <c r="DM279">
        <v>10</v>
      </c>
      <c r="DN279">
        <v>10</v>
      </c>
      <c r="DO279">
        <v>0</v>
      </c>
      <c r="DP279" s="42">
        <f t="shared" si="99"/>
        <v>7</v>
      </c>
      <c r="DQ279" s="20">
        <v>3.2959999999999998</v>
      </c>
      <c r="DR279">
        <v>3</v>
      </c>
      <c r="DS279">
        <v>0</v>
      </c>
      <c r="DT279">
        <v>0</v>
      </c>
      <c r="DU279">
        <v>0</v>
      </c>
      <c r="DV279">
        <v>0</v>
      </c>
      <c r="DW279">
        <v>414</v>
      </c>
      <c r="DX279">
        <v>558</v>
      </c>
      <c r="DY279">
        <v>321</v>
      </c>
      <c r="DZ279">
        <v>400</v>
      </c>
      <c r="EA279">
        <v>252</v>
      </c>
      <c r="EB279">
        <v>286</v>
      </c>
      <c r="EC279">
        <v>20.64</v>
      </c>
      <c r="ED279">
        <v>26.69</v>
      </c>
      <c r="EE279">
        <v>17</v>
      </c>
      <c r="EF279">
        <v>22</v>
      </c>
      <c r="EG279" s="41">
        <f t="shared" si="100"/>
        <v>6.7460317460317457E-2</v>
      </c>
      <c r="EH279" s="43">
        <f t="shared" si="101"/>
        <v>0.92307692307692313</v>
      </c>
      <c r="EI279" s="44">
        <f t="shared" si="102"/>
        <v>0.99053724053724057</v>
      </c>
      <c r="EJ279">
        <v>413</v>
      </c>
      <c r="EK279">
        <v>562</v>
      </c>
      <c r="EL279">
        <v>320</v>
      </c>
      <c r="EM279">
        <v>404</v>
      </c>
      <c r="EN279">
        <v>251</v>
      </c>
      <c r="EO279">
        <v>290</v>
      </c>
      <c r="EP279">
        <v>16</v>
      </c>
      <c r="EQ279">
        <v>22</v>
      </c>
      <c r="ER279">
        <v>192</v>
      </c>
      <c r="ES279">
        <v>265</v>
      </c>
      <c r="ET279">
        <v>78</v>
      </c>
      <c r="EU279">
        <v>109</v>
      </c>
      <c r="EV279">
        <v>5</v>
      </c>
      <c r="EW279">
        <v>12</v>
      </c>
      <c r="EX279">
        <v>14</v>
      </c>
      <c r="EY279">
        <v>28</v>
      </c>
      <c r="EZ279">
        <v>-0.2</v>
      </c>
      <c r="FA279">
        <v>0.4</v>
      </c>
      <c r="FB279">
        <v>0.30000000000000004</v>
      </c>
      <c r="FC279" s="20">
        <v>7.65</v>
      </c>
      <c r="FD279" s="26">
        <f t="shared" si="103"/>
        <v>0.16630434782608697</v>
      </c>
      <c r="FE279">
        <v>0.41150000000000003</v>
      </c>
      <c r="FF279">
        <v>-0.13</v>
      </c>
      <c r="FG279">
        <v>-0.01</v>
      </c>
      <c r="FH279">
        <v>-0.14000000000000001</v>
      </c>
      <c r="FL279" s="42">
        <f t="shared" si="104"/>
        <v>126</v>
      </c>
      <c r="FM279" s="20">
        <f t="shared" si="105"/>
        <v>36</v>
      </c>
      <c r="FN279" s="41">
        <v>8.4675154599999997E-2</v>
      </c>
      <c r="FO279" s="20">
        <f t="shared" si="106"/>
        <v>6.4</v>
      </c>
      <c r="FP279" s="20">
        <f t="shared" si="107"/>
        <v>7.6592000000000002</v>
      </c>
      <c r="FQ279" s="20">
        <f t="shared" si="108"/>
        <v>112.95320731329407</v>
      </c>
      <c r="FU279" t="s">
        <v>721</v>
      </c>
      <c r="FV279" t="s">
        <v>751</v>
      </c>
      <c r="FW279" s="45">
        <v>925000</v>
      </c>
      <c r="FX279" s="45">
        <v>925000</v>
      </c>
      <c r="FY279">
        <v>79</v>
      </c>
      <c r="FZ279">
        <v>9</v>
      </c>
      <c r="GA279">
        <v>5</v>
      </c>
      <c r="GB279">
        <v>14</v>
      </c>
      <c r="GC279">
        <v>-2</v>
      </c>
      <c r="GD279">
        <v>20</v>
      </c>
      <c r="GE279">
        <v>110</v>
      </c>
      <c r="GF279">
        <v>892</v>
      </c>
      <c r="GG279">
        <v>0</v>
      </c>
      <c r="GH279">
        <v>0.9</v>
      </c>
      <c r="GI279">
        <v>0.8</v>
      </c>
      <c r="GJ279" s="42">
        <f t="shared" si="109"/>
        <v>6.4</v>
      </c>
    </row>
    <row r="280" spans="1:192" x14ac:dyDescent="0.45">
      <c r="A280" s="40">
        <v>34705</v>
      </c>
      <c r="B280" t="s">
        <v>1911</v>
      </c>
      <c r="C280" t="s">
        <v>823</v>
      </c>
      <c r="D280" t="s">
        <v>107</v>
      </c>
      <c r="E280" t="s">
        <v>107</v>
      </c>
      <c r="F280">
        <v>70</v>
      </c>
      <c r="G280">
        <v>190</v>
      </c>
      <c r="H280">
        <v>2013</v>
      </c>
      <c r="I280">
        <v>5</v>
      </c>
      <c r="J280">
        <v>123</v>
      </c>
      <c r="K280" t="s">
        <v>92</v>
      </c>
      <c r="L280">
        <v>2017</v>
      </c>
      <c r="M280">
        <v>23</v>
      </c>
      <c r="N280">
        <v>1</v>
      </c>
      <c r="O280">
        <v>8477355</v>
      </c>
      <c r="P280" t="s">
        <v>1912</v>
      </c>
      <c r="Q280" t="s">
        <v>1913</v>
      </c>
      <c r="R280" t="s">
        <v>1914</v>
      </c>
      <c r="S280" t="s">
        <v>520</v>
      </c>
      <c r="T280" t="s">
        <v>720</v>
      </c>
      <c r="U280" t="s">
        <v>194</v>
      </c>
      <c r="V280">
        <v>81</v>
      </c>
      <c r="W280">
        <v>5</v>
      </c>
      <c r="X280">
        <v>39</v>
      </c>
      <c r="Y280">
        <v>19</v>
      </c>
      <c r="Z280">
        <v>44</v>
      </c>
      <c r="AA280">
        <v>4</v>
      </c>
      <c r="AB280">
        <v>49</v>
      </c>
      <c r="AC280" s="26">
        <f t="shared" si="88"/>
        <v>0.54320987654320985</v>
      </c>
      <c r="AD280" s="20">
        <f t="shared" si="89"/>
        <v>0</v>
      </c>
      <c r="AE280" s="20">
        <v>14.808</v>
      </c>
      <c r="AF280">
        <v>1</v>
      </c>
      <c r="AG280">
        <v>12</v>
      </c>
      <c r="AH280">
        <v>8</v>
      </c>
      <c r="AI280">
        <v>1679</v>
      </c>
      <c r="AJ280">
        <v>78072</v>
      </c>
      <c r="AK280" s="20">
        <v>1301.0833333333001</v>
      </c>
      <c r="AL280">
        <v>1301.2</v>
      </c>
      <c r="AM280">
        <v>1301</v>
      </c>
      <c r="AN280" s="26">
        <f t="shared" si="90"/>
        <v>16.064197530864199</v>
      </c>
      <c r="AO280">
        <v>26.97</v>
      </c>
      <c r="AP280" s="41">
        <f t="shared" si="91"/>
        <v>0.52380952380952384</v>
      </c>
      <c r="AQ280">
        <v>239</v>
      </c>
      <c r="AR280">
        <v>239</v>
      </c>
      <c r="AS280">
        <v>239</v>
      </c>
      <c r="AT280">
        <v>153</v>
      </c>
      <c r="AU280">
        <v>153</v>
      </c>
      <c r="AV280">
        <v>88</v>
      </c>
      <c r="AW280">
        <v>85</v>
      </c>
      <c r="AX280">
        <v>11</v>
      </c>
      <c r="AY280">
        <v>3</v>
      </c>
      <c r="AZ280">
        <v>16</v>
      </c>
      <c r="BA280" s="42">
        <f t="shared" si="92"/>
        <v>19</v>
      </c>
      <c r="BB280">
        <v>5.9</v>
      </c>
      <c r="BC280">
        <v>50.113599999999998</v>
      </c>
      <c r="BD280" s="20">
        <v>272.39999999999998</v>
      </c>
      <c r="BE280" s="20">
        <f t="shared" si="93"/>
        <v>511.4</v>
      </c>
      <c r="BF280" s="20">
        <f t="shared" si="94"/>
        <v>23.581309560405778</v>
      </c>
      <c r="BG280">
        <v>572</v>
      </c>
      <c r="BH280">
        <v>341</v>
      </c>
      <c r="BI280">
        <v>232</v>
      </c>
      <c r="BJ280" s="41">
        <f t="shared" si="95"/>
        <v>0.71144278606965172</v>
      </c>
      <c r="BK280">
        <v>21</v>
      </c>
      <c r="BL280">
        <v>21</v>
      </c>
      <c r="BM280">
        <v>70</v>
      </c>
      <c r="BN280" s="42">
        <f t="shared" si="96"/>
        <v>-49</v>
      </c>
      <c r="BO280">
        <v>65</v>
      </c>
      <c r="BP280">
        <v>36</v>
      </c>
      <c r="BQ280">
        <v>20</v>
      </c>
      <c r="BR280">
        <v>62</v>
      </c>
      <c r="BS280" s="41">
        <f t="shared" si="97"/>
        <v>7.328605200945626E-2</v>
      </c>
      <c r="BT280">
        <v>0</v>
      </c>
      <c r="BU280">
        <v>0</v>
      </c>
      <c r="BV280" s="41">
        <f t="shared" si="98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3</v>
      </c>
      <c r="CW280">
        <v>2</v>
      </c>
      <c r="CX280">
        <v>3</v>
      </c>
      <c r="CY280">
        <v>4</v>
      </c>
      <c r="CZ280">
        <v>56</v>
      </c>
      <c r="DA280">
        <v>0</v>
      </c>
      <c r="DB280">
        <v>0</v>
      </c>
      <c r="DC280">
        <v>22</v>
      </c>
      <c r="DD280">
        <v>29</v>
      </c>
      <c r="DE280">
        <v>0</v>
      </c>
      <c r="DF280">
        <v>0</v>
      </c>
      <c r="DG280">
        <v>37</v>
      </c>
      <c r="DH280">
        <v>4</v>
      </c>
      <c r="DI280">
        <v>4</v>
      </c>
      <c r="DJ280">
        <v>3</v>
      </c>
      <c r="DK280">
        <v>3</v>
      </c>
      <c r="DL280">
        <v>0</v>
      </c>
      <c r="DM280">
        <v>3</v>
      </c>
      <c r="DN280">
        <v>3</v>
      </c>
      <c r="DO280">
        <v>0</v>
      </c>
      <c r="DP280" s="42">
        <f t="shared" si="99"/>
        <v>0</v>
      </c>
      <c r="DQ280" s="20">
        <v>5.9290000000000003</v>
      </c>
      <c r="DR280">
        <v>4</v>
      </c>
      <c r="DS280">
        <v>0</v>
      </c>
      <c r="DT280">
        <v>0</v>
      </c>
      <c r="DU280">
        <v>0</v>
      </c>
      <c r="DV280">
        <v>0</v>
      </c>
      <c r="DW280">
        <v>1483</v>
      </c>
      <c r="DX280">
        <v>1027</v>
      </c>
      <c r="DY280">
        <v>1171</v>
      </c>
      <c r="DZ280">
        <v>784</v>
      </c>
      <c r="EA280">
        <v>829</v>
      </c>
      <c r="EB280">
        <v>550</v>
      </c>
      <c r="EC280">
        <v>79.23</v>
      </c>
      <c r="ED280">
        <v>49.7</v>
      </c>
      <c r="EE280">
        <v>84</v>
      </c>
      <c r="EF280">
        <v>51</v>
      </c>
      <c r="EG280" s="41">
        <f t="shared" si="100"/>
        <v>0.10132689987937274</v>
      </c>
      <c r="EH280" s="43">
        <f t="shared" si="101"/>
        <v>0.90727272727272723</v>
      </c>
      <c r="EI280" s="44">
        <f t="shared" si="102"/>
        <v>1.0085996271521001</v>
      </c>
      <c r="EJ280">
        <v>1484</v>
      </c>
      <c r="EK280">
        <v>1029</v>
      </c>
      <c r="EL280">
        <v>1172</v>
      </c>
      <c r="EM280">
        <v>786</v>
      </c>
      <c r="EN280">
        <v>828</v>
      </c>
      <c r="EO280">
        <v>552</v>
      </c>
      <c r="EP280">
        <v>84</v>
      </c>
      <c r="EQ280">
        <v>51</v>
      </c>
      <c r="ER280">
        <v>772</v>
      </c>
      <c r="ES280">
        <v>474</v>
      </c>
      <c r="ET280">
        <v>308</v>
      </c>
      <c r="EU280">
        <v>178</v>
      </c>
      <c r="EV280">
        <v>45</v>
      </c>
      <c r="EW280">
        <v>28</v>
      </c>
      <c r="EX280">
        <v>75</v>
      </c>
      <c r="EY280">
        <v>70</v>
      </c>
      <c r="EZ280">
        <v>3.6</v>
      </c>
      <c r="FA280">
        <v>3</v>
      </c>
      <c r="FB280">
        <v>6.6</v>
      </c>
      <c r="FC280" s="20">
        <v>43.6</v>
      </c>
      <c r="FD280" s="26">
        <f t="shared" si="103"/>
        <v>0.53827160493827164</v>
      </c>
      <c r="FE280">
        <v>1.4378</v>
      </c>
      <c r="FF280">
        <v>0.65</v>
      </c>
      <c r="FG280">
        <v>0.51</v>
      </c>
      <c r="FH280">
        <v>1.17</v>
      </c>
      <c r="FI280">
        <v>1</v>
      </c>
      <c r="FJ280">
        <v>0</v>
      </c>
      <c r="FK280">
        <v>0</v>
      </c>
      <c r="FL280" s="42">
        <f t="shared" si="104"/>
        <v>91</v>
      </c>
      <c r="FM280" s="20">
        <f t="shared" si="105"/>
        <v>10.25</v>
      </c>
      <c r="FN280" s="41">
        <v>2.1267766400000002E-2</v>
      </c>
      <c r="FO280" s="20">
        <f t="shared" si="106"/>
        <v>43.2</v>
      </c>
      <c r="FP280" s="20">
        <f t="shared" si="107"/>
        <v>45.1858</v>
      </c>
      <c r="FQ280" s="20">
        <f t="shared" si="108"/>
        <v>115.73931755302797</v>
      </c>
      <c r="FV280" t="s">
        <v>751</v>
      </c>
      <c r="FW280" s="45">
        <v>925000</v>
      </c>
      <c r="FX280" s="45">
        <v>925000</v>
      </c>
      <c r="FY280">
        <v>81</v>
      </c>
      <c r="FZ280">
        <v>5</v>
      </c>
      <c r="GA280">
        <v>39</v>
      </c>
      <c r="GB280">
        <v>44</v>
      </c>
      <c r="GC280">
        <v>1</v>
      </c>
      <c r="GD280">
        <v>8</v>
      </c>
      <c r="GE280">
        <v>88</v>
      </c>
      <c r="GF280">
        <v>1301</v>
      </c>
      <c r="GG280">
        <v>3.6</v>
      </c>
      <c r="GH280">
        <v>3</v>
      </c>
      <c r="GI280">
        <v>6.6</v>
      </c>
      <c r="GJ280" s="42">
        <f t="shared" si="109"/>
        <v>43.2</v>
      </c>
    </row>
    <row r="281" spans="1:192" x14ac:dyDescent="0.45">
      <c r="A281" s="40">
        <v>35648</v>
      </c>
      <c r="B281" t="s">
        <v>119</v>
      </c>
      <c r="D281" t="s">
        <v>120</v>
      </c>
      <c r="E281" t="s">
        <v>120</v>
      </c>
      <c r="F281">
        <v>75</v>
      </c>
      <c r="G281">
        <v>185</v>
      </c>
      <c r="H281">
        <v>2016</v>
      </c>
      <c r="I281">
        <v>1</v>
      </c>
      <c r="J281">
        <v>23</v>
      </c>
      <c r="K281" t="s">
        <v>92</v>
      </c>
      <c r="L281">
        <v>2017</v>
      </c>
      <c r="M281">
        <v>20</v>
      </c>
      <c r="N281">
        <v>1</v>
      </c>
      <c r="O281">
        <v>8479404</v>
      </c>
      <c r="P281" t="s">
        <v>1915</v>
      </c>
      <c r="Q281" t="s">
        <v>1916</v>
      </c>
      <c r="R281" t="s">
        <v>1917</v>
      </c>
      <c r="S281" t="s">
        <v>367</v>
      </c>
      <c r="T281" t="s">
        <v>716</v>
      </c>
      <c r="U281" t="s">
        <v>373</v>
      </c>
      <c r="V281">
        <v>4</v>
      </c>
      <c r="W281">
        <v>1</v>
      </c>
      <c r="X281">
        <v>0</v>
      </c>
      <c r="Y281">
        <v>0</v>
      </c>
      <c r="Z281">
        <v>1</v>
      </c>
      <c r="AA281">
        <v>23</v>
      </c>
      <c r="AB281">
        <v>77</v>
      </c>
      <c r="AC281" s="26">
        <f t="shared" si="88"/>
        <v>0.25</v>
      </c>
      <c r="AD281" s="20">
        <f t="shared" si="89"/>
        <v>0</v>
      </c>
      <c r="AE281" s="20">
        <v>0.5</v>
      </c>
      <c r="AF281">
        <v>-1</v>
      </c>
      <c r="AG281">
        <v>-0.9</v>
      </c>
      <c r="AH281">
        <v>0</v>
      </c>
      <c r="AI281">
        <v>72</v>
      </c>
      <c r="AJ281">
        <v>3038</v>
      </c>
      <c r="AK281" s="20">
        <v>50.633333333332999</v>
      </c>
      <c r="AL281">
        <v>50.63</v>
      </c>
      <c r="AM281">
        <v>51</v>
      </c>
      <c r="AN281" s="26">
        <f t="shared" si="90"/>
        <v>12.658333333333333</v>
      </c>
      <c r="AO281">
        <v>21.31</v>
      </c>
      <c r="AP281" s="41">
        <f t="shared" si="91"/>
        <v>0.33333333333333331</v>
      </c>
      <c r="AQ281">
        <v>10</v>
      </c>
      <c r="AR281">
        <v>10</v>
      </c>
      <c r="AS281">
        <v>10</v>
      </c>
      <c r="AT281">
        <v>8</v>
      </c>
      <c r="AU281">
        <v>8</v>
      </c>
      <c r="AV281">
        <v>6</v>
      </c>
      <c r="AW281">
        <v>5</v>
      </c>
      <c r="AX281">
        <v>4</v>
      </c>
      <c r="AY281">
        <v>1</v>
      </c>
      <c r="AZ281">
        <v>1</v>
      </c>
      <c r="BA281" s="42">
        <f t="shared" si="92"/>
        <v>2</v>
      </c>
      <c r="BB281">
        <v>0.57000000000000006</v>
      </c>
      <c r="BC281">
        <v>34.666699999999999</v>
      </c>
      <c r="BD281" s="20">
        <v>0</v>
      </c>
      <c r="BE281" s="20">
        <f t="shared" si="93"/>
        <v>10</v>
      </c>
      <c r="BF281" s="20">
        <f t="shared" si="94"/>
        <v>11.850681414181315</v>
      </c>
      <c r="BG281">
        <v>15</v>
      </c>
      <c r="BH281">
        <v>17</v>
      </c>
      <c r="BI281">
        <v>25</v>
      </c>
      <c r="BJ281" s="41">
        <f t="shared" si="95"/>
        <v>0.375</v>
      </c>
      <c r="BK281">
        <v>1</v>
      </c>
      <c r="BL281">
        <v>1</v>
      </c>
      <c r="BM281">
        <v>3</v>
      </c>
      <c r="BN281" s="42">
        <f t="shared" si="96"/>
        <v>-2</v>
      </c>
      <c r="BO281">
        <v>2</v>
      </c>
      <c r="BP281">
        <v>2</v>
      </c>
      <c r="BQ281">
        <v>2</v>
      </c>
      <c r="BR281">
        <v>1</v>
      </c>
      <c r="BS281" s="41">
        <f t="shared" si="97"/>
        <v>3.2258064516129031E-2</v>
      </c>
      <c r="BT281">
        <v>15</v>
      </c>
      <c r="BU281">
        <v>22</v>
      </c>
      <c r="BV281" s="41">
        <f t="shared" si="98"/>
        <v>0.40540540540540543</v>
      </c>
      <c r="BW281">
        <v>8</v>
      </c>
      <c r="BX281">
        <v>7</v>
      </c>
      <c r="BY281">
        <v>6</v>
      </c>
      <c r="BZ281">
        <v>8</v>
      </c>
      <c r="CA281">
        <v>1</v>
      </c>
      <c r="CB281">
        <v>7</v>
      </c>
      <c r="CC281">
        <v>2</v>
      </c>
      <c r="CD281">
        <v>5</v>
      </c>
      <c r="CE281">
        <v>10</v>
      </c>
      <c r="CF281">
        <v>12</v>
      </c>
      <c r="CG281">
        <v>6</v>
      </c>
      <c r="CH281">
        <v>9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2</v>
      </c>
      <c r="DA281">
        <v>1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3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 s="42">
        <f t="shared" si="99"/>
        <v>1</v>
      </c>
      <c r="DQ281" s="20">
        <v>-2.7E-2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32</v>
      </c>
      <c r="DX281">
        <v>41</v>
      </c>
      <c r="DY281">
        <v>25</v>
      </c>
      <c r="DZ281">
        <v>30</v>
      </c>
      <c r="EA281">
        <v>19</v>
      </c>
      <c r="EB281">
        <v>23</v>
      </c>
      <c r="EC281">
        <v>1.83</v>
      </c>
      <c r="ED281">
        <v>1.61</v>
      </c>
      <c r="EE281">
        <v>3</v>
      </c>
      <c r="EF281">
        <v>3</v>
      </c>
      <c r="EG281" s="41">
        <f t="shared" si="100"/>
        <v>0.15789473684210525</v>
      </c>
      <c r="EH281" s="43">
        <f t="shared" si="101"/>
        <v>0.86956521739130432</v>
      </c>
      <c r="EI281" s="44">
        <f t="shared" si="102"/>
        <v>1.0274599542334095</v>
      </c>
      <c r="EJ281">
        <v>32</v>
      </c>
      <c r="EK281">
        <v>42</v>
      </c>
      <c r="EL281">
        <v>25</v>
      </c>
      <c r="EM281">
        <v>31</v>
      </c>
      <c r="EN281">
        <v>19</v>
      </c>
      <c r="EO281">
        <v>24</v>
      </c>
      <c r="EP281">
        <v>3</v>
      </c>
      <c r="EQ281">
        <v>3</v>
      </c>
      <c r="ER281">
        <v>16</v>
      </c>
      <c r="ES281">
        <v>16</v>
      </c>
      <c r="ET281">
        <v>10</v>
      </c>
      <c r="EU281">
        <v>7</v>
      </c>
      <c r="EV281">
        <v>3</v>
      </c>
      <c r="EW281">
        <v>2</v>
      </c>
      <c r="EX281">
        <v>2</v>
      </c>
      <c r="EY281">
        <v>2</v>
      </c>
      <c r="EZ281">
        <v>0.1</v>
      </c>
      <c r="FA281">
        <v>0</v>
      </c>
      <c r="FB281">
        <v>0.1</v>
      </c>
      <c r="FC281" s="20">
        <v>0.13</v>
      </c>
      <c r="FD281" s="26">
        <f t="shared" si="103"/>
        <v>3.2500000000000001E-2</v>
      </c>
      <c r="FE281">
        <v>3.1600000000000003E-2</v>
      </c>
      <c r="FF281">
        <v>0</v>
      </c>
      <c r="FG281">
        <v>0</v>
      </c>
      <c r="FH281">
        <v>0</v>
      </c>
      <c r="FL281" s="42">
        <f t="shared" si="104"/>
        <v>2</v>
      </c>
      <c r="FM281" s="20">
        <f t="shared" si="105"/>
        <v>0</v>
      </c>
      <c r="FN281" s="41">
        <v>8.40163934E-2</v>
      </c>
      <c r="FO281" s="20">
        <f t="shared" si="106"/>
        <v>1</v>
      </c>
      <c r="FP281" s="20">
        <f t="shared" si="107"/>
        <v>0.99460000000000004</v>
      </c>
      <c r="FQ281" s="20">
        <f t="shared" si="108"/>
        <v>86.509974323523593</v>
      </c>
      <c r="FV281" t="s">
        <v>751</v>
      </c>
      <c r="FW281" s="45">
        <v>925000</v>
      </c>
      <c r="FX281" s="45">
        <v>925000</v>
      </c>
      <c r="FY281">
        <v>4</v>
      </c>
      <c r="FZ281">
        <v>1</v>
      </c>
      <c r="GA281">
        <v>0</v>
      </c>
      <c r="GB281">
        <v>1</v>
      </c>
      <c r="GC281">
        <v>-1</v>
      </c>
      <c r="GD281">
        <v>0</v>
      </c>
      <c r="GE281">
        <v>6</v>
      </c>
      <c r="GF281">
        <v>51</v>
      </c>
      <c r="GG281">
        <v>0.1</v>
      </c>
      <c r="GH281">
        <v>0</v>
      </c>
      <c r="GI281">
        <v>0.1</v>
      </c>
      <c r="GJ281" s="42">
        <f t="shared" si="109"/>
        <v>1</v>
      </c>
    </row>
    <row r="282" spans="1:192" x14ac:dyDescent="0.45">
      <c r="A282" s="40">
        <v>33397</v>
      </c>
      <c r="B282" t="s">
        <v>1918</v>
      </c>
      <c r="C282" t="s">
        <v>145</v>
      </c>
      <c r="D282" t="s">
        <v>91</v>
      </c>
      <c r="E282" t="s">
        <v>91</v>
      </c>
      <c r="F282">
        <v>71</v>
      </c>
      <c r="G282">
        <v>191</v>
      </c>
      <c r="K282" t="s">
        <v>92</v>
      </c>
      <c r="L282">
        <v>2015</v>
      </c>
      <c r="M282">
        <v>26</v>
      </c>
      <c r="N282">
        <v>3</v>
      </c>
      <c r="O282">
        <v>8477810</v>
      </c>
      <c r="P282" t="s">
        <v>1919</v>
      </c>
      <c r="Q282" t="s">
        <v>1920</v>
      </c>
      <c r="R282" t="s">
        <v>1921</v>
      </c>
      <c r="S282" t="s">
        <v>1922</v>
      </c>
      <c r="T282" t="s">
        <v>720</v>
      </c>
      <c r="U282" t="s">
        <v>205</v>
      </c>
      <c r="V282">
        <v>5</v>
      </c>
      <c r="W282">
        <v>0</v>
      </c>
      <c r="X282">
        <v>0</v>
      </c>
      <c r="Y282">
        <v>0</v>
      </c>
      <c r="Z282">
        <v>0</v>
      </c>
      <c r="AA282">
        <v>30</v>
      </c>
      <c r="AB282">
        <v>65</v>
      </c>
      <c r="AC282" s="26">
        <f t="shared" si="88"/>
        <v>0</v>
      </c>
      <c r="AD282" s="20">
        <f t="shared" si="89"/>
        <v>-1.7647058823529411</v>
      </c>
      <c r="AE282" s="20">
        <v>0</v>
      </c>
      <c r="AF282">
        <v>0</v>
      </c>
      <c r="AG282">
        <v>-0.30000000000000004</v>
      </c>
      <c r="AH282">
        <v>0</v>
      </c>
      <c r="AI282">
        <v>89</v>
      </c>
      <c r="AJ282">
        <v>3339</v>
      </c>
      <c r="AK282" s="20">
        <v>55.65</v>
      </c>
      <c r="AL282">
        <v>55.65</v>
      </c>
      <c r="AM282">
        <v>56</v>
      </c>
      <c r="AN282" s="26">
        <f t="shared" si="90"/>
        <v>11.129999999999999</v>
      </c>
      <c r="AO282">
        <v>18.72</v>
      </c>
      <c r="AP282" s="41">
        <f t="shared" si="91"/>
        <v>0</v>
      </c>
      <c r="AQ282">
        <v>8</v>
      </c>
      <c r="AR282">
        <v>8</v>
      </c>
      <c r="AS282">
        <v>8</v>
      </c>
      <c r="AT282">
        <v>7</v>
      </c>
      <c r="AU282">
        <v>7</v>
      </c>
      <c r="AV282">
        <v>2</v>
      </c>
      <c r="AW282">
        <v>2</v>
      </c>
      <c r="AX282">
        <v>1</v>
      </c>
      <c r="AY282">
        <v>0</v>
      </c>
      <c r="AZ282">
        <v>1</v>
      </c>
      <c r="BA282" s="42">
        <f t="shared" si="92"/>
        <v>1</v>
      </c>
      <c r="BB282">
        <v>0.30000000000000004</v>
      </c>
      <c r="BC282">
        <v>53</v>
      </c>
      <c r="BD282" s="20">
        <v>0</v>
      </c>
      <c r="BE282" s="20">
        <f t="shared" si="93"/>
        <v>8</v>
      </c>
      <c r="BF282" s="20">
        <f t="shared" si="94"/>
        <v>8.6253369272237208</v>
      </c>
      <c r="BG282">
        <v>16</v>
      </c>
      <c r="BH282">
        <v>11</v>
      </c>
      <c r="BI282">
        <v>9</v>
      </c>
      <c r="BJ282" s="41">
        <f t="shared" si="95"/>
        <v>0.64</v>
      </c>
      <c r="BK282">
        <v>1</v>
      </c>
      <c r="BL282">
        <v>1</v>
      </c>
      <c r="BM282">
        <v>4</v>
      </c>
      <c r="BN282" s="42">
        <f t="shared" si="96"/>
        <v>-3</v>
      </c>
      <c r="BO282">
        <v>5</v>
      </c>
      <c r="BP282">
        <v>0</v>
      </c>
      <c r="BQ282">
        <v>0</v>
      </c>
      <c r="BR282">
        <v>4</v>
      </c>
      <c r="BS282" s="41">
        <f t="shared" si="97"/>
        <v>9.3023255813953487E-2</v>
      </c>
      <c r="BT282">
        <v>0</v>
      </c>
      <c r="BU282">
        <v>0</v>
      </c>
      <c r="BV282" s="41">
        <f t="shared" si="98"/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s="42">
        <f t="shared" si="99"/>
        <v>0</v>
      </c>
      <c r="DQ282" s="20">
        <v>0.25600000000000001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59</v>
      </c>
      <c r="DX282">
        <v>54</v>
      </c>
      <c r="DY282">
        <v>47</v>
      </c>
      <c r="DZ282">
        <v>39</v>
      </c>
      <c r="EA282">
        <v>31</v>
      </c>
      <c r="EB282">
        <v>28</v>
      </c>
      <c r="EC282">
        <v>2.72</v>
      </c>
      <c r="ED282">
        <v>2.4700000000000002</v>
      </c>
      <c r="EE282">
        <v>3</v>
      </c>
      <c r="EF282">
        <v>3</v>
      </c>
      <c r="EG282" s="41">
        <f t="shared" si="100"/>
        <v>9.6774193548387094E-2</v>
      </c>
      <c r="EH282" s="43">
        <f t="shared" si="101"/>
        <v>0.8928571428571429</v>
      </c>
      <c r="EI282" s="44">
        <f t="shared" si="102"/>
        <v>0.98963133640553003</v>
      </c>
      <c r="EJ282">
        <v>60</v>
      </c>
      <c r="EK282">
        <v>54</v>
      </c>
      <c r="EL282">
        <v>48</v>
      </c>
      <c r="EM282">
        <v>39</v>
      </c>
      <c r="EN282">
        <v>32</v>
      </c>
      <c r="EO282">
        <v>28</v>
      </c>
      <c r="EP282">
        <v>3</v>
      </c>
      <c r="EQ282">
        <v>3</v>
      </c>
      <c r="ER282">
        <v>30</v>
      </c>
      <c r="ES282">
        <v>23</v>
      </c>
      <c r="ET282">
        <v>17</v>
      </c>
      <c r="EU282">
        <v>16</v>
      </c>
      <c r="EV282">
        <v>2</v>
      </c>
      <c r="EW282">
        <v>2</v>
      </c>
      <c r="EX282">
        <v>4</v>
      </c>
      <c r="EY282">
        <v>5</v>
      </c>
      <c r="EZ282">
        <v>-0.1</v>
      </c>
      <c r="FA282">
        <v>0.1</v>
      </c>
      <c r="FB282">
        <v>0.1</v>
      </c>
      <c r="FC282" s="20">
        <v>0.45</v>
      </c>
      <c r="FD282" s="26">
        <f t="shared" si="103"/>
        <v>0.09</v>
      </c>
      <c r="FE282">
        <v>8.0000000000000004E-4</v>
      </c>
      <c r="FF282">
        <v>0</v>
      </c>
      <c r="FG282">
        <v>0</v>
      </c>
      <c r="FH282">
        <v>0</v>
      </c>
      <c r="FL282" s="42">
        <f t="shared" si="104"/>
        <v>5</v>
      </c>
      <c r="FM282" s="20">
        <f t="shared" si="105"/>
        <v>0</v>
      </c>
      <c r="FN282" s="41">
        <v>0</v>
      </c>
      <c r="FO282" s="20">
        <f t="shared" si="106"/>
        <v>0</v>
      </c>
      <c r="FP282" s="20">
        <f t="shared" si="107"/>
        <v>5.1200000000000002E-2</v>
      </c>
      <c r="FQ282" s="20">
        <f t="shared" si="108"/>
        <v>121.83288409703503</v>
      </c>
      <c r="FV282" t="s">
        <v>711</v>
      </c>
      <c r="FW282" s="45">
        <v>725000</v>
      </c>
      <c r="FX282" s="45">
        <v>725000</v>
      </c>
      <c r="FY282">
        <v>22</v>
      </c>
      <c r="FZ282">
        <v>0</v>
      </c>
      <c r="GA282">
        <v>6</v>
      </c>
      <c r="GB282">
        <v>6</v>
      </c>
      <c r="GC282">
        <v>-3</v>
      </c>
      <c r="GD282">
        <v>4</v>
      </c>
      <c r="GE282">
        <v>17</v>
      </c>
      <c r="GF282">
        <v>287</v>
      </c>
      <c r="GG282">
        <v>0.30000000000000004</v>
      </c>
      <c r="GH282">
        <v>0.4</v>
      </c>
      <c r="GI282">
        <v>0.7</v>
      </c>
      <c r="GJ282" s="42">
        <f t="shared" si="109"/>
        <v>0</v>
      </c>
    </row>
    <row r="283" spans="1:192" x14ac:dyDescent="0.45">
      <c r="A283" s="40">
        <v>31307</v>
      </c>
      <c r="B283" t="s">
        <v>964</v>
      </c>
      <c r="D283" t="s">
        <v>156</v>
      </c>
      <c r="E283" t="s">
        <v>156</v>
      </c>
      <c r="F283">
        <v>75</v>
      </c>
      <c r="G283">
        <v>235</v>
      </c>
      <c r="H283">
        <v>2004</v>
      </c>
      <c r="I283">
        <v>1</v>
      </c>
      <c r="J283">
        <v>1</v>
      </c>
      <c r="K283" t="s">
        <v>202</v>
      </c>
      <c r="L283">
        <v>2005</v>
      </c>
      <c r="M283">
        <v>32</v>
      </c>
      <c r="N283">
        <v>13</v>
      </c>
      <c r="O283">
        <v>8471214</v>
      </c>
      <c r="P283" t="s">
        <v>1923</v>
      </c>
      <c r="Q283" t="s">
        <v>1924</v>
      </c>
      <c r="R283" t="s">
        <v>1925</v>
      </c>
      <c r="S283" t="s">
        <v>486</v>
      </c>
      <c r="T283" t="s">
        <v>725</v>
      </c>
      <c r="U283" t="s">
        <v>253</v>
      </c>
      <c r="V283">
        <v>82</v>
      </c>
      <c r="W283">
        <v>49</v>
      </c>
      <c r="X283">
        <v>38</v>
      </c>
      <c r="Y283">
        <v>20</v>
      </c>
      <c r="Z283">
        <v>87</v>
      </c>
      <c r="AA283">
        <v>1</v>
      </c>
      <c r="AB283">
        <v>0</v>
      </c>
      <c r="AC283" s="26">
        <f t="shared" si="88"/>
        <v>1.0609756097560976</v>
      </c>
      <c r="AD283" s="20">
        <f t="shared" si="89"/>
        <v>-5.1498371335504913</v>
      </c>
      <c r="AE283" s="20">
        <v>35.630000000000003</v>
      </c>
      <c r="AF283">
        <v>3</v>
      </c>
      <c r="AG283">
        <v>-3</v>
      </c>
      <c r="AH283">
        <v>32</v>
      </c>
      <c r="AI283">
        <v>1730</v>
      </c>
      <c r="AJ283">
        <v>99110</v>
      </c>
      <c r="AK283" s="20">
        <v>1651.8333333333001</v>
      </c>
      <c r="AL283">
        <v>1651.73</v>
      </c>
      <c r="AM283">
        <v>1652</v>
      </c>
      <c r="AN283" s="26">
        <f t="shared" si="90"/>
        <v>20.144308943089431</v>
      </c>
      <c r="AO283">
        <v>33.31</v>
      </c>
      <c r="AP283" s="41">
        <f t="shared" si="91"/>
        <v>0.66923076923076918</v>
      </c>
      <c r="AQ283">
        <v>705</v>
      </c>
      <c r="AR283">
        <v>653</v>
      </c>
      <c r="AS283">
        <v>705</v>
      </c>
      <c r="AT283">
        <v>526</v>
      </c>
      <c r="AU283">
        <v>526</v>
      </c>
      <c r="AV283">
        <v>355</v>
      </c>
      <c r="AW283">
        <v>352</v>
      </c>
      <c r="AX283">
        <v>106</v>
      </c>
      <c r="AY283">
        <v>15</v>
      </c>
      <c r="AZ283">
        <v>47</v>
      </c>
      <c r="BA283" s="42">
        <f t="shared" si="92"/>
        <v>62</v>
      </c>
      <c r="BB283">
        <v>35.74</v>
      </c>
      <c r="BC283">
        <v>32.250700000000002</v>
      </c>
      <c r="BD283" s="20">
        <v>315</v>
      </c>
      <c r="BE283" s="20">
        <f t="shared" si="93"/>
        <v>1020</v>
      </c>
      <c r="BF283" s="20">
        <f t="shared" si="94"/>
        <v>37.052060566799661</v>
      </c>
      <c r="BG283">
        <v>764</v>
      </c>
      <c r="BH283">
        <v>592</v>
      </c>
      <c r="BI283">
        <v>349</v>
      </c>
      <c r="BJ283" s="41">
        <f t="shared" si="95"/>
        <v>0.68643306379155433</v>
      </c>
      <c r="BK283">
        <v>139</v>
      </c>
      <c r="BL283">
        <v>139</v>
      </c>
      <c r="BM283">
        <v>47</v>
      </c>
      <c r="BN283" s="42">
        <f t="shared" si="96"/>
        <v>92</v>
      </c>
      <c r="BO283">
        <v>171</v>
      </c>
      <c r="BP283">
        <v>71</v>
      </c>
      <c r="BQ283">
        <v>25</v>
      </c>
      <c r="BR283">
        <v>21</v>
      </c>
      <c r="BS283" s="41">
        <f t="shared" si="97"/>
        <v>1.9108280254777069E-2</v>
      </c>
      <c r="BT283">
        <v>3</v>
      </c>
      <c r="BU283">
        <v>5</v>
      </c>
      <c r="BV283" s="41">
        <f t="shared" si="98"/>
        <v>0.375</v>
      </c>
      <c r="BW283">
        <v>1</v>
      </c>
      <c r="BX283">
        <v>0</v>
      </c>
      <c r="BY283">
        <v>1</v>
      </c>
      <c r="BZ283">
        <v>2</v>
      </c>
      <c r="CA283">
        <v>1</v>
      </c>
      <c r="CB283">
        <v>3</v>
      </c>
      <c r="CC283">
        <v>1</v>
      </c>
      <c r="CD283">
        <v>0</v>
      </c>
      <c r="CE283">
        <v>2</v>
      </c>
      <c r="CF283">
        <v>2</v>
      </c>
      <c r="CG283">
        <v>1</v>
      </c>
      <c r="CH283">
        <v>4</v>
      </c>
      <c r="CI283">
        <v>3</v>
      </c>
      <c r="CJ283">
        <v>3</v>
      </c>
      <c r="CK283">
        <v>6</v>
      </c>
      <c r="CL283">
        <v>7</v>
      </c>
      <c r="CM283">
        <v>3</v>
      </c>
      <c r="CN283">
        <v>0</v>
      </c>
      <c r="CO283">
        <v>0</v>
      </c>
      <c r="CP283">
        <v>4</v>
      </c>
      <c r="CQ283">
        <v>1</v>
      </c>
      <c r="CR283">
        <v>17</v>
      </c>
      <c r="CS283">
        <v>8</v>
      </c>
      <c r="CT283">
        <v>4</v>
      </c>
      <c r="CU283">
        <v>0</v>
      </c>
      <c r="CV283">
        <v>15</v>
      </c>
      <c r="CW283">
        <v>1</v>
      </c>
      <c r="CX283">
        <v>7</v>
      </c>
      <c r="CY283">
        <v>17</v>
      </c>
      <c r="CZ283">
        <v>146</v>
      </c>
      <c r="DA283">
        <v>18</v>
      </c>
      <c r="DB283">
        <v>3</v>
      </c>
      <c r="DC283">
        <v>104</v>
      </c>
      <c r="DD283">
        <v>71</v>
      </c>
      <c r="DE283">
        <v>11</v>
      </c>
      <c r="DF283">
        <v>0</v>
      </c>
      <c r="DG283">
        <v>148</v>
      </c>
      <c r="DH283">
        <v>16</v>
      </c>
      <c r="DI283">
        <v>18</v>
      </c>
      <c r="DJ283">
        <v>17</v>
      </c>
      <c r="DK283">
        <v>17</v>
      </c>
      <c r="DL283">
        <v>0</v>
      </c>
      <c r="DM283">
        <v>18</v>
      </c>
      <c r="DN283">
        <v>18</v>
      </c>
      <c r="DO283">
        <v>0</v>
      </c>
      <c r="DP283" s="42">
        <f t="shared" si="99"/>
        <v>2</v>
      </c>
      <c r="DQ283" s="20">
        <v>-1.0489999999999999</v>
      </c>
      <c r="DR283">
        <v>16</v>
      </c>
      <c r="DS283">
        <v>0</v>
      </c>
      <c r="DT283">
        <v>0</v>
      </c>
      <c r="DU283">
        <v>0</v>
      </c>
      <c r="DV283">
        <v>0</v>
      </c>
      <c r="DW283">
        <v>1982</v>
      </c>
      <c r="DX283">
        <v>1385</v>
      </c>
      <c r="DY283">
        <v>1502</v>
      </c>
      <c r="DZ283">
        <v>1078</v>
      </c>
      <c r="EA283">
        <v>1060</v>
      </c>
      <c r="EB283">
        <v>761</v>
      </c>
      <c r="EC283">
        <v>103.67</v>
      </c>
      <c r="ED283">
        <v>76.489999999999995</v>
      </c>
      <c r="EE283">
        <v>130</v>
      </c>
      <c r="EF283">
        <v>74</v>
      </c>
      <c r="EG283" s="41">
        <f t="shared" si="100"/>
        <v>0.12264150943396226</v>
      </c>
      <c r="EH283" s="43">
        <f t="shared" si="101"/>
        <v>0.90275952693823913</v>
      </c>
      <c r="EI283" s="44">
        <f t="shared" si="102"/>
        <v>1.0254010363722015</v>
      </c>
      <c r="EJ283">
        <v>1983</v>
      </c>
      <c r="EK283">
        <v>1383</v>
      </c>
      <c r="EL283">
        <v>1502</v>
      </c>
      <c r="EM283">
        <v>1077</v>
      </c>
      <c r="EN283">
        <v>1059</v>
      </c>
      <c r="EO283">
        <v>760</v>
      </c>
      <c r="EP283">
        <v>130</v>
      </c>
      <c r="EQ283">
        <v>75</v>
      </c>
      <c r="ER283">
        <v>1005</v>
      </c>
      <c r="ES283">
        <v>729</v>
      </c>
      <c r="ET283">
        <v>378</v>
      </c>
      <c r="EU283">
        <v>307</v>
      </c>
      <c r="EV283">
        <v>57</v>
      </c>
      <c r="EW283">
        <v>50</v>
      </c>
      <c r="EX283">
        <v>124</v>
      </c>
      <c r="EY283">
        <v>139</v>
      </c>
      <c r="EZ283">
        <v>9.3000000000000007</v>
      </c>
      <c r="FA283">
        <v>1.9</v>
      </c>
      <c r="FB283">
        <v>11.2</v>
      </c>
      <c r="FC283" s="20">
        <v>91.61</v>
      </c>
      <c r="FD283" s="26">
        <f t="shared" si="103"/>
        <v>1.1171951219512195</v>
      </c>
      <c r="FE283">
        <v>17.1676</v>
      </c>
      <c r="FF283">
        <v>5.14</v>
      </c>
      <c r="FG283">
        <v>-0.32</v>
      </c>
      <c r="FH283">
        <v>4.82</v>
      </c>
      <c r="FI283">
        <v>3</v>
      </c>
      <c r="FJ283">
        <v>2</v>
      </c>
      <c r="FK283">
        <v>1</v>
      </c>
      <c r="FL283" s="42">
        <f t="shared" si="104"/>
        <v>192</v>
      </c>
      <c r="FM283" s="20">
        <f t="shared" si="105"/>
        <v>10.25</v>
      </c>
      <c r="FN283" s="41">
        <v>0.2367149758</v>
      </c>
      <c r="FO283" s="20">
        <f t="shared" si="106"/>
        <v>83.8</v>
      </c>
      <c r="FP283" s="20">
        <f t="shared" si="107"/>
        <v>86.790199999999999</v>
      </c>
      <c r="FQ283" s="20">
        <f t="shared" si="108"/>
        <v>122.30812542001418</v>
      </c>
      <c r="FU283" t="s">
        <v>731</v>
      </c>
      <c r="FV283" t="s">
        <v>711</v>
      </c>
      <c r="FW283" s="45">
        <v>10000000</v>
      </c>
      <c r="FX283" s="45">
        <v>9538462</v>
      </c>
      <c r="FY283">
        <v>1003</v>
      </c>
      <c r="FZ283">
        <v>607</v>
      </c>
      <c r="GA283">
        <v>515</v>
      </c>
      <c r="GB283">
        <v>1122</v>
      </c>
      <c r="GC283">
        <v>87</v>
      </c>
      <c r="GD283">
        <v>649</v>
      </c>
      <c r="GE283">
        <v>4896</v>
      </c>
      <c r="GF283">
        <v>21032</v>
      </c>
      <c r="GG283">
        <v>128.6</v>
      </c>
      <c r="GH283">
        <v>24.1</v>
      </c>
      <c r="GI283">
        <v>152.69999999999999</v>
      </c>
      <c r="GJ283" s="42">
        <f t="shared" si="109"/>
        <v>83.8</v>
      </c>
    </row>
    <row r="284" spans="1:192" x14ac:dyDescent="0.45">
      <c r="A284" s="40">
        <v>36006</v>
      </c>
      <c r="B284" t="s">
        <v>222</v>
      </c>
      <c r="D284" t="s">
        <v>223</v>
      </c>
      <c r="E284" t="s">
        <v>223</v>
      </c>
      <c r="F284">
        <v>70</v>
      </c>
      <c r="G284">
        <v>175</v>
      </c>
      <c r="H284">
        <v>2016</v>
      </c>
      <c r="I284">
        <v>6</v>
      </c>
      <c r="J284">
        <v>162</v>
      </c>
      <c r="K284" t="s">
        <v>92</v>
      </c>
      <c r="L284">
        <v>2017</v>
      </c>
      <c r="M284">
        <v>19</v>
      </c>
      <c r="N284">
        <v>1</v>
      </c>
      <c r="O284">
        <v>8479407</v>
      </c>
      <c r="P284" t="s">
        <v>1926</v>
      </c>
      <c r="Q284" t="s">
        <v>1927</v>
      </c>
      <c r="R284" t="s">
        <v>1928</v>
      </c>
      <c r="S284" t="s">
        <v>1929</v>
      </c>
      <c r="T284" t="s">
        <v>725</v>
      </c>
      <c r="U284" t="s">
        <v>194</v>
      </c>
      <c r="V284">
        <v>74</v>
      </c>
      <c r="W284">
        <v>13</v>
      </c>
      <c r="X284">
        <v>22</v>
      </c>
      <c r="Y284">
        <v>12</v>
      </c>
      <c r="Z284">
        <v>35</v>
      </c>
      <c r="AA284">
        <v>5</v>
      </c>
      <c r="AB284">
        <v>58</v>
      </c>
      <c r="AC284" s="26">
        <f t="shared" si="88"/>
        <v>0.47297297297297297</v>
      </c>
      <c r="AD284" s="20">
        <f t="shared" si="89"/>
        <v>0</v>
      </c>
      <c r="AE284" s="20">
        <v>13.443</v>
      </c>
      <c r="AF284">
        <v>-16</v>
      </c>
      <c r="AG284">
        <v>0.2</v>
      </c>
      <c r="AH284">
        <v>18</v>
      </c>
      <c r="AI284">
        <v>1516</v>
      </c>
      <c r="AJ284">
        <v>67716</v>
      </c>
      <c r="AK284" s="20">
        <v>1128.5999999999999</v>
      </c>
      <c r="AL284">
        <v>1128.3</v>
      </c>
      <c r="AM284">
        <v>1129</v>
      </c>
      <c r="AN284" s="26">
        <f t="shared" si="90"/>
        <v>15.251351351351349</v>
      </c>
      <c r="AO284">
        <v>25.35</v>
      </c>
      <c r="AP284" s="41">
        <f t="shared" si="91"/>
        <v>0.660377358490566</v>
      </c>
      <c r="AQ284">
        <v>175</v>
      </c>
      <c r="AR284">
        <v>174</v>
      </c>
      <c r="AS284">
        <v>175</v>
      </c>
      <c r="AT284">
        <v>139</v>
      </c>
      <c r="AU284">
        <v>139</v>
      </c>
      <c r="AV284">
        <v>100</v>
      </c>
      <c r="AW284">
        <v>88</v>
      </c>
      <c r="AX284">
        <v>35</v>
      </c>
      <c r="AY284">
        <v>5</v>
      </c>
      <c r="AZ284">
        <v>6</v>
      </c>
      <c r="BA284" s="42">
        <f t="shared" si="92"/>
        <v>11</v>
      </c>
      <c r="BB284">
        <v>9.99</v>
      </c>
      <c r="BC284">
        <v>28.93</v>
      </c>
      <c r="BD284" s="20">
        <v>211.1</v>
      </c>
      <c r="BE284" s="20">
        <f t="shared" si="93"/>
        <v>386.1</v>
      </c>
      <c r="BF284" s="20">
        <f t="shared" si="94"/>
        <v>20.53177346450412</v>
      </c>
      <c r="BG284">
        <v>403</v>
      </c>
      <c r="BH284">
        <v>376</v>
      </c>
      <c r="BI284">
        <v>303</v>
      </c>
      <c r="BJ284" s="41">
        <f t="shared" si="95"/>
        <v>0.57082152974504252</v>
      </c>
      <c r="BK284">
        <v>44</v>
      </c>
      <c r="BL284">
        <v>44</v>
      </c>
      <c r="BM284">
        <v>68</v>
      </c>
      <c r="BN284" s="42">
        <f t="shared" si="96"/>
        <v>-24</v>
      </c>
      <c r="BO284">
        <v>39</v>
      </c>
      <c r="BP284">
        <v>30</v>
      </c>
      <c r="BQ284">
        <v>25</v>
      </c>
      <c r="BR284">
        <v>22</v>
      </c>
      <c r="BS284" s="41">
        <f t="shared" si="97"/>
        <v>2.6035502958579881E-2</v>
      </c>
      <c r="BT284">
        <v>7</v>
      </c>
      <c r="BU284">
        <v>4</v>
      </c>
      <c r="BV284" s="41">
        <f t="shared" si="98"/>
        <v>0.63636363636363635</v>
      </c>
      <c r="BW284">
        <v>2</v>
      </c>
      <c r="BX284">
        <v>1</v>
      </c>
      <c r="BY284">
        <v>3</v>
      </c>
      <c r="BZ284">
        <v>1</v>
      </c>
      <c r="CA284">
        <v>2</v>
      </c>
      <c r="CB284">
        <v>2</v>
      </c>
      <c r="CC284">
        <v>0</v>
      </c>
      <c r="CD284">
        <v>1</v>
      </c>
      <c r="CE284">
        <v>5</v>
      </c>
      <c r="CF284">
        <v>1</v>
      </c>
      <c r="CG284">
        <v>7</v>
      </c>
      <c r="CH284">
        <v>2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0</v>
      </c>
      <c r="CO284">
        <v>1</v>
      </c>
      <c r="CP284">
        <v>2</v>
      </c>
      <c r="CQ284">
        <v>1</v>
      </c>
      <c r="CR284">
        <v>0</v>
      </c>
      <c r="CS284">
        <v>4</v>
      </c>
      <c r="CT284">
        <v>2</v>
      </c>
      <c r="CU284">
        <v>0</v>
      </c>
      <c r="CV284">
        <v>4</v>
      </c>
      <c r="CW284">
        <v>0</v>
      </c>
      <c r="CX284">
        <v>3</v>
      </c>
      <c r="CY284">
        <v>2</v>
      </c>
      <c r="CZ284">
        <v>34</v>
      </c>
      <c r="DA284">
        <v>14</v>
      </c>
      <c r="DB284">
        <v>2</v>
      </c>
      <c r="DC284">
        <v>9</v>
      </c>
      <c r="DD284">
        <v>32</v>
      </c>
      <c r="DE284">
        <v>5</v>
      </c>
      <c r="DF284">
        <v>1</v>
      </c>
      <c r="DG284">
        <v>37</v>
      </c>
      <c r="DH284">
        <v>9</v>
      </c>
      <c r="DI284">
        <v>13</v>
      </c>
      <c r="DJ284">
        <v>9</v>
      </c>
      <c r="DK284">
        <v>9</v>
      </c>
      <c r="DL284">
        <v>0</v>
      </c>
      <c r="DM284">
        <v>13</v>
      </c>
      <c r="DN284">
        <v>13</v>
      </c>
      <c r="DO284">
        <v>0</v>
      </c>
      <c r="DP284" s="42">
        <f t="shared" si="99"/>
        <v>4</v>
      </c>
      <c r="DQ284" s="20">
        <v>7.23</v>
      </c>
      <c r="DR284">
        <v>9</v>
      </c>
      <c r="DS284">
        <v>0</v>
      </c>
      <c r="DT284">
        <v>0</v>
      </c>
      <c r="DU284">
        <v>0</v>
      </c>
      <c r="DV284">
        <v>0</v>
      </c>
      <c r="DW284">
        <v>1026</v>
      </c>
      <c r="DX284">
        <v>1057</v>
      </c>
      <c r="DY284">
        <v>803</v>
      </c>
      <c r="DZ284">
        <v>823</v>
      </c>
      <c r="EA284">
        <v>588</v>
      </c>
      <c r="EB284">
        <v>571</v>
      </c>
      <c r="EC284">
        <v>54.47</v>
      </c>
      <c r="ED284">
        <v>54.74</v>
      </c>
      <c r="EE284">
        <v>53</v>
      </c>
      <c r="EF284">
        <v>59</v>
      </c>
      <c r="EG284" s="41">
        <f t="shared" si="100"/>
        <v>9.013605442176871E-2</v>
      </c>
      <c r="EH284" s="43">
        <f t="shared" si="101"/>
        <v>0.89667250437828372</v>
      </c>
      <c r="EI284" s="44">
        <f t="shared" si="102"/>
        <v>0.98680855880005247</v>
      </c>
      <c r="EJ284">
        <v>1028</v>
      </c>
      <c r="EK284">
        <v>1058</v>
      </c>
      <c r="EL284">
        <v>804</v>
      </c>
      <c r="EM284">
        <v>823</v>
      </c>
      <c r="EN284">
        <v>590</v>
      </c>
      <c r="EO284">
        <v>570</v>
      </c>
      <c r="EP284">
        <v>53</v>
      </c>
      <c r="EQ284">
        <v>60</v>
      </c>
      <c r="ER284">
        <v>521</v>
      </c>
      <c r="ES284">
        <v>542</v>
      </c>
      <c r="ET284">
        <v>201</v>
      </c>
      <c r="EU284">
        <v>205</v>
      </c>
      <c r="EV284">
        <v>27</v>
      </c>
      <c r="EW284">
        <v>33</v>
      </c>
      <c r="EX284">
        <v>62</v>
      </c>
      <c r="EY284">
        <v>57</v>
      </c>
      <c r="EZ284">
        <v>1.9</v>
      </c>
      <c r="FA284">
        <v>0.7</v>
      </c>
      <c r="FB284">
        <v>2.6</v>
      </c>
      <c r="FC284" s="20">
        <v>23.43</v>
      </c>
      <c r="FD284" s="26">
        <f t="shared" si="103"/>
        <v>0.31662162162162161</v>
      </c>
      <c r="FE284">
        <v>3.4741</v>
      </c>
      <c r="FF284">
        <v>0.38</v>
      </c>
      <c r="FG284">
        <v>-0.38</v>
      </c>
      <c r="FH284">
        <v>0</v>
      </c>
      <c r="FI284">
        <v>5</v>
      </c>
      <c r="FJ284">
        <v>1</v>
      </c>
      <c r="FK284">
        <v>1</v>
      </c>
      <c r="FL284" s="42">
        <f t="shared" si="104"/>
        <v>84</v>
      </c>
      <c r="FM284" s="20">
        <f t="shared" si="105"/>
        <v>7.666666666666667</v>
      </c>
      <c r="FN284" s="41">
        <v>6.2632197400000006E-2</v>
      </c>
      <c r="FO284" s="20">
        <f t="shared" si="106"/>
        <v>33.200000000000003</v>
      </c>
      <c r="FP284" s="20">
        <f t="shared" si="107"/>
        <v>36.445999999999998</v>
      </c>
      <c r="FQ284" s="20">
        <f t="shared" si="108"/>
        <v>110.76841265620845</v>
      </c>
      <c r="FR284">
        <v>1</v>
      </c>
      <c r="FS284" t="s">
        <v>995</v>
      </c>
      <c r="FT284">
        <v>10</v>
      </c>
      <c r="FV284" t="s">
        <v>751</v>
      </c>
      <c r="FW284" s="45">
        <v>732500</v>
      </c>
      <c r="FX284" s="45">
        <v>749167</v>
      </c>
      <c r="FY284">
        <v>74</v>
      </c>
      <c r="FZ284">
        <v>13</v>
      </c>
      <c r="GA284">
        <v>22</v>
      </c>
      <c r="GB284">
        <v>35</v>
      </c>
      <c r="GC284">
        <v>-16</v>
      </c>
      <c r="GD284">
        <v>18</v>
      </c>
      <c r="GE284">
        <v>100</v>
      </c>
      <c r="GF284">
        <v>1129</v>
      </c>
      <c r="GG284">
        <v>1.9</v>
      </c>
      <c r="GH284">
        <v>0.7</v>
      </c>
      <c r="GI284">
        <v>2.6</v>
      </c>
      <c r="GJ284" s="42">
        <f t="shared" si="109"/>
        <v>33.200000000000003</v>
      </c>
    </row>
    <row r="285" spans="1:192" x14ac:dyDescent="0.45">
      <c r="A285" s="40">
        <v>31393</v>
      </c>
      <c r="B285" t="s">
        <v>912</v>
      </c>
      <c r="C285" t="s">
        <v>163</v>
      </c>
      <c r="D285" t="s">
        <v>91</v>
      </c>
      <c r="E285" t="s">
        <v>91</v>
      </c>
      <c r="F285">
        <v>75</v>
      </c>
      <c r="G285">
        <v>192</v>
      </c>
      <c r="H285">
        <v>2004</v>
      </c>
      <c r="I285">
        <v>1</v>
      </c>
      <c r="J285">
        <v>4</v>
      </c>
      <c r="K285" t="s">
        <v>92</v>
      </c>
      <c r="L285">
        <v>2005</v>
      </c>
      <c r="M285">
        <v>32</v>
      </c>
      <c r="N285">
        <v>13</v>
      </c>
      <c r="O285">
        <v>8471217</v>
      </c>
      <c r="P285" t="s">
        <v>1930</v>
      </c>
      <c r="Q285" t="s">
        <v>1931</v>
      </c>
      <c r="R285" t="s">
        <v>1932</v>
      </c>
      <c r="S285" t="s">
        <v>272</v>
      </c>
      <c r="T285" t="s">
        <v>725</v>
      </c>
      <c r="U285" t="s">
        <v>142</v>
      </c>
      <c r="V285">
        <v>73</v>
      </c>
      <c r="W285">
        <v>12</v>
      </c>
      <c r="X285">
        <v>17</v>
      </c>
      <c r="Y285">
        <v>11</v>
      </c>
      <c r="Z285">
        <v>29</v>
      </c>
      <c r="AA285">
        <v>10</v>
      </c>
      <c r="AB285">
        <v>56</v>
      </c>
      <c r="AC285" s="26">
        <f t="shared" si="88"/>
        <v>0.39726027397260272</v>
      </c>
      <c r="AD285" s="20">
        <f t="shared" si="89"/>
        <v>-13.834710743801651</v>
      </c>
      <c r="AE285" s="20">
        <v>10.919</v>
      </c>
      <c r="AF285">
        <v>11</v>
      </c>
      <c r="AG285">
        <v>-0.5</v>
      </c>
      <c r="AH285">
        <v>24</v>
      </c>
      <c r="AI285">
        <v>1446</v>
      </c>
      <c r="AJ285">
        <v>69612</v>
      </c>
      <c r="AK285" s="20">
        <v>1160.2</v>
      </c>
      <c r="AL285">
        <v>1160.2</v>
      </c>
      <c r="AM285">
        <v>1160</v>
      </c>
      <c r="AN285" s="26">
        <f t="shared" si="90"/>
        <v>15.893150684931507</v>
      </c>
      <c r="AO285">
        <v>26.53</v>
      </c>
      <c r="AP285" s="41">
        <f t="shared" si="91"/>
        <v>0.5178571428571429</v>
      </c>
      <c r="AQ285">
        <v>220</v>
      </c>
      <c r="AR285">
        <v>220</v>
      </c>
      <c r="AS285">
        <v>220</v>
      </c>
      <c r="AT285">
        <v>169</v>
      </c>
      <c r="AU285">
        <v>169</v>
      </c>
      <c r="AV285">
        <v>112</v>
      </c>
      <c r="AW285">
        <v>150</v>
      </c>
      <c r="AX285">
        <v>77</v>
      </c>
      <c r="AY285">
        <v>6</v>
      </c>
      <c r="AZ285">
        <v>8</v>
      </c>
      <c r="BA285" s="42">
        <f t="shared" si="92"/>
        <v>14</v>
      </c>
      <c r="BB285">
        <v>13.85</v>
      </c>
      <c r="BC285">
        <v>24.901800000000001</v>
      </c>
      <c r="BD285" s="20">
        <v>181.5</v>
      </c>
      <c r="BE285" s="20">
        <f t="shared" si="93"/>
        <v>401.5</v>
      </c>
      <c r="BF285" s="20">
        <f t="shared" si="94"/>
        <v>20.763661437683155</v>
      </c>
      <c r="BG285">
        <v>308</v>
      </c>
      <c r="BH285">
        <v>341</v>
      </c>
      <c r="BI285">
        <v>379</v>
      </c>
      <c r="BJ285" s="41">
        <f t="shared" si="95"/>
        <v>0.44832605531295489</v>
      </c>
      <c r="BK285">
        <v>76</v>
      </c>
      <c r="BL285">
        <v>76</v>
      </c>
      <c r="BM285">
        <v>78</v>
      </c>
      <c r="BN285" s="42">
        <f t="shared" si="96"/>
        <v>-2</v>
      </c>
      <c r="BO285">
        <v>57</v>
      </c>
      <c r="BP285">
        <v>40</v>
      </c>
      <c r="BQ285">
        <v>29</v>
      </c>
      <c r="BR285">
        <v>40</v>
      </c>
      <c r="BS285" s="41">
        <f t="shared" si="97"/>
        <v>4.7961630695443645E-2</v>
      </c>
      <c r="BT285">
        <v>1</v>
      </c>
      <c r="BU285">
        <v>9</v>
      </c>
      <c r="BV285" s="41">
        <f t="shared" si="98"/>
        <v>0.1</v>
      </c>
      <c r="BW285">
        <v>0</v>
      </c>
      <c r="BX285">
        <v>4</v>
      </c>
      <c r="BY285">
        <v>1</v>
      </c>
      <c r="BZ285">
        <v>1</v>
      </c>
      <c r="CA285">
        <v>0</v>
      </c>
      <c r="CB285">
        <v>4</v>
      </c>
      <c r="CC285">
        <v>0</v>
      </c>
      <c r="CD285">
        <v>1</v>
      </c>
      <c r="CE285">
        <v>1</v>
      </c>
      <c r="CF285">
        <v>4</v>
      </c>
      <c r="CG285">
        <v>1</v>
      </c>
      <c r="CH285">
        <v>6</v>
      </c>
      <c r="CI285">
        <v>0</v>
      </c>
      <c r="CJ285">
        <v>0</v>
      </c>
      <c r="CK285">
        <v>2</v>
      </c>
      <c r="CL285">
        <v>2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10</v>
      </c>
      <c r="CW285">
        <v>0</v>
      </c>
      <c r="CX285">
        <v>3</v>
      </c>
      <c r="CY285">
        <v>6</v>
      </c>
      <c r="CZ285">
        <v>48</v>
      </c>
      <c r="DA285">
        <v>7</v>
      </c>
      <c r="DB285">
        <v>3</v>
      </c>
      <c r="DC285">
        <v>4</v>
      </c>
      <c r="DD285">
        <v>16</v>
      </c>
      <c r="DE285">
        <v>16</v>
      </c>
      <c r="DF285">
        <v>1</v>
      </c>
      <c r="DG285">
        <v>65</v>
      </c>
      <c r="DH285">
        <v>12</v>
      </c>
      <c r="DI285">
        <v>7</v>
      </c>
      <c r="DJ285">
        <v>11</v>
      </c>
      <c r="DK285">
        <v>11</v>
      </c>
      <c r="DL285">
        <v>0</v>
      </c>
      <c r="DM285">
        <v>7</v>
      </c>
      <c r="DN285">
        <v>7</v>
      </c>
      <c r="DO285">
        <v>0</v>
      </c>
      <c r="DP285" s="42">
        <f t="shared" si="99"/>
        <v>-5</v>
      </c>
      <c r="DQ285" s="20">
        <v>-2.9980000000000002</v>
      </c>
      <c r="DR285">
        <v>12</v>
      </c>
      <c r="DS285">
        <v>0</v>
      </c>
      <c r="DT285">
        <v>0</v>
      </c>
      <c r="DU285">
        <v>0</v>
      </c>
      <c r="DV285">
        <v>0</v>
      </c>
      <c r="DW285">
        <v>1111</v>
      </c>
      <c r="DX285">
        <v>1083</v>
      </c>
      <c r="DY285">
        <v>810</v>
      </c>
      <c r="DZ285">
        <v>794</v>
      </c>
      <c r="EA285">
        <v>586</v>
      </c>
      <c r="EB285">
        <v>573</v>
      </c>
      <c r="EC285">
        <v>51.34</v>
      </c>
      <c r="ED285">
        <v>52.16</v>
      </c>
      <c r="EE285">
        <v>56</v>
      </c>
      <c r="EF285">
        <v>57</v>
      </c>
      <c r="EG285" s="41">
        <f t="shared" si="100"/>
        <v>9.556313993174062E-2</v>
      </c>
      <c r="EH285" s="43">
        <f t="shared" si="101"/>
        <v>0.90052356020942415</v>
      </c>
      <c r="EI285" s="44">
        <f t="shared" si="102"/>
        <v>0.99608670014116474</v>
      </c>
      <c r="EJ285">
        <v>1110</v>
      </c>
      <c r="EK285">
        <v>1083</v>
      </c>
      <c r="EL285">
        <v>809</v>
      </c>
      <c r="EM285">
        <v>793</v>
      </c>
      <c r="EN285">
        <v>586</v>
      </c>
      <c r="EO285">
        <v>574</v>
      </c>
      <c r="EP285">
        <v>56</v>
      </c>
      <c r="EQ285">
        <v>57</v>
      </c>
      <c r="ER285">
        <v>546</v>
      </c>
      <c r="ES285">
        <v>584</v>
      </c>
      <c r="ET285">
        <v>217</v>
      </c>
      <c r="EU285">
        <v>220</v>
      </c>
      <c r="EV285">
        <v>32</v>
      </c>
      <c r="EW285">
        <v>32</v>
      </c>
      <c r="EX285">
        <v>64</v>
      </c>
      <c r="EY285">
        <v>72</v>
      </c>
      <c r="EZ285">
        <v>0.9</v>
      </c>
      <c r="FA285">
        <v>1.5</v>
      </c>
      <c r="FB285">
        <v>2.4</v>
      </c>
      <c r="FC285" s="20">
        <v>35.119999999999997</v>
      </c>
      <c r="FD285" s="26">
        <f t="shared" si="103"/>
        <v>0.48109589041095885</v>
      </c>
      <c r="FE285">
        <v>2.4508999999999999</v>
      </c>
      <c r="FF285">
        <v>-0.15</v>
      </c>
      <c r="FG285">
        <v>1.06</v>
      </c>
      <c r="FH285">
        <v>0.92</v>
      </c>
      <c r="FL285" s="42">
        <f t="shared" si="104"/>
        <v>140</v>
      </c>
      <c r="FM285" s="20">
        <f t="shared" si="105"/>
        <v>8.75</v>
      </c>
      <c r="FN285" s="41">
        <v>5.4134345600000001E-2</v>
      </c>
      <c r="FO285" s="20">
        <f t="shared" si="106"/>
        <v>26.6</v>
      </c>
      <c r="FP285" s="20">
        <f t="shared" si="107"/>
        <v>28.400400000000001</v>
      </c>
      <c r="FQ285" s="20">
        <f t="shared" si="108"/>
        <v>113.46319600068952</v>
      </c>
      <c r="FR285">
        <v>4</v>
      </c>
      <c r="FS285" t="s">
        <v>189</v>
      </c>
      <c r="FT285">
        <v>195</v>
      </c>
      <c r="FU285" t="s">
        <v>702</v>
      </c>
      <c r="FV285" t="s">
        <v>711</v>
      </c>
      <c r="FW285" s="45">
        <v>7500000</v>
      </c>
      <c r="FX285" s="45">
        <v>5500000</v>
      </c>
      <c r="FY285">
        <v>920</v>
      </c>
      <c r="FZ285">
        <v>245</v>
      </c>
      <c r="GA285">
        <v>281</v>
      </c>
      <c r="GB285">
        <v>526</v>
      </c>
      <c r="GC285">
        <v>35</v>
      </c>
      <c r="GD285">
        <v>548</v>
      </c>
      <c r="GE285">
        <v>2055</v>
      </c>
      <c r="GF285">
        <v>15396</v>
      </c>
      <c r="GG285">
        <v>41.4</v>
      </c>
      <c r="GH285">
        <v>16.8</v>
      </c>
      <c r="GI285">
        <v>58.2</v>
      </c>
      <c r="GJ285" s="42">
        <f t="shared" si="109"/>
        <v>26.6</v>
      </c>
    </row>
    <row r="286" spans="1:192" x14ac:dyDescent="0.45">
      <c r="A286" s="40">
        <v>31655</v>
      </c>
      <c r="B286" t="s">
        <v>1933</v>
      </c>
      <c r="C286" t="s">
        <v>362</v>
      </c>
      <c r="D286" t="s">
        <v>107</v>
      </c>
      <c r="E286" t="s">
        <v>107</v>
      </c>
      <c r="F286">
        <v>77</v>
      </c>
      <c r="G286">
        <v>225</v>
      </c>
      <c r="H286">
        <v>2004</v>
      </c>
      <c r="I286">
        <v>1</v>
      </c>
      <c r="J286">
        <v>5</v>
      </c>
      <c r="K286" t="s">
        <v>202</v>
      </c>
      <c r="L286">
        <v>2008</v>
      </c>
      <c r="M286">
        <v>31</v>
      </c>
      <c r="N286">
        <v>10</v>
      </c>
      <c r="O286">
        <v>8471218</v>
      </c>
      <c r="P286" t="s">
        <v>1934</v>
      </c>
      <c r="Q286" t="s">
        <v>1935</v>
      </c>
      <c r="R286" t="s">
        <v>1936</v>
      </c>
      <c r="S286" t="s">
        <v>1484</v>
      </c>
      <c r="T286" t="s">
        <v>710</v>
      </c>
      <c r="U286" t="s">
        <v>285</v>
      </c>
      <c r="V286">
        <v>81</v>
      </c>
      <c r="W286">
        <v>23</v>
      </c>
      <c r="X286">
        <v>68</v>
      </c>
      <c r="Y286">
        <v>48</v>
      </c>
      <c r="Z286">
        <v>91</v>
      </c>
      <c r="AA286">
        <v>1</v>
      </c>
      <c r="AB286">
        <v>0</v>
      </c>
      <c r="AC286" s="26">
        <f t="shared" si="88"/>
        <v>1.1234567901234569</v>
      </c>
      <c r="AD286" s="20">
        <f t="shared" si="89"/>
        <v>31.266857962697273</v>
      </c>
      <c r="AE286" s="20">
        <v>31.591000000000001</v>
      </c>
      <c r="AF286">
        <v>13</v>
      </c>
      <c r="AG286">
        <v>10.6</v>
      </c>
      <c r="AH286">
        <v>52</v>
      </c>
      <c r="AI286">
        <v>2056</v>
      </c>
      <c r="AJ286">
        <v>98447</v>
      </c>
      <c r="AK286" s="20">
        <v>1640.7833333333001</v>
      </c>
      <c r="AL286">
        <v>1640.78</v>
      </c>
      <c r="AM286">
        <v>1641</v>
      </c>
      <c r="AN286" s="26">
        <f t="shared" si="90"/>
        <v>20.256584362139918</v>
      </c>
      <c r="AO286">
        <v>33.4</v>
      </c>
      <c r="AP286" s="41">
        <f t="shared" si="91"/>
        <v>0.78448275862068961</v>
      </c>
      <c r="AQ286">
        <v>410</v>
      </c>
      <c r="AR286">
        <v>410</v>
      </c>
      <c r="AS286">
        <v>410</v>
      </c>
      <c r="AT286">
        <v>327</v>
      </c>
      <c r="AU286">
        <v>327</v>
      </c>
      <c r="AV286">
        <v>246</v>
      </c>
      <c r="AW286">
        <v>203</v>
      </c>
      <c r="AX286">
        <v>77</v>
      </c>
      <c r="AY286">
        <v>4</v>
      </c>
      <c r="AZ286">
        <v>27</v>
      </c>
      <c r="BA286" s="42">
        <f t="shared" si="92"/>
        <v>31</v>
      </c>
      <c r="BB286">
        <v>21.5</v>
      </c>
      <c r="BC286">
        <v>35.207299999999996</v>
      </c>
      <c r="BD286" s="20">
        <v>563.79999999999995</v>
      </c>
      <c r="BE286" s="20">
        <f t="shared" si="93"/>
        <v>973.8</v>
      </c>
      <c r="BF286" s="20">
        <f t="shared" si="94"/>
        <v>35.609892855836861</v>
      </c>
      <c r="BG286">
        <v>740</v>
      </c>
      <c r="BH286">
        <v>537</v>
      </c>
      <c r="BI286">
        <v>494</v>
      </c>
      <c r="BJ286" s="41">
        <f t="shared" si="95"/>
        <v>0.59967585089141007</v>
      </c>
      <c r="BK286">
        <v>94</v>
      </c>
      <c r="BL286">
        <v>94</v>
      </c>
      <c r="BM286">
        <v>90</v>
      </c>
      <c r="BN286" s="42">
        <f t="shared" si="96"/>
        <v>4</v>
      </c>
      <c r="BO286">
        <v>81</v>
      </c>
      <c r="BP286">
        <v>55</v>
      </c>
      <c r="BQ286">
        <v>34</v>
      </c>
      <c r="BR286">
        <v>66</v>
      </c>
      <c r="BS286" s="41">
        <f t="shared" si="97"/>
        <v>5.5045871559633031E-2</v>
      </c>
      <c r="BT286">
        <v>166</v>
      </c>
      <c r="BU286">
        <v>196</v>
      </c>
      <c r="BV286" s="41">
        <f t="shared" si="98"/>
        <v>0.4585635359116022</v>
      </c>
      <c r="BW286">
        <v>44</v>
      </c>
      <c r="BX286">
        <v>56</v>
      </c>
      <c r="BY286">
        <v>40</v>
      </c>
      <c r="BZ286">
        <v>58</v>
      </c>
      <c r="CA286">
        <v>82</v>
      </c>
      <c r="CB286">
        <v>82</v>
      </c>
      <c r="CC286">
        <v>34</v>
      </c>
      <c r="CD286">
        <v>37</v>
      </c>
      <c r="CE286">
        <v>83</v>
      </c>
      <c r="CF286">
        <v>113</v>
      </c>
      <c r="CG286">
        <v>90</v>
      </c>
      <c r="CH286">
        <v>104</v>
      </c>
      <c r="CI286">
        <v>1</v>
      </c>
      <c r="CJ286">
        <v>0</v>
      </c>
      <c r="CK286">
        <v>3</v>
      </c>
      <c r="CL286">
        <v>2</v>
      </c>
      <c r="CM286">
        <v>2</v>
      </c>
      <c r="CN286">
        <v>0</v>
      </c>
      <c r="CO286">
        <v>0</v>
      </c>
      <c r="CP286">
        <v>1</v>
      </c>
      <c r="CQ286">
        <v>3</v>
      </c>
      <c r="CR286">
        <v>1</v>
      </c>
      <c r="CS286">
        <v>4</v>
      </c>
      <c r="CT286">
        <v>1</v>
      </c>
      <c r="CU286">
        <v>0</v>
      </c>
      <c r="CV286">
        <v>13</v>
      </c>
      <c r="CW286">
        <v>2</v>
      </c>
      <c r="CX286">
        <v>5</v>
      </c>
      <c r="CY286">
        <v>12</v>
      </c>
      <c r="CZ286">
        <v>62</v>
      </c>
      <c r="DA286">
        <v>17</v>
      </c>
      <c r="DB286">
        <v>12</v>
      </c>
      <c r="DC286">
        <v>27</v>
      </c>
      <c r="DD286">
        <v>26</v>
      </c>
      <c r="DE286">
        <v>5</v>
      </c>
      <c r="DF286">
        <v>0</v>
      </c>
      <c r="DG286">
        <v>159</v>
      </c>
      <c r="DH286">
        <v>26</v>
      </c>
      <c r="DI286">
        <v>24</v>
      </c>
      <c r="DJ286">
        <v>25</v>
      </c>
      <c r="DK286">
        <v>25</v>
      </c>
      <c r="DL286">
        <v>0</v>
      </c>
      <c r="DM286">
        <v>24</v>
      </c>
      <c r="DN286">
        <v>24</v>
      </c>
      <c r="DO286">
        <v>0</v>
      </c>
      <c r="DP286" s="42">
        <f t="shared" si="99"/>
        <v>-2</v>
      </c>
      <c r="DQ286" s="20">
        <v>-5.8929999999999998</v>
      </c>
      <c r="DR286">
        <v>26</v>
      </c>
      <c r="DS286">
        <v>0</v>
      </c>
      <c r="DT286">
        <v>0</v>
      </c>
      <c r="DU286">
        <v>0</v>
      </c>
      <c r="DV286">
        <v>0</v>
      </c>
      <c r="DW286">
        <v>1739</v>
      </c>
      <c r="DX286">
        <v>1531</v>
      </c>
      <c r="DY286">
        <v>1360</v>
      </c>
      <c r="DZ286">
        <v>1133</v>
      </c>
      <c r="EA286">
        <v>998</v>
      </c>
      <c r="EB286">
        <v>810</v>
      </c>
      <c r="EC286">
        <v>98.75</v>
      </c>
      <c r="ED286">
        <v>74.95</v>
      </c>
      <c r="EE286">
        <v>116</v>
      </c>
      <c r="EF286">
        <v>67</v>
      </c>
      <c r="EG286" s="41">
        <f t="shared" si="100"/>
        <v>0.11623246492985972</v>
      </c>
      <c r="EH286" s="43">
        <f t="shared" si="101"/>
        <v>0.91728395061728396</v>
      </c>
      <c r="EI286" s="44">
        <f t="shared" si="102"/>
        <v>1.0335164155471437</v>
      </c>
      <c r="EJ286">
        <v>1738</v>
      </c>
      <c r="EK286">
        <v>1537</v>
      </c>
      <c r="EL286">
        <v>1359</v>
      </c>
      <c r="EM286">
        <v>1137</v>
      </c>
      <c r="EN286">
        <v>998</v>
      </c>
      <c r="EO286">
        <v>812</v>
      </c>
      <c r="EP286">
        <v>116</v>
      </c>
      <c r="EQ286">
        <v>67</v>
      </c>
      <c r="ER286">
        <v>899</v>
      </c>
      <c r="ES286">
        <v>742</v>
      </c>
      <c r="ET286">
        <v>335</v>
      </c>
      <c r="EU286">
        <v>253</v>
      </c>
      <c r="EV286">
        <v>46</v>
      </c>
      <c r="EW286">
        <v>35</v>
      </c>
      <c r="EX286">
        <v>111</v>
      </c>
      <c r="EY286">
        <v>100</v>
      </c>
      <c r="EZ286">
        <v>7.1</v>
      </c>
      <c r="FA286">
        <v>2.1</v>
      </c>
      <c r="FB286">
        <v>9.1999999999999993</v>
      </c>
      <c r="FC286" s="20">
        <v>85.35</v>
      </c>
      <c r="FD286" s="26">
        <f t="shared" si="103"/>
        <v>1.0537037037037036</v>
      </c>
      <c r="FE286">
        <v>11.438000000000001</v>
      </c>
      <c r="FF286">
        <v>2.09</v>
      </c>
      <c r="FG286">
        <v>-0.16</v>
      </c>
      <c r="FH286">
        <v>1.9300000000000002</v>
      </c>
      <c r="FI286">
        <v>4</v>
      </c>
      <c r="FJ286">
        <v>1</v>
      </c>
      <c r="FK286">
        <v>0</v>
      </c>
      <c r="FL286" s="42">
        <f t="shared" si="104"/>
        <v>212</v>
      </c>
      <c r="FM286" s="20">
        <f t="shared" si="105"/>
        <v>4.9230769230769234</v>
      </c>
      <c r="FN286" s="41">
        <v>9.3135802500000003E-2</v>
      </c>
      <c r="FO286" s="20">
        <f t="shared" si="106"/>
        <v>85.8</v>
      </c>
      <c r="FP286" s="20">
        <f t="shared" si="107"/>
        <v>89.821399999999997</v>
      </c>
      <c r="FQ286" s="20">
        <f t="shared" si="108"/>
        <v>119.57727422323529</v>
      </c>
      <c r="FU286" t="s">
        <v>731</v>
      </c>
      <c r="FV286" t="s">
        <v>711</v>
      </c>
      <c r="FW286" s="45">
        <v>5800000</v>
      </c>
      <c r="FX286" s="45">
        <v>5600000</v>
      </c>
      <c r="FY286">
        <v>778</v>
      </c>
      <c r="FZ286">
        <v>222</v>
      </c>
      <c r="GA286">
        <v>383</v>
      </c>
      <c r="GB286">
        <v>605</v>
      </c>
      <c r="GC286">
        <v>99</v>
      </c>
      <c r="GD286">
        <v>512</v>
      </c>
      <c r="GE286">
        <v>2055</v>
      </c>
      <c r="GF286">
        <v>14149</v>
      </c>
      <c r="GG286">
        <v>51.3</v>
      </c>
      <c r="GH286">
        <v>18.5</v>
      </c>
      <c r="GI286">
        <v>69.8</v>
      </c>
      <c r="GJ286" s="42">
        <f t="shared" si="109"/>
        <v>85.8</v>
      </c>
    </row>
    <row r="287" spans="1:192" x14ac:dyDescent="0.45">
      <c r="A287" s="40">
        <v>29785</v>
      </c>
      <c r="B287" t="s">
        <v>1937</v>
      </c>
      <c r="D287" t="s">
        <v>246</v>
      </c>
      <c r="E287" t="s">
        <v>246</v>
      </c>
      <c r="F287">
        <v>72</v>
      </c>
      <c r="G287">
        <v>199</v>
      </c>
      <c r="H287">
        <v>2001</v>
      </c>
      <c r="I287">
        <v>6</v>
      </c>
      <c r="J287">
        <v>172</v>
      </c>
      <c r="K287" t="s">
        <v>92</v>
      </c>
      <c r="L287">
        <v>2002</v>
      </c>
      <c r="M287">
        <v>36</v>
      </c>
      <c r="N287">
        <v>15</v>
      </c>
      <c r="O287">
        <v>8469619</v>
      </c>
      <c r="P287" t="s">
        <v>1938</v>
      </c>
      <c r="Q287" t="s">
        <v>1939</v>
      </c>
      <c r="R287" t="s">
        <v>1940</v>
      </c>
      <c r="S287" t="s">
        <v>1941</v>
      </c>
      <c r="T287" t="s">
        <v>720</v>
      </c>
      <c r="U287" t="s">
        <v>142</v>
      </c>
      <c r="V287">
        <v>28</v>
      </c>
      <c r="W287">
        <v>0</v>
      </c>
      <c r="X287">
        <v>5</v>
      </c>
      <c r="Y287">
        <v>3</v>
      </c>
      <c r="Z287">
        <v>5</v>
      </c>
      <c r="AA287">
        <v>22</v>
      </c>
      <c r="AB287">
        <v>80</v>
      </c>
      <c r="AC287" s="26">
        <f t="shared" si="88"/>
        <v>0.17857142857142858</v>
      </c>
      <c r="AD287" s="20">
        <f t="shared" si="89"/>
        <v>-3.2888086642599283</v>
      </c>
      <c r="AE287" s="20">
        <v>1.4470000000000001</v>
      </c>
      <c r="AF287">
        <v>-9</v>
      </c>
      <c r="AG287">
        <v>-8.4</v>
      </c>
      <c r="AH287">
        <v>17</v>
      </c>
      <c r="AI287">
        <v>577</v>
      </c>
      <c r="AJ287">
        <v>30043</v>
      </c>
      <c r="AK287" s="20">
        <v>500.71666666666999</v>
      </c>
      <c r="AL287">
        <v>500.72</v>
      </c>
      <c r="AM287">
        <v>501</v>
      </c>
      <c r="AN287" s="26">
        <f t="shared" si="90"/>
        <v>17.882738095238093</v>
      </c>
      <c r="AO287">
        <v>30.07</v>
      </c>
      <c r="AP287" s="41">
        <f t="shared" si="91"/>
        <v>0.26315789473684209</v>
      </c>
      <c r="AQ287">
        <v>62</v>
      </c>
      <c r="AR287">
        <v>63</v>
      </c>
      <c r="AS287">
        <v>63</v>
      </c>
      <c r="AT287">
        <v>43</v>
      </c>
      <c r="AU287">
        <v>44</v>
      </c>
      <c r="AV287">
        <v>31</v>
      </c>
      <c r="AW287">
        <v>21</v>
      </c>
      <c r="AX287">
        <v>3</v>
      </c>
      <c r="AY287">
        <v>0</v>
      </c>
      <c r="AZ287">
        <v>5</v>
      </c>
      <c r="BA287" s="42">
        <f t="shared" si="92"/>
        <v>5</v>
      </c>
      <c r="BB287">
        <v>1.31</v>
      </c>
      <c r="BC287">
        <v>57.032299999999999</v>
      </c>
      <c r="BD287" s="20">
        <v>62.3</v>
      </c>
      <c r="BE287" s="20">
        <f t="shared" si="93"/>
        <v>124.3</v>
      </c>
      <c r="BF287" s="20">
        <f t="shared" si="94"/>
        <v>14.894551845342706</v>
      </c>
      <c r="BG287">
        <v>117</v>
      </c>
      <c r="BH287">
        <v>151</v>
      </c>
      <c r="BI287">
        <v>198</v>
      </c>
      <c r="BJ287" s="41">
        <f t="shared" si="95"/>
        <v>0.37142857142857144</v>
      </c>
      <c r="BK287">
        <v>65</v>
      </c>
      <c r="BL287">
        <v>65</v>
      </c>
      <c r="BM287">
        <v>44</v>
      </c>
      <c r="BN287" s="42">
        <f t="shared" si="96"/>
        <v>21</v>
      </c>
      <c r="BO287">
        <v>13</v>
      </c>
      <c r="BP287">
        <v>18</v>
      </c>
      <c r="BQ287">
        <v>2</v>
      </c>
      <c r="BR287">
        <v>43</v>
      </c>
      <c r="BS287" s="41">
        <f t="shared" si="97"/>
        <v>8.0373831775700941E-2</v>
      </c>
      <c r="BT287">
        <v>0</v>
      </c>
      <c r="BU287">
        <v>0</v>
      </c>
      <c r="BV287" s="41">
        <f t="shared" si="98"/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13</v>
      </c>
      <c r="DA287">
        <v>1</v>
      </c>
      <c r="DB287">
        <v>0</v>
      </c>
      <c r="DC287">
        <v>14</v>
      </c>
      <c r="DD287">
        <v>2</v>
      </c>
      <c r="DE287">
        <v>1</v>
      </c>
      <c r="DF287">
        <v>0</v>
      </c>
      <c r="DG287">
        <v>13</v>
      </c>
      <c r="DH287">
        <v>7</v>
      </c>
      <c r="DI287">
        <v>2</v>
      </c>
      <c r="DJ287">
        <v>7</v>
      </c>
      <c r="DK287">
        <v>6</v>
      </c>
      <c r="DL287">
        <v>1</v>
      </c>
      <c r="DM287">
        <v>3</v>
      </c>
      <c r="DN287">
        <v>2</v>
      </c>
      <c r="DO287">
        <v>1</v>
      </c>
      <c r="DP287" s="42">
        <f t="shared" si="99"/>
        <v>-5</v>
      </c>
      <c r="DQ287" s="20">
        <v>-1.056</v>
      </c>
      <c r="DR287">
        <v>6</v>
      </c>
      <c r="DS287">
        <v>1</v>
      </c>
      <c r="DT287">
        <v>0</v>
      </c>
      <c r="DU287">
        <v>0</v>
      </c>
      <c r="DV287">
        <v>0</v>
      </c>
      <c r="DW287">
        <v>396</v>
      </c>
      <c r="DX287">
        <v>643</v>
      </c>
      <c r="DY287">
        <v>304</v>
      </c>
      <c r="DZ287">
        <v>492</v>
      </c>
      <c r="EA287">
        <v>222</v>
      </c>
      <c r="EB287">
        <v>365</v>
      </c>
      <c r="EC287">
        <v>18.38</v>
      </c>
      <c r="ED287">
        <v>31.46</v>
      </c>
      <c r="EE287">
        <v>19</v>
      </c>
      <c r="EF287">
        <v>39</v>
      </c>
      <c r="EG287" s="41">
        <f t="shared" si="100"/>
        <v>8.5585585585585586E-2</v>
      </c>
      <c r="EH287" s="43">
        <f t="shared" si="101"/>
        <v>0.89315068493150684</v>
      </c>
      <c r="EI287" s="44">
        <f t="shared" si="102"/>
        <v>0.97873627051709244</v>
      </c>
      <c r="EJ287">
        <v>398</v>
      </c>
      <c r="EK287">
        <v>641</v>
      </c>
      <c r="EL287">
        <v>305</v>
      </c>
      <c r="EM287">
        <v>490</v>
      </c>
      <c r="EN287">
        <v>223</v>
      </c>
      <c r="EO287">
        <v>365</v>
      </c>
      <c r="EP287">
        <v>19</v>
      </c>
      <c r="EQ287">
        <v>39</v>
      </c>
      <c r="ER287">
        <v>215</v>
      </c>
      <c r="ES287">
        <v>363</v>
      </c>
      <c r="ET287">
        <v>89</v>
      </c>
      <c r="EU287">
        <v>141</v>
      </c>
      <c r="EV287">
        <v>12</v>
      </c>
      <c r="EW287">
        <v>25</v>
      </c>
      <c r="EX287">
        <v>32</v>
      </c>
      <c r="EY287">
        <v>30</v>
      </c>
      <c r="EZ287">
        <v>-0.1</v>
      </c>
      <c r="FA287">
        <v>0.1</v>
      </c>
      <c r="FB287">
        <v>0</v>
      </c>
      <c r="FC287" s="20">
        <v>-1.8</v>
      </c>
      <c r="FD287" s="26">
        <f t="shared" si="103"/>
        <v>-6.4285714285714293E-2</v>
      </c>
      <c r="FE287">
        <v>0.14480000000000001</v>
      </c>
      <c r="FF287">
        <v>0.03</v>
      </c>
      <c r="FG287">
        <v>-0.94</v>
      </c>
      <c r="FH287">
        <v>-0.91</v>
      </c>
      <c r="FL287" s="42">
        <f t="shared" si="104"/>
        <v>126</v>
      </c>
      <c r="FM287" s="20">
        <f t="shared" si="105"/>
        <v>11.166666666666666</v>
      </c>
      <c r="FN287" s="41">
        <v>0</v>
      </c>
      <c r="FO287" s="20">
        <f t="shared" si="106"/>
        <v>3.3</v>
      </c>
      <c r="FP287" s="20">
        <f t="shared" si="107"/>
        <v>4.7888000000000002</v>
      </c>
      <c r="FQ287" s="20">
        <f t="shared" si="108"/>
        <v>124.50071896469083</v>
      </c>
      <c r="FV287" t="s">
        <v>711</v>
      </c>
      <c r="FW287" s="45">
        <v>1250000</v>
      </c>
      <c r="FX287" s="45">
        <v>1250000</v>
      </c>
      <c r="FY287">
        <v>859</v>
      </c>
      <c r="FZ287">
        <v>44</v>
      </c>
      <c r="GA287">
        <v>207</v>
      </c>
      <c r="GB287">
        <v>251</v>
      </c>
      <c r="GC287">
        <v>39</v>
      </c>
      <c r="GD287">
        <v>359</v>
      </c>
      <c r="GE287">
        <v>1430</v>
      </c>
      <c r="GF287">
        <v>17815</v>
      </c>
      <c r="GG287">
        <v>10.9</v>
      </c>
      <c r="GH287">
        <v>38.200000000000003</v>
      </c>
      <c r="GI287">
        <v>49.1</v>
      </c>
      <c r="GJ287" s="42">
        <f t="shared" si="109"/>
        <v>3.3</v>
      </c>
    </row>
    <row r="288" spans="1:192" x14ac:dyDescent="0.45">
      <c r="A288" s="40">
        <v>34542</v>
      </c>
      <c r="B288" t="s">
        <v>1942</v>
      </c>
      <c r="C288" t="s">
        <v>475</v>
      </c>
      <c r="D288" t="s">
        <v>91</v>
      </c>
      <c r="E288" t="s">
        <v>91</v>
      </c>
      <c r="F288">
        <v>77</v>
      </c>
      <c r="G288">
        <v>208</v>
      </c>
      <c r="H288">
        <v>2013</v>
      </c>
      <c r="I288">
        <v>5</v>
      </c>
      <c r="J288">
        <v>137</v>
      </c>
      <c r="K288" t="s">
        <v>92</v>
      </c>
      <c r="L288">
        <v>2017</v>
      </c>
      <c r="M288">
        <v>23</v>
      </c>
      <c r="N288">
        <v>1</v>
      </c>
      <c r="O288">
        <v>8477369</v>
      </c>
      <c r="P288" t="s">
        <v>1943</v>
      </c>
      <c r="Q288" t="s">
        <v>1944</v>
      </c>
      <c r="R288" t="s">
        <v>1945</v>
      </c>
      <c r="S288" t="s">
        <v>1946</v>
      </c>
      <c r="T288" t="s">
        <v>720</v>
      </c>
      <c r="U288" t="s">
        <v>30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33</v>
      </c>
      <c r="AB288">
        <v>76</v>
      </c>
      <c r="AC288" s="26">
        <f t="shared" si="88"/>
        <v>0</v>
      </c>
      <c r="AD288" s="20">
        <f t="shared" si="89"/>
        <v>0</v>
      </c>
      <c r="AE288" s="20">
        <v>0</v>
      </c>
      <c r="AF288">
        <v>-2</v>
      </c>
      <c r="AG288">
        <v>0.7</v>
      </c>
      <c r="AH288">
        <v>2</v>
      </c>
      <c r="AI288">
        <v>63</v>
      </c>
      <c r="AJ288">
        <v>2672</v>
      </c>
      <c r="AK288" s="20">
        <v>44.533333333332997</v>
      </c>
      <c r="AL288">
        <v>44.53</v>
      </c>
      <c r="AM288">
        <v>45</v>
      </c>
      <c r="AN288" s="26">
        <f t="shared" si="90"/>
        <v>14.844444444444443</v>
      </c>
      <c r="AO288">
        <v>24.76</v>
      </c>
      <c r="AP288" s="41">
        <f t="shared" si="91"/>
        <v>0</v>
      </c>
      <c r="AQ288">
        <v>5</v>
      </c>
      <c r="AR288">
        <v>5</v>
      </c>
      <c r="AS288">
        <v>5</v>
      </c>
      <c r="AT288">
        <v>4</v>
      </c>
      <c r="AU288">
        <v>4</v>
      </c>
      <c r="AV288">
        <v>4</v>
      </c>
      <c r="AW288">
        <v>1</v>
      </c>
      <c r="AX288">
        <v>0</v>
      </c>
      <c r="AY288">
        <v>0</v>
      </c>
      <c r="AZ288">
        <v>0</v>
      </c>
      <c r="BA288" s="42">
        <f t="shared" si="92"/>
        <v>0</v>
      </c>
      <c r="BB288">
        <v>0.06</v>
      </c>
      <c r="BC288">
        <v>55.75</v>
      </c>
      <c r="BD288" s="20">
        <v>0</v>
      </c>
      <c r="BE288" s="20">
        <f t="shared" si="93"/>
        <v>5</v>
      </c>
      <c r="BF288" s="20">
        <f t="shared" si="94"/>
        <v>6.7370312149112959</v>
      </c>
      <c r="BG288">
        <v>14</v>
      </c>
      <c r="BH288">
        <v>20</v>
      </c>
      <c r="BI288">
        <v>15</v>
      </c>
      <c r="BJ288" s="41">
        <f t="shared" si="95"/>
        <v>0.48275862068965519</v>
      </c>
      <c r="BK288">
        <v>4</v>
      </c>
      <c r="BL288">
        <v>4</v>
      </c>
      <c r="BM288">
        <v>3</v>
      </c>
      <c r="BN288" s="42">
        <f t="shared" si="96"/>
        <v>1</v>
      </c>
      <c r="BO288">
        <v>0</v>
      </c>
      <c r="BP288">
        <v>0</v>
      </c>
      <c r="BQ288">
        <v>1</v>
      </c>
      <c r="BR288">
        <v>3</v>
      </c>
      <c r="BS288" s="41">
        <f t="shared" si="97"/>
        <v>8.5714285714285715E-2</v>
      </c>
      <c r="BT288">
        <v>0</v>
      </c>
      <c r="BU288">
        <v>0</v>
      </c>
      <c r="BV288" s="41">
        <f t="shared" si="98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3</v>
      </c>
      <c r="DH288">
        <v>1</v>
      </c>
      <c r="DI288">
        <v>3</v>
      </c>
      <c r="DJ288">
        <v>1</v>
      </c>
      <c r="DK288">
        <v>1</v>
      </c>
      <c r="DL288">
        <v>0</v>
      </c>
      <c r="DM288">
        <v>3</v>
      </c>
      <c r="DN288">
        <v>3</v>
      </c>
      <c r="DO288">
        <v>0</v>
      </c>
      <c r="DP288" s="42">
        <f t="shared" si="99"/>
        <v>2</v>
      </c>
      <c r="DQ288" s="20">
        <v>2.1949999999999998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36</v>
      </c>
      <c r="DX288">
        <v>42</v>
      </c>
      <c r="DY288">
        <v>26</v>
      </c>
      <c r="DZ288">
        <v>32</v>
      </c>
      <c r="EA288">
        <v>23</v>
      </c>
      <c r="EB288">
        <v>22</v>
      </c>
      <c r="EC288">
        <v>1.1599999999999999</v>
      </c>
      <c r="ED288">
        <v>1.28</v>
      </c>
      <c r="EE288">
        <v>0</v>
      </c>
      <c r="EF288">
        <v>2</v>
      </c>
      <c r="EG288" s="41">
        <f t="shared" si="100"/>
        <v>0</v>
      </c>
      <c r="EH288" s="43">
        <f t="shared" si="101"/>
        <v>0.90909090909090906</v>
      </c>
      <c r="EI288" s="44">
        <f t="shared" si="102"/>
        <v>0.90909090909090906</v>
      </c>
      <c r="EJ288">
        <v>35</v>
      </c>
      <c r="EK288">
        <v>42</v>
      </c>
      <c r="EL288">
        <v>25</v>
      </c>
      <c r="EM288">
        <v>32</v>
      </c>
      <c r="EN288">
        <v>22</v>
      </c>
      <c r="EO288">
        <v>22</v>
      </c>
      <c r="EP288">
        <v>0</v>
      </c>
      <c r="EQ288">
        <v>2</v>
      </c>
      <c r="ER288">
        <v>18</v>
      </c>
      <c r="ES288">
        <v>16</v>
      </c>
      <c r="ET288">
        <v>7</v>
      </c>
      <c r="EU288">
        <v>4</v>
      </c>
      <c r="EV288">
        <v>0</v>
      </c>
      <c r="EW288">
        <v>1</v>
      </c>
      <c r="EX288">
        <v>1</v>
      </c>
      <c r="EY288">
        <v>3</v>
      </c>
      <c r="EZ288">
        <v>-0.1</v>
      </c>
      <c r="FA288">
        <v>-0.1</v>
      </c>
      <c r="FB288">
        <v>-0.1</v>
      </c>
      <c r="FC288" s="20">
        <v>0.25</v>
      </c>
      <c r="FD288" s="26">
        <f t="shared" si="103"/>
        <v>8.3333333333333329E-2</v>
      </c>
      <c r="FE288">
        <v>4.2000000000000006E-3</v>
      </c>
      <c r="FF288">
        <v>0</v>
      </c>
      <c r="FG288">
        <v>0</v>
      </c>
      <c r="FH288">
        <v>0</v>
      </c>
      <c r="FL288" s="42">
        <f t="shared" si="104"/>
        <v>9</v>
      </c>
      <c r="FM288" s="20">
        <f t="shared" si="105"/>
        <v>5</v>
      </c>
      <c r="FN288" s="41">
        <v>0</v>
      </c>
      <c r="FO288" s="20">
        <f t="shared" si="106"/>
        <v>-0.2</v>
      </c>
      <c r="FP288" s="20">
        <f t="shared" si="107"/>
        <v>0.43899999999999995</v>
      </c>
      <c r="FQ288" s="20">
        <f t="shared" si="108"/>
        <v>105.09768695261621</v>
      </c>
      <c r="FV288" t="s">
        <v>751</v>
      </c>
      <c r="FW288" s="45">
        <v>925000</v>
      </c>
      <c r="FX288" s="45">
        <v>925000</v>
      </c>
      <c r="FY288">
        <v>3</v>
      </c>
      <c r="FZ288">
        <v>0</v>
      </c>
      <c r="GA288">
        <v>0</v>
      </c>
      <c r="GB288">
        <v>0</v>
      </c>
      <c r="GC288">
        <v>-2</v>
      </c>
      <c r="GD288">
        <v>2</v>
      </c>
      <c r="GE288">
        <v>4</v>
      </c>
      <c r="GF288">
        <v>45</v>
      </c>
      <c r="GG288">
        <v>-0.1</v>
      </c>
      <c r="GH288">
        <v>-0.1</v>
      </c>
      <c r="GI288">
        <v>-0.1</v>
      </c>
      <c r="GJ288" s="42">
        <f t="shared" si="109"/>
        <v>-0.2</v>
      </c>
    </row>
    <row r="289" spans="1:192" x14ac:dyDescent="0.45">
      <c r="A289" s="40">
        <v>31350</v>
      </c>
      <c r="B289" t="s">
        <v>1036</v>
      </c>
      <c r="C289" t="s">
        <v>823</v>
      </c>
      <c r="D289" t="s">
        <v>107</v>
      </c>
      <c r="E289" t="s">
        <v>107</v>
      </c>
      <c r="F289">
        <v>74</v>
      </c>
      <c r="G289">
        <v>215</v>
      </c>
      <c r="H289">
        <v>2004</v>
      </c>
      <c r="I289">
        <v>1</v>
      </c>
      <c r="J289">
        <v>13</v>
      </c>
      <c r="K289" t="s">
        <v>202</v>
      </c>
      <c r="L289">
        <v>2006</v>
      </c>
      <c r="M289">
        <v>32</v>
      </c>
      <c r="N289">
        <v>12</v>
      </c>
      <c r="O289">
        <v>8471226</v>
      </c>
      <c r="P289" t="s">
        <v>1947</v>
      </c>
      <c r="Q289" t="s">
        <v>1948</v>
      </c>
      <c r="R289" t="s">
        <v>1949</v>
      </c>
      <c r="S289" t="s">
        <v>1950</v>
      </c>
      <c r="T289" t="s">
        <v>710</v>
      </c>
      <c r="U289" t="s">
        <v>194</v>
      </c>
      <c r="V289">
        <v>59</v>
      </c>
      <c r="W289">
        <v>8</v>
      </c>
      <c r="X289">
        <v>7</v>
      </c>
      <c r="Y289">
        <v>5</v>
      </c>
      <c r="Z289">
        <v>15</v>
      </c>
      <c r="AA289">
        <v>16</v>
      </c>
      <c r="AB289">
        <v>78</v>
      </c>
      <c r="AC289" s="26">
        <f t="shared" si="88"/>
        <v>0.25423728813559321</v>
      </c>
      <c r="AD289" s="20">
        <f t="shared" si="89"/>
        <v>-17.551724137931032</v>
      </c>
      <c r="AE289" s="20">
        <v>6.2089999999999996</v>
      </c>
      <c r="AF289">
        <v>-20</v>
      </c>
      <c r="AG289">
        <v>-0.60000000000000009</v>
      </c>
      <c r="AH289">
        <v>10</v>
      </c>
      <c r="AI289">
        <v>1003</v>
      </c>
      <c r="AJ289">
        <v>49062</v>
      </c>
      <c r="AK289" s="20">
        <v>817.7</v>
      </c>
      <c r="AL289">
        <v>817.7</v>
      </c>
      <c r="AM289">
        <v>818</v>
      </c>
      <c r="AN289" s="26">
        <f t="shared" si="90"/>
        <v>13.859322033898305</v>
      </c>
      <c r="AO289">
        <v>23.18</v>
      </c>
      <c r="AP289" s="41">
        <f t="shared" si="91"/>
        <v>0.5</v>
      </c>
      <c r="AQ289">
        <v>166</v>
      </c>
      <c r="AR289">
        <v>166</v>
      </c>
      <c r="AS289">
        <v>166</v>
      </c>
      <c r="AT289">
        <v>139</v>
      </c>
      <c r="AU289">
        <v>139</v>
      </c>
      <c r="AV289">
        <v>102</v>
      </c>
      <c r="AW289">
        <v>107</v>
      </c>
      <c r="AX289">
        <v>53</v>
      </c>
      <c r="AY289">
        <v>5</v>
      </c>
      <c r="AZ289">
        <v>10</v>
      </c>
      <c r="BA289" s="42">
        <f t="shared" si="92"/>
        <v>15</v>
      </c>
      <c r="BB289">
        <v>12.2</v>
      </c>
      <c r="BC289">
        <v>25.470600000000001</v>
      </c>
      <c r="BD289" s="20">
        <v>117.5</v>
      </c>
      <c r="BE289" s="20">
        <f t="shared" si="93"/>
        <v>283.5</v>
      </c>
      <c r="BF289" s="20">
        <f t="shared" si="94"/>
        <v>20.802250214014919</v>
      </c>
      <c r="BG289">
        <v>290</v>
      </c>
      <c r="BH289">
        <v>248</v>
      </c>
      <c r="BI289">
        <v>240</v>
      </c>
      <c r="BJ289" s="41">
        <f t="shared" si="95"/>
        <v>0.54716981132075471</v>
      </c>
      <c r="BK289">
        <v>77</v>
      </c>
      <c r="BL289">
        <v>77</v>
      </c>
      <c r="BM289">
        <v>71</v>
      </c>
      <c r="BN289" s="42">
        <f t="shared" si="96"/>
        <v>6</v>
      </c>
      <c r="BO289">
        <v>37</v>
      </c>
      <c r="BP289">
        <v>14</v>
      </c>
      <c r="BQ289">
        <v>16</v>
      </c>
      <c r="BR289">
        <v>15</v>
      </c>
      <c r="BS289" s="41">
        <f t="shared" si="97"/>
        <v>2.6978417266187049E-2</v>
      </c>
      <c r="BT289">
        <v>41</v>
      </c>
      <c r="BU289">
        <v>40</v>
      </c>
      <c r="BV289" s="41">
        <f t="shared" si="98"/>
        <v>0.50617283950617287</v>
      </c>
      <c r="BW289">
        <v>4</v>
      </c>
      <c r="BX289">
        <v>7</v>
      </c>
      <c r="BY289">
        <v>6</v>
      </c>
      <c r="BZ289">
        <v>11</v>
      </c>
      <c r="CA289">
        <v>31</v>
      </c>
      <c r="CB289">
        <v>22</v>
      </c>
      <c r="CC289">
        <v>15</v>
      </c>
      <c r="CD289">
        <v>12</v>
      </c>
      <c r="CE289">
        <v>10</v>
      </c>
      <c r="CF289">
        <v>14</v>
      </c>
      <c r="CG289">
        <v>25</v>
      </c>
      <c r="CH289">
        <v>23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0</v>
      </c>
      <c r="CO289">
        <v>0</v>
      </c>
      <c r="CP289">
        <v>2</v>
      </c>
      <c r="CQ289">
        <v>0</v>
      </c>
      <c r="CR289">
        <v>0</v>
      </c>
      <c r="CS289">
        <v>3</v>
      </c>
      <c r="CT289">
        <v>1</v>
      </c>
      <c r="CU289">
        <v>0</v>
      </c>
      <c r="CV289">
        <v>2</v>
      </c>
      <c r="CW289">
        <v>0</v>
      </c>
      <c r="CX289">
        <v>1</v>
      </c>
      <c r="CY289">
        <v>3</v>
      </c>
      <c r="CZ289">
        <v>33</v>
      </c>
      <c r="DA289">
        <v>15</v>
      </c>
      <c r="DB289">
        <v>1</v>
      </c>
      <c r="DC289">
        <v>6</v>
      </c>
      <c r="DD289">
        <v>27</v>
      </c>
      <c r="DE289">
        <v>7</v>
      </c>
      <c r="DF289">
        <v>5</v>
      </c>
      <c r="DG289">
        <v>41</v>
      </c>
      <c r="DH289">
        <v>5</v>
      </c>
      <c r="DI289">
        <v>9</v>
      </c>
      <c r="DJ289">
        <v>5</v>
      </c>
      <c r="DK289">
        <v>5</v>
      </c>
      <c r="DL289">
        <v>0</v>
      </c>
      <c r="DM289">
        <v>8</v>
      </c>
      <c r="DN289">
        <v>8</v>
      </c>
      <c r="DO289">
        <v>0</v>
      </c>
      <c r="DP289" s="42">
        <f t="shared" si="99"/>
        <v>4</v>
      </c>
      <c r="DQ289" s="20">
        <v>1.6890000000000001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789</v>
      </c>
      <c r="DX289">
        <v>700</v>
      </c>
      <c r="DY289">
        <v>605</v>
      </c>
      <c r="DZ289">
        <v>541</v>
      </c>
      <c r="EA289">
        <v>445</v>
      </c>
      <c r="EB289">
        <v>388</v>
      </c>
      <c r="EC289">
        <v>44.62</v>
      </c>
      <c r="ED289">
        <v>32.619999999999997</v>
      </c>
      <c r="EE289">
        <v>30</v>
      </c>
      <c r="EF289">
        <v>40</v>
      </c>
      <c r="EG289" s="41">
        <f t="shared" si="100"/>
        <v>6.741573033707865E-2</v>
      </c>
      <c r="EH289" s="43">
        <f t="shared" si="101"/>
        <v>0.89690721649484539</v>
      </c>
      <c r="EI289" s="44">
        <f t="shared" si="102"/>
        <v>0.9643229468319241</v>
      </c>
      <c r="EJ289">
        <v>792</v>
      </c>
      <c r="EK289">
        <v>700</v>
      </c>
      <c r="EL289">
        <v>605</v>
      </c>
      <c r="EM289">
        <v>540</v>
      </c>
      <c r="EN289">
        <v>445</v>
      </c>
      <c r="EO289">
        <v>388</v>
      </c>
      <c r="EP289">
        <v>30</v>
      </c>
      <c r="EQ289">
        <v>40</v>
      </c>
      <c r="ER289">
        <v>394</v>
      </c>
      <c r="ES289">
        <v>355</v>
      </c>
      <c r="ET289">
        <v>175</v>
      </c>
      <c r="EU289">
        <v>126</v>
      </c>
      <c r="EV289">
        <v>18</v>
      </c>
      <c r="EW289">
        <v>24</v>
      </c>
      <c r="EX289">
        <v>45</v>
      </c>
      <c r="EY289">
        <v>46</v>
      </c>
      <c r="EZ289">
        <v>0.1</v>
      </c>
      <c r="FA289">
        <v>0.2</v>
      </c>
      <c r="FB289">
        <v>0.30000000000000004</v>
      </c>
      <c r="FC289" s="20">
        <v>13.01</v>
      </c>
      <c r="FD289" s="26">
        <f t="shared" si="103"/>
        <v>0.22050847457627118</v>
      </c>
      <c r="FE289">
        <v>1.7282000000000002</v>
      </c>
      <c r="FF289">
        <v>7.0000000000000007E-2</v>
      </c>
      <c r="FG289">
        <v>-0.01</v>
      </c>
      <c r="FH289">
        <v>0.06</v>
      </c>
      <c r="FI289">
        <v>7</v>
      </c>
      <c r="FJ289">
        <v>3</v>
      </c>
      <c r="FK289">
        <v>1</v>
      </c>
      <c r="FL289" s="42">
        <f t="shared" si="104"/>
        <v>102</v>
      </c>
      <c r="FM289" s="20">
        <f t="shared" si="105"/>
        <v>18.600000000000001</v>
      </c>
      <c r="FN289" s="41">
        <v>4.7313379000000003E-2</v>
      </c>
      <c r="FO289" s="20">
        <f t="shared" si="106"/>
        <v>14</v>
      </c>
      <c r="FP289" s="20">
        <f t="shared" si="107"/>
        <v>15.3378</v>
      </c>
      <c r="FQ289" s="20">
        <f t="shared" si="108"/>
        <v>109.25767396355631</v>
      </c>
      <c r="FR289">
        <v>4</v>
      </c>
      <c r="FS289" t="s">
        <v>111</v>
      </c>
      <c r="FT289">
        <v>195</v>
      </c>
      <c r="FV289" t="s">
        <v>711</v>
      </c>
      <c r="FW289" s="45">
        <v>800000</v>
      </c>
      <c r="FX289" s="45">
        <v>800000</v>
      </c>
      <c r="FY289">
        <v>784</v>
      </c>
      <c r="FZ289">
        <v>191</v>
      </c>
      <c r="GA289">
        <v>224</v>
      </c>
      <c r="GB289">
        <v>415</v>
      </c>
      <c r="GC289">
        <v>-51</v>
      </c>
      <c r="GD289">
        <v>397</v>
      </c>
      <c r="GE289">
        <v>1790</v>
      </c>
      <c r="GF289">
        <v>12446</v>
      </c>
      <c r="GG289">
        <v>31.3</v>
      </c>
      <c r="GH289">
        <v>11.7</v>
      </c>
      <c r="GI289">
        <v>43</v>
      </c>
      <c r="GJ289" s="42">
        <f t="shared" si="109"/>
        <v>14</v>
      </c>
    </row>
    <row r="290" spans="1:192" x14ac:dyDescent="0.45">
      <c r="A290" s="40">
        <v>32913</v>
      </c>
      <c r="B290" t="s">
        <v>218</v>
      </c>
      <c r="C290" t="s">
        <v>145</v>
      </c>
      <c r="D290" t="s">
        <v>91</v>
      </c>
      <c r="E290" t="s">
        <v>91</v>
      </c>
      <c r="F290">
        <v>75</v>
      </c>
      <c r="G290">
        <v>210</v>
      </c>
      <c r="K290" t="s">
        <v>92</v>
      </c>
      <c r="L290">
        <v>2013</v>
      </c>
      <c r="M290">
        <v>27</v>
      </c>
      <c r="N290">
        <v>2</v>
      </c>
      <c r="O290">
        <v>8475423</v>
      </c>
      <c r="P290" t="s">
        <v>1951</v>
      </c>
      <c r="Q290" t="s">
        <v>1952</v>
      </c>
      <c r="R290" t="s">
        <v>1953</v>
      </c>
      <c r="S290" t="s">
        <v>1954</v>
      </c>
      <c r="T290" t="s">
        <v>710</v>
      </c>
      <c r="U290" t="s">
        <v>117</v>
      </c>
      <c r="V290">
        <v>27</v>
      </c>
      <c r="W290">
        <v>4</v>
      </c>
      <c r="X290">
        <v>5</v>
      </c>
      <c r="Y290">
        <v>2</v>
      </c>
      <c r="Z290">
        <v>9</v>
      </c>
      <c r="AA290">
        <v>21</v>
      </c>
      <c r="AB290">
        <v>46</v>
      </c>
      <c r="AC290" s="26">
        <f t="shared" si="88"/>
        <v>0.33333333333333331</v>
      </c>
      <c r="AD290" s="20">
        <f t="shared" si="89"/>
        <v>3.9375</v>
      </c>
      <c r="AE290" s="20">
        <v>3.5009999999999999</v>
      </c>
      <c r="AF290">
        <v>-1</v>
      </c>
      <c r="AG290">
        <v>-6.4</v>
      </c>
      <c r="AH290">
        <v>14</v>
      </c>
      <c r="AI290">
        <v>585</v>
      </c>
      <c r="AJ290">
        <v>24072</v>
      </c>
      <c r="AK290" s="20">
        <v>401.2</v>
      </c>
      <c r="AL290">
        <v>401.2</v>
      </c>
      <c r="AM290">
        <v>401</v>
      </c>
      <c r="AN290" s="26">
        <f t="shared" si="90"/>
        <v>14.859259259259259</v>
      </c>
      <c r="AO290">
        <v>24.99</v>
      </c>
      <c r="AP290" s="41">
        <f t="shared" si="91"/>
        <v>0.81818181818181823</v>
      </c>
      <c r="AQ290">
        <v>54</v>
      </c>
      <c r="AR290">
        <v>54</v>
      </c>
      <c r="AS290">
        <v>55</v>
      </c>
      <c r="AT290">
        <v>44</v>
      </c>
      <c r="AU290">
        <v>45</v>
      </c>
      <c r="AV290">
        <v>28</v>
      </c>
      <c r="AW290">
        <v>37</v>
      </c>
      <c r="AX290">
        <v>15</v>
      </c>
      <c r="AY290">
        <v>2</v>
      </c>
      <c r="AZ290">
        <v>4</v>
      </c>
      <c r="BA290" s="42">
        <f t="shared" si="92"/>
        <v>6</v>
      </c>
      <c r="BB290">
        <v>3.18</v>
      </c>
      <c r="BC290">
        <v>35.642899999999997</v>
      </c>
      <c r="BD290" s="20">
        <v>62</v>
      </c>
      <c r="BE290" s="20">
        <f t="shared" si="93"/>
        <v>116</v>
      </c>
      <c r="BF290" s="20">
        <f t="shared" si="94"/>
        <v>17.347956131605184</v>
      </c>
      <c r="BG290">
        <v>39</v>
      </c>
      <c r="BH290">
        <v>148</v>
      </c>
      <c r="BI290">
        <v>236</v>
      </c>
      <c r="BJ290" s="41">
        <f t="shared" si="95"/>
        <v>0.14181818181818182</v>
      </c>
      <c r="BK290">
        <v>80</v>
      </c>
      <c r="BL290">
        <v>80</v>
      </c>
      <c r="BM290">
        <v>35</v>
      </c>
      <c r="BN290" s="42">
        <f t="shared" si="96"/>
        <v>45</v>
      </c>
      <c r="BO290">
        <v>17</v>
      </c>
      <c r="BP290">
        <v>1</v>
      </c>
      <c r="BQ290">
        <v>5</v>
      </c>
      <c r="BR290">
        <v>14</v>
      </c>
      <c r="BS290" s="41">
        <f t="shared" si="97"/>
        <v>4.046242774566474E-2</v>
      </c>
      <c r="BT290">
        <v>0</v>
      </c>
      <c r="BU290">
        <v>1</v>
      </c>
      <c r="BV290" s="41">
        <f t="shared" si="98"/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4</v>
      </c>
      <c r="CW290">
        <v>0</v>
      </c>
      <c r="CX290">
        <v>0</v>
      </c>
      <c r="CY290">
        <v>0</v>
      </c>
      <c r="CZ290">
        <v>17</v>
      </c>
      <c r="DA290">
        <v>3</v>
      </c>
      <c r="DB290">
        <v>0</v>
      </c>
      <c r="DC290">
        <v>2</v>
      </c>
      <c r="DD290">
        <v>3</v>
      </c>
      <c r="DE290">
        <v>2</v>
      </c>
      <c r="DF290">
        <v>0</v>
      </c>
      <c r="DG290">
        <v>18</v>
      </c>
      <c r="DH290">
        <v>4</v>
      </c>
      <c r="DI290">
        <v>2</v>
      </c>
      <c r="DJ290">
        <v>4</v>
      </c>
      <c r="DK290">
        <v>3</v>
      </c>
      <c r="DL290">
        <v>1</v>
      </c>
      <c r="DM290">
        <v>5</v>
      </c>
      <c r="DN290">
        <v>4</v>
      </c>
      <c r="DO290">
        <v>1</v>
      </c>
      <c r="DP290" s="42">
        <f t="shared" si="99"/>
        <v>-2</v>
      </c>
      <c r="DQ290" s="20">
        <v>-0.74299999999999999</v>
      </c>
      <c r="DR290">
        <v>2</v>
      </c>
      <c r="DS290">
        <v>2</v>
      </c>
      <c r="DT290">
        <v>0</v>
      </c>
      <c r="DU290">
        <v>0</v>
      </c>
      <c r="DV290">
        <v>0</v>
      </c>
      <c r="DW290">
        <v>272</v>
      </c>
      <c r="DX290">
        <v>461</v>
      </c>
      <c r="DY290">
        <v>208</v>
      </c>
      <c r="DZ290">
        <v>332</v>
      </c>
      <c r="EA290">
        <v>143</v>
      </c>
      <c r="EB290">
        <v>234</v>
      </c>
      <c r="EC290">
        <v>10.86</v>
      </c>
      <c r="ED290">
        <v>19.72</v>
      </c>
      <c r="EE290">
        <v>11</v>
      </c>
      <c r="EF290">
        <v>22</v>
      </c>
      <c r="EG290" s="41">
        <f t="shared" si="100"/>
        <v>7.6923076923076927E-2</v>
      </c>
      <c r="EH290" s="43">
        <f t="shared" si="101"/>
        <v>0.90598290598290598</v>
      </c>
      <c r="EI290" s="44">
        <f t="shared" si="102"/>
        <v>0.98290598290598297</v>
      </c>
      <c r="EJ290">
        <v>274</v>
      </c>
      <c r="EK290">
        <v>461</v>
      </c>
      <c r="EL290">
        <v>210</v>
      </c>
      <c r="EM290">
        <v>332</v>
      </c>
      <c r="EN290">
        <v>143</v>
      </c>
      <c r="EO290">
        <v>234</v>
      </c>
      <c r="EP290">
        <v>11</v>
      </c>
      <c r="EQ290">
        <v>22</v>
      </c>
      <c r="ER290">
        <v>119</v>
      </c>
      <c r="ES290">
        <v>251</v>
      </c>
      <c r="ET290">
        <v>45</v>
      </c>
      <c r="EU290">
        <v>83</v>
      </c>
      <c r="EV290">
        <v>5</v>
      </c>
      <c r="EW290">
        <v>10</v>
      </c>
      <c r="EX290">
        <v>21</v>
      </c>
      <c r="EY290">
        <v>17</v>
      </c>
      <c r="EZ290">
        <v>0.2</v>
      </c>
      <c r="FA290">
        <v>0.5</v>
      </c>
      <c r="FB290">
        <v>0.7</v>
      </c>
      <c r="FC290" s="20">
        <v>4.04</v>
      </c>
      <c r="FD290" s="26">
        <f t="shared" si="103"/>
        <v>0.14962962962962964</v>
      </c>
      <c r="FE290">
        <v>0.32969999999999999</v>
      </c>
      <c r="FF290">
        <v>-0.15</v>
      </c>
      <c r="FG290">
        <v>-0.19</v>
      </c>
      <c r="FH290">
        <v>-0.34</v>
      </c>
      <c r="FL290" s="42">
        <f t="shared" si="104"/>
        <v>110</v>
      </c>
      <c r="FM290" s="20">
        <f t="shared" si="105"/>
        <v>42.5</v>
      </c>
      <c r="FN290" s="41">
        <v>5.6767047399999999E-2</v>
      </c>
      <c r="FO290" s="20">
        <f t="shared" si="106"/>
        <v>7.6</v>
      </c>
      <c r="FP290" s="20">
        <f t="shared" si="107"/>
        <v>8.8513999999999999</v>
      </c>
      <c r="FQ290" s="20">
        <f t="shared" si="108"/>
        <v>109.62113659022931</v>
      </c>
      <c r="FV290" t="s">
        <v>711</v>
      </c>
      <c r="FW290" s="45">
        <v>650000</v>
      </c>
      <c r="FX290" s="45">
        <v>650000</v>
      </c>
      <c r="FY290">
        <v>43</v>
      </c>
      <c r="FZ290">
        <v>5</v>
      </c>
      <c r="GA290">
        <v>7</v>
      </c>
      <c r="GB290">
        <v>12</v>
      </c>
      <c r="GC290">
        <v>0</v>
      </c>
      <c r="GD290">
        <v>14</v>
      </c>
      <c r="GE290">
        <v>39</v>
      </c>
      <c r="GF290">
        <v>526</v>
      </c>
      <c r="GG290">
        <v>0.30000000000000004</v>
      </c>
      <c r="GH290">
        <v>0.7</v>
      </c>
      <c r="GI290">
        <v>1</v>
      </c>
      <c r="GJ290" s="42">
        <f t="shared" si="109"/>
        <v>7.6</v>
      </c>
    </row>
    <row r="291" spans="1:192" x14ac:dyDescent="0.45">
      <c r="A291" s="40">
        <v>33137</v>
      </c>
      <c r="B291" t="s">
        <v>485</v>
      </c>
      <c r="C291" t="s">
        <v>362</v>
      </c>
      <c r="D291" t="s">
        <v>107</v>
      </c>
      <c r="E291" t="s">
        <v>107</v>
      </c>
      <c r="F291">
        <v>72</v>
      </c>
      <c r="G291">
        <v>194</v>
      </c>
      <c r="H291">
        <v>2009</v>
      </c>
      <c r="I291">
        <v>5</v>
      </c>
      <c r="J291">
        <v>150</v>
      </c>
      <c r="K291" t="s">
        <v>202</v>
      </c>
      <c r="L291">
        <v>2016</v>
      </c>
      <c r="M291">
        <v>27</v>
      </c>
      <c r="N291">
        <v>2</v>
      </c>
      <c r="O291">
        <v>8475324</v>
      </c>
      <c r="P291" t="s">
        <v>1955</v>
      </c>
      <c r="Q291" t="s">
        <v>1956</v>
      </c>
      <c r="R291" t="s">
        <v>1957</v>
      </c>
      <c r="S291" t="s">
        <v>1586</v>
      </c>
      <c r="T291" t="s">
        <v>720</v>
      </c>
      <c r="U291" t="s">
        <v>298</v>
      </c>
      <c r="V291">
        <v>81</v>
      </c>
      <c r="W291">
        <v>0</v>
      </c>
      <c r="X291">
        <v>15</v>
      </c>
      <c r="Y291">
        <v>7</v>
      </c>
      <c r="Z291">
        <v>15</v>
      </c>
      <c r="AA291">
        <v>16</v>
      </c>
      <c r="AB291">
        <v>48</v>
      </c>
      <c r="AC291" s="26">
        <f t="shared" si="88"/>
        <v>0.18518518518518517</v>
      </c>
      <c r="AD291" s="20">
        <f t="shared" si="89"/>
        <v>-6.4897959183673457</v>
      </c>
      <c r="AE291" s="20">
        <v>4.3920000000000003</v>
      </c>
      <c r="AF291">
        <v>-8</v>
      </c>
      <c r="AG291">
        <v>-1.4</v>
      </c>
      <c r="AH291">
        <v>27</v>
      </c>
      <c r="AI291">
        <v>1853</v>
      </c>
      <c r="AJ291">
        <v>79002</v>
      </c>
      <c r="AK291" s="20">
        <v>1316.7</v>
      </c>
      <c r="AL291">
        <v>1303.03</v>
      </c>
      <c r="AM291">
        <v>1317</v>
      </c>
      <c r="AN291" s="26">
        <f t="shared" si="90"/>
        <v>16.255555555555556</v>
      </c>
      <c r="AO291">
        <v>27.3</v>
      </c>
      <c r="AP291" s="41">
        <f t="shared" si="91"/>
        <v>0.34090909090909088</v>
      </c>
      <c r="AQ291">
        <v>196</v>
      </c>
      <c r="AR291">
        <v>197</v>
      </c>
      <c r="AS291">
        <v>197</v>
      </c>
      <c r="AT291">
        <v>135</v>
      </c>
      <c r="AU291">
        <v>136</v>
      </c>
      <c r="AV291">
        <v>107</v>
      </c>
      <c r="AW291">
        <v>60</v>
      </c>
      <c r="AX291">
        <v>11</v>
      </c>
      <c r="AY291">
        <v>8</v>
      </c>
      <c r="AZ291">
        <v>7</v>
      </c>
      <c r="BA291" s="42">
        <f t="shared" si="92"/>
        <v>15</v>
      </c>
      <c r="BB291">
        <v>3.94</v>
      </c>
      <c r="BC291">
        <v>51.6355</v>
      </c>
      <c r="BD291" s="20">
        <v>179.2</v>
      </c>
      <c r="BE291" s="20">
        <f t="shared" si="93"/>
        <v>375.2</v>
      </c>
      <c r="BF291" s="20">
        <f t="shared" si="94"/>
        <v>17.276655180617485</v>
      </c>
      <c r="BG291">
        <v>328</v>
      </c>
      <c r="BH291">
        <v>398</v>
      </c>
      <c r="BI291">
        <v>419</v>
      </c>
      <c r="BJ291" s="41">
        <f t="shared" si="95"/>
        <v>0.43908969210174031</v>
      </c>
      <c r="BK291">
        <v>71</v>
      </c>
      <c r="BL291">
        <v>71</v>
      </c>
      <c r="BM291">
        <v>180</v>
      </c>
      <c r="BN291" s="42">
        <f t="shared" si="96"/>
        <v>-109</v>
      </c>
      <c r="BO291">
        <v>29</v>
      </c>
      <c r="BP291">
        <v>54</v>
      </c>
      <c r="BQ291">
        <v>25</v>
      </c>
      <c r="BR291">
        <v>88</v>
      </c>
      <c r="BS291" s="41">
        <f t="shared" si="97"/>
        <v>8.6444007858546168E-2</v>
      </c>
      <c r="BT291">
        <v>0</v>
      </c>
      <c r="BU291">
        <v>0</v>
      </c>
      <c r="BV291" s="41">
        <f t="shared" si="98"/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</v>
      </c>
      <c r="CZ291">
        <v>25</v>
      </c>
      <c r="DA291">
        <v>6</v>
      </c>
      <c r="DB291">
        <v>1</v>
      </c>
      <c r="DC291">
        <v>47</v>
      </c>
      <c r="DD291">
        <v>4</v>
      </c>
      <c r="DE291">
        <v>3</v>
      </c>
      <c r="DF291">
        <v>0</v>
      </c>
      <c r="DG291">
        <v>46</v>
      </c>
      <c r="DH291">
        <v>12</v>
      </c>
      <c r="DI291">
        <v>10</v>
      </c>
      <c r="DJ291">
        <v>12</v>
      </c>
      <c r="DK291">
        <v>11</v>
      </c>
      <c r="DL291">
        <v>1</v>
      </c>
      <c r="DM291">
        <v>11</v>
      </c>
      <c r="DN291">
        <v>10</v>
      </c>
      <c r="DO291">
        <v>1</v>
      </c>
      <c r="DP291" s="42">
        <f t="shared" si="99"/>
        <v>-2</v>
      </c>
      <c r="DQ291" s="20">
        <v>2.2029999999999998</v>
      </c>
      <c r="DR291">
        <v>11</v>
      </c>
      <c r="DS291">
        <v>1</v>
      </c>
      <c r="DT291">
        <v>0</v>
      </c>
      <c r="DU291">
        <v>0</v>
      </c>
      <c r="DV291">
        <v>0</v>
      </c>
      <c r="DW291">
        <v>1089</v>
      </c>
      <c r="DX291">
        <v>1233</v>
      </c>
      <c r="DY291">
        <v>839</v>
      </c>
      <c r="DZ291">
        <v>930</v>
      </c>
      <c r="EA291">
        <v>608</v>
      </c>
      <c r="EB291">
        <v>677</v>
      </c>
      <c r="EC291">
        <v>46.28</v>
      </c>
      <c r="ED291">
        <v>62</v>
      </c>
      <c r="EE291">
        <v>44</v>
      </c>
      <c r="EF291">
        <v>67</v>
      </c>
      <c r="EG291" s="41">
        <f t="shared" si="100"/>
        <v>7.2368421052631582E-2</v>
      </c>
      <c r="EH291" s="43">
        <f t="shared" si="101"/>
        <v>0.90103397341211222</v>
      </c>
      <c r="EI291" s="44">
        <f t="shared" si="102"/>
        <v>0.97340239446474386</v>
      </c>
      <c r="EJ291">
        <v>1104</v>
      </c>
      <c r="EK291">
        <v>1244</v>
      </c>
      <c r="EL291">
        <v>847</v>
      </c>
      <c r="EM291">
        <v>936</v>
      </c>
      <c r="EN291">
        <v>617</v>
      </c>
      <c r="EO291">
        <v>682</v>
      </c>
      <c r="EP291">
        <v>44</v>
      </c>
      <c r="EQ291">
        <v>67</v>
      </c>
      <c r="ER291">
        <v>525</v>
      </c>
      <c r="ES291">
        <v>609</v>
      </c>
      <c r="ET291">
        <v>198</v>
      </c>
      <c r="EU291">
        <v>236</v>
      </c>
      <c r="EV291">
        <v>28</v>
      </c>
      <c r="EW291">
        <v>41</v>
      </c>
      <c r="EX291">
        <v>73</v>
      </c>
      <c r="EY291">
        <v>67</v>
      </c>
      <c r="EZ291">
        <v>-0.1</v>
      </c>
      <c r="FA291">
        <v>2.5</v>
      </c>
      <c r="FB291">
        <v>2.4</v>
      </c>
      <c r="FC291" s="20">
        <v>21.77</v>
      </c>
      <c r="FD291" s="26">
        <f t="shared" si="103"/>
        <v>0.26876543209876541</v>
      </c>
      <c r="FE291">
        <v>0.3478</v>
      </c>
      <c r="FF291">
        <v>-0.77</v>
      </c>
      <c r="FG291">
        <v>0.57999999999999996</v>
      </c>
      <c r="FH291">
        <v>-0.19</v>
      </c>
      <c r="FL291" s="42">
        <f t="shared" si="104"/>
        <v>187</v>
      </c>
      <c r="FM291" s="20">
        <f t="shared" si="105"/>
        <v>8.7272727272727266</v>
      </c>
      <c r="FN291" s="41">
        <v>0</v>
      </c>
      <c r="FO291" s="20">
        <f t="shared" si="106"/>
        <v>12.3</v>
      </c>
      <c r="FP291" s="20">
        <f t="shared" si="107"/>
        <v>15.4406</v>
      </c>
      <c r="FQ291" s="20">
        <f t="shared" si="108"/>
        <v>106.92002486512207</v>
      </c>
      <c r="FV291" t="s">
        <v>711</v>
      </c>
      <c r="FW291" s="45">
        <v>800000</v>
      </c>
      <c r="FX291" s="45">
        <v>812500</v>
      </c>
      <c r="FY291">
        <v>130</v>
      </c>
      <c r="FZ291">
        <v>4</v>
      </c>
      <c r="GA291">
        <v>24</v>
      </c>
      <c r="GB291">
        <v>28</v>
      </c>
      <c r="GC291">
        <v>-15</v>
      </c>
      <c r="GD291">
        <v>39</v>
      </c>
      <c r="GE291">
        <v>166</v>
      </c>
      <c r="GF291">
        <v>2187</v>
      </c>
      <c r="GG291">
        <v>0.7</v>
      </c>
      <c r="GH291">
        <v>4</v>
      </c>
      <c r="GI291">
        <v>4.7</v>
      </c>
      <c r="GJ291" s="42">
        <f t="shared" si="109"/>
        <v>12.3</v>
      </c>
    </row>
    <row r="292" spans="1:192" x14ac:dyDescent="0.45">
      <c r="A292" s="40">
        <v>32682</v>
      </c>
      <c r="B292" t="s">
        <v>1958</v>
      </c>
      <c r="C292" t="s">
        <v>145</v>
      </c>
      <c r="D292" t="s">
        <v>91</v>
      </c>
      <c r="E292" t="s">
        <v>91</v>
      </c>
      <c r="F292">
        <v>75</v>
      </c>
      <c r="G292">
        <v>219</v>
      </c>
      <c r="H292">
        <v>2009</v>
      </c>
      <c r="I292">
        <v>7</v>
      </c>
      <c r="J292">
        <v>186</v>
      </c>
      <c r="K292" t="s">
        <v>92</v>
      </c>
      <c r="L292">
        <v>2011</v>
      </c>
      <c r="M292">
        <v>28</v>
      </c>
      <c r="N292">
        <v>7</v>
      </c>
      <c r="O292">
        <v>8475325</v>
      </c>
      <c r="P292" t="s">
        <v>1959</v>
      </c>
      <c r="Q292" t="s">
        <v>1960</v>
      </c>
      <c r="R292" t="s">
        <v>1961</v>
      </c>
      <c r="S292" t="s">
        <v>146</v>
      </c>
      <c r="T292" t="s">
        <v>938</v>
      </c>
      <c r="U292" t="s">
        <v>313</v>
      </c>
      <c r="V292">
        <v>69</v>
      </c>
      <c r="W292">
        <v>4</v>
      </c>
      <c r="X292">
        <v>4</v>
      </c>
      <c r="Y292">
        <v>2</v>
      </c>
      <c r="Z292">
        <v>8</v>
      </c>
      <c r="AA292">
        <v>18</v>
      </c>
      <c r="AB292">
        <v>56</v>
      </c>
      <c r="AC292" s="26">
        <f t="shared" si="88"/>
        <v>0.11594202898550725</v>
      </c>
      <c r="AD292" s="20">
        <f t="shared" si="89"/>
        <v>-1.9246575342465757</v>
      </c>
      <c r="AE292" s="20">
        <v>3.2040000000000002</v>
      </c>
      <c r="AF292">
        <v>-13</v>
      </c>
      <c r="AG292">
        <v>-7.8</v>
      </c>
      <c r="AH292">
        <v>69</v>
      </c>
      <c r="AI292">
        <v>986</v>
      </c>
      <c r="AJ292">
        <v>40562</v>
      </c>
      <c r="AK292" s="20">
        <v>676.03333333333001</v>
      </c>
      <c r="AL292">
        <v>676.03</v>
      </c>
      <c r="AM292">
        <v>676</v>
      </c>
      <c r="AN292" s="26">
        <f t="shared" si="90"/>
        <v>9.7975845410628022</v>
      </c>
      <c r="AO292">
        <v>16.670000000000002</v>
      </c>
      <c r="AP292" s="41">
        <f t="shared" si="91"/>
        <v>0.66666666666666663</v>
      </c>
      <c r="AQ292">
        <v>94</v>
      </c>
      <c r="AR292">
        <v>94</v>
      </c>
      <c r="AS292">
        <v>94</v>
      </c>
      <c r="AT292">
        <v>65</v>
      </c>
      <c r="AU292">
        <v>65</v>
      </c>
      <c r="AV292">
        <v>50</v>
      </c>
      <c r="AW292">
        <v>48</v>
      </c>
      <c r="AX292">
        <v>26</v>
      </c>
      <c r="AY292">
        <v>2</v>
      </c>
      <c r="AZ292">
        <v>4</v>
      </c>
      <c r="BA292" s="42">
        <f t="shared" si="92"/>
        <v>6</v>
      </c>
      <c r="BB292">
        <v>4.51</v>
      </c>
      <c r="BC292">
        <v>29.5</v>
      </c>
      <c r="BD292" s="20">
        <v>76.3</v>
      </c>
      <c r="BE292" s="20">
        <f t="shared" si="93"/>
        <v>170.3</v>
      </c>
      <c r="BF292" s="20">
        <f t="shared" si="94"/>
        <v>15.114713844060176</v>
      </c>
      <c r="BG292">
        <v>122</v>
      </c>
      <c r="BH292">
        <v>214</v>
      </c>
      <c r="BI292">
        <v>146</v>
      </c>
      <c r="BJ292" s="41">
        <f t="shared" si="95"/>
        <v>0.45522388059701491</v>
      </c>
      <c r="BK292">
        <v>123</v>
      </c>
      <c r="BL292">
        <v>123</v>
      </c>
      <c r="BM292">
        <v>52</v>
      </c>
      <c r="BN292" s="42">
        <f t="shared" si="96"/>
        <v>71</v>
      </c>
      <c r="BO292">
        <v>15</v>
      </c>
      <c r="BP292">
        <v>15</v>
      </c>
      <c r="BQ292">
        <v>10</v>
      </c>
      <c r="BR292">
        <v>17</v>
      </c>
      <c r="BS292" s="41">
        <f t="shared" si="97"/>
        <v>3.4836065573770489E-2</v>
      </c>
      <c r="BT292">
        <v>1</v>
      </c>
      <c r="BU292">
        <v>3</v>
      </c>
      <c r="BV292" s="41">
        <f t="shared" si="98"/>
        <v>0.25</v>
      </c>
      <c r="BW292">
        <v>0</v>
      </c>
      <c r="BX292">
        <v>0</v>
      </c>
      <c r="BY292">
        <v>0</v>
      </c>
      <c r="BZ292">
        <v>1</v>
      </c>
      <c r="CA292">
        <v>1</v>
      </c>
      <c r="CB292">
        <v>2</v>
      </c>
      <c r="CC292">
        <v>0</v>
      </c>
      <c r="CD292">
        <v>2</v>
      </c>
      <c r="CE292">
        <v>1</v>
      </c>
      <c r="CF292">
        <v>1</v>
      </c>
      <c r="CG292">
        <v>0</v>
      </c>
      <c r="CH292">
        <v>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2</v>
      </c>
      <c r="CW292">
        <v>0</v>
      </c>
      <c r="CX292">
        <v>0</v>
      </c>
      <c r="CY292">
        <v>1</v>
      </c>
      <c r="CZ292">
        <v>14</v>
      </c>
      <c r="DA292">
        <v>8</v>
      </c>
      <c r="DB292">
        <v>0</v>
      </c>
      <c r="DC292">
        <v>5</v>
      </c>
      <c r="DD292">
        <v>7</v>
      </c>
      <c r="DE292">
        <v>3</v>
      </c>
      <c r="DF292">
        <v>1</v>
      </c>
      <c r="DG292">
        <v>26</v>
      </c>
      <c r="DH292">
        <v>22</v>
      </c>
      <c r="DI292">
        <v>13</v>
      </c>
      <c r="DJ292">
        <v>21</v>
      </c>
      <c r="DK292">
        <v>18</v>
      </c>
      <c r="DL292">
        <v>3</v>
      </c>
      <c r="DM292">
        <v>16</v>
      </c>
      <c r="DN292">
        <v>13</v>
      </c>
      <c r="DO292">
        <v>3</v>
      </c>
      <c r="DP292" s="42">
        <f t="shared" si="99"/>
        <v>-9</v>
      </c>
      <c r="DQ292" s="20">
        <v>-3.698</v>
      </c>
      <c r="DR292">
        <v>17</v>
      </c>
      <c r="DS292">
        <v>3</v>
      </c>
      <c r="DT292">
        <v>0</v>
      </c>
      <c r="DU292">
        <v>2</v>
      </c>
      <c r="DV292">
        <v>0</v>
      </c>
      <c r="DW292">
        <v>471</v>
      </c>
      <c r="DX292">
        <v>633</v>
      </c>
      <c r="DY292">
        <v>351</v>
      </c>
      <c r="DZ292">
        <v>471</v>
      </c>
      <c r="EA292">
        <v>251</v>
      </c>
      <c r="EB292">
        <v>347</v>
      </c>
      <c r="EC292">
        <v>17.39</v>
      </c>
      <c r="ED292">
        <v>23.18</v>
      </c>
      <c r="EE292">
        <v>12</v>
      </c>
      <c r="EF292">
        <v>25</v>
      </c>
      <c r="EG292" s="41">
        <f t="shared" si="100"/>
        <v>4.7808764940239043E-2</v>
      </c>
      <c r="EH292" s="43">
        <f t="shared" si="101"/>
        <v>0.9279538904899135</v>
      </c>
      <c r="EI292" s="44">
        <f t="shared" si="102"/>
        <v>0.9757626554301525</v>
      </c>
      <c r="EJ292">
        <v>472</v>
      </c>
      <c r="EK292">
        <v>637</v>
      </c>
      <c r="EL292">
        <v>351</v>
      </c>
      <c r="EM292">
        <v>473</v>
      </c>
      <c r="EN292">
        <v>251</v>
      </c>
      <c r="EO292">
        <v>349</v>
      </c>
      <c r="EP292">
        <v>12</v>
      </c>
      <c r="EQ292">
        <v>26</v>
      </c>
      <c r="ER292">
        <v>214</v>
      </c>
      <c r="ES292">
        <v>286</v>
      </c>
      <c r="ET292">
        <v>79</v>
      </c>
      <c r="EU292">
        <v>105</v>
      </c>
      <c r="EV292">
        <v>7</v>
      </c>
      <c r="EW292">
        <v>15</v>
      </c>
      <c r="EX292">
        <v>56</v>
      </c>
      <c r="EY292">
        <v>50</v>
      </c>
      <c r="EZ292">
        <v>-0.60000000000000009</v>
      </c>
      <c r="FA292">
        <v>0.5</v>
      </c>
      <c r="FB292">
        <v>-0.2</v>
      </c>
      <c r="FC292" s="20">
        <v>-0.17</v>
      </c>
      <c r="FD292" s="26">
        <f t="shared" si="103"/>
        <v>-2.4637681159420293E-3</v>
      </c>
      <c r="FE292">
        <v>0.71</v>
      </c>
      <c r="FF292">
        <v>-0.72</v>
      </c>
      <c r="FG292">
        <v>0.42</v>
      </c>
      <c r="FH292">
        <v>-0.28999999999999998</v>
      </c>
      <c r="FL292" s="42">
        <f t="shared" si="104"/>
        <v>212</v>
      </c>
      <c r="FM292" s="20">
        <f t="shared" si="105"/>
        <v>7.8235294117647056</v>
      </c>
      <c r="FN292" s="41">
        <v>2.45032123E-2</v>
      </c>
      <c r="FO292" s="20">
        <f t="shared" si="106"/>
        <v>1.0999999999999996</v>
      </c>
      <c r="FP292" s="20">
        <f t="shared" si="107"/>
        <v>7.2603999999999997</v>
      </c>
      <c r="FQ292" s="20">
        <f t="shared" si="108"/>
        <v>97.983817286215114</v>
      </c>
      <c r="FV292" t="s">
        <v>711</v>
      </c>
      <c r="FW292" s="45">
        <v>1000000</v>
      </c>
      <c r="FX292" s="45">
        <v>950000</v>
      </c>
      <c r="FY292">
        <v>361</v>
      </c>
      <c r="FZ292">
        <v>24</v>
      </c>
      <c r="GA292">
        <v>26</v>
      </c>
      <c r="GB292">
        <v>50</v>
      </c>
      <c r="GC292">
        <v>-26</v>
      </c>
      <c r="GD292">
        <v>333</v>
      </c>
      <c r="GE292">
        <v>282</v>
      </c>
      <c r="GF292">
        <v>3428</v>
      </c>
      <c r="GG292">
        <v>-1.4</v>
      </c>
      <c r="GH292">
        <v>3.4</v>
      </c>
      <c r="GI292">
        <v>2</v>
      </c>
      <c r="GJ292" s="42">
        <f t="shared" si="109"/>
        <v>1.0999999999999996</v>
      </c>
    </row>
    <row r="293" spans="1:192" x14ac:dyDescent="0.45">
      <c r="A293" s="40">
        <v>33585</v>
      </c>
      <c r="B293" t="s">
        <v>1962</v>
      </c>
      <c r="D293" t="s">
        <v>156</v>
      </c>
      <c r="E293" t="s">
        <v>156</v>
      </c>
      <c r="F293">
        <v>72</v>
      </c>
      <c r="G293">
        <v>225</v>
      </c>
      <c r="H293">
        <v>2010</v>
      </c>
      <c r="I293">
        <v>1</v>
      </c>
      <c r="J293">
        <v>16</v>
      </c>
      <c r="K293" t="s">
        <v>92</v>
      </c>
      <c r="L293">
        <v>2012</v>
      </c>
      <c r="M293">
        <v>26</v>
      </c>
      <c r="N293">
        <v>6</v>
      </c>
      <c r="O293">
        <v>8475765</v>
      </c>
      <c r="P293" t="s">
        <v>1963</v>
      </c>
      <c r="Q293" t="s">
        <v>1964</v>
      </c>
      <c r="R293" t="s">
        <v>1965</v>
      </c>
      <c r="S293" t="s">
        <v>1966</v>
      </c>
      <c r="T293" t="s">
        <v>710</v>
      </c>
      <c r="U293" t="s">
        <v>95</v>
      </c>
      <c r="V293">
        <v>80</v>
      </c>
      <c r="W293">
        <v>33</v>
      </c>
      <c r="X293">
        <v>33</v>
      </c>
      <c r="Y293">
        <v>16</v>
      </c>
      <c r="Z293">
        <v>66</v>
      </c>
      <c r="AA293">
        <v>2</v>
      </c>
      <c r="AB293">
        <v>4</v>
      </c>
      <c r="AC293" s="26">
        <f t="shared" si="88"/>
        <v>0.82499999999999996</v>
      </c>
      <c r="AD293" s="20">
        <f t="shared" si="89"/>
        <v>-0.62756598240468975</v>
      </c>
      <c r="AE293" s="20">
        <v>26.007999999999999</v>
      </c>
      <c r="AF293">
        <v>15</v>
      </c>
      <c r="AG293">
        <v>7.1</v>
      </c>
      <c r="AH293">
        <v>17</v>
      </c>
      <c r="AI293">
        <v>1851</v>
      </c>
      <c r="AJ293">
        <v>91474</v>
      </c>
      <c r="AK293" s="20">
        <v>1524.5666666667</v>
      </c>
      <c r="AL293">
        <v>1524.53</v>
      </c>
      <c r="AM293">
        <v>1525</v>
      </c>
      <c r="AN293" s="26">
        <f t="shared" si="90"/>
        <v>19.057083333333331</v>
      </c>
      <c r="AO293">
        <v>31.64</v>
      </c>
      <c r="AP293" s="41">
        <f t="shared" si="91"/>
        <v>0.67346938775510201</v>
      </c>
      <c r="AQ293">
        <v>609</v>
      </c>
      <c r="AR293">
        <v>563</v>
      </c>
      <c r="AS293">
        <v>609</v>
      </c>
      <c r="AT293">
        <v>436</v>
      </c>
      <c r="AU293">
        <v>436</v>
      </c>
      <c r="AV293">
        <v>306</v>
      </c>
      <c r="AW293">
        <v>327</v>
      </c>
      <c r="AX293">
        <v>77</v>
      </c>
      <c r="AY293">
        <v>20</v>
      </c>
      <c r="AZ293">
        <v>39</v>
      </c>
      <c r="BA293" s="42">
        <f t="shared" si="92"/>
        <v>59</v>
      </c>
      <c r="BB293">
        <v>26.36</v>
      </c>
      <c r="BC293">
        <v>31.349699999999999</v>
      </c>
      <c r="BD293" s="20">
        <v>281.8</v>
      </c>
      <c r="BE293" s="20">
        <f t="shared" si="93"/>
        <v>890.8</v>
      </c>
      <c r="BF293" s="20">
        <f t="shared" si="94"/>
        <v>35.058673820784115</v>
      </c>
      <c r="BG293">
        <v>872</v>
      </c>
      <c r="BH293">
        <v>507</v>
      </c>
      <c r="BI293">
        <v>279</v>
      </c>
      <c r="BJ293" s="41">
        <f t="shared" si="95"/>
        <v>0.75760208514335359</v>
      </c>
      <c r="BK293">
        <v>89</v>
      </c>
      <c r="BL293">
        <v>89</v>
      </c>
      <c r="BM293">
        <v>59</v>
      </c>
      <c r="BN293" s="42">
        <f t="shared" si="96"/>
        <v>30</v>
      </c>
      <c r="BO293">
        <v>130</v>
      </c>
      <c r="BP293">
        <v>32</v>
      </c>
      <c r="BQ293">
        <v>32</v>
      </c>
      <c r="BR293">
        <v>37</v>
      </c>
      <c r="BS293" s="41">
        <f t="shared" si="97"/>
        <v>4.004329004329004E-2</v>
      </c>
      <c r="BT293">
        <v>1</v>
      </c>
      <c r="BU293">
        <v>3</v>
      </c>
      <c r="BV293" s="41">
        <f t="shared" si="98"/>
        <v>0.25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0</v>
      </c>
      <c r="CF293">
        <v>2</v>
      </c>
      <c r="CG293">
        <v>1</v>
      </c>
      <c r="CH293">
        <v>0</v>
      </c>
      <c r="CI293">
        <v>1</v>
      </c>
      <c r="CJ293">
        <v>2</v>
      </c>
      <c r="CK293">
        <v>9</v>
      </c>
      <c r="CL293">
        <v>5</v>
      </c>
      <c r="CM293">
        <v>1</v>
      </c>
      <c r="CN293">
        <v>0</v>
      </c>
      <c r="CO293">
        <v>0</v>
      </c>
      <c r="CP293">
        <v>3</v>
      </c>
      <c r="CQ293">
        <v>1</v>
      </c>
      <c r="CR293">
        <v>3</v>
      </c>
      <c r="CS293">
        <v>3</v>
      </c>
      <c r="CT293">
        <v>1</v>
      </c>
      <c r="CU293">
        <v>0</v>
      </c>
      <c r="CV293">
        <v>22</v>
      </c>
      <c r="CW293">
        <v>3</v>
      </c>
      <c r="CX293">
        <v>6</v>
      </c>
      <c r="CY293">
        <v>14</v>
      </c>
      <c r="CZ293">
        <v>107</v>
      </c>
      <c r="DA293">
        <v>20</v>
      </c>
      <c r="DB293">
        <v>3</v>
      </c>
      <c r="DC293">
        <v>25</v>
      </c>
      <c r="DD293">
        <v>29</v>
      </c>
      <c r="DE293">
        <v>6</v>
      </c>
      <c r="DF293">
        <v>0</v>
      </c>
      <c r="DG293">
        <v>223</v>
      </c>
      <c r="DH293">
        <v>7</v>
      </c>
      <c r="DI293">
        <v>18</v>
      </c>
      <c r="DJ293">
        <v>7</v>
      </c>
      <c r="DK293">
        <v>6</v>
      </c>
      <c r="DL293">
        <v>1</v>
      </c>
      <c r="DM293">
        <v>19</v>
      </c>
      <c r="DN293">
        <v>18</v>
      </c>
      <c r="DO293">
        <v>1</v>
      </c>
      <c r="DP293" s="42">
        <f t="shared" si="99"/>
        <v>11</v>
      </c>
      <c r="DQ293" s="20">
        <v>11.705</v>
      </c>
      <c r="DR293">
        <v>6</v>
      </c>
      <c r="DS293">
        <v>1</v>
      </c>
      <c r="DT293">
        <v>0</v>
      </c>
      <c r="DU293">
        <v>0</v>
      </c>
      <c r="DV293">
        <v>0</v>
      </c>
      <c r="DW293">
        <v>1864</v>
      </c>
      <c r="DX293">
        <v>1243</v>
      </c>
      <c r="DY293">
        <v>1401</v>
      </c>
      <c r="DZ293">
        <v>887</v>
      </c>
      <c r="EA293">
        <v>1009</v>
      </c>
      <c r="EB293">
        <v>676</v>
      </c>
      <c r="EC293">
        <v>91.87</v>
      </c>
      <c r="ED293">
        <v>60.4</v>
      </c>
      <c r="EE293">
        <v>98</v>
      </c>
      <c r="EF293">
        <v>59</v>
      </c>
      <c r="EG293" s="41">
        <f t="shared" si="100"/>
        <v>9.7125867195242813E-2</v>
      </c>
      <c r="EH293" s="43">
        <f t="shared" si="101"/>
        <v>0.91272189349112431</v>
      </c>
      <c r="EI293" s="44">
        <f t="shared" si="102"/>
        <v>1.0098477606863672</v>
      </c>
      <c r="EJ293">
        <v>1864</v>
      </c>
      <c r="EK293">
        <v>1241</v>
      </c>
      <c r="EL293">
        <v>1402</v>
      </c>
      <c r="EM293">
        <v>885</v>
      </c>
      <c r="EN293">
        <v>1009</v>
      </c>
      <c r="EO293">
        <v>674</v>
      </c>
      <c r="EP293">
        <v>98</v>
      </c>
      <c r="EQ293">
        <v>59</v>
      </c>
      <c r="ER293">
        <v>991</v>
      </c>
      <c r="ES293">
        <v>604</v>
      </c>
      <c r="ET293">
        <v>324</v>
      </c>
      <c r="EU293">
        <v>211</v>
      </c>
      <c r="EV293">
        <v>43</v>
      </c>
      <c r="EW293">
        <v>32</v>
      </c>
      <c r="EX293">
        <v>71</v>
      </c>
      <c r="EY293">
        <v>100</v>
      </c>
      <c r="EZ293">
        <v>5.8</v>
      </c>
      <c r="FA293">
        <v>2.5</v>
      </c>
      <c r="FB293">
        <v>8.4</v>
      </c>
      <c r="FC293" s="20">
        <v>84.33</v>
      </c>
      <c r="FD293" s="26">
        <f t="shared" si="103"/>
        <v>1.054125</v>
      </c>
      <c r="FE293">
        <v>11.2454</v>
      </c>
      <c r="FF293">
        <v>2.57</v>
      </c>
      <c r="FG293">
        <v>0.15</v>
      </c>
      <c r="FH293">
        <v>2.73</v>
      </c>
      <c r="FI293">
        <v>3</v>
      </c>
      <c r="FJ293">
        <v>2</v>
      </c>
      <c r="FK293">
        <v>0</v>
      </c>
      <c r="FL293" s="42">
        <f t="shared" si="104"/>
        <v>144</v>
      </c>
      <c r="FM293" s="20">
        <f t="shared" si="105"/>
        <v>20.166666666666668</v>
      </c>
      <c r="FN293" s="41">
        <v>0.1780263158</v>
      </c>
      <c r="FO293" s="20">
        <f t="shared" si="106"/>
        <v>64.3</v>
      </c>
      <c r="FP293" s="20">
        <f t="shared" si="107"/>
        <v>68.340999999999994</v>
      </c>
      <c r="FQ293" s="20">
        <f t="shared" si="108"/>
        <v>122.2803093412396</v>
      </c>
      <c r="FR293">
        <v>4</v>
      </c>
      <c r="FS293" t="s">
        <v>189</v>
      </c>
      <c r="FT293">
        <v>195</v>
      </c>
      <c r="FV293" t="s">
        <v>711</v>
      </c>
      <c r="FW293" s="45">
        <v>7000000</v>
      </c>
      <c r="FX293" s="45">
        <v>7500000</v>
      </c>
      <c r="FY293">
        <v>421</v>
      </c>
      <c r="FZ293">
        <v>178</v>
      </c>
      <c r="GA293">
        <v>172</v>
      </c>
      <c r="GB293">
        <v>350</v>
      </c>
      <c r="GC293">
        <v>69</v>
      </c>
      <c r="GD293">
        <v>123</v>
      </c>
      <c r="GE293">
        <v>1359</v>
      </c>
      <c r="GF293">
        <v>7368</v>
      </c>
      <c r="GG293">
        <v>37.4</v>
      </c>
      <c r="GH293">
        <v>11.8</v>
      </c>
      <c r="GI293">
        <v>49.2</v>
      </c>
      <c r="GJ293" s="42">
        <f t="shared" si="109"/>
        <v>64.3</v>
      </c>
    </row>
    <row r="294" spans="1:192" x14ac:dyDescent="0.45">
      <c r="A294" s="40">
        <v>33395</v>
      </c>
      <c r="B294" t="s">
        <v>1120</v>
      </c>
      <c r="C294" t="s">
        <v>145</v>
      </c>
      <c r="D294" t="s">
        <v>91</v>
      </c>
      <c r="E294" t="s">
        <v>91</v>
      </c>
      <c r="F294">
        <v>71</v>
      </c>
      <c r="G294">
        <v>196</v>
      </c>
      <c r="H294">
        <v>2009</v>
      </c>
      <c r="I294">
        <v>7</v>
      </c>
      <c r="J294">
        <v>206</v>
      </c>
      <c r="K294" t="s">
        <v>202</v>
      </c>
      <c r="L294">
        <v>2017</v>
      </c>
      <c r="M294">
        <v>26</v>
      </c>
      <c r="N294">
        <v>1</v>
      </c>
      <c r="O294">
        <v>8475328</v>
      </c>
      <c r="P294" t="s">
        <v>1967</v>
      </c>
      <c r="Q294" t="s">
        <v>1968</v>
      </c>
      <c r="R294" t="s">
        <v>1969</v>
      </c>
      <c r="S294" t="s">
        <v>151</v>
      </c>
      <c r="T294" t="s">
        <v>716</v>
      </c>
      <c r="U294" t="s">
        <v>110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39</v>
      </c>
      <c r="AB294">
        <v>62</v>
      </c>
      <c r="AC294" s="26">
        <f t="shared" si="88"/>
        <v>0</v>
      </c>
      <c r="AD294" s="20">
        <f t="shared" si="89"/>
        <v>0</v>
      </c>
      <c r="AE294" s="20">
        <v>0</v>
      </c>
      <c r="AF294">
        <v>-1</v>
      </c>
      <c r="AG294">
        <v>0</v>
      </c>
      <c r="AH294">
        <v>0</v>
      </c>
      <c r="AI294">
        <v>27</v>
      </c>
      <c r="AJ294">
        <v>1233</v>
      </c>
      <c r="AK294" s="20">
        <v>20.55</v>
      </c>
      <c r="AL294">
        <v>20.55</v>
      </c>
      <c r="AM294">
        <v>21</v>
      </c>
      <c r="AN294" s="26">
        <f t="shared" si="90"/>
        <v>10.275</v>
      </c>
      <c r="AO294">
        <v>17.399999999999999</v>
      </c>
      <c r="AP294" s="41">
        <f t="shared" si="91"/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 s="42">
        <f t="shared" si="92"/>
        <v>0</v>
      </c>
      <c r="BB294">
        <v>0.03</v>
      </c>
      <c r="BC294">
        <v>27</v>
      </c>
      <c r="BD294" s="20">
        <v>0</v>
      </c>
      <c r="BE294" s="20">
        <f t="shared" si="93"/>
        <v>1</v>
      </c>
      <c r="BF294" s="20">
        <f t="shared" si="94"/>
        <v>2.9197080291970803</v>
      </c>
      <c r="BG294">
        <v>4</v>
      </c>
      <c r="BH294">
        <v>8</v>
      </c>
      <c r="BI294">
        <v>2</v>
      </c>
      <c r="BJ294" s="41">
        <f t="shared" si="95"/>
        <v>0.66666666666666663</v>
      </c>
      <c r="BK294">
        <v>6</v>
      </c>
      <c r="BL294">
        <v>6</v>
      </c>
      <c r="BM294">
        <v>5</v>
      </c>
      <c r="BN294" s="42">
        <f t="shared" si="96"/>
        <v>1</v>
      </c>
      <c r="BO294">
        <v>0</v>
      </c>
      <c r="BP294">
        <v>1</v>
      </c>
      <c r="BQ294">
        <v>0</v>
      </c>
      <c r="BR294">
        <v>0</v>
      </c>
      <c r="BS294" s="41">
        <f t="shared" si="97"/>
        <v>0</v>
      </c>
      <c r="BT294">
        <v>3</v>
      </c>
      <c r="BU294">
        <v>2</v>
      </c>
      <c r="BV294" s="41">
        <f t="shared" si="98"/>
        <v>0.6</v>
      </c>
      <c r="BW294">
        <v>0</v>
      </c>
      <c r="BX294">
        <v>1</v>
      </c>
      <c r="BY294">
        <v>3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2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s="42">
        <f t="shared" si="99"/>
        <v>0</v>
      </c>
      <c r="DQ294" s="20">
        <v>-2.1999999999999999E-2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11</v>
      </c>
      <c r="DY294">
        <v>13</v>
      </c>
      <c r="DZ294">
        <v>9</v>
      </c>
      <c r="EA294">
        <v>8</v>
      </c>
      <c r="EB294">
        <v>8</v>
      </c>
      <c r="EC294">
        <v>0.49</v>
      </c>
      <c r="ED294">
        <v>0.22</v>
      </c>
      <c r="EE294">
        <v>0</v>
      </c>
      <c r="EF294">
        <v>1</v>
      </c>
      <c r="EG294" s="41">
        <f t="shared" si="100"/>
        <v>0</v>
      </c>
      <c r="EH294" s="43">
        <f t="shared" si="101"/>
        <v>0.875</v>
      </c>
      <c r="EI294" s="44">
        <f t="shared" si="102"/>
        <v>0.875</v>
      </c>
      <c r="EJ294">
        <v>18</v>
      </c>
      <c r="EK294">
        <v>11</v>
      </c>
      <c r="EL294">
        <v>13</v>
      </c>
      <c r="EM294">
        <v>9</v>
      </c>
      <c r="EN294">
        <v>8</v>
      </c>
      <c r="EO294">
        <v>8</v>
      </c>
      <c r="EP294">
        <v>0</v>
      </c>
      <c r="EQ294">
        <v>1</v>
      </c>
      <c r="ER294">
        <v>6</v>
      </c>
      <c r="ES294">
        <v>3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-0.1</v>
      </c>
      <c r="FA294">
        <v>0</v>
      </c>
      <c r="FB294">
        <v>-0.1</v>
      </c>
      <c r="FC294" s="20">
        <v>0.28000000000000003</v>
      </c>
      <c r="FD294" s="26">
        <f t="shared" si="103"/>
        <v>0.14000000000000001</v>
      </c>
      <c r="FE294">
        <v>1E-4</v>
      </c>
      <c r="FF294">
        <v>0</v>
      </c>
      <c r="FG294">
        <v>0</v>
      </c>
      <c r="FH294">
        <v>0</v>
      </c>
      <c r="FL294" s="42">
        <f t="shared" si="104"/>
        <v>6</v>
      </c>
      <c r="FM294" s="20">
        <f t="shared" si="105"/>
        <v>0</v>
      </c>
      <c r="FN294" s="41">
        <v>0</v>
      </c>
      <c r="FO294" s="20">
        <f t="shared" si="106"/>
        <v>0</v>
      </c>
      <c r="FP294" s="20">
        <f t="shared" si="107"/>
        <v>-4.3999999999999994E-3</v>
      </c>
      <c r="FQ294" s="20">
        <f t="shared" si="108"/>
        <v>84.671532846715337</v>
      </c>
      <c r="FV294" t="s">
        <v>711</v>
      </c>
      <c r="FW294" s="45">
        <v>725000</v>
      </c>
      <c r="FX294" s="45">
        <v>725000</v>
      </c>
      <c r="FY294">
        <v>2</v>
      </c>
      <c r="FZ294">
        <v>0</v>
      </c>
      <c r="GA294">
        <v>0</v>
      </c>
      <c r="GB294">
        <v>0</v>
      </c>
      <c r="GC294">
        <v>-1</v>
      </c>
      <c r="GD294">
        <v>0</v>
      </c>
      <c r="GE294">
        <v>1</v>
      </c>
      <c r="GF294">
        <v>21</v>
      </c>
      <c r="GG294">
        <v>-0.1</v>
      </c>
      <c r="GH294">
        <v>0</v>
      </c>
      <c r="GI294">
        <v>-0.1</v>
      </c>
      <c r="GJ294" s="42">
        <f t="shared" si="109"/>
        <v>0</v>
      </c>
    </row>
    <row r="295" spans="1:192" x14ac:dyDescent="0.45">
      <c r="A295" s="40">
        <v>31180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185</v>
      </c>
      <c r="H295">
        <v>2004</v>
      </c>
      <c r="I295">
        <v>1</v>
      </c>
      <c r="J295">
        <v>20</v>
      </c>
      <c r="K295" t="s">
        <v>202</v>
      </c>
      <c r="L295">
        <v>2006</v>
      </c>
      <c r="M295">
        <v>32</v>
      </c>
      <c r="N295">
        <v>12</v>
      </c>
      <c r="O295">
        <v>8471233</v>
      </c>
      <c r="P295" t="s">
        <v>1970</v>
      </c>
      <c r="Q295" t="s">
        <v>1971</v>
      </c>
      <c r="R295" t="s">
        <v>1972</v>
      </c>
      <c r="S295" t="s">
        <v>955</v>
      </c>
      <c r="T295" t="s">
        <v>716</v>
      </c>
      <c r="U295" t="s">
        <v>194</v>
      </c>
      <c r="V295">
        <v>63</v>
      </c>
      <c r="W295">
        <v>12</v>
      </c>
      <c r="X295">
        <v>14</v>
      </c>
      <c r="Y295">
        <v>7</v>
      </c>
      <c r="Z295">
        <v>26</v>
      </c>
      <c r="AA295">
        <v>10</v>
      </c>
      <c r="AB295">
        <v>67</v>
      </c>
      <c r="AC295" s="26">
        <f t="shared" si="88"/>
        <v>0.41269841269841268</v>
      </c>
      <c r="AD295" s="20">
        <f t="shared" si="89"/>
        <v>-9.1797175866495522</v>
      </c>
      <c r="AE295" s="20">
        <v>10.417999999999999</v>
      </c>
      <c r="AF295">
        <v>-8</v>
      </c>
      <c r="AG295">
        <v>-2.4</v>
      </c>
      <c r="AH295">
        <v>25</v>
      </c>
      <c r="AI295">
        <v>1445</v>
      </c>
      <c r="AJ295">
        <v>67692</v>
      </c>
      <c r="AK295" s="20">
        <v>1128.2</v>
      </c>
      <c r="AL295">
        <v>1126.3</v>
      </c>
      <c r="AM295">
        <v>1128</v>
      </c>
      <c r="AN295" s="26">
        <f t="shared" si="90"/>
        <v>17.907936507936508</v>
      </c>
      <c r="AO295">
        <v>29.63</v>
      </c>
      <c r="AP295" s="41">
        <f t="shared" si="91"/>
        <v>0.48148148148148145</v>
      </c>
      <c r="AQ295">
        <v>150</v>
      </c>
      <c r="AR295">
        <v>151</v>
      </c>
      <c r="AS295">
        <v>152</v>
      </c>
      <c r="AT295">
        <v>123</v>
      </c>
      <c r="AU295">
        <v>125</v>
      </c>
      <c r="AV295">
        <v>91</v>
      </c>
      <c r="AW295">
        <v>110</v>
      </c>
      <c r="AX295">
        <v>59</v>
      </c>
      <c r="AY295">
        <v>2</v>
      </c>
      <c r="AZ295">
        <v>9</v>
      </c>
      <c r="BA295" s="42">
        <f t="shared" si="92"/>
        <v>11</v>
      </c>
      <c r="BB295">
        <v>12.73</v>
      </c>
      <c r="BC295">
        <v>24.494499999999999</v>
      </c>
      <c r="BD295" s="20">
        <v>159.30000000000001</v>
      </c>
      <c r="BE295" s="20">
        <f t="shared" si="93"/>
        <v>309.3</v>
      </c>
      <c r="BF295" s="20">
        <f t="shared" si="94"/>
        <v>16.476959957382583</v>
      </c>
      <c r="BG295">
        <v>350</v>
      </c>
      <c r="BH295">
        <v>330</v>
      </c>
      <c r="BI295">
        <v>546</v>
      </c>
      <c r="BJ295" s="41">
        <f t="shared" si="95"/>
        <v>0.390625</v>
      </c>
      <c r="BK295">
        <v>64</v>
      </c>
      <c r="BL295">
        <v>64</v>
      </c>
      <c r="BM295">
        <v>68</v>
      </c>
      <c r="BN295" s="42">
        <f t="shared" si="96"/>
        <v>-4</v>
      </c>
      <c r="BO295">
        <v>34</v>
      </c>
      <c r="BP295">
        <v>15</v>
      </c>
      <c r="BQ295">
        <v>42</v>
      </c>
      <c r="BR295">
        <v>38</v>
      </c>
      <c r="BS295" s="41">
        <f t="shared" si="97"/>
        <v>4.3329532497149374E-2</v>
      </c>
      <c r="BT295">
        <v>557</v>
      </c>
      <c r="BU295">
        <v>537</v>
      </c>
      <c r="BV295" s="41">
        <f t="shared" si="98"/>
        <v>0.50914076782449724</v>
      </c>
      <c r="BW295">
        <v>242</v>
      </c>
      <c r="BX295">
        <v>257</v>
      </c>
      <c r="BY295">
        <v>161</v>
      </c>
      <c r="BZ295">
        <v>144</v>
      </c>
      <c r="CA295">
        <v>154</v>
      </c>
      <c r="CB295">
        <v>136</v>
      </c>
      <c r="CC295">
        <v>157</v>
      </c>
      <c r="CD295">
        <v>130</v>
      </c>
      <c r="CE295">
        <v>222</v>
      </c>
      <c r="CF295">
        <v>187</v>
      </c>
      <c r="CG295">
        <v>325</v>
      </c>
      <c r="CH295">
        <v>336</v>
      </c>
      <c r="CI295">
        <v>0</v>
      </c>
      <c r="CJ295">
        <v>0</v>
      </c>
      <c r="CK295">
        <v>5</v>
      </c>
      <c r="CL295">
        <v>0</v>
      </c>
      <c r="CM295">
        <v>0</v>
      </c>
      <c r="CN295">
        <v>0</v>
      </c>
      <c r="CO295">
        <v>1</v>
      </c>
      <c r="CP295">
        <v>3</v>
      </c>
      <c r="CQ295">
        <v>0</v>
      </c>
      <c r="CR295">
        <v>0</v>
      </c>
      <c r="CS295">
        <v>1</v>
      </c>
      <c r="CT295">
        <v>3</v>
      </c>
      <c r="CU295">
        <v>1</v>
      </c>
      <c r="CV295">
        <v>4</v>
      </c>
      <c r="CW295">
        <v>0</v>
      </c>
      <c r="CX295">
        <v>2</v>
      </c>
      <c r="CY295">
        <v>2</v>
      </c>
      <c r="CZ295">
        <v>30</v>
      </c>
      <c r="DA295">
        <v>7</v>
      </c>
      <c r="DB295">
        <v>2</v>
      </c>
      <c r="DC295">
        <v>4</v>
      </c>
      <c r="DD295">
        <v>25</v>
      </c>
      <c r="DE295">
        <v>14</v>
      </c>
      <c r="DF295">
        <v>2</v>
      </c>
      <c r="DG295">
        <v>37</v>
      </c>
      <c r="DH295">
        <v>11</v>
      </c>
      <c r="DI295">
        <v>4</v>
      </c>
      <c r="DJ295">
        <v>11</v>
      </c>
      <c r="DK295">
        <v>10</v>
      </c>
      <c r="DL295">
        <v>1</v>
      </c>
      <c r="DM295">
        <v>6</v>
      </c>
      <c r="DN295">
        <v>5</v>
      </c>
      <c r="DO295">
        <v>1</v>
      </c>
      <c r="DP295" s="42">
        <f t="shared" si="99"/>
        <v>-7</v>
      </c>
      <c r="DQ295" s="20">
        <v>-6.2149999999999999</v>
      </c>
      <c r="DR295">
        <v>10</v>
      </c>
      <c r="DS295">
        <v>1</v>
      </c>
      <c r="DT295">
        <v>0</v>
      </c>
      <c r="DU295">
        <v>0</v>
      </c>
      <c r="DV295">
        <v>0</v>
      </c>
      <c r="DW295">
        <v>982</v>
      </c>
      <c r="DX295">
        <v>1130</v>
      </c>
      <c r="DY295">
        <v>770</v>
      </c>
      <c r="DZ295">
        <v>839</v>
      </c>
      <c r="EA295">
        <v>562</v>
      </c>
      <c r="EB295">
        <v>600</v>
      </c>
      <c r="EC295">
        <v>51.86</v>
      </c>
      <c r="ED295">
        <v>58.89</v>
      </c>
      <c r="EE295">
        <v>54</v>
      </c>
      <c r="EF295">
        <v>56</v>
      </c>
      <c r="EG295" s="41">
        <f t="shared" si="100"/>
        <v>9.6085409252669035E-2</v>
      </c>
      <c r="EH295" s="43">
        <f t="shared" si="101"/>
        <v>0.90666666666666662</v>
      </c>
      <c r="EI295" s="44">
        <f t="shared" si="102"/>
        <v>1.0027520759193356</v>
      </c>
      <c r="EJ295">
        <v>990</v>
      </c>
      <c r="EK295">
        <v>1129</v>
      </c>
      <c r="EL295">
        <v>777</v>
      </c>
      <c r="EM295">
        <v>838</v>
      </c>
      <c r="EN295">
        <v>567</v>
      </c>
      <c r="EO295">
        <v>600</v>
      </c>
      <c r="EP295">
        <v>55</v>
      </c>
      <c r="EQ295">
        <v>56</v>
      </c>
      <c r="ER295">
        <v>488</v>
      </c>
      <c r="ES295">
        <v>555</v>
      </c>
      <c r="ET295">
        <v>180</v>
      </c>
      <c r="EU295">
        <v>201</v>
      </c>
      <c r="EV295">
        <v>33</v>
      </c>
      <c r="EW295">
        <v>26</v>
      </c>
      <c r="EX295">
        <v>64</v>
      </c>
      <c r="EY295">
        <v>55</v>
      </c>
      <c r="EZ295">
        <v>0.9</v>
      </c>
      <c r="FA295">
        <v>1</v>
      </c>
      <c r="FB295">
        <v>1.9</v>
      </c>
      <c r="FC295" s="20">
        <v>19.89</v>
      </c>
      <c r="FD295" s="26">
        <f t="shared" si="103"/>
        <v>0.31571428571428573</v>
      </c>
      <c r="FE295">
        <v>3.1036000000000001</v>
      </c>
      <c r="FF295">
        <v>-0.06</v>
      </c>
      <c r="FG295">
        <v>-0.03</v>
      </c>
      <c r="FH295">
        <v>-0.09</v>
      </c>
      <c r="FI295">
        <v>1</v>
      </c>
      <c r="FJ295">
        <v>0</v>
      </c>
      <c r="FK295">
        <v>0</v>
      </c>
      <c r="FL295" s="42">
        <f t="shared" si="104"/>
        <v>128</v>
      </c>
      <c r="FM295" s="20">
        <f t="shared" si="105"/>
        <v>10.6</v>
      </c>
      <c r="FN295" s="41">
        <v>6.7614924800000004E-2</v>
      </c>
      <c r="FO295" s="20">
        <f t="shared" si="106"/>
        <v>23.5</v>
      </c>
      <c r="FP295" s="20">
        <f t="shared" si="107"/>
        <v>24.757000000000001</v>
      </c>
      <c r="FQ295" s="20">
        <f t="shared" si="108"/>
        <v>112.50998845778213</v>
      </c>
      <c r="FR295">
        <v>4</v>
      </c>
      <c r="FS295" t="s">
        <v>314</v>
      </c>
      <c r="FT295">
        <v>195</v>
      </c>
      <c r="FU295" t="s">
        <v>721</v>
      </c>
      <c r="FV295" t="s">
        <v>711</v>
      </c>
      <c r="FW295" s="45">
        <v>6500000</v>
      </c>
      <c r="FX295" s="45">
        <v>5750000</v>
      </c>
      <c r="FY295">
        <v>842</v>
      </c>
      <c r="FZ295">
        <v>167</v>
      </c>
      <c r="GA295">
        <v>294</v>
      </c>
      <c r="GB295">
        <v>461</v>
      </c>
      <c r="GC295">
        <v>18</v>
      </c>
      <c r="GD295">
        <v>290</v>
      </c>
      <c r="GE295">
        <v>1569</v>
      </c>
      <c r="GF295">
        <v>15874</v>
      </c>
      <c r="GG295">
        <v>23.2</v>
      </c>
      <c r="GH295">
        <v>22.8</v>
      </c>
      <c r="GI295">
        <v>46</v>
      </c>
      <c r="GJ295" s="42">
        <f t="shared" si="109"/>
        <v>23.5</v>
      </c>
    </row>
    <row r="296" spans="1:192" x14ac:dyDescent="0.45">
      <c r="A296" s="40">
        <v>34139</v>
      </c>
      <c r="B296" t="s">
        <v>1973</v>
      </c>
      <c r="C296" t="s">
        <v>362</v>
      </c>
      <c r="D296" t="s">
        <v>107</v>
      </c>
      <c r="E296" t="s">
        <v>107</v>
      </c>
      <c r="F296">
        <v>73</v>
      </c>
      <c r="G296">
        <v>217</v>
      </c>
      <c r="H296">
        <v>2013</v>
      </c>
      <c r="I296">
        <v>5</v>
      </c>
      <c r="J296">
        <v>148</v>
      </c>
      <c r="K296" t="s">
        <v>92</v>
      </c>
      <c r="L296">
        <v>2016</v>
      </c>
      <c r="M296">
        <v>24</v>
      </c>
      <c r="N296">
        <v>2</v>
      </c>
      <c r="O296">
        <v>8477380</v>
      </c>
      <c r="P296" t="s">
        <v>1974</v>
      </c>
      <c r="Q296" t="s">
        <v>1975</v>
      </c>
      <c r="R296" t="s">
        <v>1976</v>
      </c>
      <c r="S296" t="s">
        <v>1977</v>
      </c>
      <c r="T296" t="s">
        <v>716</v>
      </c>
      <c r="U296" t="s">
        <v>172</v>
      </c>
      <c r="V296">
        <v>35</v>
      </c>
      <c r="W296">
        <v>4</v>
      </c>
      <c r="X296">
        <v>2</v>
      </c>
      <c r="Y296">
        <v>2</v>
      </c>
      <c r="Z296">
        <v>6</v>
      </c>
      <c r="AA296">
        <v>25</v>
      </c>
      <c r="AB296">
        <v>86</v>
      </c>
      <c r="AC296" s="26">
        <f t="shared" si="88"/>
        <v>0.17142857142857143</v>
      </c>
      <c r="AD296" s="20">
        <f t="shared" si="89"/>
        <v>-5.6666666666666661</v>
      </c>
      <c r="AE296" s="20">
        <v>2.5910000000000002</v>
      </c>
      <c r="AF296">
        <v>4</v>
      </c>
      <c r="AG296">
        <v>-3.3</v>
      </c>
      <c r="AH296">
        <v>6</v>
      </c>
      <c r="AI296">
        <v>480</v>
      </c>
      <c r="AJ296">
        <v>19961</v>
      </c>
      <c r="AK296" s="20">
        <v>332.68333333332998</v>
      </c>
      <c r="AL296">
        <v>332.68</v>
      </c>
      <c r="AM296">
        <v>333</v>
      </c>
      <c r="AN296" s="26">
        <f t="shared" si="90"/>
        <v>9.505238095238095</v>
      </c>
      <c r="AO296">
        <v>16.239999999999998</v>
      </c>
      <c r="AP296" s="41">
        <f t="shared" si="91"/>
        <v>0.46153846153846156</v>
      </c>
      <c r="AQ296">
        <v>88</v>
      </c>
      <c r="AR296">
        <v>88</v>
      </c>
      <c r="AS296">
        <v>88</v>
      </c>
      <c r="AT296">
        <v>70</v>
      </c>
      <c r="AU296">
        <v>70</v>
      </c>
      <c r="AV296">
        <v>53</v>
      </c>
      <c r="AW296">
        <v>51</v>
      </c>
      <c r="AX296">
        <v>19</v>
      </c>
      <c r="AY296">
        <v>1</v>
      </c>
      <c r="AZ296">
        <v>4</v>
      </c>
      <c r="BA296" s="42">
        <f t="shared" si="92"/>
        <v>5</v>
      </c>
      <c r="BB296">
        <v>3.58</v>
      </c>
      <c r="BC296">
        <v>32.735799999999998</v>
      </c>
      <c r="BD296" s="20">
        <v>44.2</v>
      </c>
      <c r="BE296" s="20">
        <f t="shared" si="93"/>
        <v>132.19999999999999</v>
      </c>
      <c r="BF296" s="20">
        <f t="shared" si="94"/>
        <v>23.842731754238304</v>
      </c>
      <c r="BG296">
        <v>114</v>
      </c>
      <c r="BH296">
        <v>97</v>
      </c>
      <c r="BI296">
        <v>88</v>
      </c>
      <c r="BJ296" s="41">
        <f t="shared" si="95"/>
        <v>0.5643564356435643</v>
      </c>
      <c r="BK296">
        <v>35</v>
      </c>
      <c r="BL296">
        <v>35</v>
      </c>
      <c r="BM296">
        <v>30</v>
      </c>
      <c r="BN296" s="42">
        <f t="shared" si="96"/>
        <v>5</v>
      </c>
      <c r="BO296">
        <v>17</v>
      </c>
      <c r="BP296">
        <v>6</v>
      </c>
      <c r="BQ296">
        <v>5</v>
      </c>
      <c r="BR296">
        <v>9</v>
      </c>
      <c r="BS296" s="41">
        <f t="shared" si="97"/>
        <v>3.643724696356275E-2</v>
      </c>
      <c r="BT296">
        <v>4</v>
      </c>
      <c r="BU296">
        <v>6</v>
      </c>
      <c r="BV296" s="41">
        <f t="shared" si="98"/>
        <v>0.4</v>
      </c>
      <c r="BW296">
        <v>1</v>
      </c>
      <c r="BX296">
        <v>0</v>
      </c>
      <c r="BY296">
        <v>1</v>
      </c>
      <c r="BZ296">
        <v>2</v>
      </c>
      <c r="CA296">
        <v>2</v>
      </c>
      <c r="CB296">
        <v>4</v>
      </c>
      <c r="CC296">
        <v>2</v>
      </c>
      <c r="CD296">
        <v>1</v>
      </c>
      <c r="CE296">
        <v>2</v>
      </c>
      <c r="CF296">
        <v>0</v>
      </c>
      <c r="CG296">
        <v>3</v>
      </c>
      <c r="CH296">
        <v>5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2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3</v>
      </c>
      <c r="CZ296">
        <v>14</v>
      </c>
      <c r="DA296">
        <v>6</v>
      </c>
      <c r="DB296">
        <v>2</v>
      </c>
      <c r="DC296">
        <v>3</v>
      </c>
      <c r="DD296">
        <v>12</v>
      </c>
      <c r="DE296">
        <v>3</v>
      </c>
      <c r="DF296">
        <v>0</v>
      </c>
      <c r="DG296">
        <v>27</v>
      </c>
      <c r="DH296">
        <v>3</v>
      </c>
      <c r="DI296">
        <v>5</v>
      </c>
      <c r="DJ296">
        <v>4</v>
      </c>
      <c r="DK296">
        <v>4</v>
      </c>
      <c r="DL296">
        <v>0</v>
      </c>
      <c r="DM296">
        <v>5</v>
      </c>
      <c r="DN296">
        <v>5</v>
      </c>
      <c r="DO296">
        <v>0</v>
      </c>
      <c r="DP296" s="42">
        <f t="shared" si="99"/>
        <v>2</v>
      </c>
      <c r="DQ296" s="20">
        <v>0.69100000000000006</v>
      </c>
      <c r="DR296">
        <v>3</v>
      </c>
      <c r="DS296">
        <v>0</v>
      </c>
      <c r="DT296">
        <v>0</v>
      </c>
      <c r="DU296">
        <v>0</v>
      </c>
      <c r="DV296">
        <v>0</v>
      </c>
      <c r="DW296">
        <v>287</v>
      </c>
      <c r="DX296">
        <v>318</v>
      </c>
      <c r="DY296">
        <v>209</v>
      </c>
      <c r="DZ296">
        <v>238</v>
      </c>
      <c r="EA296">
        <v>153</v>
      </c>
      <c r="EB296">
        <v>167</v>
      </c>
      <c r="EC296">
        <v>10.039999999999999</v>
      </c>
      <c r="ED296">
        <v>12.31</v>
      </c>
      <c r="EE296">
        <v>13</v>
      </c>
      <c r="EF296">
        <v>9</v>
      </c>
      <c r="EG296" s="41">
        <f t="shared" si="100"/>
        <v>8.4967320261437912E-2</v>
      </c>
      <c r="EH296" s="43">
        <f t="shared" si="101"/>
        <v>0.94610778443113774</v>
      </c>
      <c r="EI296" s="44">
        <f t="shared" si="102"/>
        <v>1.0310751046925757</v>
      </c>
      <c r="EJ296">
        <v>287</v>
      </c>
      <c r="EK296">
        <v>320</v>
      </c>
      <c r="EL296">
        <v>209</v>
      </c>
      <c r="EM296">
        <v>239</v>
      </c>
      <c r="EN296">
        <v>153</v>
      </c>
      <c r="EO296">
        <v>168</v>
      </c>
      <c r="EP296">
        <v>13</v>
      </c>
      <c r="EQ296">
        <v>9</v>
      </c>
      <c r="ER296">
        <v>135</v>
      </c>
      <c r="ES296">
        <v>159</v>
      </c>
      <c r="ET296">
        <v>46</v>
      </c>
      <c r="EU296">
        <v>57</v>
      </c>
      <c r="EV296">
        <v>4</v>
      </c>
      <c r="EW296">
        <v>5</v>
      </c>
      <c r="EX296">
        <v>23</v>
      </c>
      <c r="EY296">
        <v>19</v>
      </c>
      <c r="EZ296">
        <v>0.1</v>
      </c>
      <c r="FA296">
        <v>0.60000000000000009</v>
      </c>
      <c r="FB296">
        <v>0.7</v>
      </c>
      <c r="FC296" s="20">
        <v>6.96</v>
      </c>
      <c r="FD296" s="26">
        <f t="shared" si="103"/>
        <v>0.19885714285714284</v>
      </c>
      <c r="FE296">
        <v>0.35299999999999998</v>
      </c>
      <c r="FF296">
        <v>-0.25</v>
      </c>
      <c r="FG296">
        <v>0</v>
      </c>
      <c r="FH296">
        <v>-0.25</v>
      </c>
      <c r="FI296">
        <v>1</v>
      </c>
      <c r="FJ296">
        <v>0</v>
      </c>
      <c r="FK296">
        <v>0</v>
      </c>
      <c r="FL296" s="42">
        <f t="shared" si="104"/>
        <v>50</v>
      </c>
      <c r="FM296" s="20">
        <f t="shared" si="105"/>
        <v>13.333333333333334</v>
      </c>
      <c r="FN296" s="41">
        <v>4.02207235E-2</v>
      </c>
      <c r="FO296" s="20">
        <f t="shared" si="106"/>
        <v>5.4</v>
      </c>
      <c r="FP296" s="20">
        <f t="shared" si="107"/>
        <v>6.1382000000000003</v>
      </c>
      <c r="FQ296" s="20">
        <f t="shared" si="108"/>
        <v>109.11386317181676</v>
      </c>
      <c r="FV296" t="s">
        <v>751</v>
      </c>
      <c r="FW296" s="45">
        <v>650000</v>
      </c>
      <c r="FX296" s="45">
        <v>650000</v>
      </c>
      <c r="FY296">
        <v>41</v>
      </c>
      <c r="FZ296">
        <v>4</v>
      </c>
      <c r="GA296">
        <v>4</v>
      </c>
      <c r="GB296">
        <v>8</v>
      </c>
      <c r="GC296">
        <v>6</v>
      </c>
      <c r="GD296">
        <v>8</v>
      </c>
      <c r="GE296">
        <v>70</v>
      </c>
      <c r="GF296">
        <v>406</v>
      </c>
      <c r="GG296">
        <v>0.1</v>
      </c>
      <c r="GH296">
        <v>0.8</v>
      </c>
      <c r="GI296">
        <v>0.9</v>
      </c>
      <c r="GJ296" s="42">
        <f t="shared" si="109"/>
        <v>5.4</v>
      </c>
    </row>
    <row r="297" spans="1:192" x14ac:dyDescent="0.45">
      <c r="A297" s="40">
        <v>31332</v>
      </c>
      <c r="B297" t="s">
        <v>885</v>
      </c>
      <c r="C297" t="s">
        <v>475</v>
      </c>
      <c r="D297" t="s">
        <v>91</v>
      </c>
      <c r="E297" t="s">
        <v>91</v>
      </c>
      <c r="F297">
        <v>73</v>
      </c>
      <c r="G297">
        <v>207</v>
      </c>
      <c r="H297">
        <v>2004</v>
      </c>
      <c r="I297">
        <v>1</v>
      </c>
      <c r="J297">
        <v>29</v>
      </c>
      <c r="K297" t="s">
        <v>202</v>
      </c>
      <c r="L297">
        <v>2005</v>
      </c>
      <c r="M297">
        <v>32</v>
      </c>
      <c r="N297">
        <v>13</v>
      </c>
      <c r="O297">
        <v>8471242</v>
      </c>
      <c r="P297" t="s">
        <v>1978</v>
      </c>
      <c r="Q297" t="s">
        <v>1979</v>
      </c>
      <c r="R297" t="s">
        <v>1980</v>
      </c>
      <c r="S297" t="s">
        <v>176</v>
      </c>
      <c r="T297" t="s">
        <v>720</v>
      </c>
      <c r="U297" t="s">
        <v>298</v>
      </c>
      <c r="V297">
        <v>66</v>
      </c>
      <c r="W297">
        <v>8</v>
      </c>
      <c r="X297">
        <v>25</v>
      </c>
      <c r="Y297">
        <v>7</v>
      </c>
      <c r="Z297">
        <v>33</v>
      </c>
      <c r="AA297">
        <v>6</v>
      </c>
      <c r="AB297">
        <v>30</v>
      </c>
      <c r="AC297" s="26">
        <f t="shared" si="88"/>
        <v>0.5</v>
      </c>
      <c r="AD297" s="20">
        <f t="shared" si="89"/>
        <v>-6.4535367545076312</v>
      </c>
      <c r="AE297" s="20">
        <v>11.32</v>
      </c>
      <c r="AF297">
        <v>-14</v>
      </c>
      <c r="AG297">
        <v>-6.3</v>
      </c>
      <c r="AH297">
        <v>38</v>
      </c>
      <c r="AI297">
        <v>1873</v>
      </c>
      <c r="AJ297">
        <v>87445</v>
      </c>
      <c r="AK297" s="20">
        <v>1457.4166666666999</v>
      </c>
      <c r="AL297">
        <v>1435.58</v>
      </c>
      <c r="AM297">
        <v>1457</v>
      </c>
      <c r="AN297" s="26">
        <f t="shared" si="90"/>
        <v>22.082070707070709</v>
      </c>
      <c r="AO297">
        <v>36.51</v>
      </c>
      <c r="AP297" s="41">
        <f t="shared" si="91"/>
        <v>0.55932203389830504</v>
      </c>
      <c r="AQ297">
        <v>277</v>
      </c>
      <c r="AR297">
        <v>279</v>
      </c>
      <c r="AS297">
        <v>279</v>
      </c>
      <c r="AT297">
        <v>183</v>
      </c>
      <c r="AU297">
        <v>184</v>
      </c>
      <c r="AV297">
        <v>132</v>
      </c>
      <c r="AW297">
        <v>108</v>
      </c>
      <c r="AX297">
        <v>18</v>
      </c>
      <c r="AY297">
        <v>4</v>
      </c>
      <c r="AZ297">
        <v>11</v>
      </c>
      <c r="BA297" s="42">
        <f t="shared" si="92"/>
        <v>15</v>
      </c>
      <c r="BB297">
        <v>8.11</v>
      </c>
      <c r="BC297">
        <v>47.909100000000002</v>
      </c>
      <c r="BD297" s="20">
        <v>133.6</v>
      </c>
      <c r="BE297" s="20">
        <f t="shared" si="93"/>
        <v>410.6</v>
      </c>
      <c r="BF297" s="20">
        <f t="shared" si="94"/>
        <v>17.161008094289418</v>
      </c>
      <c r="BG297">
        <v>609</v>
      </c>
      <c r="BH297">
        <v>499</v>
      </c>
      <c r="BI297">
        <v>410</v>
      </c>
      <c r="BJ297" s="41">
        <f t="shared" si="95"/>
        <v>0.59764474975466142</v>
      </c>
      <c r="BK297">
        <v>78</v>
      </c>
      <c r="BL297">
        <v>77</v>
      </c>
      <c r="BM297">
        <v>126</v>
      </c>
      <c r="BN297" s="42">
        <f t="shared" si="96"/>
        <v>-49</v>
      </c>
      <c r="BO297">
        <v>52</v>
      </c>
      <c r="BP297">
        <v>68</v>
      </c>
      <c r="BQ297">
        <v>29</v>
      </c>
      <c r="BR297">
        <v>74</v>
      </c>
      <c r="BS297" s="41">
        <f t="shared" si="97"/>
        <v>7.1359691417550622E-2</v>
      </c>
      <c r="BT297">
        <v>0</v>
      </c>
      <c r="BU297">
        <v>0</v>
      </c>
      <c r="BV297" s="41">
        <f t="shared" si="98"/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2</v>
      </c>
      <c r="CT297">
        <v>1</v>
      </c>
      <c r="CU297">
        <v>0</v>
      </c>
      <c r="CV297">
        <v>4</v>
      </c>
      <c r="CW297">
        <v>0</v>
      </c>
      <c r="CX297">
        <v>2</v>
      </c>
      <c r="CY297">
        <v>2</v>
      </c>
      <c r="CZ297">
        <v>48</v>
      </c>
      <c r="DA297">
        <v>3</v>
      </c>
      <c r="DB297">
        <v>1</v>
      </c>
      <c r="DC297">
        <v>47</v>
      </c>
      <c r="DD297">
        <v>22</v>
      </c>
      <c r="DE297">
        <v>2</v>
      </c>
      <c r="DF297">
        <v>0</v>
      </c>
      <c r="DG297">
        <v>57</v>
      </c>
      <c r="DH297">
        <v>19</v>
      </c>
      <c r="DI297">
        <v>6</v>
      </c>
      <c r="DJ297">
        <v>17</v>
      </c>
      <c r="DK297">
        <v>17</v>
      </c>
      <c r="DL297">
        <v>0</v>
      </c>
      <c r="DM297">
        <v>5</v>
      </c>
      <c r="DN297">
        <v>5</v>
      </c>
      <c r="DO297">
        <v>0</v>
      </c>
      <c r="DP297" s="42">
        <f t="shared" si="99"/>
        <v>-13</v>
      </c>
      <c r="DQ297" s="20">
        <v>-0.48</v>
      </c>
      <c r="DR297">
        <v>19</v>
      </c>
      <c r="DS297">
        <v>0</v>
      </c>
      <c r="DT297">
        <v>0</v>
      </c>
      <c r="DU297">
        <v>0</v>
      </c>
      <c r="DV297">
        <v>0</v>
      </c>
      <c r="DW297">
        <v>1411</v>
      </c>
      <c r="DX297">
        <v>1268</v>
      </c>
      <c r="DY297">
        <v>1063</v>
      </c>
      <c r="DZ297">
        <v>963</v>
      </c>
      <c r="EA297">
        <v>781</v>
      </c>
      <c r="EB297">
        <v>693</v>
      </c>
      <c r="EC297">
        <v>67.12</v>
      </c>
      <c r="ED297">
        <v>62.8</v>
      </c>
      <c r="EE297">
        <v>59</v>
      </c>
      <c r="EF297">
        <v>60</v>
      </c>
      <c r="EG297" s="41">
        <f t="shared" si="100"/>
        <v>7.5544174135723438E-2</v>
      </c>
      <c r="EH297" s="43">
        <f t="shared" si="101"/>
        <v>0.91341991341991347</v>
      </c>
      <c r="EI297" s="44">
        <f t="shared" si="102"/>
        <v>0.98896408755563692</v>
      </c>
      <c r="EJ297">
        <v>1425</v>
      </c>
      <c r="EK297">
        <v>1293</v>
      </c>
      <c r="EL297">
        <v>1078</v>
      </c>
      <c r="EM297">
        <v>981</v>
      </c>
      <c r="EN297">
        <v>790</v>
      </c>
      <c r="EO297">
        <v>708</v>
      </c>
      <c r="EP297">
        <v>60</v>
      </c>
      <c r="EQ297">
        <v>60</v>
      </c>
      <c r="ER297">
        <v>673</v>
      </c>
      <c r="ES297">
        <v>656</v>
      </c>
      <c r="ET297">
        <v>251</v>
      </c>
      <c r="EU297">
        <v>258</v>
      </c>
      <c r="EV297">
        <v>31</v>
      </c>
      <c r="EW297">
        <v>29</v>
      </c>
      <c r="EX297">
        <v>102</v>
      </c>
      <c r="EY297">
        <v>86</v>
      </c>
      <c r="EZ297">
        <v>2.4</v>
      </c>
      <c r="FA297">
        <v>2.4</v>
      </c>
      <c r="FB297">
        <v>4.7</v>
      </c>
      <c r="FC297" s="20">
        <v>25.48</v>
      </c>
      <c r="FD297" s="26">
        <f t="shared" si="103"/>
        <v>0.38606060606060605</v>
      </c>
      <c r="FE297">
        <v>1.7883</v>
      </c>
      <c r="FF297">
        <v>-0.15</v>
      </c>
      <c r="FG297">
        <v>-0.28999999999999998</v>
      </c>
      <c r="FH297">
        <v>-0.44</v>
      </c>
      <c r="FL297" s="42">
        <f t="shared" si="104"/>
        <v>190</v>
      </c>
      <c r="FM297" s="20">
        <f t="shared" si="105"/>
        <v>5.6315789473684212</v>
      </c>
      <c r="FN297" s="41">
        <v>4.8722519300000003E-2</v>
      </c>
      <c r="FO297" s="20">
        <f t="shared" si="106"/>
        <v>29.2</v>
      </c>
      <c r="FP297" s="20">
        <f t="shared" si="107"/>
        <v>32.904000000000003</v>
      </c>
      <c r="FQ297" s="20">
        <f t="shared" si="108"/>
        <v>111.96868164783572</v>
      </c>
      <c r="FR297">
        <v>13</v>
      </c>
      <c r="FS297" t="s">
        <v>1981</v>
      </c>
      <c r="FT297">
        <v>854</v>
      </c>
      <c r="FV297" t="s">
        <v>711</v>
      </c>
      <c r="FW297" s="45">
        <v>6000000</v>
      </c>
      <c r="FX297" s="45">
        <v>6000000</v>
      </c>
      <c r="FY297">
        <v>787</v>
      </c>
      <c r="FZ297">
        <v>142</v>
      </c>
      <c r="GA297">
        <v>322</v>
      </c>
      <c r="GB297">
        <v>464</v>
      </c>
      <c r="GC297">
        <v>18</v>
      </c>
      <c r="GD297">
        <v>532</v>
      </c>
      <c r="GE297">
        <v>1750</v>
      </c>
      <c r="GF297">
        <v>17374</v>
      </c>
      <c r="GG297">
        <v>45.5</v>
      </c>
      <c r="GH297">
        <v>34.9</v>
      </c>
      <c r="GI297">
        <v>80.400000000000006</v>
      </c>
      <c r="GJ297" s="42">
        <f t="shared" si="109"/>
        <v>29.2</v>
      </c>
    </row>
    <row r="298" spans="1:192" x14ac:dyDescent="0.45">
      <c r="A298" s="40">
        <v>35355</v>
      </c>
      <c r="B298" t="s">
        <v>832</v>
      </c>
      <c r="C298" t="s">
        <v>475</v>
      </c>
      <c r="D298" t="s">
        <v>91</v>
      </c>
      <c r="E298" t="s">
        <v>91</v>
      </c>
      <c r="F298">
        <v>72</v>
      </c>
      <c r="G298">
        <v>188</v>
      </c>
      <c r="H298">
        <v>2015</v>
      </c>
      <c r="I298">
        <v>1</v>
      </c>
      <c r="J298">
        <v>14</v>
      </c>
      <c r="K298" t="s">
        <v>92</v>
      </c>
      <c r="L298">
        <v>2017</v>
      </c>
      <c r="M298">
        <v>21</v>
      </c>
      <c r="N298">
        <v>1</v>
      </c>
      <c r="O298">
        <v>8478498</v>
      </c>
      <c r="P298" t="s">
        <v>1982</v>
      </c>
      <c r="Q298" t="s">
        <v>1983</v>
      </c>
      <c r="R298" t="s">
        <v>1984</v>
      </c>
      <c r="S298" t="s">
        <v>93</v>
      </c>
      <c r="T298" t="s">
        <v>725</v>
      </c>
      <c r="U298" t="s">
        <v>263</v>
      </c>
      <c r="V298">
        <v>70</v>
      </c>
      <c r="W298">
        <v>16</v>
      </c>
      <c r="X298">
        <v>27</v>
      </c>
      <c r="Y298">
        <v>14</v>
      </c>
      <c r="Z298">
        <v>43</v>
      </c>
      <c r="AA298">
        <v>7</v>
      </c>
      <c r="AB298">
        <v>42</v>
      </c>
      <c r="AC298" s="26">
        <f t="shared" si="88"/>
        <v>0.61428571428571432</v>
      </c>
      <c r="AD298" s="20">
        <f t="shared" si="89"/>
        <v>0</v>
      </c>
      <c r="AE298" s="20">
        <v>15.939</v>
      </c>
      <c r="AF298">
        <v>13</v>
      </c>
      <c r="AG298">
        <v>9.1999999999999993</v>
      </c>
      <c r="AH298">
        <v>19</v>
      </c>
      <c r="AI298">
        <v>1272</v>
      </c>
      <c r="AJ298">
        <v>60359</v>
      </c>
      <c r="AK298" s="20">
        <v>1005.9833333333</v>
      </c>
      <c r="AL298">
        <v>1005.92</v>
      </c>
      <c r="AM298">
        <v>1006</v>
      </c>
      <c r="AN298" s="26">
        <f t="shared" si="90"/>
        <v>14.371190476190476</v>
      </c>
      <c r="AO298">
        <v>24.05</v>
      </c>
      <c r="AP298" s="41">
        <f t="shared" si="91"/>
        <v>0.64179104477611937</v>
      </c>
      <c r="AQ298">
        <v>245</v>
      </c>
      <c r="AR298">
        <v>246</v>
      </c>
      <c r="AS298">
        <v>246</v>
      </c>
      <c r="AT298">
        <v>198</v>
      </c>
      <c r="AU298">
        <v>198</v>
      </c>
      <c r="AV298">
        <v>143</v>
      </c>
      <c r="AW298">
        <v>154</v>
      </c>
      <c r="AX298">
        <v>62</v>
      </c>
      <c r="AY298">
        <v>13</v>
      </c>
      <c r="AZ298">
        <v>14</v>
      </c>
      <c r="BA298" s="42">
        <f t="shared" si="92"/>
        <v>27</v>
      </c>
      <c r="BB298">
        <v>14.38</v>
      </c>
      <c r="BC298">
        <v>31.412600000000001</v>
      </c>
      <c r="BD298" s="20">
        <v>223.2</v>
      </c>
      <c r="BE298" s="20">
        <f t="shared" si="93"/>
        <v>468.2</v>
      </c>
      <c r="BF298" s="20">
        <f t="shared" si="94"/>
        <v>27.926674089390808</v>
      </c>
      <c r="BG298">
        <v>480</v>
      </c>
      <c r="BH298">
        <v>315</v>
      </c>
      <c r="BI298">
        <v>181</v>
      </c>
      <c r="BJ298" s="41">
        <f t="shared" si="95"/>
        <v>0.72617246596066565</v>
      </c>
      <c r="BK298">
        <v>70</v>
      </c>
      <c r="BL298">
        <v>70</v>
      </c>
      <c r="BM298">
        <v>100</v>
      </c>
      <c r="BN298" s="42">
        <f t="shared" si="96"/>
        <v>-30</v>
      </c>
      <c r="BO298">
        <v>55</v>
      </c>
      <c r="BP298">
        <v>21</v>
      </c>
      <c r="BQ298">
        <v>31</v>
      </c>
      <c r="BR298">
        <v>26</v>
      </c>
      <c r="BS298" s="41">
        <f t="shared" si="97"/>
        <v>3.9816232771822356E-2</v>
      </c>
      <c r="BT298">
        <v>13</v>
      </c>
      <c r="BU298">
        <v>17</v>
      </c>
      <c r="BV298" s="41">
        <f t="shared" si="98"/>
        <v>0.43333333333333335</v>
      </c>
      <c r="BW298">
        <v>3</v>
      </c>
      <c r="BX298">
        <v>1</v>
      </c>
      <c r="BY298">
        <v>4</v>
      </c>
      <c r="BZ298">
        <v>6</v>
      </c>
      <c r="CA298">
        <v>6</v>
      </c>
      <c r="CB298">
        <v>10</v>
      </c>
      <c r="CC298">
        <v>0</v>
      </c>
      <c r="CD298">
        <v>6</v>
      </c>
      <c r="CE298">
        <v>5</v>
      </c>
      <c r="CF298">
        <v>3</v>
      </c>
      <c r="CG298">
        <v>12</v>
      </c>
      <c r="CH298">
        <v>12</v>
      </c>
      <c r="CI298">
        <v>0</v>
      </c>
      <c r="CJ298">
        <v>0</v>
      </c>
      <c r="CK298">
        <v>2</v>
      </c>
      <c r="CL298">
        <v>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3</v>
      </c>
      <c r="CT298">
        <v>3</v>
      </c>
      <c r="CU298">
        <v>0</v>
      </c>
      <c r="CV298">
        <v>9</v>
      </c>
      <c r="CW298">
        <v>1</v>
      </c>
      <c r="CX298">
        <v>3</v>
      </c>
      <c r="CY298">
        <v>6</v>
      </c>
      <c r="CZ298">
        <v>45</v>
      </c>
      <c r="DA298">
        <v>6</v>
      </c>
      <c r="DB298">
        <v>3</v>
      </c>
      <c r="DC298">
        <v>7</v>
      </c>
      <c r="DD298">
        <v>15</v>
      </c>
      <c r="DE298">
        <v>10</v>
      </c>
      <c r="DF298">
        <v>2</v>
      </c>
      <c r="DG298">
        <v>100</v>
      </c>
      <c r="DH298">
        <v>4</v>
      </c>
      <c r="DI298">
        <v>21</v>
      </c>
      <c r="DJ298">
        <v>4</v>
      </c>
      <c r="DK298">
        <v>3</v>
      </c>
      <c r="DL298">
        <v>1</v>
      </c>
      <c r="DM298">
        <v>22</v>
      </c>
      <c r="DN298">
        <v>21</v>
      </c>
      <c r="DO298">
        <v>1</v>
      </c>
      <c r="DP298" s="42">
        <f t="shared" si="99"/>
        <v>17</v>
      </c>
      <c r="DQ298" s="20">
        <v>16.532</v>
      </c>
      <c r="DR298">
        <v>2</v>
      </c>
      <c r="DS298">
        <v>1</v>
      </c>
      <c r="DT298">
        <v>0</v>
      </c>
      <c r="DU298">
        <v>1</v>
      </c>
      <c r="DV298">
        <v>0</v>
      </c>
      <c r="DW298">
        <v>1107</v>
      </c>
      <c r="DX298">
        <v>808</v>
      </c>
      <c r="DY298">
        <v>845</v>
      </c>
      <c r="DZ298">
        <v>627</v>
      </c>
      <c r="EA298">
        <v>616</v>
      </c>
      <c r="EB298">
        <v>470</v>
      </c>
      <c r="EC298">
        <v>52.8</v>
      </c>
      <c r="ED298">
        <v>38.36</v>
      </c>
      <c r="EE298">
        <v>67</v>
      </c>
      <c r="EF298">
        <v>39</v>
      </c>
      <c r="EG298" s="41">
        <f t="shared" si="100"/>
        <v>0.10876623376623376</v>
      </c>
      <c r="EH298" s="43">
        <f t="shared" si="101"/>
        <v>0.91702127659574473</v>
      </c>
      <c r="EI298" s="44">
        <f t="shared" si="102"/>
        <v>1.0257875103619785</v>
      </c>
      <c r="EJ298">
        <v>1112</v>
      </c>
      <c r="EK298">
        <v>807</v>
      </c>
      <c r="EL298">
        <v>849</v>
      </c>
      <c r="EM298">
        <v>625</v>
      </c>
      <c r="EN298">
        <v>620</v>
      </c>
      <c r="EO298">
        <v>468</v>
      </c>
      <c r="EP298">
        <v>68</v>
      </c>
      <c r="EQ298">
        <v>39</v>
      </c>
      <c r="ER298">
        <v>582</v>
      </c>
      <c r="ES298">
        <v>382</v>
      </c>
      <c r="ET298">
        <v>194</v>
      </c>
      <c r="EU298">
        <v>156</v>
      </c>
      <c r="EV298">
        <v>39</v>
      </c>
      <c r="EW298">
        <v>21</v>
      </c>
      <c r="EX298">
        <v>51</v>
      </c>
      <c r="EY298">
        <v>68</v>
      </c>
      <c r="EZ298">
        <v>3.2</v>
      </c>
      <c r="FA298">
        <v>1.7000000000000002</v>
      </c>
      <c r="FB298">
        <v>4.9000000000000004</v>
      </c>
      <c r="FC298" s="20">
        <v>53.84</v>
      </c>
      <c r="FD298" s="26">
        <f t="shared" si="103"/>
        <v>0.76914285714285724</v>
      </c>
      <c r="FE298">
        <v>5.8143000000000002</v>
      </c>
      <c r="FF298">
        <v>0.78</v>
      </c>
      <c r="FG298">
        <v>0.28000000000000003</v>
      </c>
      <c r="FH298">
        <v>1.07</v>
      </c>
      <c r="FI298">
        <v>2</v>
      </c>
      <c r="FJ298">
        <v>1</v>
      </c>
      <c r="FK298">
        <v>0</v>
      </c>
      <c r="FL298" s="42">
        <f t="shared" si="104"/>
        <v>116</v>
      </c>
      <c r="FM298" s="20">
        <f t="shared" si="105"/>
        <v>50.5</v>
      </c>
      <c r="FN298" s="41">
        <v>7.4672737599999997E-2</v>
      </c>
      <c r="FO298" s="20">
        <f t="shared" si="106"/>
        <v>41.1</v>
      </c>
      <c r="FP298" s="20">
        <f t="shared" si="107"/>
        <v>46.306399999999996</v>
      </c>
      <c r="FQ298" s="20">
        <f t="shared" si="108"/>
        <v>114.22379513281373</v>
      </c>
      <c r="FR298">
        <v>4</v>
      </c>
      <c r="FS298" t="s">
        <v>189</v>
      </c>
      <c r="FT298">
        <v>195</v>
      </c>
      <c r="FV298" t="s">
        <v>751</v>
      </c>
      <c r="FW298" s="45">
        <v>925000</v>
      </c>
      <c r="FX298" s="45">
        <v>863333</v>
      </c>
      <c r="FY298">
        <v>70</v>
      </c>
      <c r="FZ298">
        <v>16</v>
      </c>
      <c r="GA298">
        <v>27</v>
      </c>
      <c r="GB298">
        <v>43</v>
      </c>
      <c r="GC298">
        <v>13</v>
      </c>
      <c r="GD298">
        <v>19</v>
      </c>
      <c r="GE298">
        <v>143</v>
      </c>
      <c r="GF298">
        <v>1006</v>
      </c>
      <c r="GG298">
        <v>3.2</v>
      </c>
      <c r="GH298">
        <v>1.7000000000000002</v>
      </c>
      <c r="GI298">
        <v>4.9000000000000004</v>
      </c>
      <c r="GJ298" s="42">
        <f t="shared" si="109"/>
        <v>41.1</v>
      </c>
    </row>
    <row r="299" spans="1:192" x14ac:dyDescent="0.45">
      <c r="A299" s="40">
        <v>33020</v>
      </c>
      <c r="B299" t="s">
        <v>1985</v>
      </c>
      <c r="C299" t="s">
        <v>1986</v>
      </c>
      <c r="D299" t="s">
        <v>107</v>
      </c>
      <c r="E299" t="s">
        <v>107</v>
      </c>
      <c r="F299">
        <v>74</v>
      </c>
      <c r="G299">
        <v>197</v>
      </c>
      <c r="H299">
        <v>2009</v>
      </c>
      <c r="I299">
        <v>7</v>
      </c>
      <c r="J299">
        <v>198</v>
      </c>
      <c r="K299" t="s">
        <v>202</v>
      </c>
      <c r="L299">
        <v>2015</v>
      </c>
      <c r="M299">
        <v>27</v>
      </c>
      <c r="N299">
        <v>3</v>
      </c>
      <c r="O299">
        <v>8475343</v>
      </c>
      <c r="P299" t="s">
        <v>1987</v>
      </c>
      <c r="Q299" t="s">
        <v>1988</v>
      </c>
      <c r="R299" t="s">
        <v>1989</v>
      </c>
      <c r="S299" t="s">
        <v>1990</v>
      </c>
      <c r="T299" t="s">
        <v>716</v>
      </c>
      <c r="U299" t="s">
        <v>1991</v>
      </c>
      <c r="V299">
        <v>56</v>
      </c>
      <c r="W299">
        <v>3</v>
      </c>
      <c r="X299">
        <v>1</v>
      </c>
      <c r="Y299">
        <v>1</v>
      </c>
      <c r="Z299">
        <v>4</v>
      </c>
      <c r="AA299">
        <v>0</v>
      </c>
      <c r="AB299">
        <v>0</v>
      </c>
      <c r="AC299" s="26">
        <f t="shared" si="88"/>
        <v>7.1428571428571425E-2</v>
      </c>
      <c r="AD299" s="20">
        <f t="shared" si="89"/>
        <v>-12.426666666666666</v>
      </c>
      <c r="AE299" s="20">
        <v>1.796</v>
      </c>
      <c r="AF299">
        <v>-10</v>
      </c>
      <c r="AG299">
        <v>-1.5</v>
      </c>
      <c r="AH299">
        <v>28</v>
      </c>
      <c r="AI299">
        <v>880</v>
      </c>
      <c r="AJ299">
        <v>35401</v>
      </c>
      <c r="AK299" s="20">
        <v>590.01666666666995</v>
      </c>
      <c r="AL299">
        <v>590.02</v>
      </c>
      <c r="AM299">
        <v>590</v>
      </c>
      <c r="AN299" s="26">
        <f t="shared" si="90"/>
        <v>10.536011904761905</v>
      </c>
      <c r="AO299">
        <v>17.809999999999999</v>
      </c>
      <c r="AP299" s="41">
        <f t="shared" si="91"/>
        <v>0.30769230769230771</v>
      </c>
      <c r="AQ299">
        <v>89</v>
      </c>
      <c r="AR299">
        <v>89</v>
      </c>
      <c r="AS299">
        <v>89</v>
      </c>
      <c r="AT299">
        <v>71</v>
      </c>
      <c r="AU299">
        <v>71</v>
      </c>
      <c r="AV299">
        <v>51</v>
      </c>
      <c r="AW299">
        <v>57</v>
      </c>
      <c r="AX299">
        <v>26</v>
      </c>
      <c r="AY299">
        <v>6</v>
      </c>
      <c r="AZ299">
        <v>3</v>
      </c>
      <c r="BA299" s="42">
        <f t="shared" si="92"/>
        <v>9</v>
      </c>
      <c r="BB299">
        <v>5.46</v>
      </c>
      <c r="BC299">
        <v>26.313700000000001</v>
      </c>
      <c r="BD299" s="20">
        <v>44.2</v>
      </c>
      <c r="BE299" s="20">
        <f t="shared" si="93"/>
        <v>133.19999999999999</v>
      </c>
      <c r="BF299" s="20">
        <f t="shared" si="94"/>
        <v>13.545303549032235</v>
      </c>
      <c r="BG299">
        <v>90</v>
      </c>
      <c r="BH299">
        <v>194</v>
      </c>
      <c r="BI299">
        <v>260</v>
      </c>
      <c r="BJ299" s="41">
        <f t="shared" si="95"/>
        <v>0.25714285714285712</v>
      </c>
      <c r="BK299">
        <v>81</v>
      </c>
      <c r="BL299">
        <v>81</v>
      </c>
      <c r="BM299">
        <v>70</v>
      </c>
      <c r="BN299" s="42">
        <f t="shared" si="96"/>
        <v>11</v>
      </c>
      <c r="BO299">
        <v>20</v>
      </c>
      <c r="BP299">
        <v>15</v>
      </c>
      <c r="BQ299">
        <v>16</v>
      </c>
      <c r="BR299">
        <v>30</v>
      </c>
      <c r="BS299" s="41">
        <f t="shared" si="97"/>
        <v>6.3025210084033612E-2</v>
      </c>
      <c r="BT299">
        <v>202</v>
      </c>
      <c r="BU299">
        <v>194</v>
      </c>
      <c r="BV299" s="41">
        <f t="shared" si="98"/>
        <v>0.51010101010101006</v>
      </c>
      <c r="BW299">
        <v>105</v>
      </c>
      <c r="BX299">
        <v>83</v>
      </c>
      <c r="BY299">
        <v>78</v>
      </c>
      <c r="BZ299">
        <v>82</v>
      </c>
      <c r="CA299">
        <v>19</v>
      </c>
      <c r="CB299">
        <v>29</v>
      </c>
      <c r="CC299">
        <v>62</v>
      </c>
      <c r="CD299">
        <v>60</v>
      </c>
      <c r="CE299">
        <v>75</v>
      </c>
      <c r="CF299">
        <v>82</v>
      </c>
      <c r="CG299">
        <v>114</v>
      </c>
      <c r="CH299">
        <v>110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19</v>
      </c>
      <c r="DA299">
        <v>4</v>
      </c>
      <c r="DB299">
        <v>1</v>
      </c>
      <c r="DC299">
        <v>2</v>
      </c>
      <c r="DD299">
        <v>3</v>
      </c>
      <c r="DE299">
        <v>5</v>
      </c>
      <c r="DF299">
        <v>0</v>
      </c>
      <c r="DG299">
        <v>36</v>
      </c>
      <c r="DH299">
        <v>14</v>
      </c>
      <c r="DI299">
        <v>4</v>
      </c>
      <c r="DJ299">
        <v>13</v>
      </c>
      <c r="DK299">
        <v>13</v>
      </c>
      <c r="DL299">
        <v>0</v>
      </c>
      <c r="DM299">
        <v>4</v>
      </c>
      <c r="DN299">
        <v>4</v>
      </c>
      <c r="DO299">
        <v>0</v>
      </c>
      <c r="DP299" s="42">
        <f t="shared" si="99"/>
        <v>-10</v>
      </c>
      <c r="DQ299" s="20">
        <v>-7.8979999999999997</v>
      </c>
      <c r="DR299">
        <v>14</v>
      </c>
      <c r="DS299">
        <v>0</v>
      </c>
      <c r="DT299">
        <v>0</v>
      </c>
      <c r="DU299">
        <v>0</v>
      </c>
      <c r="DV299">
        <v>0</v>
      </c>
      <c r="DW299">
        <v>464</v>
      </c>
      <c r="DX299">
        <v>606</v>
      </c>
      <c r="DY299">
        <v>347</v>
      </c>
      <c r="DZ299">
        <v>446</v>
      </c>
      <c r="EA299">
        <v>250</v>
      </c>
      <c r="EB299">
        <v>316</v>
      </c>
      <c r="EC299">
        <v>17.829999999999998</v>
      </c>
      <c r="ED299">
        <v>26.39</v>
      </c>
      <c r="EE299">
        <v>13</v>
      </c>
      <c r="EF299">
        <v>30</v>
      </c>
      <c r="EG299" s="41">
        <f t="shared" si="100"/>
        <v>5.1999999999999998E-2</v>
      </c>
      <c r="EH299" s="43">
        <f t="shared" si="101"/>
        <v>0.90506329113924044</v>
      </c>
      <c r="EI299" s="44">
        <f t="shared" si="102"/>
        <v>0.95706329113924049</v>
      </c>
      <c r="EJ299">
        <v>464</v>
      </c>
      <c r="EK299">
        <v>607</v>
      </c>
      <c r="EL299">
        <v>347</v>
      </c>
      <c r="EM299">
        <v>447</v>
      </c>
      <c r="EN299">
        <v>251</v>
      </c>
      <c r="EO299">
        <v>317</v>
      </c>
      <c r="EP299">
        <v>13</v>
      </c>
      <c r="EQ299">
        <v>30</v>
      </c>
      <c r="ER299">
        <v>205</v>
      </c>
      <c r="ES299">
        <v>308</v>
      </c>
      <c r="ET299">
        <v>74</v>
      </c>
      <c r="EU299">
        <v>118</v>
      </c>
      <c r="EV299">
        <v>8</v>
      </c>
      <c r="EW299">
        <v>17</v>
      </c>
      <c r="EX299">
        <v>43</v>
      </c>
      <c r="EY299">
        <v>25</v>
      </c>
      <c r="EZ299">
        <v>-1</v>
      </c>
      <c r="FA299">
        <v>0.30000000000000004</v>
      </c>
      <c r="FB299">
        <v>-0.60000000000000009</v>
      </c>
      <c r="FC299" s="20">
        <v>2.15</v>
      </c>
      <c r="FD299" s="26">
        <f t="shared" si="103"/>
        <v>3.8392857142857138E-2</v>
      </c>
      <c r="FE299">
        <v>0.52990000000000004</v>
      </c>
      <c r="FF299">
        <v>0</v>
      </c>
      <c r="FG299">
        <v>-0.17</v>
      </c>
      <c r="FH299">
        <v>-0.17</v>
      </c>
      <c r="FL299" s="42">
        <f t="shared" si="104"/>
        <v>139</v>
      </c>
      <c r="FM299" s="20">
        <f t="shared" si="105"/>
        <v>6.9285714285714288</v>
      </c>
      <c r="FN299" s="41">
        <v>2.8604651200000001E-2</v>
      </c>
      <c r="FO299" s="20">
        <f t="shared" si="106"/>
        <v>1.2000000000000002</v>
      </c>
      <c r="FP299" s="20">
        <f t="shared" si="107"/>
        <v>2.4203999999999999</v>
      </c>
      <c r="FQ299" s="20">
        <f t="shared" si="108"/>
        <v>108.80987085183554</v>
      </c>
      <c r="FV299" t="s">
        <v>711</v>
      </c>
      <c r="FW299" s="45">
        <v>650000</v>
      </c>
      <c r="FX299" s="45">
        <v>640000</v>
      </c>
      <c r="FY299">
        <v>131</v>
      </c>
      <c r="FZ299">
        <v>9</v>
      </c>
      <c r="GA299">
        <v>17</v>
      </c>
      <c r="GB299">
        <v>26</v>
      </c>
      <c r="GC299">
        <v>-24</v>
      </c>
      <c r="GD299">
        <v>55</v>
      </c>
      <c r="GE299">
        <v>132</v>
      </c>
      <c r="GF299">
        <v>1515</v>
      </c>
      <c r="GG299">
        <v>-0.4</v>
      </c>
      <c r="GH299">
        <v>1.1000000000000001</v>
      </c>
      <c r="GI299">
        <v>0.7</v>
      </c>
      <c r="GJ299" s="42">
        <f t="shared" si="109"/>
        <v>1.2000000000000002</v>
      </c>
    </row>
    <row r="300" spans="1:192" x14ac:dyDescent="0.45">
      <c r="A300" s="40">
        <v>34908</v>
      </c>
      <c r="B300" t="s">
        <v>1036</v>
      </c>
      <c r="C300" t="s">
        <v>823</v>
      </c>
      <c r="D300" t="s">
        <v>107</v>
      </c>
      <c r="E300" t="s">
        <v>107</v>
      </c>
      <c r="F300">
        <v>75</v>
      </c>
      <c r="G300">
        <v>204</v>
      </c>
      <c r="H300">
        <v>2013</v>
      </c>
      <c r="I300">
        <v>4</v>
      </c>
      <c r="J300">
        <v>118</v>
      </c>
      <c r="K300" t="s">
        <v>202</v>
      </c>
      <c r="L300">
        <v>2015</v>
      </c>
      <c r="M300">
        <v>22</v>
      </c>
      <c r="N300">
        <v>3</v>
      </c>
      <c r="O300">
        <v>8477392</v>
      </c>
      <c r="P300" t="s">
        <v>1992</v>
      </c>
      <c r="Q300" t="s">
        <v>1993</v>
      </c>
      <c r="R300" t="s">
        <v>1994</v>
      </c>
      <c r="S300" t="s">
        <v>1995</v>
      </c>
      <c r="T300" t="s">
        <v>710</v>
      </c>
      <c r="U300" t="s">
        <v>313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32</v>
      </c>
      <c r="AB300">
        <v>64</v>
      </c>
      <c r="AC300" s="26">
        <f t="shared" si="88"/>
        <v>0</v>
      </c>
      <c r="AD300" s="20">
        <f t="shared" si="89"/>
        <v>-0.88235294117647056</v>
      </c>
      <c r="AE300" s="20">
        <v>0</v>
      </c>
      <c r="AF300">
        <v>-1</v>
      </c>
      <c r="AG300">
        <v>-1.4</v>
      </c>
      <c r="AH300">
        <v>2</v>
      </c>
      <c r="AI300">
        <v>68</v>
      </c>
      <c r="AJ300">
        <v>2910</v>
      </c>
      <c r="AK300" s="20">
        <v>48.5</v>
      </c>
      <c r="AL300">
        <v>48.5</v>
      </c>
      <c r="AM300">
        <v>49</v>
      </c>
      <c r="AN300" s="26">
        <f t="shared" si="90"/>
        <v>9.6999999999999993</v>
      </c>
      <c r="AO300">
        <v>16.489999999999998</v>
      </c>
      <c r="AP300" s="41">
        <f t="shared" si="91"/>
        <v>0</v>
      </c>
      <c r="AQ300">
        <v>6</v>
      </c>
      <c r="AR300">
        <v>6</v>
      </c>
      <c r="AS300">
        <v>6</v>
      </c>
      <c r="AT300">
        <v>5</v>
      </c>
      <c r="AU300">
        <v>5</v>
      </c>
      <c r="AV300">
        <v>1</v>
      </c>
      <c r="AW300">
        <v>3</v>
      </c>
      <c r="AX300">
        <v>2</v>
      </c>
      <c r="AY300">
        <v>0</v>
      </c>
      <c r="AZ300">
        <v>0</v>
      </c>
      <c r="BA300" s="42">
        <f t="shared" si="92"/>
        <v>0</v>
      </c>
      <c r="BB300">
        <v>0.30000000000000004</v>
      </c>
      <c r="BC300">
        <v>17</v>
      </c>
      <c r="BD300" s="20">
        <v>0</v>
      </c>
      <c r="BE300" s="20">
        <f t="shared" si="93"/>
        <v>6</v>
      </c>
      <c r="BF300" s="20">
        <f t="shared" si="94"/>
        <v>7.4226804123711343</v>
      </c>
      <c r="BG300">
        <v>16</v>
      </c>
      <c r="BH300">
        <v>9</v>
      </c>
      <c r="BI300">
        <v>9</v>
      </c>
      <c r="BJ300" s="41">
        <f t="shared" si="95"/>
        <v>0.64</v>
      </c>
      <c r="BK300">
        <v>7</v>
      </c>
      <c r="BL300">
        <v>7</v>
      </c>
      <c r="BM300">
        <v>4</v>
      </c>
      <c r="BN300" s="42">
        <f t="shared" si="96"/>
        <v>3</v>
      </c>
      <c r="BO300">
        <v>4</v>
      </c>
      <c r="BP300">
        <v>0</v>
      </c>
      <c r="BQ300">
        <v>0</v>
      </c>
      <c r="BR300">
        <v>2</v>
      </c>
      <c r="BS300" s="41">
        <f t="shared" si="97"/>
        <v>6.4516129032258063E-2</v>
      </c>
      <c r="BT300">
        <v>0</v>
      </c>
      <c r="BU300">
        <v>0</v>
      </c>
      <c r="BV300" s="41">
        <f t="shared" si="98"/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 s="42">
        <f t="shared" si="99"/>
        <v>-1</v>
      </c>
      <c r="DQ300" s="20">
        <v>-0.997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57</v>
      </c>
      <c r="DX300">
        <v>42</v>
      </c>
      <c r="DY300">
        <v>41</v>
      </c>
      <c r="DZ300">
        <v>29</v>
      </c>
      <c r="EA300">
        <v>23</v>
      </c>
      <c r="EB300">
        <v>23</v>
      </c>
      <c r="EC300">
        <v>2.13</v>
      </c>
      <c r="ED300">
        <v>1.88</v>
      </c>
      <c r="EE300">
        <v>0</v>
      </c>
      <c r="EF300">
        <v>1</v>
      </c>
      <c r="EG300" s="41">
        <f t="shared" si="100"/>
        <v>0</v>
      </c>
      <c r="EH300" s="43">
        <f t="shared" si="101"/>
        <v>0.95652173913043481</v>
      </c>
      <c r="EI300" s="44">
        <f t="shared" si="102"/>
        <v>0.95652173913043481</v>
      </c>
      <c r="EJ300">
        <v>56</v>
      </c>
      <c r="EK300">
        <v>42</v>
      </c>
      <c r="EL300">
        <v>40</v>
      </c>
      <c r="EM300">
        <v>29</v>
      </c>
      <c r="EN300">
        <v>22</v>
      </c>
      <c r="EO300">
        <v>23</v>
      </c>
      <c r="EP300">
        <v>0</v>
      </c>
      <c r="EQ300">
        <v>1</v>
      </c>
      <c r="ER300">
        <v>20</v>
      </c>
      <c r="ES300">
        <v>25</v>
      </c>
      <c r="ET300">
        <v>6</v>
      </c>
      <c r="EU300">
        <v>9</v>
      </c>
      <c r="EV300">
        <v>0</v>
      </c>
      <c r="EW300">
        <v>1</v>
      </c>
      <c r="EX300">
        <v>2</v>
      </c>
      <c r="EY300">
        <v>5</v>
      </c>
      <c r="EZ300">
        <v>-0.1</v>
      </c>
      <c r="FA300">
        <v>0</v>
      </c>
      <c r="FB300">
        <v>-0.1</v>
      </c>
      <c r="FC300" s="20">
        <v>-0.62</v>
      </c>
      <c r="FD300" s="26">
        <f t="shared" si="103"/>
        <v>-0.124</v>
      </c>
      <c r="FE300">
        <v>2.0000000000000001E-4</v>
      </c>
      <c r="FF300">
        <v>0</v>
      </c>
      <c r="FG300">
        <v>0</v>
      </c>
      <c r="FH300">
        <v>0</v>
      </c>
      <c r="FL300" s="42">
        <f t="shared" si="104"/>
        <v>11</v>
      </c>
      <c r="FM300" s="20">
        <f t="shared" si="105"/>
        <v>7</v>
      </c>
      <c r="FN300" s="41">
        <v>0</v>
      </c>
      <c r="FO300" s="20">
        <f t="shared" si="106"/>
        <v>-0.2</v>
      </c>
      <c r="FP300" s="20">
        <f t="shared" si="107"/>
        <v>-0.19939999999999999</v>
      </c>
      <c r="FQ300" s="20">
        <f t="shared" si="108"/>
        <v>122.4742268041237</v>
      </c>
      <c r="FV300" t="s">
        <v>751</v>
      </c>
      <c r="FW300" s="45">
        <v>925000</v>
      </c>
      <c r="FX300" s="45">
        <v>925000</v>
      </c>
      <c r="FY300">
        <v>22</v>
      </c>
      <c r="FZ300">
        <v>1</v>
      </c>
      <c r="GA300">
        <v>2</v>
      </c>
      <c r="GB300">
        <v>3</v>
      </c>
      <c r="GC300">
        <v>0</v>
      </c>
      <c r="GD300">
        <v>8</v>
      </c>
      <c r="GE300">
        <v>16</v>
      </c>
      <c r="GF300">
        <v>233</v>
      </c>
      <c r="GG300">
        <v>-0.2</v>
      </c>
      <c r="GH300">
        <v>0.30000000000000004</v>
      </c>
      <c r="GI300">
        <v>0.1</v>
      </c>
      <c r="GJ300" s="42">
        <f t="shared" si="109"/>
        <v>-0.2</v>
      </c>
    </row>
    <row r="301" spans="1:192" x14ac:dyDescent="0.45">
      <c r="A301" s="40">
        <v>34431</v>
      </c>
      <c r="B301" t="s">
        <v>844</v>
      </c>
      <c r="C301" t="s">
        <v>163</v>
      </c>
      <c r="D301" t="s">
        <v>91</v>
      </c>
      <c r="E301" t="s">
        <v>91</v>
      </c>
      <c r="F301">
        <v>70</v>
      </c>
      <c r="G301">
        <v>190</v>
      </c>
      <c r="K301" t="s">
        <v>202</v>
      </c>
      <c r="L301">
        <v>2016</v>
      </c>
      <c r="M301">
        <v>23</v>
      </c>
      <c r="N301">
        <v>2</v>
      </c>
      <c r="O301">
        <v>8479442</v>
      </c>
      <c r="P301" t="s">
        <v>1996</v>
      </c>
      <c r="Q301" t="s">
        <v>1997</v>
      </c>
      <c r="R301" t="s">
        <v>1998</v>
      </c>
      <c r="S301" t="s">
        <v>1014</v>
      </c>
      <c r="T301" t="s">
        <v>720</v>
      </c>
      <c r="U301" t="s">
        <v>117</v>
      </c>
      <c r="V301">
        <v>68</v>
      </c>
      <c r="W301">
        <v>1</v>
      </c>
      <c r="X301">
        <v>10</v>
      </c>
      <c r="Y301">
        <v>6</v>
      </c>
      <c r="Z301">
        <v>11</v>
      </c>
      <c r="AA301">
        <v>17</v>
      </c>
      <c r="AB301">
        <v>44</v>
      </c>
      <c r="AC301" s="26">
        <f t="shared" si="88"/>
        <v>0.16176470588235295</v>
      </c>
      <c r="AD301" s="20">
        <f t="shared" si="89"/>
        <v>-11.985915492957748</v>
      </c>
      <c r="AE301" s="20">
        <v>3.5030000000000001</v>
      </c>
      <c r="AF301">
        <v>-7</v>
      </c>
      <c r="AG301">
        <v>-6.5</v>
      </c>
      <c r="AH301">
        <v>35</v>
      </c>
      <c r="AI301">
        <v>1628</v>
      </c>
      <c r="AJ301">
        <v>76751</v>
      </c>
      <c r="AK301" s="20">
        <v>1279.1833333333</v>
      </c>
      <c r="AL301">
        <v>1279.1500000000001</v>
      </c>
      <c r="AM301">
        <v>1279</v>
      </c>
      <c r="AN301" s="26">
        <f t="shared" si="90"/>
        <v>18.811519607843138</v>
      </c>
      <c r="AO301">
        <v>31.42</v>
      </c>
      <c r="AP301" s="41">
        <f t="shared" si="91"/>
        <v>0.22916666666666666</v>
      </c>
      <c r="AQ301">
        <v>213</v>
      </c>
      <c r="AR301">
        <v>213</v>
      </c>
      <c r="AS301">
        <v>213</v>
      </c>
      <c r="AT301">
        <v>137</v>
      </c>
      <c r="AU301">
        <v>137</v>
      </c>
      <c r="AV301">
        <v>94</v>
      </c>
      <c r="AW301">
        <v>69</v>
      </c>
      <c r="AX301">
        <v>7</v>
      </c>
      <c r="AY301">
        <v>7</v>
      </c>
      <c r="AZ301">
        <v>11</v>
      </c>
      <c r="BA301" s="42">
        <f t="shared" si="92"/>
        <v>18</v>
      </c>
      <c r="BB301">
        <v>3.82</v>
      </c>
      <c r="BC301">
        <v>48.723399999999998</v>
      </c>
      <c r="BD301" s="20">
        <v>140.4</v>
      </c>
      <c r="BE301" s="20">
        <f t="shared" si="93"/>
        <v>353.4</v>
      </c>
      <c r="BF301" s="20">
        <f t="shared" si="94"/>
        <v>16.576632920298636</v>
      </c>
      <c r="BG301">
        <v>353</v>
      </c>
      <c r="BH301">
        <v>418</v>
      </c>
      <c r="BI301">
        <v>425</v>
      </c>
      <c r="BJ301" s="41">
        <f t="shared" si="95"/>
        <v>0.45372750642673521</v>
      </c>
      <c r="BK301">
        <v>111</v>
      </c>
      <c r="BL301">
        <v>111</v>
      </c>
      <c r="BM301">
        <v>111</v>
      </c>
      <c r="BN301" s="42">
        <f t="shared" si="96"/>
        <v>0</v>
      </c>
      <c r="BO301">
        <v>43</v>
      </c>
      <c r="BP301">
        <v>27</v>
      </c>
      <c r="BQ301">
        <v>22</v>
      </c>
      <c r="BR301">
        <v>75</v>
      </c>
      <c r="BS301" s="41">
        <f t="shared" si="97"/>
        <v>6.9316081330868765E-2</v>
      </c>
      <c r="BT301">
        <v>0</v>
      </c>
      <c r="BU301">
        <v>1</v>
      </c>
      <c r="BV301" s="41">
        <f t="shared" si="98"/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5</v>
      </c>
      <c r="CZ301">
        <v>37</v>
      </c>
      <c r="DA301">
        <v>3</v>
      </c>
      <c r="DB301">
        <v>1</v>
      </c>
      <c r="DC301">
        <v>12</v>
      </c>
      <c r="DD301">
        <v>12</v>
      </c>
      <c r="DE301">
        <v>0</v>
      </c>
      <c r="DF301">
        <v>1</v>
      </c>
      <c r="DG301">
        <v>65</v>
      </c>
      <c r="DH301">
        <v>16</v>
      </c>
      <c r="DI301">
        <v>14</v>
      </c>
      <c r="DJ301">
        <v>16</v>
      </c>
      <c r="DK301">
        <v>15</v>
      </c>
      <c r="DL301">
        <v>1</v>
      </c>
      <c r="DM301">
        <v>15</v>
      </c>
      <c r="DN301">
        <v>14</v>
      </c>
      <c r="DO301">
        <v>1</v>
      </c>
      <c r="DP301" s="42">
        <f t="shared" si="99"/>
        <v>-2</v>
      </c>
      <c r="DQ301" s="20">
        <v>3.3239999999999998</v>
      </c>
      <c r="DR301">
        <v>15</v>
      </c>
      <c r="DS301">
        <v>1</v>
      </c>
      <c r="DT301">
        <v>0</v>
      </c>
      <c r="DU301">
        <v>0</v>
      </c>
      <c r="DV301">
        <v>0</v>
      </c>
      <c r="DW301">
        <v>1116</v>
      </c>
      <c r="DX301">
        <v>1302</v>
      </c>
      <c r="DY301">
        <v>855</v>
      </c>
      <c r="DZ301">
        <v>1007</v>
      </c>
      <c r="EA301">
        <v>617</v>
      </c>
      <c r="EB301">
        <v>714</v>
      </c>
      <c r="EC301">
        <v>46.28</v>
      </c>
      <c r="ED301">
        <v>60.17</v>
      </c>
      <c r="EE301">
        <v>48</v>
      </c>
      <c r="EF301">
        <v>64</v>
      </c>
      <c r="EG301" s="41">
        <f t="shared" si="100"/>
        <v>7.7795786061588337E-2</v>
      </c>
      <c r="EH301" s="43">
        <f t="shared" si="101"/>
        <v>0.91036414565826329</v>
      </c>
      <c r="EI301" s="44">
        <f t="shared" si="102"/>
        <v>0.98815993171985161</v>
      </c>
      <c r="EJ301">
        <v>1117</v>
      </c>
      <c r="EK301">
        <v>1298</v>
      </c>
      <c r="EL301">
        <v>855</v>
      </c>
      <c r="EM301">
        <v>1003</v>
      </c>
      <c r="EN301">
        <v>619</v>
      </c>
      <c r="EO301">
        <v>711</v>
      </c>
      <c r="EP301">
        <v>49</v>
      </c>
      <c r="EQ301">
        <v>64</v>
      </c>
      <c r="ER301">
        <v>532</v>
      </c>
      <c r="ES301">
        <v>686</v>
      </c>
      <c r="ET301">
        <v>194</v>
      </c>
      <c r="EU301">
        <v>243</v>
      </c>
      <c r="EV301">
        <v>30</v>
      </c>
      <c r="EW301">
        <v>32</v>
      </c>
      <c r="EX301">
        <v>85</v>
      </c>
      <c r="EY301">
        <v>72</v>
      </c>
      <c r="EZ301">
        <v>-0.4</v>
      </c>
      <c r="FA301">
        <v>2.4</v>
      </c>
      <c r="FB301">
        <v>2.1</v>
      </c>
      <c r="FC301" s="20">
        <v>13.04</v>
      </c>
      <c r="FD301" s="26">
        <f t="shared" si="103"/>
        <v>0.19176470588235292</v>
      </c>
      <c r="FE301">
        <v>0.79449999999999998</v>
      </c>
      <c r="FF301">
        <v>0.02</v>
      </c>
      <c r="FG301">
        <v>-0.16</v>
      </c>
      <c r="FH301">
        <v>-0.14000000000000001</v>
      </c>
      <c r="FL301" s="42">
        <f t="shared" si="104"/>
        <v>222</v>
      </c>
      <c r="FM301" s="20">
        <f t="shared" si="105"/>
        <v>8.8666666666666671</v>
      </c>
      <c r="FN301" s="41">
        <v>5.5570615E-3</v>
      </c>
      <c r="FO301" s="20">
        <f t="shared" si="106"/>
        <v>7.5</v>
      </c>
      <c r="FP301" s="20">
        <f t="shared" si="107"/>
        <v>11.6648</v>
      </c>
      <c r="FQ301" s="20">
        <f t="shared" si="108"/>
        <v>113.41906734941172</v>
      </c>
      <c r="FR301">
        <v>14</v>
      </c>
      <c r="FS301" t="s">
        <v>1410</v>
      </c>
      <c r="FT301">
        <v>158</v>
      </c>
      <c r="FV301" t="s">
        <v>751</v>
      </c>
      <c r="FW301" s="45">
        <v>925000</v>
      </c>
      <c r="FX301" s="45">
        <v>925000</v>
      </c>
      <c r="FY301">
        <v>139</v>
      </c>
      <c r="FZ301">
        <v>4</v>
      </c>
      <c r="GA301">
        <v>31</v>
      </c>
      <c r="GB301">
        <v>35</v>
      </c>
      <c r="GC301">
        <v>-23</v>
      </c>
      <c r="GD301">
        <v>60</v>
      </c>
      <c r="GE301">
        <v>219</v>
      </c>
      <c r="GF301">
        <v>2698</v>
      </c>
      <c r="GG301">
        <v>0.9</v>
      </c>
      <c r="GH301">
        <v>4.8</v>
      </c>
      <c r="GI301">
        <v>5.7</v>
      </c>
      <c r="GJ301" s="42">
        <f t="shared" si="109"/>
        <v>7.5</v>
      </c>
    </row>
    <row r="302" spans="1:192" x14ac:dyDescent="0.45">
      <c r="A302" s="40">
        <v>34360</v>
      </c>
      <c r="B302" t="s">
        <v>832</v>
      </c>
      <c r="C302" t="s">
        <v>475</v>
      </c>
      <c r="D302" t="s">
        <v>91</v>
      </c>
      <c r="E302" t="s">
        <v>91</v>
      </c>
      <c r="F302">
        <v>71</v>
      </c>
      <c r="G302">
        <v>195</v>
      </c>
      <c r="H302">
        <v>2013</v>
      </c>
      <c r="I302">
        <v>3</v>
      </c>
      <c r="J302">
        <v>72</v>
      </c>
      <c r="K302" t="s">
        <v>92</v>
      </c>
      <c r="L302">
        <v>2017</v>
      </c>
      <c r="M302">
        <v>24</v>
      </c>
      <c r="N302">
        <v>1</v>
      </c>
      <c r="O302">
        <v>8477399</v>
      </c>
      <c r="P302" t="s">
        <v>1999</v>
      </c>
      <c r="Q302" t="s">
        <v>2000</v>
      </c>
      <c r="R302" t="s">
        <v>2001</v>
      </c>
      <c r="S302" t="s">
        <v>2002</v>
      </c>
      <c r="T302" t="s">
        <v>725</v>
      </c>
      <c r="U302" t="s">
        <v>382</v>
      </c>
      <c r="V302">
        <v>9</v>
      </c>
      <c r="W302">
        <v>0</v>
      </c>
      <c r="X302">
        <v>0</v>
      </c>
      <c r="Y302">
        <v>0</v>
      </c>
      <c r="Z302">
        <v>0</v>
      </c>
      <c r="AA302">
        <v>28</v>
      </c>
      <c r="AB302">
        <v>102</v>
      </c>
      <c r="AC302" s="26">
        <f t="shared" si="88"/>
        <v>0</v>
      </c>
      <c r="AD302" s="20">
        <f t="shared" si="89"/>
        <v>0</v>
      </c>
      <c r="AE302" s="20">
        <v>0</v>
      </c>
      <c r="AF302">
        <v>-2</v>
      </c>
      <c r="AG302">
        <v>-0.60000000000000009</v>
      </c>
      <c r="AH302">
        <v>2</v>
      </c>
      <c r="AI302">
        <v>85</v>
      </c>
      <c r="AJ302">
        <v>3015</v>
      </c>
      <c r="AK302" s="20">
        <v>50.25</v>
      </c>
      <c r="AL302">
        <v>50.25</v>
      </c>
      <c r="AM302">
        <v>50</v>
      </c>
      <c r="AN302" s="26">
        <f t="shared" si="90"/>
        <v>5.583333333333333</v>
      </c>
      <c r="AO302">
        <v>9.4700000000000006</v>
      </c>
      <c r="AP302" s="41">
        <f t="shared" si="91"/>
        <v>0</v>
      </c>
      <c r="AQ302">
        <v>5</v>
      </c>
      <c r="AR302">
        <v>5</v>
      </c>
      <c r="AS302">
        <v>5</v>
      </c>
      <c r="AT302">
        <v>4</v>
      </c>
      <c r="AU302">
        <v>4</v>
      </c>
      <c r="AV302">
        <v>2</v>
      </c>
      <c r="AW302">
        <v>3</v>
      </c>
      <c r="AX302">
        <v>3</v>
      </c>
      <c r="AY302">
        <v>0</v>
      </c>
      <c r="AZ302">
        <v>0</v>
      </c>
      <c r="BA302" s="42">
        <f t="shared" si="92"/>
        <v>0</v>
      </c>
      <c r="BB302">
        <v>0.17</v>
      </c>
      <c r="BC302">
        <v>31.5</v>
      </c>
      <c r="BD302" s="20">
        <v>0</v>
      </c>
      <c r="BE302" s="20">
        <f t="shared" si="93"/>
        <v>5</v>
      </c>
      <c r="BF302" s="20">
        <f t="shared" si="94"/>
        <v>5.9701492537313436</v>
      </c>
      <c r="BG302">
        <v>17</v>
      </c>
      <c r="BH302">
        <v>18</v>
      </c>
      <c r="BI302">
        <v>14</v>
      </c>
      <c r="BJ302" s="41">
        <f t="shared" si="95"/>
        <v>0.54838709677419351</v>
      </c>
      <c r="BK302">
        <v>15</v>
      </c>
      <c r="BL302">
        <v>15</v>
      </c>
      <c r="BM302">
        <v>7</v>
      </c>
      <c r="BN302" s="42">
        <f t="shared" si="96"/>
        <v>8</v>
      </c>
      <c r="BO302">
        <v>2</v>
      </c>
      <c r="BP302">
        <v>0</v>
      </c>
      <c r="BQ302">
        <v>1</v>
      </c>
      <c r="BR302">
        <v>2</v>
      </c>
      <c r="BS302" s="41">
        <f t="shared" si="97"/>
        <v>5.4054054054054057E-2</v>
      </c>
      <c r="BT302">
        <v>0</v>
      </c>
      <c r="BU302">
        <v>0</v>
      </c>
      <c r="BV302" s="41">
        <f t="shared" si="98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 s="42">
        <f t="shared" si="99"/>
        <v>-1</v>
      </c>
      <c r="DQ302" s="20">
        <v>-1.0529999999999999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41</v>
      </c>
      <c r="DX302">
        <v>48</v>
      </c>
      <c r="DY302">
        <v>31</v>
      </c>
      <c r="DZ302">
        <v>35</v>
      </c>
      <c r="EA302">
        <v>22</v>
      </c>
      <c r="EB302">
        <v>20</v>
      </c>
      <c r="EC302">
        <v>1.0900000000000001</v>
      </c>
      <c r="ED302">
        <v>2.56</v>
      </c>
      <c r="EE302">
        <v>1</v>
      </c>
      <c r="EF302">
        <v>3</v>
      </c>
      <c r="EG302" s="41">
        <f t="shared" si="100"/>
        <v>4.5454545454545456E-2</v>
      </c>
      <c r="EH302" s="43">
        <f t="shared" si="101"/>
        <v>0.85</v>
      </c>
      <c r="EI302" s="44">
        <f t="shared" si="102"/>
        <v>0.89545454545454539</v>
      </c>
      <c r="EJ302">
        <v>42</v>
      </c>
      <c r="EK302">
        <v>48</v>
      </c>
      <c r="EL302">
        <v>32</v>
      </c>
      <c r="EM302">
        <v>35</v>
      </c>
      <c r="EN302">
        <v>23</v>
      </c>
      <c r="EO302">
        <v>20</v>
      </c>
      <c r="EP302">
        <v>1</v>
      </c>
      <c r="EQ302">
        <v>3</v>
      </c>
      <c r="ER302">
        <v>14</v>
      </c>
      <c r="ES302">
        <v>27</v>
      </c>
      <c r="ET302">
        <v>6</v>
      </c>
      <c r="EU302">
        <v>12</v>
      </c>
      <c r="EV302">
        <v>0</v>
      </c>
      <c r="EW302">
        <v>2</v>
      </c>
      <c r="EX302">
        <v>7</v>
      </c>
      <c r="EY302">
        <v>4</v>
      </c>
      <c r="EZ302">
        <v>-0.1</v>
      </c>
      <c r="FA302">
        <v>0</v>
      </c>
      <c r="FB302">
        <v>-0.2</v>
      </c>
      <c r="FC302" s="20">
        <v>-0.55000000000000004</v>
      </c>
      <c r="FD302" s="26">
        <f t="shared" si="103"/>
        <v>-6.1111111111111116E-2</v>
      </c>
      <c r="FE302">
        <v>6.0000000000000006E-4</v>
      </c>
      <c r="FF302">
        <v>0</v>
      </c>
      <c r="FG302">
        <v>0</v>
      </c>
      <c r="FH302">
        <v>0</v>
      </c>
      <c r="FL302" s="42">
        <f t="shared" si="104"/>
        <v>19</v>
      </c>
      <c r="FM302" s="20">
        <f t="shared" si="105"/>
        <v>16</v>
      </c>
      <c r="FN302" s="41">
        <v>0</v>
      </c>
      <c r="FO302" s="20">
        <f t="shared" si="106"/>
        <v>-0.2</v>
      </c>
      <c r="FP302" s="20">
        <f t="shared" si="107"/>
        <v>-0.21059999999999998</v>
      </c>
      <c r="FQ302" s="20">
        <f t="shared" si="108"/>
        <v>106.26865671641791</v>
      </c>
      <c r="FV302" t="s">
        <v>751</v>
      </c>
      <c r="FW302" s="45">
        <v>725000</v>
      </c>
      <c r="FX302" s="45">
        <v>677500</v>
      </c>
      <c r="FY302">
        <v>9</v>
      </c>
      <c r="FZ302">
        <v>0</v>
      </c>
      <c r="GA302">
        <v>0</v>
      </c>
      <c r="GB302">
        <v>0</v>
      </c>
      <c r="GC302">
        <v>-2</v>
      </c>
      <c r="GD302">
        <v>2</v>
      </c>
      <c r="GE302">
        <v>2</v>
      </c>
      <c r="GF302">
        <v>50</v>
      </c>
      <c r="GG302">
        <v>-0.1</v>
      </c>
      <c r="GH302">
        <v>0</v>
      </c>
      <c r="GI302">
        <v>-0.2</v>
      </c>
      <c r="GJ302" s="42">
        <f t="shared" si="109"/>
        <v>-0.2</v>
      </c>
    </row>
    <row r="303" spans="1:192" x14ac:dyDescent="0.45">
      <c r="A303" s="40">
        <v>34744</v>
      </c>
      <c r="B303" t="s">
        <v>393</v>
      </c>
      <c r="C303" t="s">
        <v>106</v>
      </c>
      <c r="D303" t="s">
        <v>107</v>
      </c>
      <c r="E303" t="s">
        <v>107</v>
      </c>
      <c r="F303">
        <v>75</v>
      </c>
      <c r="G303">
        <v>223</v>
      </c>
      <c r="H303">
        <v>2013</v>
      </c>
      <c r="I303">
        <v>3</v>
      </c>
      <c r="J303">
        <v>74</v>
      </c>
      <c r="K303" t="s">
        <v>202</v>
      </c>
      <c r="L303">
        <v>2016</v>
      </c>
      <c r="M303">
        <v>22</v>
      </c>
      <c r="N303">
        <v>2</v>
      </c>
      <c r="O303">
        <v>8477401</v>
      </c>
      <c r="P303" t="s">
        <v>2003</v>
      </c>
      <c r="Q303" t="s">
        <v>2004</v>
      </c>
      <c r="R303" t="s">
        <v>2005</v>
      </c>
      <c r="S303" t="s">
        <v>243</v>
      </c>
      <c r="T303" t="s">
        <v>710</v>
      </c>
      <c r="U303" t="s">
        <v>188</v>
      </c>
      <c r="V303">
        <v>47</v>
      </c>
      <c r="W303">
        <v>4</v>
      </c>
      <c r="X303">
        <v>9</v>
      </c>
      <c r="Y303">
        <v>6</v>
      </c>
      <c r="Z303">
        <v>13</v>
      </c>
      <c r="AA303">
        <v>18</v>
      </c>
      <c r="AB303">
        <v>63</v>
      </c>
      <c r="AC303" s="26">
        <f t="shared" si="88"/>
        <v>0.27659574468085107</v>
      </c>
      <c r="AD303" s="20">
        <f t="shared" si="89"/>
        <v>-2.6666666666666661</v>
      </c>
      <c r="AE303" s="20">
        <v>4.6719999999999997</v>
      </c>
      <c r="AF303">
        <v>-4</v>
      </c>
      <c r="AG303">
        <v>-1.8</v>
      </c>
      <c r="AH303">
        <v>54</v>
      </c>
      <c r="AI303">
        <v>746</v>
      </c>
      <c r="AJ303">
        <v>30526</v>
      </c>
      <c r="AK303" s="20">
        <v>508.76666666667001</v>
      </c>
      <c r="AL303">
        <v>508.77</v>
      </c>
      <c r="AM303">
        <v>509</v>
      </c>
      <c r="AN303" s="26">
        <f t="shared" si="90"/>
        <v>10.824822695035461</v>
      </c>
      <c r="AO303">
        <v>18.3</v>
      </c>
      <c r="AP303" s="41">
        <f t="shared" si="91"/>
        <v>0.72222222222222221</v>
      </c>
      <c r="AQ303">
        <v>99</v>
      </c>
      <c r="AR303">
        <v>99</v>
      </c>
      <c r="AS303">
        <v>99</v>
      </c>
      <c r="AT303">
        <v>76</v>
      </c>
      <c r="AU303">
        <v>76</v>
      </c>
      <c r="AV303">
        <v>56</v>
      </c>
      <c r="AW303">
        <v>59</v>
      </c>
      <c r="AX303">
        <v>23</v>
      </c>
      <c r="AY303">
        <v>5</v>
      </c>
      <c r="AZ303">
        <v>8</v>
      </c>
      <c r="BA303" s="42">
        <f t="shared" si="92"/>
        <v>13</v>
      </c>
      <c r="BB303">
        <v>5.27</v>
      </c>
      <c r="BC303">
        <v>26.928599999999999</v>
      </c>
      <c r="BD303" s="20">
        <v>145</v>
      </c>
      <c r="BE303" s="20">
        <f t="shared" si="93"/>
        <v>244</v>
      </c>
      <c r="BF303" s="20">
        <f t="shared" si="94"/>
        <v>28.775281561412818</v>
      </c>
      <c r="BG303">
        <v>149</v>
      </c>
      <c r="BH303">
        <v>150</v>
      </c>
      <c r="BI303">
        <v>184</v>
      </c>
      <c r="BJ303" s="41">
        <f t="shared" si="95"/>
        <v>0.44744744744744747</v>
      </c>
      <c r="BK303">
        <v>118</v>
      </c>
      <c r="BL303">
        <v>118</v>
      </c>
      <c r="BM303">
        <v>62</v>
      </c>
      <c r="BN303" s="42">
        <f t="shared" si="96"/>
        <v>56</v>
      </c>
      <c r="BO303">
        <v>20</v>
      </c>
      <c r="BP303">
        <v>8</v>
      </c>
      <c r="BQ303">
        <v>18</v>
      </c>
      <c r="BR303">
        <v>23</v>
      </c>
      <c r="BS303" s="41">
        <f t="shared" si="97"/>
        <v>5.6650246305418719E-2</v>
      </c>
      <c r="BT303">
        <v>12</v>
      </c>
      <c r="BU303">
        <v>12</v>
      </c>
      <c r="BV303" s="41">
        <f t="shared" si="98"/>
        <v>0.5</v>
      </c>
      <c r="BW303">
        <v>3</v>
      </c>
      <c r="BX303">
        <v>3</v>
      </c>
      <c r="BY303">
        <v>3</v>
      </c>
      <c r="BZ303">
        <v>6</v>
      </c>
      <c r="CA303">
        <v>6</v>
      </c>
      <c r="CB303">
        <v>3</v>
      </c>
      <c r="CC303">
        <v>1</v>
      </c>
      <c r="CD303">
        <v>3</v>
      </c>
      <c r="CE303">
        <v>5</v>
      </c>
      <c r="CF303">
        <v>6</v>
      </c>
      <c r="CG303">
        <v>7</v>
      </c>
      <c r="CH303">
        <v>8</v>
      </c>
      <c r="CI303">
        <v>0</v>
      </c>
      <c r="CJ303">
        <v>0</v>
      </c>
      <c r="CK303">
        <v>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3</v>
      </c>
      <c r="CW303">
        <v>0</v>
      </c>
      <c r="CX303">
        <v>2</v>
      </c>
      <c r="CY303">
        <v>0</v>
      </c>
      <c r="CZ303">
        <v>18</v>
      </c>
      <c r="DA303">
        <v>4</v>
      </c>
      <c r="DB303">
        <v>1</v>
      </c>
      <c r="DC303">
        <v>0</v>
      </c>
      <c r="DD303">
        <v>8</v>
      </c>
      <c r="DE303">
        <v>0</v>
      </c>
      <c r="DF303">
        <v>2</v>
      </c>
      <c r="DG303">
        <v>41</v>
      </c>
      <c r="DH303">
        <v>16</v>
      </c>
      <c r="DI303">
        <v>11</v>
      </c>
      <c r="DJ303">
        <v>16</v>
      </c>
      <c r="DK303">
        <v>13</v>
      </c>
      <c r="DL303">
        <v>3</v>
      </c>
      <c r="DM303">
        <v>17</v>
      </c>
      <c r="DN303">
        <v>13</v>
      </c>
      <c r="DO303">
        <v>4</v>
      </c>
      <c r="DP303" s="42">
        <f t="shared" si="99"/>
        <v>-5</v>
      </c>
      <c r="DQ303" s="20">
        <v>2.3439999999999999</v>
      </c>
      <c r="DR303">
        <v>11</v>
      </c>
      <c r="DS303">
        <v>4</v>
      </c>
      <c r="DT303">
        <v>0</v>
      </c>
      <c r="DU303">
        <v>1</v>
      </c>
      <c r="DV303">
        <v>0</v>
      </c>
      <c r="DW303">
        <v>432</v>
      </c>
      <c r="DX303">
        <v>529</v>
      </c>
      <c r="DY303">
        <v>315</v>
      </c>
      <c r="DZ303">
        <v>383</v>
      </c>
      <c r="EA303">
        <v>230</v>
      </c>
      <c r="EB303">
        <v>287</v>
      </c>
      <c r="EC303">
        <v>17.32</v>
      </c>
      <c r="ED303">
        <v>25.57</v>
      </c>
      <c r="EE303">
        <v>18</v>
      </c>
      <c r="EF303">
        <v>28</v>
      </c>
      <c r="EG303" s="41">
        <f t="shared" si="100"/>
        <v>7.8260869565217397E-2</v>
      </c>
      <c r="EH303" s="43">
        <f t="shared" si="101"/>
        <v>0.90243902439024393</v>
      </c>
      <c r="EI303" s="44">
        <f t="shared" si="102"/>
        <v>0.98069989395546131</v>
      </c>
      <c r="EJ303">
        <v>431</v>
      </c>
      <c r="EK303">
        <v>531</v>
      </c>
      <c r="EL303">
        <v>315</v>
      </c>
      <c r="EM303">
        <v>385</v>
      </c>
      <c r="EN303">
        <v>230</v>
      </c>
      <c r="EO303">
        <v>289</v>
      </c>
      <c r="EP303">
        <v>18</v>
      </c>
      <c r="EQ303">
        <v>27</v>
      </c>
      <c r="ER303">
        <v>203</v>
      </c>
      <c r="ES303">
        <v>250</v>
      </c>
      <c r="ET303">
        <v>73</v>
      </c>
      <c r="EU303">
        <v>106</v>
      </c>
      <c r="EV303">
        <v>10</v>
      </c>
      <c r="EW303">
        <v>13</v>
      </c>
      <c r="EX303">
        <v>41</v>
      </c>
      <c r="EY303">
        <v>43</v>
      </c>
      <c r="EZ303">
        <v>0.30000000000000004</v>
      </c>
      <c r="FA303">
        <v>0.4</v>
      </c>
      <c r="FB303">
        <v>0.8</v>
      </c>
      <c r="FC303" s="20">
        <v>11.65</v>
      </c>
      <c r="FD303" s="26">
        <f t="shared" si="103"/>
        <v>0.24787234042553191</v>
      </c>
      <c r="FE303">
        <v>0.1482</v>
      </c>
      <c r="FF303">
        <v>0.23</v>
      </c>
      <c r="FG303">
        <v>-0.25</v>
      </c>
      <c r="FH303">
        <v>-0.02</v>
      </c>
      <c r="FL303" s="42">
        <f t="shared" si="104"/>
        <v>199</v>
      </c>
      <c r="FM303" s="20">
        <f t="shared" si="105"/>
        <v>12.363636363636363</v>
      </c>
      <c r="FN303" s="41">
        <v>3.11550152E-2</v>
      </c>
      <c r="FO303" s="20">
        <f t="shared" si="106"/>
        <v>7.6</v>
      </c>
      <c r="FP303" s="20">
        <f t="shared" si="107"/>
        <v>13.4688</v>
      </c>
      <c r="FQ303" s="20">
        <f t="shared" si="108"/>
        <v>113.33215401851525</v>
      </c>
      <c r="FR303">
        <v>4</v>
      </c>
      <c r="FS303" t="s">
        <v>189</v>
      </c>
      <c r="FT303">
        <v>195</v>
      </c>
      <c r="FV303" t="s">
        <v>751</v>
      </c>
      <c r="FW303" s="45">
        <v>925000</v>
      </c>
      <c r="FX303" s="45">
        <v>925000</v>
      </c>
      <c r="FY303">
        <v>59</v>
      </c>
      <c r="FZ303">
        <v>5</v>
      </c>
      <c r="GA303">
        <v>12</v>
      </c>
      <c r="GB303">
        <v>17</v>
      </c>
      <c r="GC303">
        <v>-1</v>
      </c>
      <c r="GD303">
        <v>58</v>
      </c>
      <c r="GE303">
        <v>78</v>
      </c>
      <c r="GF303">
        <v>649</v>
      </c>
      <c r="GG303">
        <v>0.5</v>
      </c>
      <c r="GH303">
        <v>0.7</v>
      </c>
      <c r="GI303">
        <v>1.2</v>
      </c>
      <c r="GJ303" s="42">
        <f t="shared" si="109"/>
        <v>7.6</v>
      </c>
    </row>
    <row r="304" spans="1:192" x14ac:dyDescent="0.45">
      <c r="A304" s="40">
        <v>34806</v>
      </c>
      <c r="B304" t="s">
        <v>2006</v>
      </c>
      <c r="D304" t="s">
        <v>156</v>
      </c>
      <c r="E304" t="s">
        <v>156</v>
      </c>
      <c r="F304">
        <v>74</v>
      </c>
      <c r="G304">
        <v>191</v>
      </c>
      <c r="H304">
        <v>2013</v>
      </c>
      <c r="I304">
        <v>3</v>
      </c>
      <c r="J304">
        <v>75</v>
      </c>
      <c r="K304" t="s">
        <v>92</v>
      </c>
      <c r="L304">
        <v>2016</v>
      </c>
      <c r="M304">
        <v>22</v>
      </c>
      <c r="N304">
        <v>2</v>
      </c>
      <c r="O304">
        <v>8477402</v>
      </c>
      <c r="P304" t="s">
        <v>2007</v>
      </c>
      <c r="Q304" t="s">
        <v>2008</v>
      </c>
      <c r="R304" t="s">
        <v>2009</v>
      </c>
      <c r="S304" t="s">
        <v>2010</v>
      </c>
      <c r="T304" t="s">
        <v>710</v>
      </c>
      <c r="U304" t="s">
        <v>279</v>
      </c>
      <c r="V304">
        <v>74</v>
      </c>
      <c r="W304">
        <v>14</v>
      </c>
      <c r="X304">
        <v>29</v>
      </c>
      <c r="Y304">
        <v>18</v>
      </c>
      <c r="Z304">
        <v>43</v>
      </c>
      <c r="AA304">
        <v>4</v>
      </c>
      <c r="AB304">
        <v>10</v>
      </c>
      <c r="AC304" s="26">
        <f t="shared" si="88"/>
        <v>0.58108108108108103</v>
      </c>
      <c r="AD304" s="20">
        <f t="shared" si="89"/>
        <v>6.9024390243902474</v>
      </c>
      <c r="AE304" s="20">
        <v>15.677</v>
      </c>
      <c r="AF304">
        <v>-3</v>
      </c>
      <c r="AG304">
        <v>-4.2</v>
      </c>
      <c r="AH304">
        <v>20</v>
      </c>
      <c r="AI304">
        <v>1504</v>
      </c>
      <c r="AJ304">
        <v>66663</v>
      </c>
      <c r="AK304" s="20">
        <v>1111.05</v>
      </c>
      <c r="AL304">
        <v>1110.8800000000001</v>
      </c>
      <c r="AM304">
        <v>1111</v>
      </c>
      <c r="AN304" s="26">
        <f t="shared" si="90"/>
        <v>15.014189189189189</v>
      </c>
      <c r="AO304">
        <v>25.01</v>
      </c>
      <c r="AP304" s="41">
        <f t="shared" si="91"/>
        <v>0.671875</v>
      </c>
      <c r="AQ304">
        <v>266</v>
      </c>
      <c r="AR304">
        <v>266</v>
      </c>
      <c r="AS304">
        <v>266</v>
      </c>
      <c r="AT304">
        <v>191</v>
      </c>
      <c r="AU304">
        <v>191</v>
      </c>
      <c r="AV304">
        <v>136</v>
      </c>
      <c r="AW304">
        <v>139</v>
      </c>
      <c r="AX304">
        <v>64</v>
      </c>
      <c r="AY304">
        <v>5</v>
      </c>
      <c r="AZ304">
        <v>23</v>
      </c>
      <c r="BA304" s="42">
        <f t="shared" si="92"/>
        <v>28</v>
      </c>
      <c r="BB304">
        <v>13.52</v>
      </c>
      <c r="BC304">
        <v>29.139700000000001</v>
      </c>
      <c r="BD304" s="20">
        <v>360.5</v>
      </c>
      <c r="BE304" s="20">
        <f t="shared" si="93"/>
        <v>626.5</v>
      </c>
      <c r="BF304" s="20">
        <f t="shared" si="94"/>
        <v>33.838038311968887</v>
      </c>
      <c r="BG304">
        <v>528</v>
      </c>
      <c r="BH304">
        <v>341</v>
      </c>
      <c r="BI304">
        <v>249</v>
      </c>
      <c r="BJ304" s="41">
        <f t="shared" si="95"/>
        <v>0.67953667953667951</v>
      </c>
      <c r="BK304">
        <v>51</v>
      </c>
      <c r="BL304">
        <v>51</v>
      </c>
      <c r="BM304">
        <v>70</v>
      </c>
      <c r="BN304" s="42">
        <f t="shared" si="96"/>
        <v>-19</v>
      </c>
      <c r="BO304">
        <v>55</v>
      </c>
      <c r="BP304">
        <v>43</v>
      </c>
      <c r="BQ304">
        <v>39</v>
      </c>
      <c r="BR304">
        <v>35</v>
      </c>
      <c r="BS304" s="41">
        <f t="shared" si="97"/>
        <v>4.3969849246231159E-2</v>
      </c>
      <c r="BT304">
        <v>12</v>
      </c>
      <c r="BU304">
        <v>34</v>
      </c>
      <c r="BV304" s="41">
        <f t="shared" si="98"/>
        <v>0.2608695652173913</v>
      </c>
      <c r="BW304">
        <v>0</v>
      </c>
      <c r="BX304">
        <v>6</v>
      </c>
      <c r="BY304">
        <v>4</v>
      </c>
      <c r="BZ304">
        <v>12</v>
      </c>
      <c r="CA304">
        <v>8</v>
      </c>
      <c r="CB304">
        <v>16</v>
      </c>
      <c r="CC304">
        <v>6</v>
      </c>
      <c r="CD304">
        <v>12</v>
      </c>
      <c r="CE304">
        <v>3</v>
      </c>
      <c r="CF304">
        <v>12</v>
      </c>
      <c r="CG304">
        <v>7</v>
      </c>
      <c r="CH304">
        <v>15</v>
      </c>
      <c r="CI304">
        <v>0</v>
      </c>
      <c r="CJ304">
        <v>0</v>
      </c>
      <c r="CK304">
        <v>1</v>
      </c>
      <c r="CL304">
        <v>4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3</v>
      </c>
      <c r="CS304">
        <v>2</v>
      </c>
      <c r="CT304">
        <v>1</v>
      </c>
      <c r="CU304">
        <v>0</v>
      </c>
      <c r="CV304">
        <v>6</v>
      </c>
      <c r="CW304">
        <v>0</v>
      </c>
      <c r="CX304">
        <v>1</v>
      </c>
      <c r="CY304">
        <v>5</v>
      </c>
      <c r="CZ304">
        <v>49</v>
      </c>
      <c r="DA304">
        <v>11</v>
      </c>
      <c r="DB304">
        <v>2</v>
      </c>
      <c r="DC304">
        <v>22</v>
      </c>
      <c r="DD304">
        <v>22</v>
      </c>
      <c r="DE304">
        <v>9</v>
      </c>
      <c r="DF304">
        <v>3</v>
      </c>
      <c r="DG304">
        <v>67</v>
      </c>
      <c r="DH304">
        <v>7</v>
      </c>
      <c r="DI304">
        <v>14</v>
      </c>
      <c r="DJ304">
        <v>7</v>
      </c>
      <c r="DK304">
        <v>6</v>
      </c>
      <c r="DL304">
        <v>1</v>
      </c>
      <c r="DM304">
        <v>16</v>
      </c>
      <c r="DN304">
        <v>14</v>
      </c>
      <c r="DO304">
        <v>2</v>
      </c>
      <c r="DP304" s="42">
        <f t="shared" si="99"/>
        <v>7</v>
      </c>
      <c r="DQ304" s="20">
        <v>6.7770000000000001</v>
      </c>
      <c r="DR304">
        <v>5</v>
      </c>
      <c r="DS304">
        <v>2</v>
      </c>
      <c r="DT304">
        <v>0</v>
      </c>
      <c r="DU304">
        <v>0</v>
      </c>
      <c r="DV304">
        <v>0</v>
      </c>
      <c r="DW304">
        <v>1250</v>
      </c>
      <c r="DX304">
        <v>979</v>
      </c>
      <c r="DY304">
        <v>936</v>
      </c>
      <c r="DZ304">
        <v>761</v>
      </c>
      <c r="EA304">
        <v>671</v>
      </c>
      <c r="EB304">
        <v>547</v>
      </c>
      <c r="EC304">
        <v>68.010000000000005</v>
      </c>
      <c r="ED304">
        <v>48.09</v>
      </c>
      <c r="EE304">
        <v>64</v>
      </c>
      <c r="EF304">
        <v>39</v>
      </c>
      <c r="EG304" s="41">
        <f t="shared" si="100"/>
        <v>9.5380029806259314E-2</v>
      </c>
      <c r="EH304" s="43">
        <f t="shared" si="101"/>
        <v>0.92870201096892135</v>
      </c>
      <c r="EI304" s="44">
        <f t="shared" si="102"/>
        <v>1.0240820407751807</v>
      </c>
      <c r="EJ304">
        <v>1248</v>
      </c>
      <c r="EK304">
        <v>977</v>
      </c>
      <c r="EL304">
        <v>935</v>
      </c>
      <c r="EM304">
        <v>761</v>
      </c>
      <c r="EN304">
        <v>671</v>
      </c>
      <c r="EO304">
        <v>548</v>
      </c>
      <c r="EP304">
        <v>64</v>
      </c>
      <c r="EQ304">
        <v>39</v>
      </c>
      <c r="ER304">
        <v>646</v>
      </c>
      <c r="ES304">
        <v>475</v>
      </c>
      <c r="ET304">
        <v>279</v>
      </c>
      <c r="EU304">
        <v>198</v>
      </c>
      <c r="EV304">
        <v>41</v>
      </c>
      <c r="EW304">
        <v>13</v>
      </c>
      <c r="EX304">
        <v>53</v>
      </c>
      <c r="EY304">
        <v>61</v>
      </c>
      <c r="EZ304">
        <v>2.8</v>
      </c>
      <c r="FA304">
        <v>1.3</v>
      </c>
      <c r="FB304">
        <v>4</v>
      </c>
      <c r="FC304" s="20">
        <v>39.83</v>
      </c>
      <c r="FD304" s="26">
        <f t="shared" si="103"/>
        <v>0.53824324324324324</v>
      </c>
      <c r="FE304">
        <v>4.2423999999999999</v>
      </c>
      <c r="FF304">
        <v>0.12</v>
      </c>
      <c r="FG304">
        <v>-0.28000000000000003</v>
      </c>
      <c r="FH304">
        <v>-0.16</v>
      </c>
      <c r="FI304">
        <v>2</v>
      </c>
      <c r="FJ304">
        <v>0</v>
      </c>
      <c r="FK304">
        <v>0</v>
      </c>
      <c r="FL304" s="42">
        <f t="shared" si="104"/>
        <v>108</v>
      </c>
      <c r="FM304" s="20">
        <f t="shared" si="105"/>
        <v>18</v>
      </c>
      <c r="FN304" s="41">
        <v>7.2493053799999999E-2</v>
      </c>
      <c r="FO304" s="20">
        <f t="shared" si="106"/>
        <v>41</v>
      </c>
      <c r="FP304" s="20">
        <f t="shared" si="107"/>
        <v>44.355400000000003</v>
      </c>
      <c r="FQ304" s="20">
        <f t="shared" si="108"/>
        <v>120.39104133659799</v>
      </c>
      <c r="FR304">
        <v>4</v>
      </c>
      <c r="FS304" t="s">
        <v>1225</v>
      </c>
      <c r="FT304">
        <v>195</v>
      </c>
      <c r="FV304" t="s">
        <v>751</v>
      </c>
      <c r="FW304" s="45">
        <v>925000</v>
      </c>
      <c r="FX304" s="45">
        <v>925000</v>
      </c>
      <c r="FY304">
        <v>115</v>
      </c>
      <c r="FZ304">
        <v>22</v>
      </c>
      <c r="GA304">
        <v>41</v>
      </c>
      <c r="GB304">
        <v>63</v>
      </c>
      <c r="GC304">
        <v>3</v>
      </c>
      <c r="GD304">
        <v>33</v>
      </c>
      <c r="GE304">
        <v>191</v>
      </c>
      <c r="GF304">
        <v>1655</v>
      </c>
      <c r="GG304">
        <v>4.4000000000000004</v>
      </c>
      <c r="GH304">
        <v>2</v>
      </c>
      <c r="GI304">
        <v>6.4</v>
      </c>
      <c r="GJ304" s="42">
        <f t="shared" si="109"/>
        <v>41</v>
      </c>
    </row>
    <row r="305" spans="1:192" x14ac:dyDescent="0.45">
      <c r="A305" s="40">
        <v>31461</v>
      </c>
      <c r="B305" t="s">
        <v>2011</v>
      </c>
      <c r="C305" t="s">
        <v>213</v>
      </c>
      <c r="D305" t="s">
        <v>91</v>
      </c>
      <c r="E305" t="s">
        <v>91</v>
      </c>
      <c r="F305">
        <v>73</v>
      </c>
      <c r="G305">
        <v>202</v>
      </c>
      <c r="H305">
        <v>2004</v>
      </c>
      <c r="I305">
        <v>2</v>
      </c>
      <c r="J305">
        <v>47</v>
      </c>
      <c r="K305" t="s">
        <v>202</v>
      </c>
      <c r="L305">
        <v>2006</v>
      </c>
      <c r="M305">
        <v>31</v>
      </c>
      <c r="N305">
        <v>12</v>
      </c>
      <c r="O305">
        <v>8471260</v>
      </c>
      <c r="P305" t="s">
        <v>2012</v>
      </c>
      <c r="Q305" t="s">
        <v>2013</v>
      </c>
      <c r="R305" t="s">
        <v>2014</v>
      </c>
      <c r="S305" t="s">
        <v>1484</v>
      </c>
      <c r="T305" t="s">
        <v>725</v>
      </c>
      <c r="U305" t="s">
        <v>135</v>
      </c>
      <c r="V305">
        <v>79</v>
      </c>
      <c r="W305">
        <v>13</v>
      </c>
      <c r="X305">
        <v>21</v>
      </c>
      <c r="Y305">
        <v>16</v>
      </c>
      <c r="Z305">
        <v>34</v>
      </c>
      <c r="AA305">
        <v>7</v>
      </c>
      <c r="AB305">
        <v>63</v>
      </c>
      <c r="AC305" s="26">
        <f t="shared" si="88"/>
        <v>0.43037974683544306</v>
      </c>
      <c r="AD305" s="20">
        <f t="shared" si="89"/>
        <v>3.0655226209048365</v>
      </c>
      <c r="AE305" s="20">
        <v>12.83</v>
      </c>
      <c r="AF305">
        <v>5</v>
      </c>
      <c r="AG305">
        <v>-8.4</v>
      </c>
      <c r="AH305">
        <v>50</v>
      </c>
      <c r="AI305">
        <v>1675</v>
      </c>
      <c r="AJ305">
        <v>75235</v>
      </c>
      <c r="AK305" s="20">
        <v>1253.9166666666999</v>
      </c>
      <c r="AL305">
        <v>1254.17</v>
      </c>
      <c r="AM305">
        <v>1254</v>
      </c>
      <c r="AN305" s="26">
        <f t="shared" si="90"/>
        <v>15.872362869198314</v>
      </c>
      <c r="AO305">
        <v>26.55</v>
      </c>
      <c r="AP305" s="41">
        <f t="shared" si="91"/>
        <v>0.73913043478260865</v>
      </c>
      <c r="AQ305">
        <v>218</v>
      </c>
      <c r="AR305">
        <v>219</v>
      </c>
      <c r="AS305">
        <v>219</v>
      </c>
      <c r="AT305">
        <v>167</v>
      </c>
      <c r="AU305">
        <v>167</v>
      </c>
      <c r="AV305">
        <v>123</v>
      </c>
      <c r="AW305">
        <v>109</v>
      </c>
      <c r="AX305">
        <v>38</v>
      </c>
      <c r="AY305">
        <v>4</v>
      </c>
      <c r="AZ305">
        <v>11</v>
      </c>
      <c r="BA305" s="42">
        <f t="shared" si="92"/>
        <v>15</v>
      </c>
      <c r="BB305">
        <v>9.84</v>
      </c>
      <c r="BC305">
        <v>36.130099999999999</v>
      </c>
      <c r="BD305" s="20">
        <v>316.8</v>
      </c>
      <c r="BE305" s="20">
        <f t="shared" si="93"/>
        <v>534.79999999999995</v>
      </c>
      <c r="BF305" s="20">
        <f t="shared" si="94"/>
        <v>25.585048278941446</v>
      </c>
      <c r="BG305">
        <v>210</v>
      </c>
      <c r="BH305">
        <v>378</v>
      </c>
      <c r="BI305">
        <v>619</v>
      </c>
      <c r="BJ305" s="41">
        <f t="shared" si="95"/>
        <v>0.25331724969843183</v>
      </c>
      <c r="BK305">
        <v>145</v>
      </c>
      <c r="BL305">
        <v>145</v>
      </c>
      <c r="BM305">
        <v>56</v>
      </c>
      <c r="BN305" s="42">
        <f t="shared" si="96"/>
        <v>89</v>
      </c>
      <c r="BO305">
        <v>44</v>
      </c>
      <c r="BP305">
        <v>29</v>
      </c>
      <c r="BQ305">
        <v>47</v>
      </c>
      <c r="BR305">
        <v>38</v>
      </c>
      <c r="BS305" s="41">
        <f t="shared" si="97"/>
        <v>3.4576888080072796E-2</v>
      </c>
      <c r="BT305">
        <v>104</v>
      </c>
      <c r="BU305">
        <v>167</v>
      </c>
      <c r="BV305" s="41">
        <f t="shared" si="98"/>
        <v>0.3837638376383764</v>
      </c>
      <c r="BW305">
        <v>43</v>
      </c>
      <c r="BX305">
        <v>79</v>
      </c>
      <c r="BY305">
        <v>22</v>
      </c>
      <c r="BZ305">
        <v>47</v>
      </c>
      <c r="CA305">
        <v>39</v>
      </c>
      <c r="CB305">
        <v>41</v>
      </c>
      <c r="CC305">
        <v>24</v>
      </c>
      <c r="CD305">
        <v>39</v>
      </c>
      <c r="CE305">
        <v>40</v>
      </c>
      <c r="CF305">
        <v>64</v>
      </c>
      <c r="CG305">
        <v>65</v>
      </c>
      <c r="CH305">
        <v>102</v>
      </c>
      <c r="CI305">
        <v>0</v>
      </c>
      <c r="CJ305">
        <v>0</v>
      </c>
      <c r="CK305">
        <v>2</v>
      </c>
      <c r="CL305">
        <v>3</v>
      </c>
      <c r="CM305">
        <v>1</v>
      </c>
      <c r="CN305">
        <v>0</v>
      </c>
      <c r="CO305">
        <v>0</v>
      </c>
      <c r="CP305">
        <v>2</v>
      </c>
      <c r="CQ305">
        <v>1</v>
      </c>
      <c r="CR305">
        <v>0</v>
      </c>
      <c r="CS305">
        <v>2</v>
      </c>
      <c r="CT305">
        <v>2</v>
      </c>
      <c r="CU305">
        <v>0</v>
      </c>
      <c r="CV305">
        <v>6</v>
      </c>
      <c r="CW305">
        <v>0</v>
      </c>
      <c r="CX305">
        <v>1</v>
      </c>
      <c r="CY305">
        <v>4</v>
      </c>
      <c r="CZ305">
        <v>39</v>
      </c>
      <c r="DA305">
        <v>15</v>
      </c>
      <c r="DB305">
        <v>4</v>
      </c>
      <c r="DC305">
        <v>24</v>
      </c>
      <c r="DD305">
        <v>12</v>
      </c>
      <c r="DE305">
        <v>5</v>
      </c>
      <c r="DF305">
        <v>0</v>
      </c>
      <c r="DG305">
        <v>63</v>
      </c>
      <c r="DH305">
        <v>25</v>
      </c>
      <c r="DI305">
        <v>22</v>
      </c>
      <c r="DJ305">
        <v>25</v>
      </c>
      <c r="DK305">
        <v>25</v>
      </c>
      <c r="DL305">
        <v>0</v>
      </c>
      <c r="DM305">
        <v>22</v>
      </c>
      <c r="DN305">
        <v>22</v>
      </c>
      <c r="DO305">
        <v>0</v>
      </c>
      <c r="DP305" s="42">
        <f t="shared" si="99"/>
        <v>-3</v>
      </c>
      <c r="DQ305" s="20">
        <v>4.8650000000000002</v>
      </c>
      <c r="DR305">
        <v>25</v>
      </c>
      <c r="DS305">
        <v>0</v>
      </c>
      <c r="DT305">
        <v>0</v>
      </c>
      <c r="DU305">
        <v>0</v>
      </c>
      <c r="DV305">
        <v>0</v>
      </c>
      <c r="DW305">
        <v>988</v>
      </c>
      <c r="DX305">
        <v>1463</v>
      </c>
      <c r="DY305">
        <v>711</v>
      </c>
      <c r="DZ305">
        <v>1061</v>
      </c>
      <c r="EA305">
        <v>521</v>
      </c>
      <c r="EB305">
        <v>769</v>
      </c>
      <c r="EC305">
        <v>40.53</v>
      </c>
      <c r="ED305">
        <v>69.010000000000005</v>
      </c>
      <c r="EE305">
        <v>46</v>
      </c>
      <c r="EF305">
        <v>59</v>
      </c>
      <c r="EG305" s="41">
        <f t="shared" si="100"/>
        <v>8.829174664107485E-2</v>
      </c>
      <c r="EH305" s="43">
        <f t="shared" si="101"/>
        <v>0.92327698309492845</v>
      </c>
      <c r="EI305" s="44">
        <f t="shared" si="102"/>
        <v>1.0115687297360032</v>
      </c>
      <c r="EJ305">
        <v>990</v>
      </c>
      <c r="EK305">
        <v>1465</v>
      </c>
      <c r="EL305">
        <v>711</v>
      </c>
      <c r="EM305">
        <v>1063</v>
      </c>
      <c r="EN305">
        <v>521</v>
      </c>
      <c r="EO305">
        <v>770</v>
      </c>
      <c r="EP305">
        <v>46</v>
      </c>
      <c r="EQ305">
        <v>58</v>
      </c>
      <c r="ER305">
        <v>436</v>
      </c>
      <c r="ES305">
        <v>700</v>
      </c>
      <c r="ET305">
        <v>152</v>
      </c>
      <c r="EU305">
        <v>271</v>
      </c>
      <c r="EV305">
        <v>24</v>
      </c>
      <c r="EW305">
        <v>32</v>
      </c>
      <c r="EX305">
        <v>84</v>
      </c>
      <c r="EY305">
        <v>71</v>
      </c>
      <c r="EZ305">
        <v>1.4</v>
      </c>
      <c r="FA305">
        <v>1.7000000000000002</v>
      </c>
      <c r="FB305">
        <v>3.1</v>
      </c>
      <c r="FC305" s="20">
        <v>27.8</v>
      </c>
      <c r="FD305" s="26">
        <f t="shared" si="103"/>
        <v>0.35189873417721518</v>
      </c>
      <c r="FE305">
        <v>2.6168</v>
      </c>
      <c r="FF305">
        <v>0.04</v>
      </c>
      <c r="FG305">
        <v>-0.02</v>
      </c>
      <c r="FH305">
        <v>0.02</v>
      </c>
      <c r="FL305" s="42">
        <f t="shared" si="104"/>
        <v>233</v>
      </c>
      <c r="FM305" s="20">
        <f t="shared" si="105"/>
        <v>7.68</v>
      </c>
      <c r="FN305" s="41">
        <v>5.5758970599999999E-2</v>
      </c>
      <c r="FO305" s="20">
        <f t="shared" si="106"/>
        <v>29</v>
      </c>
      <c r="FP305" s="20">
        <f t="shared" si="107"/>
        <v>34.972999999999999</v>
      </c>
      <c r="FQ305" s="20">
        <f t="shared" si="108"/>
        <v>117.25683121107983</v>
      </c>
      <c r="FR305">
        <v>3</v>
      </c>
      <c r="FS305" t="s">
        <v>189</v>
      </c>
      <c r="FT305">
        <v>88</v>
      </c>
      <c r="FV305" t="s">
        <v>711</v>
      </c>
      <c r="FW305" s="45">
        <v>2400000</v>
      </c>
      <c r="FX305" s="45">
        <v>2400000</v>
      </c>
      <c r="FY305">
        <v>720</v>
      </c>
      <c r="FZ305">
        <v>121</v>
      </c>
      <c r="GA305">
        <v>164</v>
      </c>
      <c r="GB305">
        <v>285</v>
      </c>
      <c r="GC305">
        <v>-69</v>
      </c>
      <c r="GD305">
        <v>454</v>
      </c>
      <c r="GE305">
        <v>1268</v>
      </c>
      <c r="GF305">
        <v>11023</v>
      </c>
      <c r="GG305">
        <v>13.4</v>
      </c>
      <c r="GH305">
        <v>10.199999999999999</v>
      </c>
      <c r="GI305">
        <v>23.6</v>
      </c>
      <c r="GJ305" s="42">
        <f t="shared" si="109"/>
        <v>29</v>
      </c>
    </row>
    <row r="306" spans="1:192" x14ac:dyDescent="0.45">
      <c r="A306" s="40">
        <v>33946</v>
      </c>
      <c r="B306" t="s">
        <v>222</v>
      </c>
      <c r="D306" t="s">
        <v>223</v>
      </c>
      <c r="E306" t="s">
        <v>223</v>
      </c>
      <c r="F306">
        <v>73</v>
      </c>
      <c r="G306">
        <v>196</v>
      </c>
      <c r="H306">
        <v>2013</v>
      </c>
      <c r="I306">
        <v>3</v>
      </c>
      <c r="J306">
        <v>79</v>
      </c>
      <c r="K306" t="s">
        <v>92</v>
      </c>
      <c r="L306">
        <v>2015</v>
      </c>
      <c r="M306">
        <v>25</v>
      </c>
      <c r="N306">
        <v>2</v>
      </c>
      <c r="O306">
        <v>8477406</v>
      </c>
      <c r="P306" t="s">
        <v>2015</v>
      </c>
      <c r="Q306" t="s">
        <v>2016</v>
      </c>
      <c r="R306" t="s">
        <v>2017</v>
      </c>
      <c r="S306" t="s">
        <v>2018</v>
      </c>
      <c r="T306" t="s">
        <v>716</v>
      </c>
      <c r="U306" t="s">
        <v>351</v>
      </c>
      <c r="V306">
        <v>81</v>
      </c>
      <c r="W306">
        <v>19</v>
      </c>
      <c r="X306">
        <v>15</v>
      </c>
      <c r="Y306">
        <v>11</v>
      </c>
      <c r="Z306">
        <v>34</v>
      </c>
      <c r="AA306">
        <v>5</v>
      </c>
      <c r="AB306">
        <v>45</v>
      </c>
      <c r="AC306" s="26">
        <f t="shared" si="88"/>
        <v>0.41975308641975306</v>
      </c>
      <c r="AD306" s="20">
        <f t="shared" si="89"/>
        <v>1.821917808219176</v>
      </c>
      <c r="AE306" s="20">
        <v>14.095000000000001</v>
      </c>
      <c r="AF306">
        <v>-13</v>
      </c>
      <c r="AG306">
        <v>-0.9</v>
      </c>
      <c r="AH306">
        <v>24</v>
      </c>
      <c r="AI306">
        <v>1910</v>
      </c>
      <c r="AJ306">
        <v>82261</v>
      </c>
      <c r="AK306" s="20">
        <v>1371.0166666667001</v>
      </c>
      <c r="AL306">
        <v>1370.97</v>
      </c>
      <c r="AM306">
        <v>1371</v>
      </c>
      <c r="AN306" s="26">
        <f t="shared" si="90"/>
        <v>16.926131687242798</v>
      </c>
      <c r="AO306">
        <v>28.04</v>
      </c>
      <c r="AP306" s="41">
        <f t="shared" si="91"/>
        <v>0.66666666666666663</v>
      </c>
      <c r="AQ306">
        <v>227</v>
      </c>
      <c r="AR306">
        <v>228</v>
      </c>
      <c r="AS306">
        <v>228</v>
      </c>
      <c r="AT306">
        <v>176</v>
      </c>
      <c r="AU306">
        <v>177</v>
      </c>
      <c r="AV306">
        <v>136</v>
      </c>
      <c r="AW306">
        <v>134</v>
      </c>
      <c r="AX306">
        <v>81</v>
      </c>
      <c r="AY306">
        <v>7</v>
      </c>
      <c r="AZ306">
        <v>13</v>
      </c>
      <c r="BA306" s="42">
        <f t="shared" si="92"/>
        <v>20</v>
      </c>
      <c r="BB306">
        <v>14.22</v>
      </c>
      <c r="BC306">
        <v>25.279399999999999</v>
      </c>
      <c r="BD306" s="20">
        <v>269.5</v>
      </c>
      <c r="BE306" s="20">
        <f t="shared" si="93"/>
        <v>496.5</v>
      </c>
      <c r="BF306" s="20">
        <f t="shared" si="94"/>
        <v>21.729140681415348</v>
      </c>
      <c r="BG306">
        <v>466</v>
      </c>
      <c r="BH306">
        <v>396</v>
      </c>
      <c r="BI306">
        <v>369</v>
      </c>
      <c r="BJ306" s="41">
        <f t="shared" si="95"/>
        <v>0.55808383233532932</v>
      </c>
      <c r="BK306">
        <v>15</v>
      </c>
      <c r="BL306">
        <v>15</v>
      </c>
      <c r="BM306">
        <v>95</v>
      </c>
      <c r="BN306" s="42">
        <f t="shared" si="96"/>
        <v>-80</v>
      </c>
      <c r="BO306">
        <v>41</v>
      </c>
      <c r="BP306">
        <v>33</v>
      </c>
      <c r="BQ306">
        <v>32</v>
      </c>
      <c r="BR306">
        <v>41</v>
      </c>
      <c r="BS306" s="41">
        <f t="shared" si="97"/>
        <v>4.1751527494908347E-2</v>
      </c>
      <c r="BT306">
        <v>71</v>
      </c>
      <c r="BU306">
        <v>109</v>
      </c>
      <c r="BV306" s="41">
        <f t="shared" si="98"/>
        <v>0.39444444444444443</v>
      </c>
      <c r="BW306">
        <v>15</v>
      </c>
      <c r="BX306">
        <v>18</v>
      </c>
      <c r="BY306">
        <v>24</v>
      </c>
      <c r="BZ306">
        <v>44</v>
      </c>
      <c r="CA306">
        <v>32</v>
      </c>
      <c r="CB306">
        <v>47</v>
      </c>
      <c r="CC306">
        <v>20</v>
      </c>
      <c r="CD306">
        <v>24</v>
      </c>
      <c r="CE306">
        <v>19</v>
      </c>
      <c r="CF306">
        <v>41</v>
      </c>
      <c r="CG306">
        <v>51</v>
      </c>
      <c r="CH306">
        <v>71</v>
      </c>
      <c r="CI306">
        <v>0</v>
      </c>
      <c r="CJ306">
        <v>1</v>
      </c>
      <c r="CK306">
        <v>5</v>
      </c>
      <c r="CL306">
        <v>4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2</v>
      </c>
      <c r="CT306">
        <v>3</v>
      </c>
      <c r="CU306">
        <v>1</v>
      </c>
      <c r="CV306">
        <v>10</v>
      </c>
      <c r="CW306">
        <v>0</v>
      </c>
      <c r="CX306">
        <v>0</v>
      </c>
      <c r="CY306">
        <v>1</v>
      </c>
      <c r="CZ306">
        <v>40</v>
      </c>
      <c r="DA306">
        <v>15</v>
      </c>
      <c r="DB306">
        <v>6</v>
      </c>
      <c r="DC306">
        <v>13</v>
      </c>
      <c r="DD306">
        <v>10</v>
      </c>
      <c r="DE306">
        <v>7</v>
      </c>
      <c r="DF306">
        <v>4</v>
      </c>
      <c r="DG306">
        <v>81</v>
      </c>
      <c r="DH306">
        <v>12</v>
      </c>
      <c r="DI306">
        <v>12</v>
      </c>
      <c r="DJ306">
        <v>12</v>
      </c>
      <c r="DK306">
        <v>12</v>
      </c>
      <c r="DL306">
        <v>0</v>
      </c>
      <c r="DM306">
        <v>12</v>
      </c>
      <c r="DN306">
        <v>12</v>
      </c>
      <c r="DO306">
        <v>0</v>
      </c>
      <c r="DP306" s="42">
        <f t="shared" si="99"/>
        <v>0</v>
      </c>
      <c r="DQ306" s="20">
        <v>-4.3040000000000003</v>
      </c>
      <c r="DR306">
        <v>12</v>
      </c>
      <c r="DS306">
        <v>0</v>
      </c>
      <c r="DT306">
        <v>0</v>
      </c>
      <c r="DU306">
        <v>0</v>
      </c>
      <c r="DV306">
        <v>0</v>
      </c>
      <c r="DW306">
        <v>1285</v>
      </c>
      <c r="DX306">
        <v>1259</v>
      </c>
      <c r="DY306">
        <v>940</v>
      </c>
      <c r="DZ306">
        <v>941</v>
      </c>
      <c r="EA306">
        <v>681</v>
      </c>
      <c r="EB306">
        <v>650</v>
      </c>
      <c r="EC306">
        <v>57.92</v>
      </c>
      <c r="ED306">
        <v>63.23</v>
      </c>
      <c r="EE306">
        <v>51</v>
      </c>
      <c r="EF306">
        <v>71</v>
      </c>
      <c r="EG306" s="41">
        <f t="shared" si="100"/>
        <v>7.4889867841409691E-2</v>
      </c>
      <c r="EH306" s="43">
        <f t="shared" si="101"/>
        <v>0.89076923076923076</v>
      </c>
      <c r="EI306" s="44">
        <f t="shared" si="102"/>
        <v>0.96565909861064048</v>
      </c>
      <c r="EJ306">
        <v>1283</v>
      </c>
      <c r="EK306">
        <v>1264</v>
      </c>
      <c r="EL306">
        <v>941</v>
      </c>
      <c r="EM306">
        <v>945</v>
      </c>
      <c r="EN306">
        <v>682</v>
      </c>
      <c r="EO306">
        <v>655</v>
      </c>
      <c r="EP306">
        <v>52</v>
      </c>
      <c r="EQ306">
        <v>71</v>
      </c>
      <c r="ER306">
        <v>589</v>
      </c>
      <c r="ES306">
        <v>623</v>
      </c>
      <c r="ET306">
        <v>258</v>
      </c>
      <c r="EU306">
        <v>228</v>
      </c>
      <c r="EV306">
        <v>27</v>
      </c>
      <c r="EW306">
        <v>35</v>
      </c>
      <c r="EX306">
        <v>73</v>
      </c>
      <c r="EY306">
        <v>72</v>
      </c>
      <c r="EZ306">
        <v>1.7000000000000002</v>
      </c>
      <c r="FA306">
        <v>1.2</v>
      </c>
      <c r="FB306">
        <v>2.9</v>
      </c>
      <c r="FC306" s="20">
        <v>31.64</v>
      </c>
      <c r="FD306" s="26">
        <f t="shared" si="103"/>
        <v>0.39061728395061729</v>
      </c>
      <c r="FE306">
        <v>3.6425000000000001</v>
      </c>
      <c r="FF306">
        <v>0.1</v>
      </c>
      <c r="FG306">
        <v>-0.02</v>
      </c>
      <c r="FH306">
        <v>0.08</v>
      </c>
      <c r="FL306" s="42">
        <f t="shared" si="104"/>
        <v>80</v>
      </c>
      <c r="FM306" s="20">
        <f t="shared" si="105"/>
        <v>3.9166666666666665</v>
      </c>
      <c r="FN306" s="41">
        <v>9.0729093900000002E-2</v>
      </c>
      <c r="FO306" s="20">
        <f t="shared" si="106"/>
        <v>31.6</v>
      </c>
      <c r="FP306" s="20">
        <f t="shared" si="107"/>
        <v>33.139200000000002</v>
      </c>
      <c r="FQ306" s="20">
        <f t="shared" si="108"/>
        <v>111.33722838574148</v>
      </c>
      <c r="FR306">
        <v>4</v>
      </c>
      <c r="FS306" t="s">
        <v>455</v>
      </c>
      <c r="FT306">
        <v>195</v>
      </c>
      <c r="FV306" t="s">
        <v>751</v>
      </c>
      <c r="FW306" s="45">
        <v>700000</v>
      </c>
      <c r="FX306" s="45">
        <v>700000</v>
      </c>
      <c r="FY306">
        <v>154</v>
      </c>
      <c r="FZ306">
        <v>34</v>
      </c>
      <c r="GA306">
        <v>29</v>
      </c>
      <c r="GB306">
        <v>63</v>
      </c>
      <c r="GC306">
        <v>-1</v>
      </c>
      <c r="GD306">
        <v>40</v>
      </c>
      <c r="GE306">
        <v>244</v>
      </c>
      <c r="GF306">
        <v>2406</v>
      </c>
      <c r="GG306">
        <v>3.9</v>
      </c>
      <c r="GH306">
        <v>2.6</v>
      </c>
      <c r="GI306">
        <v>6.5</v>
      </c>
      <c r="GJ306" s="42">
        <f t="shared" si="109"/>
        <v>31.6</v>
      </c>
    </row>
    <row r="307" spans="1:192" x14ac:dyDescent="0.45">
      <c r="A307" s="40">
        <v>34937</v>
      </c>
      <c r="B307" t="s">
        <v>1108</v>
      </c>
      <c r="C307" t="s">
        <v>126</v>
      </c>
      <c r="D307" t="s">
        <v>91</v>
      </c>
      <c r="E307" t="s">
        <v>91</v>
      </c>
      <c r="F307">
        <v>71</v>
      </c>
      <c r="G307">
        <v>191</v>
      </c>
      <c r="H307">
        <v>2013</v>
      </c>
      <c r="I307">
        <v>3</v>
      </c>
      <c r="J307">
        <v>80</v>
      </c>
      <c r="K307" t="s">
        <v>92</v>
      </c>
      <c r="L307">
        <v>2014</v>
      </c>
      <c r="M307">
        <v>22</v>
      </c>
      <c r="N307">
        <v>4</v>
      </c>
      <c r="O307">
        <v>8477407</v>
      </c>
      <c r="P307" t="s">
        <v>2019</v>
      </c>
      <c r="Q307" t="s">
        <v>2020</v>
      </c>
      <c r="R307" t="s">
        <v>2021</v>
      </c>
      <c r="S307" t="s">
        <v>1562</v>
      </c>
      <c r="T307" t="s">
        <v>725</v>
      </c>
      <c r="U307" t="s">
        <v>2022</v>
      </c>
      <c r="V307">
        <v>56</v>
      </c>
      <c r="W307">
        <v>11</v>
      </c>
      <c r="X307">
        <v>12</v>
      </c>
      <c r="Y307">
        <v>8</v>
      </c>
      <c r="Z307">
        <v>23</v>
      </c>
      <c r="AA307">
        <v>0</v>
      </c>
      <c r="AB307">
        <v>0</v>
      </c>
      <c r="AC307" s="26">
        <f t="shared" si="88"/>
        <v>0.4107142857142857</v>
      </c>
      <c r="AD307" s="20">
        <f t="shared" si="89"/>
        <v>-0.54140127388534864</v>
      </c>
      <c r="AE307" s="20">
        <v>9.0619999999999994</v>
      </c>
      <c r="AF307">
        <v>-5</v>
      </c>
      <c r="AG307">
        <v>-0.60000000000000009</v>
      </c>
      <c r="AH307">
        <v>16</v>
      </c>
      <c r="AI307">
        <v>1053</v>
      </c>
      <c r="AJ307">
        <v>44632</v>
      </c>
      <c r="AK307" s="20">
        <v>743.86666666666997</v>
      </c>
      <c r="AL307">
        <v>743.78</v>
      </c>
      <c r="AM307">
        <v>744</v>
      </c>
      <c r="AN307" s="26">
        <f t="shared" si="90"/>
        <v>13.283333333333333</v>
      </c>
      <c r="AO307">
        <v>22.23</v>
      </c>
      <c r="AP307" s="41">
        <f t="shared" si="91"/>
        <v>0.63888888888888884</v>
      </c>
      <c r="AQ307">
        <v>175</v>
      </c>
      <c r="AR307">
        <v>174</v>
      </c>
      <c r="AS307">
        <v>175</v>
      </c>
      <c r="AT307">
        <v>130</v>
      </c>
      <c r="AU307">
        <v>130</v>
      </c>
      <c r="AV307">
        <v>97</v>
      </c>
      <c r="AW307">
        <v>111</v>
      </c>
      <c r="AX307">
        <v>51</v>
      </c>
      <c r="AY307">
        <v>2</v>
      </c>
      <c r="AZ307">
        <v>14</v>
      </c>
      <c r="BA307" s="42">
        <f t="shared" si="92"/>
        <v>16</v>
      </c>
      <c r="BB307">
        <v>9.85</v>
      </c>
      <c r="BC307">
        <v>25.876300000000001</v>
      </c>
      <c r="BD307" s="20">
        <v>200</v>
      </c>
      <c r="BE307" s="20">
        <f t="shared" si="93"/>
        <v>375</v>
      </c>
      <c r="BF307" s="20">
        <f t="shared" si="94"/>
        <v>30.250880636747425</v>
      </c>
      <c r="BG307">
        <v>319</v>
      </c>
      <c r="BH307">
        <v>231</v>
      </c>
      <c r="BI307">
        <v>214</v>
      </c>
      <c r="BJ307" s="41">
        <f t="shared" si="95"/>
        <v>0.59849906191369606</v>
      </c>
      <c r="BK307">
        <v>46</v>
      </c>
      <c r="BL307">
        <v>46</v>
      </c>
      <c r="BM307">
        <v>82</v>
      </c>
      <c r="BN307" s="42">
        <f t="shared" si="96"/>
        <v>-36</v>
      </c>
      <c r="BO307">
        <v>33</v>
      </c>
      <c r="BP307">
        <v>8</v>
      </c>
      <c r="BQ307">
        <v>21</v>
      </c>
      <c r="BR307">
        <v>26</v>
      </c>
      <c r="BS307" s="41">
        <f t="shared" si="97"/>
        <v>4.6931407942238268E-2</v>
      </c>
      <c r="BT307">
        <v>1</v>
      </c>
      <c r="BU307">
        <v>1</v>
      </c>
      <c r="BV307" s="41">
        <f t="shared" si="98"/>
        <v>0.5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4</v>
      </c>
      <c r="CL307">
        <v>2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2</v>
      </c>
      <c r="CT307">
        <v>1</v>
      </c>
      <c r="CU307">
        <v>0</v>
      </c>
      <c r="CV307">
        <v>7</v>
      </c>
      <c r="CW307">
        <v>0</v>
      </c>
      <c r="CX307">
        <v>1</v>
      </c>
      <c r="CY307">
        <v>4</v>
      </c>
      <c r="CZ307">
        <v>28</v>
      </c>
      <c r="DA307">
        <v>14</v>
      </c>
      <c r="DB307">
        <v>0</v>
      </c>
      <c r="DC307">
        <v>1</v>
      </c>
      <c r="DD307">
        <v>7</v>
      </c>
      <c r="DE307">
        <v>8</v>
      </c>
      <c r="DF307">
        <v>3</v>
      </c>
      <c r="DG307">
        <v>64</v>
      </c>
      <c r="DH307">
        <v>7</v>
      </c>
      <c r="DI307">
        <v>13</v>
      </c>
      <c r="DJ307">
        <v>8</v>
      </c>
      <c r="DK307">
        <v>8</v>
      </c>
      <c r="DL307">
        <v>0</v>
      </c>
      <c r="DM307">
        <v>15</v>
      </c>
      <c r="DN307">
        <v>15</v>
      </c>
      <c r="DO307">
        <v>0</v>
      </c>
      <c r="DP307" s="42">
        <f t="shared" si="99"/>
        <v>6</v>
      </c>
      <c r="DQ307" s="20">
        <v>3.6749999999999998</v>
      </c>
      <c r="DR307">
        <v>7</v>
      </c>
      <c r="DS307">
        <v>0</v>
      </c>
      <c r="DT307">
        <v>0</v>
      </c>
      <c r="DU307">
        <v>0</v>
      </c>
      <c r="DV307">
        <v>0</v>
      </c>
      <c r="DW307">
        <v>867</v>
      </c>
      <c r="DX307">
        <v>680</v>
      </c>
      <c r="DY307">
        <v>605</v>
      </c>
      <c r="DZ307">
        <v>528</v>
      </c>
      <c r="EA307">
        <v>432</v>
      </c>
      <c r="EB307">
        <v>376</v>
      </c>
      <c r="EC307">
        <v>36.51</v>
      </c>
      <c r="ED307">
        <v>32.15</v>
      </c>
      <c r="EE307">
        <v>36</v>
      </c>
      <c r="EF307">
        <v>32</v>
      </c>
      <c r="EG307" s="41">
        <f t="shared" si="100"/>
        <v>8.3333333333333329E-2</v>
      </c>
      <c r="EH307" s="43">
        <f t="shared" si="101"/>
        <v>0.91489361702127658</v>
      </c>
      <c r="EI307" s="44">
        <f t="shared" si="102"/>
        <v>0.99822695035460995</v>
      </c>
      <c r="EJ307">
        <v>869</v>
      </c>
      <c r="EK307">
        <v>677</v>
      </c>
      <c r="EL307">
        <v>606</v>
      </c>
      <c r="EM307">
        <v>524</v>
      </c>
      <c r="EN307">
        <v>433</v>
      </c>
      <c r="EO307">
        <v>374</v>
      </c>
      <c r="EP307">
        <v>36</v>
      </c>
      <c r="EQ307">
        <v>31</v>
      </c>
      <c r="ER307">
        <v>443</v>
      </c>
      <c r="ES307">
        <v>312</v>
      </c>
      <c r="ET307">
        <v>154</v>
      </c>
      <c r="EU307">
        <v>132</v>
      </c>
      <c r="EV307">
        <v>19</v>
      </c>
      <c r="EW307">
        <v>15</v>
      </c>
      <c r="EX307">
        <v>40</v>
      </c>
      <c r="EY307">
        <v>53</v>
      </c>
      <c r="EZ307">
        <v>1.4</v>
      </c>
      <c r="FA307">
        <v>0.7</v>
      </c>
      <c r="FB307">
        <v>2.1</v>
      </c>
      <c r="FC307" s="20">
        <v>25.68</v>
      </c>
      <c r="FD307" s="26">
        <f t="shared" si="103"/>
        <v>0.45857142857142857</v>
      </c>
      <c r="FE307">
        <v>2.0678999999999998</v>
      </c>
      <c r="FF307">
        <v>0.16</v>
      </c>
      <c r="FG307">
        <v>-0.27</v>
      </c>
      <c r="FH307">
        <v>-0.11</v>
      </c>
      <c r="FI307">
        <v>2</v>
      </c>
      <c r="FJ307">
        <v>0</v>
      </c>
      <c r="FK307">
        <v>0</v>
      </c>
      <c r="FL307" s="42">
        <f t="shared" si="104"/>
        <v>88</v>
      </c>
      <c r="FM307" s="20">
        <f t="shared" si="105"/>
        <v>9.5714285714285712</v>
      </c>
      <c r="FN307" s="41">
        <v>0.14507159320000002</v>
      </c>
      <c r="FO307" s="20">
        <f t="shared" si="106"/>
        <v>21.4</v>
      </c>
      <c r="FP307" s="20">
        <f t="shared" si="107"/>
        <v>23.734999999999999</v>
      </c>
      <c r="FQ307" s="20">
        <f t="shared" si="108"/>
        <v>124.79496625346206</v>
      </c>
      <c r="FR307">
        <v>13</v>
      </c>
      <c r="FS307" t="s">
        <v>111</v>
      </c>
      <c r="FT307">
        <v>190</v>
      </c>
      <c r="FV307" t="s">
        <v>751</v>
      </c>
      <c r="FW307" s="45">
        <v>1200000</v>
      </c>
      <c r="FX307" s="45">
        <v>1200000</v>
      </c>
      <c r="FY307">
        <v>213</v>
      </c>
      <c r="FZ307">
        <v>37</v>
      </c>
      <c r="GA307">
        <v>52</v>
      </c>
      <c r="GB307">
        <v>89</v>
      </c>
      <c r="GC307">
        <v>4</v>
      </c>
      <c r="GD307">
        <v>83</v>
      </c>
      <c r="GE307">
        <v>296</v>
      </c>
      <c r="GF307">
        <v>2898</v>
      </c>
      <c r="GG307">
        <v>5.8</v>
      </c>
      <c r="GH307">
        <v>3.5</v>
      </c>
      <c r="GI307">
        <v>9.3000000000000007</v>
      </c>
      <c r="GJ307" s="42">
        <f t="shared" si="109"/>
        <v>21.4</v>
      </c>
    </row>
    <row r="308" spans="1:192" x14ac:dyDescent="0.45">
      <c r="A308" s="40">
        <v>33540</v>
      </c>
      <c r="B308" t="s">
        <v>964</v>
      </c>
      <c r="D308" t="s">
        <v>156</v>
      </c>
      <c r="E308" t="s">
        <v>156</v>
      </c>
      <c r="F308">
        <v>74</v>
      </c>
      <c r="G308">
        <v>195</v>
      </c>
      <c r="K308" t="s">
        <v>202</v>
      </c>
      <c r="L308">
        <v>2016</v>
      </c>
      <c r="M308">
        <v>26</v>
      </c>
      <c r="N308">
        <v>2</v>
      </c>
      <c r="O308">
        <v>8479458</v>
      </c>
      <c r="P308" t="s">
        <v>2023</v>
      </c>
      <c r="Q308" t="s">
        <v>2024</v>
      </c>
      <c r="R308" t="s">
        <v>2025</v>
      </c>
      <c r="S308" t="s">
        <v>2026</v>
      </c>
      <c r="T308" t="s">
        <v>720</v>
      </c>
      <c r="U308" t="s">
        <v>129</v>
      </c>
      <c r="V308">
        <v>60</v>
      </c>
      <c r="W308">
        <v>5</v>
      </c>
      <c r="X308">
        <v>8</v>
      </c>
      <c r="Y308">
        <v>5</v>
      </c>
      <c r="Z308">
        <v>13</v>
      </c>
      <c r="AA308">
        <v>15</v>
      </c>
      <c r="AB308">
        <v>56</v>
      </c>
      <c r="AC308" s="26">
        <f t="shared" si="88"/>
        <v>0.21666666666666667</v>
      </c>
      <c r="AD308" s="20">
        <f t="shared" si="89"/>
        <v>-13.341463414634145</v>
      </c>
      <c r="AE308" s="20">
        <v>4.9379999999999997</v>
      </c>
      <c r="AF308">
        <v>8</v>
      </c>
      <c r="AG308">
        <v>0.1</v>
      </c>
      <c r="AH308">
        <v>31</v>
      </c>
      <c r="AI308">
        <v>1706</v>
      </c>
      <c r="AJ308">
        <v>79983</v>
      </c>
      <c r="AK308" s="20">
        <v>1333.05</v>
      </c>
      <c r="AL308">
        <v>1333.05</v>
      </c>
      <c r="AM308">
        <v>1333</v>
      </c>
      <c r="AN308" s="26">
        <f t="shared" si="90"/>
        <v>22.217499999999998</v>
      </c>
      <c r="AO308">
        <v>36.75</v>
      </c>
      <c r="AP308" s="41">
        <f t="shared" si="91"/>
        <v>0.20967741935483872</v>
      </c>
      <c r="AQ308">
        <v>165</v>
      </c>
      <c r="AR308">
        <v>166</v>
      </c>
      <c r="AS308">
        <v>166</v>
      </c>
      <c r="AT308">
        <v>83</v>
      </c>
      <c r="AU308">
        <v>83</v>
      </c>
      <c r="AV308">
        <v>54</v>
      </c>
      <c r="AW308">
        <v>46</v>
      </c>
      <c r="AX308">
        <v>7</v>
      </c>
      <c r="AY308">
        <v>3</v>
      </c>
      <c r="AZ308">
        <v>8</v>
      </c>
      <c r="BA308" s="42">
        <f t="shared" si="92"/>
        <v>11</v>
      </c>
      <c r="BB308">
        <v>2.54</v>
      </c>
      <c r="BC308">
        <v>63.129600000000003</v>
      </c>
      <c r="BD308" s="20">
        <v>98.8</v>
      </c>
      <c r="BE308" s="20">
        <f t="shared" si="93"/>
        <v>263.8</v>
      </c>
      <c r="BF308" s="20">
        <f t="shared" si="94"/>
        <v>11.87352312366378</v>
      </c>
      <c r="BG308">
        <v>368</v>
      </c>
      <c r="BH308">
        <v>453</v>
      </c>
      <c r="BI308">
        <v>597</v>
      </c>
      <c r="BJ308" s="41">
        <f t="shared" si="95"/>
        <v>0.38134715025906735</v>
      </c>
      <c r="BK308">
        <v>113</v>
      </c>
      <c r="BL308">
        <v>113</v>
      </c>
      <c r="BM308">
        <v>106</v>
      </c>
      <c r="BN308" s="42">
        <f t="shared" si="96"/>
        <v>7</v>
      </c>
      <c r="BO308">
        <v>29</v>
      </c>
      <c r="BP308">
        <v>76</v>
      </c>
      <c r="BQ308">
        <v>21</v>
      </c>
      <c r="BR308">
        <v>134</v>
      </c>
      <c r="BS308" s="41">
        <f t="shared" si="97"/>
        <v>0.10283960092095165</v>
      </c>
      <c r="BT308">
        <v>0</v>
      </c>
      <c r="BU308">
        <v>0</v>
      </c>
      <c r="BV308" s="41">
        <f t="shared" si="98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2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2</v>
      </c>
      <c r="CZ308">
        <v>26</v>
      </c>
      <c r="DA308">
        <v>3</v>
      </c>
      <c r="DB308">
        <v>0</v>
      </c>
      <c r="DC308">
        <v>10</v>
      </c>
      <c r="DD308">
        <v>17</v>
      </c>
      <c r="DE308">
        <v>1</v>
      </c>
      <c r="DF308">
        <v>0</v>
      </c>
      <c r="DG308">
        <v>23</v>
      </c>
      <c r="DH308">
        <v>14</v>
      </c>
      <c r="DI308">
        <v>4</v>
      </c>
      <c r="DJ308">
        <v>14</v>
      </c>
      <c r="DK308">
        <v>13</v>
      </c>
      <c r="DL308">
        <v>1</v>
      </c>
      <c r="DM308">
        <v>5</v>
      </c>
      <c r="DN308">
        <v>4</v>
      </c>
      <c r="DO308">
        <v>1</v>
      </c>
      <c r="DP308" s="42">
        <f t="shared" si="99"/>
        <v>-10</v>
      </c>
      <c r="DQ308" s="20">
        <v>-0.92</v>
      </c>
      <c r="DR308">
        <v>13</v>
      </c>
      <c r="DS308">
        <v>1</v>
      </c>
      <c r="DT308">
        <v>0</v>
      </c>
      <c r="DU308">
        <v>0</v>
      </c>
      <c r="DV308">
        <v>0</v>
      </c>
      <c r="DW308">
        <v>1110</v>
      </c>
      <c r="DX308">
        <v>1511</v>
      </c>
      <c r="DY308">
        <v>801</v>
      </c>
      <c r="DZ308">
        <v>1169</v>
      </c>
      <c r="EA308">
        <v>568</v>
      </c>
      <c r="EB308">
        <v>827</v>
      </c>
      <c r="EC308">
        <v>57.16</v>
      </c>
      <c r="ED308">
        <v>76.89</v>
      </c>
      <c r="EE308">
        <v>62</v>
      </c>
      <c r="EF308">
        <v>70</v>
      </c>
      <c r="EG308" s="41">
        <f t="shared" si="100"/>
        <v>0.10915492957746478</v>
      </c>
      <c r="EH308" s="43">
        <f t="shared" si="101"/>
        <v>0.91535671100362759</v>
      </c>
      <c r="EI308" s="44">
        <f t="shared" si="102"/>
        <v>1.0245116405810923</v>
      </c>
      <c r="EJ308">
        <v>1109</v>
      </c>
      <c r="EK308">
        <v>1513</v>
      </c>
      <c r="EL308">
        <v>798</v>
      </c>
      <c r="EM308">
        <v>1170</v>
      </c>
      <c r="EN308">
        <v>563</v>
      </c>
      <c r="EO308">
        <v>828</v>
      </c>
      <c r="EP308">
        <v>61</v>
      </c>
      <c r="EQ308">
        <v>70</v>
      </c>
      <c r="ER308">
        <v>605</v>
      </c>
      <c r="ES308">
        <v>763</v>
      </c>
      <c r="ET308">
        <v>226</v>
      </c>
      <c r="EU308">
        <v>270</v>
      </c>
      <c r="EV308">
        <v>34</v>
      </c>
      <c r="EW308">
        <v>37</v>
      </c>
      <c r="EX308">
        <v>69</v>
      </c>
      <c r="EY308">
        <v>58</v>
      </c>
      <c r="EZ308">
        <v>0.2</v>
      </c>
      <c r="FA308">
        <v>3.1</v>
      </c>
      <c r="FB308">
        <v>3.3</v>
      </c>
      <c r="FC308" s="20">
        <v>13.7</v>
      </c>
      <c r="FD308" s="26">
        <f t="shared" si="103"/>
        <v>0.22833333333333333</v>
      </c>
      <c r="FE308">
        <v>2.0701999999999998</v>
      </c>
      <c r="FF308">
        <v>0.09</v>
      </c>
      <c r="FG308">
        <v>-0.18</v>
      </c>
      <c r="FH308">
        <v>-0.09</v>
      </c>
      <c r="FL308" s="42">
        <f t="shared" si="104"/>
        <v>279</v>
      </c>
      <c r="FM308" s="20">
        <f t="shared" si="105"/>
        <v>10.307692307692308</v>
      </c>
      <c r="FN308" s="41">
        <v>2.5786163500000001E-2</v>
      </c>
      <c r="FO308" s="20">
        <f t="shared" si="106"/>
        <v>9.9</v>
      </c>
      <c r="FP308" s="20">
        <f t="shared" si="107"/>
        <v>12.816000000000001</v>
      </c>
      <c r="FQ308" s="20">
        <f t="shared" si="108"/>
        <v>117.97006863958592</v>
      </c>
      <c r="FR308">
        <v>21</v>
      </c>
      <c r="FS308" t="s">
        <v>890</v>
      </c>
      <c r="FT308">
        <v>1128</v>
      </c>
      <c r="FU308" t="s">
        <v>731</v>
      </c>
      <c r="FV308" t="s">
        <v>711</v>
      </c>
      <c r="FW308" s="45">
        <v>4500000</v>
      </c>
      <c r="FX308" s="45">
        <v>4500000</v>
      </c>
      <c r="FY308">
        <v>142</v>
      </c>
      <c r="FZ308">
        <v>9</v>
      </c>
      <c r="GA308">
        <v>40</v>
      </c>
      <c r="GB308">
        <v>49</v>
      </c>
      <c r="GC308">
        <v>-14</v>
      </c>
      <c r="GD308">
        <v>69</v>
      </c>
      <c r="GE308">
        <v>160</v>
      </c>
      <c r="GF308">
        <v>3139</v>
      </c>
      <c r="GG308">
        <v>2.5</v>
      </c>
      <c r="GH308">
        <v>4.4000000000000004</v>
      </c>
      <c r="GI308">
        <v>6.9</v>
      </c>
      <c r="GJ308" s="42">
        <f t="shared" si="109"/>
        <v>9.9</v>
      </c>
    </row>
    <row r="309" spans="1:192" x14ac:dyDescent="0.45">
      <c r="A309" s="40">
        <v>30351</v>
      </c>
      <c r="B309" t="s">
        <v>2027</v>
      </c>
      <c r="C309" t="s">
        <v>295</v>
      </c>
      <c r="D309" t="s">
        <v>107</v>
      </c>
      <c r="E309" t="s">
        <v>107</v>
      </c>
      <c r="F309">
        <v>71</v>
      </c>
      <c r="G309">
        <v>195</v>
      </c>
      <c r="H309">
        <v>2003</v>
      </c>
      <c r="I309">
        <v>5</v>
      </c>
      <c r="J309">
        <v>148</v>
      </c>
      <c r="K309" t="s">
        <v>202</v>
      </c>
      <c r="L309">
        <v>2005</v>
      </c>
      <c r="M309">
        <v>34</v>
      </c>
      <c r="N309">
        <v>13</v>
      </c>
      <c r="O309">
        <v>8470740</v>
      </c>
      <c r="P309" t="s">
        <v>2028</v>
      </c>
      <c r="Q309" t="s">
        <v>2029</v>
      </c>
      <c r="R309" t="s">
        <v>2030</v>
      </c>
      <c r="S309" t="s">
        <v>782</v>
      </c>
      <c r="T309" t="s">
        <v>710</v>
      </c>
      <c r="U309" t="s">
        <v>343</v>
      </c>
      <c r="V309">
        <v>37</v>
      </c>
      <c r="W309">
        <v>3</v>
      </c>
      <c r="X309">
        <v>6</v>
      </c>
      <c r="Y309">
        <v>5</v>
      </c>
      <c r="Z309">
        <v>9</v>
      </c>
      <c r="AA309">
        <v>16</v>
      </c>
      <c r="AB309">
        <v>56</v>
      </c>
      <c r="AC309" s="26">
        <f t="shared" si="88"/>
        <v>0.24324324324324326</v>
      </c>
      <c r="AD309" s="20">
        <f t="shared" si="89"/>
        <v>-10.51834862385321</v>
      </c>
      <c r="AE309" s="20">
        <v>3.2349999999999999</v>
      </c>
      <c r="AF309">
        <v>-8</v>
      </c>
      <c r="AG309">
        <v>1.8</v>
      </c>
      <c r="AH309">
        <v>4</v>
      </c>
      <c r="AI309">
        <v>642</v>
      </c>
      <c r="AJ309">
        <v>27688</v>
      </c>
      <c r="AK309" s="20">
        <v>461.46666666666999</v>
      </c>
      <c r="AL309">
        <v>461.47</v>
      </c>
      <c r="AM309">
        <v>461</v>
      </c>
      <c r="AN309" s="26">
        <f t="shared" si="90"/>
        <v>12.472072072072072</v>
      </c>
      <c r="AO309">
        <v>21.31</v>
      </c>
      <c r="AP309" s="41">
        <f t="shared" si="91"/>
        <v>0.75</v>
      </c>
      <c r="AQ309">
        <v>88</v>
      </c>
      <c r="AR309">
        <v>88</v>
      </c>
      <c r="AS309">
        <v>88</v>
      </c>
      <c r="AT309">
        <v>63</v>
      </c>
      <c r="AU309">
        <v>63</v>
      </c>
      <c r="AV309">
        <v>41</v>
      </c>
      <c r="AW309">
        <v>51</v>
      </c>
      <c r="AX309">
        <v>22</v>
      </c>
      <c r="AY309">
        <v>2</v>
      </c>
      <c r="AZ309">
        <v>7</v>
      </c>
      <c r="BA309" s="42">
        <f t="shared" si="92"/>
        <v>9</v>
      </c>
      <c r="BB309">
        <v>5.93</v>
      </c>
      <c r="BC309">
        <v>26.439</v>
      </c>
      <c r="BD309" s="20">
        <v>198.2</v>
      </c>
      <c r="BE309" s="20">
        <f t="shared" si="93"/>
        <v>286.2</v>
      </c>
      <c r="BF309" s="20">
        <f t="shared" si="94"/>
        <v>37.211519708756796</v>
      </c>
      <c r="BG309">
        <v>149</v>
      </c>
      <c r="BH309">
        <v>135</v>
      </c>
      <c r="BI309">
        <v>104</v>
      </c>
      <c r="BJ309" s="41">
        <f t="shared" si="95"/>
        <v>0.58893280632411071</v>
      </c>
      <c r="BK309">
        <v>40</v>
      </c>
      <c r="BL309">
        <v>40</v>
      </c>
      <c r="BM309">
        <v>47</v>
      </c>
      <c r="BN309" s="42">
        <f t="shared" si="96"/>
        <v>-7</v>
      </c>
      <c r="BO309">
        <v>22</v>
      </c>
      <c r="BP309">
        <v>23</v>
      </c>
      <c r="BQ309">
        <v>17</v>
      </c>
      <c r="BR309">
        <v>11</v>
      </c>
      <c r="BS309" s="41">
        <f t="shared" si="97"/>
        <v>3.5143769968051117E-2</v>
      </c>
      <c r="BT309">
        <v>3</v>
      </c>
      <c r="BU309">
        <v>11</v>
      </c>
      <c r="BV309" s="41">
        <f t="shared" si="98"/>
        <v>0.21428571428571427</v>
      </c>
      <c r="BW309">
        <v>1</v>
      </c>
      <c r="BX309">
        <v>4</v>
      </c>
      <c r="BY309">
        <v>1</v>
      </c>
      <c r="BZ309">
        <v>6</v>
      </c>
      <c r="CA309">
        <v>1</v>
      </c>
      <c r="CB309">
        <v>1</v>
      </c>
      <c r="CC309">
        <v>0</v>
      </c>
      <c r="CD309">
        <v>3</v>
      </c>
      <c r="CE309">
        <v>1</v>
      </c>
      <c r="CF309">
        <v>2</v>
      </c>
      <c r="CG309">
        <v>2</v>
      </c>
      <c r="CH309">
        <v>7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0</v>
      </c>
      <c r="CX309">
        <v>1</v>
      </c>
      <c r="CY309">
        <v>3</v>
      </c>
      <c r="CZ309">
        <v>18</v>
      </c>
      <c r="DA309">
        <v>6</v>
      </c>
      <c r="DB309">
        <v>1</v>
      </c>
      <c r="DC309">
        <v>0</v>
      </c>
      <c r="DD309">
        <v>15</v>
      </c>
      <c r="DE309">
        <v>1</v>
      </c>
      <c r="DF309">
        <v>0</v>
      </c>
      <c r="DG309">
        <v>18</v>
      </c>
      <c r="DH309">
        <v>2</v>
      </c>
      <c r="DI309">
        <v>6</v>
      </c>
      <c r="DJ309">
        <v>2</v>
      </c>
      <c r="DK309">
        <v>2</v>
      </c>
      <c r="DL309">
        <v>0</v>
      </c>
      <c r="DM309">
        <v>6</v>
      </c>
      <c r="DN309">
        <v>6</v>
      </c>
      <c r="DO309">
        <v>0</v>
      </c>
      <c r="DP309" s="42">
        <f t="shared" si="99"/>
        <v>4</v>
      </c>
      <c r="DQ309" s="20">
        <v>2.4660000000000002</v>
      </c>
      <c r="DR309">
        <v>2</v>
      </c>
      <c r="DS309">
        <v>0</v>
      </c>
      <c r="DT309">
        <v>0</v>
      </c>
      <c r="DU309">
        <v>0</v>
      </c>
      <c r="DV309">
        <v>0</v>
      </c>
      <c r="DW309">
        <v>456</v>
      </c>
      <c r="DX309">
        <v>382</v>
      </c>
      <c r="DY309">
        <v>325</v>
      </c>
      <c r="DZ309">
        <v>302</v>
      </c>
      <c r="EA309">
        <v>231</v>
      </c>
      <c r="EB309">
        <v>211</v>
      </c>
      <c r="EC309">
        <v>20.13</v>
      </c>
      <c r="ED309">
        <v>18.95</v>
      </c>
      <c r="EE309">
        <v>12</v>
      </c>
      <c r="EF309">
        <v>21</v>
      </c>
      <c r="EG309" s="41">
        <f t="shared" si="100"/>
        <v>5.1948051948051951E-2</v>
      </c>
      <c r="EH309" s="43">
        <f t="shared" si="101"/>
        <v>0.90047393364928907</v>
      </c>
      <c r="EI309" s="44">
        <f t="shared" si="102"/>
        <v>0.95242198559734104</v>
      </c>
      <c r="EJ309">
        <v>454</v>
      </c>
      <c r="EK309">
        <v>383</v>
      </c>
      <c r="EL309">
        <v>323</v>
      </c>
      <c r="EM309">
        <v>303</v>
      </c>
      <c r="EN309">
        <v>230</v>
      </c>
      <c r="EO309">
        <v>212</v>
      </c>
      <c r="EP309">
        <v>12</v>
      </c>
      <c r="EQ309">
        <v>21</v>
      </c>
      <c r="ER309">
        <v>213</v>
      </c>
      <c r="ES309">
        <v>181</v>
      </c>
      <c r="ET309">
        <v>89</v>
      </c>
      <c r="EU309">
        <v>78</v>
      </c>
      <c r="EV309">
        <v>10</v>
      </c>
      <c r="EW309">
        <v>10</v>
      </c>
      <c r="EX309">
        <v>20</v>
      </c>
      <c r="EY309">
        <v>24</v>
      </c>
      <c r="EZ309">
        <v>-0.1</v>
      </c>
      <c r="FA309">
        <v>0.30000000000000004</v>
      </c>
      <c r="FB309">
        <v>0.2</v>
      </c>
      <c r="FC309" s="20">
        <v>13.39</v>
      </c>
      <c r="FD309" s="26">
        <f t="shared" si="103"/>
        <v>0.36189189189189191</v>
      </c>
      <c r="FE309">
        <v>0.1188</v>
      </c>
      <c r="FF309">
        <v>-0.03</v>
      </c>
      <c r="FG309">
        <v>-0.04</v>
      </c>
      <c r="FH309">
        <v>-7.0000000000000007E-2</v>
      </c>
      <c r="FL309" s="42">
        <f t="shared" si="104"/>
        <v>55</v>
      </c>
      <c r="FM309" s="20">
        <f t="shared" si="105"/>
        <v>28.5</v>
      </c>
      <c r="FN309" s="41">
        <v>2.9948867800000001E-2</v>
      </c>
      <c r="FO309" s="20">
        <f t="shared" si="106"/>
        <v>8.6</v>
      </c>
      <c r="FP309" s="20">
        <f t="shared" si="107"/>
        <v>9.4931999999999999</v>
      </c>
      <c r="FQ309" s="20">
        <f t="shared" si="108"/>
        <v>108.95616183067155</v>
      </c>
      <c r="FR309">
        <v>4</v>
      </c>
      <c r="FS309" t="s">
        <v>189</v>
      </c>
      <c r="FT309">
        <v>195</v>
      </c>
      <c r="FV309" t="s">
        <v>711</v>
      </c>
      <c r="FW309" s="45">
        <v>2500000</v>
      </c>
      <c r="FX309" s="45">
        <v>2500000</v>
      </c>
      <c r="FY309">
        <v>909</v>
      </c>
      <c r="FZ309">
        <v>203</v>
      </c>
      <c r="GA309">
        <v>266</v>
      </c>
      <c r="GB309">
        <v>469</v>
      </c>
      <c r="GC309">
        <v>-30</v>
      </c>
      <c r="GD309">
        <v>327</v>
      </c>
      <c r="GE309">
        <v>1864</v>
      </c>
      <c r="GF309">
        <v>14488</v>
      </c>
      <c r="GG309">
        <v>31.8</v>
      </c>
      <c r="GH309">
        <v>15.8</v>
      </c>
      <c r="GI309">
        <v>47.6</v>
      </c>
      <c r="GJ309" s="42">
        <f t="shared" si="109"/>
        <v>8.6</v>
      </c>
    </row>
    <row r="310" spans="1:192" x14ac:dyDescent="0.45">
      <c r="A310" s="40">
        <v>33028</v>
      </c>
      <c r="B310" t="s">
        <v>2031</v>
      </c>
      <c r="C310" t="s">
        <v>163</v>
      </c>
      <c r="D310" t="s">
        <v>91</v>
      </c>
      <c r="E310" t="s">
        <v>91</v>
      </c>
      <c r="F310">
        <v>73</v>
      </c>
      <c r="G310">
        <v>205</v>
      </c>
      <c r="K310" t="s">
        <v>92</v>
      </c>
      <c r="L310">
        <v>2011</v>
      </c>
      <c r="M310">
        <v>27</v>
      </c>
      <c r="N310">
        <v>6</v>
      </c>
      <c r="O310">
        <v>8475430</v>
      </c>
      <c r="P310" t="s">
        <v>2032</v>
      </c>
      <c r="Q310" t="s">
        <v>2033</v>
      </c>
      <c r="R310" t="s">
        <v>2034</v>
      </c>
      <c r="S310" t="s">
        <v>798</v>
      </c>
      <c r="T310" t="s">
        <v>720</v>
      </c>
      <c r="U310" t="s">
        <v>382</v>
      </c>
      <c r="V310">
        <v>65</v>
      </c>
      <c r="W310">
        <v>7</v>
      </c>
      <c r="X310">
        <v>12</v>
      </c>
      <c r="Y310">
        <v>6</v>
      </c>
      <c r="Z310">
        <v>19</v>
      </c>
      <c r="AA310">
        <v>14</v>
      </c>
      <c r="AB310">
        <v>83</v>
      </c>
      <c r="AC310" s="26">
        <f t="shared" si="88"/>
        <v>0.29230769230769232</v>
      </c>
      <c r="AD310" s="20">
        <f t="shared" si="89"/>
        <v>8.0140845070422539</v>
      </c>
      <c r="AE310" s="20">
        <v>6.88</v>
      </c>
      <c r="AF310">
        <v>0</v>
      </c>
      <c r="AG310">
        <v>3.3</v>
      </c>
      <c r="AH310">
        <v>56</v>
      </c>
      <c r="AI310">
        <v>1519</v>
      </c>
      <c r="AJ310">
        <v>70013</v>
      </c>
      <c r="AK310" s="20">
        <v>1166.8833333333</v>
      </c>
      <c r="AL310">
        <v>1166.8800000000001</v>
      </c>
      <c r="AM310">
        <v>1167</v>
      </c>
      <c r="AN310" s="26">
        <f t="shared" si="90"/>
        <v>17.952051282051283</v>
      </c>
      <c r="AO310">
        <v>30</v>
      </c>
      <c r="AP310" s="41">
        <f t="shared" si="91"/>
        <v>0.45238095238095238</v>
      </c>
      <c r="AQ310">
        <v>232</v>
      </c>
      <c r="AR310">
        <v>232</v>
      </c>
      <c r="AS310">
        <v>232</v>
      </c>
      <c r="AT310">
        <v>160</v>
      </c>
      <c r="AU310">
        <v>160</v>
      </c>
      <c r="AV310">
        <v>111</v>
      </c>
      <c r="AW310">
        <v>65</v>
      </c>
      <c r="AX310">
        <v>10</v>
      </c>
      <c r="AY310">
        <v>3</v>
      </c>
      <c r="AZ310">
        <v>20</v>
      </c>
      <c r="BA310" s="42">
        <f t="shared" si="92"/>
        <v>23</v>
      </c>
      <c r="BB310">
        <v>5.88</v>
      </c>
      <c r="BC310">
        <v>52.639600000000002</v>
      </c>
      <c r="BD310" s="20">
        <v>158.6</v>
      </c>
      <c r="BE310" s="20">
        <f t="shared" si="93"/>
        <v>390.6</v>
      </c>
      <c r="BF310" s="20">
        <f t="shared" si="94"/>
        <v>20.084327437268612</v>
      </c>
      <c r="BG310">
        <v>289</v>
      </c>
      <c r="BH310">
        <v>407</v>
      </c>
      <c r="BI310">
        <v>368</v>
      </c>
      <c r="BJ310" s="41">
        <f t="shared" si="95"/>
        <v>0.43987823439878232</v>
      </c>
      <c r="BK310">
        <v>113</v>
      </c>
      <c r="BL310">
        <v>113</v>
      </c>
      <c r="BM310">
        <v>102</v>
      </c>
      <c r="BN310" s="42">
        <f t="shared" si="96"/>
        <v>11</v>
      </c>
      <c r="BO310">
        <v>49</v>
      </c>
      <c r="BP310">
        <v>34</v>
      </c>
      <c r="BQ310">
        <v>17</v>
      </c>
      <c r="BR310">
        <v>76</v>
      </c>
      <c r="BS310" s="41">
        <f t="shared" si="97"/>
        <v>8.2788671023965144E-2</v>
      </c>
      <c r="BT310">
        <v>0</v>
      </c>
      <c r="BU310">
        <v>0</v>
      </c>
      <c r="BV310" s="41">
        <f t="shared" si="98"/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2</v>
      </c>
      <c r="CT310">
        <v>0</v>
      </c>
      <c r="CU310">
        <v>1</v>
      </c>
      <c r="CV310">
        <v>3</v>
      </c>
      <c r="CW310">
        <v>0</v>
      </c>
      <c r="CX310">
        <v>1</v>
      </c>
      <c r="CY310">
        <v>5</v>
      </c>
      <c r="CZ310">
        <v>43</v>
      </c>
      <c r="DA310">
        <v>3</v>
      </c>
      <c r="DB310">
        <v>0</v>
      </c>
      <c r="DC310">
        <v>42</v>
      </c>
      <c r="DD310">
        <v>25</v>
      </c>
      <c r="DE310">
        <v>2</v>
      </c>
      <c r="DF310">
        <v>1</v>
      </c>
      <c r="DG310">
        <v>38</v>
      </c>
      <c r="DH310">
        <v>22</v>
      </c>
      <c r="DI310">
        <v>8</v>
      </c>
      <c r="DJ310">
        <v>22</v>
      </c>
      <c r="DK310">
        <v>19</v>
      </c>
      <c r="DL310">
        <v>3</v>
      </c>
      <c r="DM310">
        <v>11</v>
      </c>
      <c r="DN310">
        <v>7</v>
      </c>
      <c r="DO310">
        <v>4</v>
      </c>
      <c r="DP310" s="42">
        <f t="shared" si="99"/>
        <v>-14</v>
      </c>
      <c r="DQ310" s="20">
        <v>-6.0810000000000004</v>
      </c>
      <c r="DR310">
        <v>18</v>
      </c>
      <c r="DS310">
        <v>4</v>
      </c>
      <c r="DT310">
        <v>0</v>
      </c>
      <c r="DU310">
        <v>0</v>
      </c>
      <c r="DV310">
        <v>0</v>
      </c>
      <c r="DW310">
        <v>1036</v>
      </c>
      <c r="DX310">
        <v>1119</v>
      </c>
      <c r="DY310">
        <v>780</v>
      </c>
      <c r="DZ310">
        <v>842</v>
      </c>
      <c r="EA310">
        <v>574</v>
      </c>
      <c r="EB310">
        <v>570</v>
      </c>
      <c r="EC310">
        <v>44.74</v>
      </c>
      <c r="ED310">
        <v>55.49</v>
      </c>
      <c r="EE310">
        <v>42</v>
      </c>
      <c r="EF310">
        <v>54</v>
      </c>
      <c r="EG310" s="41">
        <f t="shared" si="100"/>
        <v>7.3170731707317069E-2</v>
      </c>
      <c r="EH310" s="43">
        <f t="shared" si="101"/>
        <v>0.90526315789473688</v>
      </c>
      <c r="EI310" s="44">
        <f t="shared" si="102"/>
        <v>0.97843388960205391</v>
      </c>
      <c r="EJ310">
        <v>1038</v>
      </c>
      <c r="EK310">
        <v>1118</v>
      </c>
      <c r="EL310">
        <v>782</v>
      </c>
      <c r="EM310">
        <v>843</v>
      </c>
      <c r="EN310">
        <v>575</v>
      </c>
      <c r="EO310">
        <v>571</v>
      </c>
      <c r="EP310">
        <v>43</v>
      </c>
      <c r="EQ310">
        <v>54</v>
      </c>
      <c r="ER310">
        <v>482</v>
      </c>
      <c r="ES310">
        <v>577</v>
      </c>
      <c r="ET310">
        <v>187</v>
      </c>
      <c r="EU310">
        <v>232</v>
      </c>
      <c r="EV310">
        <v>28</v>
      </c>
      <c r="EW310">
        <v>33</v>
      </c>
      <c r="EX310">
        <v>95</v>
      </c>
      <c r="EY310">
        <v>90</v>
      </c>
      <c r="EZ310">
        <v>1.2</v>
      </c>
      <c r="FA310">
        <v>2.2999999999999998</v>
      </c>
      <c r="FB310">
        <v>3.5</v>
      </c>
      <c r="FC310" s="20">
        <v>23.77</v>
      </c>
      <c r="FD310" s="26">
        <f t="shared" si="103"/>
        <v>0.36569230769230771</v>
      </c>
      <c r="FE310">
        <v>1.9645000000000001</v>
      </c>
      <c r="FF310">
        <v>0.06</v>
      </c>
      <c r="FG310">
        <v>-0.27</v>
      </c>
      <c r="FH310">
        <v>-0.21</v>
      </c>
      <c r="FL310" s="42">
        <f t="shared" si="104"/>
        <v>249</v>
      </c>
      <c r="FM310" s="20">
        <f t="shared" si="105"/>
        <v>7.2222222222222223</v>
      </c>
      <c r="FN310" s="41">
        <v>3.6490781899999998E-2</v>
      </c>
      <c r="FO310" s="20">
        <f t="shared" si="106"/>
        <v>13.4</v>
      </c>
      <c r="FP310" s="20">
        <f t="shared" si="107"/>
        <v>17.783799999999999</v>
      </c>
      <c r="FQ310" s="20">
        <f t="shared" si="108"/>
        <v>110.80830933772108</v>
      </c>
      <c r="FR310">
        <v>4</v>
      </c>
      <c r="FS310" t="s">
        <v>314</v>
      </c>
      <c r="FT310">
        <v>195</v>
      </c>
      <c r="FV310" t="s">
        <v>711</v>
      </c>
      <c r="FW310" s="45">
        <v>1000000</v>
      </c>
      <c r="FX310" s="45">
        <v>975000</v>
      </c>
      <c r="FY310">
        <v>207</v>
      </c>
      <c r="FZ310">
        <v>11</v>
      </c>
      <c r="GA310">
        <v>32</v>
      </c>
      <c r="GB310">
        <v>43</v>
      </c>
      <c r="GC310">
        <v>-2</v>
      </c>
      <c r="GD310">
        <v>212</v>
      </c>
      <c r="GE310">
        <v>283</v>
      </c>
      <c r="GF310">
        <v>3599</v>
      </c>
      <c r="GG310">
        <v>1.2</v>
      </c>
      <c r="GH310">
        <v>7.8</v>
      </c>
      <c r="GI310">
        <v>9</v>
      </c>
      <c r="GJ310" s="42">
        <f t="shared" si="109"/>
        <v>13.4</v>
      </c>
    </row>
    <row r="311" spans="1:192" x14ac:dyDescent="0.45">
      <c r="A311" s="40">
        <v>34467</v>
      </c>
      <c r="B311" t="s">
        <v>2035</v>
      </c>
      <c r="D311" t="s">
        <v>156</v>
      </c>
      <c r="E311" t="s">
        <v>156</v>
      </c>
      <c r="F311">
        <v>74</v>
      </c>
      <c r="G311">
        <v>221</v>
      </c>
      <c r="H311">
        <v>2013</v>
      </c>
      <c r="I311">
        <v>3</v>
      </c>
      <c r="J311">
        <v>88</v>
      </c>
      <c r="K311" t="s">
        <v>202</v>
      </c>
      <c r="L311">
        <v>2015</v>
      </c>
      <c r="M311">
        <v>23</v>
      </c>
      <c r="N311">
        <v>3</v>
      </c>
      <c r="O311">
        <v>8477415</v>
      </c>
      <c r="P311" t="s">
        <v>2036</v>
      </c>
      <c r="Q311" t="s">
        <v>2037</v>
      </c>
      <c r="R311" t="s">
        <v>2038</v>
      </c>
      <c r="S311" t="s">
        <v>234</v>
      </c>
      <c r="T311" t="s">
        <v>725</v>
      </c>
      <c r="U311" t="s">
        <v>166</v>
      </c>
      <c r="V311">
        <v>50</v>
      </c>
      <c r="W311">
        <v>6</v>
      </c>
      <c r="X311">
        <v>6</v>
      </c>
      <c r="Y311">
        <v>5</v>
      </c>
      <c r="Z311">
        <v>12</v>
      </c>
      <c r="AA311">
        <v>18</v>
      </c>
      <c r="AB311">
        <v>96</v>
      </c>
      <c r="AC311" s="26">
        <f t="shared" si="88"/>
        <v>0.24</v>
      </c>
      <c r="AD311" s="20">
        <f t="shared" si="89"/>
        <v>1.4230769230769234</v>
      </c>
      <c r="AE311" s="20">
        <v>4.8029999999999999</v>
      </c>
      <c r="AF311">
        <v>-4</v>
      </c>
      <c r="AG311">
        <v>0.4</v>
      </c>
      <c r="AH311">
        <v>8</v>
      </c>
      <c r="AI311">
        <v>790</v>
      </c>
      <c r="AJ311">
        <v>35431</v>
      </c>
      <c r="AK311" s="20">
        <v>590.51666666666995</v>
      </c>
      <c r="AL311">
        <v>590.6</v>
      </c>
      <c r="AM311">
        <v>591</v>
      </c>
      <c r="AN311" s="26">
        <f t="shared" si="90"/>
        <v>11.810333333333332</v>
      </c>
      <c r="AO311">
        <v>19.88</v>
      </c>
      <c r="AP311" s="41">
        <f t="shared" si="91"/>
        <v>0.54545454545454541</v>
      </c>
      <c r="AQ311">
        <v>140</v>
      </c>
      <c r="AR311">
        <v>140</v>
      </c>
      <c r="AS311">
        <v>140</v>
      </c>
      <c r="AT311">
        <v>108</v>
      </c>
      <c r="AU311">
        <v>108</v>
      </c>
      <c r="AV311">
        <v>73</v>
      </c>
      <c r="AW311">
        <v>89</v>
      </c>
      <c r="AX311">
        <v>40</v>
      </c>
      <c r="AY311">
        <v>4</v>
      </c>
      <c r="AZ311">
        <v>12</v>
      </c>
      <c r="BA311" s="42">
        <f t="shared" si="92"/>
        <v>16</v>
      </c>
      <c r="BB311">
        <v>8.08</v>
      </c>
      <c r="BC311">
        <v>25.0411</v>
      </c>
      <c r="BD311" s="20">
        <v>142.6</v>
      </c>
      <c r="BE311" s="20">
        <f t="shared" si="93"/>
        <v>282.60000000000002</v>
      </c>
      <c r="BF311" s="20">
        <f t="shared" si="94"/>
        <v>28.709786657636304</v>
      </c>
      <c r="BG311">
        <v>203</v>
      </c>
      <c r="BH311">
        <v>186</v>
      </c>
      <c r="BI311">
        <v>171</v>
      </c>
      <c r="BJ311" s="41">
        <f t="shared" si="95"/>
        <v>0.54278074866310155</v>
      </c>
      <c r="BK311">
        <v>61</v>
      </c>
      <c r="BL311">
        <v>61</v>
      </c>
      <c r="BM311">
        <v>63</v>
      </c>
      <c r="BN311" s="42">
        <f t="shared" si="96"/>
        <v>-2</v>
      </c>
      <c r="BO311">
        <v>35</v>
      </c>
      <c r="BP311">
        <v>18</v>
      </c>
      <c r="BQ311">
        <v>25</v>
      </c>
      <c r="BR311">
        <v>18</v>
      </c>
      <c r="BS311" s="41">
        <f t="shared" si="97"/>
        <v>3.9473684210526314E-2</v>
      </c>
      <c r="BT311">
        <v>1</v>
      </c>
      <c r="BU311">
        <v>6</v>
      </c>
      <c r="BV311" s="41">
        <f t="shared" si="98"/>
        <v>0.14285714285714285</v>
      </c>
      <c r="BW311">
        <v>1</v>
      </c>
      <c r="BX311">
        <v>3</v>
      </c>
      <c r="BY311">
        <v>0</v>
      </c>
      <c r="BZ311">
        <v>0</v>
      </c>
      <c r="CA311">
        <v>0</v>
      </c>
      <c r="CB311">
        <v>3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6</v>
      </c>
      <c r="CI311">
        <v>0</v>
      </c>
      <c r="CJ311">
        <v>0</v>
      </c>
      <c r="CK311">
        <v>2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2</v>
      </c>
      <c r="CT311">
        <v>0</v>
      </c>
      <c r="CU311">
        <v>0</v>
      </c>
      <c r="CV311">
        <v>3</v>
      </c>
      <c r="CW311">
        <v>0</v>
      </c>
      <c r="CX311">
        <v>2</v>
      </c>
      <c r="CY311">
        <v>6</v>
      </c>
      <c r="CZ311">
        <v>27</v>
      </c>
      <c r="DA311">
        <v>8</v>
      </c>
      <c r="DB311">
        <v>0</v>
      </c>
      <c r="DC311">
        <v>6</v>
      </c>
      <c r="DD311">
        <v>12</v>
      </c>
      <c r="DE311">
        <v>7</v>
      </c>
      <c r="DF311">
        <v>1</v>
      </c>
      <c r="DG311">
        <v>39</v>
      </c>
      <c r="DH311">
        <v>4</v>
      </c>
      <c r="DI311">
        <v>9</v>
      </c>
      <c r="DJ311">
        <v>4</v>
      </c>
      <c r="DK311">
        <v>4</v>
      </c>
      <c r="DL311">
        <v>0</v>
      </c>
      <c r="DM311">
        <v>9</v>
      </c>
      <c r="DN311">
        <v>9</v>
      </c>
      <c r="DO311">
        <v>0</v>
      </c>
      <c r="DP311" s="42">
        <f t="shared" si="99"/>
        <v>5</v>
      </c>
      <c r="DQ311" s="20">
        <v>1.4020000000000001</v>
      </c>
      <c r="DR311">
        <v>4</v>
      </c>
      <c r="DS311">
        <v>0</v>
      </c>
      <c r="DT311">
        <v>0</v>
      </c>
      <c r="DU311">
        <v>0</v>
      </c>
      <c r="DV311">
        <v>0</v>
      </c>
      <c r="DW311">
        <v>632</v>
      </c>
      <c r="DX311">
        <v>582</v>
      </c>
      <c r="DY311">
        <v>470</v>
      </c>
      <c r="DZ311">
        <v>438</v>
      </c>
      <c r="EA311">
        <v>341</v>
      </c>
      <c r="EB311">
        <v>333</v>
      </c>
      <c r="EC311">
        <v>30.96</v>
      </c>
      <c r="ED311">
        <v>30.88</v>
      </c>
      <c r="EE311">
        <v>22</v>
      </c>
      <c r="EF311">
        <v>25</v>
      </c>
      <c r="EG311" s="41">
        <f t="shared" si="100"/>
        <v>6.4516129032258063E-2</v>
      </c>
      <c r="EH311" s="43">
        <f t="shared" si="101"/>
        <v>0.92492492492492495</v>
      </c>
      <c r="EI311" s="44">
        <f t="shared" si="102"/>
        <v>0.98944105395718296</v>
      </c>
      <c r="EJ311">
        <v>632</v>
      </c>
      <c r="EK311">
        <v>584</v>
      </c>
      <c r="EL311">
        <v>470</v>
      </c>
      <c r="EM311">
        <v>439</v>
      </c>
      <c r="EN311">
        <v>339</v>
      </c>
      <c r="EO311">
        <v>334</v>
      </c>
      <c r="EP311">
        <v>21</v>
      </c>
      <c r="EQ311">
        <v>25</v>
      </c>
      <c r="ER311">
        <v>301</v>
      </c>
      <c r="ES311">
        <v>281</v>
      </c>
      <c r="ET311">
        <v>124</v>
      </c>
      <c r="EU311">
        <v>132</v>
      </c>
      <c r="EV311">
        <v>13</v>
      </c>
      <c r="EW311">
        <v>13</v>
      </c>
      <c r="EX311">
        <v>27</v>
      </c>
      <c r="EY311">
        <v>36</v>
      </c>
      <c r="EZ311">
        <v>0.2</v>
      </c>
      <c r="FA311">
        <v>0.5</v>
      </c>
      <c r="FB311">
        <v>0.7</v>
      </c>
      <c r="FC311" s="20">
        <v>16.88</v>
      </c>
      <c r="FD311" s="26">
        <f t="shared" si="103"/>
        <v>0.33759999999999996</v>
      </c>
      <c r="FE311">
        <v>0.314</v>
      </c>
      <c r="FF311">
        <v>0.59</v>
      </c>
      <c r="FG311">
        <v>-0.85</v>
      </c>
      <c r="FH311">
        <v>-0.26</v>
      </c>
      <c r="FL311" s="42">
        <f t="shared" si="104"/>
        <v>87</v>
      </c>
      <c r="FM311" s="20">
        <f t="shared" si="105"/>
        <v>21.5</v>
      </c>
      <c r="FN311" s="41">
        <v>4.4125560500000001E-2</v>
      </c>
      <c r="FO311" s="20">
        <f t="shared" si="106"/>
        <v>11.2</v>
      </c>
      <c r="FP311" s="20">
        <f t="shared" si="107"/>
        <v>12.2804</v>
      </c>
      <c r="FQ311" s="20">
        <f t="shared" si="108"/>
        <v>123.3322045377582</v>
      </c>
      <c r="FR311">
        <v>6</v>
      </c>
      <c r="FS311" t="s">
        <v>2039</v>
      </c>
      <c r="FT311">
        <v>232</v>
      </c>
      <c r="FV311" t="s">
        <v>751</v>
      </c>
      <c r="FW311" s="45">
        <v>925000</v>
      </c>
      <c r="FX311" s="45">
        <v>925000</v>
      </c>
      <c r="FY311">
        <v>102</v>
      </c>
      <c r="FZ311">
        <v>10</v>
      </c>
      <c r="GA311">
        <v>13</v>
      </c>
      <c r="GB311">
        <v>23</v>
      </c>
      <c r="GC311">
        <v>-4</v>
      </c>
      <c r="GD311">
        <v>14</v>
      </c>
      <c r="GE311">
        <v>133</v>
      </c>
      <c r="GF311">
        <v>1142</v>
      </c>
      <c r="GG311">
        <v>0.30000000000000004</v>
      </c>
      <c r="GH311">
        <v>1.1000000000000001</v>
      </c>
      <c r="GI311">
        <v>1.4</v>
      </c>
      <c r="GJ311" s="42">
        <f t="shared" si="109"/>
        <v>11.2</v>
      </c>
    </row>
    <row r="312" spans="1:192" x14ac:dyDescent="0.45">
      <c r="A312" s="40">
        <v>34799</v>
      </c>
      <c r="B312" t="s">
        <v>98</v>
      </c>
      <c r="D312" t="s">
        <v>99</v>
      </c>
      <c r="E312" t="s">
        <v>99</v>
      </c>
      <c r="F312">
        <v>72</v>
      </c>
      <c r="G312">
        <v>177</v>
      </c>
      <c r="H312">
        <v>2013</v>
      </c>
      <c r="I312">
        <v>3</v>
      </c>
      <c r="J312">
        <v>89</v>
      </c>
      <c r="K312" t="s">
        <v>202</v>
      </c>
      <c r="L312">
        <v>2015</v>
      </c>
      <c r="M312">
        <v>22</v>
      </c>
      <c r="N312">
        <v>3</v>
      </c>
      <c r="O312">
        <v>8477416</v>
      </c>
      <c r="P312" t="s">
        <v>2040</v>
      </c>
      <c r="Q312" t="s">
        <v>2041</v>
      </c>
      <c r="R312" t="s">
        <v>2042</v>
      </c>
      <c r="S312" t="s">
        <v>2043</v>
      </c>
      <c r="T312" t="s">
        <v>710</v>
      </c>
      <c r="U312" t="s">
        <v>159</v>
      </c>
      <c r="V312">
        <v>82</v>
      </c>
      <c r="W312">
        <v>11</v>
      </c>
      <c r="X312">
        <v>29</v>
      </c>
      <c r="Y312">
        <v>17</v>
      </c>
      <c r="Z312">
        <v>40</v>
      </c>
      <c r="AA312">
        <v>5</v>
      </c>
      <c r="AB312">
        <v>42</v>
      </c>
      <c r="AC312" s="26">
        <f t="shared" si="88"/>
        <v>0.48780487804878048</v>
      </c>
      <c r="AD312" s="20">
        <f t="shared" si="89"/>
        <v>-5.3157894736842124</v>
      </c>
      <c r="AE312" s="20">
        <v>14.342000000000001</v>
      </c>
      <c r="AF312">
        <v>4</v>
      </c>
      <c r="AG312">
        <v>0.9</v>
      </c>
      <c r="AH312">
        <v>9</v>
      </c>
      <c r="AI312">
        <v>1485</v>
      </c>
      <c r="AJ312">
        <v>70318</v>
      </c>
      <c r="AK312" s="20">
        <v>1171.5999999999999</v>
      </c>
      <c r="AL312">
        <v>1171.5999999999999</v>
      </c>
      <c r="AM312">
        <v>1172</v>
      </c>
      <c r="AN312" s="26">
        <f t="shared" si="90"/>
        <v>14.292276422764228</v>
      </c>
      <c r="AO312">
        <v>23.96</v>
      </c>
      <c r="AP312" s="41">
        <f t="shared" si="91"/>
        <v>0.72727272727272729</v>
      </c>
      <c r="AQ312">
        <v>291</v>
      </c>
      <c r="AR312">
        <v>291</v>
      </c>
      <c r="AS312">
        <v>291</v>
      </c>
      <c r="AT312">
        <v>232</v>
      </c>
      <c r="AU312">
        <v>232</v>
      </c>
      <c r="AV312">
        <v>163</v>
      </c>
      <c r="AW312">
        <v>151</v>
      </c>
      <c r="AX312">
        <v>46</v>
      </c>
      <c r="AY312">
        <v>9</v>
      </c>
      <c r="AZ312">
        <v>16</v>
      </c>
      <c r="BA312" s="42">
        <f t="shared" si="92"/>
        <v>25</v>
      </c>
      <c r="BB312">
        <v>13.68</v>
      </c>
      <c r="BC312">
        <v>30.5276</v>
      </c>
      <c r="BD312" s="20">
        <v>353.2</v>
      </c>
      <c r="BE312" s="20">
        <f t="shared" si="93"/>
        <v>644.20000000000005</v>
      </c>
      <c r="BF312" s="20">
        <f t="shared" si="94"/>
        <v>32.990781836804373</v>
      </c>
      <c r="BG312">
        <v>424</v>
      </c>
      <c r="BH312">
        <v>327</v>
      </c>
      <c r="BI312">
        <v>287</v>
      </c>
      <c r="BJ312" s="41">
        <f t="shared" si="95"/>
        <v>0.59634317862165964</v>
      </c>
      <c r="BK312">
        <v>64</v>
      </c>
      <c r="BL312">
        <v>64</v>
      </c>
      <c r="BM312">
        <v>106</v>
      </c>
      <c r="BN312" s="42">
        <f t="shared" si="96"/>
        <v>-42</v>
      </c>
      <c r="BO312">
        <v>69</v>
      </c>
      <c r="BP312">
        <v>25</v>
      </c>
      <c r="BQ312">
        <v>26</v>
      </c>
      <c r="BR312">
        <v>43</v>
      </c>
      <c r="BS312" s="41">
        <f t="shared" si="97"/>
        <v>5.4020100502512561E-2</v>
      </c>
      <c r="BT312">
        <v>1</v>
      </c>
      <c r="BU312">
        <v>7</v>
      </c>
      <c r="BV312" s="41">
        <f t="shared" si="98"/>
        <v>0.125</v>
      </c>
      <c r="BW312">
        <v>0</v>
      </c>
      <c r="BX312">
        <v>1</v>
      </c>
      <c r="BY312">
        <v>0</v>
      </c>
      <c r="BZ312">
        <v>2</v>
      </c>
      <c r="CA312">
        <v>1</v>
      </c>
      <c r="CB312">
        <v>4</v>
      </c>
      <c r="CC312">
        <v>0</v>
      </c>
      <c r="CD312">
        <v>2</v>
      </c>
      <c r="CE312">
        <v>1</v>
      </c>
      <c r="CF312">
        <v>2</v>
      </c>
      <c r="CG312">
        <v>0</v>
      </c>
      <c r="CH312">
        <v>3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2</v>
      </c>
      <c r="CS312">
        <v>5</v>
      </c>
      <c r="CT312">
        <v>0</v>
      </c>
      <c r="CU312">
        <v>0</v>
      </c>
      <c r="CV312">
        <v>4</v>
      </c>
      <c r="CW312">
        <v>4</v>
      </c>
      <c r="CX312">
        <v>6</v>
      </c>
      <c r="CY312">
        <v>9</v>
      </c>
      <c r="CZ312">
        <v>50</v>
      </c>
      <c r="DA312">
        <v>11</v>
      </c>
      <c r="DB312">
        <v>1</v>
      </c>
      <c r="DC312">
        <v>17</v>
      </c>
      <c r="DD312">
        <v>31</v>
      </c>
      <c r="DE312">
        <v>4</v>
      </c>
      <c r="DF312">
        <v>0</v>
      </c>
      <c r="DG312">
        <v>99</v>
      </c>
      <c r="DH312">
        <v>3</v>
      </c>
      <c r="DI312">
        <v>10</v>
      </c>
      <c r="DJ312">
        <v>5</v>
      </c>
      <c r="DK312">
        <v>5</v>
      </c>
      <c r="DL312">
        <v>0</v>
      </c>
      <c r="DM312">
        <v>12</v>
      </c>
      <c r="DN312">
        <v>12</v>
      </c>
      <c r="DO312">
        <v>0</v>
      </c>
      <c r="DP312" s="42">
        <f t="shared" si="99"/>
        <v>7</v>
      </c>
      <c r="DQ312" s="20">
        <v>7.4640000000000004</v>
      </c>
      <c r="DR312">
        <v>2</v>
      </c>
      <c r="DS312">
        <v>1</v>
      </c>
      <c r="DT312">
        <v>0</v>
      </c>
      <c r="DU312">
        <v>0</v>
      </c>
      <c r="DV312">
        <v>0</v>
      </c>
      <c r="DW312">
        <v>1224</v>
      </c>
      <c r="DX312">
        <v>1010</v>
      </c>
      <c r="DY312">
        <v>948</v>
      </c>
      <c r="DZ312">
        <v>753</v>
      </c>
      <c r="EA312">
        <v>654</v>
      </c>
      <c r="EB312">
        <v>538</v>
      </c>
      <c r="EC312">
        <v>57.16</v>
      </c>
      <c r="ED312">
        <v>45.28</v>
      </c>
      <c r="EE312">
        <v>55</v>
      </c>
      <c r="EF312">
        <v>40</v>
      </c>
      <c r="EG312" s="41">
        <f t="shared" si="100"/>
        <v>8.4097859327217125E-2</v>
      </c>
      <c r="EH312" s="43">
        <f t="shared" si="101"/>
        <v>0.92565055762081783</v>
      </c>
      <c r="EI312" s="44">
        <f t="shared" si="102"/>
        <v>1.0097484169480349</v>
      </c>
      <c r="EJ312">
        <v>1224</v>
      </c>
      <c r="EK312">
        <v>1009</v>
      </c>
      <c r="EL312">
        <v>949</v>
      </c>
      <c r="EM312">
        <v>752</v>
      </c>
      <c r="EN312">
        <v>654</v>
      </c>
      <c r="EO312">
        <v>537</v>
      </c>
      <c r="EP312">
        <v>55</v>
      </c>
      <c r="EQ312">
        <v>40</v>
      </c>
      <c r="ER312">
        <v>599</v>
      </c>
      <c r="ES312">
        <v>479</v>
      </c>
      <c r="ET312">
        <v>215</v>
      </c>
      <c r="EU312">
        <v>197</v>
      </c>
      <c r="EV312">
        <v>30</v>
      </c>
      <c r="EW312">
        <v>22</v>
      </c>
      <c r="EX312">
        <v>71</v>
      </c>
      <c r="EY312">
        <v>64</v>
      </c>
      <c r="EZ312">
        <v>2</v>
      </c>
      <c r="FA312">
        <v>1.4</v>
      </c>
      <c r="FB312">
        <v>3.4</v>
      </c>
      <c r="FC312" s="20">
        <v>46.16</v>
      </c>
      <c r="FD312" s="26">
        <f t="shared" si="103"/>
        <v>0.56292682926829263</v>
      </c>
      <c r="FE312">
        <v>3.17</v>
      </c>
      <c r="FF312">
        <v>0.7</v>
      </c>
      <c r="FG312">
        <v>0.17</v>
      </c>
      <c r="FH312">
        <v>0.87</v>
      </c>
      <c r="FI312">
        <v>5</v>
      </c>
      <c r="FJ312">
        <v>1</v>
      </c>
      <c r="FK312">
        <v>0</v>
      </c>
      <c r="FL312" s="42">
        <f t="shared" si="104"/>
        <v>117</v>
      </c>
      <c r="FM312" s="20">
        <f t="shared" si="105"/>
        <v>45</v>
      </c>
      <c r="FN312" s="41">
        <v>4.8888888900000003E-2</v>
      </c>
      <c r="FO312" s="20">
        <f t="shared" si="106"/>
        <v>39.1</v>
      </c>
      <c r="FP312" s="20">
        <f t="shared" si="107"/>
        <v>41.492800000000003</v>
      </c>
      <c r="FQ312" s="20">
        <f t="shared" si="108"/>
        <v>114.40764766131787</v>
      </c>
      <c r="FV312" t="s">
        <v>751</v>
      </c>
      <c r="FW312" s="45">
        <v>700000</v>
      </c>
      <c r="FX312" s="45">
        <v>655833</v>
      </c>
      <c r="FY312">
        <v>120</v>
      </c>
      <c r="FZ312">
        <v>21</v>
      </c>
      <c r="GA312">
        <v>40</v>
      </c>
      <c r="GB312">
        <v>61</v>
      </c>
      <c r="GC312">
        <v>14</v>
      </c>
      <c r="GD312">
        <v>15</v>
      </c>
      <c r="GE312">
        <v>243</v>
      </c>
      <c r="GF312">
        <v>1730</v>
      </c>
      <c r="GG312">
        <v>4</v>
      </c>
      <c r="GH312">
        <v>2.4</v>
      </c>
      <c r="GI312">
        <v>6.4</v>
      </c>
      <c r="GJ312" s="42">
        <f t="shared" si="109"/>
        <v>39.1</v>
      </c>
    </row>
    <row r="313" spans="1:192" x14ac:dyDescent="0.45">
      <c r="A313" s="40">
        <v>34505</v>
      </c>
      <c r="B313" t="s">
        <v>2044</v>
      </c>
      <c r="C313" t="s">
        <v>145</v>
      </c>
      <c r="D313" t="s">
        <v>91</v>
      </c>
      <c r="E313" t="s">
        <v>91</v>
      </c>
      <c r="F313">
        <v>70</v>
      </c>
      <c r="G313">
        <v>185</v>
      </c>
      <c r="K313" t="s">
        <v>92</v>
      </c>
      <c r="L313">
        <v>2016</v>
      </c>
      <c r="M313">
        <v>23</v>
      </c>
      <c r="N313">
        <v>2</v>
      </c>
      <c r="O313">
        <v>8479465</v>
      </c>
      <c r="P313" t="s">
        <v>2045</v>
      </c>
      <c r="Q313" t="s">
        <v>2046</v>
      </c>
      <c r="R313" t="s">
        <v>2047</v>
      </c>
      <c r="S313" t="s">
        <v>2048</v>
      </c>
      <c r="T313" t="s">
        <v>725</v>
      </c>
      <c r="U313" t="s">
        <v>166</v>
      </c>
      <c r="V313">
        <v>67</v>
      </c>
      <c r="W313">
        <v>13</v>
      </c>
      <c r="X313">
        <v>7</v>
      </c>
      <c r="Y313">
        <v>5</v>
      </c>
      <c r="Z313">
        <v>20</v>
      </c>
      <c r="AA313">
        <v>14</v>
      </c>
      <c r="AB313">
        <v>88</v>
      </c>
      <c r="AC313" s="26">
        <f t="shared" si="88"/>
        <v>0.29850746268656714</v>
      </c>
      <c r="AD313" s="20">
        <f t="shared" si="89"/>
        <v>-0.10000000000000142</v>
      </c>
      <c r="AE313" s="20">
        <v>8.6039999999999992</v>
      </c>
      <c r="AF313">
        <v>-13</v>
      </c>
      <c r="AG313">
        <v>-1.7000000000000002</v>
      </c>
      <c r="AH313">
        <v>37</v>
      </c>
      <c r="AI313">
        <v>1196</v>
      </c>
      <c r="AJ313">
        <v>54472</v>
      </c>
      <c r="AK313" s="20">
        <v>907.73333333333005</v>
      </c>
      <c r="AL313">
        <v>907.73</v>
      </c>
      <c r="AM313">
        <v>908</v>
      </c>
      <c r="AN313" s="26">
        <f t="shared" si="90"/>
        <v>13.550248756218906</v>
      </c>
      <c r="AO313">
        <v>22.7</v>
      </c>
      <c r="AP313" s="41">
        <f t="shared" si="91"/>
        <v>0.55555555555555558</v>
      </c>
      <c r="AQ313">
        <v>181</v>
      </c>
      <c r="AR313">
        <v>181</v>
      </c>
      <c r="AS313">
        <v>181</v>
      </c>
      <c r="AT313">
        <v>136</v>
      </c>
      <c r="AU313">
        <v>136</v>
      </c>
      <c r="AV313">
        <v>104</v>
      </c>
      <c r="AW313">
        <v>125</v>
      </c>
      <c r="AX313">
        <v>60</v>
      </c>
      <c r="AY313">
        <v>11</v>
      </c>
      <c r="AZ313">
        <v>14</v>
      </c>
      <c r="BA313" s="42">
        <f t="shared" si="92"/>
        <v>25</v>
      </c>
      <c r="BB313">
        <v>12.81</v>
      </c>
      <c r="BC313">
        <v>25.1538</v>
      </c>
      <c r="BD313" s="20">
        <v>137.9</v>
      </c>
      <c r="BE313" s="20">
        <f t="shared" si="93"/>
        <v>318.89999999999998</v>
      </c>
      <c r="BF313" s="20">
        <f t="shared" si="94"/>
        <v>21.078955195928305</v>
      </c>
      <c r="BG313">
        <v>310</v>
      </c>
      <c r="BH313">
        <v>295</v>
      </c>
      <c r="BI313">
        <v>247</v>
      </c>
      <c r="BJ313" s="41">
        <f t="shared" si="95"/>
        <v>0.55655296229802509</v>
      </c>
      <c r="BK313">
        <v>147</v>
      </c>
      <c r="BL313">
        <v>146</v>
      </c>
      <c r="BM313">
        <v>91</v>
      </c>
      <c r="BN313" s="42">
        <f t="shared" si="96"/>
        <v>55</v>
      </c>
      <c r="BO313">
        <v>32</v>
      </c>
      <c r="BP313">
        <v>28</v>
      </c>
      <c r="BQ313">
        <v>27</v>
      </c>
      <c r="BR313">
        <v>33</v>
      </c>
      <c r="BS313" s="41">
        <f t="shared" si="97"/>
        <v>4.7210300429184553E-2</v>
      </c>
      <c r="BT313">
        <v>11</v>
      </c>
      <c r="BU313">
        <v>42</v>
      </c>
      <c r="BV313" s="41">
        <f t="shared" si="98"/>
        <v>0.20754716981132076</v>
      </c>
      <c r="BW313">
        <v>2</v>
      </c>
      <c r="BX313">
        <v>12</v>
      </c>
      <c r="BY313">
        <v>4</v>
      </c>
      <c r="BZ313">
        <v>9</v>
      </c>
      <c r="CA313">
        <v>5</v>
      </c>
      <c r="CB313">
        <v>21</v>
      </c>
      <c r="CC313">
        <v>4</v>
      </c>
      <c r="CD313">
        <v>15</v>
      </c>
      <c r="CE313">
        <v>1</v>
      </c>
      <c r="CF313">
        <v>14</v>
      </c>
      <c r="CG313">
        <v>8</v>
      </c>
      <c r="CH313">
        <v>21</v>
      </c>
      <c r="CI313">
        <v>0</v>
      </c>
      <c r="CJ313">
        <v>0</v>
      </c>
      <c r="CK313">
        <v>3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2</v>
      </c>
      <c r="CT313">
        <v>3</v>
      </c>
      <c r="CU313">
        <v>0</v>
      </c>
      <c r="CV313">
        <v>7</v>
      </c>
      <c r="CW313">
        <v>0</v>
      </c>
      <c r="CX313">
        <v>4</v>
      </c>
      <c r="CY313">
        <v>4</v>
      </c>
      <c r="CZ313">
        <v>24</v>
      </c>
      <c r="DA313">
        <v>5</v>
      </c>
      <c r="DB313">
        <v>4</v>
      </c>
      <c r="DC313">
        <v>1</v>
      </c>
      <c r="DD313">
        <v>23</v>
      </c>
      <c r="DE313">
        <v>16</v>
      </c>
      <c r="DF313">
        <v>0</v>
      </c>
      <c r="DG313">
        <v>55</v>
      </c>
      <c r="DH313">
        <v>16</v>
      </c>
      <c r="DI313">
        <v>12</v>
      </c>
      <c r="DJ313">
        <v>16</v>
      </c>
      <c r="DK313">
        <v>15</v>
      </c>
      <c r="DL313">
        <v>1</v>
      </c>
      <c r="DM313">
        <v>11</v>
      </c>
      <c r="DN313">
        <v>10</v>
      </c>
      <c r="DO313">
        <v>1</v>
      </c>
      <c r="DP313" s="42">
        <f t="shared" si="99"/>
        <v>-4</v>
      </c>
      <c r="DQ313" s="20">
        <v>-6.8520000000000003</v>
      </c>
      <c r="DR313">
        <v>15</v>
      </c>
      <c r="DS313">
        <v>1</v>
      </c>
      <c r="DT313">
        <v>0</v>
      </c>
      <c r="DU313">
        <v>0</v>
      </c>
      <c r="DV313">
        <v>0</v>
      </c>
      <c r="DW313">
        <v>870</v>
      </c>
      <c r="DX313">
        <v>910</v>
      </c>
      <c r="DY313">
        <v>627</v>
      </c>
      <c r="DZ313">
        <v>666</v>
      </c>
      <c r="EA313">
        <v>461</v>
      </c>
      <c r="EB313">
        <v>500</v>
      </c>
      <c r="EC313">
        <v>41.73</v>
      </c>
      <c r="ED313">
        <v>42.26</v>
      </c>
      <c r="EE313">
        <v>36</v>
      </c>
      <c r="EF313">
        <v>53</v>
      </c>
      <c r="EG313" s="41">
        <f t="shared" si="100"/>
        <v>7.8091106290672452E-2</v>
      </c>
      <c r="EH313" s="43">
        <f t="shared" si="101"/>
        <v>0.89400000000000002</v>
      </c>
      <c r="EI313" s="44">
        <f t="shared" si="102"/>
        <v>0.97209110629067252</v>
      </c>
      <c r="EJ313">
        <v>871</v>
      </c>
      <c r="EK313">
        <v>908</v>
      </c>
      <c r="EL313">
        <v>628</v>
      </c>
      <c r="EM313">
        <v>666</v>
      </c>
      <c r="EN313">
        <v>463</v>
      </c>
      <c r="EO313">
        <v>501</v>
      </c>
      <c r="EP313">
        <v>37</v>
      </c>
      <c r="EQ313">
        <v>53</v>
      </c>
      <c r="ER313">
        <v>438</v>
      </c>
      <c r="ES313">
        <v>446</v>
      </c>
      <c r="ET313">
        <v>170</v>
      </c>
      <c r="EU313">
        <v>169</v>
      </c>
      <c r="EV313">
        <v>24</v>
      </c>
      <c r="EW313">
        <v>28</v>
      </c>
      <c r="EX313">
        <v>58</v>
      </c>
      <c r="EY313">
        <v>58</v>
      </c>
      <c r="EZ313">
        <v>0.9</v>
      </c>
      <c r="FA313">
        <v>0.5</v>
      </c>
      <c r="FB313">
        <v>1.3</v>
      </c>
      <c r="FC313" s="20">
        <v>16.190000000000001</v>
      </c>
      <c r="FD313" s="26">
        <f t="shared" si="103"/>
        <v>0.24164179104477615</v>
      </c>
      <c r="FE313">
        <v>1.6598999999999999</v>
      </c>
      <c r="FF313">
        <v>0.09</v>
      </c>
      <c r="FG313">
        <v>-0.52</v>
      </c>
      <c r="FH313">
        <v>-0.43</v>
      </c>
      <c r="FL313" s="42">
        <f t="shared" si="104"/>
        <v>218</v>
      </c>
      <c r="FM313" s="20">
        <f t="shared" si="105"/>
        <v>11.6</v>
      </c>
      <c r="FN313" s="41">
        <v>7.3659480400000005E-2</v>
      </c>
      <c r="FO313" s="20">
        <f t="shared" si="106"/>
        <v>16.3</v>
      </c>
      <c r="FP313" s="20">
        <f t="shared" si="107"/>
        <v>18.6296</v>
      </c>
      <c r="FQ313" s="20">
        <f t="shared" si="108"/>
        <v>117.656131228449</v>
      </c>
      <c r="FR313">
        <v>9</v>
      </c>
      <c r="FS313" t="s">
        <v>2049</v>
      </c>
      <c r="FT313">
        <v>277</v>
      </c>
      <c r="FU313" t="s">
        <v>721</v>
      </c>
      <c r="FV313" t="s">
        <v>751</v>
      </c>
      <c r="FW313" s="45">
        <v>925000</v>
      </c>
      <c r="FX313" s="45">
        <v>925000</v>
      </c>
      <c r="FY313">
        <v>127</v>
      </c>
      <c r="FZ313">
        <v>20</v>
      </c>
      <c r="GA313">
        <v>18</v>
      </c>
      <c r="GB313">
        <v>38</v>
      </c>
      <c r="GC313">
        <v>-10</v>
      </c>
      <c r="GD313">
        <v>53</v>
      </c>
      <c r="GE313">
        <v>197</v>
      </c>
      <c r="GF313">
        <v>1702</v>
      </c>
      <c r="GG313">
        <v>1.5</v>
      </c>
      <c r="GH313">
        <v>1.4</v>
      </c>
      <c r="GI313">
        <v>2.9</v>
      </c>
      <c r="GJ313" s="42">
        <f t="shared" si="109"/>
        <v>16.3</v>
      </c>
    </row>
    <row r="314" spans="1:192" x14ac:dyDescent="0.45">
      <c r="A314" s="40">
        <v>31258</v>
      </c>
      <c r="B314" t="s">
        <v>1005</v>
      </c>
      <c r="C314" t="s">
        <v>362</v>
      </c>
      <c r="D314" t="s">
        <v>107</v>
      </c>
      <c r="E314" t="s">
        <v>107</v>
      </c>
      <c r="F314">
        <v>71</v>
      </c>
      <c r="G314">
        <v>185</v>
      </c>
      <c r="H314">
        <v>2004</v>
      </c>
      <c r="I314">
        <v>2</v>
      </c>
      <c r="J314">
        <v>61</v>
      </c>
      <c r="K314" t="s">
        <v>92</v>
      </c>
      <c r="L314">
        <v>2007</v>
      </c>
      <c r="M314">
        <v>32</v>
      </c>
      <c r="N314">
        <v>11</v>
      </c>
      <c r="O314">
        <v>8471274</v>
      </c>
      <c r="P314" t="s">
        <v>2050</v>
      </c>
      <c r="Q314" t="s">
        <v>2051</v>
      </c>
      <c r="R314" t="s">
        <v>2052</v>
      </c>
      <c r="S314" t="s">
        <v>486</v>
      </c>
      <c r="T314" t="s">
        <v>720</v>
      </c>
      <c r="U314" t="s">
        <v>205</v>
      </c>
      <c r="V314">
        <v>78</v>
      </c>
      <c r="W314">
        <v>12</v>
      </c>
      <c r="X314">
        <v>23</v>
      </c>
      <c r="Y314">
        <v>16</v>
      </c>
      <c r="Z314">
        <v>35</v>
      </c>
      <c r="AA314">
        <v>6</v>
      </c>
      <c r="AB314">
        <v>30</v>
      </c>
      <c r="AC314" s="26">
        <f t="shared" si="88"/>
        <v>0.44871794871794873</v>
      </c>
      <c r="AD314" s="20">
        <f t="shared" si="89"/>
        <v>-2.9099378881987548</v>
      </c>
      <c r="AE314" s="20">
        <v>12.827</v>
      </c>
      <c r="AF314">
        <v>-31</v>
      </c>
      <c r="AG314">
        <v>-11.1</v>
      </c>
      <c r="AH314">
        <v>26</v>
      </c>
      <c r="AI314">
        <v>2225</v>
      </c>
      <c r="AJ314">
        <v>108938</v>
      </c>
      <c r="AK314" s="20">
        <v>1813.85</v>
      </c>
      <c r="AL314">
        <v>1813.85</v>
      </c>
      <c r="AM314">
        <v>1816</v>
      </c>
      <c r="AN314" s="26">
        <f t="shared" si="90"/>
        <v>23.277350427350427</v>
      </c>
      <c r="AO314">
        <v>38.35</v>
      </c>
      <c r="AP314" s="41">
        <f t="shared" si="91"/>
        <v>0.53030303030303028</v>
      </c>
      <c r="AQ314">
        <v>276</v>
      </c>
      <c r="AR314">
        <v>279</v>
      </c>
      <c r="AS314">
        <v>279</v>
      </c>
      <c r="AT314">
        <v>173</v>
      </c>
      <c r="AU314">
        <v>173</v>
      </c>
      <c r="AV314">
        <v>119</v>
      </c>
      <c r="AW314">
        <v>85</v>
      </c>
      <c r="AX314">
        <v>18</v>
      </c>
      <c r="AY314">
        <v>7</v>
      </c>
      <c r="AZ314">
        <v>15</v>
      </c>
      <c r="BA314" s="42">
        <f t="shared" si="92"/>
        <v>22</v>
      </c>
      <c r="BB314">
        <v>5.85</v>
      </c>
      <c r="BC314">
        <v>52.277299999999997</v>
      </c>
      <c r="BD314" s="20">
        <v>407.4</v>
      </c>
      <c r="BE314" s="20">
        <f t="shared" si="93"/>
        <v>683.4</v>
      </c>
      <c r="BF314" s="20">
        <f t="shared" si="94"/>
        <v>22.606058935413625</v>
      </c>
      <c r="BG314">
        <v>527</v>
      </c>
      <c r="BH314">
        <v>565</v>
      </c>
      <c r="BI314">
        <v>650</v>
      </c>
      <c r="BJ314" s="41">
        <f t="shared" si="95"/>
        <v>0.44774851316907394</v>
      </c>
      <c r="BK314">
        <v>114</v>
      </c>
      <c r="BL314">
        <v>114</v>
      </c>
      <c r="BM314">
        <v>114</v>
      </c>
      <c r="BN314" s="42">
        <f t="shared" si="96"/>
        <v>0</v>
      </c>
      <c r="BO314">
        <v>54</v>
      </c>
      <c r="BP314">
        <v>66</v>
      </c>
      <c r="BQ314">
        <v>16</v>
      </c>
      <c r="BR314">
        <v>154</v>
      </c>
      <c r="BS314" s="41">
        <f t="shared" si="97"/>
        <v>9.45945945945946E-2</v>
      </c>
      <c r="BT314">
        <v>0</v>
      </c>
      <c r="BU314">
        <v>0</v>
      </c>
      <c r="BV314" s="41">
        <f t="shared" si="98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3</v>
      </c>
      <c r="CS314">
        <v>3</v>
      </c>
      <c r="CT314">
        <v>0</v>
      </c>
      <c r="CU314">
        <v>0</v>
      </c>
      <c r="CV314">
        <v>4</v>
      </c>
      <c r="CW314">
        <v>1</v>
      </c>
      <c r="CX314">
        <v>3</v>
      </c>
      <c r="CY314">
        <v>2</v>
      </c>
      <c r="CZ314">
        <v>48</v>
      </c>
      <c r="DA314">
        <v>6</v>
      </c>
      <c r="DB314">
        <v>2</v>
      </c>
      <c r="DC314">
        <v>28</v>
      </c>
      <c r="DD314">
        <v>11</v>
      </c>
      <c r="DE314">
        <v>1</v>
      </c>
      <c r="DF314">
        <v>1</v>
      </c>
      <c r="DG314">
        <v>70</v>
      </c>
      <c r="DH314">
        <v>12</v>
      </c>
      <c r="DI314">
        <v>7</v>
      </c>
      <c r="DJ314">
        <v>13</v>
      </c>
      <c r="DK314">
        <v>13</v>
      </c>
      <c r="DL314">
        <v>0</v>
      </c>
      <c r="DM314">
        <v>7</v>
      </c>
      <c r="DN314">
        <v>7</v>
      </c>
      <c r="DO314">
        <v>0</v>
      </c>
      <c r="DP314" s="42">
        <f t="shared" si="99"/>
        <v>-5</v>
      </c>
      <c r="DQ314" s="20">
        <v>1.4450000000000001</v>
      </c>
      <c r="DR314">
        <v>12</v>
      </c>
      <c r="DS314">
        <v>0</v>
      </c>
      <c r="DT314">
        <v>0</v>
      </c>
      <c r="DU314">
        <v>0</v>
      </c>
      <c r="DV314">
        <v>0</v>
      </c>
      <c r="DW314">
        <v>1667</v>
      </c>
      <c r="DX314">
        <v>1938</v>
      </c>
      <c r="DY314">
        <v>1221</v>
      </c>
      <c r="DZ314">
        <v>1474</v>
      </c>
      <c r="EA314">
        <v>864</v>
      </c>
      <c r="EB314">
        <v>1003</v>
      </c>
      <c r="EC314">
        <v>74.930000000000007</v>
      </c>
      <c r="ED314">
        <v>97.71</v>
      </c>
      <c r="EE314">
        <v>66</v>
      </c>
      <c r="EF314">
        <v>99</v>
      </c>
      <c r="EG314" s="41">
        <f t="shared" si="100"/>
        <v>7.6388888888888895E-2</v>
      </c>
      <c r="EH314" s="43">
        <f t="shared" si="101"/>
        <v>0.90129611166500501</v>
      </c>
      <c r="EI314" s="44">
        <f t="shared" si="102"/>
        <v>0.97768500055389396</v>
      </c>
      <c r="EJ314">
        <v>1670</v>
      </c>
      <c r="EK314">
        <v>1941</v>
      </c>
      <c r="EL314">
        <v>1222</v>
      </c>
      <c r="EM314">
        <v>1476</v>
      </c>
      <c r="EN314">
        <v>861</v>
      </c>
      <c r="EO314">
        <v>1006</v>
      </c>
      <c r="EP314">
        <v>66</v>
      </c>
      <c r="EQ314">
        <v>100</v>
      </c>
      <c r="ER314">
        <v>817</v>
      </c>
      <c r="ES314">
        <v>956</v>
      </c>
      <c r="ET314">
        <v>330</v>
      </c>
      <c r="EU314">
        <v>401</v>
      </c>
      <c r="EV314">
        <v>35</v>
      </c>
      <c r="EW314">
        <v>52</v>
      </c>
      <c r="EX314">
        <v>102</v>
      </c>
      <c r="EY314">
        <v>108</v>
      </c>
      <c r="EZ314">
        <v>2.6</v>
      </c>
      <c r="FA314">
        <v>2.2000000000000002</v>
      </c>
      <c r="FB314">
        <v>4.8</v>
      </c>
      <c r="FC314" s="20">
        <v>24.23</v>
      </c>
      <c r="FD314" s="26">
        <f t="shared" si="103"/>
        <v>0.31064102564102564</v>
      </c>
      <c r="FE314">
        <v>3.4340999999999999</v>
      </c>
      <c r="FF314">
        <v>0.48</v>
      </c>
      <c r="FG314">
        <v>-0.42</v>
      </c>
      <c r="FH314">
        <v>0.06</v>
      </c>
      <c r="FI314">
        <v>1</v>
      </c>
      <c r="FJ314">
        <v>1</v>
      </c>
      <c r="FK314">
        <v>1</v>
      </c>
      <c r="FL314" s="42">
        <f t="shared" si="104"/>
        <v>294</v>
      </c>
      <c r="FM314" s="20">
        <f t="shared" si="105"/>
        <v>10.833333333333334</v>
      </c>
      <c r="FN314" s="41">
        <v>6.5027755700000009E-2</v>
      </c>
      <c r="FO314" s="20">
        <f t="shared" si="106"/>
        <v>32.4</v>
      </c>
      <c r="FP314" s="20">
        <f t="shared" si="107"/>
        <v>35.289000000000001</v>
      </c>
      <c r="FQ314" s="20">
        <f t="shared" si="108"/>
        <v>119.24911100697412</v>
      </c>
      <c r="FR314">
        <v>4</v>
      </c>
      <c r="FS314" t="s">
        <v>455</v>
      </c>
      <c r="FT314">
        <v>195</v>
      </c>
      <c r="FU314" t="s">
        <v>721</v>
      </c>
      <c r="FV314" t="s">
        <v>711</v>
      </c>
      <c r="FW314" s="45">
        <v>6100000</v>
      </c>
      <c r="FX314" s="45">
        <v>5475000</v>
      </c>
      <c r="FY314">
        <v>722</v>
      </c>
      <c r="FZ314">
        <v>73</v>
      </c>
      <c r="GA314">
        <v>275</v>
      </c>
      <c r="GB314">
        <v>348</v>
      </c>
      <c r="GC314">
        <v>28</v>
      </c>
      <c r="GD314">
        <v>254</v>
      </c>
      <c r="GE314">
        <v>1164</v>
      </c>
      <c r="GF314">
        <v>16439</v>
      </c>
      <c r="GG314">
        <v>26.3</v>
      </c>
      <c r="GH314">
        <v>35.200000000000003</v>
      </c>
      <c r="GI314">
        <v>61.5</v>
      </c>
      <c r="GJ314" s="42">
        <f t="shared" si="109"/>
        <v>32.4</v>
      </c>
    </row>
    <row r="315" spans="1:192" x14ac:dyDescent="0.45">
      <c r="A315" s="40">
        <v>31530</v>
      </c>
      <c r="B315" t="s">
        <v>2053</v>
      </c>
      <c r="D315" t="s">
        <v>399</v>
      </c>
      <c r="E315" t="s">
        <v>399</v>
      </c>
      <c r="F315">
        <v>72</v>
      </c>
      <c r="G315">
        <v>188</v>
      </c>
      <c r="H315">
        <v>2004</v>
      </c>
      <c r="I315">
        <v>2</v>
      </c>
      <c r="J315">
        <v>63</v>
      </c>
      <c r="K315" t="s">
        <v>202</v>
      </c>
      <c r="L315">
        <v>2006</v>
      </c>
      <c r="M315">
        <v>31</v>
      </c>
      <c r="N315">
        <v>12</v>
      </c>
      <c r="O315">
        <v>8471276</v>
      </c>
      <c r="P315" t="s">
        <v>2054</v>
      </c>
      <c r="Q315" t="s">
        <v>2055</v>
      </c>
      <c r="R315" t="s">
        <v>2056</v>
      </c>
      <c r="S315" t="s">
        <v>774</v>
      </c>
      <c r="T315" t="s">
        <v>716</v>
      </c>
      <c r="U315" t="s">
        <v>263</v>
      </c>
      <c r="V315">
        <v>64</v>
      </c>
      <c r="W315">
        <v>17</v>
      </c>
      <c r="X315">
        <v>27</v>
      </c>
      <c r="Y315">
        <v>17</v>
      </c>
      <c r="Z315">
        <v>44</v>
      </c>
      <c r="AA315">
        <v>6</v>
      </c>
      <c r="AB315">
        <v>41</v>
      </c>
      <c r="AC315" s="26">
        <f t="shared" si="88"/>
        <v>0.6875</v>
      </c>
      <c r="AD315" s="20">
        <f t="shared" si="89"/>
        <v>-3.7503546099290759</v>
      </c>
      <c r="AE315" s="20">
        <v>16.439</v>
      </c>
      <c r="AF315">
        <v>10</v>
      </c>
      <c r="AG315">
        <v>7.3</v>
      </c>
      <c r="AH315">
        <v>18</v>
      </c>
      <c r="AI315">
        <v>1310</v>
      </c>
      <c r="AJ315">
        <v>64803</v>
      </c>
      <c r="AK315" s="20">
        <v>1080.05</v>
      </c>
      <c r="AL315">
        <v>1080.05</v>
      </c>
      <c r="AM315">
        <v>1080</v>
      </c>
      <c r="AN315" s="26">
        <f t="shared" si="90"/>
        <v>16.875781249999999</v>
      </c>
      <c r="AO315">
        <v>27.95</v>
      </c>
      <c r="AP315" s="41">
        <f t="shared" si="91"/>
        <v>0.5714285714285714</v>
      </c>
      <c r="AQ315">
        <v>201</v>
      </c>
      <c r="AR315">
        <v>201</v>
      </c>
      <c r="AS315">
        <v>201</v>
      </c>
      <c r="AT315">
        <v>160</v>
      </c>
      <c r="AU315">
        <v>160</v>
      </c>
      <c r="AV315">
        <v>119</v>
      </c>
      <c r="AW315">
        <v>123</v>
      </c>
      <c r="AX315">
        <v>46</v>
      </c>
      <c r="AY315">
        <v>7</v>
      </c>
      <c r="AZ315">
        <v>14</v>
      </c>
      <c r="BA315" s="42">
        <f t="shared" si="92"/>
        <v>21</v>
      </c>
      <c r="BB315">
        <v>13.52</v>
      </c>
      <c r="BC315">
        <v>30.210100000000001</v>
      </c>
      <c r="BD315" s="20">
        <v>303.3</v>
      </c>
      <c r="BE315" s="20">
        <f t="shared" si="93"/>
        <v>504.3</v>
      </c>
      <c r="BF315" s="20">
        <f t="shared" si="94"/>
        <v>28.015369658812091</v>
      </c>
      <c r="BG315">
        <v>539</v>
      </c>
      <c r="BH315">
        <v>328</v>
      </c>
      <c r="BI315">
        <v>244</v>
      </c>
      <c r="BJ315" s="41">
        <f t="shared" si="95"/>
        <v>0.68837803320561941</v>
      </c>
      <c r="BK315">
        <v>31</v>
      </c>
      <c r="BL315">
        <v>31</v>
      </c>
      <c r="BM315">
        <v>89</v>
      </c>
      <c r="BN315" s="42">
        <f t="shared" si="96"/>
        <v>-58</v>
      </c>
      <c r="BO315">
        <v>41</v>
      </c>
      <c r="BP315">
        <v>30</v>
      </c>
      <c r="BQ315">
        <v>25</v>
      </c>
      <c r="BR315">
        <v>35</v>
      </c>
      <c r="BS315" s="41">
        <f t="shared" si="97"/>
        <v>4.8746518105849582E-2</v>
      </c>
      <c r="BT315">
        <v>502</v>
      </c>
      <c r="BU315">
        <v>465</v>
      </c>
      <c r="BV315" s="41">
        <f t="shared" si="98"/>
        <v>0.5191313340227508</v>
      </c>
      <c r="BW315">
        <v>105</v>
      </c>
      <c r="BX315">
        <v>105</v>
      </c>
      <c r="BY315">
        <v>158</v>
      </c>
      <c r="BZ315">
        <v>136</v>
      </c>
      <c r="CA315">
        <v>239</v>
      </c>
      <c r="CB315">
        <v>224</v>
      </c>
      <c r="CC315">
        <v>141</v>
      </c>
      <c r="CD315">
        <v>124</v>
      </c>
      <c r="CE315">
        <v>198</v>
      </c>
      <c r="CF315">
        <v>179</v>
      </c>
      <c r="CG315">
        <v>304</v>
      </c>
      <c r="CH315">
        <v>278</v>
      </c>
      <c r="CI315">
        <v>1</v>
      </c>
      <c r="CJ315">
        <v>0</v>
      </c>
      <c r="CK315">
        <v>2</v>
      </c>
      <c r="CL315">
        <v>2</v>
      </c>
      <c r="CM315">
        <v>1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4</v>
      </c>
      <c r="CT315">
        <v>0</v>
      </c>
      <c r="CU315">
        <v>0</v>
      </c>
      <c r="CV315">
        <v>11</v>
      </c>
      <c r="CW315">
        <v>0</v>
      </c>
      <c r="CX315">
        <v>4</v>
      </c>
      <c r="CY315">
        <v>4</v>
      </c>
      <c r="CZ315">
        <v>33</v>
      </c>
      <c r="DA315">
        <v>10</v>
      </c>
      <c r="DB315">
        <v>0</v>
      </c>
      <c r="DC315">
        <v>25</v>
      </c>
      <c r="DD315">
        <v>16</v>
      </c>
      <c r="DE315">
        <v>7</v>
      </c>
      <c r="DF315">
        <v>1</v>
      </c>
      <c r="DG315">
        <v>60</v>
      </c>
      <c r="DH315">
        <v>9</v>
      </c>
      <c r="DI315">
        <v>13</v>
      </c>
      <c r="DJ315">
        <v>9</v>
      </c>
      <c r="DK315">
        <v>9</v>
      </c>
      <c r="DL315">
        <v>0</v>
      </c>
      <c r="DM315">
        <v>12</v>
      </c>
      <c r="DN315">
        <v>12</v>
      </c>
      <c r="DO315">
        <v>0</v>
      </c>
      <c r="DP315" s="42">
        <f t="shared" si="99"/>
        <v>4</v>
      </c>
      <c r="DQ315" s="20">
        <v>-1.492</v>
      </c>
      <c r="DR315">
        <v>9</v>
      </c>
      <c r="DS315">
        <v>0</v>
      </c>
      <c r="DT315">
        <v>0</v>
      </c>
      <c r="DU315">
        <v>0</v>
      </c>
      <c r="DV315">
        <v>0</v>
      </c>
      <c r="DW315">
        <v>1181</v>
      </c>
      <c r="DX315">
        <v>879</v>
      </c>
      <c r="DY315">
        <v>907</v>
      </c>
      <c r="DZ315">
        <v>683</v>
      </c>
      <c r="EA315">
        <v>663</v>
      </c>
      <c r="EB315">
        <v>515</v>
      </c>
      <c r="EC315">
        <v>61.37</v>
      </c>
      <c r="ED315">
        <v>43.63</v>
      </c>
      <c r="EE315">
        <v>77</v>
      </c>
      <c r="EF315">
        <v>49</v>
      </c>
      <c r="EG315" s="41">
        <f t="shared" si="100"/>
        <v>0.11613876319758673</v>
      </c>
      <c r="EH315" s="43">
        <f t="shared" si="101"/>
        <v>0.90485436893203886</v>
      </c>
      <c r="EI315" s="44">
        <f t="shared" si="102"/>
        <v>1.0209931321296255</v>
      </c>
      <c r="EJ315">
        <v>1187</v>
      </c>
      <c r="EK315">
        <v>878</v>
      </c>
      <c r="EL315">
        <v>911</v>
      </c>
      <c r="EM315">
        <v>682</v>
      </c>
      <c r="EN315">
        <v>665</v>
      </c>
      <c r="EO315">
        <v>514</v>
      </c>
      <c r="EP315">
        <v>77</v>
      </c>
      <c r="EQ315">
        <v>49</v>
      </c>
      <c r="ER315">
        <v>611</v>
      </c>
      <c r="ES315">
        <v>410</v>
      </c>
      <c r="ET315">
        <v>210</v>
      </c>
      <c r="EU315">
        <v>170</v>
      </c>
      <c r="EV315">
        <v>42</v>
      </c>
      <c r="EW315">
        <v>21</v>
      </c>
      <c r="EX315">
        <v>63</v>
      </c>
      <c r="EY315">
        <v>82</v>
      </c>
      <c r="EZ315">
        <v>3.2</v>
      </c>
      <c r="FA315">
        <v>1.6</v>
      </c>
      <c r="FB315">
        <v>4.9000000000000004</v>
      </c>
      <c r="FC315" s="20">
        <v>49.99</v>
      </c>
      <c r="FD315" s="26">
        <f t="shared" si="103"/>
        <v>0.78109375000000003</v>
      </c>
      <c r="FE315">
        <v>5.6192000000000002</v>
      </c>
      <c r="FF315">
        <v>0.30000000000000004</v>
      </c>
      <c r="FG315">
        <v>0.12</v>
      </c>
      <c r="FH315">
        <v>0.42</v>
      </c>
      <c r="FI315">
        <v>1</v>
      </c>
      <c r="FJ315">
        <v>0</v>
      </c>
      <c r="FK315">
        <v>0</v>
      </c>
      <c r="FL315" s="42">
        <f t="shared" si="104"/>
        <v>84</v>
      </c>
      <c r="FM315" s="20">
        <f t="shared" si="105"/>
        <v>6.2222222222222223</v>
      </c>
      <c r="FN315" s="41">
        <v>8.7124999999999994E-2</v>
      </c>
      <c r="FO315" s="20">
        <f t="shared" si="106"/>
        <v>42.2</v>
      </c>
      <c r="FP315" s="20">
        <f t="shared" si="107"/>
        <v>43.701599999999999</v>
      </c>
      <c r="FQ315" s="20">
        <f t="shared" si="108"/>
        <v>114.4391463358178</v>
      </c>
      <c r="FR315">
        <v>10</v>
      </c>
      <c r="FS315" t="s">
        <v>189</v>
      </c>
      <c r="FT315">
        <v>725</v>
      </c>
      <c r="FU315" t="s">
        <v>702</v>
      </c>
      <c r="FV315" t="s">
        <v>711</v>
      </c>
      <c r="FW315" s="45">
        <v>7500000</v>
      </c>
      <c r="FX315" s="45">
        <v>7250000</v>
      </c>
      <c r="FY315">
        <v>769</v>
      </c>
      <c r="FZ315">
        <v>174</v>
      </c>
      <c r="GA315">
        <v>396</v>
      </c>
      <c r="GB315">
        <v>570</v>
      </c>
      <c r="GC315">
        <v>106</v>
      </c>
      <c r="GD315">
        <v>284</v>
      </c>
      <c r="GE315">
        <v>1431</v>
      </c>
      <c r="GF315">
        <v>13848</v>
      </c>
      <c r="GG315">
        <v>43</v>
      </c>
      <c r="GH315">
        <v>18.8</v>
      </c>
      <c r="GI315">
        <v>61.8</v>
      </c>
      <c r="GJ315" s="42">
        <f t="shared" si="109"/>
        <v>42.2</v>
      </c>
    </row>
    <row r="316" spans="1:192" x14ac:dyDescent="0.45">
      <c r="A316" s="40">
        <v>34955</v>
      </c>
      <c r="B316" t="s">
        <v>1752</v>
      </c>
      <c r="C316" t="s">
        <v>295</v>
      </c>
      <c r="D316" t="s">
        <v>107</v>
      </c>
      <c r="E316" t="s">
        <v>107</v>
      </c>
      <c r="F316">
        <v>74</v>
      </c>
      <c r="G316">
        <v>195</v>
      </c>
      <c r="H316">
        <v>2013</v>
      </c>
      <c r="I316">
        <v>4</v>
      </c>
      <c r="J316">
        <v>100</v>
      </c>
      <c r="K316" t="s">
        <v>92</v>
      </c>
      <c r="L316">
        <v>2015</v>
      </c>
      <c r="M316">
        <v>22</v>
      </c>
      <c r="N316">
        <v>3</v>
      </c>
      <c r="O316">
        <v>8477425</v>
      </c>
      <c r="P316" t="s">
        <v>2057</v>
      </c>
      <c r="Q316" t="s">
        <v>2058</v>
      </c>
      <c r="R316" t="s">
        <v>2059</v>
      </c>
      <c r="S316" t="s">
        <v>2060</v>
      </c>
      <c r="T316" t="s">
        <v>725</v>
      </c>
      <c r="U316" t="s">
        <v>194</v>
      </c>
      <c r="V316">
        <v>76</v>
      </c>
      <c r="W316">
        <v>19</v>
      </c>
      <c r="X316">
        <v>13</v>
      </c>
      <c r="Y316">
        <v>5</v>
      </c>
      <c r="Z316">
        <v>32</v>
      </c>
      <c r="AA316">
        <v>6</v>
      </c>
      <c r="AB316">
        <v>61</v>
      </c>
      <c r="AC316" s="26">
        <f t="shared" si="88"/>
        <v>0.42105263157894735</v>
      </c>
      <c r="AD316" s="20">
        <f t="shared" si="89"/>
        <v>10.819672131147541</v>
      </c>
      <c r="AE316" s="20">
        <v>13.603</v>
      </c>
      <c r="AF316">
        <v>-6</v>
      </c>
      <c r="AG316">
        <v>2</v>
      </c>
      <c r="AH316">
        <v>84</v>
      </c>
      <c r="AI316">
        <v>1275</v>
      </c>
      <c r="AJ316">
        <v>56813</v>
      </c>
      <c r="AK316" s="20">
        <v>946.88333333333003</v>
      </c>
      <c r="AL316">
        <v>946.88</v>
      </c>
      <c r="AM316">
        <v>947</v>
      </c>
      <c r="AN316" s="26">
        <f t="shared" si="90"/>
        <v>12.458991228070175</v>
      </c>
      <c r="AO316">
        <v>21.08</v>
      </c>
      <c r="AP316" s="41">
        <f t="shared" si="91"/>
        <v>0.71111111111111114</v>
      </c>
      <c r="AQ316">
        <v>262</v>
      </c>
      <c r="AR316">
        <v>261</v>
      </c>
      <c r="AS316">
        <v>262</v>
      </c>
      <c r="AT316">
        <v>226</v>
      </c>
      <c r="AU316">
        <v>226</v>
      </c>
      <c r="AV316">
        <v>170</v>
      </c>
      <c r="AW316">
        <v>144</v>
      </c>
      <c r="AX316">
        <v>67</v>
      </c>
      <c r="AY316">
        <v>15</v>
      </c>
      <c r="AZ316">
        <v>13</v>
      </c>
      <c r="BA316" s="42">
        <f t="shared" si="92"/>
        <v>28</v>
      </c>
      <c r="BB316">
        <v>16.2</v>
      </c>
      <c r="BC316">
        <v>30.7941</v>
      </c>
      <c r="BD316" s="20">
        <v>117.1</v>
      </c>
      <c r="BE316" s="20">
        <f t="shared" si="93"/>
        <v>379.1</v>
      </c>
      <c r="BF316" s="20">
        <f t="shared" si="94"/>
        <v>24.022051368705643</v>
      </c>
      <c r="BG316">
        <v>307</v>
      </c>
      <c r="BH316">
        <v>311</v>
      </c>
      <c r="BI316">
        <v>309</v>
      </c>
      <c r="BJ316" s="41">
        <f t="shared" si="95"/>
        <v>0.49837662337662336</v>
      </c>
      <c r="BK316">
        <v>75</v>
      </c>
      <c r="BL316">
        <v>75</v>
      </c>
      <c r="BM316">
        <v>147</v>
      </c>
      <c r="BN316" s="42">
        <f t="shared" si="96"/>
        <v>-72</v>
      </c>
      <c r="BO316">
        <v>56</v>
      </c>
      <c r="BP316">
        <v>36</v>
      </c>
      <c r="BQ316">
        <v>24</v>
      </c>
      <c r="BR316">
        <v>22</v>
      </c>
      <c r="BS316" s="41">
        <f t="shared" si="97"/>
        <v>3.1930333817126268E-2</v>
      </c>
      <c r="BT316">
        <v>2</v>
      </c>
      <c r="BU316">
        <v>1</v>
      </c>
      <c r="BV316" s="41">
        <f t="shared" si="98"/>
        <v>0.66666666666666663</v>
      </c>
      <c r="BW316">
        <v>1</v>
      </c>
      <c r="BX316">
        <v>0</v>
      </c>
      <c r="BY316">
        <v>0</v>
      </c>
      <c r="BZ316">
        <v>0</v>
      </c>
      <c r="CA316">
        <v>1</v>
      </c>
      <c r="CB316">
        <v>1</v>
      </c>
      <c r="CC316">
        <v>2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3</v>
      </c>
      <c r="CL316">
        <v>2</v>
      </c>
      <c r="CM316">
        <v>0</v>
      </c>
      <c r="CN316">
        <v>0</v>
      </c>
      <c r="CO316">
        <v>1</v>
      </c>
      <c r="CP316">
        <v>3</v>
      </c>
      <c r="CQ316">
        <v>0</v>
      </c>
      <c r="CR316">
        <v>1</v>
      </c>
      <c r="CS316">
        <v>6</v>
      </c>
      <c r="CT316">
        <v>3</v>
      </c>
      <c r="CU316">
        <v>0</v>
      </c>
      <c r="CV316">
        <v>6</v>
      </c>
      <c r="CW316">
        <v>0</v>
      </c>
      <c r="CX316">
        <v>2</v>
      </c>
      <c r="CY316">
        <v>5</v>
      </c>
      <c r="CZ316">
        <v>49</v>
      </c>
      <c r="DA316">
        <v>21</v>
      </c>
      <c r="DB316">
        <v>3</v>
      </c>
      <c r="DC316">
        <v>10</v>
      </c>
      <c r="DD316">
        <v>58</v>
      </c>
      <c r="DE316">
        <v>12</v>
      </c>
      <c r="DF316">
        <v>4</v>
      </c>
      <c r="DG316">
        <v>62</v>
      </c>
      <c r="DH316">
        <v>34</v>
      </c>
      <c r="DI316">
        <v>28</v>
      </c>
      <c r="DJ316">
        <v>32</v>
      </c>
      <c r="DK316">
        <v>30</v>
      </c>
      <c r="DL316">
        <v>2</v>
      </c>
      <c r="DM316">
        <v>31</v>
      </c>
      <c r="DN316">
        <v>29</v>
      </c>
      <c r="DO316">
        <v>2</v>
      </c>
      <c r="DP316" s="42">
        <f t="shared" si="99"/>
        <v>-6</v>
      </c>
      <c r="DQ316" s="20">
        <v>-2.6509999999999998</v>
      </c>
      <c r="DR316">
        <v>31</v>
      </c>
      <c r="DS316">
        <v>2</v>
      </c>
      <c r="DT316">
        <v>0</v>
      </c>
      <c r="DU316">
        <v>1</v>
      </c>
      <c r="DV316">
        <v>0</v>
      </c>
      <c r="DW316">
        <v>957</v>
      </c>
      <c r="DX316">
        <v>882</v>
      </c>
      <c r="DY316">
        <v>749</v>
      </c>
      <c r="DZ316">
        <v>667</v>
      </c>
      <c r="EA316">
        <v>522</v>
      </c>
      <c r="EB316">
        <v>462</v>
      </c>
      <c r="EC316">
        <v>47.28</v>
      </c>
      <c r="ED316">
        <v>38.14</v>
      </c>
      <c r="EE316">
        <v>45</v>
      </c>
      <c r="EF316">
        <v>42</v>
      </c>
      <c r="EG316" s="41">
        <f t="shared" si="100"/>
        <v>8.6206896551724144E-2</v>
      </c>
      <c r="EH316" s="43">
        <f t="shared" si="101"/>
        <v>0.90909090909090906</v>
      </c>
      <c r="EI316" s="44">
        <f t="shared" si="102"/>
        <v>0.99529780564263315</v>
      </c>
      <c r="EJ316">
        <v>956</v>
      </c>
      <c r="EK316">
        <v>882</v>
      </c>
      <c r="EL316">
        <v>748</v>
      </c>
      <c r="EM316">
        <v>667</v>
      </c>
      <c r="EN316">
        <v>521</v>
      </c>
      <c r="EO316">
        <v>460</v>
      </c>
      <c r="EP316">
        <v>45</v>
      </c>
      <c r="EQ316">
        <v>42</v>
      </c>
      <c r="ER316">
        <v>463</v>
      </c>
      <c r="ES316">
        <v>426</v>
      </c>
      <c r="ET316">
        <v>200</v>
      </c>
      <c r="EU316">
        <v>148</v>
      </c>
      <c r="EV316">
        <v>28</v>
      </c>
      <c r="EW316">
        <v>26</v>
      </c>
      <c r="EX316">
        <v>75</v>
      </c>
      <c r="EY316">
        <v>73</v>
      </c>
      <c r="EZ316">
        <v>2.8</v>
      </c>
      <c r="FA316">
        <v>0.9</v>
      </c>
      <c r="FB316">
        <v>3.6</v>
      </c>
      <c r="FC316" s="20">
        <v>35.71</v>
      </c>
      <c r="FD316" s="26">
        <f t="shared" si="103"/>
        <v>0.4698684210526316</v>
      </c>
      <c r="FE316">
        <v>3.6546000000000003</v>
      </c>
      <c r="FF316">
        <v>1.23</v>
      </c>
      <c r="FG316">
        <v>-0.62</v>
      </c>
      <c r="FH316">
        <v>0.61</v>
      </c>
      <c r="FL316" s="42">
        <f t="shared" si="104"/>
        <v>183</v>
      </c>
      <c r="FM316" s="20">
        <f t="shared" si="105"/>
        <v>3.193548387096774</v>
      </c>
      <c r="FN316" s="41">
        <v>9.1517857100000002E-2</v>
      </c>
      <c r="FO316" s="20">
        <f t="shared" si="106"/>
        <v>23.6</v>
      </c>
      <c r="FP316" s="20">
        <f t="shared" si="107"/>
        <v>31.469799999999999</v>
      </c>
      <c r="FQ316" s="20">
        <f t="shared" si="108"/>
        <v>116.53007772896248</v>
      </c>
      <c r="FR316">
        <v>3</v>
      </c>
      <c r="FS316" t="s">
        <v>189</v>
      </c>
      <c r="FT316">
        <v>34</v>
      </c>
      <c r="FV316" t="s">
        <v>751</v>
      </c>
      <c r="FW316" s="45">
        <v>925000</v>
      </c>
      <c r="FX316" s="45">
        <v>925000</v>
      </c>
      <c r="FY316">
        <v>137</v>
      </c>
      <c r="FZ316">
        <v>27</v>
      </c>
      <c r="GA316">
        <v>22</v>
      </c>
      <c r="GB316">
        <v>49</v>
      </c>
      <c r="GC316">
        <v>-27</v>
      </c>
      <c r="GD316">
        <v>170</v>
      </c>
      <c r="GE316">
        <v>277</v>
      </c>
      <c r="GF316">
        <v>1731</v>
      </c>
      <c r="GG316">
        <v>3.4</v>
      </c>
      <c r="GH316">
        <v>1.2</v>
      </c>
      <c r="GI316">
        <v>4.5</v>
      </c>
      <c r="GJ316" s="42">
        <f t="shared" si="109"/>
        <v>23.6</v>
      </c>
    </row>
    <row r="317" spans="1:192" x14ac:dyDescent="0.45">
      <c r="A317" s="40">
        <v>34778</v>
      </c>
      <c r="B317" t="s">
        <v>933</v>
      </c>
      <c r="C317" t="s">
        <v>145</v>
      </c>
      <c r="D317" t="s">
        <v>91</v>
      </c>
      <c r="E317" t="s">
        <v>91</v>
      </c>
      <c r="F317">
        <v>76</v>
      </c>
      <c r="G317">
        <v>230</v>
      </c>
      <c r="H317">
        <v>2013</v>
      </c>
      <c r="I317">
        <v>4</v>
      </c>
      <c r="J317">
        <v>101</v>
      </c>
      <c r="K317" t="s">
        <v>92</v>
      </c>
      <c r="L317">
        <v>2015</v>
      </c>
      <c r="M317">
        <v>22</v>
      </c>
      <c r="N317">
        <v>3</v>
      </c>
      <c r="O317">
        <v>8477426</v>
      </c>
      <c r="P317" t="s">
        <v>2061</v>
      </c>
      <c r="Q317" t="s">
        <v>2062</v>
      </c>
      <c r="R317" t="s">
        <v>806</v>
      </c>
      <c r="S317" t="s">
        <v>1586</v>
      </c>
      <c r="T317" t="s">
        <v>725</v>
      </c>
      <c r="U317" t="s">
        <v>110</v>
      </c>
      <c r="V317">
        <v>11</v>
      </c>
      <c r="W317">
        <v>1</v>
      </c>
      <c r="X317">
        <v>0</v>
      </c>
      <c r="Y317">
        <v>0</v>
      </c>
      <c r="Z317">
        <v>1</v>
      </c>
      <c r="AA317">
        <v>34</v>
      </c>
      <c r="AB317">
        <v>61</v>
      </c>
      <c r="AC317" s="26">
        <f t="shared" si="88"/>
        <v>9.0909090909090912E-2</v>
      </c>
      <c r="AD317" s="20">
        <f t="shared" si="89"/>
        <v>-1.2000000000000002</v>
      </c>
      <c r="AE317" s="20">
        <v>0.5</v>
      </c>
      <c r="AF317">
        <v>-4</v>
      </c>
      <c r="AG317">
        <v>-0.9</v>
      </c>
      <c r="AH317">
        <v>0</v>
      </c>
      <c r="AI317">
        <v>122</v>
      </c>
      <c r="AJ317">
        <v>5212</v>
      </c>
      <c r="AK317" s="20">
        <v>86.866666666667001</v>
      </c>
      <c r="AL317">
        <v>86.87</v>
      </c>
      <c r="AM317">
        <v>87</v>
      </c>
      <c r="AN317" s="26">
        <f t="shared" si="90"/>
        <v>7.8969696969696965</v>
      </c>
      <c r="AO317">
        <v>13.53</v>
      </c>
      <c r="AP317" s="41">
        <f t="shared" si="91"/>
        <v>1</v>
      </c>
      <c r="AQ317">
        <v>21</v>
      </c>
      <c r="AR317">
        <v>21</v>
      </c>
      <c r="AS317">
        <v>21</v>
      </c>
      <c r="AT317">
        <v>15</v>
      </c>
      <c r="AU317">
        <v>15</v>
      </c>
      <c r="AV317">
        <v>11</v>
      </c>
      <c r="AW317">
        <v>9</v>
      </c>
      <c r="AX317">
        <v>2</v>
      </c>
      <c r="AY317">
        <v>2</v>
      </c>
      <c r="AZ317">
        <v>1</v>
      </c>
      <c r="BA317" s="42">
        <f t="shared" si="92"/>
        <v>3</v>
      </c>
      <c r="BB317">
        <v>0.49</v>
      </c>
      <c r="BC317">
        <v>41.181800000000003</v>
      </c>
      <c r="BD317" s="20">
        <v>0</v>
      </c>
      <c r="BE317" s="20">
        <f t="shared" si="93"/>
        <v>21</v>
      </c>
      <c r="BF317" s="20">
        <f t="shared" si="94"/>
        <v>14.504431909750201</v>
      </c>
      <c r="BG317">
        <v>27</v>
      </c>
      <c r="BH317">
        <v>24</v>
      </c>
      <c r="BI317">
        <v>6</v>
      </c>
      <c r="BJ317" s="41">
        <f t="shared" si="95"/>
        <v>0.81818181818181823</v>
      </c>
      <c r="BK317">
        <v>16</v>
      </c>
      <c r="BL317">
        <v>16</v>
      </c>
      <c r="BM317">
        <v>10</v>
      </c>
      <c r="BN317" s="42">
        <f t="shared" si="96"/>
        <v>6</v>
      </c>
      <c r="BO317">
        <v>4</v>
      </c>
      <c r="BP317">
        <v>4</v>
      </c>
      <c r="BQ317">
        <v>2</v>
      </c>
      <c r="BR317">
        <v>4</v>
      </c>
      <c r="BS317" s="41">
        <f t="shared" si="97"/>
        <v>7.407407407407407E-2</v>
      </c>
      <c r="BT317">
        <v>1</v>
      </c>
      <c r="BU317">
        <v>3</v>
      </c>
      <c r="BV317" s="41">
        <f t="shared" si="98"/>
        <v>0.25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2</v>
      </c>
      <c r="CC317">
        <v>0</v>
      </c>
      <c r="CD317">
        <v>0</v>
      </c>
      <c r="CE317">
        <v>0</v>
      </c>
      <c r="CF317">
        <v>3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3</v>
      </c>
      <c r="DA317">
        <v>2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7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 s="42">
        <f t="shared" si="99"/>
        <v>0</v>
      </c>
      <c r="DQ317" s="20">
        <v>-9.4E-2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74</v>
      </c>
      <c r="DX317">
        <v>63</v>
      </c>
      <c r="DY317">
        <v>60</v>
      </c>
      <c r="DZ317">
        <v>50</v>
      </c>
      <c r="EA317">
        <v>39</v>
      </c>
      <c r="EB317">
        <v>40</v>
      </c>
      <c r="EC317">
        <v>2.1</v>
      </c>
      <c r="ED317">
        <v>3.27</v>
      </c>
      <c r="EE317">
        <v>1</v>
      </c>
      <c r="EF317">
        <v>6</v>
      </c>
      <c r="EG317" s="41">
        <f t="shared" si="100"/>
        <v>2.564102564102564E-2</v>
      </c>
      <c r="EH317" s="43">
        <f t="shared" si="101"/>
        <v>0.85</v>
      </c>
      <c r="EI317" s="44">
        <f t="shared" si="102"/>
        <v>0.87564102564102564</v>
      </c>
      <c r="EJ317">
        <v>73</v>
      </c>
      <c r="EK317">
        <v>63</v>
      </c>
      <c r="EL317">
        <v>59</v>
      </c>
      <c r="EM317">
        <v>50</v>
      </c>
      <c r="EN317">
        <v>39</v>
      </c>
      <c r="EO317">
        <v>40</v>
      </c>
      <c r="EP317">
        <v>1</v>
      </c>
      <c r="EQ317">
        <v>6</v>
      </c>
      <c r="ER317">
        <v>30</v>
      </c>
      <c r="ES317">
        <v>24</v>
      </c>
      <c r="ET317">
        <v>7</v>
      </c>
      <c r="EU317">
        <v>10</v>
      </c>
      <c r="EV317">
        <v>0</v>
      </c>
      <c r="EW317">
        <v>3</v>
      </c>
      <c r="EX317">
        <v>2</v>
      </c>
      <c r="EY317">
        <v>2</v>
      </c>
      <c r="EZ317">
        <v>0</v>
      </c>
      <c r="FA317">
        <v>-0.1</v>
      </c>
      <c r="FB317">
        <v>-0.1</v>
      </c>
      <c r="FC317" s="20">
        <v>1.9</v>
      </c>
      <c r="FD317" s="26">
        <f t="shared" si="103"/>
        <v>0.17272727272727273</v>
      </c>
      <c r="FE317">
        <v>3.7100000000000001E-2</v>
      </c>
      <c r="FF317">
        <v>-0.02</v>
      </c>
      <c r="FG317">
        <v>0.17</v>
      </c>
      <c r="FH317">
        <v>0.15</v>
      </c>
      <c r="FL317" s="42">
        <f t="shared" si="104"/>
        <v>20</v>
      </c>
      <c r="FM317" s="20">
        <f t="shared" si="105"/>
        <v>0</v>
      </c>
      <c r="FN317" s="41">
        <v>3.4195162600000002E-2</v>
      </c>
      <c r="FO317" s="20">
        <f t="shared" si="106"/>
        <v>1</v>
      </c>
      <c r="FP317" s="20">
        <f t="shared" si="107"/>
        <v>0.98119999999999996</v>
      </c>
      <c r="FQ317" s="20">
        <f t="shared" si="108"/>
        <v>94.624151030275129</v>
      </c>
      <c r="FV317" t="s">
        <v>751</v>
      </c>
      <c r="FW317" s="45">
        <v>650000</v>
      </c>
      <c r="FX317" s="45">
        <v>670000</v>
      </c>
      <c r="FY317">
        <v>36</v>
      </c>
      <c r="FZ317">
        <v>3</v>
      </c>
      <c r="GA317">
        <v>3</v>
      </c>
      <c r="GB317">
        <v>6</v>
      </c>
      <c r="GC317">
        <v>-9</v>
      </c>
      <c r="GD317">
        <v>6</v>
      </c>
      <c r="GE317">
        <v>43</v>
      </c>
      <c r="GF317">
        <v>396</v>
      </c>
      <c r="GG317">
        <v>-0.1</v>
      </c>
      <c r="GH317">
        <v>0</v>
      </c>
      <c r="GI317">
        <v>-0.1</v>
      </c>
      <c r="GJ317" s="42">
        <f t="shared" si="109"/>
        <v>1</v>
      </c>
    </row>
    <row r="318" spans="1:192" x14ac:dyDescent="0.45">
      <c r="A318" s="40">
        <v>34468</v>
      </c>
      <c r="B318" t="s">
        <v>1078</v>
      </c>
      <c r="C318" t="s">
        <v>145</v>
      </c>
      <c r="D318" t="s">
        <v>91</v>
      </c>
      <c r="E318" t="s">
        <v>91</v>
      </c>
      <c r="F318">
        <v>78</v>
      </c>
      <c r="G318">
        <v>232</v>
      </c>
      <c r="H318">
        <v>2013</v>
      </c>
      <c r="I318">
        <v>4</v>
      </c>
      <c r="J318">
        <v>103</v>
      </c>
      <c r="K318" t="s">
        <v>202</v>
      </c>
      <c r="L318">
        <v>2017</v>
      </c>
      <c r="M318">
        <v>23</v>
      </c>
      <c r="N318">
        <v>1</v>
      </c>
      <c r="O318">
        <v>8477428</v>
      </c>
      <c r="P318" t="s">
        <v>2063</v>
      </c>
      <c r="Q318" t="s">
        <v>2064</v>
      </c>
      <c r="R318" t="s">
        <v>2065</v>
      </c>
      <c r="S318" t="s">
        <v>766</v>
      </c>
      <c r="T318" t="s">
        <v>710</v>
      </c>
      <c r="U318" t="s">
        <v>172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92</v>
      </c>
      <c r="AC318" s="26">
        <f t="shared" si="88"/>
        <v>0</v>
      </c>
      <c r="AD318" s="20">
        <f t="shared" si="89"/>
        <v>0</v>
      </c>
      <c r="AE318" s="20">
        <v>0</v>
      </c>
      <c r="AF318">
        <v>-1</v>
      </c>
      <c r="AG318">
        <v>-0.8</v>
      </c>
      <c r="AH318">
        <v>0</v>
      </c>
      <c r="AI318">
        <v>22</v>
      </c>
      <c r="AJ318">
        <v>959</v>
      </c>
      <c r="AK318" s="20">
        <v>15.983333333333</v>
      </c>
      <c r="AL318">
        <v>15.98</v>
      </c>
      <c r="AM318">
        <v>16</v>
      </c>
      <c r="AN318" s="26">
        <f t="shared" si="90"/>
        <v>7.9916666666666663</v>
      </c>
      <c r="AO318">
        <v>13.72</v>
      </c>
      <c r="AP318" s="41">
        <f t="shared" si="91"/>
        <v>0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0</v>
      </c>
      <c r="AY318">
        <v>1</v>
      </c>
      <c r="AZ318">
        <v>0</v>
      </c>
      <c r="BA318" s="42">
        <f t="shared" si="92"/>
        <v>1</v>
      </c>
      <c r="BB318">
        <v>0.12</v>
      </c>
      <c r="BC318">
        <v>45</v>
      </c>
      <c r="BD318" s="20">
        <v>0</v>
      </c>
      <c r="BE318" s="20">
        <f t="shared" si="93"/>
        <v>3</v>
      </c>
      <c r="BF318" s="20">
        <f t="shared" si="94"/>
        <v>11.264080100125156</v>
      </c>
      <c r="BG318">
        <v>5</v>
      </c>
      <c r="BH318">
        <v>6</v>
      </c>
      <c r="BI318">
        <v>5</v>
      </c>
      <c r="BJ318" s="41">
        <f t="shared" si="95"/>
        <v>0.5</v>
      </c>
      <c r="BK318">
        <v>2</v>
      </c>
      <c r="BL318">
        <v>2</v>
      </c>
      <c r="BM318">
        <v>1</v>
      </c>
      <c r="BN318" s="42">
        <f t="shared" si="96"/>
        <v>1</v>
      </c>
      <c r="BO318">
        <v>1</v>
      </c>
      <c r="BP318">
        <v>0</v>
      </c>
      <c r="BQ318">
        <v>0</v>
      </c>
      <c r="BR318">
        <v>2</v>
      </c>
      <c r="BS318" s="41">
        <f t="shared" si="97"/>
        <v>0.11764705882352941</v>
      </c>
      <c r="BT318">
        <v>0</v>
      </c>
      <c r="BU318">
        <v>0</v>
      </c>
      <c r="BV318" s="41">
        <f t="shared" si="98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1</v>
      </c>
      <c r="DO318">
        <v>0</v>
      </c>
      <c r="DP318" s="42">
        <f t="shared" si="99"/>
        <v>1</v>
      </c>
      <c r="DQ318" s="20">
        <v>0.98299999999999998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10</v>
      </c>
      <c r="DX318">
        <v>21</v>
      </c>
      <c r="DY318">
        <v>9</v>
      </c>
      <c r="DZ318">
        <v>15</v>
      </c>
      <c r="EA318">
        <v>5</v>
      </c>
      <c r="EB318">
        <v>11</v>
      </c>
      <c r="EC318">
        <v>0.49</v>
      </c>
      <c r="ED318">
        <v>1.05</v>
      </c>
      <c r="EE318">
        <v>0</v>
      </c>
      <c r="EF318">
        <v>1</v>
      </c>
      <c r="EG318" s="41">
        <f t="shared" si="100"/>
        <v>0</v>
      </c>
      <c r="EH318" s="43">
        <f t="shared" si="101"/>
        <v>0.90909090909090906</v>
      </c>
      <c r="EI318" s="44">
        <f t="shared" si="102"/>
        <v>0.90909090909090906</v>
      </c>
      <c r="EJ318">
        <v>10</v>
      </c>
      <c r="EK318">
        <v>21</v>
      </c>
      <c r="EL318">
        <v>9</v>
      </c>
      <c r="EM318">
        <v>15</v>
      </c>
      <c r="EN318">
        <v>5</v>
      </c>
      <c r="EO318">
        <v>11</v>
      </c>
      <c r="EP318">
        <v>0</v>
      </c>
      <c r="EQ318">
        <v>1</v>
      </c>
      <c r="ER318">
        <v>5</v>
      </c>
      <c r="ES318">
        <v>12</v>
      </c>
      <c r="ET318">
        <v>1</v>
      </c>
      <c r="EU318">
        <v>7</v>
      </c>
      <c r="EV318">
        <v>0</v>
      </c>
      <c r="EW318">
        <v>1</v>
      </c>
      <c r="EX318">
        <v>1</v>
      </c>
      <c r="EY318">
        <v>2</v>
      </c>
      <c r="EZ318">
        <v>0</v>
      </c>
      <c r="FA318">
        <v>0</v>
      </c>
      <c r="FB318">
        <v>-0.1</v>
      </c>
      <c r="FC318" s="20">
        <v>-0.38</v>
      </c>
      <c r="FD318" s="26">
        <f t="shared" si="103"/>
        <v>-0.19</v>
      </c>
      <c r="FE318">
        <v>1E-4</v>
      </c>
      <c r="FF318">
        <v>0</v>
      </c>
      <c r="FG318">
        <v>0</v>
      </c>
      <c r="FH318">
        <v>0</v>
      </c>
      <c r="FL318" s="42">
        <f t="shared" si="104"/>
        <v>4</v>
      </c>
      <c r="FM318" s="20">
        <f t="shared" si="105"/>
        <v>0</v>
      </c>
      <c r="FN318" s="41">
        <v>0</v>
      </c>
      <c r="FO318" s="20">
        <f t="shared" si="106"/>
        <v>0</v>
      </c>
      <c r="FP318" s="20">
        <f t="shared" si="107"/>
        <v>0.1966</v>
      </c>
      <c r="FQ318" s="20">
        <f t="shared" si="108"/>
        <v>116.39549436795994</v>
      </c>
      <c r="FV318" t="s">
        <v>751</v>
      </c>
      <c r="FW318" s="45">
        <v>650000</v>
      </c>
      <c r="FX318" s="45">
        <v>650000</v>
      </c>
      <c r="FY318">
        <v>2</v>
      </c>
      <c r="FZ318">
        <v>0</v>
      </c>
      <c r="GA318">
        <v>0</v>
      </c>
      <c r="GB318">
        <v>0</v>
      </c>
      <c r="GC318">
        <v>-1</v>
      </c>
      <c r="GD318">
        <v>0</v>
      </c>
      <c r="GE318">
        <v>1</v>
      </c>
      <c r="GF318">
        <v>16</v>
      </c>
      <c r="GG318">
        <v>0</v>
      </c>
      <c r="GH318">
        <v>0</v>
      </c>
      <c r="GI318">
        <v>-0.1</v>
      </c>
      <c r="GJ318" s="42">
        <f t="shared" si="109"/>
        <v>0</v>
      </c>
    </row>
    <row r="319" spans="1:192" x14ac:dyDescent="0.45">
      <c r="A319" s="40">
        <v>34523</v>
      </c>
      <c r="B319" t="s">
        <v>1162</v>
      </c>
      <c r="C319" t="s">
        <v>282</v>
      </c>
      <c r="D319" t="s">
        <v>107</v>
      </c>
      <c r="E319" t="s">
        <v>107</v>
      </c>
      <c r="F319">
        <v>73</v>
      </c>
      <c r="G319">
        <v>206</v>
      </c>
      <c r="H319">
        <v>2013</v>
      </c>
      <c r="I319">
        <v>4</v>
      </c>
      <c r="J319">
        <v>104</v>
      </c>
      <c r="K319" t="s">
        <v>92</v>
      </c>
      <c r="L319">
        <v>2014</v>
      </c>
      <c r="M319">
        <v>23</v>
      </c>
      <c r="N319">
        <v>4</v>
      </c>
      <c r="O319">
        <v>8477429</v>
      </c>
      <c r="P319" t="s">
        <v>2066</v>
      </c>
      <c r="Q319" t="s">
        <v>2067</v>
      </c>
      <c r="R319" t="s">
        <v>2068</v>
      </c>
      <c r="S319" t="s">
        <v>272</v>
      </c>
      <c r="T319" t="s">
        <v>716</v>
      </c>
      <c r="U319" t="s">
        <v>285</v>
      </c>
      <c r="V319">
        <v>82</v>
      </c>
      <c r="W319">
        <v>9</v>
      </c>
      <c r="X319">
        <v>19</v>
      </c>
      <c r="Y319">
        <v>8</v>
      </c>
      <c r="Z319">
        <v>28</v>
      </c>
      <c r="AA319">
        <v>11</v>
      </c>
      <c r="AB319">
        <v>63</v>
      </c>
      <c r="AC319" s="26">
        <f t="shared" si="88"/>
        <v>0.34146341463414637</v>
      </c>
      <c r="AD319" s="20">
        <f t="shared" si="89"/>
        <v>10.098591549295776</v>
      </c>
      <c r="AE319" s="20">
        <v>10.114000000000001</v>
      </c>
      <c r="AF319">
        <v>17</v>
      </c>
      <c r="AG319">
        <v>6.4</v>
      </c>
      <c r="AH319">
        <v>14</v>
      </c>
      <c r="AI319">
        <v>1637</v>
      </c>
      <c r="AJ319">
        <v>67569</v>
      </c>
      <c r="AK319" s="20">
        <v>1125.9666666666999</v>
      </c>
      <c r="AL319">
        <v>1125.93</v>
      </c>
      <c r="AM319">
        <v>1126</v>
      </c>
      <c r="AN319" s="26">
        <f t="shared" si="90"/>
        <v>13.733536585365854</v>
      </c>
      <c r="AO319">
        <v>23.06</v>
      </c>
      <c r="AP319" s="41">
        <f t="shared" si="91"/>
        <v>0.60869565217391308</v>
      </c>
      <c r="AQ319">
        <v>186</v>
      </c>
      <c r="AR319">
        <v>186</v>
      </c>
      <c r="AS319">
        <v>186</v>
      </c>
      <c r="AT319">
        <v>135</v>
      </c>
      <c r="AU319">
        <v>135</v>
      </c>
      <c r="AV319">
        <v>96</v>
      </c>
      <c r="AW319">
        <v>103</v>
      </c>
      <c r="AX319">
        <v>53</v>
      </c>
      <c r="AY319">
        <v>7</v>
      </c>
      <c r="AZ319">
        <v>9</v>
      </c>
      <c r="BA319" s="42">
        <f t="shared" si="92"/>
        <v>16</v>
      </c>
      <c r="BB319">
        <v>9.9499999999999993</v>
      </c>
      <c r="BC319">
        <v>27</v>
      </c>
      <c r="BD319" s="20">
        <v>124.5</v>
      </c>
      <c r="BE319" s="20">
        <f t="shared" si="93"/>
        <v>310.5</v>
      </c>
      <c r="BF319" s="20">
        <f t="shared" si="94"/>
        <v>16.546321707388557</v>
      </c>
      <c r="BG319">
        <v>283</v>
      </c>
      <c r="BH319">
        <v>408</v>
      </c>
      <c r="BI319">
        <v>482</v>
      </c>
      <c r="BJ319" s="41">
        <f t="shared" si="95"/>
        <v>0.36993464052287583</v>
      </c>
      <c r="BK319">
        <v>99</v>
      </c>
      <c r="BL319">
        <v>99</v>
      </c>
      <c r="BM319">
        <v>67</v>
      </c>
      <c r="BN319" s="42">
        <f t="shared" si="96"/>
        <v>32</v>
      </c>
      <c r="BO319">
        <v>39</v>
      </c>
      <c r="BP319">
        <v>30</v>
      </c>
      <c r="BQ319">
        <v>29</v>
      </c>
      <c r="BR319">
        <v>51</v>
      </c>
      <c r="BS319" s="41">
        <f t="shared" si="97"/>
        <v>5.8553386911595867E-2</v>
      </c>
      <c r="BT319">
        <v>296</v>
      </c>
      <c r="BU319">
        <v>275</v>
      </c>
      <c r="BV319" s="41">
        <f t="shared" si="98"/>
        <v>0.51838879159369522</v>
      </c>
      <c r="BW319">
        <v>119</v>
      </c>
      <c r="BX319">
        <v>112</v>
      </c>
      <c r="BY319">
        <v>103</v>
      </c>
      <c r="BZ319">
        <v>97</v>
      </c>
      <c r="CA319">
        <v>74</v>
      </c>
      <c r="CB319">
        <v>66</v>
      </c>
      <c r="CC319">
        <v>88</v>
      </c>
      <c r="CD319">
        <v>78</v>
      </c>
      <c r="CE319">
        <v>110</v>
      </c>
      <c r="CF319">
        <v>101</v>
      </c>
      <c r="CG319">
        <v>172</v>
      </c>
      <c r="CH319">
        <v>159</v>
      </c>
      <c r="CI319">
        <v>0</v>
      </c>
      <c r="CJ319">
        <v>0</v>
      </c>
      <c r="CK319">
        <v>4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0</v>
      </c>
      <c r="CV319">
        <v>6</v>
      </c>
      <c r="CW319">
        <v>0</v>
      </c>
      <c r="CX319">
        <v>2</v>
      </c>
      <c r="CY319">
        <v>3</v>
      </c>
      <c r="CZ319">
        <v>34</v>
      </c>
      <c r="DA319">
        <v>11</v>
      </c>
      <c r="DB319">
        <v>3</v>
      </c>
      <c r="DC319">
        <v>4</v>
      </c>
      <c r="DD319">
        <v>9</v>
      </c>
      <c r="DE319">
        <v>3</v>
      </c>
      <c r="DF319">
        <v>1</v>
      </c>
      <c r="DG319">
        <v>65</v>
      </c>
      <c r="DH319">
        <v>7</v>
      </c>
      <c r="DI319">
        <v>8</v>
      </c>
      <c r="DJ319">
        <v>7</v>
      </c>
      <c r="DK319">
        <v>7</v>
      </c>
      <c r="DL319">
        <v>0</v>
      </c>
      <c r="DM319">
        <v>8</v>
      </c>
      <c r="DN319">
        <v>8</v>
      </c>
      <c r="DO319">
        <v>0</v>
      </c>
      <c r="DP319" s="42">
        <f t="shared" si="99"/>
        <v>1</v>
      </c>
      <c r="DQ319" s="20">
        <v>-1.837</v>
      </c>
      <c r="DR319">
        <v>7</v>
      </c>
      <c r="DS319">
        <v>0</v>
      </c>
      <c r="DT319">
        <v>0</v>
      </c>
      <c r="DU319">
        <v>0</v>
      </c>
      <c r="DV319">
        <v>0</v>
      </c>
      <c r="DW319">
        <v>940</v>
      </c>
      <c r="DX319">
        <v>1099</v>
      </c>
      <c r="DY319">
        <v>690</v>
      </c>
      <c r="DZ319">
        <v>820</v>
      </c>
      <c r="EA319">
        <v>500</v>
      </c>
      <c r="EB319">
        <v>577</v>
      </c>
      <c r="EC319">
        <v>39.89</v>
      </c>
      <c r="ED319">
        <v>51.58</v>
      </c>
      <c r="EE319">
        <v>46</v>
      </c>
      <c r="EF319">
        <v>44</v>
      </c>
      <c r="EG319" s="41">
        <f t="shared" si="100"/>
        <v>9.1999999999999998E-2</v>
      </c>
      <c r="EH319" s="43">
        <f t="shared" si="101"/>
        <v>0.9237435008665511</v>
      </c>
      <c r="EI319" s="44">
        <f t="shared" si="102"/>
        <v>1.0157435008665512</v>
      </c>
      <c r="EJ319">
        <v>938</v>
      </c>
      <c r="EK319">
        <v>1097</v>
      </c>
      <c r="EL319">
        <v>689</v>
      </c>
      <c r="EM319">
        <v>816</v>
      </c>
      <c r="EN319">
        <v>499</v>
      </c>
      <c r="EO319">
        <v>573</v>
      </c>
      <c r="EP319">
        <v>47</v>
      </c>
      <c r="EQ319">
        <v>44</v>
      </c>
      <c r="ER319">
        <v>423</v>
      </c>
      <c r="ES319">
        <v>526</v>
      </c>
      <c r="ET319">
        <v>177</v>
      </c>
      <c r="EU319">
        <v>185</v>
      </c>
      <c r="EV319">
        <v>22</v>
      </c>
      <c r="EW319">
        <v>16</v>
      </c>
      <c r="EX319">
        <v>68</v>
      </c>
      <c r="EY319">
        <v>69</v>
      </c>
      <c r="EZ319">
        <v>0.60000000000000009</v>
      </c>
      <c r="FA319">
        <v>1.8</v>
      </c>
      <c r="FB319">
        <v>2.4</v>
      </c>
      <c r="FC319" s="20">
        <v>34.71</v>
      </c>
      <c r="FD319" s="26">
        <f t="shared" si="103"/>
        <v>0.42329268292682926</v>
      </c>
      <c r="FE319">
        <v>1.7718</v>
      </c>
      <c r="FF319">
        <v>0.03</v>
      </c>
      <c r="FG319">
        <v>0.47</v>
      </c>
      <c r="FH319">
        <v>0.5</v>
      </c>
      <c r="FL319" s="42">
        <f t="shared" si="104"/>
        <v>164</v>
      </c>
      <c r="FM319" s="20">
        <f t="shared" si="105"/>
        <v>18.285714285714285</v>
      </c>
      <c r="FN319" s="41">
        <v>3.4090909100000004E-2</v>
      </c>
      <c r="FO319" s="20">
        <f t="shared" si="106"/>
        <v>26.6</v>
      </c>
      <c r="FP319" s="20">
        <f t="shared" si="107"/>
        <v>27.6326</v>
      </c>
      <c r="FQ319" s="20">
        <f t="shared" si="108"/>
        <v>108.65684367589458</v>
      </c>
      <c r="FV319" t="s">
        <v>751</v>
      </c>
      <c r="FW319" s="45">
        <v>900000</v>
      </c>
      <c r="FX319" s="45">
        <v>1000000</v>
      </c>
      <c r="FY319">
        <v>224</v>
      </c>
      <c r="FZ319">
        <v>25</v>
      </c>
      <c r="GA319">
        <v>34</v>
      </c>
      <c r="GB319">
        <v>59</v>
      </c>
      <c r="GC319">
        <v>35</v>
      </c>
      <c r="GD319">
        <v>38</v>
      </c>
      <c r="GE319">
        <v>231</v>
      </c>
      <c r="GF319">
        <v>2546</v>
      </c>
      <c r="GG319">
        <v>1.9</v>
      </c>
      <c r="GH319">
        <v>3.9</v>
      </c>
      <c r="GI319">
        <v>5.9</v>
      </c>
      <c r="GJ319" s="42">
        <f t="shared" si="109"/>
        <v>26.6</v>
      </c>
    </row>
    <row r="320" spans="1:192" x14ac:dyDescent="0.45">
      <c r="A320" s="40">
        <v>34711</v>
      </c>
      <c r="B320" t="s">
        <v>1099</v>
      </c>
      <c r="C320" t="s">
        <v>145</v>
      </c>
      <c r="D320" t="s">
        <v>91</v>
      </c>
      <c r="E320" t="s">
        <v>91</v>
      </c>
      <c r="F320">
        <v>78</v>
      </c>
      <c r="G320">
        <v>222</v>
      </c>
      <c r="H320">
        <v>2013</v>
      </c>
      <c r="I320">
        <v>4</v>
      </c>
      <c r="J320">
        <v>108</v>
      </c>
      <c r="K320" t="s">
        <v>92</v>
      </c>
      <c r="L320">
        <v>2015</v>
      </c>
      <c r="M320">
        <v>23</v>
      </c>
      <c r="N320">
        <v>3</v>
      </c>
      <c r="O320">
        <v>8477433</v>
      </c>
      <c r="P320" t="s">
        <v>2069</v>
      </c>
      <c r="Q320" t="s">
        <v>2070</v>
      </c>
      <c r="R320" t="s">
        <v>2071</v>
      </c>
      <c r="S320" t="s">
        <v>151</v>
      </c>
      <c r="T320" t="s">
        <v>720</v>
      </c>
      <c r="U320" t="s">
        <v>110</v>
      </c>
      <c r="V320">
        <v>41</v>
      </c>
      <c r="W320">
        <v>0</v>
      </c>
      <c r="X320">
        <v>1</v>
      </c>
      <c r="Y320">
        <v>1</v>
      </c>
      <c r="Z320">
        <v>1</v>
      </c>
      <c r="AA320">
        <v>35</v>
      </c>
      <c r="AB320">
        <v>61</v>
      </c>
      <c r="AC320" s="26">
        <f t="shared" si="88"/>
        <v>2.4390243902439025E-2</v>
      </c>
      <c r="AD320" s="20">
        <f t="shared" si="89"/>
        <v>-2.7272727272727271</v>
      </c>
      <c r="AE320" s="20">
        <v>0.29399999999999998</v>
      </c>
      <c r="AF320">
        <v>-21</v>
      </c>
      <c r="AG320">
        <v>-7</v>
      </c>
      <c r="AH320">
        <v>21</v>
      </c>
      <c r="AI320">
        <v>874</v>
      </c>
      <c r="AJ320">
        <v>36620</v>
      </c>
      <c r="AK320" s="20">
        <v>610.33333333332996</v>
      </c>
      <c r="AL320">
        <v>610.33000000000004</v>
      </c>
      <c r="AM320">
        <v>610</v>
      </c>
      <c r="AN320" s="26">
        <f t="shared" si="90"/>
        <v>14.886178861788618</v>
      </c>
      <c r="AO320">
        <v>25.07</v>
      </c>
      <c r="AP320" s="41">
        <f t="shared" si="91"/>
        <v>9.0909090909090912E-2</v>
      </c>
      <c r="AQ320">
        <v>70</v>
      </c>
      <c r="AR320">
        <v>70</v>
      </c>
      <c r="AS320">
        <v>70</v>
      </c>
      <c r="AT320">
        <v>41</v>
      </c>
      <c r="AU320">
        <v>41</v>
      </c>
      <c r="AV320">
        <v>26</v>
      </c>
      <c r="AW320">
        <v>17</v>
      </c>
      <c r="AX320">
        <v>3</v>
      </c>
      <c r="AY320">
        <v>2</v>
      </c>
      <c r="AZ320">
        <v>5</v>
      </c>
      <c r="BA320" s="42">
        <f t="shared" si="92"/>
        <v>7</v>
      </c>
      <c r="BB320">
        <v>0.97</v>
      </c>
      <c r="BC320">
        <v>78.269199999999998</v>
      </c>
      <c r="BD320" s="20">
        <v>44.7</v>
      </c>
      <c r="BE320" s="20">
        <f t="shared" si="93"/>
        <v>114.7</v>
      </c>
      <c r="BF320" s="20">
        <f t="shared" si="94"/>
        <v>11.27586715383481</v>
      </c>
      <c r="BG320">
        <v>144</v>
      </c>
      <c r="BH320">
        <v>208</v>
      </c>
      <c r="BI320">
        <v>262</v>
      </c>
      <c r="BJ320" s="41">
        <f t="shared" si="95"/>
        <v>0.35467980295566504</v>
      </c>
      <c r="BK320">
        <v>71</v>
      </c>
      <c r="BL320">
        <v>71</v>
      </c>
      <c r="BM320">
        <v>62</v>
      </c>
      <c r="BN320" s="42">
        <f t="shared" si="96"/>
        <v>9</v>
      </c>
      <c r="BO320">
        <v>15</v>
      </c>
      <c r="BP320">
        <v>19</v>
      </c>
      <c r="BQ320">
        <v>8</v>
      </c>
      <c r="BR320">
        <v>35</v>
      </c>
      <c r="BS320" s="41">
        <f t="shared" si="97"/>
        <v>6.216696269982238E-2</v>
      </c>
      <c r="BT320">
        <v>0</v>
      </c>
      <c r="BU320">
        <v>0</v>
      </c>
      <c r="BV320" s="41">
        <f t="shared" si="98"/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15</v>
      </c>
      <c r="DA320">
        <v>2</v>
      </c>
      <c r="DB320">
        <v>0</v>
      </c>
      <c r="DC320">
        <v>1</v>
      </c>
      <c r="DD320">
        <v>2</v>
      </c>
      <c r="DE320">
        <v>0</v>
      </c>
      <c r="DF320">
        <v>0</v>
      </c>
      <c r="DG320">
        <v>21</v>
      </c>
      <c r="DH320">
        <v>9</v>
      </c>
      <c r="DI320">
        <v>5</v>
      </c>
      <c r="DJ320">
        <v>8</v>
      </c>
      <c r="DK320">
        <v>7</v>
      </c>
      <c r="DL320">
        <v>1</v>
      </c>
      <c r="DM320">
        <v>6</v>
      </c>
      <c r="DN320">
        <v>5</v>
      </c>
      <c r="DO320">
        <v>1</v>
      </c>
      <c r="DP320" s="42">
        <f t="shared" si="99"/>
        <v>-4</v>
      </c>
      <c r="DQ320" s="20">
        <v>1.44</v>
      </c>
      <c r="DR320">
        <v>8</v>
      </c>
      <c r="DS320">
        <v>1</v>
      </c>
      <c r="DT320">
        <v>0</v>
      </c>
      <c r="DU320">
        <v>0</v>
      </c>
      <c r="DV320">
        <v>0</v>
      </c>
      <c r="DW320">
        <v>535</v>
      </c>
      <c r="DX320">
        <v>701</v>
      </c>
      <c r="DY320">
        <v>379</v>
      </c>
      <c r="DZ320">
        <v>528</v>
      </c>
      <c r="EA320">
        <v>282</v>
      </c>
      <c r="EB320">
        <v>367</v>
      </c>
      <c r="EC320">
        <v>19.04</v>
      </c>
      <c r="ED320">
        <v>34.96</v>
      </c>
      <c r="EE320">
        <v>11</v>
      </c>
      <c r="EF320">
        <v>43</v>
      </c>
      <c r="EG320" s="41">
        <f t="shared" si="100"/>
        <v>3.9007092198581561E-2</v>
      </c>
      <c r="EH320" s="43">
        <f t="shared" si="101"/>
        <v>0.8828337874659401</v>
      </c>
      <c r="EI320" s="44">
        <f t="shared" si="102"/>
        <v>0.92184087966452166</v>
      </c>
      <c r="EJ320">
        <v>539</v>
      </c>
      <c r="EK320">
        <v>701</v>
      </c>
      <c r="EL320">
        <v>383</v>
      </c>
      <c r="EM320">
        <v>528</v>
      </c>
      <c r="EN320">
        <v>284</v>
      </c>
      <c r="EO320">
        <v>367</v>
      </c>
      <c r="EP320">
        <v>11</v>
      </c>
      <c r="EQ320">
        <v>42</v>
      </c>
      <c r="ER320">
        <v>251</v>
      </c>
      <c r="ES320">
        <v>373</v>
      </c>
      <c r="ET320">
        <v>91</v>
      </c>
      <c r="EU320">
        <v>151</v>
      </c>
      <c r="EV320">
        <v>7</v>
      </c>
      <c r="EW320">
        <v>22</v>
      </c>
      <c r="EX320">
        <v>41</v>
      </c>
      <c r="EY320">
        <v>43</v>
      </c>
      <c r="EZ320">
        <v>-0.7</v>
      </c>
      <c r="FA320">
        <v>-0.30000000000000004</v>
      </c>
      <c r="FB320">
        <v>-0.9</v>
      </c>
      <c r="FC320" s="20">
        <v>-3.75</v>
      </c>
      <c r="FD320" s="26">
        <f t="shared" si="103"/>
        <v>-9.1463414634146339E-2</v>
      </c>
      <c r="FE320">
        <v>1.2200000000000001E-2</v>
      </c>
      <c r="FF320">
        <v>-0.02</v>
      </c>
      <c r="FG320">
        <v>-0.37</v>
      </c>
      <c r="FH320">
        <v>-0.39</v>
      </c>
      <c r="FL320" s="42">
        <f t="shared" si="104"/>
        <v>128</v>
      </c>
      <c r="FM320" s="20">
        <f t="shared" si="105"/>
        <v>9.875</v>
      </c>
      <c r="FN320" s="41">
        <v>0</v>
      </c>
      <c r="FO320" s="20">
        <f t="shared" si="106"/>
        <v>-1.1000000000000001</v>
      </c>
      <c r="FP320" s="20">
        <f t="shared" si="107"/>
        <v>1.288</v>
      </c>
      <c r="FQ320" s="20">
        <f t="shared" si="108"/>
        <v>121.50803663591827</v>
      </c>
      <c r="FR320">
        <v>4</v>
      </c>
      <c r="FS320" t="s">
        <v>876</v>
      </c>
      <c r="FT320">
        <v>195</v>
      </c>
      <c r="FV320" t="s">
        <v>751</v>
      </c>
      <c r="FW320" s="45">
        <v>650000</v>
      </c>
      <c r="FX320" s="45">
        <v>653333</v>
      </c>
      <c r="FY320">
        <v>52</v>
      </c>
      <c r="FZ320">
        <v>0</v>
      </c>
      <c r="GA320">
        <v>2</v>
      </c>
      <c r="GB320">
        <v>2</v>
      </c>
      <c r="GC320">
        <v>-21</v>
      </c>
      <c r="GD320">
        <v>23</v>
      </c>
      <c r="GE320">
        <v>32</v>
      </c>
      <c r="GF320">
        <v>785</v>
      </c>
      <c r="GG320">
        <v>-0.8</v>
      </c>
      <c r="GH320">
        <v>0.1</v>
      </c>
      <c r="GI320">
        <v>-0.7</v>
      </c>
      <c r="GJ320" s="42">
        <f t="shared" si="109"/>
        <v>-1.1000000000000001</v>
      </c>
    </row>
    <row r="321" spans="1:192" x14ac:dyDescent="0.45">
      <c r="A321" s="40">
        <v>33124</v>
      </c>
      <c r="B321" t="s">
        <v>2072</v>
      </c>
      <c r="D321" t="s">
        <v>399</v>
      </c>
      <c r="E321" t="s">
        <v>399</v>
      </c>
      <c r="F321">
        <v>72</v>
      </c>
      <c r="G321">
        <v>194</v>
      </c>
      <c r="K321" t="s">
        <v>92</v>
      </c>
      <c r="L321">
        <v>2016</v>
      </c>
      <c r="M321">
        <v>27</v>
      </c>
      <c r="N321">
        <v>2</v>
      </c>
      <c r="O321">
        <v>8479482</v>
      </c>
      <c r="P321" t="s">
        <v>2073</v>
      </c>
      <c r="Q321" t="s">
        <v>2074</v>
      </c>
      <c r="R321" t="s">
        <v>2075</v>
      </c>
      <c r="S321" t="s">
        <v>408</v>
      </c>
      <c r="T321" t="s">
        <v>720</v>
      </c>
      <c r="U321" t="s">
        <v>2076</v>
      </c>
      <c r="V321">
        <v>53</v>
      </c>
      <c r="W321">
        <v>3</v>
      </c>
      <c r="X321">
        <v>7</v>
      </c>
      <c r="Y321">
        <v>5</v>
      </c>
      <c r="Z321">
        <v>10</v>
      </c>
      <c r="AA321">
        <v>0</v>
      </c>
      <c r="AB321">
        <v>0</v>
      </c>
      <c r="AC321" s="26">
        <f t="shared" si="88"/>
        <v>0.18867924528301888</v>
      </c>
      <c r="AD321" s="20">
        <f t="shared" si="89"/>
        <v>1.5199999999999996</v>
      </c>
      <c r="AE321" s="20">
        <v>3.5739999999999998</v>
      </c>
      <c r="AF321">
        <v>14</v>
      </c>
      <c r="AG321">
        <v>2.1</v>
      </c>
      <c r="AH321">
        <v>26</v>
      </c>
      <c r="AI321">
        <v>1076</v>
      </c>
      <c r="AJ321">
        <v>50603</v>
      </c>
      <c r="AK321" s="20">
        <v>843.38333333333003</v>
      </c>
      <c r="AL321">
        <v>843.38</v>
      </c>
      <c r="AM321">
        <v>843</v>
      </c>
      <c r="AN321" s="26">
        <f t="shared" si="90"/>
        <v>15.912893081761005</v>
      </c>
      <c r="AO321">
        <v>26.85</v>
      </c>
      <c r="AP321" s="41">
        <f t="shared" si="91"/>
        <v>0.23255813953488372</v>
      </c>
      <c r="AQ321">
        <v>168</v>
      </c>
      <c r="AR321">
        <v>168</v>
      </c>
      <c r="AS321">
        <v>168</v>
      </c>
      <c r="AT321">
        <v>111</v>
      </c>
      <c r="AU321">
        <v>111</v>
      </c>
      <c r="AV321">
        <v>82</v>
      </c>
      <c r="AW321">
        <v>53</v>
      </c>
      <c r="AX321">
        <v>4</v>
      </c>
      <c r="AY321">
        <v>4</v>
      </c>
      <c r="AZ321">
        <v>8</v>
      </c>
      <c r="BA321" s="42">
        <f t="shared" si="92"/>
        <v>12</v>
      </c>
      <c r="BB321">
        <v>2.83</v>
      </c>
      <c r="BC321">
        <v>54</v>
      </c>
      <c r="BD321" s="20">
        <v>102.2</v>
      </c>
      <c r="BE321" s="20">
        <f t="shared" si="93"/>
        <v>270.2</v>
      </c>
      <c r="BF321" s="20">
        <f t="shared" si="94"/>
        <v>19.222651710972517</v>
      </c>
      <c r="BG321">
        <v>269</v>
      </c>
      <c r="BH321">
        <v>271</v>
      </c>
      <c r="BI321">
        <v>260</v>
      </c>
      <c r="BJ321" s="41">
        <f t="shared" si="95"/>
        <v>0.50850661625708882</v>
      </c>
      <c r="BK321">
        <v>57</v>
      </c>
      <c r="BL321">
        <v>57</v>
      </c>
      <c r="BM321">
        <v>73</v>
      </c>
      <c r="BN321" s="42">
        <f t="shared" si="96"/>
        <v>-16</v>
      </c>
      <c r="BO321">
        <v>29</v>
      </c>
      <c r="BP321">
        <v>41</v>
      </c>
      <c r="BQ321">
        <v>9</v>
      </c>
      <c r="BR321">
        <v>82</v>
      </c>
      <c r="BS321" s="41">
        <f t="shared" si="97"/>
        <v>0.11849710982658959</v>
      </c>
      <c r="BT321">
        <v>0</v>
      </c>
      <c r="BU321">
        <v>0</v>
      </c>
      <c r="BV321" s="41">
        <f t="shared" si="98"/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3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28</v>
      </c>
      <c r="DA321">
        <v>0</v>
      </c>
      <c r="DB321">
        <v>0</v>
      </c>
      <c r="DC321">
        <v>32</v>
      </c>
      <c r="DD321">
        <v>4</v>
      </c>
      <c r="DE321">
        <v>0</v>
      </c>
      <c r="DF321">
        <v>0</v>
      </c>
      <c r="DG321">
        <v>46</v>
      </c>
      <c r="DH321">
        <v>13</v>
      </c>
      <c r="DI321">
        <v>7</v>
      </c>
      <c r="DJ321">
        <v>12</v>
      </c>
      <c r="DK321">
        <v>12</v>
      </c>
      <c r="DL321">
        <v>0</v>
      </c>
      <c r="DM321">
        <v>6</v>
      </c>
      <c r="DN321">
        <v>6</v>
      </c>
      <c r="DO321">
        <v>0</v>
      </c>
      <c r="DP321" s="42">
        <f t="shared" si="99"/>
        <v>-6</v>
      </c>
      <c r="DQ321" s="20">
        <v>-3.3130000000000002</v>
      </c>
      <c r="DR321">
        <v>13</v>
      </c>
      <c r="DS321">
        <v>0</v>
      </c>
      <c r="DT321">
        <v>0</v>
      </c>
      <c r="DU321">
        <v>0</v>
      </c>
      <c r="DV321">
        <v>0</v>
      </c>
      <c r="DW321">
        <v>874</v>
      </c>
      <c r="DX321">
        <v>858</v>
      </c>
      <c r="DY321">
        <v>608</v>
      </c>
      <c r="DZ321">
        <v>610</v>
      </c>
      <c r="EA321">
        <v>451</v>
      </c>
      <c r="EB321">
        <v>438</v>
      </c>
      <c r="EC321">
        <v>33.94</v>
      </c>
      <c r="ED321">
        <v>31.81</v>
      </c>
      <c r="EE321">
        <v>43</v>
      </c>
      <c r="EF321">
        <v>32</v>
      </c>
      <c r="EG321" s="41">
        <f t="shared" si="100"/>
        <v>9.5343680709534362E-2</v>
      </c>
      <c r="EH321" s="43">
        <f t="shared" si="101"/>
        <v>0.9269406392694064</v>
      </c>
      <c r="EI321" s="44">
        <f t="shared" si="102"/>
        <v>1.0222843199789406</v>
      </c>
      <c r="EJ321">
        <v>869</v>
      </c>
      <c r="EK321">
        <v>856</v>
      </c>
      <c r="EL321">
        <v>607</v>
      </c>
      <c r="EM321">
        <v>608</v>
      </c>
      <c r="EN321">
        <v>450</v>
      </c>
      <c r="EO321">
        <v>437</v>
      </c>
      <c r="EP321">
        <v>43</v>
      </c>
      <c r="EQ321">
        <v>32</v>
      </c>
      <c r="ER321">
        <v>413</v>
      </c>
      <c r="ES321">
        <v>394</v>
      </c>
      <c r="ET321">
        <v>149</v>
      </c>
      <c r="EU321">
        <v>143</v>
      </c>
      <c r="EV321">
        <v>20</v>
      </c>
      <c r="EW321">
        <v>18</v>
      </c>
      <c r="EX321">
        <v>49</v>
      </c>
      <c r="EY321">
        <v>70</v>
      </c>
      <c r="EZ321">
        <v>0.30000000000000004</v>
      </c>
      <c r="FA321">
        <v>2.9</v>
      </c>
      <c r="FB321">
        <v>3.1</v>
      </c>
      <c r="FC321" s="20">
        <v>19.899999999999999</v>
      </c>
      <c r="FD321" s="26">
        <f t="shared" si="103"/>
        <v>0.37547169811320752</v>
      </c>
      <c r="FE321">
        <v>0.77170000000000005</v>
      </c>
      <c r="FF321">
        <v>0.22</v>
      </c>
      <c r="FG321">
        <v>0.47</v>
      </c>
      <c r="FH321">
        <v>0.69</v>
      </c>
      <c r="FL321" s="42">
        <f t="shared" si="104"/>
        <v>165</v>
      </c>
      <c r="FM321" s="20">
        <f t="shared" si="105"/>
        <v>5.0769230769230766</v>
      </c>
      <c r="FN321" s="41">
        <v>4.10012971E-2</v>
      </c>
      <c r="FO321" s="20">
        <f t="shared" si="106"/>
        <v>7.4</v>
      </c>
      <c r="FP321" s="20">
        <f t="shared" si="107"/>
        <v>9.3374000000000006</v>
      </c>
      <c r="FQ321" s="20">
        <f t="shared" si="108"/>
        <v>123.21847802888379</v>
      </c>
      <c r="FR321">
        <v>4</v>
      </c>
      <c r="FS321" t="s">
        <v>455</v>
      </c>
      <c r="FT321">
        <v>195</v>
      </c>
      <c r="FV321" t="s">
        <v>711</v>
      </c>
      <c r="FW321" s="45">
        <v>900000</v>
      </c>
      <c r="FX321" s="45">
        <v>900000</v>
      </c>
      <c r="FY321">
        <v>103</v>
      </c>
      <c r="FZ321">
        <v>5</v>
      </c>
      <c r="GA321">
        <v>13</v>
      </c>
      <c r="GB321">
        <v>18</v>
      </c>
      <c r="GC321">
        <v>15</v>
      </c>
      <c r="GD321">
        <v>48</v>
      </c>
      <c r="GE321">
        <v>149</v>
      </c>
      <c r="GF321">
        <v>1592</v>
      </c>
      <c r="GG321">
        <v>0.5</v>
      </c>
      <c r="GH321">
        <v>4.3</v>
      </c>
      <c r="GI321">
        <v>4.8</v>
      </c>
      <c r="GJ321" s="42">
        <f t="shared" si="109"/>
        <v>7.4</v>
      </c>
    </row>
    <row r="322" spans="1:192" x14ac:dyDescent="0.45">
      <c r="A322" s="40">
        <v>32716</v>
      </c>
      <c r="B322" t="s">
        <v>2077</v>
      </c>
      <c r="D322" t="s">
        <v>2078</v>
      </c>
      <c r="E322" t="s">
        <v>2078</v>
      </c>
      <c r="F322">
        <v>71</v>
      </c>
      <c r="G322">
        <v>187</v>
      </c>
      <c r="K322" t="s">
        <v>92</v>
      </c>
      <c r="L322">
        <v>2016</v>
      </c>
      <c r="M322">
        <v>28</v>
      </c>
      <c r="N322">
        <v>2</v>
      </c>
      <c r="O322">
        <v>8479483</v>
      </c>
      <c r="P322" t="s">
        <v>2079</v>
      </c>
      <c r="Q322" t="s">
        <v>2080</v>
      </c>
      <c r="R322" t="s">
        <v>2081</v>
      </c>
      <c r="S322" t="s">
        <v>2082</v>
      </c>
      <c r="T322" t="s">
        <v>720</v>
      </c>
      <c r="U322" t="s">
        <v>166</v>
      </c>
      <c r="V322">
        <v>33</v>
      </c>
      <c r="W322">
        <v>3</v>
      </c>
      <c r="X322">
        <v>6</v>
      </c>
      <c r="Y322">
        <v>2</v>
      </c>
      <c r="Z322">
        <v>9</v>
      </c>
      <c r="AA322">
        <v>20</v>
      </c>
      <c r="AB322">
        <v>99</v>
      </c>
      <c r="AC322" s="26">
        <f t="shared" si="88"/>
        <v>0.27272727272727271</v>
      </c>
      <c r="AD322" s="20">
        <f t="shared" si="89"/>
        <v>3.7199999999999998</v>
      </c>
      <c r="AE322" s="20">
        <v>3.3029999999999999</v>
      </c>
      <c r="AF322">
        <v>4</v>
      </c>
      <c r="AG322">
        <v>0.9</v>
      </c>
      <c r="AH322">
        <v>8</v>
      </c>
      <c r="AI322">
        <v>623</v>
      </c>
      <c r="AJ322">
        <v>26840</v>
      </c>
      <c r="AK322" s="20">
        <v>447.33333333333002</v>
      </c>
      <c r="AL322">
        <v>447.33</v>
      </c>
      <c r="AM322">
        <v>447</v>
      </c>
      <c r="AN322" s="26">
        <f t="shared" si="90"/>
        <v>13.555555555555555</v>
      </c>
      <c r="AO322">
        <v>22.78</v>
      </c>
      <c r="AP322" s="41">
        <f t="shared" si="91"/>
        <v>0.34615384615384615</v>
      </c>
      <c r="AQ322">
        <v>128</v>
      </c>
      <c r="AR322">
        <v>128</v>
      </c>
      <c r="AS322">
        <v>128</v>
      </c>
      <c r="AT322">
        <v>83</v>
      </c>
      <c r="AU322">
        <v>83</v>
      </c>
      <c r="AV322">
        <v>69</v>
      </c>
      <c r="AW322">
        <v>42</v>
      </c>
      <c r="AX322">
        <v>7</v>
      </c>
      <c r="AY322">
        <v>3</v>
      </c>
      <c r="AZ322">
        <v>6</v>
      </c>
      <c r="BA322" s="42">
        <f t="shared" si="92"/>
        <v>9</v>
      </c>
      <c r="BB322">
        <v>2.56</v>
      </c>
      <c r="BC322">
        <v>49.927500000000002</v>
      </c>
      <c r="BD322" s="20">
        <v>34.5</v>
      </c>
      <c r="BE322" s="20">
        <f t="shared" si="93"/>
        <v>162.5</v>
      </c>
      <c r="BF322" s="20">
        <f t="shared" si="94"/>
        <v>21.795989537925021</v>
      </c>
      <c r="BG322">
        <v>160</v>
      </c>
      <c r="BH322">
        <v>137</v>
      </c>
      <c r="BI322">
        <v>100</v>
      </c>
      <c r="BJ322" s="41">
        <f t="shared" si="95"/>
        <v>0.61538461538461542</v>
      </c>
      <c r="BK322">
        <v>18</v>
      </c>
      <c r="BL322">
        <v>18</v>
      </c>
      <c r="BM322">
        <v>15</v>
      </c>
      <c r="BN322" s="42">
        <f t="shared" si="96"/>
        <v>3</v>
      </c>
      <c r="BO322">
        <v>14</v>
      </c>
      <c r="BP322">
        <v>17</v>
      </c>
      <c r="BQ322">
        <v>8</v>
      </c>
      <c r="BR322">
        <v>26</v>
      </c>
      <c r="BS322" s="41">
        <f t="shared" si="97"/>
        <v>7.5144508670520235E-2</v>
      </c>
      <c r="BT322">
        <v>0</v>
      </c>
      <c r="BU322">
        <v>0</v>
      </c>
      <c r="BV322" s="41">
        <f t="shared" si="98"/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3</v>
      </c>
      <c r="CZ322">
        <v>10</v>
      </c>
      <c r="DA322">
        <v>3</v>
      </c>
      <c r="DB322">
        <v>0</v>
      </c>
      <c r="DC322">
        <v>22</v>
      </c>
      <c r="DD322">
        <v>11</v>
      </c>
      <c r="DE322">
        <v>0</v>
      </c>
      <c r="DF322">
        <v>0</v>
      </c>
      <c r="DG322">
        <v>33</v>
      </c>
      <c r="DH322">
        <v>4</v>
      </c>
      <c r="DI322">
        <v>3</v>
      </c>
      <c r="DJ322">
        <v>4</v>
      </c>
      <c r="DK322">
        <v>4</v>
      </c>
      <c r="DL322">
        <v>0</v>
      </c>
      <c r="DM322">
        <v>3</v>
      </c>
      <c r="DN322">
        <v>3</v>
      </c>
      <c r="DO322">
        <v>0</v>
      </c>
      <c r="DP322" s="42">
        <f t="shared" si="99"/>
        <v>-1</v>
      </c>
      <c r="DQ322" s="20">
        <v>2.0539999999999998</v>
      </c>
      <c r="DR322">
        <v>4</v>
      </c>
      <c r="DS322">
        <v>0</v>
      </c>
      <c r="DT322">
        <v>0</v>
      </c>
      <c r="DU322">
        <v>0</v>
      </c>
      <c r="DV322">
        <v>0</v>
      </c>
      <c r="DW322">
        <v>474</v>
      </c>
      <c r="DX322">
        <v>428</v>
      </c>
      <c r="DY322">
        <v>360</v>
      </c>
      <c r="DZ322">
        <v>320</v>
      </c>
      <c r="EA322">
        <v>262</v>
      </c>
      <c r="EB322">
        <v>252</v>
      </c>
      <c r="EC322">
        <v>23.4</v>
      </c>
      <c r="ED322">
        <v>20.76</v>
      </c>
      <c r="EE322">
        <v>26</v>
      </c>
      <c r="EF322">
        <v>24</v>
      </c>
      <c r="EG322" s="41">
        <f t="shared" si="100"/>
        <v>9.9236641221374045E-2</v>
      </c>
      <c r="EH322" s="43">
        <f t="shared" si="101"/>
        <v>0.90476190476190477</v>
      </c>
      <c r="EI322" s="44">
        <f t="shared" si="102"/>
        <v>1.0039985459832788</v>
      </c>
      <c r="EJ322">
        <v>476</v>
      </c>
      <c r="EK322">
        <v>426</v>
      </c>
      <c r="EL322">
        <v>361</v>
      </c>
      <c r="EM322">
        <v>318</v>
      </c>
      <c r="EN322">
        <v>260</v>
      </c>
      <c r="EO322">
        <v>251</v>
      </c>
      <c r="EP322">
        <v>26</v>
      </c>
      <c r="EQ322">
        <v>23</v>
      </c>
      <c r="ER322">
        <v>234</v>
      </c>
      <c r="ES322">
        <v>216</v>
      </c>
      <c r="ET322">
        <v>92</v>
      </c>
      <c r="EU322">
        <v>89</v>
      </c>
      <c r="EV322">
        <v>17</v>
      </c>
      <c r="EW322">
        <v>11</v>
      </c>
      <c r="EX322">
        <v>43</v>
      </c>
      <c r="EY322">
        <v>28</v>
      </c>
      <c r="EZ322">
        <v>0.7</v>
      </c>
      <c r="FA322">
        <v>1.2</v>
      </c>
      <c r="FB322">
        <v>1.9</v>
      </c>
      <c r="FC322" s="20">
        <v>15.18</v>
      </c>
      <c r="FD322" s="26">
        <f t="shared" si="103"/>
        <v>0.45999999999999996</v>
      </c>
      <c r="FE322">
        <v>0.26440000000000002</v>
      </c>
      <c r="FF322">
        <v>-0.06</v>
      </c>
      <c r="FG322">
        <v>-7.0000000000000007E-2</v>
      </c>
      <c r="FH322">
        <v>-0.12</v>
      </c>
      <c r="FL322" s="42">
        <f t="shared" si="104"/>
        <v>52</v>
      </c>
      <c r="FM322" s="20">
        <f t="shared" si="105"/>
        <v>6.5</v>
      </c>
      <c r="FN322" s="41">
        <v>3.2984714400000004E-2</v>
      </c>
      <c r="FO322" s="20">
        <f t="shared" si="106"/>
        <v>8.1999999999999993</v>
      </c>
      <c r="FP322" s="20">
        <f t="shared" si="107"/>
        <v>9.4108000000000001</v>
      </c>
      <c r="FQ322" s="20">
        <f t="shared" si="108"/>
        <v>120.98450808128227</v>
      </c>
      <c r="FR322">
        <v>4</v>
      </c>
      <c r="FS322" t="s">
        <v>995</v>
      </c>
      <c r="FT322">
        <v>195</v>
      </c>
      <c r="FU322" t="s">
        <v>702</v>
      </c>
      <c r="FV322" t="s">
        <v>711</v>
      </c>
      <c r="FW322" s="45">
        <v>700000</v>
      </c>
      <c r="FX322" s="45">
        <v>700000</v>
      </c>
      <c r="FY322">
        <v>58</v>
      </c>
      <c r="FZ322">
        <v>5</v>
      </c>
      <c r="GA322">
        <v>8</v>
      </c>
      <c r="GB322">
        <v>13</v>
      </c>
      <c r="GC322">
        <v>5</v>
      </c>
      <c r="GD322">
        <v>10</v>
      </c>
      <c r="GE322">
        <v>123</v>
      </c>
      <c r="GF322">
        <v>837</v>
      </c>
      <c r="GG322">
        <v>0.9</v>
      </c>
      <c r="GH322">
        <v>2.2999999999999998</v>
      </c>
      <c r="GI322">
        <v>3.1</v>
      </c>
      <c r="GJ322" s="42">
        <f t="shared" si="109"/>
        <v>8.1999999999999993</v>
      </c>
    </row>
    <row r="323" spans="1:192" x14ac:dyDescent="0.45">
      <c r="A323" s="40">
        <v>34161</v>
      </c>
      <c r="B323" t="s">
        <v>933</v>
      </c>
      <c r="C323" t="s">
        <v>145</v>
      </c>
      <c r="D323" t="s">
        <v>91</v>
      </c>
      <c r="E323" t="s">
        <v>91</v>
      </c>
      <c r="F323">
        <v>73</v>
      </c>
      <c r="G323">
        <v>194</v>
      </c>
      <c r="H323">
        <v>2011</v>
      </c>
      <c r="I323">
        <v>1</v>
      </c>
      <c r="J323">
        <v>5</v>
      </c>
      <c r="K323" t="s">
        <v>202</v>
      </c>
      <c r="L323">
        <v>2013</v>
      </c>
      <c r="M323">
        <v>24</v>
      </c>
      <c r="N323">
        <v>5</v>
      </c>
      <c r="O323">
        <v>8476458</v>
      </c>
      <c r="P323" t="s">
        <v>2083</v>
      </c>
      <c r="Q323" t="s">
        <v>2084</v>
      </c>
      <c r="R323" t="s">
        <v>2085</v>
      </c>
      <c r="S323" t="s">
        <v>390</v>
      </c>
      <c r="T323" t="s">
        <v>949</v>
      </c>
      <c r="U323" t="s">
        <v>166</v>
      </c>
      <c r="V323">
        <v>82</v>
      </c>
      <c r="W323">
        <v>13</v>
      </c>
      <c r="X323">
        <v>21</v>
      </c>
      <c r="Y323">
        <v>14</v>
      </c>
      <c r="Z323">
        <v>34</v>
      </c>
      <c r="AA323">
        <v>5</v>
      </c>
      <c r="AB323">
        <v>74</v>
      </c>
      <c r="AC323" s="26">
        <f t="shared" si="88"/>
        <v>0.41463414634146339</v>
      </c>
      <c r="AD323" s="20">
        <f t="shared" si="89"/>
        <v>-6.0465116279069733</v>
      </c>
      <c r="AE323" s="20">
        <v>12.811</v>
      </c>
      <c r="AF323">
        <v>-4</v>
      </c>
      <c r="AG323">
        <v>-2.5</v>
      </c>
      <c r="AH323">
        <v>33</v>
      </c>
      <c r="AI323">
        <v>1622</v>
      </c>
      <c r="AJ323">
        <v>74883</v>
      </c>
      <c r="AK323" s="20">
        <v>1248.05</v>
      </c>
      <c r="AL323">
        <v>1248.05</v>
      </c>
      <c r="AM323">
        <v>1248</v>
      </c>
      <c r="AN323" s="26">
        <f t="shared" si="90"/>
        <v>15.220121951219511</v>
      </c>
      <c r="AO323">
        <v>25.27</v>
      </c>
      <c r="AP323" s="41">
        <f t="shared" si="91"/>
        <v>0.69387755102040816</v>
      </c>
      <c r="AQ323">
        <v>249</v>
      </c>
      <c r="AR323">
        <v>250</v>
      </c>
      <c r="AS323">
        <v>250</v>
      </c>
      <c r="AT323">
        <v>194</v>
      </c>
      <c r="AU323">
        <v>195</v>
      </c>
      <c r="AV323">
        <v>147</v>
      </c>
      <c r="AW323">
        <v>159</v>
      </c>
      <c r="AX323">
        <v>63</v>
      </c>
      <c r="AY323">
        <v>8</v>
      </c>
      <c r="AZ323">
        <v>17</v>
      </c>
      <c r="BA323" s="42">
        <f t="shared" si="92"/>
        <v>25</v>
      </c>
      <c r="BB323">
        <v>15.12</v>
      </c>
      <c r="BC323">
        <v>32.033999999999999</v>
      </c>
      <c r="BD323" s="20">
        <v>378.6</v>
      </c>
      <c r="BE323" s="20">
        <f t="shared" si="93"/>
        <v>627.6</v>
      </c>
      <c r="BF323" s="20">
        <f t="shared" si="94"/>
        <v>30.171868114258245</v>
      </c>
      <c r="BG323">
        <v>496</v>
      </c>
      <c r="BH323">
        <v>395</v>
      </c>
      <c r="BI323">
        <v>372</v>
      </c>
      <c r="BJ323" s="41">
        <f t="shared" si="95"/>
        <v>0.5714285714285714</v>
      </c>
      <c r="BK323">
        <v>43</v>
      </c>
      <c r="BL323">
        <v>43</v>
      </c>
      <c r="BM323">
        <v>71</v>
      </c>
      <c r="BN323" s="42">
        <f t="shared" si="96"/>
        <v>-28</v>
      </c>
      <c r="BO323">
        <v>48</v>
      </c>
      <c r="BP323">
        <v>45</v>
      </c>
      <c r="BQ323">
        <v>41</v>
      </c>
      <c r="BR323">
        <v>17</v>
      </c>
      <c r="BS323" s="41">
        <f t="shared" si="97"/>
        <v>2.0047169811320754E-2</v>
      </c>
      <c r="BT323">
        <v>297</v>
      </c>
      <c r="BU323">
        <v>374</v>
      </c>
      <c r="BV323" s="41">
        <f t="shared" si="98"/>
        <v>0.44262295081967212</v>
      </c>
      <c r="BW323">
        <v>91</v>
      </c>
      <c r="BX323">
        <v>116</v>
      </c>
      <c r="BY323">
        <v>87</v>
      </c>
      <c r="BZ323">
        <v>128</v>
      </c>
      <c r="CA323">
        <v>119</v>
      </c>
      <c r="CB323">
        <v>130</v>
      </c>
      <c r="CC323">
        <v>86</v>
      </c>
      <c r="CD323">
        <v>96</v>
      </c>
      <c r="CE323">
        <v>117</v>
      </c>
      <c r="CF323">
        <v>153</v>
      </c>
      <c r="CG323">
        <v>168</v>
      </c>
      <c r="CH323">
        <v>232</v>
      </c>
      <c r="CI323">
        <v>0</v>
      </c>
      <c r="CJ323">
        <v>0</v>
      </c>
      <c r="CK323">
        <v>2</v>
      </c>
      <c r="CL323">
        <v>3</v>
      </c>
      <c r="CM323">
        <v>2</v>
      </c>
      <c r="CN323">
        <v>0</v>
      </c>
      <c r="CO323">
        <v>0</v>
      </c>
      <c r="CP323">
        <v>2</v>
      </c>
      <c r="CQ323">
        <v>0</v>
      </c>
      <c r="CR323">
        <v>0</v>
      </c>
      <c r="CS323">
        <v>2</v>
      </c>
      <c r="CT323">
        <v>3</v>
      </c>
      <c r="CU323">
        <v>0</v>
      </c>
      <c r="CV323">
        <v>6</v>
      </c>
      <c r="CW323">
        <v>2</v>
      </c>
      <c r="CX323">
        <v>4</v>
      </c>
      <c r="CY323">
        <v>3</v>
      </c>
      <c r="CZ323">
        <v>39</v>
      </c>
      <c r="DA323">
        <v>8</v>
      </c>
      <c r="DB323">
        <v>1</v>
      </c>
      <c r="DC323">
        <v>9</v>
      </c>
      <c r="DD323">
        <v>36</v>
      </c>
      <c r="DE323">
        <v>13</v>
      </c>
      <c r="DF323">
        <v>0</v>
      </c>
      <c r="DG323">
        <v>80</v>
      </c>
      <c r="DH323">
        <v>15</v>
      </c>
      <c r="DI323">
        <v>5</v>
      </c>
      <c r="DJ323">
        <v>14</v>
      </c>
      <c r="DK323">
        <v>13</v>
      </c>
      <c r="DL323">
        <v>1</v>
      </c>
      <c r="DM323">
        <v>6</v>
      </c>
      <c r="DN323">
        <v>5</v>
      </c>
      <c r="DO323">
        <v>1</v>
      </c>
      <c r="DP323" s="42">
        <f t="shared" si="99"/>
        <v>-10</v>
      </c>
      <c r="DQ323" s="20">
        <v>-8.8070000000000004</v>
      </c>
      <c r="DR323">
        <v>14</v>
      </c>
      <c r="DS323">
        <v>1</v>
      </c>
      <c r="DT323">
        <v>0</v>
      </c>
      <c r="DU323">
        <v>0</v>
      </c>
      <c r="DV323">
        <v>0</v>
      </c>
      <c r="DW323">
        <v>1303</v>
      </c>
      <c r="DX323">
        <v>1118</v>
      </c>
      <c r="DY323">
        <v>963</v>
      </c>
      <c r="DZ323">
        <v>831</v>
      </c>
      <c r="EA323">
        <v>691</v>
      </c>
      <c r="EB323">
        <v>609</v>
      </c>
      <c r="EC323">
        <v>61.79</v>
      </c>
      <c r="ED323">
        <v>56.1</v>
      </c>
      <c r="EE323">
        <v>49</v>
      </c>
      <c r="EF323">
        <v>48</v>
      </c>
      <c r="EG323" s="41">
        <f t="shared" si="100"/>
        <v>7.0911722141823438E-2</v>
      </c>
      <c r="EH323" s="43">
        <f t="shared" si="101"/>
        <v>0.9211822660098522</v>
      </c>
      <c r="EI323" s="44">
        <f t="shared" si="102"/>
        <v>0.9920939881516756</v>
      </c>
      <c r="EJ323">
        <v>1303</v>
      </c>
      <c r="EK323">
        <v>1121</v>
      </c>
      <c r="EL323">
        <v>965</v>
      </c>
      <c r="EM323">
        <v>834</v>
      </c>
      <c r="EN323">
        <v>693</v>
      </c>
      <c r="EO323">
        <v>613</v>
      </c>
      <c r="EP323">
        <v>49</v>
      </c>
      <c r="EQ323">
        <v>48</v>
      </c>
      <c r="ER323">
        <v>687</v>
      </c>
      <c r="ES323">
        <v>550</v>
      </c>
      <c r="ET323">
        <v>222</v>
      </c>
      <c r="EU323">
        <v>218</v>
      </c>
      <c r="EV323">
        <v>25</v>
      </c>
      <c r="EW323">
        <v>23</v>
      </c>
      <c r="EX323">
        <v>65</v>
      </c>
      <c r="EY323">
        <v>60</v>
      </c>
      <c r="EZ323">
        <v>1.4</v>
      </c>
      <c r="FA323">
        <v>1.2</v>
      </c>
      <c r="FB323">
        <v>2.5</v>
      </c>
      <c r="FC323" s="20">
        <v>33.880000000000003</v>
      </c>
      <c r="FD323" s="26">
        <f t="shared" si="103"/>
        <v>0.41317073170731711</v>
      </c>
      <c r="FE323">
        <v>3.3607</v>
      </c>
      <c r="FF323">
        <v>-0.1</v>
      </c>
      <c r="FG323">
        <v>0.18</v>
      </c>
      <c r="FH323">
        <v>0.08</v>
      </c>
      <c r="FL323" s="42">
        <f t="shared" si="104"/>
        <v>94</v>
      </c>
      <c r="FM323" s="20">
        <f t="shared" si="105"/>
        <v>6</v>
      </c>
      <c r="FN323" s="41">
        <v>6.0185185200000005E-2</v>
      </c>
      <c r="FO323" s="20">
        <f t="shared" si="106"/>
        <v>30.7</v>
      </c>
      <c r="FP323" s="20">
        <f t="shared" si="107"/>
        <v>32.238599999999998</v>
      </c>
      <c r="FQ323" s="20">
        <f t="shared" si="108"/>
        <v>116.38956772565203</v>
      </c>
      <c r="FV323" t="s">
        <v>751</v>
      </c>
      <c r="FW323" s="45">
        <v>3000000</v>
      </c>
      <c r="FX323" s="45">
        <v>2500000</v>
      </c>
      <c r="FY323">
        <v>340</v>
      </c>
      <c r="FZ323">
        <v>58</v>
      </c>
      <c r="GA323">
        <v>102</v>
      </c>
      <c r="GB323">
        <v>160</v>
      </c>
      <c r="GC323">
        <v>1</v>
      </c>
      <c r="GD323">
        <v>156</v>
      </c>
      <c r="GE323">
        <v>661</v>
      </c>
      <c r="GF323">
        <v>5177</v>
      </c>
      <c r="GG323">
        <v>9.8000000000000007</v>
      </c>
      <c r="GH323">
        <v>5.3</v>
      </c>
      <c r="GI323">
        <v>15.1</v>
      </c>
      <c r="GJ323" s="42">
        <f t="shared" si="109"/>
        <v>30.7</v>
      </c>
    </row>
    <row r="324" spans="1:192" x14ac:dyDescent="0.45">
      <c r="A324" s="40">
        <v>31527</v>
      </c>
      <c r="B324" t="s">
        <v>2086</v>
      </c>
      <c r="D324" t="s">
        <v>156</v>
      </c>
      <c r="E324" t="s">
        <v>156</v>
      </c>
      <c r="F324">
        <v>74</v>
      </c>
      <c r="G324">
        <v>218</v>
      </c>
      <c r="H324">
        <v>2004</v>
      </c>
      <c r="I324">
        <v>3</v>
      </c>
      <c r="J324">
        <v>84</v>
      </c>
      <c r="K324" t="s">
        <v>92</v>
      </c>
      <c r="L324">
        <v>2011</v>
      </c>
      <c r="M324">
        <v>31</v>
      </c>
      <c r="N324">
        <v>7</v>
      </c>
      <c r="O324">
        <v>8471296</v>
      </c>
      <c r="P324" t="s">
        <v>2087</v>
      </c>
      <c r="Q324" t="s">
        <v>2088</v>
      </c>
      <c r="R324" t="s">
        <v>2089</v>
      </c>
      <c r="S324" t="s">
        <v>2090</v>
      </c>
      <c r="T324" t="s">
        <v>720</v>
      </c>
      <c r="U324" t="s">
        <v>307</v>
      </c>
      <c r="V324">
        <v>76</v>
      </c>
      <c r="W324">
        <v>1</v>
      </c>
      <c r="X324">
        <v>8</v>
      </c>
      <c r="Y324">
        <v>5</v>
      </c>
      <c r="Z324">
        <v>9</v>
      </c>
      <c r="AA324">
        <v>16</v>
      </c>
      <c r="AB324">
        <v>55</v>
      </c>
      <c r="AC324" s="26">
        <f t="shared" ref="AC324:AC387" si="110">Z324/V324</f>
        <v>0.11842105263157894</v>
      </c>
      <c r="AD324" s="20">
        <f t="shared" ref="AD324:AD387" si="111">IF(FY324&gt;V324,Z324-V324*(GB324-Z324)/(FY324-V324),0)</f>
        <v>-5.4</v>
      </c>
      <c r="AE324" s="20">
        <v>2.9510000000000001</v>
      </c>
      <c r="AF324">
        <v>9</v>
      </c>
      <c r="AG324">
        <v>-5.0999999999999996</v>
      </c>
      <c r="AH324">
        <v>40</v>
      </c>
      <c r="AI324">
        <v>1726</v>
      </c>
      <c r="AJ324">
        <v>76979</v>
      </c>
      <c r="AK324" s="20">
        <v>1282.9833333332999</v>
      </c>
      <c r="AL324">
        <v>1282.98</v>
      </c>
      <c r="AM324">
        <v>1283</v>
      </c>
      <c r="AN324" s="26">
        <f t="shared" ref="AN324:AN387" si="112">AJ324/60/V324</f>
        <v>16.881359649122807</v>
      </c>
      <c r="AO324">
        <v>28.43</v>
      </c>
      <c r="AP324" s="41">
        <f t="shared" ref="AP324:AP387" si="113">IF(EE324&gt;0,Z324/EE324,0)</f>
        <v>0.21428571428571427</v>
      </c>
      <c r="AQ324">
        <v>135</v>
      </c>
      <c r="AR324">
        <v>135</v>
      </c>
      <c r="AS324">
        <v>135</v>
      </c>
      <c r="AT324">
        <v>94</v>
      </c>
      <c r="AU324">
        <v>94</v>
      </c>
      <c r="AV324">
        <v>59</v>
      </c>
      <c r="AW324">
        <v>31</v>
      </c>
      <c r="AX324">
        <v>3</v>
      </c>
      <c r="AY324">
        <v>1</v>
      </c>
      <c r="AZ324">
        <v>7</v>
      </c>
      <c r="BA324" s="42">
        <f t="shared" ref="BA324:BA387" si="114">AY324+AZ324</f>
        <v>8</v>
      </c>
      <c r="BB324">
        <v>2.61</v>
      </c>
      <c r="BC324">
        <v>53.186399999999999</v>
      </c>
      <c r="BD324" s="20">
        <v>124.9</v>
      </c>
      <c r="BE324" s="20">
        <f t="shared" ref="BE324:BE387" si="115">AQ324+BD324</f>
        <v>259.89999999999998</v>
      </c>
      <c r="BF324" s="20">
        <f t="shared" ref="BF324:BF387" si="116">IF(AL324&gt;0,BE324/AL324*60,0)</f>
        <v>12.154515269139035</v>
      </c>
      <c r="BG324">
        <v>351</v>
      </c>
      <c r="BH324">
        <v>428</v>
      </c>
      <c r="BI324">
        <v>509</v>
      </c>
      <c r="BJ324" s="41">
        <f t="shared" ref="BJ324:BJ387" si="117">BG324/(BG324+BI324)</f>
        <v>0.40813953488372096</v>
      </c>
      <c r="BK324">
        <v>181</v>
      </c>
      <c r="BL324">
        <v>181</v>
      </c>
      <c r="BM324">
        <v>148</v>
      </c>
      <c r="BN324" s="42">
        <f t="shared" ref="BN324:BN387" si="118">BL324-BM324</f>
        <v>33</v>
      </c>
      <c r="BO324">
        <v>35</v>
      </c>
      <c r="BP324">
        <v>39</v>
      </c>
      <c r="BQ324">
        <v>20</v>
      </c>
      <c r="BR324">
        <v>109</v>
      </c>
      <c r="BS324" s="41">
        <f t="shared" ref="BS324:BS387" si="119">BR324/(DZ324+BR324)</f>
        <v>0.10009182736455463</v>
      </c>
      <c r="BT324">
        <v>1</v>
      </c>
      <c r="BU324">
        <v>0</v>
      </c>
      <c r="BV324" s="41">
        <f t="shared" ref="BV324:BV387" si="120">IF(BT324+BU324&gt;0,BT324/(BT324+BU324),0)</f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2</v>
      </c>
      <c r="CY324">
        <v>2</v>
      </c>
      <c r="CZ324">
        <v>30</v>
      </c>
      <c r="DA324">
        <v>4</v>
      </c>
      <c r="DB324">
        <v>0</v>
      </c>
      <c r="DC324">
        <v>21</v>
      </c>
      <c r="DD324">
        <v>9</v>
      </c>
      <c r="DE324">
        <v>0</v>
      </c>
      <c r="DF324">
        <v>0</v>
      </c>
      <c r="DG324">
        <v>25</v>
      </c>
      <c r="DH324">
        <v>20</v>
      </c>
      <c r="DI324">
        <v>8</v>
      </c>
      <c r="DJ324">
        <v>20</v>
      </c>
      <c r="DK324">
        <v>20</v>
      </c>
      <c r="DL324">
        <v>0</v>
      </c>
      <c r="DM324">
        <v>8</v>
      </c>
      <c r="DN324">
        <v>8</v>
      </c>
      <c r="DO324">
        <v>0</v>
      </c>
      <c r="DP324" s="42">
        <f t="shared" ref="DP324:DP387" si="121">DI324-DH324</f>
        <v>-12</v>
      </c>
      <c r="DQ324" s="20">
        <v>-3.7490000000000001</v>
      </c>
      <c r="DR324">
        <v>20</v>
      </c>
      <c r="DS324">
        <v>0</v>
      </c>
      <c r="DT324">
        <v>0</v>
      </c>
      <c r="DU324">
        <v>0</v>
      </c>
      <c r="DV324">
        <v>0</v>
      </c>
      <c r="DW324">
        <v>1018</v>
      </c>
      <c r="DX324">
        <v>1336</v>
      </c>
      <c r="DY324">
        <v>785</v>
      </c>
      <c r="DZ324">
        <v>980</v>
      </c>
      <c r="EA324">
        <v>546</v>
      </c>
      <c r="EB324">
        <v>710</v>
      </c>
      <c r="EC324">
        <v>45.66</v>
      </c>
      <c r="ED324">
        <v>59.2</v>
      </c>
      <c r="EE324">
        <v>42</v>
      </c>
      <c r="EF324">
        <v>50</v>
      </c>
      <c r="EG324" s="41">
        <f t="shared" ref="EG324:EG387" si="122">EE324/EA324</f>
        <v>7.6923076923076927E-2</v>
      </c>
      <c r="EH324" s="43">
        <f t="shared" ref="EH324:EH387" si="123">1-EF324/EB324</f>
        <v>0.92957746478873238</v>
      </c>
      <c r="EI324" s="44">
        <f t="shared" ref="EI324:EI387" si="124">EG324+EH324</f>
        <v>1.0065005417118094</v>
      </c>
      <c r="EJ324">
        <v>1016</v>
      </c>
      <c r="EK324">
        <v>1333</v>
      </c>
      <c r="EL324">
        <v>784</v>
      </c>
      <c r="EM324">
        <v>977</v>
      </c>
      <c r="EN324">
        <v>542</v>
      </c>
      <c r="EO324">
        <v>707</v>
      </c>
      <c r="EP324">
        <v>41</v>
      </c>
      <c r="EQ324">
        <v>50</v>
      </c>
      <c r="ER324">
        <v>444</v>
      </c>
      <c r="ES324">
        <v>637</v>
      </c>
      <c r="ET324">
        <v>176</v>
      </c>
      <c r="EU324">
        <v>263</v>
      </c>
      <c r="EV324">
        <v>22</v>
      </c>
      <c r="EW324">
        <v>28</v>
      </c>
      <c r="EX324">
        <v>107</v>
      </c>
      <c r="EY324">
        <v>85</v>
      </c>
      <c r="EZ324">
        <v>-0.60000000000000009</v>
      </c>
      <c r="FA324">
        <v>3.1</v>
      </c>
      <c r="FB324">
        <v>2.6</v>
      </c>
      <c r="FC324" s="20">
        <v>8.1300000000000008</v>
      </c>
      <c r="FD324" s="26">
        <f t="shared" ref="FD324:FD387" si="125">FC324/V324</f>
        <v>0.10697368421052633</v>
      </c>
      <c r="FE324">
        <v>0.41420000000000001</v>
      </c>
      <c r="FF324">
        <v>-0.68</v>
      </c>
      <c r="FG324">
        <v>-0.28000000000000003</v>
      </c>
      <c r="FH324">
        <v>-0.96</v>
      </c>
      <c r="FL324" s="42">
        <f t="shared" ref="FL324:FL387" si="126">BK324+BR324+AH324+DS324</f>
        <v>330</v>
      </c>
      <c r="FM324" s="20">
        <f t="shared" ref="FM324:FM387" si="127">IF(DR324&gt;0,(BK324+BQ324)/DR324,0)</f>
        <v>10.050000000000001</v>
      </c>
      <c r="FN324" s="41">
        <v>4.1497976000000004E-3</v>
      </c>
      <c r="FO324" s="20">
        <f t="shared" ref="FO324:FO387" si="128">Z324-AH324/10</f>
        <v>5</v>
      </c>
      <c r="FP324" s="20">
        <f t="shared" ref="FP324:FP387" si="129">Z324+DQ324/5</f>
        <v>8.2501999999999995</v>
      </c>
      <c r="FQ324" s="20">
        <f t="shared" ref="FQ324:FQ387" si="130">(DW324+DX324)/AL324*60</f>
        <v>110.08745264930084</v>
      </c>
      <c r="FR324">
        <v>2</v>
      </c>
      <c r="FS324" t="s">
        <v>189</v>
      </c>
      <c r="FT324">
        <v>73</v>
      </c>
      <c r="FV324" t="s">
        <v>711</v>
      </c>
      <c r="FW324" s="45">
        <v>4400000</v>
      </c>
      <c r="FX324" s="45">
        <v>4100000</v>
      </c>
      <c r="FY324">
        <v>456</v>
      </c>
      <c r="FZ324">
        <v>15</v>
      </c>
      <c r="GA324">
        <v>66</v>
      </c>
      <c r="GB324">
        <v>81</v>
      </c>
      <c r="GC324">
        <v>-9</v>
      </c>
      <c r="GD324">
        <v>363</v>
      </c>
      <c r="GE324">
        <v>408</v>
      </c>
      <c r="GF324">
        <v>8769</v>
      </c>
      <c r="GG324">
        <v>-0.1</v>
      </c>
      <c r="GH324">
        <v>18.3</v>
      </c>
      <c r="GI324">
        <v>18.2</v>
      </c>
      <c r="GJ324" s="42">
        <f t="shared" ref="GJ324:GJ387" si="131">Z324-AH324/10</f>
        <v>5</v>
      </c>
    </row>
    <row r="325" spans="1:192" x14ac:dyDescent="0.45">
      <c r="A325" s="40">
        <v>34739</v>
      </c>
      <c r="B325" t="s">
        <v>2091</v>
      </c>
      <c r="D325" t="s">
        <v>817</v>
      </c>
      <c r="E325" t="s">
        <v>223</v>
      </c>
      <c r="F325">
        <v>75</v>
      </c>
      <c r="G325">
        <v>201</v>
      </c>
      <c r="H325">
        <v>2013</v>
      </c>
      <c r="I325">
        <v>1</v>
      </c>
      <c r="J325">
        <v>23</v>
      </c>
      <c r="K325" t="s">
        <v>92</v>
      </c>
      <c r="L325">
        <v>2014</v>
      </c>
      <c r="M325">
        <v>22</v>
      </c>
      <c r="N325">
        <v>4</v>
      </c>
      <c r="O325">
        <v>8477444</v>
      </c>
      <c r="P325" t="s">
        <v>2092</v>
      </c>
      <c r="Q325" t="s">
        <v>2093</v>
      </c>
      <c r="R325" t="s">
        <v>2094</v>
      </c>
      <c r="S325" t="s">
        <v>2095</v>
      </c>
      <c r="T325" t="s">
        <v>725</v>
      </c>
      <c r="U325" t="s">
        <v>253</v>
      </c>
      <c r="V325">
        <v>56</v>
      </c>
      <c r="W325">
        <v>12</v>
      </c>
      <c r="X325">
        <v>13</v>
      </c>
      <c r="Y325">
        <v>8</v>
      </c>
      <c r="Z325">
        <v>25</v>
      </c>
      <c r="AA325">
        <v>12</v>
      </c>
      <c r="AB325">
        <v>62</v>
      </c>
      <c r="AC325" s="26">
        <f t="shared" si="110"/>
        <v>0.44642857142857145</v>
      </c>
      <c r="AD325" s="20">
        <f t="shared" si="111"/>
        <v>-2.1428571428571423</v>
      </c>
      <c r="AE325" s="20">
        <v>9.8079999999999998</v>
      </c>
      <c r="AF325">
        <v>3</v>
      </c>
      <c r="AG325">
        <v>-1</v>
      </c>
      <c r="AH325">
        <v>27</v>
      </c>
      <c r="AI325">
        <v>931</v>
      </c>
      <c r="AJ325">
        <v>46497</v>
      </c>
      <c r="AK325" s="20">
        <v>774.95</v>
      </c>
      <c r="AL325">
        <v>774.95</v>
      </c>
      <c r="AM325">
        <v>775</v>
      </c>
      <c r="AN325" s="26">
        <f t="shared" si="112"/>
        <v>13.838392857142859</v>
      </c>
      <c r="AO325">
        <v>23.19</v>
      </c>
      <c r="AP325" s="41">
        <f t="shared" si="113"/>
        <v>0.69444444444444442</v>
      </c>
      <c r="AQ325">
        <v>170</v>
      </c>
      <c r="AR325">
        <v>170</v>
      </c>
      <c r="AS325">
        <v>170</v>
      </c>
      <c r="AT325">
        <v>123</v>
      </c>
      <c r="AU325">
        <v>123</v>
      </c>
      <c r="AV325">
        <v>84</v>
      </c>
      <c r="AW325">
        <v>107</v>
      </c>
      <c r="AX325">
        <v>38</v>
      </c>
      <c r="AY325">
        <v>9</v>
      </c>
      <c r="AZ325">
        <v>5</v>
      </c>
      <c r="BA325" s="42">
        <f t="shared" si="114"/>
        <v>14</v>
      </c>
      <c r="BB325">
        <v>8.86</v>
      </c>
      <c r="BC325">
        <v>25.285699999999999</v>
      </c>
      <c r="BD325" s="20">
        <v>133.6</v>
      </c>
      <c r="BE325" s="20">
        <f t="shared" si="115"/>
        <v>303.60000000000002</v>
      </c>
      <c r="BF325" s="20">
        <f t="shared" si="116"/>
        <v>23.506032647267567</v>
      </c>
      <c r="BG325">
        <v>241</v>
      </c>
      <c r="BH325">
        <v>251</v>
      </c>
      <c r="BI325">
        <v>179</v>
      </c>
      <c r="BJ325" s="41">
        <f t="shared" si="117"/>
        <v>0.57380952380952377</v>
      </c>
      <c r="BK325">
        <v>40</v>
      </c>
      <c r="BL325">
        <v>40</v>
      </c>
      <c r="BM325">
        <v>79</v>
      </c>
      <c r="BN325" s="42">
        <f t="shared" si="118"/>
        <v>-39</v>
      </c>
      <c r="BO325">
        <v>39</v>
      </c>
      <c r="BP325">
        <v>34</v>
      </c>
      <c r="BQ325">
        <v>23</v>
      </c>
      <c r="BR325">
        <v>26</v>
      </c>
      <c r="BS325" s="41">
        <f t="shared" si="119"/>
        <v>5.019305019305019E-2</v>
      </c>
      <c r="BT325">
        <v>18</v>
      </c>
      <c r="BU325">
        <v>15</v>
      </c>
      <c r="BV325" s="41">
        <f t="shared" si="120"/>
        <v>0.54545454545454541</v>
      </c>
      <c r="BW325">
        <v>3</v>
      </c>
      <c r="BX325">
        <v>2</v>
      </c>
      <c r="BY325">
        <v>4</v>
      </c>
      <c r="BZ325">
        <v>2</v>
      </c>
      <c r="CA325">
        <v>11</v>
      </c>
      <c r="CB325">
        <v>11</v>
      </c>
      <c r="CC325">
        <v>10</v>
      </c>
      <c r="CD325">
        <v>3</v>
      </c>
      <c r="CE325">
        <v>5</v>
      </c>
      <c r="CF325">
        <v>6</v>
      </c>
      <c r="CG325">
        <v>10</v>
      </c>
      <c r="CH325">
        <v>10</v>
      </c>
      <c r="CI325">
        <v>0</v>
      </c>
      <c r="CJ325">
        <v>1</v>
      </c>
      <c r="CK325">
        <v>1</v>
      </c>
      <c r="CL325">
        <v>5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2</v>
      </c>
      <c r="CT325">
        <v>2</v>
      </c>
      <c r="CU325">
        <v>0</v>
      </c>
      <c r="CV325">
        <v>6</v>
      </c>
      <c r="CW325">
        <v>0</v>
      </c>
      <c r="CX325">
        <v>4</v>
      </c>
      <c r="CY325">
        <v>7</v>
      </c>
      <c r="CZ325">
        <v>28</v>
      </c>
      <c r="DA325">
        <v>4</v>
      </c>
      <c r="DB325">
        <v>1</v>
      </c>
      <c r="DC325">
        <v>2</v>
      </c>
      <c r="DD325">
        <v>17</v>
      </c>
      <c r="DE325">
        <v>9</v>
      </c>
      <c r="DF325">
        <v>0</v>
      </c>
      <c r="DG325">
        <v>51</v>
      </c>
      <c r="DH325">
        <v>8</v>
      </c>
      <c r="DI325">
        <v>8</v>
      </c>
      <c r="DJ325">
        <v>8</v>
      </c>
      <c r="DK325">
        <v>7</v>
      </c>
      <c r="DL325">
        <v>1</v>
      </c>
      <c r="DM325">
        <v>9</v>
      </c>
      <c r="DN325">
        <v>8</v>
      </c>
      <c r="DO325">
        <v>1</v>
      </c>
      <c r="DP325" s="42">
        <f t="shared" si="121"/>
        <v>0</v>
      </c>
      <c r="DQ325" s="20">
        <v>-1.496</v>
      </c>
      <c r="DR325">
        <v>6</v>
      </c>
      <c r="DS325">
        <v>1</v>
      </c>
      <c r="DT325">
        <v>0</v>
      </c>
      <c r="DU325">
        <v>1</v>
      </c>
      <c r="DV325">
        <v>0</v>
      </c>
      <c r="DW325">
        <v>789</v>
      </c>
      <c r="DX325">
        <v>651</v>
      </c>
      <c r="DY325">
        <v>554</v>
      </c>
      <c r="DZ325">
        <v>492</v>
      </c>
      <c r="EA325">
        <v>393</v>
      </c>
      <c r="EB325">
        <v>333</v>
      </c>
      <c r="EC325">
        <v>29.85</v>
      </c>
      <c r="ED325">
        <v>30.99</v>
      </c>
      <c r="EE325">
        <v>36</v>
      </c>
      <c r="EF325">
        <v>28</v>
      </c>
      <c r="EG325" s="41">
        <f t="shared" si="122"/>
        <v>9.1603053435114504E-2</v>
      </c>
      <c r="EH325" s="43">
        <f t="shared" si="123"/>
        <v>0.91591591591591592</v>
      </c>
      <c r="EI325" s="44">
        <f t="shared" si="124"/>
        <v>1.0075189693510305</v>
      </c>
      <c r="EJ325">
        <v>789</v>
      </c>
      <c r="EK325">
        <v>649</v>
      </c>
      <c r="EL325">
        <v>554</v>
      </c>
      <c r="EM325">
        <v>490</v>
      </c>
      <c r="EN325">
        <v>393</v>
      </c>
      <c r="EO325">
        <v>331</v>
      </c>
      <c r="EP325">
        <v>36</v>
      </c>
      <c r="EQ325">
        <v>28</v>
      </c>
      <c r="ER325">
        <v>392</v>
      </c>
      <c r="ES325">
        <v>326</v>
      </c>
      <c r="ET325">
        <v>112</v>
      </c>
      <c r="EU325">
        <v>134</v>
      </c>
      <c r="EV325">
        <v>16</v>
      </c>
      <c r="EW325">
        <v>19</v>
      </c>
      <c r="EX325">
        <v>53</v>
      </c>
      <c r="EY325">
        <v>44</v>
      </c>
      <c r="EZ325">
        <v>1.6</v>
      </c>
      <c r="FA325">
        <v>0.9</v>
      </c>
      <c r="FB325">
        <v>2.6</v>
      </c>
      <c r="FC325" s="20">
        <v>28.73</v>
      </c>
      <c r="FD325" s="26">
        <f t="shared" si="125"/>
        <v>0.51303571428571426</v>
      </c>
      <c r="FE325">
        <v>2.5756000000000001</v>
      </c>
      <c r="FF325">
        <v>-0.09</v>
      </c>
      <c r="FG325">
        <v>0.13</v>
      </c>
      <c r="FH325">
        <v>0.04</v>
      </c>
      <c r="FL325" s="42">
        <f t="shared" si="126"/>
        <v>94</v>
      </c>
      <c r="FM325" s="20">
        <f t="shared" si="127"/>
        <v>10.5</v>
      </c>
      <c r="FN325" s="41">
        <v>7.2014051500000009E-2</v>
      </c>
      <c r="FO325" s="20">
        <f t="shared" si="128"/>
        <v>22.3</v>
      </c>
      <c r="FP325" s="20">
        <f t="shared" si="129"/>
        <v>24.700800000000001</v>
      </c>
      <c r="FQ325" s="20">
        <f t="shared" si="130"/>
        <v>111.49106393960901</v>
      </c>
      <c r="FR325">
        <v>4</v>
      </c>
      <c r="FS325" t="s">
        <v>1254</v>
      </c>
      <c r="FT325">
        <v>195</v>
      </c>
      <c r="FV325" t="s">
        <v>751</v>
      </c>
      <c r="FW325" s="45">
        <v>2750000</v>
      </c>
      <c r="FX325" s="45">
        <v>3000000</v>
      </c>
      <c r="FY325">
        <v>252</v>
      </c>
      <c r="FZ325">
        <v>50</v>
      </c>
      <c r="GA325">
        <v>70</v>
      </c>
      <c r="GB325">
        <v>120</v>
      </c>
      <c r="GC325">
        <v>32</v>
      </c>
      <c r="GD325">
        <v>63</v>
      </c>
      <c r="GE325">
        <v>386</v>
      </c>
      <c r="GF325">
        <v>3338</v>
      </c>
      <c r="GG325">
        <v>9.3000000000000007</v>
      </c>
      <c r="GH325">
        <v>4.8</v>
      </c>
      <c r="GI325">
        <v>14.1</v>
      </c>
      <c r="GJ325" s="42">
        <f t="shared" si="131"/>
        <v>22.3</v>
      </c>
    </row>
    <row r="326" spans="1:192" x14ac:dyDescent="0.45">
      <c r="A326" s="40">
        <v>34765</v>
      </c>
      <c r="B326" t="s">
        <v>2096</v>
      </c>
      <c r="C326" t="s">
        <v>282</v>
      </c>
      <c r="D326" t="s">
        <v>107</v>
      </c>
      <c r="E326" t="s">
        <v>107</v>
      </c>
      <c r="F326">
        <v>78</v>
      </c>
      <c r="G326">
        <v>230</v>
      </c>
      <c r="H326">
        <v>2013</v>
      </c>
      <c r="I326">
        <v>1</v>
      </c>
      <c r="J326">
        <v>25</v>
      </c>
      <c r="K326" t="s">
        <v>202</v>
      </c>
      <c r="L326">
        <v>2015</v>
      </c>
      <c r="M326">
        <v>22</v>
      </c>
      <c r="N326">
        <v>3</v>
      </c>
      <c r="O326">
        <v>8477446</v>
      </c>
      <c r="P326" t="s">
        <v>2097</v>
      </c>
      <c r="Q326" t="s">
        <v>2098</v>
      </c>
      <c r="R326" t="s">
        <v>2099</v>
      </c>
      <c r="S326" t="s">
        <v>301</v>
      </c>
      <c r="T326" t="s">
        <v>710</v>
      </c>
      <c r="U326" t="s">
        <v>178</v>
      </c>
      <c r="V326">
        <v>18</v>
      </c>
      <c r="W326">
        <v>0</v>
      </c>
      <c r="X326">
        <v>1</v>
      </c>
      <c r="Y326">
        <v>1</v>
      </c>
      <c r="Z326">
        <v>1</v>
      </c>
      <c r="AA326">
        <v>30</v>
      </c>
      <c r="AB326">
        <v>53</v>
      </c>
      <c r="AC326" s="26">
        <f t="shared" si="110"/>
        <v>5.5555555555555552E-2</v>
      </c>
      <c r="AD326" s="20">
        <f t="shared" si="111"/>
        <v>-1.4705882352941178</v>
      </c>
      <c r="AE326" s="20">
        <v>0.315</v>
      </c>
      <c r="AF326">
        <v>-1</v>
      </c>
      <c r="AG326">
        <v>-2.4</v>
      </c>
      <c r="AH326">
        <v>32</v>
      </c>
      <c r="AI326">
        <v>233</v>
      </c>
      <c r="AJ326">
        <v>9463</v>
      </c>
      <c r="AK326" s="20">
        <v>157.71666666666999</v>
      </c>
      <c r="AL326">
        <v>157.72</v>
      </c>
      <c r="AM326">
        <v>158</v>
      </c>
      <c r="AN326" s="26">
        <f t="shared" si="112"/>
        <v>8.7620370370370377</v>
      </c>
      <c r="AO326">
        <v>14.9</v>
      </c>
      <c r="AP326" s="41">
        <f t="shared" si="113"/>
        <v>0.2</v>
      </c>
      <c r="AQ326">
        <v>27</v>
      </c>
      <c r="AR326">
        <v>27</v>
      </c>
      <c r="AS326">
        <v>27</v>
      </c>
      <c r="AT326">
        <v>20</v>
      </c>
      <c r="AU326">
        <v>20</v>
      </c>
      <c r="AV326">
        <v>15</v>
      </c>
      <c r="AW326">
        <v>14</v>
      </c>
      <c r="AX326">
        <v>2</v>
      </c>
      <c r="AY326">
        <v>1</v>
      </c>
      <c r="AZ326">
        <v>2</v>
      </c>
      <c r="BA326" s="42">
        <f t="shared" si="114"/>
        <v>3</v>
      </c>
      <c r="BB326">
        <v>0.78</v>
      </c>
      <c r="BC326">
        <v>29.8</v>
      </c>
      <c r="BD326" s="20">
        <v>22.4</v>
      </c>
      <c r="BE326" s="20">
        <f t="shared" si="115"/>
        <v>49.4</v>
      </c>
      <c r="BF326" s="20">
        <f t="shared" si="116"/>
        <v>18.792797362414404</v>
      </c>
      <c r="BG326">
        <v>39</v>
      </c>
      <c r="BH326">
        <v>51</v>
      </c>
      <c r="BI326">
        <v>52</v>
      </c>
      <c r="BJ326" s="41">
        <f t="shared" si="117"/>
        <v>0.42857142857142855</v>
      </c>
      <c r="BK326">
        <v>61</v>
      </c>
      <c r="BL326">
        <v>61</v>
      </c>
      <c r="BM326">
        <v>29</v>
      </c>
      <c r="BN326" s="42">
        <f t="shared" si="118"/>
        <v>32</v>
      </c>
      <c r="BO326">
        <v>5</v>
      </c>
      <c r="BP326">
        <v>5</v>
      </c>
      <c r="BQ326">
        <v>3</v>
      </c>
      <c r="BR326">
        <v>14</v>
      </c>
      <c r="BS326" s="41">
        <f t="shared" si="119"/>
        <v>0.12389380530973451</v>
      </c>
      <c r="BT326">
        <v>60</v>
      </c>
      <c r="BU326">
        <v>63</v>
      </c>
      <c r="BV326" s="41">
        <f t="shared" si="120"/>
        <v>0.48780487804878048</v>
      </c>
      <c r="BW326">
        <v>18</v>
      </c>
      <c r="BX326">
        <v>30</v>
      </c>
      <c r="BY326">
        <v>26</v>
      </c>
      <c r="BZ326">
        <v>17</v>
      </c>
      <c r="CA326">
        <v>16</v>
      </c>
      <c r="CB326">
        <v>16</v>
      </c>
      <c r="CC326">
        <v>16</v>
      </c>
      <c r="CD326">
        <v>17</v>
      </c>
      <c r="CE326">
        <v>28</v>
      </c>
      <c r="CF326">
        <v>28</v>
      </c>
      <c r="CG326">
        <v>31</v>
      </c>
      <c r="CH326">
        <v>34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4</v>
      </c>
      <c r="DA326">
        <v>4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10</v>
      </c>
      <c r="DH326">
        <v>13</v>
      </c>
      <c r="DI326">
        <v>4</v>
      </c>
      <c r="DJ326">
        <v>13</v>
      </c>
      <c r="DK326">
        <v>11</v>
      </c>
      <c r="DL326">
        <v>2</v>
      </c>
      <c r="DM326">
        <v>6</v>
      </c>
      <c r="DN326">
        <v>4</v>
      </c>
      <c r="DO326">
        <v>2</v>
      </c>
      <c r="DP326" s="42">
        <f t="shared" si="121"/>
        <v>-9</v>
      </c>
      <c r="DQ326" s="20">
        <v>-6.16</v>
      </c>
      <c r="DR326">
        <v>11</v>
      </c>
      <c r="DS326">
        <v>2</v>
      </c>
      <c r="DT326">
        <v>0</v>
      </c>
      <c r="DU326">
        <v>0</v>
      </c>
      <c r="DV326">
        <v>0</v>
      </c>
      <c r="DW326">
        <v>116</v>
      </c>
      <c r="DX326">
        <v>144</v>
      </c>
      <c r="DY326">
        <v>84</v>
      </c>
      <c r="DZ326">
        <v>99</v>
      </c>
      <c r="EA326">
        <v>60</v>
      </c>
      <c r="EB326">
        <v>70</v>
      </c>
      <c r="EC326">
        <v>3.21</v>
      </c>
      <c r="ED326">
        <v>5.14</v>
      </c>
      <c r="EE326">
        <v>5</v>
      </c>
      <c r="EF326">
        <v>6</v>
      </c>
      <c r="EG326" s="41">
        <f t="shared" si="122"/>
        <v>8.3333333333333329E-2</v>
      </c>
      <c r="EH326" s="43">
        <f t="shared" si="123"/>
        <v>0.91428571428571426</v>
      </c>
      <c r="EI326" s="44">
        <f t="shared" si="124"/>
        <v>0.99761904761904763</v>
      </c>
      <c r="EJ326">
        <v>113</v>
      </c>
      <c r="EK326">
        <v>143</v>
      </c>
      <c r="EL326">
        <v>80</v>
      </c>
      <c r="EM326">
        <v>98</v>
      </c>
      <c r="EN326">
        <v>57</v>
      </c>
      <c r="EO326">
        <v>68</v>
      </c>
      <c r="EP326">
        <v>5</v>
      </c>
      <c r="EQ326">
        <v>6</v>
      </c>
      <c r="ER326">
        <v>42</v>
      </c>
      <c r="ES326">
        <v>57</v>
      </c>
      <c r="ET326">
        <v>12</v>
      </c>
      <c r="EU326">
        <v>23</v>
      </c>
      <c r="EV326">
        <v>3</v>
      </c>
      <c r="EW326">
        <v>5</v>
      </c>
      <c r="EX326">
        <v>21</v>
      </c>
      <c r="EY326">
        <v>20</v>
      </c>
      <c r="EZ326">
        <v>-0.30000000000000004</v>
      </c>
      <c r="FA326">
        <v>0.2</v>
      </c>
      <c r="FB326">
        <v>-0.2</v>
      </c>
      <c r="FC326" s="20">
        <v>-0.2</v>
      </c>
      <c r="FD326" s="26">
        <f t="shared" si="125"/>
        <v>-1.1111111111111112E-2</v>
      </c>
      <c r="FE326">
        <v>1.7500000000000002E-2</v>
      </c>
      <c r="FF326">
        <v>-0.27</v>
      </c>
      <c r="FG326">
        <v>-0.06</v>
      </c>
      <c r="FH326">
        <v>-0.33</v>
      </c>
      <c r="FL326" s="42">
        <f t="shared" si="126"/>
        <v>109</v>
      </c>
      <c r="FM326" s="20">
        <f t="shared" si="127"/>
        <v>5.8181818181818183</v>
      </c>
      <c r="FN326" s="41">
        <v>0</v>
      </c>
      <c r="FO326" s="20">
        <f t="shared" si="128"/>
        <v>-2.2000000000000002</v>
      </c>
      <c r="FP326" s="20">
        <f t="shared" si="129"/>
        <v>-0.23199999999999998</v>
      </c>
      <c r="FQ326" s="20">
        <f t="shared" si="130"/>
        <v>98.909459802181075</v>
      </c>
      <c r="FV326" t="s">
        <v>751</v>
      </c>
      <c r="FW326" s="45">
        <v>832500</v>
      </c>
      <c r="FX326" s="45">
        <v>863333</v>
      </c>
      <c r="FY326">
        <v>69</v>
      </c>
      <c r="FZ326">
        <v>2</v>
      </c>
      <c r="GA326">
        <v>6</v>
      </c>
      <c r="GB326">
        <v>8</v>
      </c>
      <c r="GC326">
        <v>-15</v>
      </c>
      <c r="GD326">
        <v>110</v>
      </c>
      <c r="GE326">
        <v>87</v>
      </c>
      <c r="GF326">
        <v>698</v>
      </c>
      <c r="GG326">
        <v>-0.9</v>
      </c>
      <c r="GH326">
        <v>0.2</v>
      </c>
      <c r="GI326">
        <v>-0.7</v>
      </c>
      <c r="GJ326" s="42">
        <f t="shared" si="131"/>
        <v>-2.2000000000000002</v>
      </c>
    </row>
    <row r="327" spans="1:192" x14ac:dyDescent="0.45">
      <c r="A327" s="40">
        <v>31523</v>
      </c>
      <c r="B327" t="s">
        <v>2100</v>
      </c>
      <c r="D327" t="s">
        <v>223</v>
      </c>
      <c r="E327" t="s">
        <v>223</v>
      </c>
      <c r="F327">
        <v>75</v>
      </c>
      <c r="G327">
        <v>214</v>
      </c>
      <c r="H327">
        <v>2004</v>
      </c>
      <c r="I327">
        <v>3</v>
      </c>
      <c r="J327">
        <v>91</v>
      </c>
      <c r="K327" t="s">
        <v>92</v>
      </c>
      <c r="L327">
        <v>2006</v>
      </c>
      <c r="M327">
        <v>31</v>
      </c>
      <c r="N327">
        <v>12</v>
      </c>
      <c r="O327">
        <v>8471303</v>
      </c>
      <c r="P327" t="s">
        <v>2101</v>
      </c>
      <c r="Q327" t="s">
        <v>2102</v>
      </c>
      <c r="R327" t="s">
        <v>2103</v>
      </c>
      <c r="S327" t="s">
        <v>1409</v>
      </c>
      <c r="T327" t="s">
        <v>720</v>
      </c>
      <c r="U327" t="s">
        <v>117</v>
      </c>
      <c r="V327">
        <v>70</v>
      </c>
      <c r="W327">
        <v>6</v>
      </c>
      <c r="X327">
        <v>28</v>
      </c>
      <c r="Y327">
        <v>16</v>
      </c>
      <c r="Z327">
        <v>34</v>
      </c>
      <c r="AA327">
        <v>6</v>
      </c>
      <c r="AB327">
        <v>21</v>
      </c>
      <c r="AC327" s="26">
        <f t="shared" si="110"/>
        <v>0.48571428571428571</v>
      </c>
      <c r="AD327" s="20">
        <f t="shared" si="111"/>
        <v>3.4767441860465134</v>
      </c>
      <c r="AE327" s="20">
        <v>11.407999999999999</v>
      </c>
      <c r="AF327">
        <v>-18</v>
      </c>
      <c r="AG327">
        <v>-7.2</v>
      </c>
      <c r="AH327">
        <v>68</v>
      </c>
      <c r="AI327">
        <v>1973</v>
      </c>
      <c r="AJ327">
        <v>101965</v>
      </c>
      <c r="AK327" s="20">
        <v>1699.4166666666999</v>
      </c>
      <c r="AL327">
        <v>1699.42</v>
      </c>
      <c r="AM327">
        <v>1699</v>
      </c>
      <c r="AN327" s="26">
        <f t="shared" si="112"/>
        <v>24.277380952380952</v>
      </c>
      <c r="AO327">
        <v>40.06</v>
      </c>
      <c r="AP327" s="41">
        <f t="shared" si="113"/>
        <v>0.41975308641975306</v>
      </c>
      <c r="AQ327">
        <v>354</v>
      </c>
      <c r="AR327">
        <v>354</v>
      </c>
      <c r="AS327">
        <v>354</v>
      </c>
      <c r="AT327">
        <v>230</v>
      </c>
      <c r="AU327">
        <v>230</v>
      </c>
      <c r="AV327">
        <v>172</v>
      </c>
      <c r="AW327">
        <v>99</v>
      </c>
      <c r="AX327">
        <v>11</v>
      </c>
      <c r="AY327">
        <v>7</v>
      </c>
      <c r="AZ327">
        <v>13</v>
      </c>
      <c r="BA327" s="42">
        <f t="shared" si="114"/>
        <v>20</v>
      </c>
      <c r="BB327">
        <v>7.81</v>
      </c>
      <c r="BC327">
        <v>59.808100000000003</v>
      </c>
      <c r="BD327" s="20">
        <v>270.2</v>
      </c>
      <c r="BE327" s="20">
        <f t="shared" si="115"/>
        <v>624.20000000000005</v>
      </c>
      <c r="BF327" s="20">
        <f t="shared" si="116"/>
        <v>22.03810711889939</v>
      </c>
      <c r="BG327">
        <v>607</v>
      </c>
      <c r="BH327">
        <v>564</v>
      </c>
      <c r="BI327">
        <v>674</v>
      </c>
      <c r="BJ327" s="41">
        <f t="shared" si="117"/>
        <v>0.47384855581576896</v>
      </c>
      <c r="BK327">
        <v>157</v>
      </c>
      <c r="BL327">
        <v>157</v>
      </c>
      <c r="BM327">
        <v>146</v>
      </c>
      <c r="BN327" s="42">
        <f t="shared" si="118"/>
        <v>11</v>
      </c>
      <c r="BO327">
        <v>58</v>
      </c>
      <c r="BP327">
        <v>56</v>
      </c>
      <c r="BQ327">
        <v>31</v>
      </c>
      <c r="BR327">
        <v>203</v>
      </c>
      <c r="BS327" s="41">
        <f t="shared" si="119"/>
        <v>0.13942307692307693</v>
      </c>
      <c r="BT327">
        <v>1</v>
      </c>
      <c r="BU327">
        <v>1</v>
      </c>
      <c r="BV327" s="41">
        <f t="shared" si="120"/>
        <v>0.5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3</v>
      </c>
      <c r="CW327">
        <v>0</v>
      </c>
      <c r="CX327">
        <v>2</v>
      </c>
      <c r="CY327">
        <v>8</v>
      </c>
      <c r="CZ327">
        <v>48</v>
      </c>
      <c r="DA327">
        <v>0</v>
      </c>
      <c r="DB327">
        <v>0</v>
      </c>
      <c r="DC327">
        <v>43</v>
      </c>
      <c r="DD327">
        <v>16</v>
      </c>
      <c r="DE327">
        <v>2</v>
      </c>
      <c r="DF327">
        <v>0</v>
      </c>
      <c r="DG327">
        <v>111</v>
      </c>
      <c r="DH327">
        <v>34</v>
      </c>
      <c r="DI327">
        <v>10</v>
      </c>
      <c r="DJ327">
        <v>34</v>
      </c>
      <c r="DK327">
        <v>34</v>
      </c>
      <c r="DL327">
        <v>0</v>
      </c>
      <c r="DM327">
        <v>10</v>
      </c>
      <c r="DN327">
        <v>10</v>
      </c>
      <c r="DO327">
        <v>0</v>
      </c>
      <c r="DP327" s="42">
        <f t="shared" si="121"/>
        <v>-24</v>
      </c>
      <c r="DQ327" s="20">
        <v>-12.24</v>
      </c>
      <c r="DR327">
        <v>34</v>
      </c>
      <c r="DS327">
        <v>0</v>
      </c>
      <c r="DT327">
        <v>0</v>
      </c>
      <c r="DU327">
        <v>0</v>
      </c>
      <c r="DV327">
        <v>0</v>
      </c>
      <c r="DW327">
        <v>1599</v>
      </c>
      <c r="DX327">
        <v>1716</v>
      </c>
      <c r="DY327">
        <v>1197</v>
      </c>
      <c r="DZ327">
        <v>1253</v>
      </c>
      <c r="EA327">
        <v>870</v>
      </c>
      <c r="EB327">
        <v>890</v>
      </c>
      <c r="EC327">
        <v>82.94</v>
      </c>
      <c r="ED327">
        <v>87.49</v>
      </c>
      <c r="EE327">
        <v>81</v>
      </c>
      <c r="EF327">
        <v>101</v>
      </c>
      <c r="EG327" s="41">
        <f t="shared" si="122"/>
        <v>9.3103448275862075E-2</v>
      </c>
      <c r="EH327" s="43">
        <f t="shared" si="123"/>
        <v>0.88651685393258428</v>
      </c>
      <c r="EI327" s="44">
        <f t="shared" si="124"/>
        <v>0.97962030220844631</v>
      </c>
      <c r="EJ327">
        <v>1599</v>
      </c>
      <c r="EK327">
        <v>1718</v>
      </c>
      <c r="EL327">
        <v>1197</v>
      </c>
      <c r="EM327">
        <v>1254</v>
      </c>
      <c r="EN327">
        <v>872</v>
      </c>
      <c r="EO327">
        <v>891</v>
      </c>
      <c r="EP327">
        <v>81</v>
      </c>
      <c r="EQ327">
        <v>99</v>
      </c>
      <c r="ER327">
        <v>808</v>
      </c>
      <c r="ES327">
        <v>951</v>
      </c>
      <c r="ET327">
        <v>327</v>
      </c>
      <c r="EU327">
        <v>309</v>
      </c>
      <c r="EV327">
        <v>45</v>
      </c>
      <c r="EW327">
        <v>41</v>
      </c>
      <c r="EX327">
        <v>111</v>
      </c>
      <c r="EY327">
        <v>87</v>
      </c>
      <c r="EZ327">
        <v>2</v>
      </c>
      <c r="FA327">
        <v>2.6</v>
      </c>
      <c r="FB327">
        <v>4.5999999999999996</v>
      </c>
      <c r="FC327" s="20">
        <v>31</v>
      </c>
      <c r="FD327" s="26">
        <f t="shared" si="125"/>
        <v>0.44285714285714284</v>
      </c>
      <c r="FE327">
        <v>3.1448</v>
      </c>
      <c r="FF327">
        <v>0.57999999999999996</v>
      </c>
      <c r="FG327">
        <v>-0.85</v>
      </c>
      <c r="FH327">
        <v>-0.27</v>
      </c>
      <c r="FI327">
        <v>1</v>
      </c>
      <c r="FJ327">
        <v>0</v>
      </c>
      <c r="FK327">
        <v>0</v>
      </c>
      <c r="FL327" s="42">
        <f t="shared" si="126"/>
        <v>428</v>
      </c>
      <c r="FM327" s="20">
        <f t="shared" si="127"/>
        <v>5.5294117647058822</v>
      </c>
      <c r="FN327" s="41">
        <v>3.3153638800000003E-2</v>
      </c>
      <c r="FO327" s="20">
        <f t="shared" si="128"/>
        <v>27.2</v>
      </c>
      <c r="FP327" s="20">
        <f t="shared" si="129"/>
        <v>31.552</v>
      </c>
      <c r="FQ327" s="20">
        <f t="shared" si="130"/>
        <v>117.0399312706688</v>
      </c>
      <c r="FR327">
        <v>4</v>
      </c>
      <c r="FS327" t="s">
        <v>430</v>
      </c>
      <c r="FT327">
        <v>195</v>
      </c>
      <c r="FV327" t="s">
        <v>711</v>
      </c>
      <c r="FW327" s="45">
        <v>6000000</v>
      </c>
      <c r="FX327" s="45">
        <v>5000000</v>
      </c>
      <c r="FY327">
        <v>758</v>
      </c>
      <c r="FZ327">
        <v>84</v>
      </c>
      <c r="GA327">
        <v>250</v>
      </c>
      <c r="GB327">
        <v>334</v>
      </c>
      <c r="GC327">
        <v>-44</v>
      </c>
      <c r="GD327">
        <v>491</v>
      </c>
      <c r="GE327">
        <v>1676</v>
      </c>
      <c r="GF327">
        <v>17398</v>
      </c>
      <c r="GG327">
        <v>24.8</v>
      </c>
      <c r="GH327">
        <v>34.700000000000003</v>
      </c>
      <c r="GI327">
        <v>59.5</v>
      </c>
      <c r="GJ327" s="42">
        <f t="shared" si="131"/>
        <v>27.2</v>
      </c>
    </row>
    <row r="328" spans="1:192" x14ac:dyDescent="0.45">
      <c r="A328" s="40">
        <v>34668</v>
      </c>
      <c r="B328" t="s">
        <v>2104</v>
      </c>
      <c r="D328" t="s">
        <v>817</v>
      </c>
      <c r="E328" t="s">
        <v>169</v>
      </c>
      <c r="F328">
        <v>71</v>
      </c>
      <c r="G328">
        <v>212</v>
      </c>
      <c r="H328">
        <v>2013</v>
      </c>
      <c r="I328">
        <v>1</v>
      </c>
      <c r="J328">
        <v>27</v>
      </c>
      <c r="K328" t="s">
        <v>92</v>
      </c>
      <c r="L328">
        <v>2014</v>
      </c>
      <c r="M328">
        <v>23</v>
      </c>
      <c r="N328">
        <v>4</v>
      </c>
      <c r="O328">
        <v>8477448</v>
      </c>
      <c r="P328" t="s">
        <v>2105</v>
      </c>
      <c r="Q328" t="s">
        <v>2106</v>
      </c>
      <c r="R328" t="s">
        <v>2107</v>
      </c>
      <c r="S328" t="s">
        <v>2108</v>
      </c>
      <c r="T328" t="s">
        <v>716</v>
      </c>
      <c r="U328" t="s">
        <v>285</v>
      </c>
      <c r="V328">
        <v>23</v>
      </c>
      <c r="W328">
        <v>2</v>
      </c>
      <c r="X328">
        <v>1</v>
      </c>
      <c r="Y328">
        <v>0</v>
      </c>
      <c r="Z328">
        <v>3</v>
      </c>
      <c r="AA328">
        <v>23</v>
      </c>
      <c r="AB328">
        <v>88</v>
      </c>
      <c r="AC328" s="26">
        <f t="shared" si="110"/>
        <v>0.13043478260869565</v>
      </c>
      <c r="AD328" s="20">
        <f t="shared" si="111"/>
        <v>-6.0280373831775709</v>
      </c>
      <c r="AE328" s="20">
        <v>1.2949999999999999</v>
      </c>
      <c r="AF328">
        <v>-2</v>
      </c>
      <c r="AG328">
        <v>-0.4</v>
      </c>
      <c r="AH328">
        <v>6</v>
      </c>
      <c r="AI328">
        <v>260</v>
      </c>
      <c r="AJ328">
        <v>9918</v>
      </c>
      <c r="AK328" s="20">
        <v>165.3</v>
      </c>
      <c r="AL328">
        <v>165.3</v>
      </c>
      <c r="AM328">
        <v>165</v>
      </c>
      <c r="AN328" s="26">
        <f t="shared" si="112"/>
        <v>7.1869565217391314</v>
      </c>
      <c r="AO328">
        <v>12.31</v>
      </c>
      <c r="AP328" s="41">
        <f t="shared" si="113"/>
        <v>0.6</v>
      </c>
      <c r="AQ328">
        <v>38</v>
      </c>
      <c r="AR328">
        <v>38</v>
      </c>
      <c r="AS328">
        <v>38</v>
      </c>
      <c r="AT328">
        <v>33</v>
      </c>
      <c r="AU328">
        <v>33</v>
      </c>
      <c r="AV328">
        <v>22</v>
      </c>
      <c r="AW328">
        <v>23</v>
      </c>
      <c r="AX328">
        <v>10</v>
      </c>
      <c r="AY328">
        <v>1</v>
      </c>
      <c r="AZ328">
        <v>1</v>
      </c>
      <c r="BA328" s="42">
        <f t="shared" si="114"/>
        <v>2</v>
      </c>
      <c r="BB328">
        <v>2.14</v>
      </c>
      <c r="BC328">
        <v>43.545499999999997</v>
      </c>
      <c r="BD328" s="20">
        <v>0</v>
      </c>
      <c r="BE328" s="20">
        <f t="shared" si="115"/>
        <v>38</v>
      </c>
      <c r="BF328" s="20">
        <f t="shared" si="116"/>
        <v>13.793103448275861</v>
      </c>
      <c r="BG328">
        <v>39</v>
      </c>
      <c r="BH328">
        <v>46</v>
      </c>
      <c r="BI328">
        <v>51</v>
      </c>
      <c r="BJ328" s="41">
        <f t="shared" si="117"/>
        <v>0.43333333333333335</v>
      </c>
      <c r="BK328">
        <v>26</v>
      </c>
      <c r="BL328">
        <v>26</v>
      </c>
      <c r="BM328">
        <v>20</v>
      </c>
      <c r="BN328" s="42">
        <f t="shared" si="118"/>
        <v>6</v>
      </c>
      <c r="BO328">
        <v>11</v>
      </c>
      <c r="BP328">
        <v>4</v>
      </c>
      <c r="BQ328">
        <v>3</v>
      </c>
      <c r="BR328">
        <v>7</v>
      </c>
      <c r="BS328" s="41">
        <f t="shared" si="119"/>
        <v>6.0344827586206899E-2</v>
      </c>
      <c r="BT328">
        <v>1</v>
      </c>
      <c r="BU328">
        <v>1</v>
      </c>
      <c r="BV328" s="41">
        <f t="shared" si="120"/>
        <v>0.5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2</v>
      </c>
      <c r="CZ328">
        <v>8</v>
      </c>
      <c r="DA328">
        <v>3</v>
      </c>
      <c r="DB328">
        <v>1</v>
      </c>
      <c r="DC328">
        <v>2</v>
      </c>
      <c r="DD328">
        <v>2</v>
      </c>
      <c r="DE328">
        <v>2</v>
      </c>
      <c r="DF328">
        <v>0</v>
      </c>
      <c r="DG328">
        <v>12</v>
      </c>
      <c r="DH328">
        <v>3</v>
      </c>
      <c r="DI328">
        <v>2</v>
      </c>
      <c r="DJ328">
        <v>4</v>
      </c>
      <c r="DK328">
        <v>4</v>
      </c>
      <c r="DL328">
        <v>0</v>
      </c>
      <c r="DM328">
        <v>0</v>
      </c>
      <c r="DN328">
        <v>0</v>
      </c>
      <c r="DO328">
        <v>0</v>
      </c>
      <c r="DP328" s="42">
        <f t="shared" si="121"/>
        <v>-1</v>
      </c>
      <c r="DQ328" s="20">
        <v>-4.1630000000000003</v>
      </c>
      <c r="DR328">
        <v>3</v>
      </c>
      <c r="DS328">
        <v>0</v>
      </c>
      <c r="DT328">
        <v>0</v>
      </c>
      <c r="DU328">
        <v>0</v>
      </c>
      <c r="DV328">
        <v>0</v>
      </c>
      <c r="DW328">
        <v>150</v>
      </c>
      <c r="DX328">
        <v>148</v>
      </c>
      <c r="DY328">
        <v>120</v>
      </c>
      <c r="DZ328">
        <v>109</v>
      </c>
      <c r="EA328">
        <v>82</v>
      </c>
      <c r="EB328">
        <v>81</v>
      </c>
      <c r="EC328">
        <v>5.99</v>
      </c>
      <c r="ED328">
        <v>5.81</v>
      </c>
      <c r="EE328">
        <v>5</v>
      </c>
      <c r="EF328">
        <v>7</v>
      </c>
      <c r="EG328" s="41">
        <f t="shared" si="122"/>
        <v>6.097560975609756E-2</v>
      </c>
      <c r="EH328" s="43">
        <f t="shared" si="123"/>
        <v>0.91358024691358031</v>
      </c>
      <c r="EI328" s="44">
        <f t="shared" si="124"/>
        <v>0.97455585666967792</v>
      </c>
      <c r="EJ328">
        <v>152</v>
      </c>
      <c r="EK328">
        <v>147</v>
      </c>
      <c r="EL328">
        <v>121</v>
      </c>
      <c r="EM328">
        <v>108</v>
      </c>
      <c r="EN328">
        <v>83</v>
      </c>
      <c r="EO328">
        <v>80</v>
      </c>
      <c r="EP328">
        <v>5</v>
      </c>
      <c r="EQ328">
        <v>7</v>
      </c>
      <c r="ER328">
        <v>69</v>
      </c>
      <c r="ES328">
        <v>61</v>
      </c>
      <c r="ET328">
        <v>25</v>
      </c>
      <c r="EU328">
        <v>24</v>
      </c>
      <c r="EV328">
        <v>3</v>
      </c>
      <c r="EW328">
        <v>5</v>
      </c>
      <c r="EX328">
        <v>18</v>
      </c>
      <c r="EY328">
        <v>10</v>
      </c>
      <c r="EZ328">
        <v>0.1</v>
      </c>
      <c r="FA328">
        <v>0.1</v>
      </c>
      <c r="FB328">
        <v>0.1</v>
      </c>
      <c r="FC328" s="20">
        <v>3.05</v>
      </c>
      <c r="FD328" s="26">
        <f t="shared" si="125"/>
        <v>0.1326086956521739</v>
      </c>
      <c r="FE328">
        <v>0.26019999999999999</v>
      </c>
      <c r="FF328">
        <v>0.09</v>
      </c>
      <c r="FG328">
        <v>-0.02</v>
      </c>
      <c r="FH328">
        <v>7.0000000000000007E-2</v>
      </c>
      <c r="FL328" s="42">
        <f t="shared" si="126"/>
        <v>39</v>
      </c>
      <c r="FM328" s="20">
        <f t="shared" si="127"/>
        <v>9.6666666666666661</v>
      </c>
      <c r="FN328" s="41">
        <v>2.6311567500000001E-2</v>
      </c>
      <c r="FO328" s="20">
        <f t="shared" si="128"/>
        <v>2.4</v>
      </c>
      <c r="FP328" s="20">
        <f t="shared" si="129"/>
        <v>2.1673999999999998</v>
      </c>
      <c r="FQ328" s="20">
        <f t="shared" si="130"/>
        <v>108.16696914700543</v>
      </c>
      <c r="FV328" t="s">
        <v>751</v>
      </c>
      <c r="FW328" s="45">
        <v>850000</v>
      </c>
      <c r="FX328" s="45">
        <v>850000</v>
      </c>
      <c r="FY328">
        <v>130</v>
      </c>
      <c r="FZ328">
        <v>19</v>
      </c>
      <c r="GA328">
        <v>26</v>
      </c>
      <c r="GB328">
        <v>45</v>
      </c>
      <c r="GC328">
        <v>3</v>
      </c>
      <c r="GD328">
        <v>40</v>
      </c>
      <c r="GE328">
        <v>204</v>
      </c>
      <c r="GF328">
        <v>1452</v>
      </c>
      <c r="GG328">
        <v>3.1</v>
      </c>
      <c r="GH328">
        <v>1.6</v>
      </c>
      <c r="GI328">
        <v>4.7</v>
      </c>
      <c r="GJ328" s="42">
        <f t="shared" si="131"/>
        <v>2.4</v>
      </c>
    </row>
    <row r="329" spans="1:192" x14ac:dyDescent="0.45">
      <c r="A329" s="40">
        <v>34760</v>
      </c>
      <c r="B329" t="s">
        <v>212</v>
      </c>
      <c r="C329" t="s">
        <v>213</v>
      </c>
      <c r="D329" t="s">
        <v>91</v>
      </c>
      <c r="E329" t="s">
        <v>91</v>
      </c>
      <c r="F329">
        <v>72</v>
      </c>
      <c r="G329">
        <v>185</v>
      </c>
      <c r="H329">
        <v>2013</v>
      </c>
      <c r="I329">
        <v>1</v>
      </c>
      <c r="J329">
        <v>28</v>
      </c>
      <c r="K329" t="s">
        <v>92</v>
      </c>
      <c r="L329">
        <v>2017</v>
      </c>
      <c r="M329">
        <v>22</v>
      </c>
      <c r="N329">
        <v>1</v>
      </c>
      <c r="O329">
        <v>8477449</v>
      </c>
      <c r="P329" t="s">
        <v>2109</v>
      </c>
      <c r="Q329" t="s">
        <v>2110</v>
      </c>
      <c r="R329" t="s">
        <v>2111</v>
      </c>
      <c r="S329" t="s">
        <v>1044</v>
      </c>
      <c r="T329" t="s">
        <v>725</v>
      </c>
      <c r="U329" t="s">
        <v>123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27</v>
      </c>
      <c r="AB329">
        <v>84</v>
      </c>
      <c r="AC329" s="26">
        <f t="shared" si="110"/>
        <v>0</v>
      </c>
      <c r="AD329" s="20">
        <f t="shared" si="111"/>
        <v>0</v>
      </c>
      <c r="AE329" s="20">
        <v>0</v>
      </c>
      <c r="AF329">
        <v>0</v>
      </c>
      <c r="AG329">
        <v>-0.5</v>
      </c>
      <c r="AH329">
        <v>0</v>
      </c>
      <c r="AI329">
        <v>13</v>
      </c>
      <c r="AJ329">
        <v>445</v>
      </c>
      <c r="AK329" s="20">
        <v>7.4166666666666998</v>
      </c>
      <c r="AL329">
        <v>7.42</v>
      </c>
      <c r="AM329">
        <v>7</v>
      </c>
      <c r="AN329" s="26">
        <f t="shared" si="112"/>
        <v>7.416666666666667</v>
      </c>
      <c r="AO329">
        <v>12.37</v>
      </c>
      <c r="AP329" s="41">
        <f t="shared" si="113"/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 s="42">
        <f t="shared" si="114"/>
        <v>0</v>
      </c>
      <c r="BB329">
        <v>0.04</v>
      </c>
      <c r="BC329">
        <v>0</v>
      </c>
      <c r="BD329" s="20">
        <v>0</v>
      </c>
      <c r="BE329" s="20">
        <f t="shared" si="115"/>
        <v>1</v>
      </c>
      <c r="BF329" s="20">
        <f t="shared" si="116"/>
        <v>8.0862533692722369</v>
      </c>
      <c r="BG329">
        <v>5</v>
      </c>
      <c r="BH329">
        <v>1</v>
      </c>
      <c r="BI329">
        <v>2</v>
      </c>
      <c r="BJ329" s="41">
        <f t="shared" si="117"/>
        <v>0.7142857142857143</v>
      </c>
      <c r="BK329">
        <v>1</v>
      </c>
      <c r="BL329">
        <v>1</v>
      </c>
      <c r="BM329">
        <v>3</v>
      </c>
      <c r="BN329" s="42">
        <f t="shared" si="118"/>
        <v>-2</v>
      </c>
      <c r="BO329">
        <v>1</v>
      </c>
      <c r="BP329">
        <v>0</v>
      </c>
      <c r="BQ329">
        <v>1</v>
      </c>
      <c r="BR329">
        <v>0</v>
      </c>
      <c r="BS329" s="41">
        <f t="shared" si="119"/>
        <v>0</v>
      </c>
      <c r="BT329">
        <v>0</v>
      </c>
      <c r="BU329">
        <v>0</v>
      </c>
      <c r="BV329" s="41">
        <f t="shared" si="120"/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 s="42">
        <f t="shared" si="121"/>
        <v>0</v>
      </c>
      <c r="DQ329" s="20">
        <v>-8.0000000000000002E-3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7</v>
      </c>
      <c r="DX329">
        <v>5</v>
      </c>
      <c r="DY329">
        <v>7</v>
      </c>
      <c r="DZ329">
        <v>5</v>
      </c>
      <c r="EA329">
        <v>4</v>
      </c>
      <c r="EB329">
        <v>3</v>
      </c>
      <c r="EC329">
        <v>0.13</v>
      </c>
      <c r="ED329">
        <v>0.41</v>
      </c>
      <c r="EE329">
        <v>0</v>
      </c>
      <c r="EF329">
        <v>0</v>
      </c>
      <c r="EG329" s="41">
        <f t="shared" si="122"/>
        <v>0</v>
      </c>
      <c r="EH329" s="43">
        <f t="shared" si="123"/>
        <v>1</v>
      </c>
      <c r="EI329" s="44">
        <f t="shared" si="124"/>
        <v>1</v>
      </c>
      <c r="EJ329">
        <v>7</v>
      </c>
      <c r="EK329">
        <v>5</v>
      </c>
      <c r="EL329">
        <v>7</v>
      </c>
      <c r="EM329">
        <v>5</v>
      </c>
      <c r="EN329">
        <v>4</v>
      </c>
      <c r="EO329">
        <v>3</v>
      </c>
      <c r="EP329">
        <v>0</v>
      </c>
      <c r="EQ329">
        <v>0</v>
      </c>
      <c r="ER329">
        <v>1</v>
      </c>
      <c r="ES329">
        <v>4</v>
      </c>
      <c r="ET329">
        <v>1</v>
      </c>
      <c r="EU329">
        <v>2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 s="20">
        <v>0.1</v>
      </c>
      <c r="FD329" s="26">
        <f t="shared" si="125"/>
        <v>0.1</v>
      </c>
      <c r="FE329">
        <v>2.0000000000000001E-4</v>
      </c>
      <c r="FF329">
        <v>0</v>
      </c>
      <c r="FG329">
        <v>0</v>
      </c>
      <c r="FH329">
        <v>0</v>
      </c>
      <c r="FL329" s="42">
        <f t="shared" si="126"/>
        <v>1</v>
      </c>
      <c r="FM329" s="20">
        <f t="shared" si="127"/>
        <v>0</v>
      </c>
      <c r="FN329" s="41">
        <v>0</v>
      </c>
      <c r="FO329" s="20">
        <f t="shared" si="128"/>
        <v>0</v>
      </c>
      <c r="FP329" s="20">
        <f t="shared" si="129"/>
        <v>-1.6000000000000001E-3</v>
      </c>
      <c r="FQ329" s="20">
        <f t="shared" si="130"/>
        <v>97.03504043126685</v>
      </c>
      <c r="FV329" t="s">
        <v>751</v>
      </c>
      <c r="FW329" s="45">
        <v>832500</v>
      </c>
      <c r="FX329" s="45">
        <v>863333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7</v>
      </c>
      <c r="GG329">
        <v>0</v>
      </c>
      <c r="GH329">
        <v>0</v>
      </c>
      <c r="GI329">
        <v>0</v>
      </c>
      <c r="GJ329" s="42">
        <f t="shared" si="131"/>
        <v>0</v>
      </c>
    </row>
    <row r="330" spans="1:192" x14ac:dyDescent="0.45">
      <c r="A330" s="40">
        <v>34884</v>
      </c>
      <c r="B330" t="s">
        <v>2112</v>
      </c>
      <c r="C330" t="s">
        <v>145</v>
      </c>
      <c r="D330" t="s">
        <v>91</v>
      </c>
      <c r="E330" t="s">
        <v>91</v>
      </c>
      <c r="F330">
        <v>74</v>
      </c>
      <c r="G330">
        <v>205</v>
      </c>
      <c r="H330">
        <v>2013</v>
      </c>
      <c r="I330">
        <v>1</v>
      </c>
      <c r="J330">
        <v>29</v>
      </c>
      <c r="K330" t="s">
        <v>92</v>
      </c>
      <c r="L330">
        <v>2015</v>
      </c>
      <c r="M330">
        <v>22</v>
      </c>
      <c r="N330">
        <v>3</v>
      </c>
      <c r="O330">
        <v>8477450</v>
      </c>
      <c r="P330" t="s">
        <v>2113</v>
      </c>
      <c r="Q330" t="s">
        <v>2114</v>
      </c>
      <c r="R330" t="s">
        <v>2115</v>
      </c>
      <c r="S330" t="s">
        <v>321</v>
      </c>
      <c r="T330" t="s">
        <v>716</v>
      </c>
      <c r="U330" t="s">
        <v>351</v>
      </c>
      <c r="V330">
        <v>27</v>
      </c>
      <c r="W330">
        <v>0</v>
      </c>
      <c r="X330">
        <v>2</v>
      </c>
      <c r="Y330">
        <v>1</v>
      </c>
      <c r="Z330">
        <v>2</v>
      </c>
      <c r="AA330">
        <v>23</v>
      </c>
      <c r="AB330">
        <v>77</v>
      </c>
      <c r="AC330" s="26">
        <f t="shared" si="110"/>
        <v>7.407407407407407E-2</v>
      </c>
      <c r="AD330" s="20">
        <f t="shared" si="111"/>
        <v>-5.3636363636363633</v>
      </c>
      <c r="AE330" s="20">
        <v>0.61299999999999999</v>
      </c>
      <c r="AF330">
        <v>-2</v>
      </c>
      <c r="AG330">
        <v>-1.2</v>
      </c>
      <c r="AH330">
        <v>17</v>
      </c>
      <c r="AI330">
        <v>354</v>
      </c>
      <c r="AJ330">
        <v>13825</v>
      </c>
      <c r="AK330" s="20">
        <v>230.41666666667001</v>
      </c>
      <c r="AL330">
        <v>230.42</v>
      </c>
      <c r="AM330">
        <v>230</v>
      </c>
      <c r="AN330" s="26">
        <f t="shared" si="112"/>
        <v>8.533950617283951</v>
      </c>
      <c r="AO330">
        <v>14.64</v>
      </c>
      <c r="AP330" s="41">
        <f t="shared" si="113"/>
        <v>0.5</v>
      </c>
      <c r="AQ330">
        <v>34</v>
      </c>
      <c r="AR330">
        <v>34</v>
      </c>
      <c r="AS330">
        <v>34</v>
      </c>
      <c r="AT330">
        <v>22</v>
      </c>
      <c r="AU330">
        <v>22</v>
      </c>
      <c r="AV330">
        <v>16</v>
      </c>
      <c r="AW330">
        <v>20</v>
      </c>
      <c r="AX330">
        <v>10</v>
      </c>
      <c r="AY330">
        <v>1</v>
      </c>
      <c r="AZ330">
        <v>0</v>
      </c>
      <c r="BA330" s="42">
        <f t="shared" si="114"/>
        <v>1</v>
      </c>
      <c r="BB330">
        <v>1.07</v>
      </c>
      <c r="BC330">
        <v>31.9375</v>
      </c>
      <c r="BD330" s="20">
        <v>42</v>
      </c>
      <c r="BE330" s="20">
        <f t="shared" si="115"/>
        <v>76</v>
      </c>
      <c r="BF330" s="20">
        <f t="shared" si="116"/>
        <v>19.789948789167607</v>
      </c>
      <c r="BG330">
        <v>59</v>
      </c>
      <c r="BH330">
        <v>79</v>
      </c>
      <c r="BI330">
        <v>49</v>
      </c>
      <c r="BJ330" s="41">
        <f t="shared" si="117"/>
        <v>0.54629629629629628</v>
      </c>
      <c r="BK330">
        <v>45</v>
      </c>
      <c r="BL330">
        <v>45</v>
      </c>
      <c r="BM330">
        <v>30</v>
      </c>
      <c r="BN330" s="42">
        <f t="shared" si="118"/>
        <v>15</v>
      </c>
      <c r="BO330">
        <v>6</v>
      </c>
      <c r="BP330">
        <v>5</v>
      </c>
      <c r="BQ330">
        <v>5</v>
      </c>
      <c r="BR330">
        <v>5</v>
      </c>
      <c r="BS330" s="41">
        <f t="shared" si="119"/>
        <v>3.6496350364963501E-2</v>
      </c>
      <c r="BT330">
        <v>69</v>
      </c>
      <c r="BU330">
        <v>73</v>
      </c>
      <c r="BV330" s="41">
        <f t="shared" si="120"/>
        <v>0.4859154929577465</v>
      </c>
      <c r="BW330">
        <v>19</v>
      </c>
      <c r="BX330">
        <v>15</v>
      </c>
      <c r="BY330">
        <v>24</v>
      </c>
      <c r="BZ330">
        <v>38</v>
      </c>
      <c r="CA330">
        <v>26</v>
      </c>
      <c r="CB330">
        <v>20</v>
      </c>
      <c r="CC330">
        <v>17</v>
      </c>
      <c r="CD330">
        <v>24</v>
      </c>
      <c r="CE330">
        <v>26</v>
      </c>
      <c r="CF330">
        <v>25</v>
      </c>
      <c r="CG330">
        <v>40</v>
      </c>
      <c r="CH330">
        <v>40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2</v>
      </c>
      <c r="DB330">
        <v>0</v>
      </c>
      <c r="DC330">
        <v>0</v>
      </c>
      <c r="DD330">
        <v>1</v>
      </c>
      <c r="DE330">
        <v>1</v>
      </c>
      <c r="DF330">
        <v>3</v>
      </c>
      <c r="DG330">
        <v>9</v>
      </c>
      <c r="DH330">
        <v>7</v>
      </c>
      <c r="DI330">
        <v>7</v>
      </c>
      <c r="DJ330">
        <v>7</v>
      </c>
      <c r="DK330">
        <v>6</v>
      </c>
      <c r="DL330">
        <v>1</v>
      </c>
      <c r="DM330">
        <v>7</v>
      </c>
      <c r="DN330">
        <v>6</v>
      </c>
      <c r="DO330">
        <v>1</v>
      </c>
      <c r="DP330" s="42">
        <f t="shared" si="121"/>
        <v>0</v>
      </c>
      <c r="DQ330" s="20">
        <v>-0.24199999999999999</v>
      </c>
      <c r="DR330">
        <v>6</v>
      </c>
      <c r="DS330">
        <v>1</v>
      </c>
      <c r="DT330">
        <v>0</v>
      </c>
      <c r="DU330">
        <v>0</v>
      </c>
      <c r="DV330">
        <v>0</v>
      </c>
      <c r="DW330">
        <v>170</v>
      </c>
      <c r="DX330">
        <v>175</v>
      </c>
      <c r="DY330">
        <v>118</v>
      </c>
      <c r="DZ330">
        <v>132</v>
      </c>
      <c r="EA330">
        <v>90</v>
      </c>
      <c r="EB330">
        <v>97</v>
      </c>
      <c r="EC330">
        <v>6.18</v>
      </c>
      <c r="ED330">
        <v>7.15</v>
      </c>
      <c r="EE330">
        <v>4</v>
      </c>
      <c r="EF330">
        <v>6</v>
      </c>
      <c r="EG330" s="41">
        <f t="shared" si="122"/>
        <v>4.4444444444444446E-2</v>
      </c>
      <c r="EH330" s="43">
        <f t="shared" si="123"/>
        <v>0.93814432989690721</v>
      </c>
      <c r="EI330" s="44">
        <f t="shared" si="124"/>
        <v>0.98258877434135161</v>
      </c>
      <c r="EJ330">
        <v>170</v>
      </c>
      <c r="EK330">
        <v>173</v>
      </c>
      <c r="EL330">
        <v>118</v>
      </c>
      <c r="EM330">
        <v>130</v>
      </c>
      <c r="EN330">
        <v>90</v>
      </c>
      <c r="EO330">
        <v>95</v>
      </c>
      <c r="EP330">
        <v>4</v>
      </c>
      <c r="EQ330">
        <v>6</v>
      </c>
      <c r="ER330">
        <v>90</v>
      </c>
      <c r="ES330">
        <v>84</v>
      </c>
      <c r="ET330">
        <v>35</v>
      </c>
      <c r="EU330">
        <v>37</v>
      </c>
      <c r="EV330">
        <v>0</v>
      </c>
      <c r="EW330">
        <v>1</v>
      </c>
      <c r="EX330">
        <v>23</v>
      </c>
      <c r="EY330">
        <v>23</v>
      </c>
      <c r="EZ330">
        <v>-0.4</v>
      </c>
      <c r="FA330">
        <v>0.2</v>
      </c>
      <c r="FB330">
        <v>-0.2</v>
      </c>
      <c r="FC330" s="20">
        <v>2.11</v>
      </c>
      <c r="FD330" s="26">
        <f t="shared" si="125"/>
        <v>7.8148148148148147E-2</v>
      </c>
      <c r="FE330">
        <v>8.8000000000000005E-3</v>
      </c>
      <c r="FF330">
        <v>-0.2</v>
      </c>
      <c r="FG330">
        <v>-0.11</v>
      </c>
      <c r="FH330">
        <v>-0.31</v>
      </c>
      <c r="FL330" s="42">
        <f t="shared" si="126"/>
        <v>68</v>
      </c>
      <c r="FM330" s="20">
        <f t="shared" si="127"/>
        <v>8.3333333333333339</v>
      </c>
      <c r="FN330" s="41">
        <v>0</v>
      </c>
      <c r="FO330" s="20">
        <f t="shared" si="128"/>
        <v>0.30000000000000004</v>
      </c>
      <c r="FP330" s="20">
        <f t="shared" si="129"/>
        <v>1.9516</v>
      </c>
      <c r="FQ330" s="20">
        <f t="shared" si="130"/>
        <v>89.835951740300331</v>
      </c>
      <c r="FV330" t="s">
        <v>751</v>
      </c>
      <c r="FW330" s="45">
        <v>832500</v>
      </c>
      <c r="FX330" s="45">
        <v>894167</v>
      </c>
      <c r="FY330">
        <v>38</v>
      </c>
      <c r="FZ330">
        <v>3</v>
      </c>
      <c r="GA330">
        <v>2</v>
      </c>
      <c r="GB330">
        <v>5</v>
      </c>
      <c r="GC330">
        <v>-4</v>
      </c>
      <c r="GD330">
        <v>17</v>
      </c>
      <c r="GE330">
        <v>27</v>
      </c>
      <c r="GF330">
        <v>360</v>
      </c>
      <c r="GG330">
        <v>-0.1</v>
      </c>
      <c r="GH330">
        <v>0.30000000000000004</v>
      </c>
      <c r="GI330">
        <v>0.1</v>
      </c>
      <c r="GJ330" s="42">
        <f t="shared" si="131"/>
        <v>0.30000000000000004</v>
      </c>
    </row>
    <row r="331" spans="1:192" x14ac:dyDescent="0.45">
      <c r="A331" s="40">
        <v>34597</v>
      </c>
      <c r="B331" t="s">
        <v>2116</v>
      </c>
      <c r="C331" t="s">
        <v>2117</v>
      </c>
      <c r="D331" t="s">
        <v>107</v>
      </c>
      <c r="E331" t="s">
        <v>107</v>
      </c>
      <c r="F331">
        <v>72</v>
      </c>
      <c r="G331">
        <v>181</v>
      </c>
      <c r="H331">
        <v>2013</v>
      </c>
      <c r="I331">
        <v>1</v>
      </c>
      <c r="J331">
        <v>30</v>
      </c>
      <c r="K331" t="s">
        <v>202</v>
      </c>
      <c r="L331">
        <v>2014</v>
      </c>
      <c r="M331">
        <v>23</v>
      </c>
      <c r="N331">
        <v>4</v>
      </c>
      <c r="O331">
        <v>8477451</v>
      </c>
      <c r="P331" t="s">
        <v>2118</v>
      </c>
      <c r="Q331" t="s">
        <v>2119</v>
      </c>
      <c r="R331" t="s">
        <v>2120</v>
      </c>
      <c r="S331" t="s">
        <v>390</v>
      </c>
      <c r="T331" t="s">
        <v>2121</v>
      </c>
      <c r="U331" t="s">
        <v>2122</v>
      </c>
      <c r="V331">
        <v>78</v>
      </c>
      <c r="W331">
        <v>11</v>
      </c>
      <c r="X331">
        <v>20</v>
      </c>
      <c r="Y331">
        <v>13</v>
      </c>
      <c r="Z331">
        <v>31</v>
      </c>
      <c r="AA331">
        <v>0</v>
      </c>
      <c r="AB331">
        <v>0</v>
      </c>
      <c r="AC331" s="26">
        <f t="shared" si="110"/>
        <v>0.39743589743589741</v>
      </c>
      <c r="AD331" s="20">
        <f t="shared" si="111"/>
        <v>1.2857142857142847</v>
      </c>
      <c r="AE331" s="20">
        <v>11.465999999999999</v>
      </c>
      <c r="AF331">
        <v>1</v>
      </c>
      <c r="AG331">
        <v>-1.8</v>
      </c>
      <c r="AH331">
        <v>72</v>
      </c>
      <c r="AI331">
        <v>1370</v>
      </c>
      <c r="AJ331">
        <v>61131</v>
      </c>
      <c r="AK331" s="20">
        <v>1018.85</v>
      </c>
      <c r="AL331">
        <v>1018.85</v>
      </c>
      <c r="AM331">
        <v>1019</v>
      </c>
      <c r="AN331" s="26">
        <f t="shared" si="112"/>
        <v>13.062179487179488</v>
      </c>
      <c r="AO331">
        <v>22.02</v>
      </c>
      <c r="AP331" s="41">
        <f t="shared" si="113"/>
        <v>0.70454545454545459</v>
      </c>
      <c r="AQ331">
        <v>248</v>
      </c>
      <c r="AR331">
        <v>248</v>
      </c>
      <c r="AS331">
        <v>248</v>
      </c>
      <c r="AT331">
        <v>184</v>
      </c>
      <c r="AU331">
        <v>184</v>
      </c>
      <c r="AV331">
        <v>129</v>
      </c>
      <c r="AW331">
        <v>150</v>
      </c>
      <c r="AX331">
        <v>66</v>
      </c>
      <c r="AY331">
        <v>7</v>
      </c>
      <c r="AZ331">
        <v>12</v>
      </c>
      <c r="BA331" s="42">
        <f t="shared" si="114"/>
        <v>19</v>
      </c>
      <c r="BB331">
        <v>13.46</v>
      </c>
      <c r="BC331">
        <v>28.689900000000002</v>
      </c>
      <c r="BD331" s="20">
        <v>295.5</v>
      </c>
      <c r="BE331" s="20">
        <f t="shared" si="115"/>
        <v>543.5</v>
      </c>
      <c r="BF331" s="20">
        <f t="shared" si="116"/>
        <v>32.006674191490404</v>
      </c>
      <c r="BG331">
        <v>354</v>
      </c>
      <c r="BH331">
        <v>321</v>
      </c>
      <c r="BI331">
        <v>261</v>
      </c>
      <c r="BJ331" s="41">
        <f t="shared" si="117"/>
        <v>0.57560975609756093</v>
      </c>
      <c r="BK331">
        <v>113</v>
      </c>
      <c r="BL331">
        <v>113</v>
      </c>
      <c r="BM331">
        <v>113</v>
      </c>
      <c r="BN331" s="42">
        <f t="shared" si="118"/>
        <v>0</v>
      </c>
      <c r="BO331">
        <v>55</v>
      </c>
      <c r="BP331">
        <v>20</v>
      </c>
      <c r="BQ331">
        <v>26</v>
      </c>
      <c r="BR331">
        <v>38</v>
      </c>
      <c r="BS331" s="41">
        <f t="shared" si="119"/>
        <v>5.1351351351351354E-2</v>
      </c>
      <c r="BT331">
        <v>93</v>
      </c>
      <c r="BU331">
        <v>110</v>
      </c>
      <c r="BV331" s="41">
        <f t="shared" si="120"/>
        <v>0.45812807881773399</v>
      </c>
      <c r="BW331">
        <v>23</v>
      </c>
      <c r="BX331">
        <v>14</v>
      </c>
      <c r="BY331">
        <v>33</v>
      </c>
      <c r="BZ331">
        <v>36</v>
      </c>
      <c r="CA331">
        <v>37</v>
      </c>
      <c r="CB331">
        <v>60</v>
      </c>
      <c r="CC331">
        <v>25</v>
      </c>
      <c r="CD331">
        <v>32</v>
      </c>
      <c r="CE331">
        <v>33</v>
      </c>
      <c r="CF331">
        <v>39</v>
      </c>
      <c r="CG331">
        <v>50</v>
      </c>
      <c r="CH331">
        <v>66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0</v>
      </c>
      <c r="CO331">
        <v>0</v>
      </c>
      <c r="CP331">
        <v>2</v>
      </c>
      <c r="CQ331">
        <v>2</v>
      </c>
      <c r="CR331">
        <v>0</v>
      </c>
      <c r="CS331">
        <v>0</v>
      </c>
      <c r="CT331">
        <v>0</v>
      </c>
      <c r="CU331">
        <v>0</v>
      </c>
      <c r="CV331">
        <v>7</v>
      </c>
      <c r="CW331">
        <v>0</v>
      </c>
      <c r="CX331">
        <v>1</v>
      </c>
      <c r="CY331">
        <v>8</v>
      </c>
      <c r="CZ331">
        <v>46</v>
      </c>
      <c r="DA331">
        <v>16</v>
      </c>
      <c r="DB331">
        <v>4</v>
      </c>
      <c r="DC331">
        <v>13</v>
      </c>
      <c r="DD331">
        <v>11</v>
      </c>
      <c r="DE331">
        <v>8</v>
      </c>
      <c r="DF331">
        <v>1</v>
      </c>
      <c r="DG331">
        <v>76</v>
      </c>
      <c r="DH331">
        <v>28</v>
      </c>
      <c r="DI331">
        <v>32</v>
      </c>
      <c r="DJ331">
        <v>27</v>
      </c>
      <c r="DK331">
        <v>25</v>
      </c>
      <c r="DL331">
        <v>2</v>
      </c>
      <c r="DM331">
        <v>32</v>
      </c>
      <c r="DN331">
        <v>30</v>
      </c>
      <c r="DO331">
        <v>2</v>
      </c>
      <c r="DP331" s="42">
        <f t="shared" si="121"/>
        <v>4</v>
      </c>
      <c r="DQ331" s="20">
        <v>3.08</v>
      </c>
      <c r="DR331">
        <v>25</v>
      </c>
      <c r="DS331">
        <v>2</v>
      </c>
      <c r="DT331">
        <v>0</v>
      </c>
      <c r="DU331">
        <v>1</v>
      </c>
      <c r="DV331">
        <v>0</v>
      </c>
      <c r="DW331">
        <v>1104</v>
      </c>
      <c r="DX331">
        <v>941</v>
      </c>
      <c r="DY331">
        <v>777</v>
      </c>
      <c r="DZ331">
        <v>702</v>
      </c>
      <c r="EA331">
        <v>574</v>
      </c>
      <c r="EB331">
        <v>494</v>
      </c>
      <c r="EC331">
        <v>43.47</v>
      </c>
      <c r="ED331">
        <v>44.89</v>
      </c>
      <c r="EE331">
        <v>44</v>
      </c>
      <c r="EF331">
        <v>38</v>
      </c>
      <c r="EG331" s="41">
        <f t="shared" si="122"/>
        <v>7.6655052264808357E-2</v>
      </c>
      <c r="EH331" s="43">
        <f t="shared" si="123"/>
        <v>0.92307692307692313</v>
      </c>
      <c r="EI331" s="44">
        <f t="shared" si="124"/>
        <v>0.99973197534173153</v>
      </c>
      <c r="EJ331">
        <v>1102</v>
      </c>
      <c r="EK331">
        <v>945</v>
      </c>
      <c r="EL331">
        <v>776</v>
      </c>
      <c r="EM331">
        <v>703</v>
      </c>
      <c r="EN331">
        <v>574</v>
      </c>
      <c r="EO331">
        <v>495</v>
      </c>
      <c r="EP331">
        <v>44</v>
      </c>
      <c r="EQ331">
        <v>39</v>
      </c>
      <c r="ER331">
        <v>543</v>
      </c>
      <c r="ES331">
        <v>468</v>
      </c>
      <c r="ET331">
        <v>169</v>
      </c>
      <c r="EU331">
        <v>193</v>
      </c>
      <c r="EV331">
        <v>18</v>
      </c>
      <c r="EW331">
        <v>16</v>
      </c>
      <c r="EX331">
        <v>83</v>
      </c>
      <c r="EY331">
        <v>109</v>
      </c>
      <c r="EZ331">
        <v>1.5</v>
      </c>
      <c r="FA331">
        <v>1.1000000000000001</v>
      </c>
      <c r="FB331">
        <v>2.7</v>
      </c>
      <c r="FC331" s="20">
        <v>39.409999999999997</v>
      </c>
      <c r="FD331" s="26">
        <f t="shared" si="125"/>
        <v>0.50525641025641022</v>
      </c>
      <c r="FE331">
        <v>2.516</v>
      </c>
      <c r="FF331">
        <v>0.74</v>
      </c>
      <c r="FG331">
        <v>-0.45</v>
      </c>
      <c r="FH331">
        <v>0.28999999999999998</v>
      </c>
      <c r="FL331" s="42">
        <f t="shared" si="126"/>
        <v>225</v>
      </c>
      <c r="FM331" s="20">
        <f t="shared" si="127"/>
        <v>5.56</v>
      </c>
      <c r="FN331" s="41">
        <v>9.7716807900000008E-2</v>
      </c>
      <c r="FO331" s="20">
        <f t="shared" si="128"/>
        <v>23.8</v>
      </c>
      <c r="FP331" s="20">
        <f t="shared" si="129"/>
        <v>31.616</v>
      </c>
      <c r="FQ331" s="20">
        <f t="shared" si="130"/>
        <v>120.42989645188202</v>
      </c>
      <c r="FR331">
        <v>1</v>
      </c>
      <c r="FS331" t="s">
        <v>189</v>
      </c>
      <c r="FT331">
        <v>11</v>
      </c>
      <c r="FV331" t="s">
        <v>751</v>
      </c>
      <c r="FW331" s="45">
        <v>832500</v>
      </c>
      <c r="FX331" s="45">
        <v>863333</v>
      </c>
      <c r="FY331">
        <v>162</v>
      </c>
      <c r="FZ331">
        <v>30</v>
      </c>
      <c r="GA331">
        <v>33</v>
      </c>
      <c r="GB331">
        <v>63</v>
      </c>
      <c r="GC331">
        <v>12</v>
      </c>
      <c r="GD331">
        <v>144</v>
      </c>
      <c r="GE331">
        <v>310</v>
      </c>
      <c r="GF331">
        <v>2058</v>
      </c>
      <c r="GG331">
        <v>4.2</v>
      </c>
      <c r="GH331">
        <v>2.6</v>
      </c>
      <c r="GI331">
        <v>6.8</v>
      </c>
      <c r="GJ331" s="42">
        <f t="shared" si="131"/>
        <v>23.8</v>
      </c>
    </row>
    <row r="332" spans="1:192" x14ac:dyDescent="0.45">
      <c r="A332" s="40">
        <v>34916</v>
      </c>
      <c r="B332" t="s">
        <v>2123</v>
      </c>
      <c r="C332" t="s">
        <v>664</v>
      </c>
      <c r="D332" t="s">
        <v>107</v>
      </c>
      <c r="E332" t="s">
        <v>107</v>
      </c>
      <c r="F332">
        <v>75</v>
      </c>
      <c r="G332">
        <v>217</v>
      </c>
      <c r="H332">
        <v>2013</v>
      </c>
      <c r="I332">
        <v>2</v>
      </c>
      <c r="J332">
        <v>31</v>
      </c>
      <c r="K332" t="s">
        <v>92</v>
      </c>
      <c r="L332">
        <v>2016</v>
      </c>
      <c r="M332">
        <v>22</v>
      </c>
      <c r="N332">
        <v>2</v>
      </c>
      <c r="O332">
        <v>8477452</v>
      </c>
      <c r="P332" t="s">
        <v>2124</v>
      </c>
      <c r="Q332" t="s">
        <v>2125</v>
      </c>
      <c r="R332" t="s">
        <v>2126</v>
      </c>
      <c r="S332" t="s">
        <v>2127</v>
      </c>
      <c r="T332" t="s">
        <v>720</v>
      </c>
      <c r="U332" t="s">
        <v>373</v>
      </c>
      <c r="V332">
        <v>38</v>
      </c>
      <c r="W332">
        <v>3</v>
      </c>
      <c r="X332">
        <v>1</v>
      </c>
      <c r="Y332">
        <v>0</v>
      </c>
      <c r="Z332">
        <v>4</v>
      </c>
      <c r="AA332">
        <v>22</v>
      </c>
      <c r="AB332">
        <v>74</v>
      </c>
      <c r="AC332" s="26">
        <f t="shared" si="110"/>
        <v>0.10526315789473684</v>
      </c>
      <c r="AD332" s="20">
        <f t="shared" si="111"/>
        <v>-8.6666666666666661</v>
      </c>
      <c r="AE332" s="20">
        <v>1.7909999999999999</v>
      </c>
      <c r="AF332">
        <v>-10</v>
      </c>
      <c r="AG332">
        <v>-1</v>
      </c>
      <c r="AH332">
        <v>25</v>
      </c>
      <c r="AI332">
        <v>764</v>
      </c>
      <c r="AJ332">
        <v>34373</v>
      </c>
      <c r="AK332" s="20">
        <v>572.88333333333003</v>
      </c>
      <c r="AL332">
        <v>572.88</v>
      </c>
      <c r="AM332">
        <v>573</v>
      </c>
      <c r="AN332" s="26">
        <f t="shared" si="112"/>
        <v>15.075877192982455</v>
      </c>
      <c r="AO332">
        <v>25.63</v>
      </c>
      <c r="AP332" s="41">
        <f t="shared" si="113"/>
        <v>0.26666666666666666</v>
      </c>
      <c r="AQ332">
        <v>65</v>
      </c>
      <c r="AR332">
        <v>65</v>
      </c>
      <c r="AS332">
        <v>65</v>
      </c>
      <c r="AT332">
        <v>46</v>
      </c>
      <c r="AU332">
        <v>46</v>
      </c>
      <c r="AV332">
        <v>26</v>
      </c>
      <c r="AW332">
        <v>19</v>
      </c>
      <c r="AX332">
        <v>2</v>
      </c>
      <c r="AY332">
        <v>2</v>
      </c>
      <c r="AZ332">
        <v>2</v>
      </c>
      <c r="BA332" s="42">
        <f t="shared" si="114"/>
        <v>4</v>
      </c>
      <c r="BB332">
        <v>1.1400000000000001</v>
      </c>
      <c r="BC332">
        <v>50.615400000000001</v>
      </c>
      <c r="BD332" s="20">
        <v>0</v>
      </c>
      <c r="BE332" s="20">
        <f t="shared" si="115"/>
        <v>65</v>
      </c>
      <c r="BF332" s="20">
        <f t="shared" si="116"/>
        <v>6.8077084206116467</v>
      </c>
      <c r="BG332">
        <v>179</v>
      </c>
      <c r="BH332">
        <v>210</v>
      </c>
      <c r="BI332">
        <v>165</v>
      </c>
      <c r="BJ332" s="41">
        <f t="shared" si="117"/>
        <v>0.52034883720930236</v>
      </c>
      <c r="BK332">
        <v>71</v>
      </c>
      <c r="BL332">
        <v>71</v>
      </c>
      <c r="BM332">
        <v>30</v>
      </c>
      <c r="BN332" s="42">
        <f t="shared" si="118"/>
        <v>41</v>
      </c>
      <c r="BO332">
        <v>20</v>
      </c>
      <c r="BP332">
        <v>31</v>
      </c>
      <c r="BQ332">
        <v>3</v>
      </c>
      <c r="BR332">
        <v>43</v>
      </c>
      <c r="BS332" s="41">
        <f t="shared" si="119"/>
        <v>8.8477366255144033E-2</v>
      </c>
      <c r="BT332">
        <v>0</v>
      </c>
      <c r="BU332">
        <v>0</v>
      </c>
      <c r="BV332" s="41">
        <f t="shared" si="120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20</v>
      </c>
      <c r="DA332">
        <v>0</v>
      </c>
      <c r="DB332">
        <v>0</v>
      </c>
      <c r="DC332">
        <v>11</v>
      </c>
      <c r="DD332">
        <v>10</v>
      </c>
      <c r="DE332">
        <v>0</v>
      </c>
      <c r="DF332">
        <v>0</v>
      </c>
      <c r="DG332">
        <v>5</v>
      </c>
      <c r="DH332">
        <v>11</v>
      </c>
      <c r="DI332">
        <v>6</v>
      </c>
      <c r="DJ332">
        <v>10</v>
      </c>
      <c r="DK332">
        <v>9</v>
      </c>
      <c r="DL332">
        <v>1</v>
      </c>
      <c r="DM332">
        <v>6</v>
      </c>
      <c r="DN332">
        <v>5</v>
      </c>
      <c r="DO332">
        <v>1</v>
      </c>
      <c r="DP332" s="42">
        <f t="shared" si="121"/>
        <v>-5</v>
      </c>
      <c r="DQ332" s="20">
        <v>-0.58199999999999996</v>
      </c>
      <c r="DR332">
        <v>10</v>
      </c>
      <c r="DS332">
        <v>1</v>
      </c>
      <c r="DT332">
        <v>0</v>
      </c>
      <c r="DU332">
        <v>0</v>
      </c>
      <c r="DV332">
        <v>0</v>
      </c>
      <c r="DW332">
        <v>468</v>
      </c>
      <c r="DX332">
        <v>608</v>
      </c>
      <c r="DY332">
        <v>357</v>
      </c>
      <c r="DZ332">
        <v>443</v>
      </c>
      <c r="EA332">
        <v>259</v>
      </c>
      <c r="EB332">
        <v>334</v>
      </c>
      <c r="EC332">
        <v>20.64</v>
      </c>
      <c r="ED332">
        <v>25.42</v>
      </c>
      <c r="EE332">
        <v>15</v>
      </c>
      <c r="EF332">
        <v>29</v>
      </c>
      <c r="EG332" s="41">
        <f t="shared" si="122"/>
        <v>5.7915057915057917E-2</v>
      </c>
      <c r="EH332" s="43">
        <f t="shared" si="123"/>
        <v>0.91317365269461082</v>
      </c>
      <c r="EI332" s="44">
        <f t="shared" si="124"/>
        <v>0.97108871060966873</v>
      </c>
      <c r="EJ332">
        <v>468</v>
      </c>
      <c r="EK332">
        <v>611</v>
      </c>
      <c r="EL332">
        <v>357</v>
      </c>
      <c r="EM332">
        <v>446</v>
      </c>
      <c r="EN332">
        <v>261</v>
      </c>
      <c r="EO332">
        <v>337</v>
      </c>
      <c r="EP332">
        <v>15</v>
      </c>
      <c r="EQ332">
        <v>29</v>
      </c>
      <c r="ER332">
        <v>199</v>
      </c>
      <c r="ES332">
        <v>268</v>
      </c>
      <c r="ET332">
        <v>81</v>
      </c>
      <c r="EU332">
        <v>90</v>
      </c>
      <c r="EV332">
        <v>8</v>
      </c>
      <c r="EW332">
        <v>17</v>
      </c>
      <c r="EX332">
        <v>42</v>
      </c>
      <c r="EY332">
        <v>46</v>
      </c>
      <c r="EZ332">
        <v>0</v>
      </c>
      <c r="FA332">
        <v>0.4</v>
      </c>
      <c r="FB332">
        <v>0.4</v>
      </c>
      <c r="FC332" s="20">
        <v>1.55</v>
      </c>
      <c r="FD332" s="26">
        <f t="shared" si="125"/>
        <v>4.0789473684210528E-2</v>
      </c>
      <c r="FE332">
        <v>0.16900000000000001</v>
      </c>
      <c r="FF332">
        <v>-0.21</v>
      </c>
      <c r="FG332">
        <v>-0.02</v>
      </c>
      <c r="FH332">
        <v>-0.23</v>
      </c>
      <c r="FL332" s="42">
        <f t="shared" si="126"/>
        <v>140</v>
      </c>
      <c r="FM332" s="20">
        <f t="shared" si="127"/>
        <v>7.4</v>
      </c>
      <c r="FN332" s="41">
        <v>2.6750761200000001E-2</v>
      </c>
      <c r="FO332" s="20">
        <f t="shared" si="128"/>
        <v>1.5</v>
      </c>
      <c r="FP332" s="20">
        <f t="shared" si="129"/>
        <v>3.8835999999999999</v>
      </c>
      <c r="FQ332" s="20">
        <f t="shared" si="130"/>
        <v>112.69375785504818</v>
      </c>
      <c r="FR332">
        <v>4</v>
      </c>
      <c r="FS332" t="s">
        <v>189</v>
      </c>
      <c r="FT332">
        <v>195</v>
      </c>
      <c r="FV332" t="s">
        <v>751</v>
      </c>
      <c r="FW332" s="45">
        <v>925000</v>
      </c>
      <c r="FX332" s="45">
        <v>925000</v>
      </c>
      <c r="FY332">
        <v>41</v>
      </c>
      <c r="FZ332">
        <v>3</v>
      </c>
      <c r="GA332">
        <v>2</v>
      </c>
      <c r="GB332">
        <v>5</v>
      </c>
      <c r="GC332">
        <v>-10</v>
      </c>
      <c r="GD332">
        <v>25</v>
      </c>
      <c r="GE332">
        <v>26</v>
      </c>
      <c r="GF332">
        <v>613</v>
      </c>
      <c r="GG332">
        <v>0.1</v>
      </c>
      <c r="GH332">
        <v>0.5</v>
      </c>
      <c r="GI332">
        <v>0.60000000000000009</v>
      </c>
      <c r="GJ332" s="42">
        <f t="shared" si="131"/>
        <v>1.5</v>
      </c>
    </row>
    <row r="333" spans="1:192" x14ac:dyDescent="0.45">
      <c r="A333" s="40">
        <v>34752</v>
      </c>
      <c r="B333" t="s">
        <v>2128</v>
      </c>
      <c r="C333" t="s">
        <v>145</v>
      </c>
      <c r="D333" t="s">
        <v>91</v>
      </c>
      <c r="E333" t="s">
        <v>91</v>
      </c>
      <c r="F333">
        <v>73</v>
      </c>
      <c r="G333">
        <v>190</v>
      </c>
      <c r="H333">
        <v>2013</v>
      </c>
      <c r="I333">
        <v>2</v>
      </c>
      <c r="J333">
        <v>32</v>
      </c>
      <c r="K333" t="s">
        <v>92</v>
      </c>
      <c r="L333">
        <v>2015</v>
      </c>
      <c r="M333">
        <v>22</v>
      </c>
      <c r="N333">
        <v>2</v>
      </c>
      <c r="O333">
        <v>8477453</v>
      </c>
      <c r="P333" t="s">
        <v>2129</v>
      </c>
      <c r="Q333" t="s">
        <v>2130</v>
      </c>
      <c r="R333" t="s">
        <v>2131</v>
      </c>
      <c r="S333" t="s">
        <v>209</v>
      </c>
      <c r="T333" t="s">
        <v>720</v>
      </c>
      <c r="U333" t="s">
        <v>135</v>
      </c>
      <c r="V333">
        <v>15</v>
      </c>
      <c r="W333">
        <v>0</v>
      </c>
      <c r="X333">
        <v>1</v>
      </c>
      <c r="Y333">
        <v>0</v>
      </c>
      <c r="Z333">
        <v>1</v>
      </c>
      <c r="AA333">
        <v>28</v>
      </c>
      <c r="AB333">
        <v>96</v>
      </c>
      <c r="AC333" s="26">
        <f t="shared" si="110"/>
        <v>6.6666666666666666E-2</v>
      </c>
      <c r="AD333" s="20">
        <f t="shared" si="111"/>
        <v>-0.45161290322580649</v>
      </c>
      <c r="AE333" s="20">
        <v>0.30099999999999999</v>
      </c>
      <c r="AF333">
        <v>-2</v>
      </c>
      <c r="AG333">
        <v>-2.2999999999999998</v>
      </c>
      <c r="AH333">
        <v>2</v>
      </c>
      <c r="AI333">
        <v>284</v>
      </c>
      <c r="AJ333">
        <v>12474</v>
      </c>
      <c r="AK333" s="20">
        <v>207.9</v>
      </c>
      <c r="AL333">
        <v>207.9</v>
      </c>
      <c r="AM333">
        <v>208</v>
      </c>
      <c r="AN333" s="26">
        <f t="shared" si="112"/>
        <v>13.860000000000001</v>
      </c>
      <c r="AO333">
        <v>23.3</v>
      </c>
      <c r="AP333" s="41">
        <f t="shared" si="113"/>
        <v>0.2</v>
      </c>
      <c r="AQ333">
        <v>23</v>
      </c>
      <c r="AR333">
        <v>23</v>
      </c>
      <c r="AS333">
        <v>23</v>
      </c>
      <c r="AT333">
        <v>13</v>
      </c>
      <c r="AU333">
        <v>13</v>
      </c>
      <c r="AV333">
        <v>8</v>
      </c>
      <c r="AW333">
        <v>5</v>
      </c>
      <c r="AX333">
        <v>1</v>
      </c>
      <c r="AY333">
        <v>0</v>
      </c>
      <c r="AZ333">
        <v>1</v>
      </c>
      <c r="BA333" s="42">
        <f t="shared" si="114"/>
        <v>1</v>
      </c>
      <c r="BB333">
        <v>0.49</v>
      </c>
      <c r="BC333">
        <v>61</v>
      </c>
      <c r="BD333" s="20">
        <v>0</v>
      </c>
      <c r="BE333" s="20">
        <f t="shared" si="115"/>
        <v>23</v>
      </c>
      <c r="BF333" s="20">
        <f t="shared" si="116"/>
        <v>6.6378066378066372</v>
      </c>
      <c r="BG333">
        <v>57</v>
      </c>
      <c r="BH333">
        <v>54</v>
      </c>
      <c r="BI333">
        <v>50</v>
      </c>
      <c r="BJ333" s="41">
        <f t="shared" si="117"/>
        <v>0.53271028037383172</v>
      </c>
      <c r="BK333">
        <v>12</v>
      </c>
      <c r="BL333">
        <v>12</v>
      </c>
      <c r="BM333">
        <v>12</v>
      </c>
      <c r="BN333" s="42">
        <f t="shared" si="118"/>
        <v>0</v>
      </c>
      <c r="BO333">
        <v>5</v>
      </c>
      <c r="BP333">
        <v>8</v>
      </c>
      <c r="BQ333">
        <v>1</v>
      </c>
      <c r="BR333">
        <v>15</v>
      </c>
      <c r="BS333" s="41">
        <f t="shared" si="119"/>
        <v>8.4745762711864403E-2</v>
      </c>
      <c r="BT333">
        <v>0</v>
      </c>
      <c r="BU333">
        <v>0</v>
      </c>
      <c r="BV333" s="41">
        <f t="shared" si="120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3</v>
      </c>
      <c r="DA333">
        <v>1</v>
      </c>
      <c r="DB333">
        <v>0</v>
      </c>
      <c r="DC333">
        <v>3</v>
      </c>
      <c r="DD333">
        <v>1</v>
      </c>
      <c r="DE333">
        <v>0</v>
      </c>
      <c r="DF333">
        <v>0</v>
      </c>
      <c r="DG333">
        <v>3</v>
      </c>
      <c r="DH333">
        <v>1</v>
      </c>
      <c r="DI333">
        <v>2</v>
      </c>
      <c r="DJ333">
        <v>1</v>
      </c>
      <c r="DK333">
        <v>1</v>
      </c>
      <c r="DL333">
        <v>0</v>
      </c>
      <c r="DM333">
        <v>2</v>
      </c>
      <c r="DN333">
        <v>2</v>
      </c>
      <c r="DO333">
        <v>0</v>
      </c>
      <c r="DP333" s="42">
        <f t="shared" si="121"/>
        <v>1</v>
      </c>
      <c r="DQ333" s="20">
        <v>0.83200000000000007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148</v>
      </c>
      <c r="DX333">
        <v>221</v>
      </c>
      <c r="DY333">
        <v>106</v>
      </c>
      <c r="DZ333">
        <v>162</v>
      </c>
      <c r="EA333">
        <v>78</v>
      </c>
      <c r="EB333">
        <v>108</v>
      </c>
      <c r="EC333">
        <v>6.69</v>
      </c>
      <c r="ED333">
        <v>10.050000000000001</v>
      </c>
      <c r="EE333">
        <v>5</v>
      </c>
      <c r="EF333">
        <v>8</v>
      </c>
      <c r="EG333" s="41">
        <f t="shared" si="122"/>
        <v>6.4102564102564097E-2</v>
      </c>
      <c r="EH333" s="43">
        <f t="shared" si="123"/>
        <v>0.92592592592592593</v>
      </c>
      <c r="EI333" s="44">
        <f t="shared" si="124"/>
        <v>0.99002849002849003</v>
      </c>
      <c r="EJ333">
        <v>144</v>
      </c>
      <c r="EK333">
        <v>221</v>
      </c>
      <c r="EL333">
        <v>102</v>
      </c>
      <c r="EM333">
        <v>162</v>
      </c>
      <c r="EN333">
        <v>74</v>
      </c>
      <c r="EO333">
        <v>108</v>
      </c>
      <c r="EP333">
        <v>4</v>
      </c>
      <c r="EQ333">
        <v>8</v>
      </c>
      <c r="ER333">
        <v>66</v>
      </c>
      <c r="ES333">
        <v>98</v>
      </c>
      <c r="ET333">
        <v>23</v>
      </c>
      <c r="EU333">
        <v>41</v>
      </c>
      <c r="EV333">
        <v>2</v>
      </c>
      <c r="EW333">
        <v>4</v>
      </c>
      <c r="EX333">
        <v>17</v>
      </c>
      <c r="EY333">
        <v>16</v>
      </c>
      <c r="EZ333">
        <v>-0.2</v>
      </c>
      <c r="FA333">
        <v>0.30000000000000004</v>
      </c>
      <c r="FB333">
        <v>0.1</v>
      </c>
      <c r="FC333" s="20">
        <v>-0.75</v>
      </c>
      <c r="FD333" s="26">
        <f t="shared" si="125"/>
        <v>-0.05</v>
      </c>
      <c r="FE333">
        <v>4.1000000000000003E-3</v>
      </c>
      <c r="FF333">
        <v>-0.09</v>
      </c>
      <c r="FG333">
        <v>-7.0000000000000007E-2</v>
      </c>
      <c r="FH333">
        <v>-0.16</v>
      </c>
      <c r="FL333" s="42">
        <f t="shared" si="126"/>
        <v>29</v>
      </c>
      <c r="FM333" s="20">
        <f t="shared" si="127"/>
        <v>13</v>
      </c>
      <c r="FN333" s="41">
        <v>0</v>
      </c>
      <c r="FO333" s="20">
        <f t="shared" si="128"/>
        <v>0.8</v>
      </c>
      <c r="FP333" s="20">
        <f t="shared" si="129"/>
        <v>1.1664000000000001</v>
      </c>
      <c r="FQ333" s="20">
        <f t="shared" si="130"/>
        <v>106.49350649350649</v>
      </c>
      <c r="FR333">
        <v>1</v>
      </c>
      <c r="FS333" t="s">
        <v>455</v>
      </c>
      <c r="FT333">
        <v>11</v>
      </c>
      <c r="FV333" t="s">
        <v>751</v>
      </c>
      <c r="FW333" s="45">
        <v>832500</v>
      </c>
      <c r="FX333" s="45">
        <v>843333</v>
      </c>
      <c r="FY333">
        <v>46</v>
      </c>
      <c r="FZ333">
        <v>1</v>
      </c>
      <c r="GA333">
        <v>3</v>
      </c>
      <c r="GB333">
        <v>4</v>
      </c>
      <c r="GC333">
        <v>-4</v>
      </c>
      <c r="GD333">
        <v>18</v>
      </c>
      <c r="GE333">
        <v>29</v>
      </c>
      <c r="GF333">
        <v>622</v>
      </c>
      <c r="GG333">
        <v>-0.2</v>
      </c>
      <c r="GH333">
        <v>1</v>
      </c>
      <c r="GI333">
        <v>0.8</v>
      </c>
      <c r="GJ333" s="42">
        <f t="shared" si="131"/>
        <v>0.8</v>
      </c>
    </row>
    <row r="334" spans="1:192" x14ac:dyDescent="0.45">
      <c r="A334" s="40">
        <v>34809</v>
      </c>
      <c r="B334" t="s">
        <v>2132</v>
      </c>
      <c r="C334" t="s">
        <v>442</v>
      </c>
      <c r="D334" t="s">
        <v>107</v>
      </c>
      <c r="E334" t="s">
        <v>107</v>
      </c>
      <c r="F334">
        <v>73</v>
      </c>
      <c r="G334">
        <v>214</v>
      </c>
      <c r="H334">
        <v>2013</v>
      </c>
      <c r="I334">
        <v>2</v>
      </c>
      <c r="J334">
        <v>33</v>
      </c>
      <c r="K334" t="s">
        <v>92</v>
      </c>
      <c r="L334">
        <v>2016</v>
      </c>
      <c r="M334">
        <v>22</v>
      </c>
      <c r="N334">
        <v>2</v>
      </c>
      <c r="O334">
        <v>8477454</v>
      </c>
      <c r="P334" t="s">
        <v>2133</v>
      </c>
      <c r="Q334" t="s">
        <v>2134</v>
      </c>
      <c r="R334" t="s">
        <v>2135</v>
      </c>
      <c r="S334" t="s">
        <v>739</v>
      </c>
      <c r="T334" t="s">
        <v>725</v>
      </c>
      <c r="U334" t="s">
        <v>153</v>
      </c>
      <c r="V334">
        <v>23</v>
      </c>
      <c r="W334">
        <v>3</v>
      </c>
      <c r="X334">
        <v>1</v>
      </c>
      <c r="Y334">
        <v>0</v>
      </c>
      <c r="Z334">
        <v>4</v>
      </c>
      <c r="AA334">
        <v>24</v>
      </c>
      <c r="AB334">
        <v>96</v>
      </c>
      <c r="AC334" s="26">
        <f t="shared" si="110"/>
        <v>0.17391304347826086</v>
      </c>
      <c r="AD334" s="20">
        <f t="shared" si="111"/>
        <v>1.3461538461538463</v>
      </c>
      <c r="AE334" s="20">
        <v>1.7930000000000001</v>
      </c>
      <c r="AF334">
        <v>-1</v>
      </c>
      <c r="AG334">
        <v>1.4</v>
      </c>
      <c r="AH334">
        <v>11</v>
      </c>
      <c r="AI334">
        <v>335</v>
      </c>
      <c r="AJ334">
        <v>13964</v>
      </c>
      <c r="AK334" s="20">
        <v>232.73333333332999</v>
      </c>
      <c r="AL334">
        <v>232.73</v>
      </c>
      <c r="AM334">
        <v>233</v>
      </c>
      <c r="AN334" s="26">
        <f t="shared" si="112"/>
        <v>10.118840579710144</v>
      </c>
      <c r="AO334">
        <v>17.170000000000002</v>
      </c>
      <c r="AP334" s="41">
        <f t="shared" si="113"/>
        <v>0.44444444444444442</v>
      </c>
      <c r="AQ334">
        <v>49</v>
      </c>
      <c r="AR334">
        <v>49</v>
      </c>
      <c r="AS334">
        <v>49</v>
      </c>
      <c r="AT334">
        <v>42</v>
      </c>
      <c r="AU334">
        <v>42</v>
      </c>
      <c r="AV334">
        <v>29</v>
      </c>
      <c r="AW334">
        <v>30</v>
      </c>
      <c r="AX334">
        <v>12</v>
      </c>
      <c r="AY334">
        <v>1</v>
      </c>
      <c r="AZ334">
        <v>2</v>
      </c>
      <c r="BA334" s="42">
        <f t="shared" si="114"/>
        <v>3</v>
      </c>
      <c r="BB334">
        <v>2.3199999999999998</v>
      </c>
      <c r="BC334">
        <v>29.379300000000001</v>
      </c>
      <c r="BD334" s="20">
        <v>0</v>
      </c>
      <c r="BE334" s="20">
        <f t="shared" si="115"/>
        <v>49</v>
      </c>
      <c r="BF334" s="20">
        <f t="shared" si="116"/>
        <v>12.632664460963349</v>
      </c>
      <c r="BG334">
        <v>76</v>
      </c>
      <c r="BH334">
        <v>90</v>
      </c>
      <c r="BI334">
        <v>62</v>
      </c>
      <c r="BJ334" s="41">
        <f t="shared" si="117"/>
        <v>0.55072463768115942</v>
      </c>
      <c r="BK334">
        <v>37</v>
      </c>
      <c r="BL334">
        <v>37</v>
      </c>
      <c r="BM334">
        <v>21</v>
      </c>
      <c r="BN334" s="42">
        <f t="shared" si="118"/>
        <v>16</v>
      </c>
      <c r="BO334">
        <v>13</v>
      </c>
      <c r="BP334">
        <v>4</v>
      </c>
      <c r="BQ334">
        <v>4</v>
      </c>
      <c r="BR334">
        <v>8</v>
      </c>
      <c r="BS334" s="41">
        <f t="shared" si="119"/>
        <v>5.7553956834532377E-2</v>
      </c>
      <c r="BT334">
        <v>5</v>
      </c>
      <c r="BU334">
        <v>3</v>
      </c>
      <c r="BV334" s="41">
        <f t="shared" si="120"/>
        <v>0.625</v>
      </c>
      <c r="BW334">
        <v>0</v>
      </c>
      <c r="BX334">
        <v>0</v>
      </c>
      <c r="BY334">
        <v>0</v>
      </c>
      <c r="BZ334">
        <v>3</v>
      </c>
      <c r="CA334">
        <v>5</v>
      </c>
      <c r="CB334">
        <v>0</v>
      </c>
      <c r="CC334">
        <v>2</v>
      </c>
      <c r="CD334">
        <v>0</v>
      </c>
      <c r="CE334">
        <v>1</v>
      </c>
      <c r="CF334">
        <v>2</v>
      </c>
      <c r="CG334">
        <v>5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13</v>
      </c>
      <c r="DA334">
        <v>6</v>
      </c>
      <c r="DB334">
        <v>1</v>
      </c>
      <c r="DC334">
        <v>2</v>
      </c>
      <c r="DD334">
        <v>1</v>
      </c>
      <c r="DE334">
        <v>2</v>
      </c>
      <c r="DF334">
        <v>0</v>
      </c>
      <c r="DG334">
        <v>17</v>
      </c>
      <c r="DH334">
        <v>4</v>
      </c>
      <c r="DI334">
        <v>3</v>
      </c>
      <c r="DJ334">
        <v>5</v>
      </c>
      <c r="DK334">
        <v>4</v>
      </c>
      <c r="DL334">
        <v>1</v>
      </c>
      <c r="DM334">
        <v>5</v>
      </c>
      <c r="DN334">
        <v>4</v>
      </c>
      <c r="DO334">
        <v>1</v>
      </c>
      <c r="DP334" s="42">
        <f t="shared" si="121"/>
        <v>-1</v>
      </c>
      <c r="DQ334" s="20">
        <v>0.75700000000000001</v>
      </c>
      <c r="DR334">
        <v>3</v>
      </c>
      <c r="DS334">
        <v>1</v>
      </c>
      <c r="DT334">
        <v>0</v>
      </c>
      <c r="DU334">
        <v>0</v>
      </c>
      <c r="DV334">
        <v>0</v>
      </c>
      <c r="DW334">
        <v>202</v>
      </c>
      <c r="DX334">
        <v>182</v>
      </c>
      <c r="DY334">
        <v>155</v>
      </c>
      <c r="DZ334">
        <v>131</v>
      </c>
      <c r="EA334">
        <v>113</v>
      </c>
      <c r="EB334">
        <v>101</v>
      </c>
      <c r="EC334">
        <v>7.48</v>
      </c>
      <c r="ED334">
        <v>6.29</v>
      </c>
      <c r="EE334">
        <v>9</v>
      </c>
      <c r="EF334">
        <v>10</v>
      </c>
      <c r="EG334" s="41">
        <f t="shared" si="122"/>
        <v>7.9646017699115043E-2</v>
      </c>
      <c r="EH334" s="43">
        <f t="shared" si="123"/>
        <v>0.90099009900990101</v>
      </c>
      <c r="EI334" s="44">
        <f t="shared" si="124"/>
        <v>0.98063611670901607</v>
      </c>
      <c r="EJ334">
        <v>202</v>
      </c>
      <c r="EK334">
        <v>181</v>
      </c>
      <c r="EL334">
        <v>155</v>
      </c>
      <c r="EM334">
        <v>130</v>
      </c>
      <c r="EN334">
        <v>113</v>
      </c>
      <c r="EO334">
        <v>100</v>
      </c>
      <c r="EP334">
        <v>9</v>
      </c>
      <c r="EQ334">
        <v>10</v>
      </c>
      <c r="ER334">
        <v>96</v>
      </c>
      <c r="ES334">
        <v>90</v>
      </c>
      <c r="ET334">
        <v>37</v>
      </c>
      <c r="EU334">
        <v>25</v>
      </c>
      <c r="EV334">
        <v>5</v>
      </c>
      <c r="EW334">
        <v>6</v>
      </c>
      <c r="EX334">
        <v>17</v>
      </c>
      <c r="EY334">
        <v>18</v>
      </c>
      <c r="EZ334">
        <v>0.1</v>
      </c>
      <c r="FA334">
        <v>0.1</v>
      </c>
      <c r="FB334">
        <v>0.2</v>
      </c>
      <c r="FC334" s="20">
        <v>6.75</v>
      </c>
      <c r="FD334" s="26">
        <f t="shared" si="125"/>
        <v>0.29347826086956524</v>
      </c>
      <c r="FE334">
        <v>0.59240000000000004</v>
      </c>
      <c r="FF334">
        <v>-0.18</v>
      </c>
      <c r="FG334">
        <v>0.06</v>
      </c>
      <c r="FH334">
        <v>-0.13</v>
      </c>
      <c r="FL334" s="42">
        <f t="shared" si="126"/>
        <v>57</v>
      </c>
      <c r="FM334" s="20">
        <f t="shared" si="127"/>
        <v>13.666666666666666</v>
      </c>
      <c r="FN334" s="41">
        <v>3.7267080700000003E-2</v>
      </c>
      <c r="FO334" s="20">
        <f t="shared" si="128"/>
        <v>2.9</v>
      </c>
      <c r="FP334" s="20">
        <f t="shared" si="129"/>
        <v>4.1513999999999998</v>
      </c>
      <c r="FQ334" s="20">
        <f t="shared" si="130"/>
        <v>98.99883985734543</v>
      </c>
      <c r="FR334">
        <v>6</v>
      </c>
      <c r="FS334" t="s">
        <v>111</v>
      </c>
      <c r="FT334">
        <v>65</v>
      </c>
      <c r="FV334" t="s">
        <v>751</v>
      </c>
      <c r="FW334" s="45">
        <v>832500</v>
      </c>
      <c r="FX334" s="45">
        <v>874167</v>
      </c>
      <c r="FY334">
        <v>49</v>
      </c>
      <c r="FZ334">
        <v>6</v>
      </c>
      <c r="GA334">
        <v>1</v>
      </c>
      <c r="GB334">
        <v>7</v>
      </c>
      <c r="GC334">
        <v>-10</v>
      </c>
      <c r="GD334">
        <v>22</v>
      </c>
      <c r="GE334">
        <v>69</v>
      </c>
      <c r="GF334">
        <v>540</v>
      </c>
      <c r="GG334">
        <v>-0.1</v>
      </c>
      <c r="GH334">
        <v>0.1</v>
      </c>
      <c r="GI334">
        <v>0</v>
      </c>
      <c r="GJ334" s="42">
        <f t="shared" si="131"/>
        <v>2.9</v>
      </c>
    </row>
    <row r="335" spans="1:192" x14ac:dyDescent="0.45">
      <c r="A335" s="40">
        <v>34839</v>
      </c>
      <c r="B335" t="s">
        <v>2136</v>
      </c>
      <c r="D335" t="s">
        <v>223</v>
      </c>
      <c r="E335" t="s">
        <v>223</v>
      </c>
      <c r="F335">
        <v>75</v>
      </c>
      <c r="G335">
        <v>210</v>
      </c>
      <c r="H335">
        <v>2013</v>
      </c>
      <c r="I335">
        <v>2</v>
      </c>
      <c r="J335">
        <v>34</v>
      </c>
      <c r="K335" t="s">
        <v>92</v>
      </c>
      <c r="L335">
        <v>2014</v>
      </c>
      <c r="M335">
        <v>22</v>
      </c>
      <c r="N335">
        <v>4</v>
      </c>
      <c r="O335">
        <v>8477455</v>
      </c>
      <c r="P335" t="s">
        <v>2137</v>
      </c>
      <c r="Q335" t="s">
        <v>2138</v>
      </c>
      <c r="R335" t="s">
        <v>2139</v>
      </c>
      <c r="S335" t="s">
        <v>375</v>
      </c>
      <c r="T335" t="s">
        <v>725</v>
      </c>
      <c r="U335" t="s">
        <v>178</v>
      </c>
      <c r="V335">
        <v>55</v>
      </c>
      <c r="W335">
        <v>4</v>
      </c>
      <c r="X335">
        <v>8</v>
      </c>
      <c r="Y335">
        <v>2</v>
      </c>
      <c r="Z335">
        <v>12</v>
      </c>
      <c r="AA335">
        <v>16</v>
      </c>
      <c r="AB335">
        <v>42</v>
      </c>
      <c r="AC335" s="26">
        <f t="shared" si="110"/>
        <v>0.21818181818181817</v>
      </c>
      <c r="AD335" s="20">
        <f t="shared" si="111"/>
        <v>5.984375</v>
      </c>
      <c r="AE335" s="20">
        <v>4.5170000000000003</v>
      </c>
      <c r="AF335">
        <v>-2</v>
      </c>
      <c r="AG335">
        <v>-2.4</v>
      </c>
      <c r="AH335">
        <v>29</v>
      </c>
      <c r="AI335">
        <v>922</v>
      </c>
      <c r="AJ335">
        <v>39090</v>
      </c>
      <c r="AK335" s="20">
        <v>651.5</v>
      </c>
      <c r="AL335">
        <v>651.5</v>
      </c>
      <c r="AM335">
        <v>652</v>
      </c>
      <c r="AN335" s="26">
        <f t="shared" si="112"/>
        <v>11.845454545454546</v>
      </c>
      <c r="AO335">
        <v>20.04</v>
      </c>
      <c r="AP335" s="41">
        <f t="shared" si="113"/>
        <v>0.66666666666666663</v>
      </c>
      <c r="AQ335">
        <v>108</v>
      </c>
      <c r="AR335">
        <v>108</v>
      </c>
      <c r="AS335">
        <v>108</v>
      </c>
      <c r="AT335">
        <v>76</v>
      </c>
      <c r="AU335">
        <v>76</v>
      </c>
      <c r="AV335">
        <v>53</v>
      </c>
      <c r="AW335">
        <v>59</v>
      </c>
      <c r="AX335">
        <v>20</v>
      </c>
      <c r="AY335">
        <v>4</v>
      </c>
      <c r="AZ335">
        <v>7</v>
      </c>
      <c r="BA335" s="42">
        <f t="shared" si="114"/>
        <v>11</v>
      </c>
      <c r="BB335">
        <v>4.93</v>
      </c>
      <c r="BC335">
        <v>27.339600000000001</v>
      </c>
      <c r="BD335" s="20">
        <v>62.4</v>
      </c>
      <c r="BE335" s="20">
        <f t="shared" si="115"/>
        <v>170.4</v>
      </c>
      <c r="BF335" s="20">
        <f t="shared" si="116"/>
        <v>15.693016116653876</v>
      </c>
      <c r="BG335">
        <v>194</v>
      </c>
      <c r="BH335">
        <v>218</v>
      </c>
      <c r="BI335">
        <v>224</v>
      </c>
      <c r="BJ335" s="41">
        <f t="shared" si="117"/>
        <v>0.46411483253588515</v>
      </c>
      <c r="BK335">
        <v>127</v>
      </c>
      <c r="BL335">
        <v>127</v>
      </c>
      <c r="BM335">
        <v>67</v>
      </c>
      <c r="BN335" s="42">
        <f t="shared" si="118"/>
        <v>60</v>
      </c>
      <c r="BO335">
        <v>23</v>
      </c>
      <c r="BP335">
        <v>19</v>
      </c>
      <c r="BQ335">
        <v>20</v>
      </c>
      <c r="BR335">
        <v>36</v>
      </c>
      <c r="BS335" s="41">
        <f t="shared" si="119"/>
        <v>6.7796610169491525E-2</v>
      </c>
      <c r="BT335">
        <v>206</v>
      </c>
      <c r="BU335">
        <v>261</v>
      </c>
      <c r="BV335" s="41">
        <f t="shared" si="120"/>
        <v>0.4411134903640257</v>
      </c>
      <c r="BW335">
        <v>76</v>
      </c>
      <c r="BX335">
        <v>99</v>
      </c>
      <c r="BY335">
        <v>72</v>
      </c>
      <c r="BZ335">
        <v>87</v>
      </c>
      <c r="CA335">
        <v>58</v>
      </c>
      <c r="CB335">
        <v>75</v>
      </c>
      <c r="CC335">
        <v>58</v>
      </c>
      <c r="CD335">
        <v>72</v>
      </c>
      <c r="CE335">
        <v>80</v>
      </c>
      <c r="CF335">
        <v>98</v>
      </c>
      <c r="CG335">
        <v>128</v>
      </c>
      <c r="CH335">
        <v>154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2</v>
      </c>
      <c r="CZ335">
        <v>21</v>
      </c>
      <c r="DA335">
        <v>11</v>
      </c>
      <c r="DB335">
        <v>1</v>
      </c>
      <c r="DC335">
        <v>4</v>
      </c>
      <c r="DD335">
        <v>3</v>
      </c>
      <c r="DE335">
        <v>3</v>
      </c>
      <c r="DF335">
        <v>1</v>
      </c>
      <c r="DG335">
        <v>30</v>
      </c>
      <c r="DH335">
        <v>13</v>
      </c>
      <c r="DI335">
        <v>3</v>
      </c>
      <c r="DJ335">
        <v>13</v>
      </c>
      <c r="DK335">
        <v>12</v>
      </c>
      <c r="DL335">
        <v>1</v>
      </c>
      <c r="DM335">
        <v>6</v>
      </c>
      <c r="DN335">
        <v>5</v>
      </c>
      <c r="DO335">
        <v>1</v>
      </c>
      <c r="DP335" s="42">
        <f t="shared" si="121"/>
        <v>-10</v>
      </c>
      <c r="DQ335" s="20">
        <v>-7.9020000000000001</v>
      </c>
      <c r="DR335">
        <v>12</v>
      </c>
      <c r="DS335">
        <v>1</v>
      </c>
      <c r="DT335">
        <v>0</v>
      </c>
      <c r="DU335">
        <v>0</v>
      </c>
      <c r="DV335">
        <v>0</v>
      </c>
      <c r="DW335">
        <v>548</v>
      </c>
      <c r="DX335">
        <v>672</v>
      </c>
      <c r="DY335">
        <v>390</v>
      </c>
      <c r="DZ335">
        <v>495</v>
      </c>
      <c r="EA335">
        <v>289</v>
      </c>
      <c r="EB335">
        <v>356</v>
      </c>
      <c r="EC335">
        <v>23.8</v>
      </c>
      <c r="ED335">
        <v>31.31</v>
      </c>
      <c r="EE335">
        <v>18</v>
      </c>
      <c r="EF335">
        <v>30</v>
      </c>
      <c r="EG335" s="41">
        <f t="shared" si="122"/>
        <v>6.228373702422145E-2</v>
      </c>
      <c r="EH335" s="43">
        <f t="shared" si="123"/>
        <v>0.9157303370786517</v>
      </c>
      <c r="EI335" s="44">
        <f t="shared" si="124"/>
        <v>0.97801407410287311</v>
      </c>
      <c r="EJ335">
        <v>541</v>
      </c>
      <c r="EK335">
        <v>675</v>
      </c>
      <c r="EL335">
        <v>385</v>
      </c>
      <c r="EM335">
        <v>497</v>
      </c>
      <c r="EN335">
        <v>285</v>
      </c>
      <c r="EO335">
        <v>357</v>
      </c>
      <c r="EP335">
        <v>18</v>
      </c>
      <c r="EQ335">
        <v>30</v>
      </c>
      <c r="ER335">
        <v>246</v>
      </c>
      <c r="ES335">
        <v>306</v>
      </c>
      <c r="ET335">
        <v>112</v>
      </c>
      <c r="EU335">
        <v>129</v>
      </c>
      <c r="EV335">
        <v>15</v>
      </c>
      <c r="EW335">
        <v>15</v>
      </c>
      <c r="EX335">
        <v>57</v>
      </c>
      <c r="EY335">
        <v>45</v>
      </c>
      <c r="EZ335">
        <v>-0.1</v>
      </c>
      <c r="FA335">
        <v>0.7</v>
      </c>
      <c r="FB335">
        <v>0.60000000000000009</v>
      </c>
      <c r="FC335" s="20">
        <v>9.4700000000000006</v>
      </c>
      <c r="FD335" s="26">
        <f t="shared" si="125"/>
        <v>0.17218181818181819</v>
      </c>
      <c r="FE335">
        <v>0.73420000000000007</v>
      </c>
      <c r="FF335">
        <v>-0.1</v>
      </c>
      <c r="FG335">
        <v>-0.13</v>
      </c>
      <c r="FH335">
        <v>-0.23</v>
      </c>
      <c r="FL335" s="42">
        <f t="shared" si="126"/>
        <v>193</v>
      </c>
      <c r="FM335" s="20">
        <f t="shared" si="127"/>
        <v>12.25</v>
      </c>
      <c r="FN335" s="41">
        <v>2.9377519000000001E-2</v>
      </c>
      <c r="FO335" s="20">
        <f t="shared" si="128"/>
        <v>9.1</v>
      </c>
      <c r="FP335" s="20">
        <f t="shared" si="129"/>
        <v>10.419599999999999</v>
      </c>
      <c r="FQ335" s="20">
        <f t="shared" si="130"/>
        <v>112.3561013046815</v>
      </c>
      <c r="FV335" t="s">
        <v>751</v>
      </c>
      <c r="FW335" s="45">
        <v>725000</v>
      </c>
      <c r="FX335" s="45">
        <v>725000</v>
      </c>
      <c r="FY335">
        <v>119</v>
      </c>
      <c r="FZ335">
        <v>8</v>
      </c>
      <c r="GA335">
        <v>11</v>
      </c>
      <c r="GB335">
        <v>19</v>
      </c>
      <c r="GC335">
        <v>-16</v>
      </c>
      <c r="GD335">
        <v>51</v>
      </c>
      <c r="GE335">
        <v>115</v>
      </c>
      <c r="GF335">
        <v>1479</v>
      </c>
      <c r="GG335">
        <v>-1.2</v>
      </c>
      <c r="GH335">
        <v>1.1000000000000001</v>
      </c>
      <c r="GI335">
        <v>-0.1</v>
      </c>
      <c r="GJ335" s="42">
        <f t="shared" si="131"/>
        <v>9.1</v>
      </c>
    </row>
    <row r="336" spans="1:192" x14ac:dyDescent="0.45">
      <c r="A336" s="40">
        <v>34797</v>
      </c>
      <c r="B336" t="s">
        <v>2140</v>
      </c>
      <c r="C336" t="s">
        <v>106</v>
      </c>
      <c r="D336" t="s">
        <v>107</v>
      </c>
      <c r="E336" t="s">
        <v>107</v>
      </c>
      <c r="F336">
        <v>72</v>
      </c>
      <c r="G336">
        <v>193</v>
      </c>
      <c r="H336">
        <v>2013</v>
      </c>
      <c r="I336">
        <v>2</v>
      </c>
      <c r="J336">
        <v>35</v>
      </c>
      <c r="K336" t="s">
        <v>202</v>
      </c>
      <c r="L336">
        <v>2016</v>
      </c>
      <c r="M336">
        <v>22</v>
      </c>
      <c r="N336">
        <v>2</v>
      </c>
      <c r="O336">
        <v>8477456</v>
      </c>
      <c r="P336" t="s">
        <v>2141</v>
      </c>
      <c r="Q336" t="s">
        <v>2142</v>
      </c>
      <c r="R336" t="s">
        <v>2143</v>
      </c>
      <c r="S336" t="s">
        <v>990</v>
      </c>
      <c r="T336" t="s">
        <v>725</v>
      </c>
      <c r="U336" t="s">
        <v>135</v>
      </c>
      <c r="V336">
        <v>69</v>
      </c>
      <c r="W336">
        <v>13</v>
      </c>
      <c r="X336">
        <v>10</v>
      </c>
      <c r="Y336">
        <v>7</v>
      </c>
      <c r="Z336">
        <v>23</v>
      </c>
      <c r="AA336">
        <v>10</v>
      </c>
      <c r="AB336">
        <v>74</v>
      </c>
      <c r="AC336" s="26">
        <f t="shared" si="110"/>
        <v>0.33333333333333331</v>
      </c>
      <c r="AD336" s="20">
        <f t="shared" si="111"/>
        <v>6.571428571428573</v>
      </c>
      <c r="AE336" s="20">
        <v>9.5139999999999993</v>
      </c>
      <c r="AF336">
        <v>-29</v>
      </c>
      <c r="AG336">
        <v>-8.6999999999999993</v>
      </c>
      <c r="AH336">
        <v>20</v>
      </c>
      <c r="AI336">
        <v>1403</v>
      </c>
      <c r="AJ336">
        <v>66239</v>
      </c>
      <c r="AK336" s="20">
        <v>1103.9833333332999</v>
      </c>
      <c r="AL336">
        <v>1103.98</v>
      </c>
      <c r="AM336">
        <v>1104</v>
      </c>
      <c r="AN336" s="26">
        <f t="shared" si="112"/>
        <v>15.99975845410628</v>
      </c>
      <c r="AO336">
        <v>26.61</v>
      </c>
      <c r="AP336" s="41">
        <f t="shared" si="113"/>
        <v>0.52272727272727271</v>
      </c>
      <c r="AQ336">
        <v>231</v>
      </c>
      <c r="AR336">
        <v>231</v>
      </c>
      <c r="AS336">
        <v>231</v>
      </c>
      <c r="AT336">
        <v>176</v>
      </c>
      <c r="AU336">
        <v>176</v>
      </c>
      <c r="AV336">
        <v>131</v>
      </c>
      <c r="AW336">
        <v>142</v>
      </c>
      <c r="AX336">
        <v>53</v>
      </c>
      <c r="AY336">
        <v>8</v>
      </c>
      <c r="AZ336">
        <v>10</v>
      </c>
      <c r="BA336" s="42">
        <f t="shared" si="114"/>
        <v>18</v>
      </c>
      <c r="BB336">
        <v>12.66</v>
      </c>
      <c r="BC336">
        <v>31.236599999999999</v>
      </c>
      <c r="BD336" s="20">
        <v>164.6</v>
      </c>
      <c r="BE336" s="20">
        <f t="shared" si="115"/>
        <v>395.6</v>
      </c>
      <c r="BF336" s="20">
        <f t="shared" si="116"/>
        <v>21.500389499809778</v>
      </c>
      <c r="BG336">
        <v>342</v>
      </c>
      <c r="BH336">
        <v>311</v>
      </c>
      <c r="BI336">
        <v>330</v>
      </c>
      <c r="BJ336" s="41">
        <f t="shared" si="117"/>
        <v>0.5089285714285714</v>
      </c>
      <c r="BK336">
        <v>45</v>
      </c>
      <c r="BL336">
        <v>45</v>
      </c>
      <c r="BM336">
        <v>67</v>
      </c>
      <c r="BN336" s="42">
        <f t="shared" si="118"/>
        <v>-22</v>
      </c>
      <c r="BO336">
        <v>45</v>
      </c>
      <c r="BP336">
        <v>13</v>
      </c>
      <c r="BQ336">
        <v>16</v>
      </c>
      <c r="BR336">
        <v>65</v>
      </c>
      <c r="BS336" s="41">
        <f t="shared" si="119"/>
        <v>7.2951739618406286E-2</v>
      </c>
      <c r="BT336">
        <v>273</v>
      </c>
      <c r="BU336">
        <v>332</v>
      </c>
      <c r="BV336" s="41">
        <f t="shared" si="120"/>
        <v>0.45123966942148758</v>
      </c>
      <c r="BW336">
        <v>101</v>
      </c>
      <c r="BX336">
        <v>123</v>
      </c>
      <c r="BY336">
        <v>95</v>
      </c>
      <c r="BZ336">
        <v>107</v>
      </c>
      <c r="CA336">
        <v>77</v>
      </c>
      <c r="CB336">
        <v>102</v>
      </c>
      <c r="CC336">
        <v>63</v>
      </c>
      <c r="CD336">
        <v>85</v>
      </c>
      <c r="CE336">
        <v>116</v>
      </c>
      <c r="CF336">
        <v>134</v>
      </c>
      <c r="CG336">
        <v>162</v>
      </c>
      <c r="CH336">
        <v>188</v>
      </c>
      <c r="CI336">
        <v>0</v>
      </c>
      <c r="CJ336">
        <v>2</v>
      </c>
      <c r="CK336">
        <v>1</v>
      </c>
      <c r="CL336">
        <v>3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</v>
      </c>
      <c r="CW336">
        <v>0</v>
      </c>
      <c r="CX336">
        <v>1</v>
      </c>
      <c r="CY336">
        <v>3</v>
      </c>
      <c r="CZ336">
        <v>41</v>
      </c>
      <c r="DA336">
        <v>9</v>
      </c>
      <c r="DB336">
        <v>0</v>
      </c>
      <c r="DC336">
        <v>16</v>
      </c>
      <c r="DD336">
        <v>21</v>
      </c>
      <c r="DE336">
        <v>2</v>
      </c>
      <c r="DF336">
        <v>0</v>
      </c>
      <c r="DG336">
        <v>83</v>
      </c>
      <c r="DH336">
        <v>10</v>
      </c>
      <c r="DI336">
        <v>12</v>
      </c>
      <c r="DJ336">
        <v>10</v>
      </c>
      <c r="DK336">
        <v>10</v>
      </c>
      <c r="DL336">
        <v>0</v>
      </c>
      <c r="DM336">
        <v>11</v>
      </c>
      <c r="DN336">
        <v>11</v>
      </c>
      <c r="DO336">
        <v>0</v>
      </c>
      <c r="DP336" s="42">
        <f t="shared" si="121"/>
        <v>2</v>
      </c>
      <c r="DQ336" s="20">
        <v>0.16400000000000001</v>
      </c>
      <c r="DR336">
        <v>10</v>
      </c>
      <c r="DS336">
        <v>0</v>
      </c>
      <c r="DT336">
        <v>0</v>
      </c>
      <c r="DU336">
        <v>0</v>
      </c>
      <c r="DV336">
        <v>0</v>
      </c>
      <c r="DW336">
        <v>1052</v>
      </c>
      <c r="DX336">
        <v>1107</v>
      </c>
      <c r="DY336">
        <v>759</v>
      </c>
      <c r="DZ336">
        <v>826</v>
      </c>
      <c r="EA336">
        <v>558</v>
      </c>
      <c r="EB336">
        <v>591</v>
      </c>
      <c r="EC336">
        <v>45.19</v>
      </c>
      <c r="ED336">
        <v>55.66</v>
      </c>
      <c r="EE336">
        <v>44</v>
      </c>
      <c r="EF336">
        <v>63</v>
      </c>
      <c r="EG336" s="41">
        <f t="shared" si="122"/>
        <v>7.8853046594982074E-2</v>
      </c>
      <c r="EH336" s="43">
        <f t="shared" si="123"/>
        <v>0.89340101522842641</v>
      </c>
      <c r="EI336" s="44">
        <f t="shared" si="124"/>
        <v>0.97225406182340846</v>
      </c>
      <c r="EJ336">
        <v>1053</v>
      </c>
      <c r="EK336">
        <v>1107</v>
      </c>
      <c r="EL336">
        <v>760</v>
      </c>
      <c r="EM336">
        <v>825</v>
      </c>
      <c r="EN336">
        <v>559</v>
      </c>
      <c r="EO336">
        <v>590</v>
      </c>
      <c r="EP336">
        <v>44</v>
      </c>
      <c r="EQ336">
        <v>62</v>
      </c>
      <c r="ER336">
        <v>522</v>
      </c>
      <c r="ES336">
        <v>517</v>
      </c>
      <c r="ET336">
        <v>175</v>
      </c>
      <c r="EU336">
        <v>199</v>
      </c>
      <c r="EV336">
        <v>24</v>
      </c>
      <c r="EW336">
        <v>28</v>
      </c>
      <c r="EX336">
        <v>64</v>
      </c>
      <c r="EY336">
        <v>75</v>
      </c>
      <c r="EZ336">
        <v>0.60000000000000009</v>
      </c>
      <c r="FA336">
        <v>0.2</v>
      </c>
      <c r="FB336">
        <v>0.9</v>
      </c>
      <c r="FC336" s="20">
        <v>22.29</v>
      </c>
      <c r="FD336" s="26">
        <f t="shared" si="125"/>
        <v>0.32304347826086954</v>
      </c>
      <c r="FE336">
        <v>2.9455</v>
      </c>
      <c r="FF336">
        <v>-0.8</v>
      </c>
      <c r="FG336">
        <v>-0.02</v>
      </c>
      <c r="FH336">
        <v>-0.82</v>
      </c>
      <c r="FL336" s="42">
        <f t="shared" si="126"/>
        <v>130</v>
      </c>
      <c r="FM336" s="20">
        <f t="shared" si="127"/>
        <v>6.1</v>
      </c>
      <c r="FN336" s="41">
        <v>6.3839980800000001E-2</v>
      </c>
      <c r="FO336" s="20">
        <f t="shared" si="128"/>
        <v>21</v>
      </c>
      <c r="FP336" s="20">
        <f t="shared" si="129"/>
        <v>23.032800000000002</v>
      </c>
      <c r="FQ336" s="20">
        <f t="shared" si="130"/>
        <v>117.33908222975053</v>
      </c>
      <c r="FR336">
        <v>4</v>
      </c>
      <c r="FS336" t="s">
        <v>189</v>
      </c>
      <c r="FT336">
        <v>195</v>
      </c>
      <c r="FV336" t="s">
        <v>751</v>
      </c>
      <c r="FW336" s="45">
        <v>925000</v>
      </c>
      <c r="FX336" s="45">
        <v>925000</v>
      </c>
      <c r="FY336">
        <v>90</v>
      </c>
      <c r="FZ336">
        <v>16</v>
      </c>
      <c r="GA336">
        <v>12</v>
      </c>
      <c r="GB336">
        <v>28</v>
      </c>
      <c r="GC336">
        <v>-29</v>
      </c>
      <c r="GD336">
        <v>24</v>
      </c>
      <c r="GE336">
        <v>161</v>
      </c>
      <c r="GF336">
        <v>1418</v>
      </c>
      <c r="GG336">
        <v>0.7</v>
      </c>
      <c r="GH336">
        <v>0.60000000000000009</v>
      </c>
      <c r="GI336">
        <v>1.3</v>
      </c>
      <c r="GJ336" s="42">
        <f t="shared" si="131"/>
        <v>21</v>
      </c>
    </row>
    <row r="337" spans="1:192" x14ac:dyDescent="0.45">
      <c r="A337" s="40">
        <v>34834</v>
      </c>
      <c r="B337" t="s">
        <v>2144</v>
      </c>
      <c r="D337" t="s">
        <v>156</v>
      </c>
      <c r="E337" t="s">
        <v>156</v>
      </c>
      <c r="F337">
        <v>73</v>
      </c>
      <c r="G337">
        <v>224</v>
      </c>
      <c r="H337">
        <v>2013</v>
      </c>
      <c r="I337">
        <v>2</v>
      </c>
      <c r="J337">
        <v>37</v>
      </c>
      <c r="K337" t="s">
        <v>202</v>
      </c>
      <c r="L337">
        <v>2016</v>
      </c>
      <c r="M337">
        <v>22</v>
      </c>
      <c r="N337">
        <v>2</v>
      </c>
      <c r="O337">
        <v>8477458</v>
      </c>
      <c r="P337" t="s">
        <v>2145</v>
      </c>
      <c r="Q337" t="s">
        <v>2146</v>
      </c>
      <c r="R337" t="s">
        <v>2147</v>
      </c>
      <c r="S337" t="s">
        <v>2148</v>
      </c>
      <c r="T337" t="s">
        <v>725</v>
      </c>
      <c r="U337" t="s">
        <v>343</v>
      </c>
      <c r="V337">
        <v>10</v>
      </c>
      <c r="W337">
        <v>3</v>
      </c>
      <c r="X337">
        <v>4</v>
      </c>
      <c r="Y337">
        <v>3</v>
      </c>
      <c r="Z337">
        <v>7</v>
      </c>
      <c r="AA337">
        <v>18</v>
      </c>
      <c r="AB337">
        <v>58</v>
      </c>
      <c r="AC337" s="26">
        <f t="shared" si="110"/>
        <v>0.7</v>
      </c>
      <c r="AD337" s="20">
        <f t="shared" si="111"/>
        <v>2</v>
      </c>
      <c r="AE337" s="20">
        <v>2.657</v>
      </c>
      <c r="AF337">
        <v>4</v>
      </c>
      <c r="AG337">
        <v>1.3</v>
      </c>
      <c r="AH337">
        <v>2</v>
      </c>
      <c r="AI337">
        <v>181</v>
      </c>
      <c r="AJ337">
        <v>8224</v>
      </c>
      <c r="AK337" s="20">
        <v>137.06666666666999</v>
      </c>
      <c r="AL337">
        <v>137.07</v>
      </c>
      <c r="AM337">
        <v>137</v>
      </c>
      <c r="AN337" s="26">
        <f t="shared" si="112"/>
        <v>13.706666666666667</v>
      </c>
      <c r="AO337">
        <v>23.05</v>
      </c>
      <c r="AP337" s="41">
        <f t="shared" si="113"/>
        <v>0.875</v>
      </c>
      <c r="AQ337">
        <v>28</v>
      </c>
      <c r="AR337">
        <v>28</v>
      </c>
      <c r="AS337">
        <v>28</v>
      </c>
      <c r="AT337">
        <v>24</v>
      </c>
      <c r="AU337">
        <v>24</v>
      </c>
      <c r="AV337">
        <v>18</v>
      </c>
      <c r="AW337">
        <v>21</v>
      </c>
      <c r="AX337">
        <v>13</v>
      </c>
      <c r="AY337">
        <v>0</v>
      </c>
      <c r="AZ337">
        <v>5</v>
      </c>
      <c r="BA337" s="42">
        <f t="shared" si="114"/>
        <v>5</v>
      </c>
      <c r="BB337">
        <v>2.98</v>
      </c>
      <c r="BC337">
        <v>26.055599999999998</v>
      </c>
      <c r="BD337" s="20">
        <v>48.4</v>
      </c>
      <c r="BE337" s="20">
        <f t="shared" si="115"/>
        <v>76.400000000000006</v>
      </c>
      <c r="BF337" s="20">
        <f t="shared" si="116"/>
        <v>33.442766469687029</v>
      </c>
      <c r="BG337">
        <v>47</v>
      </c>
      <c r="BH337">
        <v>49</v>
      </c>
      <c r="BI337">
        <v>18</v>
      </c>
      <c r="BJ337" s="41">
        <f t="shared" si="117"/>
        <v>0.72307692307692306</v>
      </c>
      <c r="BK337">
        <v>3</v>
      </c>
      <c r="BL337">
        <v>3</v>
      </c>
      <c r="BM337">
        <v>9</v>
      </c>
      <c r="BN337" s="42">
        <f t="shared" si="118"/>
        <v>-6</v>
      </c>
      <c r="BO337">
        <v>6</v>
      </c>
      <c r="BP337">
        <v>4</v>
      </c>
      <c r="BQ337">
        <v>5</v>
      </c>
      <c r="BR337">
        <v>1</v>
      </c>
      <c r="BS337" s="41">
        <f t="shared" si="119"/>
        <v>1.3333333333333334E-2</v>
      </c>
      <c r="BT337">
        <v>0</v>
      </c>
      <c r="BU337">
        <v>1</v>
      </c>
      <c r="BV337" s="41">
        <f t="shared" si="120"/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6</v>
      </c>
      <c r="DA337">
        <v>5</v>
      </c>
      <c r="DB337">
        <v>0</v>
      </c>
      <c r="DC337">
        <v>2</v>
      </c>
      <c r="DD337">
        <v>5</v>
      </c>
      <c r="DE337">
        <v>2</v>
      </c>
      <c r="DF337">
        <v>0</v>
      </c>
      <c r="DG337">
        <v>4</v>
      </c>
      <c r="DH337">
        <v>1</v>
      </c>
      <c r="DI337">
        <v>1</v>
      </c>
      <c r="DJ337">
        <v>1</v>
      </c>
      <c r="DK337">
        <v>1</v>
      </c>
      <c r="DL337">
        <v>0</v>
      </c>
      <c r="DM337">
        <v>1</v>
      </c>
      <c r="DN337">
        <v>1</v>
      </c>
      <c r="DO337">
        <v>0</v>
      </c>
      <c r="DP337" s="42">
        <f t="shared" si="121"/>
        <v>0</v>
      </c>
      <c r="DQ337" s="20">
        <v>0.90300000000000002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142</v>
      </c>
      <c r="DX337">
        <v>93</v>
      </c>
      <c r="DY337">
        <v>104</v>
      </c>
      <c r="DZ337">
        <v>74</v>
      </c>
      <c r="EA337">
        <v>71</v>
      </c>
      <c r="EB337">
        <v>60</v>
      </c>
      <c r="EC337">
        <v>6.73</v>
      </c>
      <c r="ED337">
        <v>4.03</v>
      </c>
      <c r="EE337">
        <v>8</v>
      </c>
      <c r="EF337">
        <v>4</v>
      </c>
      <c r="EG337" s="41">
        <f t="shared" si="122"/>
        <v>0.11267605633802817</v>
      </c>
      <c r="EH337" s="43">
        <f t="shared" si="123"/>
        <v>0.93333333333333335</v>
      </c>
      <c r="EI337" s="44">
        <f t="shared" si="124"/>
        <v>1.0460093896713616</v>
      </c>
      <c r="EJ337">
        <v>142</v>
      </c>
      <c r="EK337">
        <v>93</v>
      </c>
      <c r="EL337">
        <v>104</v>
      </c>
      <c r="EM337">
        <v>74</v>
      </c>
      <c r="EN337">
        <v>71</v>
      </c>
      <c r="EO337">
        <v>60</v>
      </c>
      <c r="EP337">
        <v>8</v>
      </c>
      <c r="EQ337">
        <v>4</v>
      </c>
      <c r="ER337">
        <v>69</v>
      </c>
      <c r="ES337">
        <v>38</v>
      </c>
      <c r="ET337">
        <v>30</v>
      </c>
      <c r="EU337">
        <v>18</v>
      </c>
      <c r="EV337">
        <v>3</v>
      </c>
      <c r="EW337">
        <v>1</v>
      </c>
      <c r="EX337">
        <v>3</v>
      </c>
      <c r="EY337">
        <v>5</v>
      </c>
      <c r="EZ337">
        <v>0.60000000000000009</v>
      </c>
      <c r="FA337">
        <v>0.30000000000000004</v>
      </c>
      <c r="FB337">
        <v>1</v>
      </c>
      <c r="FC337" s="20">
        <v>8.84</v>
      </c>
      <c r="FD337" s="26">
        <f t="shared" si="125"/>
        <v>0.88400000000000001</v>
      </c>
      <c r="FE337">
        <v>0.93910000000000005</v>
      </c>
      <c r="FF337">
        <v>0</v>
      </c>
      <c r="FG337">
        <v>0.06</v>
      </c>
      <c r="FH337">
        <v>0.06</v>
      </c>
      <c r="FL337" s="42">
        <f t="shared" si="126"/>
        <v>6</v>
      </c>
      <c r="FM337" s="20">
        <f t="shared" si="127"/>
        <v>8</v>
      </c>
      <c r="FN337" s="41">
        <v>0.11081081080000001</v>
      </c>
      <c r="FO337" s="20">
        <f t="shared" si="128"/>
        <v>6.8</v>
      </c>
      <c r="FP337" s="20">
        <f t="shared" si="129"/>
        <v>7.1806000000000001</v>
      </c>
      <c r="FQ337" s="20">
        <f t="shared" si="130"/>
        <v>102.86714817246663</v>
      </c>
      <c r="FV337" t="s">
        <v>751</v>
      </c>
      <c r="FW337" s="45">
        <v>685000</v>
      </c>
      <c r="FX337" s="45">
        <v>705000</v>
      </c>
      <c r="FY337">
        <v>12</v>
      </c>
      <c r="FZ337">
        <v>4</v>
      </c>
      <c r="GA337">
        <v>4</v>
      </c>
      <c r="GB337">
        <v>8</v>
      </c>
      <c r="GC337">
        <v>5</v>
      </c>
      <c r="GD337">
        <v>2</v>
      </c>
      <c r="GE337">
        <v>21</v>
      </c>
      <c r="GF337">
        <v>150</v>
      </c>
      <c r="GG337">
        <v>0.8</v>
      </c>
      <c r="GH337">
        <v>0.4</v>
      </c>
      <c r="GI337">
        <v>1.2</v>
      </c>
      <c r="GJ337" s="42">
        <f t="shared" si="131"/>
        <v>6.8</v>
      </c>
    </row>
    <row r="338" spans="1:192" x14ac:dyDescent="0.45">
      <c r="A338" s="40">
        <v>34785</v>
      </c>
      <c r="B338" t="s">
        <v>138</v>
      </c>
      <c r="C338" t="s">
        <v>126</v>
      </c>
      <c r="D338" t="s">
        <v>91</v>
      </c>
      <c r="E338" t="s">
        <v>91</v>
      </c>
      <c r="F338">
        <v>73</v>
      </c>
      <c r="G338">
        <v>180</v>
      </c>
      <c r="H338">
        <v>2013</v>
      </c>
      <c r="I338">
        <v>2</v>
      </c>
      <c r="J338">
        <v>39</v>
      </c>
      <c r="K338" t="s">
        <v>92</v>
      </c>
      <c r="L338">
        <v>2015</v>
      </c>
      <c r="M338">
        <v>22</v>
      </c>
      <c r="N338">
        <v>3</v>
      </c>
      <c r="O338">
        <v>8477460</v>
      </c>
      <c r="P338" t="s">
        <v>2149</v>
      </c>
      <c r="Q338" t="s">
        <v>2150</v>
      </c>
      <c r="R338" t="s">
        <v>2151</v>
      </c>
      <c r="S338" t="s">
        <v>164</v>
      </c>
      <c r="T338" t="s">
        <v>716</v>
      </c>
      <c r="U338" t="s">
        <v>205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29</v>
      </c>
      <c r="AB338">
        <v>65</v>
      </c>
      <c r="AC338" s="26">
        <f t="shared" si="110"/>
        <v>0</v>
      </c>
      <c r="AD338" s="20">
        <f t="shared" si="111"/>
        <v>-0.25</v>
      </c>
      <c r="AE338" s="20">
        <v>0</v>
      </c>
      <c r="AF338">
        <v>-1</v>
      </c>
      <c r="AG338">
        <v>-0.1</v>
      </c>
      <c r="AH338">
        <v>2</v>
      </c>
      <c r="AI338">
        <v>25</v>
      </c>
      <c r="AJ338">
        <v>867</v>
      </c>
      <c r="AK338" s="20">
        <v>14.45</v>
      </c>
      <c r="AL338">
        <v>14.45</v>
      </c>
      <c r="AM338">
        <v>14</v>
      </c>
      <c r="AN338" s="26">
        <f t="shared" si="112"/>
        <v>7.2249999999999996</v>
      </c>
      <c r="AO338">
        <v>12.46</v>
      </c>
      <c r="AP338" s="41">
        <f t="shared" si="113"/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 s="42">
        <f t="shared" si="114"/>
        <v>0</v>
      </c>
      <c r="BB338">
        <v>0.01</v>
      </c>
      <c r="BC338">
        <v>43</v>
      </c>
      <c r="BD338" s="20">
        <v>0</v>
      </c>
      <c r="BE338" s="20">
        <f t="shared" si="115"/>
        <v>1</v>
      </c>
      <c r="BF338" s="20">
        <f t="shared" si="116"/>
        <v>4.1522491349480974</v>
      </c>
      <c r="BG338">
        <v>4</v>
      </c>
      <c r="BH338">
        <v>5</v>
      </c>
      <c r="BI338">
        <v>0</v>
      </c>
      <c r="BJ338" s="41">
        <f t="shared" si="117"/>
        <v>1</v>
      </c>
      <c r="BK338">
        <v>1</v>
      </c>
      <c r="BL338">
        <v>1</v>
      </c>
      <c r="BM338">
        <v>4</v>
      </c>
      <c r="BN338" s="42">
        <f t="shared" si="118"/>
        <v>-3</v>
      </c>
      <c r="BO338">
        <v>0</v>
      </c>
      <c r="BP338">
        <v>0</v>
      </c>
      <c r="BQ338">
        <v>0</v>
      </c>
      <c r="BR338">
        <v>2</v>
      </c>
      <c r="BS338" s="41">
        <f t="shared" si="119"/>
        <v>0.15384615384615385</v>
      </c>
      <c r="BT338">
        <v>5</v>
      </c>
      <c r="BU338">
        <v>4</v>
      </c>
      <c r="BV338" s="41">
        <f t="shared" si="120"/>
        <v>0.55555555555555558</v>
      </c>
      <c r="BW338">
        <v>0</v>
      </c>
      <c r="BX338">
        <v>0</v>
      </c>
      <c r="BY338">
        <v>3</v>
      </c>
      <c r="BZ338">
        <v>2</v>
      </c>
      <c r="CA338">
        <v>2</v>
      </c>
      <c r="CB338">
        <v>2</v>
      </c>
      <c r="CC338">
        <v>0</v>
      </c>
      <c r="CD338">
        <v>0</v>
      </c>
      <c r="CE338">
        <v>3</v>
      </c>
      <c r="CF338">
        <v>1</v>
      </c>
      <c r="CG338">
        <v>2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s="42">
        <f t="shared" si="121"/>
        <v>-1</v>
      </c>
      <c r="DQ338" s="20">
        <v>-1.4999999999999999E-2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15</v>
      </c>
      <c r="DX338">
        <v>16</v>
      </c>
      <c r="DY338">
        <v>11</v>
      </c>
      <c r="DZ338">
        <v>11</v>
      </c>
      <c r="EA338">
        <v>10</v>
      </c>
      <c r="EB338">
        <v>8</v>
      </c>
      <c r="EC338">
        <v>0.34</v>
      </c>
      <c r="ED338">
        <v>0.76</v>
      </c>
      <c r="EE338">
        <v>0</v>
      </c>
      <c r="EF338">
        <v>1</v>
      </c>
      <c r="EG338" s="41">
        <f t="shared" si="122"/>
        <v>0</v>
      </c>
      <c r="EH338" s="43">
        <f t="shared" si="123"/>
        <v>0.875</v>
      </c>
      <c r="EI338" s="44">
        <f t="shared" si="124"/>
        <v>0.875</v>
      </c>
      <c r="EJ338">
        <v>15</v>
      </c>
      <c r="EK338">
        <v>16</v>
      </c>
      <c r="EL338">
        <v>11</v>
      </c>
      <c r="EM338">
        <v>11</v>
      </c>
      <c r="EN338">
        <v>10</v>
      </c>
      <c r="EO338">
        <v>8</v>
      </c>
      <c r="EP338">
        <v>0</v>
      </c>
      <c r="EQ338">
        <v>1</v>
      </c>
      <c r="ER338">
        <v>7</v>
      </c>
      <c r="ES338">
        <v>8</v>
      </c>
      <c r="ET338">
        <v>0</v>
      </c>
      <c r="EU338">
        <v>4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-0.1</v>
      </c>
      <c r="FC338" s="20">
        <v>-0.02</v>
      </c>
      <c r="FD338" s="26">
        <f t="shared" si="125"/>
        <v>-0.01</v>
      </c>
      <c r="FE338">
        <v>2.0000000000000001E-4</v>
      </c>
      <c r="FF338">
        <v>0</v>
      </c>
      <c r="FG338">
        <v>0</v>
      </c>
      <c r="FH338">
        <v>0</v>
      </c>
      <c r="FL338" s="42">
        <f t="shared" si="126"/>
        <v>5</v>
      </c>
      <c r="FM338" s="20">
        <f t="shared" si="127"/>
        <v>1</v>
      </c>
      <c r="FN338" s="41">
        <v>0</v>
      </c>
      <c r="FO338" s="20">
        <f t="shared" si="128"/>
        <v>-0.2</v>
      </c>
      <c r="FP338" s="20">
        <f t="shared" si="129"/>
        <v>-3.0000000000000001E-3</v>
      </c>
      <c r="FQ338" s="20">
        <f t="shared" si="130"/>
        <v>128.71972318339101</v>
      </c>
      <c r="FR338">
        <v>15</v>
      </c>
      <c r="FS338" t="s">
        <v>111</v>
      </c>
      <c r="FT338">
        <v>164</v>
      </c>
      <c r="FV338" t="s">
        <v>751</v>
      </c>
      <c r="FW338" s="45">
        <v>750000</v>
      </c>
      <c r="FX338" s="45">
        <v>745000</v>
      </c>
      <c r="FY338">
        <v>34</v>
      </c>
      <c r="FZ338">
        <v>3</v>
      </c>
      <c r="GA338">
        <v>1</v>
      </c>
      <c r="GB338">
        <v>4</v>
      </c>
      <c r="GC338">
        <v>-3</v>
      </c>
      <c r="GD338">
        <v>18</v>
      </c>
      <c r="GE338">
        <v>40</v>
      </c>
      <c r="GF338">
        <v>367</v>
      </c>
      <c r="GG338">
        <v>-0.2</v>
      </c>
      <c r="GH338">
        <v>0.30000000000000004</v>
      </c>
      <c r="GI338">
        <v>0.1</v>
      </c>
      <c r="GJ338" s="42">
        <f t="shared" si="131"/>
        <v>-0.2</v>
      </c>
    </row>
    <row r="339" spans="1:192" x14ac:dyDescent="0.45">
      <c r="A339" s="40">
        <v>34805</v>
      </c>
      <c r="B339" t="s">
        <v>2152</v>
      </c>
      <c r="C339" t="s">
        <v>145</v>
      </c>
      <c r="D339" t="s">
        <v>91</v>
      </c>
      <c r="E339" t="s">
        <v>91</v>
      </c>
      <c r="F339">
        <v>73</v>
      </c>
      <c r="G339">
        <v>210</v>
      </c>
      <c r="H339">
        <v>2013</v>
      </c>
      <c r="I339">
        <v>2</v>
      </c>
      <c r="J339">
        <v>40</v>
      </c>
      <c r="K339" t="s">
        <v>92</v>
      </c>
      <c r="L339">
        <v>2016</v>
      </c>
      <c r="M339">
        <v>22</v>
      </c>
      <c r="N339">
        <v>2</v>
      </c>
      <c r="O339">
        <v>8477461</v>
      </c>
      <c r="P339" t="s">
        <v>2153</v>
      </c>
      <c r="Q339" t="s">
        <v>2154</v>
      </c>
      <c r="R339" t="s">
        <v>2155</v>
      </c>
      <c r="S339" t="s">
        <v>2156</v>
      </c>
      <c r="T339" t="s">
        <v>725</v>
      </c>
      <c r="U339" t="s">
        <v>351</v>
      </c>
      <c r="V339">
        <v>72</v>
      </c>
      <c r="W339">
        <v>6</v>
      </c>
      <c r="X339">
        <v>8</v>
      </c>
      <c r="Y339">
        <v>7</v>
      </c>
      <c r="Z339">
        <v>14</v>
      </c>
      <c r="AA339">
        <v>15</v>
      </c>
      <c r="AB339">
        <v>65</v>
      </c>
      <c r="AC339" s="26">
        <f t="shared" si="110"/>
        <v>0.19444444444444445</v>
      </c>
      <c r="AD339" s="20">
        <f t="shared" si="111"/>
        <v>-14</v>
      </c>
      <c r="AE339" s="20">
        <v>5.4509999999999996</v>
      </c>
      <c r="AF339">
        <v>5</v>
      </c>
      <c r="AG339">
        <v>0</v>
      </c>
      <c r="AH339">
        <v>18</v>
      </c>
      <c r="AI339">
        <v>1128</v>
      </c>
      <c r="AJ339">
        <v>44297</v>
      </c>
      <c r="AK339" s="20">
        <v>738.28333333333001</v>
      </c>
      <c r="AL339">
        <v>738.28</v>
      </c>
      <c r="AM339">
        <v>738</v>
      </c>
      <c r="AN339" s="26">
        <f t="shared" si="112"/>
        <v>10.253935185185185</v>
      </c>
      <c r="AO339">
        <v>17.489999999999998</v>
      </c>
      <c r="AP339" s="41">
        <f t="shared" si="113"/>
        <v>0.56000000000000005</v>
      </c>
      <c r="AQ339">
        <v>131</v>
      </c>
      <c r="AR339">
        <v>131</v>
      </c>
      <c r="AS339">
        <v>131</v>
      </c>
      <c r="AT339">
        <v>105</v>
      </c>
      <c r="AU339">
        <v>105</v>
      </c>
      <c r="AV339">
        <v>70</v>
      </c>
      <c r="AW339">
        <v>72</v>
      </c>
      <c r="AX339">
        <v>38</v>
      </c>
      <c r="AY339">
        <v>3</v>
      </c>
      <c r="AZ339">
        <v>11</v>
      </c>
      <c r="BA339" s="42">
        <f t="shared" si="114"/>
        <v>14</v>
      </c>
      <c r="BB339">
        <v>7.86</v>
      </c>
      <c r="BC339">
        <v>27.371400000000001</v>
      </c>
      <c r="BD339" s="20">
        <v>190.5</v>
      </c>
      <c r="BE339" s="20">
        <f t="shared" si="115"/>
        <v>321.5</v>
      </c>
      <c r="BF339" s="20">
        <f t="shared" si="116"/>
        <v>26.128298206642466</v>
      </c>
      <c r="BG339">
        <v>186</v>
      </c>
      <c r="BH339">
        <v>283</v>
      </c>
      <c r="BI339">
        <v>209</v>
      </c>
      <c r="BJ339" s="41">
        <f t="shared" si="117"/>
        <v>0.4708860759493671</v>
      </c>
      <c r="BK339">
        <v>101</v>
      </c>
      <c r="BL339">
        <v>101</v>
      </c>
      <c r="BM339">
        <v>83</v>
      </c>
      <c r="BN339" s="42">
        <f t="shared" si="118"/>
        <v>18</v>
      </c>
      <c r="BO339">
        <v>35</v>
      </c>
      <c r="BP339">
        <v>25</v>
      </c>
      <c r="BQ339">
        <v>20</v>
      </c>
      <c r="BR339">
        <v>20</v>
      </c>
      <c r="BS339" s="41">
        <f t="shared" si="119"/>
        <v>4.1841004184100417E-2</v>
      </c>
      <c r="BT339">
        <v>5</v>
      </c>
      <c r="BU339">
        <v>9</v>
      </c>
      <c r="BV339" s="41">
        <f t="shared" si="120"/>
        <v>0.35714285714285715</v>
      </c>
      <c r="BW339">
        <v>2</v>
      </c>
      <c r="BX339">
        <v>0</v>
      </c>
      <c r="BY339">
        <v>2</v>
      </c>
      <c r="BZ339">
        <v>3</v>
      </c>
      <c r="CA339">
        <v>1</v>
      </c>
      <c r="CB339">
        <v>6</v>
      </c>
      <c r="CC339">
        <v>1</v>
      </c>
      <c r="CD339">
        <v>4</v>
      </c>
      <c r="CE339">
        <v>2</v>
      </c>
      <c r="CF339">
        <v>2</v>
      </c>
      <c r="CG339">
        <v>3</v>
      </c>
      <c r="CH339">
        <v>7</v>
      </c>
      <c r="CI339">
        <v>0</v>
      </c>
      <c r="CJ339">
        <v>0</v>
      </c>
      <c r="CK339">
        <v>2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4</v>
      </c>
      <c r="CW339">
        <v>0</v>
      </c>
      <c r="CX339">
        <v>1</v>
      </c>
      <c r="CY339">
        <v>5</v>
      </c>
      <c r="CZ339">
        <v>29</v>
      </c>
      <c r="DA339">
        <v>7</v>
      </c>
      <c r="DB339">
        <v>3</v>
      </c>
      <c r="DC339">
        <v>9</v>
      </c>
      <c r="DD339">
        <v>6</v>
      </c>
      <c r="DE339">
        <v>3</v>
      </c>
      <c r="DF339">
        <v>0</v>
      </c>
      <c r="DG339">
        <v>42</v>
      </c>
      <c r="DH339">
        <v>9</v>
      </c>
      <c r="DI339">
        <v>18</v>
      </c>
      <c r="DJ339">
        <v>9</v>
      </c>
      <c r="DK339">
        <v>9</v>
      </c>
      <c r="DL339">
        <v>0</v>
      </c>
      <c r="DM339">
        <v>18</v>
      </c>
      <c r="DN339">
        <v>18</v>
      </c>
      <c r="DO339">
        <v>0</v>
      </c>
      <c r="DP339" s="42">
        <f t="shared" si="121"/>
        <v>9</v>
      </c>
      <c r="DQ339" s="20">
        <v>7.1680000000000001</v>
      </c>
      <c r="DR339">
        <v>9</v>
      </c>
      <c r="DS339">
        <v>0</v>
      </c>
      <c r="DT339">
        <v>0</v>
      </c>
      <c r="DU339">
        <v>0</v>
      </c>
      <c r="DV339">
        <v>0</v>
      </c>
      <c r="DW339">
        <v>666</v>
      </c>
      <c r="DX339">
        <v>642</v>
      </c>
      <c r="DY339">
        <v>465</v>
      </c>
      <c r="DZ339">
        <v>458</v>
      </c>
      <c r="EA339">
        <v>319</v>
      </c>
      <c r="EB339">
        <v>330</v>
      </c>
      <c r="EC339">
        <v>25.95</v>
      </c>
      <c r="ED339">
        <v>25.36</v>
      </c>
      <c r="EE339">
        <v>25</v>
      </c>
      <c r="EF339">
        <v>21</v>
      </c>
      <c r="EG339" s="41">
        <f t="shared" si="122"/>
        <v>7.8369905956112859E-2</v>
      </c>
      <c r="EH339" s="43">
        <f t="shared" si="123"/>
        <v>0.9363636363636364</v>
      </c>
      <c r="EI339" s="44">
        <f t="shared" si="124"/>
        <v>1.0147335423197492</v>
      </c>
      <c r="EJ339">
        <v>664</v>
      </c>
      <c r="EK339">
        <v>647</v>
      </c>
      <c r="EL339">
        <v>463</v>
      </c>
      <c r="EM339">
        <v>464</v>
      </c>
      <c r="EN339">
        <v>317</v>
      </c>
      <c r="EO339">
        <v>337</v>
      </c>
      <c r="EP339">
        <v>24</v>
      </c>
      <c r="EQ339">
        <v>21</v>
      </c>
      <c r="ER339">
        <v>324</v>
      </c>
      <c r="ES339">
        <v>304</v>
      </c>
      <c r="ET339">
        <v>131</v>
      </c>
      <c r="EU339">
        <v>120</v>
      </c>
      <c r="EV339">
        <v>10</v>
      </c>
      <c r="EW339">
        <v>13</v>
      </c>
      <c r="EX339">
        <v>64</v>
      </c>
      <c r="EY339">
        <v>59</v>
      </c>
      <c r="EZ339">
        <v>0</v>
      </c>
      <c r="FA339">
        <v>1.1000000000000001</v>
      </c>
      <c r="FB339">
        <v>1.1000000000000001</v>
      </c>
      <c r="FC339" s="20">
        <v>20.16</v>
      </c>
      <c r="FD339" s="26">
        <f t="shared" si="125"/>
        <v>0.28000000000000003</v>
      </c>
      <c r="FE339">
        <v>0.29320000000000002</v>
      </c>
      <c r="FF339">
        <v>0.4</v>
      </c>
      <c r="FG339">
        <v>0.26</v>
      </c>
      <c r="FH339">
        <v>0.65</v>
      </c>
      <c r="FL339" s="42">
        <f t="shared" si="126"/>
        <v>139</v>
      </c>
      <c r="FM339" s="20">
        <f t="shared" si="127"/>
        <v>13.444444444444445</v>
      </c>
      <c r="FN339" s="41">
        <v>3.0370370400000003E-2</v>
      </c>
      <c r="FO339" s="20">
        <f t="shared" si="128"/>
        <v>12.2</v>
      </c>
      <c r="FP339" s="20">
        <f t="shared" si="129"/>
        <v>15.4336</v>
      </c>
      <c r="FQ339" s="20">
        <f t="shared" si="130"/>
        <v>106.3011323617056</v>
      </c>
      <c r="FR339">
        <v>5</v>
      </c>
      <c r="FS339" t="s">
        <v>890</v>
      </c>
      <c r="FT339">
        <v>206</v>
      </c>
      <c r="FV339" t="s">
        <v>751</v>
      </c>
      <c r="FW339" s="45">
        <v>700000</v>
      </c>
      <c r="FX339" s="45">
        <v>728333</v>
      </c>
      <c r="FY339">
        <v>90</v>
      </c>
      <c r="FZ339">
        <v>7</v>
      </c>
      <c r="GA339">
        <v>14</v>
      </c>
      <c r="GB339">
        <v>21</v>
      </c>
      <c r="GC339">
        <v>10</v>
      </c>
      <c r="GD339">
        <v>26</v>
      </c>
      <c r="GE339">
        <v>85</v>
      </c>
      <c r="GF339">
        <v>1020</v>
      </c>
      <c r="GG339">
        <v>0.1</v>
      </c>
      <c r="GH339">
        <v>1.6</v>
      </c>
      <c r="GI339">
        <v>1.7000000000000002</v>
      </c>
      <c r="GJ339" s="42">
        <f t="shared" si="131"/>
        <v>12.2</v>
      </c>
    </row>
    <row r="340" spans="1:192" x14ac:dyDescent="0.45">
      <c r="A340" s="40">
        <v>34738</v>
      </c>
      <c r="B340" t="s">
        <v>276</v>
      </c>
      <c r="D340" t="s">
        <v>223</v>
      </c>
      <c r="E340" t="s">
        <v>223</v>
      </c>
      <c r="F340">
        <v>74</v>
      </c>
      <c r="G340">
        <v>204</v>
      </c>
      <c r="H340">
        <v>2013</v>
      </c>
      <c r="I340">
        <v>2</v>
      </c>
      <c r="J340">
        <v>41</v>
      </c>
      <c r="K340" t="s">
        <v>92</v>
      </c>
      <c r="L340">
        <v>2016</v>
      </c>
      <c r="M340">
        <v>22</v>
      </c>
      <c r="N340">
        <v>2</v>
      </c>
      <c r="O340">
        <v>8477462</v>
      </c>
      <c r="P340" t="s">
        <v>2157</v>
      </c>
      <c r="Q340" t="s">
        <v>2158</v>
      </c>
      <c r="R340" t="s">
        <v>2159</v>
      </c>
      <c r="S340" t="s">
        <v>2160</v>
      </c>
      <c r="T340" t="s">
        <v>720</v>
      </c>
      <c r="U340" t="s">
        <v>382</v>
      </c>
      <c r="V340">
        <v>70</v>
      </c>
      <c r="W340">
        <v>3</v>
      </c>
      <c r="X340">
        <v>6</v>
      </c>
      <c r="Y340">
        <v>3</v>
      </c>
      <c r="Z340">
        <v>9</v>
      </c>
      <c r="AA340">
        <v>17</v>
      </c>
      <c r="AB340">
        <v>93</v>
      </c>
      <c r="AC340" s="26">
        <f t="shared" si="110"/>
        <v>0.12857142857142856</v>
      </c>
      <c r="AD340" s="20">
        <f t="shared" si="111"/>
        <v>9</v>
      </c>
      <c r="AE340" s="20">
        <v>3.19</v>
      </c>
      <c r="AF340">
        <v>5</v>
      </c>
      <c r="AG340">
        <v>-6.6</v>
      </c>
      <c r="AH340">
        <v>32</v>
      </c>
      <c r="AI340">
        <v>1699</v>
      </c>
      <c r="AJ340">
        <v>76183</v>
      </c>
      <c r="AK340" s="20">
        <v>1269.7166666666999</v>
      </c>
      <c r="AL340">
        <v>1269.03</v>
      </c>
      <c r="AM340">
        <v>1270</v>
      </c>
      <c r="AN340" s="26">
        <f t="shared" si="112"/>
        <v>18.138809523809524</v>
      </c>
      <c r="AO340">
        <v>30.47</v>
      </c>
      <c r="AP340" s="41">
        <f t="shared" si="113"/>
        <v>0.16981132075471697</v>
      </c>
      <c r="AQ340">
        <v>181</v>
      </c>
      <c r="AR340">
        <v>182</v>
      </c>
      <c r="AS340">
        <v>182</v>
      </c>
      <c r="AT340">
        <v>128</v>
      </c>
      <c r="AU340">
        <v>129</v>
      </c>
      <c r="AV340">
        <v>89</v>
      </c>
      <c r="AW340">
        <v>44</v>
      </c>
      <c r="AX340">
        <v>3</v>
      </c>
      <c r="AY340">
        <v>1</v>
      </c>
      <c r="AZ340">
        <v>11</v>
      </c>
      <c r="BA340" s="42">
        <f t="shared" si="114"/>
        <v>12</v>
      </c>
      <c r="BB340">
        <v>3.06</v>
      </c>
      <c r="BC340">
        <v>54.112400000000001</v>
      </c>
      <c r="BD340" s="20">
        <v>82.9</v>
      </c>
      <c r="BE340" s="20">
        <f t="shared" si="115"/>
        <v>263.89999999999998</v>
      </c>
      <c r="BF340" s="20">
        <f t="shared" si="116"/>
        <v>12.477246400794307</v>
      </c>
      <c r="BG340">
        <v>303</v>
      </c>
      <c r="BH340">
        <v>417</v>
      </c>
      <c r="BI340">
        <v>489</v>
      </c>
      <c r="BJ340" s="41">
        <f t="shared" si="117"/>
        <v>0.38257575757575757</v>
      </c>
      <c r="BK340">
        <v>238</v>
      </c>
      <c r="BL340">
        <v>238</v>
      </c>
      <c r="BM340">
        <v>89</v>
      </c>
      <c r="BN340" s="42">
        <f t="shared" si="118"/>
        <v>149</v>
      </c>
      <c r="BO340">
        <v>40</v>
      </c>
      <c r="BP340">
        <v>36</v>
      </c>
      <c r="BQ340">
        <v>8</v>
      </c>
      <c r="BR340">
        <v>100</v>
      </c>
      <c r="BS340" s="41">
        <f t="shared" si="119"/>
        <v>8.7796312554872691E-2</v>
      </c>
      <c r="BT340">
        <v>0</v>
      </c>
      <c r="BU340">
        <v>0</v>
      </c>
      <c r="BV340" s="41">
        <f t="shared" si="120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2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4</v>
      </c>
      <c r="CZ340">
        <v>35</v>
      </c>
      <c r="DA340">
        <v>0</v>
      </c>
      <c r="DB340">
        <v>0</v>
      </c>
      <c r="DC340">
        <v>29</v>
      </c>
      <c r="DD340">
        <v>21</v>
      </c>
      <c r="DE340">
        <v>0</v>
      </c>
      <c r="DF340">
        <v>0</v>
      </c>
      <c r="DG340">
        <v>39</v>
      </c>
      <c r="DH340">
        <v>16</v>
      </c>
      <c r="DI340">
        <v>7</v>
      </c>
      <c r="DJ340">
        <v>16</v>
      </c>
      <c r="DK340">
        <v>16</v>
      </c>
      <c r="DL340">
        <v>0</v>
      </c>
      <c r="DM340">
        <v>7</v>
      </c>
      <c r="DN340">
        <v>7</v>
      </c>
      <c r="DO340">
        <v>0</v>
      </c>
      <c r="DP340" s="42">
        <f t="shared" si="121"/>
        <v>-9</v>
      </c>
      <c r="DQ340" s="20">
        <v>-1.8120000000000001</v>
      </c>
      <c r="DR340">
        <v>16</v>
      </c>
      <c r="DS340">
        <v>0</v>
      </c>
      <c r="DT340">
        <v>0</v>
      </c>
      <c r="DU340">
        <v>0</v>
      </c>
      <c r="DV340">
        <v>0</v>
      </c>
      <c r="DW340">
        <v>1005</v>
      </c>
      <c r="DX340">
        <v>1393</v>
      </c>
      <c r="DY340">
        <v>761</v>
      </c>
      <c r="DZ340">
        <v>1039</v>
      </c>
      <c r="EA340">
        <v>558</v>
      </c>
      <c r="EB340">
        <v>770</v>
      </c>
      <c r="EC340">
        <v>47.75</v>
      </c>
      <c r="ED340">
        <v>63.33</v>
      </c>
      <c r="EE340">
        <v>53</v>
      </c>
      <c r="EF340">
        <v>67</v>
      </c>
      <c r="EG340" s="41">
        <f t="shared" si="122"/>
        <v>9.4982078853046589E-2</v>
      </c>
      <c r="EH340" s="43">
        <f t="shared" si="123"/>
        <v>0.91298701298701301</v>
      </c>
      <c r="EI340" s="44">
        <f t="shared" si="124"/>
        <v>1.0079690918400597</v>
      </c>
      <c r="EJ340">
        <v>996</v>
      </c>
      <c r="EK340">
        <v>1392</v>
      </c>
      <c r="EL340">
        <v>755</v>
      </c>
      <c r="EM340">
        <v>1038</v>
      </c>
      <c r="EN340">
        <v>552</v>
      </c>
      <c r="EO340">
        <v>769</v>
      </c>
      <c r="EP340">
        <v>53</v>
      </c>
      <c r="EQ340">
        <v>67</v>
      </c>
      <c r="ER340">
        <v>473</v>
      </c>
      <c r="ES340">
        <v>667</v>
      </c>
      <c r="ET340">
        <v>178</v>
      </c>
      <c r="EU340">
        <v>246</v>
      </c>
      <c r="EV340">
        <v>23</v>
      </c>
      <c r="EW340">
        <v>41</v>
      </c>
      <c r="EX340">
        <v>63</v>
      </c>
      <c r="EY340">
        <v>81</v>
      </c>
      <c r="EZ340">
        <v>-0.4</v>
      </c>
      <c r="FA340">
        <v>2.9</v>
      </c>
      <c r="FB340">
        <v>2.5</v>
      </c>
      <c r="FC340" s="20">
        <v>8.8000000000000007</v>
      </c>
      <c r="FD340" s="26">
        <f t="shared" si="125"/>
        <v>0.12571428571428572</v>
      </c>
      <c r="FE340">
        <v>0.58760000000000001</v>
      </c>
      <c r="FF340">
        <v>-0.16</v>
      </c>
      <c r="FG340">
        <v>-0.54</v>
      </c>
      <c r="FH340">
        <v>-0.71</v>
      </c>
      <c r="FL340" s="42">
        <f t="shared" si="126"/>
        <v>370</v>
      </c>
      <c r="FM340" s="20">
        <f t="shared" si="127"/>
        <v>15.375</v>
      </c>
      <c r="FN340" s="41">
        <v>1.42857143E-2</v>
      </c>
      <c r="FO340" s="20">
        <f t="shared" si="128"/>
        <v>5.8</v>
      </c>
      <c r="FP340" s="20">
        <f t="shared" si="129"/>
        <v>8.6376000000000008</v>
      </c>
      <c r="FQ340" s="20">
        <f t="shared" si="130"/>
        <v>113.37793432779367</v>
      </c>
      <c r="FR340">
        <v>4</v>
      </c>
      <c r="FS340" t="s">
        <v>111</v>
      </c>
      <c r="FT340">
        <v>44</v>
      </c>
      <c r="FV340" t="s">
        <v>751</v>
      </c>
      <c r="FW340" s="45">
        <v>832500</v>
      </c>
      <c r="FX340" s="45">
        <v>894167</v>
      </c>
      <c r="FY340">
        <v>71</v>
      </c>
      <c r="FZ340">
        <v>3</v>
      </c>
      <c r="GA340">
        <v>6</v>
      </c>
      <c r="GB340">
        <v>9</v>
      </c>
      <c r="GC340">
        <v>5</v>
      </c>
      <c r="GD340">
        <v>32</v>
      </c>
      <c r="GE340">
        <v>94</v>
      </c>
      <c r="GF340">
        <v>1291</v>
      </c>
      <c r="GG340">
        <v>-0.4</v>
      </c>
      <c r="GH340">
        <v>2.9</v>
      </c>
      <c r="GI340">
        <v>2.5</v>
      </c>
      <c r="GJ340" s="42">
        <f t="shared" si="131"/>
        <v>5.8</v>
      </c>
    </row>
    <row r="341" spans="1:192" x14ac:dyDescent="0.45">
      <c r="A341" s="40">
        <v>34765</v>
      </c>
      <c r="B341" t="s">
        <v>2161</v>
      </c>
      <c r="C341" t="s">
        <v>295</v>
      </c>
      <c r="D341" t="s">
        <v>107</v>
      </c>
      <c r="E341" t="s">
        <v>107</v>
      </c>
      <c r="F341">
        <v>74</v>
      </c>
      <c r="G341">
        <v>205</v>
      </c>
      <c r="H341">
        <v>2013</v>
      </c>
      <c r="I341">
        <v>2</v>
      </c>
      <c r="J341">
        <v>42</v>
      </c>
      <c r="K341" t="s">
        <v>202</v>
      </c>
      <c r="L341">
        <v>2015</v>
      </c>
      <c r="M341">
        <v>22</v>
      </c>
      <c r="N341">
        <v>3</v>
      </c>
      <c r="O341">
        <v>8477463</v>
      </c>
      <c r="P341" t="s">
        <v>2162</v>
      </c>
      <c r="Q341" t="s">
        <v>2163</v>
      </c>
      <c r="R341" t="s">
        <v>2164</v>
      </c>
      <c r="S341" t="s">
        <v>1419</v>
      </c>
      <c r="T341" t="s">
        <v>720</v>
      </c>
      <c r="U341" t="s">
        <v>194</v>
      </c>
      <c r="V341">
        <v>36</v>
      </c>
      <c r="W341">
        <v>2</v>
      </c>
      <c r="X341">
        <v>8</v>
      </c>
      <c r="Y341">
        <v>5</v>
      </c>
      <c r="Z341">
        <v>10</v>
      </c>
      <c r="AA341">
        <v>21</v>
      </c>
      <c r="AB341">
        <v>83</v>
      </c>
      <c r="AC341" s="26">
        <f t="shared" si="110"/>
        <v>0.27777777777777779</v>
      </c>
      <c r="AD341" s="20">
        <f t="shared" si="111"/>
        <v>3.5384615384615383</v>
      </c>
      <c r="AE341" s="20">
        <v>3.5249999999999999</v>
      </c>
      <c r="AF341">
        <v>0</v>
      </c>
      <c r="AG341">
        <v>-5.6</v>
      </c>
      <c r="AH341">
        <v>21</v>
      </c>
      <c r="AI341">
        <v>987</v>
      </c>
      <c r="AJ341">
        <v>43792</v>
      </c>
      <c r="AK341" s="20">
        <v>729.86666666666997</v>
      </c>
      <c r="AL341">
        <v>729.87</v>
      </c>
      <c r="AM341">
        <v>730</v>
      </c>
      <c r="AN341" s="26">
        <f t="shared" si="112"/>
        <v>20.274074074074075</v>
      </c>
      <c r="AO341">
        <v>33.729999999999997</v>
      </c>
      <c r="AP341" s="41">
        <f t="shared" si="113"/>
        <v>0.41666666666666669</v>
      </c>
      <c r="AQ341">
        <v>86</v>
      </c>
      <c r="AR341">
        <v>86</v>
      </c>
      <c r="AS341">
        <v>86</v>
      </c>
      <c r="AT341">
        <v>69</v>
      </c>
      <c r="AU341">
        <v>69</v>
      </c>
      <c r="AV341">
        <v>56</v>
      </c>
      <c r="AW341">
        <v>19</v>
      </c>
      <c r="AX341">
        <v>2</v>
      </c>
      <c r="AY341">
        <v>5</v>
      </c>
      <c r="AZ341">
        <v>1</v>
      </c>
      <c r="BA341" s="42">
        <f t="shared" si="114"/>
        <v>6</v>
      </c>
      <c r="BB341">
        <v>1.99</v>
      </c>
      <c r="BC341">
        <v>61.982100000000003</v>
      </c>
      <c r="BD341" s="20">
        <v>100.6</v>
      </c>
      <c r="BE341" s="20">
        <f t="shared" si="115"/>
        <v>186.6</v>
      </c>
      <c r="BF341" s="20">
        <f t="shared" si="116"/>
        <v>15.339718031978297</v>
      </c>
      <c r="BG341">
        <v>107</v>
      </c>
      <c r="BH341">
        <v>287</v>
      </c>
      <c r="BI341">
        <v>358</v>
      </c>
      <c r="BJ341" s="41">
        <f t="shared" si="117"/>
        <v>0.23010752688172043</v>
      </c>
      <c r="BK341">
        <v>113</v>
      </c>
      <c r="BL341">
        <v>113</v>
      </c>
      <c r="BM341">
        <v>71</v>
      </c>
      <c r="BN341" s="42">
        <f t="shared" si="118"/>
        <v>42</v>
      </c>
      <c r="BO341">
        <v>13</v>
      </c>
      <c r="BP341">
        <v>13</v>
      </c>
      <c r="BQ341">
        <v>4</v>
      </c>
      <c r="BR341">
        <v>73</v>
      </c>
      <c r="BS341" s="41">
        <f t="shared" si="119"/>
        <v>0.10595065312046444</v>
      </c>
      <c r="BT341">
        <v>0</v>
      </c>
      <c r="BU341">
        <v>1</v>
      </c>
      <c r="BV341" s="41">
        <f t="shared" si="120"/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12</v>
      </c>
      <c r="DA341">
        <v>0</v>
      </c>
      <c r="DB341">
        <v>1</v>
      </c>
      <c r="DC341">
        <v>8</v>
      </c>
      <c r="DD341">
        <v>25</v>
      </c>
      <c r="DE341">
        <v>1</v>
      </c>
      <c r="DF341">
        <v>0</v>
      </c>
      <c r="DG341">
        <v>21</v>
      </c>
      <c r="DH341">
        <v>9</v>
      </c>
      <c r="DI341">
        <v>3</v>
      </c>
      <c r="DJ341">
        <v>9</v>
      </c>
      <c r="DK341">
        <v>8</v>
      </c>
      <c r="DL341">
        <v>1</v>
      </c>
      <c r="DM341">
        <v>4</v>
      </c>
      <c r="DN341">
        <v>4</v>
      </c>
      <c r="DO341">
        <v>0</v>
      </c>
      <c r="DP341" s="42">
        <f t="shared" si="121"/>
        <v>-6</v>
      </c>
      <c r="DQ341" s="20">
        <v>-0.27300000000000002</v>
      </c>
      <c r="DR341">
        <v>8</v>
      </c>
      <c r="DS341">
        <v>1</v>
      </c>
      <c r="DT341">
        <v>0</v>
      </c>
      <c r="DU341">
        <v>0</v>
      </c>
      <c r="DV341">
        <v>0</v>
      </c>
      <c r="DW341">
        <v>451</v>
      </c>
      <c r="DX341">
        <v>861</v>
      </c>
      <c r="DY341">
        <v>351</v>
      </c>
      <c r="DZ341">
        <v>616</v>
      </c>
      <c r="EA341">
        <v>273</v>
      </c>
      <c r="EB341">
        <v>440</v>
      </c>
      <c r="EC341">
        <v>21.5</v>
      </c>
      <c r="ED341">
        <v>38.979999999999997</v>
      </c>
      <c r="EE341">
        <v>24</v>
      </c>
      <c r="EF341">
        <v>32</v>
      </c>
      <c r="EG341" s="41">
        <f t="shared" si="122"/>
        <v>8.7912087912087919E-2</v>
      </c>
      <c r="EH341" s="43">
        <f t="shared" si="123"/>
        <v>0.92727272727272725</v>
      </c>
      <c r="EI341" s="44">
        <f t="shared" si="124"/>
        <v>1.0151848151848151</v>
      </c>
      <c r="EJ341">
        <v>455</v>
      </c>
      <c r="EK341">
        <v>864</v>
      </c>
      <c r="EL341">
        <v>352</v>
      </c>
      <c r="EM341">
        <v>619</v>
      </c>
      <c r="EN341">
        <v>273</v>
      </c>
      <c r="EO341">
        <v>442</v>
      </c>
      <c r="EP341">
        <v>23</v>
      </c>
      <c r="EQ341">
        <v>33</v>
      </c>
      <c r="ER341">
        <v>214</v>
      </c>
      <c r="ES341">
        <v>433</v>
      </c>
      <c r="ET341">
        <v>87</v>
      </c>
      <c r="EU341">
        <v>139</v>
      </c>
      <c r="EV341">
        <v>12</v>
      </c>
      <c r="EW341">
        <v>15</v>
      </c>
      <c r="EX341">
        <v>48</v>
      </c>
      <c r="EY341">
        <v>45</v>
      </c>
      <c r="EZ341">
        <v>0.4</v>
      </c>
      <c r="FA341">
        <v>1.6</v>
      </c>
      <c r="FB341">
        <v>2</v>
      </c>
      <c r="FC341" s="20">
        <v>2.04</v>
      </c>
      <c r="FD341" s="26">
        <f t="shared" si="125"/>
        <v>5.6666666666666671E-2</v>
      </c>
      <c r="FE341">
        <v>0.54200000000000004</v>
      </c>
      <c r="FF341">
        <v>-1.22</v>
      </c>
      <c r="FG341">
        <v>0.11</v>
      </c>
      <c r="FH341">
        <v>-1.1100000000000001</v>
      </c>
      <c r="FL341" s="42">
        <f t="shared" si="126"/>
        <v>208</v>
      </c>
      <c r="FM341" s="20">
        <f t="shared" si="127"/>
        <v>14.625</v>
      </c>
      <c r="FN341" s="41">
        <v>1.8902720099999999E-2</v>
      </c>
      <c r="FO341" s="20">
        <f t="shared" si="128"/>
        <v>7.9</v>
      </c>
      <c r="FP341" s="20">
        <f t="shared" si="129"/>
        <v>9.9453999999999994</v>
      </c>
      <c r="FQ341" s="20">
        <f t="shared" si="130"/>
        <v>107.85482346171236</v>
      </c>
      <c r="FR341">
        <v>4</v>
      </c>
      <c r="FS341" t="s">
        <v>189</v>
      </c>
      <c r="FT341">
        <v>195</v>
      </c>
      <c r="FV341" t="s">
        <v>751</v>
      </c>
      <c r="FW341" s="45">
        <v>925000</v>
      </c>
      <c r="FX341" s="45">
        <v>925000</v>
      </c>
      <c r="FY341">
        <v>75</v>
      </c>
      <c r="FZ341">
        <v>4</v>
      </c>
      <c r="GA341">
        <v>13</v>
      </c>
      <c r="GB341">
        <v>17</v>
      </c>
      <c r="GC341">
        <v>-4</v>
      </c>
      <c r="GD341">
        <v>37</v>
      </c>
      <c r="GE341">
        <v>103</v>
      </c>
      <c r="GF341">
        <v>1356</v>
      </c>
      <c r="GG341">
        <v>0.60000000000000009</v>
      </c>
      <c r="GH341">
        <v>2.9</v>
      </c>
      <c r="GI341">
        <v>3.5</v>
      </c>
      <c r="GJ341" s="42">
        <f t="shared" si="131"/>
        <v>7.9</v>
      </c>
    </row>
    <row r="342" spans="1:192" x14ac:dyDescent="0.45">
      <c r="A342" s="40">
        <v>34780</v>
      </c>
      <c r="B342" t="s">
        <v>2165</v>
      </c>
      <c r="C342" t="s">
        <v>163</v>
      </c>
      <c r="D342" t="s">
        <v>91</v>
      </c>
      <c r="E342" t="s">
        <v>91</v>
      </c>
      <c r="F342">
        <v>69</v>
      </c>
      <c r="G342">
        <v>179</v>
      </c>
      <c r="H342">
        <v>2013</v>
      </c>
      <c r="I342">
        <v>2</v>
      </c>
      <c r="J342">
        <v>43</v>
      </c>
      <c r="K342" t="s">
        <v>92</v>
      </c>
      <c r="L342">
        <v>2015</v>
      </c>
      <c r="M342">
        <v>22</v>
      </c>
      <c r="N342">
        <v>3</v>
      </c>
      <c r="O342">
        <v>8477464</v>
      </c>
      <c r="P342" t="s">
        <v>2166</v>
      </c>
      <c r="Q342" t="s">
        <v>2167</v>
      </c>
      <c r="R342" t="s">
        <v>2168</v>
      </c>
      <c r="S342" t="s">
        <v>1990</v>
      </c>
      <c r="T342" t="s">
        <v>725</v>
      </c>
      <c r="U342" t="s">
        <v>285</v>
      </c>
      <c r="V342">
        <v>15</v>
      </c>
      <c r="W342">
        <v>2</v>
      </c>
      <c r="X342">
        <v>0</v>
      </c>
      <c r="Y342">
        <v>0</v>
      </c>
      <c r="Z342">
        <v>2</v>
      </c>
      <c r="AA342">
        <v>25</v>
      </c>
      <c r="AB342">
        <v>89</v>
      </c>
      <c r="AC342" s="26">
        <f t="shared" si="110"/>
        <v>0.13333333333333333</v>
      </c>
      <c r="AD342" s="20">
        <f t="shared" si="111"/>
        <v>-1.5625</v>
      </c>
      <c r="AE342" s="20">
        <v>1</v>
      </c>
      <c r="AF342">
        <v>0</v>
      </c>
      <c r="AG342">
        <v>-0.5</v>
      </c>
      <c r="AH342">
        <v>6</v>
      </c>
      <c r="AI342">
        <v>167</v>
      </c>
      <c r="AJ342">
        <v>7572</v>
      </c>
      <c r="AK342" s="20">
        <v>126.2</v>
      </c>
      <c r="AL342">
        <v>126.2</v>
      </c>
      <c r="AM342">
        <v>126</v>
      </c>
      <c r="AN342" s="26">
        <f t="shared" si="112"/>
        <v>8.413333333333334</v>
      </c>
      <c r="AO342">
        <v>14.35</v>
      </c>
      <c r="AP342" s="41">
        <f t="shared" si="113"/>
        <v>0.33333333333333331</v>
      </c>
      <c r="AQ342">
        <v>27</v>
      </c>
      <c r="AR342">
        <v>27</v>
      </c>
      <c r="AS342">
        <v>27</v>
      </c>
      <c r="AT342">
        <v>19</v>
      </c>
      <c r="AU342">
        <v>19</v>
      </c>
      <c r="AV342">
        <v>16</v>
      </c>
      <c r="AW342">
        <v>13</v>
      </c>
      <c r="AX342">
        <v>6</v>
      </c>
      <c r="AY342">
        <v>0</v>
      </c>
      <c r="AZ342">
        <v>1</v>
      </c>
      <c r="BA342" s="42">
        <f t="shared" si="114"/>
        <v>1</v>
      </c>
      <c r="BB342">
        <v>1.75</v>
      </c>
      <c r="BC342">
        <v>32.0625</v>
      </c>
      <c r="BD342" s="20">
        <v>0</v>
      </c>
      <c r="BE342" s="20">
        <f t="shared" si="115"/>
        <v>27</v>
      </c>
      <c r="BF342" s="20">
        <f t="shared" si="116"/>
        <v>12.836767036450079</v>
      </c>
      <c r="BG342">
        <v>30</v>
      </c>
      <c r="BH342">
        <v>36</v>
      </c>
      <c r="BI342">
        <v>30</v>
      </c>
      <c r="BJ342" s="41">
        <f t="shared" si="117"/>
        <v>0.5</v>
      </c>
      <c r="BK342">
        <v>4</v>
      </c>
      <c r="BL342">
        <v>4</v>
      </c>
      <c r="BM342">
        <v>11</v>
      </c>
      <c r="BN342" s="42">
        <f t="shared" si="118"/>
        <v>-7</v>
      </c>
      <c r="BO342">
        <v>3</v>
      </c>
      <c r="BP342">
        <v>4</v>
      </c>
      <c r="BQ342">
        <v>6</v>
      </c>
      <c r="BR342">
        <v>4</v>
      </c>
      <c r="BS342" s="41">
        <f t="shared" si="119"/>
        <v>5.3333333333333337E-2</v>
      </c>
      <c r="BT342">
        <v>12</v>
      </c>
      <c r="BU342">
        <v>13</v>
      </c>
      <c r="BV342" s="41">
        <f t="shared" si="120"/>
        <v>0.48</v>
      </c>
      <c r="BW342">
        <v>4</v>
      </c>
      <c r="BX342">
        <v>5</v>
      </c>
      <c r="BY342">
        <v>7</v>
      </c>
      <c r="BZ342">
        <v>4</v>
      </c>
      <c r="CA342">
        <v>1</v>
      </c>
      <c r="CB342">
        <v>4</v>
      </c>
      <c r="CC342">
        <v>4</v>
      </c>
      <c r="CD342">
        <v>5</v>
      </c>
      <c r="CE342">
        <v>4</v>
      </c>
      <c r="CF342">
        <v>3</v>
      </c>
      <c r="CG342">
        <v>7</v>
      </c>
      <c r="CH342">
        <v>8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3</v>
      </c>
      <c r="DA342">
        <v>0</v>
      </c>
      <c r="DB342">
        <v>2</v>
      </c>
      <c r="DC342">
        <v>0</v>
      </c>
      <c r="DD342">
        <v>1</v>
      </c>
      <c r="DE342">
        <v>0</v>
      </c>
      <c r="DF342">
        <v>0</v>
      </c>
      <c r="DG342">
        <v>13</v>
      </c>
      <c r="DH342">
        <v>3</v>
      </c>
      <c r="DI342">
        <v>0</v>
      </c>
      <c r="DJ342">
        <v>3</v>
      </c>
      <c r="DK342">
        <v>3</v>
      </c>
      <c r="DL342">
        <v>0</v>
      </c>
      <c r="DM342">
        <v>0</v>
      </c>
      <c r="DN342">
        <v>0</v>
      </c>
      <c r="DO342">
        <v>0</v>
      </c>
      <c r="DP342" s="42">
        <f t="shared" si="121"/>
        <v>-3</v>
      </c>
      <c r="DQ342" s="20">
        <v>-3.089</v>
      </c>
      <c r="DR342">
        <v>3</v>
      </c>
      <c r="DS342">
        <v>0</v>
      </c>
      <c r="DT342">
        <v>0</v>
      </c>
      <c r="DU342">
        <v>0</v>
      </c>
      <c r="DV342">
        <v>0</v>
      </c>
      <c r="DW342">
        <v>99</v>
      </c>
      <c r="DX342">
        <v>95</v>
      </c>
      <c r="DY342">
        <v>69</v>
      </c>
      <c r="DZ342">
        <v>71</v>
      </c>
      <c r="EA342">
        <v>48</v>
      </c>
      <c r="EB342">
        <v>58</v>
      </c>
      <c r="EC342">
        <v>4.45</v>
      </c>
      <c r="ED342">
        <v>3.55</v>
      </c>
      <c r="EE342">
        <v>6</v>
      </c>
      <c r="EF342">
        <v>4</v>
      </c>
      <c r="EG342" s="41">
        <f t="shared" si="122"/>
        <v>0.125</v>
      </c>
      <c r="EH342" s="43">
        <f t="shared" si="123"/>
        <v>0.93103448275862066</v>
      </c>
      <c r="EI342" s="44">
        <f t="shared" si="124"/>
        <v>1.0560344827586206</v>
      </c>
      <c r="EJ342">
        <v>98</v>
      </c>
      <c r="EK342">
        <v>95</v>
      </c>
      <c r="EL342">
        <v>68</v>
      </c>
      <c r="EM342">
        <v>71</v>
      </c>
      <c r="EN342">
        <v>47</v>
      </c>
      <c r="EO342">
        <v>58</v>
      </c>
      <c r="EP342">
        <v>6</v>
      </c>
      <c r="EQ342">
        <v>4</v>
      </c>
      <c r="ER342">
        <v>43</v>
      </c>
      <c r="ES342">
        <v>38</v>
      </c>
      <c r="ET342">
        <v>18</v>
      </c>
      <c r="EU342">
        <v>17</v>
      </c>
      <c r="EV342">
        <v>2</v>
      </c>
      <c r="EW342">
        <v>2</v>
      </c>
      <c r="EX342">
        <v>10</v>
      </c>
      <c r="EY342">
        <v>7</v>
      </c>
      <c r="EZ342">
        <v>0.1</v>
      </c>
      <c r="FA342">
        <v>0.1</v>
      </c>
      <c r="FB342">
        <v>0.2</v>
      </c>
      <c r="FC342" s="20">
        <v>1.99</v>
      </c>
      <c r="FD342" s="26">
        <f t="shared" si="125"/>
        <v>0.13266666666666665</v>
      </c>
      <c r="FE342">
        <v>0.28789999999999999</v>
      </c>
      <c r="FF342">
        <v>-0.28000000000000003</v>
      </c>
      <c r="FG342">
        <v>0.01</v>
      </c>
      <c r="FH342">
        <v>-0.28000000000000003</v>
      </c>
      <c r="FL342" s="42">
        <f t="shared" si="126"/>
        <v>14</v>
      </c>
      <c r="FM342" s="20">
        <f t="shared" si="127"/>
        <v>3.3333333333333335</v>
      </c>
      <c r="FN342" s="41">
        <v>4.0344403399999999E-2</v>
      </c>
      <c r="FO342" s="20">
        <f t="shared" si="128"/>
        <v>1.4</v>
      </c>
      <c r="FP342" s="20">
        <f t="shared" si="129"/>
        <v>1.3822000000000001</v>
      </c>
      <c r="FQ342" s="20">
        <f t="shared" si="130"/>
        <v>92.234548335974651</v>
      </c>
      <c r="FV342" t="s">
        <v>751</v>
      </c>
      <c r="FW342" s="45">
        <v>832500</v>
      </c>
      <c r="FX342" s="45">
        <v>758333</v>
      </c>
      <c r="FY342">
        <v>95</v>
      </c>
      <c r="FZ342">
        <v>5</v>
      </c>
      <c r="GA342">
        <v>16</v>
      </c>
      <c r="GB342">
        <v>21</v>
      </c>
      <c r="GC342">
        <v>-11</v>
      </c>
      <c r="GD342">
        <v>28</v>
      </c>
      <c r="GE342">
        <v>98</v>
      </c>
      <c r="GF342">
        <v>1020</v>
      </c>
      <c r="GG342">
        <v>0</v>
      </c>
      <c r="GH342">
        <v>0.5</v>
      </c>
      <c r="GI342">
        <v>0.5</v>
      </c>
      <c r="GJ342" s="42">
        <f t="shared" si="131"/>
        <v>1.4</v>
      </c>
    </row>
    <row r="343" spans="1:192" x14ac:dyDescent="0.45">
      <c r="A343" s="40">
        <v>34669</v>
      </c>
      <c r="B343" t="s">
        <v>2169</v>
      </c>
      <c r="D343" t="s">
        <v>223</v>
      </c>
      <c r="E343" t="s">
        <v>223</v>
      </c>
      <c r="F343">
        <v>75</v>
      </c>
      <c r="G343">
        <v>196</v>
      </c>
      <c r="H343">
        <v>2013</v>
      </c>
      <c r="I343">
        <v>2</v>
      </c>
      <c r="J343">
        <v>46</v>
      </c>
      <c r="K343" t="s">
        <v>92</v>
      </c>
      <c r="L343">
        <v>2015</v>
      </c>
      <c r="M343">
        <v>23</v>
      </c>
      <c r="N343">
        <v>3</v>
      </c>
      <c r="O343">
        <v>8477467</v>
      </c>
      <c r="P343" t="s">
        <v>2170</v>
      </c>
      <c r="Q343" t="s">
        <v>2171</v>
      </c>
      <c r="R343" t="s">
        <v>2172</v>
      </c>
      <c r="S343" t="s">
        <v>792</v>
      </c>
      <c r="T343" t="s">
        <v>720</v>
      </c>
      <c r="U343" t="s">
        <v>30</v>
      </c>
      <c r="V343">
        <v>41</v>
      </c>
      <c r="W343">
        <v>0</v>
      </c>
      <c r="X343">
        <v>8</v>
      </c>
      <c r="Y343">
        <v>2</v>
      </c>
      <c r="Z343">
        <v>8</v>
      </c>
      <c r="AA343">
        <v>20</v>
      </c>
      <c r="AB343">
        <v>68</v>
      </c>
      <c r="AC343" s="26">
        <f t="shared" si="110"/>
        <v>0.1951219512195122</v>
      </c>
      <c r="AD343" s="20">
        <f t="shared" si="111"/>
        <v>-0.19999999999999929</v>
      </c>
      <c r="AE343" s="20">
        <v>2.347</v>
      </c>
      <c r="AF343">
        <v>0</v>
      </c>
      <c r="AG343">
        <v>3.9</v>
      </c>
      <c r="AH343">
        <v>14</v>
      </c>
      <c r="AI343">
        <v>683</v>
      </c>
      <c r="AJ343">
        <v>31424</v>
      </c>
      <c r="AK343" s="20">
        <v>523.73333333333005</v>
      </c>
      <c r="AL343">
        <v>523.73</v>
      </c>
      <c r="AM343">
        <v>524</v>
      </c>
      <c r="AN343" s="26">
        <f t="shared" si="112"/>
        <v>12.773983739837398</v>
      </c>
      <c r="AO343">
        <v>21.6</v>
      </c>
      <c r="AP343" s="41">
        <f t="shared" si="113"/>
        <v>0.4</v>
      </c>
      <c r="AQ343">
        <v>48</v>
      </c>
      <c r="AR343">
        <v>48</v>
      </c>
      <c r="AS343">
        <v>48</v>
      </c>
      <c r="AT343">
        <v>29</v>
      </c>
      <c r="AU343">
        <v>29</v>
      </c>
      <c r="AV343">
        <v>22</v>
      </c>
      <c r="AW343">
        <v>16</v>
      </c>
      <c r="AX343">
        <v>5</v>
      </c>
      <c r="AY343">
        <v>3</v>
      </c>
      <c r="AZ343">
        <v>6</v>
      </c>
      <c r="BA343" s="42">
        <f t="shared" si="114"/>
        <v>9</v>
      </c>
      <c r="BB343">
        <v>1.05</v>
      </c>
      <c r="BC343">
        <v>48.090899999999998</v>
      </c>
      <c r="BD343" s="20">
        <v>40.299999999999997</v>
      </c>
      <c r="BE343" s="20">
        <f t="shared" si="115"/>
        <v>88.3</v>
      </c>
      <c r="BF343" s="20">
        <f t="shared" si="116"/>
        <v>10.115899413820099</v>
      </c>
      <c r="BG343">
        <v>126</v>
      </c>
      <c r="BH343">
        <v>171</v>
      </c>
      <c r="BI343">
        <v>153</v>
      </c>
      <c r="BJ343" s="41">
        <f t="shared" si="117"/>
        <v>0.45161290322580644</v>
      </c>
      <c r="BK343">
        <v>23</v>
      </c>
      <c r="BL343">
        <v>23</v>
      </c>
      <c r="BM343">
        <v>54</v>
      </c>
      <c r="BN343" s="42">
        <f t="shared" si="118"/>
        <v>-31</v>
      </c>
      <c r="BO343">
        <v>7</v>
      </c>
      <c r="BP343">
        <v>12</v>
      </c>
      <c r="BQ343">
        <v>5</v>
      </c>
      <c r="BR343">
        <v>44</v>
      </c>
      <c r="BS343" s="41">
        <f t="shared" si="119"/>
        <v>0.11253196930946291</v>
      </c>
      <c r="BT343">
        <v>0</v>
      </c>
      <c r="BU343">
        <v>0</v>
      </c>
      <c r="BV343" s="41">
        <f t="shared" si="120"/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5</v>
      </c>
      <c r="DA343">
        <v>0</v>
      </c>
      <c r="DB343">
        <v>0</v>
      </c>
      <c r="DC343">
        <v>6</v>
      </c>
      <c r="DD343">
        <v>5</v>
      </c>
      <c r="DE343">
        <v>0</v>
      </c>
      <c r="DF343">
        <v>0</v>
      </c>
      <c r="DG343">
        <v>11</v>
      </c>
      <c r="DH343">
        <v>7</v>
      </c>
      <c r="DI343">
        <v>2</v>
      </c>
      <c r="DJ343">
        <v>7</v>
      </c>
      <c r="DK343">
        <v>7</v>
      </c>
      <c r="DL343">
        <v>0</v>
      </c>
      <c r="DM343">
        <v>2</v>
      </c>
      <c r="DN343">
        <v>2</v>
      </c>
      <c r="DO343">
        <v>0</v>
      </c>
      <c r="DP343" s="42">
        <f t="shared" si="121"/>
        <v>-5</v>
      </c>
      <c r="DQ343" s="20">
        <v>-3.641</v>
      </c>
      <c r="DR343">
        <v>7</v>
      </c>
      <c r="DS343">
        <v>0</v>
      </c>
      <c r="DT343">
        <v>0</v>
      </c>
      <c r="DU343">
        <v>0</v>
      </c>
      <c r="DV343">
        <v>0</v>
      </c>
      <c r="DW343">
        <v>408</v>
      </c>
      <c r="DX343">
        <v>488</v>
      </c>
      <c r="DY343">
        <v>308</v>
      </c>
      <c r="DZ343">
        <v>347</v>
      </c>
      <c r="EA343">
        <v>221</v>
      </c>
      <c r="EB343">
        <v>236</v>
      </c>
      <c r="EC343">
        <v>20.37</v>
      </c>
      <c r="ED343">
        <v>18.14</v>
      </c>
      <c r="EE343">
        <v>20</v>
      </c>
      <c r="EF343">
        <v>21</v>
      </c>
      <c r="EG343" s="41">
        <f t="shared" si="122"/>
        <v>9.0497737556561084E-2</v>
      </c>
      <c r="EH343" s="43">
        <f t="shared" si="123"/>
        <v>0.91101694915254239</v>
      </c>
      <c r="EI343" s="44">
        <f t="shared" si="124"/>
        <v>1.0015146867091034</v>
      </c>
      <c r="EJ343">
        <v>409</v>
      </c>
      <c r="EK343">
        <v>489</v>
      </c>
      <c r="EL343">
        <v>308</v>
      </c>
      <c r="EM343">
        <v>348</v>
      </c>
      <c r="EN343">
        <v>220</v>
      </c>
      <c r="EO343">
        <v>237</v>
      </c>
      <c r="EP343">
        <v>20</v>
      </c>
      <c r="EQ343">
        <v>21</v>
      </c>
      <c r="ER343">
        <v>209</v>
      </c>
      <c r="ES343">
        <v>212</v>
      </c>
      <c r="ET343">
        <v>96</v>
      </c>
      <c r="EU343">
        <v>77</v>
      </c>
      <c r="EV343">
        <v>13</v>
      </c>
      <c r="EW343">
        <v>10</v>
      </c>
      <c r="EX343">
        <v>40</v>
      </c>
      <c r="EY343">
        <v>33</v>
      </c>
      <c r="EZ343">
        <v>0.2</v>
      </c>
      <c r="FA343">
        <v>1.1000000000000001</v>
      </c>
      <c r="FB343">
        <v>1.2</v>
      </c>
      <c r="FC343" s="20">
        <v>4.4000000000000004</v>
      </c>
      <c r="FD343" s="26">
        <f t="shared" si="125"/>
        <v>0.10731707317073172</v>
      </c>
      <c r="FE343">
        <v>7.0500000000000007E-2</v>
      </c>
      <c r="FF343">
        <v>0.55000000000000004</v>
      </c>
      <c r="FG343">
        <v>0.17</v>
      </c>
      <c r="FH343">
        <v>0.72</v>
      </c>
      <c r="FL343" s="42">
        <f t="shared" si="126"/>
        <v>81</v>
      </c>
      <c r="FM343" s="20">
        <f t="shared" si="127"/>
        <v>4</v>
      </c>
      <c r="FN343" s="41">
        <v>0</v>
      </c>
      <c r="FO343" s="20">
        <f t="shared" si="128"/>
        <v>6.6</v>
      </c>
      <c r="FP343" s="20">
        <f t="shared" si="129"/>
        <v>7.2717999999999998</v>
      </c>
      <c r="FQ343" s="20">
        <f t="shared" si="130"/>
        <v>102.64831115269318</v>
      </c>
      <c r="FR343">
        <v>5</v>
      </c>
      <c r="FS343" t="s">
        <v>1225</v>
      </c>
      <c r="FT343">
        <v>44</v>
      </c>
      <c r="FV343" t="s">
        <v>751</v>
      </c>
      <c r="FW343" s="45">
        <v>675000</v>
      </c>
      <c r="FX343" s="45">
        <v>725000</v>
      </c>
      <c r="FY343">
        <v>56</v>
      </c>
      <c r="FZ343">
        <v>0</v>
      </c>
      <c r="GA343">
        <v>11</v>
      </c>
      <c r="GB343">
        <v>11</v>
      </c>
      <c r="GC343">
        <v>-1</v>
      </c>
      <c r="GD343">
        <v>16</v>
      </c>
      <c r="GE343">
        <v>30</v>
      </c>
      <c r="GF343">
        <v>717</v>
      </c>
      <c r="GG343">
        <v>0.30000000000000004</v>
      </c>
      <c r="GH343">
        <v>1.3</v>
      </c>
      <c r="GI343">
        <v>1.6</v>
      </c>
      <c r="GJ343" s="42">
        <f t="shared" si="131"/>
        <v>6.6</v>
      </c>
    </row>
    <row r="344" spans="1:192" x14ac:dyDescent="0.45">
      <c r="A344" s="40">
        <v>34828</v>
      </c>
      <c r="B344" t="s">
        <v>885</v>
      </c>
      <c r="C344" t="s">
        <v>475</v>
      </c>
      <c r="D344" t="s">
        <v>91</v>
      </c>
      <c r="E344" t="s">
        <v>91</v>
      </c>
      <c r="F344">
        <v>76</v>
      </c>
      <c r="G344">
        <v>215</v>
      </c>
      <c r="H344">
        <v>2013</v>
      </c>
      <c r="I344">
        <v>2</v>
      </c>
      <c r="J344">
        <v>50</v>
      </c>
      <c r="K344" t="s">
        <v>92</v>
      </c>
      <c r="L344">
        <v>2017</v>
      </c>
      <c r="M344">
        <v>22</v>
      </c>
      <c r="N344">
        <v>1</v>
      </c>
      <c r="O344">
        <v>8477471</v>
      </c>
      <c r="P344" t="s">
        <v>2173</v>
      </c>
      <c r="Q344" t="s">
        <v>2174</v>
      </c>
      <c r="R344" t="s">
        <v>2175</v>
      </c>
      <c r="S344" t="s">
        <v>2176</v>
      </c>
      <c r="T344" t="s">
        <v>720</v>
      </c>
      <c r="U344" t="s">
        <v>351</v>
      </c>
      <c r="V344">
        <v>6</v>
      </c>
      <c r="W344">
        <v>0</v>
      </c>
      <c r="X344">
        <v>1</v>
      </c>
      <c r="Y344">
        <v>0</v>
      </c>
      <c r="Z344">
        <v>1</v>
      </c>
      <c r="AA344">
        <v>24</v>
      </c>
      <c r="AB344">
        <v>78</v>
      </c>
      <c r="AC344" s="26">
        <f t="shared" si="110"/>
        <v>0.16666666666666666</v>
      </c>
      <c r="AD344" s="20">
        <f t="shared" si="111"/>
        <v>0</v>
      </c>
      <c r="AE344" s="20">
        <v>0.30599999999999999</v>
      </c>
      <c r="AF344">
        <v>3</v>
      </c>
      <c r="AG344">
        <v>-0.30000000000000004</v>
      </c>
      <c r="AH344">
        <v>26</v>
      </c>
      <c r="AI344">
        <v>96</v>
      </c>
      <c r="AJ344">
        <v>3906</v>
      </c>
      <c r="AK344" s="20">
        <v>65.099999999999994</v>
      </c>
      <c r="AL344">
        <v>65.099999999999994</v>
      </c>
      <c r="AM344">
        <v>65</v>
      </c>
      <c r="AN344" s="26">
        <f t="shared" si="112"/>
        <v>10.85</v>
      </c>
      <c r="AO344">
        <v>18.43</v>
      </c>
      <c r="AP344" s="41">
        <f t="shared" si="113"/>
        <v>0.25</v>
      </c>
      <c r="AQ344">
        <v>10</v>
      </c>
      <c r="AR344">
        <v>10</v>
      </c>
      <c r="AS344">
        <v>10</v>
      </c>
      <c r="AT344">
        <v>9</v>
      </c>
      <c r="AU344">
        <v>9</v>
      </c>
      <c r="AV344">
        <v>6</v>
      </c>
      <c r="AW344">
        <v>2</v>
      </c>
      <c r="AX344">
        <v>0</v>
      </c>
      <c r="AY344">
        <v>0</v>
      </c>
      <c r="AZ344">
        <v>0</v>
      </c>
      <c r="BA344" s="42">
        <f t="shared" si="114"/>
        <v>0</v>
      </c>
      <c r="BB344">
        <v>0.16</v>
      </c>
      <c r="BC344">
        <v>57.666699999999999</v>
      </c>
      <c r="BD344" s="20">
        <v>0</v>
      </c>
      <c r="BE344" s="20">
        <f t="shared" si="115"/>
        <v>10</v>
      </c>
      <c r="BF344" s="20">
        <f t="shared" si="116"/>
        <v>9.216589861751153</v>
      </c>
      <c r="BG344">
        <v>10</v>
      </c>
      <c r="BH344">
        <v>14</v>
      </c>
      <c r="BI344">
        <v>24</v>
      </c>
      <c r="BJ344" s="41">
        <f t="shared" si="117"/>
        <v>0.29411764705882354</v>
      </c>
      <c r="BK344">
        <v>7</v>
      </c>
      <c r="BL344">
        <v>7</v>
      </c>
      <c r="BM344">
        <v>2</v>
      </c>
      <c r="BN344" s="42">
        <f t="shared" si="118"/>
        <v>5</v>
      </c>
      <c r="BO344">
        <v>3</v>
      </c>
      <c r="BP344">
        <v>1</v>
      </c>
      <c r="BQ344">
        <v>0</v>
      </c>
      <c r="BR344">
        <v>2</v>
      </c>
      <c r="BS344" s="41">
        <f t="shared" si="119"/>
        <v>4.4444444444444446E-2</v>
      </c>
      <c r="BT344">
        <v>0</v>
      </c>
      <c r="BU344">
        <v>0</v>
      </c>
      <c r="BV344" s="41">
        <f t="shared" si="120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0</v>
      </c>
      <c r="DB344">
        <v>0</v>
      </c>
      <c r="DC344">
        <v>3</v>
      </c>
      <c r="DD344">
        <v>0</v>
      </c>
      <c r="DE344">
        <v>0</v>
      </c>
      <c r="DF344">
        <v>0</v>
      </c>
      <c r="DG344">
        <v>3</v>
      </c>
      <c r="DH344">
        <v>6</v>
      </c>
      <c r="DI344">
        <v>4</v>
      </c>
      <c r="DJ344">
        <v>6</v>
      </c>
      <c r="DK344">
        <v>4</v>
      </c>
      <c r="DL344">
        <v>2</v>
      </c>
      <c r="DM344">
        <v>5</v>
      </c>
      <c r="DN344">
        <v>3</v>
      </c>
      <c r="DO344">
        <v>2</v>
      </c>
      <c r="DP344" s="42">
        <f t="shared" si="121"/>
        <v>-2</v>
      </c>
      <c r="DQ344" s="20">
        <v>-1.718</v>
      </c>
      <c r="DR344">
        <v>3</v>
      </c>
      <c r="DS344">
        <v>2</v>
      </c>
      <c r="DT344">
        <v>0</v>
      </c>
      <c r="DU344">
        <v>0</v>
      </c>
      <c r="DV344">
        <v>1</v>
      </c>
      <c r="DW344">
        <v>50</v>
      </c>
      <c r="DX344">
        <v>62</v>
      </c>
      <c r="DY344">
        <v>42</v>
      </c>
      <c r="DZ344">
        <v>43</v>
      </c>
      <c r="EA344">
        <v>26</v>
      </c>
      <c r="EB344">
        <v>32</v>
      </c>
      <c r="EC344">
        <v>2</v>
      </c>
      <c r="ED344">
        <v>2.2599999999999998</v>
      </c>
      <c r="EE344">
        <v>4</v>
      </c>
      <c r="EF344">
        <v>1</v>
      </c>
      <c r="EG344" s="41">
        <f t="shared" si="122"/>
        <v>0.15384615384615385</v>
      </c>
      <c r="EH344" s="43">
        <f t="shared" si="123"/>
        <v>0.96875</v>
      </c>
      <c r="EI344" s="44">
        <f t="shared" si="124"/>
        <v>1.1225961538461537</v>
      </c>
      <c r="EJ344">
        <v>51</v>
      </c>
      <c r="EK344">
        <v>62</v>
      </c>
      <c r="EL344">
        <v>43</v>
      </c>
      <c r="EM344">
        <v>43</v>
      </c>
      <c r="EN344">
        <v>27</v>
      </c>
      <c r="EO344">
        <v>32</v>
      </c>
      <c r="EP344">
        <v>4</v>
      </c>
      <c r="EQ344">
        <v>1</v>
      </c>
      <c r="ER344">
        <v>24</v>
      </c>
      <c r="ES344">
        <v>32</v>
      </c>
      <c r="ET344">
        <v>7</v>
      </c>
      <c r="EU344">
        <v>11</v>
      </c>
      <c r="EV344">
        <v>1</v>
      </c>
      <c r="EW344">
        <v>0</v>
      </c>
      <c r="EX344">
        <v>9</v>
      </c>
      <c r="EY344">
        <v>11</v>
      </c>
      <c r="EZ344">
        <v>0</v>
      </c>
      <c r="FA344">
        <v>0.4</v>
      </c>
      <c r="FB344">
        <v>0.4</v>
      </c>
      <c r="FC344" s="20">
        <v>0.85</v>
      </c>
      <c r="FD344" s="26">
        <f t="shared" si="125"/>
        <v>0.14166666666666666</v>
      </c>
      <c r="FE344">
        <v>9.6000000000000009E-3</v>
      </c>
      <c r="FF344">
        <v>0</v>
      </c>
      <c r="FG344">
        <v>0</v>
      </c>
      <c r="FH344">
        <v>0</v>
      </c>
      <c r="FL344" s="42">
        <f t="shared" si="126"/>
        <v>37</v>
      </c>
      <c r="FM344" s="20">
        <f t="shared" si="127"/>
        <v>2.3333333333333335</v>
      </c>
      <c r="FN344" s="41">
        <v>0</v>
      </c>
      <c r="FO344" s="20">
        <f t="shared" si="128"/>
        <v>-1.6</v>
      </c>
      <c r="FP344" s="20">
        <f t="shared" si="129"/>
        <v>0.65639999999999998</v>
      </c>
      <c r="FQ344" s="20">
        <f t="shared" si="130"/>
        <v>103.22580645161293</v>
      </c>
      <c r="FU344" t="s">
        <v>731</v>
      </c>
      <c r="FV344" t="s">
        <v>751</v>
      </c>
      <c r="FW344" s="45">
        <v>827500</v>
      </c>
      <c r="FX344" s="45">
        <v>770833</v>
      </c>
      <c r="FY344">
        <v>6</v>
      </c>
      <c r="FZ344">
        <v>0</v>
      </c>
      <c r="GA344">
        <v>1</v>
      </c>
      <c r="GB344">
        <v>1</v>
      </c>
      <c r="GC344">
        <v>3</v>
      </c>
      <c r="GD344">
        <v>26</v>
      </c>
      <c r="GE344">
        <v>6</v>
      </c>
      <c r="GF344">
        <v>65</v>
      </c>
      <c r="GG344">
        <v>0</v>
      </c>
      <c r="GH344">
        <v>0.4</v>
      </c>
      <c r="GI344">
        <v>0.4</v>
      </c>
      <c r="GJ344" s="42">
        <f t="shared" si="131"/>
        <v>-1.6</v>
      </c>
    </row>
    <row r="345" spans="1:192" x14ac:dyDescent="0.45">
      <c r="A345" s="40">
        <v>34727</v>
      </c>
      <c r="B345" t="s">
        <v>222</v>
      </c>
      <c r="D345" t="s">
        <v>223</v>
      </c>
      <c r="E345" t="s">
        <v>223</v>
      </c>
      <c r="F345">
        <v>76</v>
      </c>
      <c r="G345">
        <v>231</v>
      </c>
      <c r="H345">
        <v>2013</v>
      </c>
      <c r="I345">
        <v>2</v>
      </c>
      <c r="J345">
        <v>51</v>
      </c>
      <c r="K345" t="s">
        <v>92</v>
      </c>
      <c r="L345">
        <v>2017</v>
      </c>
      <c r="M345">
        <v>23</v>
      </c>
      <c r="N345">
        <v>1</v>
      </c>
      <c r="O345">
        <v>8477472</v>
      </c>
      <c r="P345" t="s">
        <v>2177</v>
      </c>
      <c r="Q345" t="s">
        <v>2178</v>
      </c>
      <c r="R345" t="s">
        <v>2179</v>
      </c>
      <c r="S345" t="s">
        <v>1348</v>
      </c>
      <c r="T345" t="s">
        <v>720</v>
      </c>
      <c r="U345" t="s">
        <v>188</v>
      </c>
      <c r="V345">
        <v>11</v>
      </c>
      <c r="W345">
        <v>0</v>
      </c>
      <c r="X345">
        <v>3</v>
      </c>
      <c r="Y345">
        <v>2</v>
      </c>
      <c r="Z345">
        <v>3</v>
      </c>
      <c r="AA345">
        <v>28</v>
      </c>
      <c r="AB345">
        <v>73</v>
      </c>
      <c r="AC345" s="26">
        <f t="shared" si="110"/>
        <v>0.27272727272727271</v>
      </c>
      <c r="AD345" s="20">
        <f t="shared" si="111"/>
        <v>0</v>
      </c>
      <c r="AE345" s="20">
        <v>0.89100000000000001</v>
      </c>
      <c r="AF345">
        <v>-2</v>
      </c>
      <c r="AG345">
        <v>-0.7</v>
      </c>
      <c r="AH345">
        <v>0</v>
      </c>
      <c r="AI345">
        <v>270</v>
      </c>
      <c r="AJ345">
        <v>11559</v>
      </c>
      <c r="AK345" s="20">
        <v>192.65</v>
      </c>
      <c r="AL345">
        <v>192.65</v>
      </c>
      <c r="AM345">
        <v>193</v>
      </c>
      <c r="AN345" s="26">
        <f t="shared" si="112"/>
        <v>17.513636363636365</v>
      </c>
      <c r="AO345">
        <v>29.69</v>
      </c>
      <c r="AP345" s="41">
        <f t="shared" si="113"/>
        <v>0.33333333333333331</v>
      </c>
      <c r="AQ345">
        <v>30</v>
      </c>
      <c r="AR345">
        <v>30</v>
      </c>
      <c r="AS345">
        <v>30</v>
      </c>
      <c r="AT345">
        <v>15</v>
      </c>
      <c r="AU345">
        <v>15</v>
      </c>
      <c r="AV345">
        <v>12</v>
      </c>
      <c r="AW345">
        <v>16</v>
      </c>
      <c r="AX345">
        <v>2</v>
      </c>
      <c r="AY345">
        <v>2</v>
      </c>
      <c r="AZ345">
        <v>5</v>
      </c>
      <c r="BA345" s="42">
        <f t="shared" si="114"/>
        <v>7</v>
      </c>
      <c r="BB345">
        <v>0.61</v>
      </c>
      <c r="BC345">
        <v>45.416699999999999</v>
      </c>
      <c r="BD345" s="20">
        <v>38.700000000000003</v>
      </c>
      <c r="BE345" s="20">
        <f t="shared" si="115"/>
        <v>68.7</v>
      </c>
      <c r="BF345" s="20">
        <f t="shared" si="116"/>
        <v>21.396314560083052</v>
      </c>
      <c r="BG345">
        <v>50</v>
      </c>
      <c r="BH345">
        <v>58</v>
      </c>
      <c r="BI345">
        <v>61</v>
      </c>
      <c r="BJ345" s="41">
        <f t="shared" si="117"/>
        <v>0.45045045045045046</v>
      </c>
      <c r="BK345">
        <v>6</v>
      </c>
      <c r="BL345">
        <v>6</v>
      </c>
      <c r="BM345">
        <v>20</v>
      </c>
      <c r="BN345" s="42">
        <f t="shared" si="118"/>
        <v>-14</v>
      </c>
      <c r="BO345">
        <v>3</v>
      </c>
      <c r="BP345">
        <v>7</v>
      </c>
      <c r="BQ345">
        <v>2</v>
      </c>
      <c r="BR345">
        <v>9</v>
      </c>
      <c r="BS345" s="41">
        <f t="shared" si="119"/>
        <v>0.06</v>
      </c>
      <c r="BT345">
        <v>1</v>
      </c>
      <c r="BU345">
        <v>0</v>
      </c>
      <c r="BV345" s="41">
        <f t="shared" si="120"/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</v>
      </c>
      <c r="DA345">
        <v>0</v>
      </c>
      <c r="DB345">
        <v>0</v>
      </c>
      <c r="DC345">
        <v>6</v>
      </c>
      <c r="DD345">
        <v>0</v>
      </c>
      <c r="DE345">
        <v>0</v>
      </c>
      <c r="DF345">
        <v>0</v>
      </c>
      <c r="DG345">
        <v>6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s="42">
        <f t="shared" si="121"/>
        <v>0</v>
      </c>
      <c r="DQ345" s="20">
        <v>0.80600000000000005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182</v>
      </c>
      <c r="DX345">
        <v>182</v>
      </c>
      <c r="DY345">
        <v>124</v>
      </c>
      <c r="DZ345">
        <v>141</v>
      </c>
      <c r="EA345">
        <v>88</v>
      </c>
      <c r="EB345">
        <v>108</v>
      </c>
      <c r="EC345">
        <v>7.24</v>
      </c>
      <c r="ED345">
        <v>9.5399999999999991</v>
      </c>
      <c r="EE345">
        <v>9</v>
      </c>
      <c r="EF345">
        <v>12</v>
      </c>
      <c r="EG345" s="41">
        <f t="shared" si="122"/>
        <v>0.10227272727272728</v>
      </c>
      <c r="EH345" s="43">
        <f t="shared" si="123"/>
        <v>0.88888888888888884</v>
      </c>
      <c r="EI345" s="44">
        <f t="shared" si="124"/>
        <v>0.99116161616161613</v>
      </c>
      <c r="EJ345">
        <v>180</v>
      </c>
      <c r="EK345">
        <v>181</v>
      </c>
      <c r="EL345">
        <v>122</v>
      </c>
      <c r="EM345">
        <v>140</v>
      </c>
      <c r="EN345">
        <v>86</v>
      </c>
      <c r="EO345">
        <v>107</v>
      </c>
      <c r="EP345">
        <v>9</v>
      </c>
      <c r="EQ345">
        <v>12</v>
      </c>
      <c r="ER345">
        <v>91</v>
      </c>
      <c r="ES345">
        <v>94</v>
      </c>
      <c r="ET345">
        <v>31</v>
      </c>
      <c r="EU345">
        <v>42</v>
      </c>
      <c r="EV345">
        <v>6</v>
      </c>
      <c r="EW345">
        <v>6</v>
      </c>
      <c r="EX345">
        <v>12</v>
      </c>
      <c r="EY345">
        <v>19</v>
      </c>
      <c r="EZ345">
        <v>0.1</v>
      </c>
      <c r="FA345">
        <v>0.30000000000000004</v>
      </c>
      <c r="FB345">
        <v>0.4</v>
      </c>
      <c r="FC345" s="20">
        <v>3.76</v>
      </c>
      <c r="FD345" s="26">
        <f t="shared" si="125"/>
        <v>0.3418181818181818</v>
      </c>
      <c r="FE345">
        <v>4.7300000000000002E-2</v>
      </c>
      <c r="FF345">
        <v>-0.05</v>
      </c>
      <c r="FG345">
        <v>0</v>
      </c>
      <c r="FH345">
        <v>-0.06</v>
      </c>
      <c r="FL345" s="42">
        <f t="shared" si="126"/>
        <v>15</v>
      </c>
      <c r="FM345" s="20">
        <f t="shared" si="127"/>
        <v>0</v>
      </c>
      <c r="FN345" s="41">
        <v>0</v>
      </c>
      <c r="FO345" s="20">
        <f t="shared" si="128"/>
        <v>3</v>
      </c>
      <c r="FP345" s="20">
        <f t="shared" si="129"/>
        <v>3.1612</v>
      </c>
      <c r="FQ345" s="20">
        <f t="shared" si="130"/>
        <v>113.36620814949389</v>
      </c>
      <c r="FV345" t="s">
        <v>751</v>
      </c>
      <c r="FW345" s="45">
        <v>742500</v>
      </c>
      <c r="FX345" s="45">
        <v>750833</v>
      </c>
      <c r="FY345">
        <v>11</v>
      </c>
      <c r="FZ345">
        <v>0</v>
      </c>
      <c r="GA345">
        <v>3</v>
      </c>
      <c r="GB345">
        <v>3</v>
      </c>
      <c r="GC345">
        <v>-2</v>
      </c>
      <c r="GD345">
        <v>0</v>
      </c>
      <c r="GE345">
        <v>12</v>
      </c>
      <c r="GF345">
        <v>193</v>
      </c>
      <c r="GG345">
        <v>0.1</v>
      </c>
      <c r="GH345">
        <v>0.30000000000000004</v>
      </c>
      <c r="GI345">
        <v>0.4</v>
      </c>
      <c r="GJ345" s="42">
        <f t="shared" si="131"/>
        <v>3</v>
      </c>
    </row>
    <row r="346" spans="1:192" x14ac:dyDescent="0.45">
      <c r="A346" s="40">
        <v>34881</v>
      </c>
      <c r="B346" t="s">
        <v>1752</v>
      </c>
      <c r="C346" t="s">
        <v>295</v>
      </c>
      <c r="D346" t="s">
        <v>107</v>
      </c>
      <c r="E346" t="s">
        <v>107</v>
      </c>
      <c r="F346">
        <v>76</v>
      </c>
      <c r="G346">
        <v>214</v>
      </c>
      <c r="H346">
        <v>2013</v>
      </c>
      <c r="I346">
        <v>2</v>
      </c>
      <c r="J346">
        <v>52</v>
      </c>
      <c r="K346" t="s">
        <v>202</v>
      </c>
      <c r="L346">
        <v>2015</v>
      </c>
      <c r="M346">
        <v>22</v>
      </c>
      <c r="N346">
        <v>3</v>
      </c>
      <c r="O346">
        <v>8477473</v>
      </c>
      <c r="P346" t="s">
        <v>2180</v>
      </c>
      <c r="Q346" t="s">
        <v>2181</v>
      </c>
      <c r="R346" t="s">
        <v>2182</v>
      </c>
      <c r="S346" t="s">
        <v>766</v>
      </c>
      <c r="T346" t="s">
        <v>710</v>
      </c>
      <c r="U346" t="s">
        <v>313</v>
      </c>
      <c r="V346">
        <v>12</v>
      </c>
      <c r="W346">
        <v>3</v>
      </c>
      <c r="X346">
        <v>1</v>
      </c>
      <c r="Y346">
        <v>0</v>
      </c>
      <c r="Z346">
        <v>4</v>
      </c>
      <c r="AA346">
        <v>22</v>
      </c>
      <c r="AB346">
        <v>60</v>
      </c>
      <c r="AC346" s="26">
        <f t="shared" si="110"/>
        <v>0.33333333333333331</v>
      </c>
      <c r="AD346" s="20">
        <f t="shared" si="111"/>
        <v>2.8</v>
      </c>
      <c r="AE346" s="20">
        <v>1.8010000000000002</v>
      </c>
      <c r="AF346">
        <v>-2</v>
      </c>
      <c r="AG346">
        <v>-0.7</v>
      </c>
      <c r="AH346">
        <v>2</v>
      </c>
      <c r="AI346">
        <v>193</v>
      </c>
      <c r="AJ346">
        <v>8120</v>
      </c>
      <c r="AK346" s="20">
        <v>135.33333333332999</v>
      </c>
      <c r="AL346">
        <v>135.33000000000001</v>
      </c>
      <c r="AM346">
        <v>135</v>
      </c>
      <c r="AN346" s="26">
        <f t="shared" si="112"/>
        <v>11.277777777777779</v>
      </c>
      <c r="AO346">
        <v>19.16</v>
      </c>
      <c r="AP346" s="41">
        <f t="shared" si="113"/>
        <v>0.8</v>
      </c>
      <c r="AQ346">
        <v>30</v>
      </c>
      <c r="AR346">
        <v>30</v>
      </c>
      <c r="AS346">
        <v>30</v>
      </c>
      <c r="AT346">
        <v>25</v>
      </c>
      <c r="AU346">
        <v>25</v>
      </c>
      <c r="AV346">
        <v>19</v>
      </c>
      <c r="AW346">
        <v>19</v>
      </c>
      <c r="AX346">
        <v>9</v>
      </c>
      <c r="AY346">
        <v>1</v>
      </c>
      <c r="AZ346">
        <v>0</v>
      </c>
      <c r="BA346" s="42">
        <f t="shared" si="114"/>
        <v>1</v>
      </c>
      <c r="BB346">
        <v>1.47</v>
      </c>
      <c r="BC346">
        <v>29.2105</v>
      </c>
      <c r="BD346" s="20">
        <v>0</v>
      </c>
      <c r="BE346" s="20">
        <f t="shared" si="115"/>
        <v>30</v>
      </c>
      <c r="BF346" s="20">
        <f t="shared" si="116"/>
        <v>13.300820217246729</v>
      </c>
      <c r="BG346">
        <v>39</v>
      </c>
      <c r="BH346">
        <v>39</v>
      </c>
      <c r="BI346">
        <v>29</v>
      </c>
      <c r="BJ346" s="41">
        <f t="shared" si="117"/>
        <v>0.57352941176470584</v>
      </c>
      <c r="BK346">
        <v>19</v>
      </c>
      <c r="BL346">
        <v>19</v>
      </c>
      <c r="BM346">
        <v>8</v>
      </c>
      <c r="BN346" s="42">
        <f t="shared" si="118"/>
        <v>11</v>
      </c>
      <c r="BO346">
        <v>6</v>
      </c>
      <c r="BP346">
        <v>2</v>
      </c>
      <c r="BQ346">
        <v>4</v>
      </c>
      <c r="BR346">
        <v>9</v>
      </c>
      <c r="BS346" s="41">
        <f t="shared" si="119"/>
        <v>7.8947368421052627E-2</v>
      </c>
      <c r="BT346">
        <v>0</v>
      </c>
      <c r="BU346">
        <v>2</v>
      </c>
      <c r="BV346" s="41">
        <f t="shared" si="120"/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3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6</v>
      </c>
      <c r="DA346">
        <v>6</v>
      </c>
      <c r="DB346">
        <v>0</v>
      </c>
      <c r="DC346">
        <v>2</v>
      </c>
      <c r="DD346">
        <v>1</v>
      </c>
      <c r="DE346">
        <v>0</v>
      </c>
      <c r="DF346">
        <v>0</v>
      </c>
      <c r="DG346">
        <v>10</v>
      </c>
      <c r="DH346">
        <v>1</v>
      </c>
      <c r="DI346">
        <v>2</v>
      </c>
      <c r="DJ346">
        <v>1</v>
      </c>
      <c r="DK346">
        <v>1</v>
      </c>
      <c r="DL346">
        <v>0</v>
      </c>
      <c r="DM346">
        <v>2</v>
      </c>
      <c r="DN346">
        <v>2</v>
      </c>
      <c r="DO346">
        <v>0</v>
      </c>
      <c r="DP346" s="42">
        <f t="shared" si="121"/>
        <v>1</v>
      </c>
      <c r="DQ346" s="20">
        <v>-0.17699999999999999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97</v>
      </c>
      <c r="DX346">
        <v>136</v>
      </c>
      <c r="DY346">
        <v>72</v>
      </c>
      <c r="DZ346">
        <v>105</v>
      </c>
      <c r="EA346">
        <v>53</v>
      </c>
      <c r="EB346">
        <v>79</v>
      </c>
      <c r="EC346">
        <v>4.16</v>
      </c>
      <c r="ED346">
        <v>5.04</v>
      </c>
      <c r="EE346">
        <v>5</v>
      </c>
      <c r="EF346">
        <v>7</v>
      </c>
      <c r="EG346" s="41">
        <f t="shared" si="122"/>
        <v>9.4339622641509441E-2</v>
      </c>
      <c r="EH346" s="43">
        <f t="shared" si="123"/>
        <v>0.91139240506329111</v>
      </c>
      <c r="EI346" s="44">
        <f t="shared" si="124"/>
        <v>1.0057320277048005</v>
      </c>
      <c r="EJ346">
        <v>98</v>
      </c>
      <c r="EK346">
        <v>137</v>
      </c>
      <c r="EL346">
        <v>73</v>
      </c>
      <c r="EM346">
        <v>106</v>
      </c>
      <c r="EN346">
        <v>54</v>
      </c>
      <c r="EO346">
        <v>80</v>
      </c>
      <c r="EP346">
        <v>5</v>
      </c>
      <c r="EQ346">
        <v>7</v>
      </c>
      <c r="ER346">
        <v>47</v>
      </c>
      <c r="ES346">
        <v>46</v>
      </c>
      <c r="ET346">
        <v>19</v>
      </c>
      <c r="EU346">
        <v>15</v>
      </c>
      <c r="EV346">
        <v>4</v>
      </c>
      <c r="EW346">
        <v>2</v>
      </c>
      <c r="EX346">
        <v>8</v>
      </c>
      <c r="EY346">
        <v>8</v>
      </c>
      <c r="EZ346">
        <v>0.30000000000000004</v>
      </c>
      <c r="FA346">
        <v>0.1</v>
      </c>
      <c r="FB346">
        <v>0.5</v>
      </c>
      <c r="FC346" s="20">
        <v>3.4</v>
      </c>
      <c r="FD346" s="26">
        <f t="shared" si="125"/>
        <v>0.28333333333333333</v>
      </c>
      <c r="FE346">
        <v>0.35710000000000003</v>
      </c>
      <c r="FF346">
        <v>0.06</v>
      </c>
      <c r="FG346">
        <v>0.03</v>
      </c>
      <c r="FH346">
        <v>0.09</v>
      </c>
      <c r="FL346" s="42">
        <f t="shared" si="126"/>
        <v>30</v>
      </c>
      <c r="FM346" s="20">
        <f t="shared" si="127"/>
        <v>23</v>
      </c>
      <c r="FN346" s="41">
        <v>0.10512820510000001</v>
      </c>
      <c r="FO346" s="20">
        <f t="shared" si="128"/>
        <v>3.8</v>
      </c>
      <c r="FP346" s="20">
        <f t="shared" si="129"/>
        <v>3.9645999999999999</v>
      </c>
      <c r="FQ346" s="20">
        <f t="shared" si="130"/>
        <v>103.30303702061626</v>
      </c>
      <c r="FR346">
        <v>5</v>
      </c>
      <c r="FS346" t="s">
        <v>111</v>
      </c>
      <c r="FT346">
        <v>55</v>
      </c>
      <c r="FV346" t="s">
        <v>751</v>
      </c>
      <c r="FW346" s="45">
        <v>650000</v>
      </c>
      <c r="FX346" s="45">
        <v>670000</v>
      </c>
      <c r="FY346">
        <v>52</v>
      </c>
      <c r="FZ346">
        <v>5</v>
      </c>
      <c r="GA346">
        <v>3</v>
      </c>
      <c r="GB346">
        <v>8</v>
      </c>
      <c r="GC346">
        <v>-4</v>
      </c>
      <c r="GD346">
        <v>8</v>
      </c>
      <c r="GE346">
        <v>77</v>
      </c>
      <c r="GF346">
        <v>568</v>
      </c>
      <c r="GG346">
        <v>-0.2</v>
      </c>
      <c r="GH346">
        <v>0.60000000000000009</v>
      </c>
      <c r="GI346">
        <v>0.4</v>
      </c>
      <c r="GJ346" s="42">
        <f t="shared" si="131"/>
        <v>3.8</v>
      </c>
    </row>
    <row r="347" spans="1:192" x14ac:dyDescent="0.45">
      <c r="A347" s="40">
        <v>34811</v>
      </c>
      <c r="B347" t="s">
        <v>207</v>
      </c>
      <c r="C347" t="s">
        <v>208</v>
      </c>
      <c r="D347" t="s">
        <v>91</v>
      </c>
      <c r="E347" t="s">
        <v>91</v>
      </c>
      <c r="F347">
        <v>74</v>
      </c>
      <c r="G347">
        <v>198</v>
      </c>
      <c r="H347">
        <v>2013</v>
      </c>
      <c r="I347">
        <v>2</v>
      </c>
      <c r="J347">
        <v>53</v>
      </c>
      <c r="K347" t="s">
        <v>202</v>
      </c>
      <c r="L347">
        <v>2017</v>
      </c>
      <c r="M347">
        <v>22</v>
      </c>
      <c r="N347">
        <v>1</v>
      </c>
      <c r="O347">
        <v>8477474</v>
      </c>
      <c r="P347" t="s">
        <v>2183</v>
      </c>
      <c r="Q347" t="s">
        <v>2184</v>
      </c>
      <c r="R347" t="s">
        <v>2185</v>
      </c>
      <c r="S347" t="s">
        <v>822</v>
      </c>
      <c r="T347" t="s">
        <v>720</v>
      </c>
      <c r="U347" t="s">
        <v>253</v>
      </c>
      <c r="V347">
        <v>51</v>
      </c>
      <c r="W347">
        <v>0</v>
      </c>
      <c r="X347">
        <v>12</v>
      </c>
      <c r="Y347">
        <v>4</v>
      </c>
      <c r="Z347">
        <v>12</v>
      </c>
      <c r="AA347">
        <v>18</v>
      </c>
      <c r="AB347">
        <v>75</v>
      </c>
      <c r="AC347" s="26">
        <f t="shared" si="110"/>
        <v>0.23529411764705882</v>
      </c>
      <c r="AD347" s="20">
        <f t="shared" si="111"/>
        <v>0</v>
      </c>
      <c r="AE347" s="20">
        <v>3.5150000000000001</v>
      </c>
      <c r="AF347">
        <v>-3</v>
      </c>
      <c r="AG347">
        <v>-11.3</v>
      </c>
      <c r="AH347">
        <v>24</v>
      </c>
      <c r="AI347">
        <v>862</v>
      </c>
      <c r="AJ347">
        <v>41963</v>
      </c>
      <c r="AK347" s="20">
        <v>699.38333333333003</v>
      </c>
      <c r="AL347">
        <v>699.23</v>
      </c>
      <c r="AM347">
        <v>699</v>
      </c>
      <c r="AN347" s="26">
        <f t="shared" si="112"/>
        <v>13.713398692810458</v>
      </c>
      <c r="AO347">
        <v>23.17</v>
      </c>
      <c r="AP347" s="41">
        <f t="shared" si="113"/>
        <v>0.52173913043478259</v>
      </c>
      <c r="AQ347">
        <v>103</v>
      </c>
      <c r="AR347">
        <v>104</v>
      </c>
      <c r="AS347">
        <v>104</v>
      </c>
      <c r="AT347">
        <v>72</v>
      </c>
      <c r="AU347">
        <v>73</v>
      </c>
      <c r="AV347">
        <v>47</v>
      </c>
      <c r="AW347">
        <v>42</v>
      </c>
      <c r="AX347">
        <v>8</v>
      </c>
      <c r="AY347">
        <v>1</v>
      </c>
      <c r="AZ347">
        <v>5</v>
      </c>
      <c r="BA347" s="42">
        <f t="shared" si="114"/>
        <v>6</v>
      </c>
      <c r="BB347">
        <v>2.74</v>
      </c>
      <c r="BC347">
        <v>51.021299999999997</v>
      </c>
      <c r="BD347" s="20">
        <v>56</v>
      </c>
      <c r="BE347" s="20">
        <f t="shared" si="115"/>
        <v>159</v>
      </c>
      <c r="BF347" s="20">
        <f t="shared" si="116"/>
        <v>13.643579365873888</v>
      </c>
      <c r="BG347">
        <v>191</v>
      </c>
      <c r="BH347">
        <v>213</v>
      </c>
      <c r="BI347">
        <v>170</v>
      </c>
      <c r="BJ347" s="41">
        <f t="shared" si="117"/>
        <v>0.52908587257617734</v>
      </c>
      <c r="BK347">
        <v>48</v>
      </c>
      <c r="BL347">
        <v>48</v>
      </c>
      <c r="BM347">
        <v>65</v>
      </c>
      <c r="BN347" s="42">
        <f t="shared" si="118"/>
        <v>-17</v>
      </c>
      <c r="BO347">
        <v>26</v>
      </c>
      <c r="BP347">
        <v>38</v>
      </c>
      <c r="BQ347">
        <v>11</v>
      </c>
      <c r="BR347">
        <v>42</v>
      </c>
      <c r="BS347" s="41">
        <f t="shared" si="119"/>
        <v>7.2790294627383012E-2</v>
      </c>
      <c r="BT347">
        <v>0</v>
      </c>
      <c r="BU347">
        <v>0</v>
      </c>
      <c r="BV347" s="41">
        <f t="shared" si="120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5</v>
      </c>
      <c r="CZ347">
        <v>21</v>
      </c>
      <c r="DA347">
        <v>6</v>
      </c>
      <c r="DB347">
        <v>1</v>
      </c>
      <c r="DC347">
        <v>16</v>
      </c>
      <c r="DD347">
        <v>6</v>
      </c>
      <c r="DE347">
        <v>0</v>
      </c>
      <c r="DF347">
        <v>0</v>
      </c>
      <c r="DG347">
        <v>18</v>
      </c>
      <c r="DH347">
        <v>12</v>
      </c>
      <c r="DI347">
        <v>5</v>
      </c>
      <c r="DJ347">
        <v>12</v>
      </c>
      <c r="DK347">
        <v>12</v>
      </c>
      <c r="DL347">
        <v>0</v>
      </c>
      <c r="DM347">
        <v>6</v>
      </c>
      <c r="DN347">
        <v>6</v>
      </c>
      <c r="DO347">
        <v>0</v>
      </c>
      <c r="DP347" s="42">
        <f t="shared" si="121"/>
        <v>-7</v>
      </c>
      <c r="DQ347" s="20">
        <v>-3.8449999999999998</v>
      </c>
      <c r="DR347">
        <v>12</v>
      </c>
      <c r="DS347">
        <v>0</v>
      </c>
      <c r="DT347">
        <v>0</v>
      </c>
      <c r="DU347">
        <v>0</v>
      </c>
      <c r="DV347">
        <v>0</v>
      </c>
      <c r="DW347">
        <v>569</v>
      </c>
      <c r="DX347">
        <v>708</v>
      </c>
      <c r="DY347">
        <v>415</v>
      </c>
      <c r="DZ347">
        <v>535</v>
      </c>
      <c r="EA347">
        <v>291</v>
      </c>
      <c r="EB347">
        <v>380</v>
      </c>
      <c r="EC347">
        <v>21.58</v>
      </c>
      <c r="ED347">
        <v>33.659999999999997</v>
      </c>
      <c r="EE347">
        <v>23</v>
      </c>
      <c r="EF347">
        <v>30</v>
      </c>
      <c r="EG347" s="41">
        <f t="shared" si="122"/>
        <v>7.903780068728522E-2</v>
      </c>
      <c r="EH347" s="43">
        <f t="shared" si="123"/>
        <v>0.92105263157894735</v>
      </c>
      <c r="EI347" s="44">
        <f t="shared" si="124"/>
        <v>1.0000904322662325</v>
      </c>
      <c r="EJ347">
        <v>560</v>
      </c>
      <c r="EK347">
        <v>709</v>
      </c>
      <c r="EL347">
        <v>408</v>
      </c>
      <c r="EM347">
        <v>536</v>
      </c>
      <c r="EN347">
        <v>285</v>
      </c>
      <c r="EO347">
        <v>380</v>
      </c>
      <c r="EP347">
        <v>22</v>
      </c>
      <c r="EQ347">
        <v>29</v>
      </c>
      <c r="ER347">
        <v>281</v>
      </c>
      <c r="ES347">
        <v>374</v>
      </c>
      <c r="ET347">
        <v>91</v>
      </c>
      <c r="EU347">
        <v>166</v>
      </c>
      <c r="EV347">
        <v>9</v>
      </c>
      <c r="EW347">
        <v>21</v>
      </c>
      <c r="EX347">
        <v>59</v>
      </c>
      <c r="EY347">
        <v>47</v>
      </c>
      <c r="EZ347">
        <v>0.4</v>
      </c>
      <c r="FA347">
        <v>1.1000000000000001</v>
      </c>
      <c r="FB347">
        <v>1.5</v>
      </c>
      <c r="FC347" s="20">
        <v>4.7</v>
      </c>
      <c r="FD347" s="26">
        <f t="shared" si="125"/>
        <v>9.2156862745098045E-2</v>
      </c>
      <c r="FE347">
        <v>0.1363</v>
      </c>
      <c r="FF347">
        <v>-0.42</v>
      </c>
      <c r="FG347">
        <v>-0.22</v>
      </c>
      <c r="FH347">
        <v>-0.65</v>
      </c>
      <c r="FL347" s="42">
        <f t="shared" si="126"/>
        <v>114</v>
      </c>
      <c r="FM347" s="20">
        <f t="shared" si="127"/>
        <v>4.916666666666667</v>
      </c>
      <c r="FN347" s="41">
        <v>0</v>
      </c>
      <c r="FO347" s="20">
        <f t="shared" si="128"/>
        <v>9.6</v>
      </c>
      <c r="FP347" s="20">
        <f t="shared" si="129"/>
        <v>11.231</v>
      </c>
      <c r="FQ347" s="20">
        <f t="shared" si="130"/>
        <v>109.57767830327646</v>
      </c>
      <c r="FU347" t="s">
        <v>702</v>
      </c>
      <c r="FV347" t="s">
        <v>751</v>
      </c>
      <c r="FW347" s="45">
        <v>750000</v>
      </c>
      <c r="FX347" s="45">
        <v>703333</v>
      </c>
      <c r="FY347">
        <v>51</v>
      </c>
      <c r="FZ347">
        <v>0</v>
      </c>
      <c r="GA347">
        <v>12</v>
      </c>
      <c r="GB347">
        <v>12</v>
      </c>
      <c r="GC347">
        <v>-3</v>
      </c>
      <c r="GD347">
        <v>24</v>
      </c>
      <c r="GE347">
        <v>47</v>
      </c>
      <c r="GF347">
        <v>699</v>
      </c>
      <c r="GG347">
        <v>0.4</v>
      </c>
      <c r="GH347">
        <v>1.1000000000000001</v>
      </c>
      <c r="GI347">
        <v>1.5</v>
      </c>
      <c r="GJ347" s="42">
        <f t="shared" si="131"/>
        <v>9.6</v>
      </c>
    </row>
    <row r="348" spans="1:192" x14ac:dyDescent="0.45">
      <c r="A348" s="40">
        <v>34884</v>
      </c>
      <c r="B348" t="s">
        <v>2186</v>
      </c>
      <c r="D348" t="s">
        <v>120</v>
      </c>
      <c r="E348" t="s">
        <v>120</v>
      </c>
      <c r="F348">
        <v>72</v>
      </c>
      <c r="G348">
        <v>183</v>
      </c>
      <c r="H348">
        <v>2013</v>
      </c>
      <c r="I348">
        <v>2</v>
      </c>
      <c r="J348">
        <v>55</v>
      </c>
      <c r="K348" t="s">
        <v>92</v>
      </c>
      <c r="L348">
        <v>2016</v>
      </c>
      <c r="M348">
        <v>22</v>
      </c>
      <c r="N348">
        <v>2</v>
      </c>
      <c r="O348">
        <v>8477476</v>
      </c>
      <c r="P348" t="s">
        <v>2187</v>
      </c>
      <c r="Q348" t="s">
        <v>2188</v>
      </c>
      <c r="R348" t="s">
        <v>2189</v>
      </c>
      <c r="S348" t="s">
        <v>2190</v>
      </c>
      <c r="T348" t="s">
        <v>725</v>
      </c>
      <c r="U348" t="s">
        <v>178</v>
      </c>
      <c r="V348">
        <v>66</v>
      </c>
      <c r="W348">
        <v>12</v>
      </c>
      <c r="X348">
        <v>9</v>
      </c>
      <c r="Y348">
        <v>7</v>
      </c>
      <c r="Z348">
        <v>21</v>
      </c>
      <c r="AA348">
        <v>10</v>
      </c>
      <c r="AB348">
        <v>33</v>
      </c>
      <c r="AC348" s="26">
        <f t="shared" si="110"/>
        <v>0.31818181818181818</v>
      </c>
      <c r="AD348" s="20">
        <f t="shared" si="111"/>
        <v>-4.3150684931506866</v>
      </c>
      <c r="AE348" s="20">
        <v>8.8309999999999995</v>
      </c>
      <c r="AF348">
        <v>-11</v>
      </c>
      <c r="AG348">
        <v>4.9000000000000004</v>
      </c>
      <c r="AH348">
        <v>20</v>
      </c>
      <c r="AI348">
        <v>1452</v>
      </c>
      <c r="AJ348">
        <v>65288</v>
      </c>
      <c r="AK348" s="20">
        <v>1088.1333333333</v>
      </c>
      <c r="AL348">
        <v>1088.03</v>
      </c>
      <c r="AM348">
        <v>1088</v>
      </c>
      <c r="AN348" s="26">
        <f t="shared" si="112"/>
        <v>16.486868686868689</v>
      </c>
      <c r="AO348">
        <v>27.37</v>
      </c>
      <c r="AP348" s="41">
        <f t="shared" si="113"/>
        <v>0.55263157894736847</v>
      </c>
      <c r="AQ348">
        <v>290</v>
      </c>
      <c r="AR348">
        <v>290</v>
      </c>
      <c r="AS348">
        <v>290</v>
      </c>
      <c r="AT348">
        <v>220</v>
      </c>
      <c r="AU348">
        <v>220</v>
      </c>
      <c r="AV348">
        <v>164</v>
      </c>
      <c r="AW348">
        <v>181</v>
      </c>
      <c r="AX348">
        <v>89</v>
      </c>
      <c r="AY348">
        <v>13</v>
      </c>
      <c r="AZ348">
        <v>22</v>
      </c>
      <c r="BA348" s="42">
        <f t="shared" si="114"/>
        <v>35</v>
      </c>
      <c r="BB348">
        <v>18.57</v>
      </c>
      <c r="BC348">
        <v>26.4024</v>
      </c>
      <c r="BD348" s="20">
        <v>243.6</v>
      </c>
      <c r="BE348" s="20">
        <f t="shared" si="115"/>
        <v>533.6</v>
      </c>
      <c r="BF348" s="20">
        <f t="shared" si="116"/>
        <v>29.42565921895536</v>
      </c>
      <c r="BG348">
        <v>415</v>
      </c>
      <c r="BH348">
        <v>363</v>
      </c>
      <c r="BI348">
        <v>402</v>
      </c>
      <c r="BJ348" s="41">
        <f t="shared" si="117"/>
        <v>0.50795593635250913</v>
      </c>
      <c r="BK348">
        <v>71</v>
      </c>
      <c r="BL348">
        <v>71</v>
      </c>
      <c r="BM348">
        <v>107</v>
      </c>
      <c r="BN348" s="42">
        <f t="shared" si="118"/>
        <v>-36</v>
      </c>
      <c r="BO348">
        <v>56</v>
      </c>
      <c r="BP348">
        <v>19</v>
      </c>
      <c r="BQ348">
        <v>27</v>
      </c>
      <c r="BR348">
        <v>23</v>
      </c>
      <c r="BS348" s="41">
        <f t="shared" si="119"/>
        <v>2.7946537059538274E-2</v>
      </c>
      <c r="BT348">
        <v>11</v>
      </c>
      <c r="BU348">
        <v>19</v>
      </c>
      <c r="BV348" s="41">
        <f t="shared" si="120"/>
        <v>0.36666666666666664</v>
      </c>
      <c r="BW348">
        <v>3</v>
      </c>
      <c r="BX348">
        <v>11</v>
      </c>
      <c r="BY348">
        <v>3</v>
      </c>
      <c r="BZ348">
        <v>2</v>
      </c>
      <c r="CA348">
        <v>5</v>
      </c>
      <c r="CB348">
        <v>6</v>
      </c>
      <c r="CC348">
        <v>2</v>
      </c>
      <c r="CD348">
        <v>4</v>
      </c>
      <c r="CE348">
        <v>2</v>
      </c>
      <c r="CF348">
        <v>6</v>
      </c>
      <c r="CG348">
        <v>8</v>
      </c>
      <c r="CH348">
        <v>12</v>
      </c>
      <c r="CI348">
        <v>0</v>
      </c>
      <c r="CJ348">
        <v>0</v>
      </c>
      <c r="CK348">
        <v>3</v>
      </c>
      <c r="CL348">
        <v>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</v>
      </c>
      <c r="CS348">
        <v>2</v>
      </c>
      <c r="CT348">
        <v>1</v>
      </c>
      <c r="CU348">
        <v>0</v>
      </c>
      <c r="CV348">
        <v>7</v>
      </c>
      <c r="CW348">
        <v>0</v>
      </c>
      <c r="CX348">
        <v>2</v>
      </c>
      <c r="CY348">
        <v>9</v>
      </c>
      <c r="CZ348">
        <v>45</v>
      </c>
      <c r="DA348">
        <v>20</v>
      </c>
      <c r="DB348">
        <v>2</v>
      </c>
      <c r="DC348">
        <v>16</v>
      </c>
      <c r="DD348">
        <v>13</v>
      </c>
      <c r="DE348">
        <v>11</v>
      </c>
      <c r="DF348">
        <v>10</v>
      </c>
      <c r="DG348">
        <v>92</v>
      </c>
      <c r="DH348">
        <v>10</v>
      </c>
      <c r="DI348">
        <v>9</v>
      </c>
      <c r="DJ348">
        <v>10</v>
      </c>
      <c r="DK348">
        <v>10</v>
      </c>
      <c r="DL348">
        <v>0</v>
      </c>
      <c r="DM348">
        <v>7</v>
      </c>
      <c r="DN348">
        <v>7</v>
      </c>
      <c r="DO348">
        <v>0</v>
      </c>
      <c r="DP348" s="42">
        <f t="shared" si="121"/>
        <v>-1</v>
      </c>
      <c r="DQ348" s="20">
        <v>-3.9390000000000001</v>
      </c>
      <c r="DR348">
        <v>10</v>
      </c>
      <c r="DS348">
        <v>0</v>
      </c>
      <c r="DT348">
        <v>0</v>
      </c>
      <c r="DU348">
        <v>0</v>
      </c>
      <c r="DV348">
        <v>0</v>
      </c>
      <c r="DW348">
        <v>1184</v>
      </c>
      <c r="DX348">
        <v>1071</v>
      </c>
      <c r="DY348">
        <v>867</v>
      </c>
      <c r="DZ348">
        <v>800</v>
      </c>
      <c r="EA348">
        <v>644</v>
      </c>
      <c r="EB348">
        <v>575</v>
      </c>
      <c r="EC348">
        <v>56.97</v>
      </c>
      <c r="ED348">
        <v>54.15</v>
      </c>
      <c r="EE348">
        <v>38</v>
      </c>
      <c r="EF348">
        <v>54</v>
      </c>
      <c r="EG348" s="41">
        <f t="shared" si="122"/>
        <v>5.9006211180124224E-2</v>
      </c>
      <c r="EH348" s="43">
        <f t="shared" si="123"/>
        <v>0.9060869565217391</v>
      </c>
      <c r="EI348" s="44">
        <f t="shared" si="124"/>
        <v>0.96509316770186326</v>
      </c>
      <c r="EJ348">
        <v>1179</v>
      </c>
      <c r="EK348">
        <v>1070</v>
      </c>
      <c r="EL348">
        <v>864</v>
      </c>
      <c r="EM348">
        <v>800</v>
      </c>
      <c r="EN348">
        <v>641</v>
      </c>
      <c r="EO348">
        <v>575</v>
      </c>
      <c r="EP348">
        <v>38</v>
      </c>
      <c r="EQ348">
        <v>54</v>
      </c>
      <c r="ER348">
        <v>557</v>
      </c>
      <c r="ES348">
        <v>519</v>
      </c>
      <c r="ET348">
        <v>231</v>
      </c>
      <c r="EU348">
        <v>196</v>
      </c>
      <c r="EV348">
        <v>24</v>
      </c>
      <c r="EW348">
        <v>31</v>
      </c>
      <c r="EX348">
        <v>63</v>
      </c>
      <c r="EY348">
        <v>51</v>
      </c>
      <c r="EZ348">
        <v>0.4</v>
      </c>
      <c r="FA348">
        <v>0.9</v>
      </c>
      <c r="FB348">
        <v>1.4</v>
      </c>
      <c r="FC348" s="20">
        <v>32.020000000000003</v>
      </c>
      <c r="FD348" s="26">
        <f t="shared" si="125"/>
        <v>0.48515151515151522</v>
      </c>
      <c r="FE348">
        <v>2.9952000000000001</v>
      </c>
      <c r="FF348">
        <v>1.02</v>
      </c>
      <c r="FG348">
        <v>0</v>
      </c>
      <c r="FH348">
        <v>1.02</v>
      </c>
      <c r="FI348">
        <v>2</v>
      </c>
      <c r="FJ348">
        <v>0</v>
      </c>
      <c r="FK348">
        <v>0</v>
      </c>
      <c r="FL348" s="42">
        <f t="shared" si="126"/>
        <v>114</v>
      </c>
      <c r="FM348" s="20">
        <f t="shared" si="127"/>
        <v>9.8000000000000007</v>
      </c>
      <c r="FN348" s="41">
        <v>7.6456876500000007E-2</v>
      </c>
      <c r="FO348" s="20">
        <f t="shared" si="128"/>
        <v>19</v>
      </c>
      <c r="FP348" s="20">
        <f t="shared" si="129"/>
        <v>20.212199999999999</v>
      </c>
      <c r="FQ348" s="20">
        <f t="shared" si="130"/>
        <v>124.35318879075027</v>
      </c>
      <c r="FR348">
        <v>4</v>
      </c>
      <c r="FS348" t="s">
        <v>111</v>
      </c>
      <c r="FT348">
        <v>195</v>
      </c>
      <c r="FV348" t="s">
        <v>751</v>
      </c>
      <c r="FW348" s="45">
        <v>925000</v>
      </c>
      <c r="FX348" s="45">
        <v>839167</v>
      </c>
      <c r="FY348">
        <v>139</v>
      </c>
      <c r="FZ348">
        <v>30</v>
      </c>
      <c r="GA348">
        <v>19</v>
      </c>
      <c r="GB348">
        <v>49</v>
      </c>
      <c r="GC348">
        <v>-12</v>
      </c>
      <c r="GD348">
        <v>28</v>
      </c>
      <c r="GE348">
        <v>322</v>
      </c>
      <c r="GF348">
        <v>2100</v>
      </c>
      <c r="GG348">
        <v>2.7</v>
      </c>
      <c r="GH348">
        <v>2</v>
      </c>
      <c r="GI348">
        <v>4.8</v>
      </c>
      <c r="GJ348" s="42">
        <f t="shared" si="131"/>
        <v>19</v>
      </c>
    </row>
    <row r="349" spans="1:192" x14ac:dyDescent="0.45">
      <c r="A349" s="40">
        <v>31790</v>
      </c>
      <c r="B349" t="s">
        <v>304</v>
      </c>
      <c r="C349" t="s">
        <v>145</v>
      </c>
      <c r="D349" t="s">
        <v>91</v>
      </c>
      <c r="E349" t="s">
        <v>91</v>
      </c>
      <c r="F349">
        <v>76</v>
      </c>
      <c r="G349">
        <v>209</v>
      </c>
      <c r="H349">
        <v>2005</v>
      </c>
      <c r="I349">
        <v>1</v>
      </c>
      <c r="J349">
        <v>12</v>
      </c>
      <c r="K349" t="s">
        <v>92</v>
      </c>
      <c r="L349">
        <v>2007</v>
      </c>
      <c r="M349">
        <v>31</v>
      </c>
      <c r="N349">
        <v>11</v>
      </c>
      <c r="O349">
        <v>8471686</v>
      </c>
      <c r="P349" t="s">
        <v>2191</v>
      </c>
      <c r="Q349" t="s">
        <v>2192</v>
      </c>
      <c r="R349" t="s">
        <v>814</v>
      </c>
      <c r="S349" t="s">
        <v>1197</v>
      </c>
      <c r="T349" t="s">
        <v>720</v>
      </c>
      <c r="U349" t="s">
        <v>279</v>
      </c>
      <c r="V349">
        <v>72</v>
      </c>
      <c r="W349">
        <v>1</v>
      </c>
      <c r="X349">
        <v>7</v>
      </c>
      <c r="Y349">
        <v>4</v>
      </c>
      <c r="Z349">
        <v>8</v>
      </c>
      <c r="AA349">
        <v>22</v>
      </c>
      <c r="AB349">
        <v>45</v>
      </c>
      <c r="AC349" s="26">
        <f t="shared" si="110"/>
        <v>0.1111111111111111</v>
      </c>
      <c r="AD349" s="20">
        <f t="shared" si="111"/>
        <v>-8.3018867924528301</v>
      </c>
      <c r="AE349" s="20">
        <v>2.5939999999999999</v>
      </c>
      <c r="AF349">
        <v>11</v>
      </c>
      <c r="AG349">
        <v>-10.3</v>
      </c>
      <c r="AH349">
        <v>18</v>
      </c>
      <c r="AI349">
        <v>1824</v>
      </c>
      <c r="AJ349">
        <v>80059</v>
      </c>
      <c r="AK349" s="20">
        <v>1334.3166666667</v>
      </c>
      <c r="AL349">
        <v>1334.32</v>
      </c>
      <c r="AM349">
        <v>1334</v>
      </c>
      <c r="AN349" s="26">
        <f t="shared" si="112"/>
        <v>18.532175925925927</v>
      </c>
      <c r="AO349">
        <v>31.1</v>
      </c>
      <c r="AP349" s="41">
        <f t="shared" si="113"/>
        <v>0.14814814814814814</v>
      </c>
      <c r="AQ349">
        <v>147</v>
      </c>
      <c r="AR349">
        <v>147</v>
      </c>
      <c r="AS349">
        <v>147</v>
      </c>
      <c r="AT349">
        <v>100</v>
      </c>
      <c r="AU349">
        <v>100</v>
      </c>
      <c r="AV349">
        <v>68</v>
      </c>
      <c r="AW349">
        <v>53</v>
      </c>
      <c r="AX349">
        <v>20</v>
      </c>
      <c r="AY349">
        <v>2</v>
      </c>
      <c r="AZ349">
        <v>3</v>
      </c>
      <c r="BA349" s="42">
        <f t="shared" si="114"/>
        <v>5</v>
      </c>
      <c r="BB349">
        <v>4.75</v>
      </c>
      <c r="BC349">
        <v>44.514699999999998</v>
      </c>
      <c r="BD349" s="20">
        <v>90.1</v>
      </c>
      <c r="BE349" s="20">
        <f t="shared" si="115"/>
        <v>237.1</v>
      </c>
      <c r="BF349" s="20">
        <f t="shared" si="116"/>
        <v>10.661610408297859</v>
      </c>
      <c r="BG349">
        <v>267</v>
      </c>
      <c r="BH349">
        <v>435</v>
      </c>
      <c r="BI349">
        <v>642</v>
      </c>
      <c r="BJ349" s="41">
        <f t="shared" si="117"/>
        <v>0.29372937293729373</v>
      </c>
      <c r="BK349">
        <v>76</v>
      </c>
      <c r="BL349">
        <v>76</v>
      </c>
      <c r="BM349">
        <v>84</v>
      </c>
      <c r="BN349" s="42">
        <f t="shared" si="118"/>
        <v>-8</v>
      </c>
      <c r="BO349">
        <v>32</v>
      </c>
      <c r="BP349">
        <v>43</v>
      </c>
      <c r="BQ349">
        <v>32</v>
      </c>
      <c r="BR349">
        <v>96</v>
      </c>
      <c r="BS349" s="41">
        <f t="shared" si="119"/>
        <v>7.5235109717868343E-2</v>
      </c>
      <c r="BT349">
        <v>0</v>
      </c>
      <c r="BU349">
        <v>0</v>
      </c>
      <c r="BV349" s="41">
        <f t="shared" si="120"/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32</v>
      </c>
      <c r="DA349">
        <v>3</v>
      </c>
      <c r="DB349">
        <v>0</v>
      </c>
      <c r="DC349">
        <v>12</v>
      </c>
      <c r="DD349">
        <v>3</v>
      </c>
      <c r="DE349">
        <v>6</v>
      </c>
      <c r="DF349">
        <v>0</v>
      </c>
      <c r="DG349">
        <v>44</v>
      </c>
      <c r="DH349">
        <v>9</v>
      </c>
      <c r="DI349">
        <v>7</v>
      </c>
      <c r="DJ349">
        <v>9</v>
      </c>
      <c r="DK349">
        <v>9</v>
      </c>
      <c r="DL349">
        <v>0</v>
      </c>
      <c r="DM349">
        <v>8</v>
      </c>
      <c r="DN349">
        <v>8</v>
      </c>
      <c r="DO349">
        <v>0</v>
      </c>
      <c r="DP349" s="42">
        <f t="shared" si="121"/>
        <v>-2</v>
      </c>
      <c r="DQ349" s="20">
        <v>5.0330000000000004</v>
      </c>
      <c r="DR349">
        <v>9</v>
      </c>
      <c r="DS349">
        <v>0</v>
      </c>
      <c r="DT349">
        <v>0</v>
      </c>
      <c r="DU349">
        <v>0</v>
      </c>
      <c r="DV349">
        <v>0</v>
      </c>
      <c r="DW349">
        <v>994</v>
      </c>
      <c r="DX349">
        <v>1560</v>
      </c>
      <c r="DY349">
        <v>770</v>
      </c>
      <c r="DZ349">
        <v>1180</v>
      </c>
      <c r="EA349">
        <v>590</v>
      </c>
      <c r="EB349">
        <v>869</v>
      </c>
      <c r="EC349">
        <v>54.53</v>
      </c>
      <c r="ED349">
        <v>80.38</v>
      </c>
      <c r="EE349">
        <v>54</v>
      </c>
      <c r="EF349">
        <v>64</v>
      </c>
      <c r="EG349" s="41">
        <f t="shared" si="122"/>
        <v>9.152542372881356E-2</v>
      </c>
      <c r="EH349" s="43">
        <f t="shared" si="123"/>
        <v>0.92635212888377449</v>
      </c>
      <c r="EI349" s="44">
        <f t="shared" si="124"/>
        <v>1.0178775526125881</v>
      </c>
      <c r="EJ349">
        <v>992</v>
      </c>
      <c r="EK349">
        <v>1555</v>
      </c>
      <c r="EL349">
        <v>765</v>
      </c>
      <c r="EM349">
        <v>1176</v>
      </c>
      <c r="EN349">
        <v>585</v>
      </c>
      <c r="EO349">
        <v>865</v>
      </c>
      <c r="EP349">
        <v>54</v>
      </c>
      <c r="EQ349">
        <v>63</v>
      </c>
      <c r="ER349">
        <v>515</v>
      </c>
      <c r="ES349">
        <v>819</v>
      </c>
      <c r="ET349">
        <v>255</v>
      </c>
      <c r="EU349">
        <v>327</v>
      </c>
      <c r="EV349">
        <v>36</v>
      </c>
      <c r="EW349">
        <v>39</v>
      </c>
      <c r="EX349">
        <v>79</v>
      </c>
      <c r="EY349">
        <v>83</v>
      </c>
      <c r="EZ349">
        <v>-0.7</v>
      </c>
      <c r="FA349">
        <v>3.9</v>
      </c>
      <c r="FB349">
        <v>3.2</v>
      </c>
      <c r="FC349" s="20">
        <v>1.85</v>
      </c>
      <c r="FD349" s="26">
        <f t="shared" si="125"/>
        <v>2.5694444444444447E-2</v>
      </c>
      <c r="FE349">
        <v>0.33540000000000003</v>
      </c>
      <c r="FF349">
        <v>-0.71</v>
      </c>
      <c r="FG349">
        <v>-0.73</v>
      </c>
      <c r="FH349">
        <v>-1.44</v>
      </c>
      <c r="FL349" s="42">
        <f t="shared" si="126"/>
        <v>190</v>
      </c>
      <c r="FM349" s="20">
        <f t="shared" si="127"/>
        <v>12</v>
      </c>
      <c r="FN349" s="41">
        <v>5.0171317E-3</v>
      </c>
      <c r="FO349" s="20">
        <f t="shared" si="128"/>
        <v>6.2</v>
      </c>
      <c r="FP349" s="20">
        <f t="shared" si="129"/>
        <v>9.0066000000000006</v>
      </c>
      <c r="FQ349" s="20">
        <f t="shared" si="130"/>
        <v>114.84501468913005</v>
      </c>
      <c r="FR349">
        <v>12</v>
      </c>
      <c r="FS349" t="s">
        <v>2193</v>
      </c>
      <c r="FT349">
        <v>751</v>
      </c>
      <c r="FV349" t="s">
        <v>711</v>
      </c>
      <c r="FW349" s="45">
        <v>6000000</v>
      </c>
      <c r="FX349" s="45">
        <v>5700000</v>
      </c>
      <c r="FY349">
        <v>761</v>
      </c>
      <c r="FZ349">
        <v>38</v>
      </c>
      <c r="GA349">
        <v>126</v>
      </c>
      <c r="GB349">
        <v>164</v>
      </c>
      <c r="GC349">
        <v>50</v>
      </c>
      <c r="GD349">
        <v>384</v>
      </c>
      <c r="GE349">
        <v>841</v>
      </c>
      <c r="GF349">
        <v>15942</v>
      </c>
      <c r="GG349">
        <v>3</v>
      </c>
      <c r="GH349">
        <v>39.6</v>
      </c>
      <c r="GI349">
        <v>42.6</v>
      </c>
      <c r="GJ349" s="42">
        <f t="shared" si="131"/>
        <v>6.2</v>
      </c>
    </row>
    <row r="350" spans="1:192" x14ac:dyDescent="0.45">
      <c r="A350" s="40">
        <v>34688</v>
      </c>
      <c r="B350" t="s">
        <v>1787</v>
      </c>
      <c r="C350" t="s">
        <v>126</v>
      </c>
      <c r="D350" t="s">
        <v>91</v>
      </c>
      <c r="E350" t="s">
        <v>91</v>
      </c>
      <c r="F350">
        <v>74</v>
      </c>
      <c r="G350">
        <v>212</v>
      </c>
      <c r="H350">
        <v>2013</v>
      </c>
      <c r="I350">
        <v>2</v>
      </c>
      <c r="J350">
        <v>57</v>
      </c>
      <c r="K350" t="s">
        <v>92</v>
      </c>
      <c r="L350">
        <v>2016</v>
      </c>
      <c r="M350">
        <v>23</v>
      </c>
      <c r="N350">
        <v>2</v>
      </c>
      <c r="O350">
        <v>8477478</v>
      </c>
      <c r="P350" t="s">
        <v>2194</v>
      </c>
      <c r="Q350" t="s">
        <v>2195</v>
      </c>
      <c r="R350" t="s">
        <v>2196</v>
      </c>
      <c r="S350" t="s">
        <v>2197</v>
      </c>
      <c r="T350" t="s">
        <v>725</v>
      </c>
      <c r="U350" t="s">
        <v>917</v>
      </c>
      <c r="V350">
        <v>37</v>
      </c>
      <c r="W350">
        <v>1</v>
      </c>
      <c r="X350">
        <v>2</v>
      </c>
      <c r="Y350">
        <v>1</v>
      </c>
      <c r="Z350">
        <v>3</v>
      </c>
      <c r="AA350">
        <v>25</v>
      </c>
      <c r="AB350">
        <v>75</v>
      </c>
      <c r="AC350" s="26">
        <f t="shared" si="110"/>
        <v>8.1081081081081086E-2</v>
      </c>
      <c r="AD350" s="20">
        <f t="shared" si="111"/>
        <v>-4.2195121951219514</v>
      </c>
      <c r="AE350" s="20">
        <v>1.1060000000000001</v>
      </c>
      <c r="AF350">
        <v>-3</v>
      </c>
      <c r="AG350">
        <v>0.2</v>
      </c>
      <c r="AH350">
        <v>19</v>
      </c>
      <c r="AI350">
        <v>455</v>
      </c>
      <c r="AJ350">
        <v>19627</v>
      </c>
      <c r="AK350" s="20">
        <v>327.11666666667003</v>
      </c>
      <c r="AL350">
        <v>327.12</v>
      </c>
      <c r="AM350">
        <v>327</v>
      </c>
      <c r="AN350" s="26">
        <f t="shared" si="112"/>
        <v>8.8409909909909921</v>
      </c>
      <c r="AO350">
        <v>14.96</v>
      </c>
      <c r="AP350" s="41">
        <f t="shared" si="113"/>
        <v>0.375</v>
      </c>
      <c r="AQ350">
        <v>93</v>
      </c>
      <c r="AR350">
        <v>93</v>
      </c>
      <c r="AS350">
        <v>93</v>
      </c>
      <c r="AT350">
        <v>77</v>
      </c>
      <c r="AU350">
        <v>77</v>
      </c>
      <c r="AV350">
        <v>52</v>
      </c>
      <c r="AW350">
        <v>53</v>
      </c>
      <c r="AX350">
        <v>31</v>
      </c>
      <c r="AY350">
        <v>2</v>
      </c>
      <c r="AZ350">
        <v>3</v>
      </c>
      <c r="BA350" s="42">
        <f t="shared" si="114"/>
        <v>5</v>
      </c>
      <c r="BB350">
        <v>5.07</v>
      </c>
      <c r="BC350">
        <v>27.076899999999998</v>
      </c>
      <c r="BD350" s="20">
        <v>42.3</v>
      </c>
      <c r="BE350" s="20">
        <f t="shared" si="115"/>
        <v>135.30000000000001</v>
      </c>
      <c r="BF350" s="20">
        <f t="shared" si="116"/>
        <v>24.816581071166546</v>
      </c>
      <c r="BG350">
        <v>116</v>
      </c>
      <c r="BH350">
        <v>97</v>
      </c>
      <c r="BI350">
        <v>90</v>
      </c>
      <c r="BJ350" s="41">
        <f t="shared" si="117"/>
        <v>0.56310679611650483</v>
      </c>
      <c r="BK350">
        <v>113</v>
      </c>
      <c r="BL350">
        <v>112</v>
      </c>
      <c r="BM350">
        <v>43</v>
      </c>
      <c r="BN350" s="42">
        <f t="shared" si="118"/>
        <v>69</v>
      </c>
      <c r="BO350">
        <v>25</v>
      </c>
      <c r="BP350">
        <v>6</v>
      </c>
      <c r="BQ350">
        <v>15</v>
      </c>
      <c r="BR350">
        <v>10</v>
      </c>
      <c r="BS350" s="41">
        <f t="shared" si="119"/>
        <v>4.1493775933609957E-2</v>
      </c>
      <c r="BT350">
        <v>0</v>
      </c>
      <c r="BU350">
        <v>0</v>
      </c>
      <c r="BV350" s="41">
        <f t="shared" si="120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24</v>
      </c>
      <c r="DA350">
        <v>10</v>
      </c>
      <c r="DB350">
        <v>1</v>
      </c>
      <c r="DC350">
        <v>0</v>
      </c>
      <c r="DD350">
        <v>5</v>
      </c>
      <c r="DE350">
        <v>1</v>
      </c>
      <c r="DF350">
        <v>4</v>
      </c>
      <c r="DG350">
        <v>31</v>
      </c>
      <c r="DH350">
        <v>8</v>
      </c>
      <c r="DI350">
        <v>17</v>
      </c>
      <c r="DJ350">
        <v>8</v>
      </c>
      <c r="DK350">
        <v>7</v>
      </c>
      <c r="DL350">
        <v>1</v>
      </c>
      <c r="DM350">
        <v>18</v>
      </c>
      <c r="DN350">
        <v>17</v>
      </c>
      <c r="DO350">
        <v>1</v>
      </c>
      <c r="DP350" s="42">
        <f t="shared" si="121"/>
        <v>9</v>
      </c>
      <c r="DQ350" s="20">
        <v>10.672000000000001</v>
      </c>
      <c r="DR350">
        <v>7</v>
      </c>
      <c r="DS350">
        <v>1</v>
      </c>
      <c r="DT350">
        <v>0</v>
      </c>
      <c r="DU350">
        <v>0</v>
      </c>
      <c r="DV350">
        <v>0</v>
      </c>
      <c r="DW350">
        <v>346</v>
      </c>
      <c r="DX350">
        <v>301</v>
      </c>
      <c r="DY350">
        <v>270</v>
      </c>
      <c r="DZ350">
        <v>231</v>
      </c>
      <c r="EA350">
        <v>188</v>
      </c>
      <c r="EB350">
        <v>172</v>
      </c>
      <c r="EC350">
        <v>15.93</v>
      </c>
      <c r="ED350">
        <v>12.83</v>
      </c>
      <c r="EE350">
        <v>8</v>
      </c>
      <c r="EF350">
        <v>11</v>
      </c>
      <c r="EG350" s="41">
        <f t="shared" si="122"/>
        <v>4.2553191489361701E-2</v>
      </c>
      <c r="EH350" s="43">
        <f t="shared" si="123"/>
        <v>0.93604651162790697</v>
      </c>
      <c r="EI350" s="44">
        <f t="shared" si="124"/>
        <v>0.97859970311726863</v>
      </c>
      <c r="EJ350">
        <v>345</v>
      </c>
      <c r="EK350">
        <v>303</v>
      </c>
      <c r="EL350">
        <v>269</v>
      </c>
      <c r="EM350">
        <v>232</v>
      </c>
      <c r="EN350">
        <v>188</v>
      </c>
      <c r="EO350">
        <v>174</v>
      </c>
      <c r="EP350">
        <v>8</v>
      </c>
      <c r="EQ350">
        <v>11</v>
      </c>
      <c r="ER350">
        <v>183</v>
      </c>
      <c r="ES350">
        <v>156</v>
      </c>
      <c r="ET350">
        <v>71</v>
      </c>
      <c r="EU350">
        <v>59</v>
      </c>
      <c r="EV350">
        <v>5</v>
      </c>
      <c r="EW350">
        <v>4</v>
      </c>
      <c r="EX350">
        <v>25</v>
      </c>
      <c r="EY350">
        <v>34</v>
      </c>
      <c r="EZ350">
        <v>-0.5</v>
      </c>
      <c r="FA350">
        <v>0.2</v>
      </c>
      <c r="FB350">
        <v>-0.30000000000000004</v>
      </c>
      <c r="FC350" s="20">
        <v>9.75</v>
      </c>
      <c r="FD350" s="26">
        <f t="shared" si="125"/>
        <v>0.26351351351351349</v>
      </c>
      <c r="FE350">
        <v>9.5000000000000001E-2</v>
      </c>
      <c r="FF350">
        <v>0.92</v>
      </c>
      <c r="FG350">
        <v>-0.12</v>
      </c>
      <c r="FH350">
        <v>0.8</v>
      </c>
      <c r="FL350" s="42">
        <f t="shared" si="126"/>
        <v>143</v>
      </c>
      <c r="FM350" s="20">
        <f t="shared" si="127"/>
        <v>18.285714285714285</v>
      </c>
      <c r="FN350" s="41">
        <v>8.3004353000000006E-3</v>
      </c>
      <c r="FO350" s="20">
        <f t="shared" si="128"/>
        <v>1.1000000000000001</v>
      </c>
      <c r="FP350" s="20">
        <f t="shared" si="129"/>
        <v>5.1344000000000003</v>
      </c>
      <c r="FQ350" s="20">
        <f t="shared" si="130"/>
        <v>118.67204695524579</v>
      </c>
      <c r="FR350">
        <v>31</v>
      </c>
      <c r="FS350" t="s">
        <v>189</v>
      </c>
      <c r="FT350">
        <v>477</v>
      </c>
      <c r="FV350" t="s">
        <v>751</v>
      </c>
      <c r="FW350" s="45">
        <v>750000</v>
      </c>
      <c r="FX350" s="45">
        <v>689167</v>
      </c>
      <c r="FY350">
        <v>78</v>
      </c>
      <c r="FZ350">
        <v>6</v>
      </c>
      <c r="GA350">
        <v>5</v>
      </c>
      <c r="GB350">
        <v>11</v>
      </c>
      <c r="GC350">
        <v>-4</v>
      </c>
      <c r="GD350">
        <v>40</v>
      </c>
      <c r="GE350">
        <v>102</v>
      </c>
      <c r="GF350">
        <v>696</v>
      </c>
      <c r="GG350">
        <v>-0.1</v>
      </c>
      <c r="GH350">
        <v>0.60000000000000009</v>
      </c>
      <c r="GI350">
        <v>0.60000000000000009</v>
      </c>
      <c r="GJ350" s="42">
        <f t="shared" si="131"/>
        <v>1.1000000000000001</v>
      </c>
    </row>
    <row r="351" spans="1:192" x14ac:dyDescent="0.45">
      <c r="A351" s="40">
        <v>34754</v>
      </c>
      <c r="B351" t="s">
        <v>2198</v>
      </c>
      <c r="C351" t="s">
        <v>145</v>
      </c>
      <c r="D351" t="s">
        <v>91</v>
      </c>
      <c r="E351" t="s">
        <v>91</v>
      </c>
      <c r="F351">
        <v>72</v>
      </c>
      <c r="G351">
        <v>190</v>
      </c>
      <c r="H351">
        <v>2013</v>
      </c>
      <c r="I351">
        <v>2</v>
      </c>
      <c r="J351">
        <v>58</v>
      </c>
      <c r="K351" t="s">
        <v>92</v>
      </c>
      <c r="L351">
        <v>2016</v>
      </c>
      <c r="M351">
        <v>22</v>
      </c>
      <c r="N351">
        <v>2</v>
      </c>
      <c r="O351">
        <v>8477479</v>
      </c>
      <c r="P351" t="s">
        <v>2199</v>
      </c>
      <c r="Q351" t="s">
        <v>2200</v>
      </c>
      <c r="R351" t="s">
        <v>2201</v>
      </c>
      <c r="S351" t="s">
        <v>1540</v>
      </c>
      <c r="T351" t="s">
        <v>725</v>
      </c>
      <c r="U351" t="s">
        <v>298</v>
      </c>
      <c r="V351">
        <v>48</v>
      </c>
      <c r="W351">
        <v>7</v>
      </c>
      <c r="X351">
        <v>17</v>
      </c>
      <c r="Y351">
        <v>9</v>
      </c>
      <c r="Z351">
        <v>24</v>
      </c>
      <c r="AA351">
        <v>13</v>
      </c>
      <c r="AB351">
        <v>39</v>
      </c>
      <c r="AC351" s="26">
        <f t="shared" si="110"/>
        <v>0.5</v>
      </c>
      <c r="AD351" s="20">
        <f t="shared" si="111"/>
        <v>24</v>
      </c>
      <c r="AE351" s="20">
        <v>8.4779999999999998</v>
      </c>
      <c r="AF351">
        <v>-7</v>
      </c>
      <c r="AG351">
        <v>1</v>
      </c>
      <c r="AH351">
        <v>39</v>
      </c>
      <c r="AI351">
        <v>901</v>
      </c>
      <c r="AJ351">
        <v>41472</v>
      </c>
      <c r="AK351" s="20">
        <v>691.2</v>
      </c>
      <c r="AL351">
        <v>691.2</v>
      </c>
      <c r="AM351">
        <v>691</v>
      </c>
      <c r="AN351" s="26">
        <f t="shared" si="112"/>
        <v>14.4</v>
      </c>
      <c r="AO351">
        <v>24.28</v>
      </c>
      <c r="AP351" s="41">
        <f t="shared" si="113"/>
        <v>0.72727272727272729</v>
      </c>
      <c r="AQ351">
        <v>153</v>
      </c>
      <c r="AR351">
        <v>153</v>
      </c>
      <c r="AS351">
        <v>153</v>
      </c>
      <c r="AT351">
        <v>130</v>
      </c>
      <c r="AU351">
        <v>130</v>
      </c>
      <c r="AV351">
        <v>83</v>
      </c>
      <c r="AW351">
        <v>104</v>
      </c>
      <c r="AX351">
        <v>64</v>
      </c>
      <c r="AY351">
        <v>2</v>
      </c>
      <c r="AZ351">
        <v>11</v>
      </c>
      <c r="BA351" s="42">
        <f t="shared" si="114"/>
        <v>13</v>
      </c>
      <c r="BB351">
        <v>12</v>
      </c>
      <c r="BC351">
        <v>21.975899999999999</v>
      </c>
      <c r="BD351" s="20">
        <v>164</v>
      </c>
      <c r="BE351" s="20">
        <f t="shared" si="115"/>
        <v>317</v>
      </c>
      <c r="BF351" s="20">
        <f t="shared" si="116"/>
        <v>27.517361111111111</v>
      </c>
      <c r="BG351">
        <v>235</v>
      </c>
      <c r="BH351">
        <v>220</v>
      </c>
      <c r="BI351">
        <v>216</v>
      </c>
      <c r="BJ351" s="41">
        <f t="shared" si="117"/>
        <v>0.52106430155210648</v>
      </c>
      <c r="BK351">
        <v>53</v>
      </c>
      <c r="BL351">
        <v>53</v>
      </c>
      <c r="BM351">
        <v>79</v>
      </c>
      <c r="BN351" s="42">
        <f t="shared" si="118"/>
        <v>-26</v>
      </c>
      <c r="BO351">
        <v>47</v>
      </c>
      <c r="BP351">
        <v>14</v>
      </c>
      <c r="BQ351">
        <v>13</v>
      </c>
      <c r="BR351">
        <v>38</v>
      </c>
      <c r="BS351" s="41">
        <f t="shared" si="119"/>
        <v>7.5098814229249009E-2</v>
      </c>
      <c r="BT351">
        <v>1</v>
      </c>
      <c r="BU351">
        <v>7</v>
      </c>
      <c r="BV351" s="41">
        <f t="shared" si="120"/>
        <v>0.125</v>
      </c>
      <c r="BW351">
        <v>0</v>
      </c>
      <c r="BX351">
        <v>4</v>
      </c>
      <c r="BY351">
        <v>0</v>
      </c>
      <c r="BZ351">
        <v>2</v>
      </c>
      <c r="CA351">
        <v>1</v>
      </c>
      <c r="CB351">
        <v>1</v>
      </c>
      <c r="CC351">
        <v>1</v>
      </c>
      <c r="CD351">
        <v>2</v>
      </c>
      <c r="CE351">
        <v>0</v>
      </c>
      <c r="CF351">
        <v>4</v>
      </c>
      <c r="CG351">
        <v>1</v>
      </c>
      <c r="CH351">
        <v>3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2</v>
      </c>
      <c r="CW351">
        <v>3</v>
      </c>
      <c r="CX351">
        <v>4</v>
      </c>
      <c r="CY351">
        <v>1</v>
      </c>
      <c r="CZ351">
        <v>39</v>
      </c>
      <c r="DA351">
        <v>11</v>
      </c>
      <c r="DB351">
        <v>2</v>
      </c>
      <c r="DC351">
        <v>5</v>
      </c>
      <c r="DD351">
        <v>11</v>
      </c>
      <c r="DE351">
        <v>16</v>
      </c>
      <c r="DF351">
        <v>2</v>
      </c>
      <c r="DG351">
        <v>36</v>
      </c>
      <c r="DH351">
        <v>9</v>
      </c>
      <c r="DI351">
        <v>21</v>
      </c>
      <c r="DJ351">
        <v>10</v>
      </c>
      <c r="DK351">
        <v>9</v>
      </c>
      <c r="DL351">
        <v>1</v>
      </c>
      <c r="DM351">
        <v>21</v>
      </c>
      <c r="DN351">
        <v>20</v>
      </c>
      <c r="DO351">
        <v>1</v>
      </c>
      <c r="DP351" s="42">
        <f t="shared" si="121"/>
        <v>12</v>
      </c>
      <c r="DQ351" s="20">
        <v>7.5780000000000003</v>
      </c>
      <c r="DR351">
        <v>6</v>
      </c>
      <c r="DS351">
        <v>1</v>
      </c>
      <c r="DT351">
        <v>1</v>
      </c>
      <c r="DU351">
        <v>1</v>
      </c>
      <c r="DV351">
        <v>0</v>
      </c>
      <c r="DW351">
        <v>649</v>
      </c>
      <c r="DX351">
        <v>643</v>
      </c>
      <c r="DY351">
        <v>500</v>
      </c>
      <c r="DZ351">
        <v>468</v>
      </c>
      <c r="EA351">
        <v>355</v>
      </c>
      <c r="EB351">
        <v>330</v>
      </c>
      <c r="EC351">
        <v>31.34</v>
      </c>
      <c r="ED351">
        <v>27.08</v>
      </c>
      <c r="EE351">
        <v>33</v>
      </c>
      <c r="EF351">
        <v>34</v>
      </c>
      <c r="EG351" s="41">
        <f t="shared" si="122"/>
        <v>9.295774647887324E-2</v>
      </c>
      <c r="EH351" s="43">
        <f t="shared" si="123"/>
        <v>0.89696969696969697</v>
      </c>
      <c r="EI351" s="44">
        <f t="shared" si="124"/>
        <v>0.9899274434485702</v>
      </c>
      <c r="EJ351">
        <v>646</v>
      </c>
      <c r="EK351">
        <v>643</v>
      </c>
      <c r="EL351">
        <v>497</v>
      </c>
      <c r="EM351">
        <v>468</v>
      </c>
      <c r="EN351">
        <v>354</v>
      </c>
      <c r="EO351">
        <v>330</v>
      </c>
      <c r="EP351">
        <v>33</v>
      </c>
      <c r="EQ351">
        <v>34</v>
      </c>
      <c r="ER351">
        <v>317</v>
      </c>
      <c r="ES351">
        <v>302</v>
      </c>
      <c r="ET351">
        <v>130</v>
      </c>
      <c r="EU351">
        <v>113</v>
      </c>
      <c r="EV351">
        <v>19</v>
      </c>
      <c r="EW351">
        <v>20</v>
      </c>
      <c r="EX351">
        <v>34</v>
      </c>
      <c r="EY351">
        <v>47</v>
      </c>
      <c r="EZ351">
        <v>1.2</v>
      </c>
      <c r="FA351">
        <v>0.60000000000000009</v>
      </c>
      <c r="FB351">
        <v>1.8</v>
      </c>
      <c r="FC351" s="20">
        <v>21.41</v>
      </c>
      <c r="FD351" s="26">
        <f t="shared" si="125"/>
        <v>0.44604166666666667</v>
      </c>
      <c r="FE351">
        <v>1.5674999999999999</v>
      </c>
      <c r="FF351">
        <v>0.46</v>
      </c>
      <c r="FG351">
        <v>0.01</v>
      </c>
      <c r="FH351">
        <v>0.47</v>
      </c>
      <c r="FL351" s="42">
        <f t="shared" si="126"/>
        <v>131</v>
      </c>
      <c r="FM351" s="20">
        <f t="shared" si="127"/>
        <v>11</v>
      </c>
      <c r="FN351" s="41">
        <v>5.8333333300000005E-2</v>
      </c>
      <c r="FO351" s="20">
        <f t="shared" si="128"/>
        <v>20.100000000000001</v>
      </c>
      <c r="FP351" s="20">
        <f t="shared" si="129"/>
        <v>25.515599999999999</v>
      </c>
      <c r="FQ351" s="20">
        <f t="shared" si="130"/>
        <v>112.15277777777777</v>
      </c>
      <c r="FV351" t="s">
        <v>751</v>
      </c>
      <c r="FW351" s="45">
        <v>650000</v>
      </c>
      <c r="FX351" s="45">
        <v>661667</v>
      </c>
      <c r="FY351">
        <v>55</v>
      </c>
      <c r="FZ351">
        <v>7</v>
      </c>
      <c r="GA351">
        <v>17</v>
      </c>
      <c r="GB351">
        <v>24</v>
      </c>
      <c r="GC351">
        <v>-8</v>
      </c>
      <c r="GD351">
        <v>39</v>
      </c>
      <c r="GE351">
        <v>86</v>
      </c>
      <c r="GF351">
        <v>755</v>
      </c>
      <c r="GG351">
        <v>1.1000000000000001</v>
      </c>
      <c r="GH351">
        <v>0.60000000000000009</v>
      </c>
      <c r="GI351">
        <v>1.7000000000000002</v>
      </c>
      <c r="GJ351" s="42">
        <f t="shared" si="131"/>
        <v>20.100000000000001</v>
      </c>
    </row>
    <row r="352" spans="1:192" x14ac:dyDescent="0.45">
      <c r="A352" s="40">
        <v>31077</v>
      </c>
      <c r="B352" t="s">
        <v>1321</v>
      </c>
      <c r="C352" t="s">
        <v>126</v>
      </c>
      <c r="D352" t="s">
        <v>91</v>
      </c>
      <c r="E352" t="s">
        <v>91</v>
      </c>
      <c r="F352">
        <v>71</v>
      </c>
      <c r="G352">
        <v>186</v>
      </c>
      <c r="H352">
        <v>2004</v>
      </c>
      <c r="I352">
        <v>4</v>
      </c>
      <c r="J352">
        <v>126</v>
      </c>
      <c r="K352" t="s">
        <v>202</v>
      </c>
      <c r="L352">
        <v>2007</v>
      </c>
      <c r="M352">
        <v>33</v>
      </c>
      <c r="N352">
        <v>10</v>
      </c>
      <c r="O352">
        <v>8471338</v>
      </c>
      <c r="P352" t="s">
        <v>2202</v>
      </c>
      <c r="Q352" t="s">
        <v>2203</v>
      </c>
      <c r="R352" t="s">
        <v>2204</v>
      </c>
      <c r="S352" t="s">
        <v>2205</v>
      </c>
      <c r="T352" t="s">
        <v>716</v>
      </c>
      <c r="U352" t="s">
        <v>2206</v>
      </c>
      <c r="V352">
        <v>60</v>
      </c>
      <c r="W352">
        <v>6</v>
      </c>
      <c r="X352">
        <v>5</v>
      </c>
      <c r="Y352">
        <v>5</v>
      </c>
      <c r="Z352">
        <v>11</v>
      </c>
      <c r="AA352">
        <v>0</v>
      </c>
      <c r="AB352">
        <v>0</v>
      </c>
      <c r="AC352" s="26">
        <f t="shared" si="110"/>
        <v>0.18333333333333332</v>
      </c>
      <c r="AD352" s="20">
        <f t="shared" si="111"/>
        <v>-2.9603960396039604</v>
      </c>
      <c r="AE352" s="20">
        <v>4.4779999999999998</v>
      </c>
      <c r="AF352">
        <v>-5</v>
      </c>
      <c r="AG352">
        <v>-1.6</v>
      </c>
      <c r="AH352">
        <v>30</v>
      </c>
      <c r="AI352">
        <v>1059</v>
      </c>
      <c r="AJ352">
        <v>41049</v>
      </c>
      <c r="AK352" s="20">
        <v>684.15</v>
      </c>
      <c r="AL352">
        <v>684.15</v>
      </c>
      <c r="AM352">
        <v>684</v>
      </c>
      <c r="AN352" s="26">
        <f t="shared" si="112"/>
        <v>11.4025</v>
      </c>
      <c r="AO352">
        <v>19.350000000000001</v>
      </c>
      <c r="AP352" s="41">
        <f t="shared" si="113"/>
        <v>0.61111111111111116</v>
      </c>
      <c r="AQ352">
        <v>88</v>
      </c>
      <c r="AR352">
        <v>88</v>
      </c>
      <c r="AS352">
        <v>88</v>
      </c>
      <c r="AT352">
        <v>70</v>
      </c>
      <c r="AU352">
        <v>70</v>
      </c>
      <c r="AV352">
        <v>55</v>
      </c>
      <c r="AW352">
        <v>57</v>
      </c>
      <c r="AX352">
        <v>26</v>
      </c>
      <c r="AY352">
        <v>4</v>
      </c>
      <c r="AZ352">
        <v>9</v>
      </c>
      <c r="BA352" s="42">
        <f t="shared" si="114"/>
        <v>13</v>
      </c>
      <c r="BB352">
        <v>5.21</v>
      </c>
      <c r="BC352">
        <v>31.145499999999998</v>
      </c>
      <c r="BD352" s="20">
        <v>144</v>
      </c>
      <c r="BE352" s="20">
        <f t="shared" si="115"/>
        <v>232</v>
      </c>
      <c r="BF352" s="20">
        <f t="shared" si="116"/>
        <v>20.346415259811444</v>
      </c>
      <c r="BG352">
        <v>167</v>
      </c>
      <c r="BH352">
        <v>199</v>
      </c>
      <c r="BI352">
        <v>291</v>
      </c>
      <c r="BJ352" s="41">
        <f t="shared" si="117"/>
        <v>0.36462882096069871</v>
      </c>
      <c r="BK352">
        <v>53</v>
      </c>
      <c r="BL352">
        <v>53</v>
      </c>
      <c r="BM352">
        <v>54</v>
      </c>
      <c r="BN352" s="42">
        <f t="shared" si="118"/>
        <v>-1</v>
      </c>
      <c r="BO352">
        <v>15</v>
      </c>
      <c r="BP352">
        <v>18</v>
      </c>
      <c r="BQ352">
        <v>7</v>
      </c>
      <c r="BR352">
        <v>29</v>
      </c>
      <c r="BS352" s="41">
        <f t="shared" si="119"/>
        <v>5.4104477611940295E-2</v>
      </c>
      <c r="BT352">
        <v>194</v>
      </c>
      <c r="BU352">
        <v>197</v>
      </c>
      <c r="BV352" s="41">
        <f t="shared" si="120"/>
        <v>0.49616368286445012</v>
      </c>
      <c r="BW352">
        <v>97</v>
      </c>
      <c r="BX352">
        <v>92</v>
      </c>
      <c r="BY352">
        <v>66</v>
      </c>
      <c r="BZ352">
        <v>57</v>
      </c>
      <c r="CA352">
        <v>31</v>
      </c>
      <c r="CB352">
        <v>48</v>
      </c>
      <c r="CC352">
        <v>61</v>
      </c>
      <c r="CD352">
        <v>64</v>
      </c>
      <c r="CE352">
        <v>62</v>
      </c>
      <c r="CF352">
        <v>61</v>
      </c>
      <c r="CG352">
        <v>121</v>
      </c>
      <c r="CH352">
        <v>125</v>
      </c>
      <c r="CI352">
        <v>0</v>
      </c>
      <c r="CJ352">
        <v>0</v>
      </c>
      <c r="CK352">
        <v>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2</v>
      </c>
      <c r="CU352">
        <v>0</v>
      </c>
      <c r="CV352">
        <v>3</v>
      </c>
      <c r="CW352">
        <v>0</v>
      </c>
      <c r="CX352">
        <v>1</v>
      </c>
      <c r="CY352">
        <v>1</v>
      </c>
      <c r="CZ352">
        <v>13</v>
      </c>
      <c r="DA352">
        <v>2</v>
      </c>
      <c r="DB352">
        <v>3</v>
      </c>
      <c r="DC352">
        <v>10</v>
      </c>
      <c r="DD352">
        <v>4</v>
      </c>
      <c r="DE352">
        <v>6</v>
      </c>
      <c r="DF352">
        <v>3</v>
      </c>
      <c r="DG352">
        <v>27</v>
      </c>
      <c r="DH352">
        <v>15</v>
      </c>
      <c r="DI352">
        <v>8</v>
      </c>
      <c r="DJ352">
        <v>15</v>
      </c>
      <c r="DK352">
        <v>15</v>
      </c>
      <c r="DL352">
        <v>0</v>
      </c>
      <c r="DM352">
        <v>8</v>
      </c>
      <c r="DN352">
        <v>8</v>
      </c>
      <c r="DO352">
        <v>0</v>
      </c>
      <c r="DP352" s="42">
        <f t="shared" si="121"/>
        <v>-7</v>
      </c>
      <c r="DQ352" s="20">
        <v>-5.1020000000000003</v>
      </c>
      <c r="DR352">
        <v>15</v>
      </c>
      <c r="DS352">
        <v>0</v>
      </c>
      <c r="DT352">
        <v>0</v>
      </c>
      <c r="DU352">
        <v>0</v>
      </c>
      <c r="DV352">
        <v>0</v>
      </c>
      <c r="DW352">
        <v>518</v>
      </c>
      <c r="DX352">
        <v>700</v>
      </c>
      <c r="DY352">
        <v>390</v>
      </c>
      <c r="DZ352">
        <v>507</v>
      </c>
      <c r="EA352">
        <v>274</v>
      </c>
      <c r="EB352">
        <v>352</v>
      </c>
      <c r="EC352">
        <v>21.01</v>
      </c>
      <c r="ED352">
        <v>32.15</v>
      </c>
      <c r="EE352">
        <v>18</v>
      </c>
      <c r="EF352">
        <v>35</v>
      </c>
      <c r="EG352" s="41">
        <f t="shared" si="122"/>
        <v>6.569343065693431E-2</v>
      </c>
      <c r="EH352" s="43">
        <f t="shared" si="123"/>
        <v>0.90056818181818188</v>
      </c>
      <c r="EI352" s="44">
        <f t="shared" si="124"/>
        <v>0.96626161247511622</v>
      </c>
      <c r="EJ352">
        <v>518</v>
      </c>
      <c r="EK352">
        <v>699</v>
      </c>
      <c r="EL352">
        <v>388</v>
      </c>
      <c r="EM352">
        <v>507</v>
      </c>
      <c r="EN352">
        <v>272</v>
      </c>
      <c r="EO352">
        <v>352</v>
      </c>
      <c r="EP352">
        <v>18</v>
      </c>
      <c r="EQ352">
        <v>35</v>
      </c>
      <c r="ER352">
        <v>243</v>
      </c>
      <c r="ES352">
        <v>337</v>
      </c>
      <c r="ET352">
        <v>90</v>
      </c>
      <c r="EU352">
        <v>131</v>
      </c>
      <c r="EV352">
        <v>8</v>
      </c>
      <c r="EW352">
        <v>16</v>
      </c>
      <c r="EX352">
        <v>61</v>
      </c>
      <c r="EY352">
        <v>47</v>
      </c>
      <c r="EZ352">
        <v>-0.2</v>
      </c>
      <c r="FA352">
        <v>0.60000000000000009</v>
      </c>
      <c r="FB352">
        <v>0.4</v>
      </c>
      <c r="FC352" s="20">
        <v>10.039999999999999</v>
      </c>
      <c r="FD352" s="26">
        <f t="shared" si="125"/>
        <v>0.16733333333333331</v>
      </c>
      <c r="FE352">
        <v>0.50719999999999998</v>
      </c>
      <c r="FF352">
        <v>0.03</v>
      </c>
      <c r="FG352">
        <v>0.01</v>
      </c>
      <c r="FH352">
        <v>0.04</v>
      </c>
      <c r="FL352" s="42">
        <f t="shared" si="126"/>
        <v>112</v>
      </c>
      <c r="FM352" s="20">
        <f t="shared" si="127"/>
        <v>4</v>
      </c>
      <c r="FN352" s="41">
        <v>4.3466737300000002E-2</v>
      </c>
      <c r="FO352" s="20">
        <f t="shared" si="128"/>
        <v>8</v>
      </c>
      <c r="FP352" s="20">
        <f t="shared" si="129"/>
        <v>9.9795999999999996</v>
      </c>
      <c r="FQ352" s="20">
        <f t="shared" si="130"/>
        <v>106.81868011401008</v>
      </c>
      <c r="FR352">
        <v>8</v>
      </c>
      <c r="FS352" t="s">
        <v>455</v>
      </c>
      <c r="FT352">
        <v>390</v>
      </c>
      <c r="FV352" t="s">
        <v>711</v>
      </c>
      <c r="FW352" s="45">
        <v>1300000</v>
      </c>
      <c r="FX352" s="45">
        <v>1200000</v>
      </c>
      <c r="FY352">
        <v>666</v>
      </c>
      <c r="FZ352">
        <v>67</v>
      </c>
      <c r="GA352">
        <v>85</v>
      </c>
      <c r="GB352">
        <v>152</v>
      </c>
      <c r="GC352">
        <v>-10</v>
      </c>
      <c r="GD352">
        <v>351</v>
      </c>
      <c r="GE352">
        <v>727</v>
      </c>
      <c r="GF352">
        <v>8332</v>
      </c>
      <c r="GG352">
        <v>0.4</v>
      </c>
      <c r="GH352">
        <v>9.6</v>
      </c>
      <c r="GI352">
        <v>10</v>
      </c>
      <c r="GJ352" s="42">
        <f t="shared" si="131"/>
        <v>8</v>
      </c>
    </row>
    <row r="353" spans="1:192" x14ac:dyDescent="0.45">
      <c r="A353" s="40">
        <v>31127</v>
      </c>
      <c r="B353" t="s">
        <v>1143</v>
      </c>
      <c r="C353" t="s">
        <v>295</v>
      </c>
      <c r="D353" t="s">
        <v>107</v>
      </c>
      <c r="E353" t="s">
        <v>107</v>
      </c>
      <c r="F353">
        <v>70</v>
      </c>
      <c r="G353">
        <v>187</v>
      </c>
      <c r="H353">
        <v>2004</v>
      </c>
      <c r="I353">
        <v>4</v>
      </c>
      <c r="J353">
        <v>127</v>
      </c>
      <c r="K353" t="s">
        <v>202</v>
      </c>
      <c r="L353">
        <v>2006</v>
      </c>
      <c r="M353">
        <v>32</v>
      </c>
      <c r="N353">
        <v>12</v>
      </c>
      <c r="O353">
        <v>8471339</v>
      </c>
      <c r="P353" t="s">
        <v>2207</v>
      </c>
      <c r="Q353" t="s">
        <v>2208</v>
      </c>
      <c r="R353" t="s">
        <v>2209</v>
      </c>
      <c r="S353" t="s">
        <v>390</v>
      </c>
      <c r="T353" t="s">
        <v>710</v>
      </c>
      <c r="U353" t="s">
        <v>153</v>
      </c>
      <c r="V353">
        <v>67</v>
      </c>
      <c r="W353">
        <v>5</v>
      </c>
      <c r="X353">
        <v>13</v>
      </c>
      <c r="Y353">
        <v>6</v>
      </c>
      <c r="Z353">
        <v>18</v>
      </c>
      <c r="AA353">
        <v>13</v>
      </c>
      <c r="AB353">
        <v>82</v>
      </c>
      <c r="AC353" s="26">
        <f t="shared" si="110"/>
        <v>0.26865671641791045</v>
      </c>
      <c r="AD353" s="20">
        <f t="shared" si="111"/>
        <v>-18.860501567398117</v>
      </c>
      <c r="AE353" s="20">
        <v>6.3079999999999998</v>
      </c>
      <c r="AF353">
        <v>-4</v>
      </c>
      <c r="AG353">
        <v>0.7</v>
      </c>
      <c r="AH353">
        <v>29</v>
      </c>
      <c r="AI353">
        <v>1239</v>
      </c>
      <c r="AJ353">
        <v>53551</v>
      </c>
      <c r="AK353" s="20">
        <v>892.51666666666995</v>
      </c>
      <c r="AL353">
        <v>892.52</v>
      </c>
      <c r="AM353">
        <v>893</v>
      </c>
      <c r="AN353" s="26">
        <f t="shared" si="112"/>
        <v>13.321144278606965</v>
      </c>
      <c r="AO353">
        <v>22.3</v>
      </c>
      <c r="AP353" s="41">
        <f t="shared" si="113"/>
        <v>0.54545454545454541</v>
      </c>
      <c r="AQ353">
        <v>179</v>
      </c>
      <c r="AR353">
        <v>179</v>
      </c>
      <c r="AS353">
        <v>179</v>
      </c>
      <c r="AT353">
        <v>147</v>
      </c>
      <c r="AU353">
        <v>147</v>
      </c>
      <c r="AV353">
        <v>104</v>
      </c>
      <c r="AW353">
        <v>109</v>
      </c>
      <c r="AX353">
        <v>40</v>
      </c>
      <c r="AY353">
        <v>4</v>
      </c>
      <c r="AZ353">
        <v>8</v>
      </c>
      <c r="BA353" s="42">
        <f t="shared" si="114"/>
        <v>12</v>
      </c>
      <c r="BB353">
        <v>10.4</v>
      </c>
      <c r="BC353">
        <v>32.25</v>
      </c>
      <c r="BD353" s="20">
        <v>144.69999999999999</v>
      </c>
      <c r="BE353" s="20">
        <f t="shared" si="115"/>
        <v>323.7</v>
      </c>
      <c r="BF353" s="20">
        <f t="shared" si="116"/>
        <v>21.760856899565276</v>
      </c>
      <c r="BG353">
        <v>248</v>
      </c>
      <c r="BH353">
        <v>343</v>
      </c>
      <c r="BI353">
        <v>292</v>
      </c>
      <c r="BJ353" s="41">
        <f t="shared" si="117"/>
        <v>0.45925925925925926</v>
      </c>
      <c r="BK353">
        <v>138</v>
      </c>
      <c r="BL353">
        <v>138</v>
      </c>
      <c r="BM353">
        <v>55</v>
      </c>
      <c r="BN353" s="42">
        <f t="shared" si="118"/>
        <v>83</v>
      </c>
      <c r="BO353">
        <v>43</v>
      </c>
      <c r="BP353">
        <v>16</v>
      </c>
      <c r="BQ353">
        <v>26</v>
      </c>
      <c r="BR353">
        <v>40</v>
      </c>
      <c r="BS353" s="41">
        <f t="shared" si="119"/>
        <v>5.5788005578800558E-2</v>
      </c>
      <c r="BT353">
        <v>27</v>
      </c>
      <c r="BU353">
        <v>39</v>
      </c>
      <c r="BV353" s="41">
        <f t="shared" si="120"/>
        <v>0.40909090909090912</v>
      </c>
      <c r="BW353">
        <v>13</v>
      </c>
      <c r="BX353">
        <v>20</v>
      </c>
      <c r="BY353">
        <v>6</v>
      </c>
      <c r="BZ353">
        <v>8</v>
      </c>
      <c r="CA353">
        <v>8</v>
      </c>
      <c r="CB353">
        <v>11</v>
      </c>
      <c r="CC353">
        <v>9</v>
      </c>
      <c r="CD353">
        <v>14</v>
      </c>
      <c r="CE353">
        <v>10</v>
      </c>
      <c r="CF353">
        <v>16</v>
      </c>
      <c r="CG353">
        <v>15</v>
      </c>
      <c r="CH353">
        <v>22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4</v>
      </c>
      <c r="CW353">
        <v>1</v>
      </c>
      <c r="CX353">
        <v>0</v>
      </c>
      <c r="CY353">
        <v>5</v>
      </c>
      <c r="CZ353">
        <v>37</v>
      </c>
      <c r="DA353">
        <v>10</v>
      </c>
      <c r="DB353">
        <v>1</v>
      </c>
      <c r="DC353">
        <v>10</v>
      </c>
      <c r="DD353">
        <v>12</v>
      </c>
      <c r="DE353">
        <v>7</v>
      </c>
      <c r="DF353">
        <v>1</v>
      </c>
      <c r="DG353">
        <v>63</v>
      </c>
      <c r="DH353">
        <v>13</v>
      </c>
      <c r="DI353">
        <v>19</v>
      </c>
      <c r="DJ353">
        <v>13</v>
      </c>
      <c r="DK353">
        <v>12</v>
      </c>
      <c r="DL353">
        <v>1</v>
      </c>
      <c r="DM353">
        <v>18</v>
      </c>
      <c r="DN353">
        <v>17</v>
      </c>
      <c r="DO353">
        <v>1</v>
      </c>
      <c r="DP353" s="42">
        <f t="shared" si="121"/>
        <v>6</v>
      </c>
      <c r="DQ353" s="20">
        <v>5.9350000000000005</v>
      </c>
      <c r="DR353">
        <v>12</v>
      </c>
      <c r="DS353">
        <v>1</v>
      </c>
      <c r="DT353">
        <v>0</v>
      </c>
      <c r="DU353">
        <v>0</v>
      </c>
      <c r="DV353">
        <v>0</v>
      </c>
      <c r="DW353">
        <v>843</v>
      </c>
      <c r="DX353">
        <v>907</v>
      </c>
      <c r="DY353">
        <v>633</v>
      </c>
      <c r="DZ353">
        <v>677</v>
      </c>
      <c r="EA353">
        <v>451</v>
      </c>
      <c r="EB353">
        <v>509</v>
      </c>
      <c r="EC353">
        <v>39.72</v>
      </c>
      <c r="ED353">
        <v>39.590000000000003</v>
      </c>
      <c r="EE353">
        <v>33</v>
      </c>
      <c r="EF353">
        <v>51</v>
      </c>
      <c r="EG353" s="41">
        <f t="shared" si="122"/>
        <v>7.3170731707317069E-2</v>
      </c>
      <c r="EH353" s="43">
        <f t="shared" si="123"/>
        <v>0.89980353634577603</v>
      </c>
      <c r="EI353" s="44">
        <f t="shared" si="124"/>
        <v>0.97297426805309306</v>
      </c>
      <c r="EJ353">
        <v>837</v>
      </c>
      <c r="EK353">
        <v>906</v>
      </c>
      <c r="EL353">
        <v>629</v>
      </c>
      <c r="EM353">
        <v>677</v>
      </c>
      <c r="EN353">
        <v>448</v>
      </c>
      <c r="EO353">
        <v>508</v>
      </c>
      <c r="EP353">
        <v>32</v>
      </c>
      <c r="EQ353">
        <v>51</v>
      </c>
      <c r="ER353">
        <v>420</v>
      </c>
      <c r="ES353">
        <v>422</v>
      </c>
      <c r="ET353">
        <v>151</v>
      </c>
      <c r="EU353">
        <v>152</v>
      </c>
      <c r="EV353">
        <v>18</v>
      </c>
      <c r="EW353">
        <v>28</v>
      </c>
      <c r="EX353">
        <v>69</v>
      </c>
      <c r="EY353">
        <v>79</v>
      </c>
      <c r="EZ353">
        <v>-0.1</v>
      </c>
      <c r="FA353">
        <v>0.5</v>
      </c>
      <c r="FB353">
        <v>0.4</v>
      </c>
      <c r="FC353" s="20">
        <v>22.48</v>
      </c>
      <c r="FD353" s="26">
        <f t="shared" si="125"/>
        <v>0.33552238805970153</v>
      </c>
      <c r="FE353">
        <v>1.1049</v>
      </c>
      <c r="FF353">
        <v>0.45</v>
      </c>
      <c r="FG353">
        <v>-0.01</v>
      </c>
      <c r="FH353">
        <v>0.44</v>
      </c>
      <c r="FI353">
        <v>2</v>
      </c>
      <c r="FJ353">
        <v>0</v>
      </c>
      <c r="FK353">
        <v>0</v>
      </c>
      <c r="FL353" s="42">
        <f t="shared" si="126"/>
        <v>208</v>
      </c>
      <c r="FM353" s="20">
        <f t="shared" si="127"/>
        <v>13.666666666666666</v>
      </c>
      <c r="FN353" s="41">
        <v>2.1471589400000001E-2</v>
      </c>
      <c r="FO353" s="20">
        <f t="shared" si="128"/>
        <v>15.1</v>
      </c>
      <c r="FP353" s="20">
        <f t="shared" si="129"/>
        <v>19.187000000000001</v>
      </c>
      <c r="FQ353" s="20">
        <f t="shared" si="130"/>
        <v>117.64442253394883</v>
      </c>
      <c r="FR353">
        <v>9</v>
      </c>
      <c r="FS353" t="s">
        <v>189</v>
      </c>
      <c r="FT353">
        <v>549</v>
      </c>
      <c r="FU353" t="s">
        <v>1618</v>
      </c>
      <c r="FV353" t="s">
        <v>711</v>
      </c>
      <c r="FW353" s="45">
        <v>6500000</v>
      </c>
      <c r="FX353" s="45">
        <v>5800000</v>
      </c>
      <c r="FY353">
        <v>705</v>
      </c>
      <c r="FZ353">
        <v>179</v>
      </c>
      <c r="GA353">
        <v>190</v>
      </c>
      <c r="GB353">
        <v>369</v>
      </c>
      <c r="GC353">
        <v>-2</v>
      </c>
      <c r="GD353">
        <v>414</v>
      </c>
      <c r="GE353">
        <v>1767</v>
      </c>
      <c r="GF353">
        <v>12411</v>
      </c>
      <c r="GG353">
        <v>25.4</v>
      </c>
      <c r="GH353">
        <v>14.4</v>
      </c>
      <c r="GI353">
        <v>39.799999999999997</v>
      </c>
      <c r="GJ353" s="42">
        <f t="shared" si="131"/>
        <v>15.1</v>
      </c>
    </row>
    <row r="354" spans="1:192" x14ac:dyDescent="0.45">
      <c r="A354" s="40">
        <v>32555</v>
      </c>
      <c r="B354" t="s">
        <v>1063</v>
      </c>
      <c r="C354" t="s">
        <v>145</v>
      </c>
      <c r="D354" t="s">
        <v>91</v>
      </c>
      <c r="E354" t="s">
        <v>91</v>
      </c>
      <c r="F354">
        <v>70</v>
      </c>
      <c r="G354">
        <v>196</v>
      </c>
      <c r="K354" t="s">
        <v>92</v>
      </c>
      <c r="L354">
        <v>2016</v>
      </c>
      <c r="M354">
        <v>28</v>
      </c>
      <c r="N354">
        <v>2</v>
      </c>
      <c r="O354">
        <v>8475436</v>
      </c>
      <c r="P354" t="s">
        <v>2210</v>
      </c>
      <c r="Q354" t="s">
        <v>2211</v>
      </c>
      <c r="R354" t="s">
        <v>2212</v>
      </c>
      <c r="S354" t="s">
        <v>176</v>
      </c>
      <c r="T354" t="s">
        <v>725</v>
      </c>
      <c r="U354" t="s">
        <v>102</v>
      </c>
      <c r="V354">
        <v>7</v>
      </c>
      <c r="W354">
        <v>0</v>
      </c>
      <c r="X354">
        <v>1</v>
      </c>
      <c r="Y354">
        <v>1</v>
      </c>
      <c r="Z354">
        <v>1</v>
      </c>
      <c r="AA354">
        <v>30</v>
      </c>
      <c r="AB354">
        <v>68</v>
      </c>
      <c r="AC354" s="26">
        <f t="shared" si="110"/>
        <v>0.14285714285714285</v>
      </c>
      <c r="AD354" s="20">
        <f t="shared" si="111"/>
        <v>1</v>
      </c>
      <c r="AE354" s="20">
        <v>0.29499999999999998</v>
      </c>
      <c r="AF354">
        <v>0</v>
      </c>
      <c r="AG354">
        <v>-1.9</v>
      </c>
      <c r="AH354">
        <v>21</v>
      </c>
      <c r="AI354">
        <v>62</v>
      </c>
      <c r="AJ354">
        <v>2221</v>
      </c>
      <c r="AK354" s="20">
        <v>37.016666666667</v>
      </c>
      <c r="AL354">
        <v>37.020000000000003</v>
      </c>
      <c r="AM354">
        <v>37</v>
      </c>
      <c r="AN354" s="26">
        <f t="shared" si="112"/>
        <v>5.288095238095238</v>
      </c>
      <c r="AO354">
        <v>9.14</v>
      </c>
      <c r="AP354" s="41">
        <f t="shared" si="113"/>
        <v>1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2</v>
      </c>
      <c r="AX354">
        <v>1</v>
      </c>
      <c r="AY354">
        <v>0</v>
      </c>
      <c r="AZ354">
        <v>0</v>
      </c>
      <c r="BA354" s="42">
        <f t="shared" si="114"/>
        <v>0</v>
      </c>
      <c r="BB354">
        <v>0.14000000000000001</v>
      </c>
      <c r="BC354">
        <v>27</v>
      </c>
      <c r="BD354" s="20">
        <v>20</v>
      </c>
      <c r="BE354" s="20">
        <f t="shared" si="115"/>
        <v>23</v>
      </c>
      <c r="BF354" s="20">
        <f t="shared" si="116"/>
        <v>37.277147487844402</v>
      </c>
      <c r="BG354">
        <v>11</v>
      </c>
      <c r="BH354">
        <v>11</v>
      </c>
      <c r="BI354">
        <v>6</v>
      </c>
      <c r="BJ354" s="41">
        <f t="shared" si="117"/>
        <v>0.6470588235294118</v>
      </c>
      <c r="BK354">
        <v>15</v>
      </c>
      <c r="BL354">
        <v>15</v>
      </c>
      <c r="BM354">
        <v>6</v>
      </c>
      <c r="BN354" s="42">
        <f t="shared" si="118"/>
        <v>9</v>
      </c>
      <c r="BO354">
        <v>0</v>
      </c>
      <c r="BP354">
        <v>0</v>
      </c>
      <c r="BQ354">
        <v>1</v>
      </c>
      <c r="BR354">
        <v>1</v>
      </c>
      <c r="BS354" s="41">
        <f t="shared" si="119"/>
        <v>3.125E-2</v>
      </c>
      <c r="BT354">
        <v>0</v>
      </c>
      <c r="BU354">
        <v>2</v>
      </c>
      <c r="BV354" s="41">
        <f t="shared" si="120"/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2</v>
      </c>
      <c r="CE354">
        <v>0</v>
      </c>
      <c r="CF354">
        <v>0</v>
      </c>
      <c r="CG354">
        <v>0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2</v>
      </c>
      <c r="DH354">
        <v>6</v>
      </c>
      <c r="DI354">
        <v>0</v>
      </c>
      <c r="DJ354">
        <v>6</v>
      </c>
      <c r="DK354">
        <v>3</v>
      </c>
      <c r="DL354">
        <v>3</v>
      </c>
      <c r="DM354">
        <v>3</v>
      </c>
      <c r="DN354">
        <v>0</v>
      </c>
      <c r="DO354">
        <v>3</v>
      </c>
      <c r="DP354" s="42">
        <f t="shared" si="121"/>
        <v>-6</v>
      </c>
      <c r="DQ354" s="20">
        <v>-3.0379999999999998</v>
      </c>
      <c r="DR354">
        <v>3</v>
      </c>
      <c r="DS354">
        <v>3</v>
      </c>
      <c r="DT354">
        <v>0</v>
      </c>
      <c r="DU354">
        <v>0</v>
      </c>
      <c r="DV354">
        <v>0</v>
      </c>
      <c r="DW354">
        <v>20</v>
      </c>
      <c r="DX354">
        <v>39</v>
      </c>
      <c r="DY354">
        <v>18</v>
      </c>
      <c r="DZ354">
        <v>31</v>
      </c>
      <c r="EA354">
        <v>12</v>
      </c>
      <c r="EB354">
        <v>20</v>
      </c>
      <c r="EC354">
        <v>0.51</v>
      </c>
      <c r="ED354">
        <v>2.35</v>
      </c>
      <c r="EE354">
        <v>1</v>
      </c>
      <c r="EF354">
        <v>1</v>
      </c>
      <c r="EG354" s="41">
        <f t="shared" si="122"/>
        <v>8.3333333333333329E-2</v>
      </c>
      <c r="EH354" s="43">
        <f t="shared" si="123"/>
        <v>0.95</v>
      </c>
      <c r="EI354" s="44">
        <f t="shared" si="124"/>
        <v>1.0333333333333332</v>
      </c>
      <c r="EJ354">
        <v>20</v>
      </c>
      <c r="EK354">
        <v>39</v>
      </c>
      <c r="EL354">
        <v>18</v>
      </c>
      <c r="EM354">
        <v>31</v>
      </c>
      <c r="EN354">
        <v>12</v>
      </c>
      <c r="EO354">
        <v>20</v>
      </c>
      <c r="EP354">
        <v>1</v>
      </c>
      <c r="EQ354">
        <v>1</v>
      </c>
      <c r="ER354">
        <v>6</v>
      </c>
      <c r="ES354">
        <v>17</v>
      </c>
      <c r="ET354">
        <v>1</v>
      </c>
      <c r="EU354">
        <v>9</v>
      </c>
      <c r="EV354">
        <v>0</v>
      </c>
      <c r="EW354">
        <v>1</v>
      </c>
      <c r="EX354">
        <v>8</v>
      </c>
      <c r="EY354">
        <v>3</v>
      </c>
      <c r="EZ354">
        <v>0</v>
      </c>
      <c r="FA354">
        <v>0</v>
      </c>
      <c r="FB354">
        <v>0</v>
      </c>
      <c r="FC354" s="20">
        <v>-0.44</v>
      </c>
      <c r="FD354" s="26">
        <f t="shared" si="125"/>
        <v>-6.2857142857142861E-2</v>
      </c>
      <c r="FE354">
        <v>4.2000000000000006E-3</v>
      </c>
      <c r="FF354">
        <v>0</v>
      </c>
      <c r="FG354">
        <v>0</v>
      </c>
      <c r="FH354">
        <v>0</v>
      </c>
      <c r="FL354" s="42">
        <f t="shared" si="126"/>
        <v>40</v>
      </c>
      <c r="FM354" s="20">
        <f t="shared" si="127"/>
        <v>5.333333333333333</v>
      </c>
      <c r="FN354" s="41">
        <v>0</v>
      </c>
      <c r="FO354" s="20">
        <f t="shared" si="128"/>
        <v>-1.1000000000000001</v>
      </c>
      <c r="FP354" s="20">
        <f t="shared" si="129"/>
        <v>0.39240000000000008</v>
      </c>
      <c r="FQ354" s="20">
        <f t="shared" si="130"/>
        <v>95.62398703403565</v>
      </c>
      <c r="FR354">
        <v>4</v>
      </c>
      <c r="FS354" t="s">
        <v>314</v>
      </c>
      <c r="FT354">
        <v>195</v>
      </c>
      <c r="FV354" t="s">
        <v>711</v>
      </c>
      <c r="FW354" s="45">
        <v>650000</v>
      </c>
      <c r="FX354" s="45">
        <v>650000</v>
      </c>
      <c r="FY354">
        <v>8</v>
      </c>
      <c r="FZ354">
        <v>0</v>
      </c>
      <c r="GA354">
        <v>1</v>
      </c>
      <c r="GB354">
        <v>1</v>
      </c>
      <c r="GC354">
        <v>-1</v>
      </c>
      <c r="GD354">
        <v>21</v>
      </c>
      <c r="GE354">
        <v>3</v>
      </c>
      <c r="GF354">
        <v>42</v>
      </c>
      <c r="GG354">
        <v>0</v>
      </c>
      <c r="GH354">
        <v>0</v>
      </c>
      <c r="GI354">
        <v>0</v>
      </c>
      <c r="GJ354" s="42">
        <f t="shared" si="131"/>
        <v>-1.1000000000000001</v>
      </c>
    </row>
    <row r="355" spans="1:192" x14ac:dyDescent="0.45">
      <c r="A355" s="40">
        <v>34653</v>
      </c>
      <c r="B355" t="s">
        <v>2213</v>
      </c>
      <c r="C355" t="s">
        <v>295</v>
      </c>
      <c r="D355" t="s">
        <v>107</v>
      </c>
      <c r="E355" t="s">
        <v>107</v>
      </c>
      <c r="F355">
        <v>75</v>
      </c>
      <c r="G355">
        <v>200</v>
      </c>
      <c r="H355">
        <v>2013</v>
      </c>
      <c r="I355">
        <v>3</v>
      </c>
      <c r="J355">
        <v>66</v>
      </c>
      <c r="K355" t="s">
        <v>202</v>
      </c>
      <c r="L355">
        <v>2015</v>
      </c>
      <c r="M355">
        <v>23</v>
      </c>
      <c r="N355">
        <v>3</v>
      </c>
      <c r="O355">
        <v>8477488</v>
      </c>
      <c r="P355" t="s">
        <v>2214</v>
      </c>
      <c r="Q355" t="s">
        <v>2215</v>
      </c>
      <c r="R355" t="s">
        <v>2216</v>
      </c>
      <c r="S355" t="s">
        <v>1315</v>
      </c>
      <c r="T355" t="s">
        <v>720</v>
      </c>
      <c r="U355" t="s">
        <v>343</v>
      </c>
      <c r="V355">
        <v>65</v>
      </c>
      <c r="W355">
        <v>3</v>
      </c>
      <c r="X355">
        <v>16</v>
      </c>
      <c r="Y355">
        <v>7</v>
      </c>
      <c r="Z355">
        <v>19</v>
      </c>
      <c r="AA355">
        <v>13</v>
      </c>
      <c r="AB355">
        <v>46</v>
      </c>
      <c r="AC355" s="26">
        <f t="shared" si="110"/>
        <v>0.29230769230769232</v>
      </c>
      <c r="AD355" s="20">
        <f t="shared" si="111"/>
        <v>3.5033112582781456</v>
      </c>
      <c r="AE355" s="20">
        <v>6.1269999999999998</v>
      </c>
      <c r="AF355">
        <v>-6</v>
      </c>
      <c r="AG355">
        <v>5</v>
      </c>
      <c r="AH355">
        <v>18</v>
      </c>
      <c r="AI355">
        <v>1642</v>
      </c>
      <c r="AJ355">
        <v>81526</v>
      </c>
      <c r="AK355" s="20">
        <v>1358.7666666667001</v>
      </c>
      <c r="AL355">
        <v>1358.77</v>
      </c>
      <c r="AM355">
        <v>1359</v>
      </c>
      <c r="AN355" s="26">
        <f t="shared" si="112"/>
        <v>20.904102564102566</v>
      </c>
      <c r="AO355">
        <v>34.71</v>
      </c>
      <c r="AP355" s="41">
        <f t="shared" si="113"/>
        <v>0.38775510204081631</v>
      </c>
      <c r="AQ355">
        <v>199</v>
      </c>
      <c r="AR355">
        <v>201</v>
      </c>
      <c r="AS355">
        <v>201</v>
      </c>
      <c r="AT355">
        <v>130</v>
      </c>
      <c r="AU355">
        <v>131</v>
      </c>
      <c r="AV355">
        <v>88</v>
      </c>
      <c r="AW355">
        <v>61</v>
      </c>
      <c r="AX355">
        <v>12</v>
      </c>
      <c r="AY355">
        <v>9</v>
      </c>
      <c r="AZ355">
        <v>16</v>
      </c>
      <c r="BA355" s="42">
        <f t="shared" si="114"/>
        <v>25</v>
      </c>
      <c r="BB355">
        <v>4.54</v>
      </c>
      <c r="BC355">
        <v>48.306800000000003</v>
      </c>
      <c r="BD355" s="20">
        <v>194.7</v>
      </c>
      <c r="BE355" s="20">
        <f t="shared" si="115"/>
        <v>393.7</v>
      </c>
      <c r="BF355" s="20">
        <f t="shared" si="116"/>
        <v>17.384840701516811</v>
      </c>
      <c r="BG355">
        <v>358</v>
      </c>
      <c r="BH355">
        <v>462</v>
      </c>
      <c r="BI355">
        <v>482</v>
      </c>
      <c r="BJ355" s="41">
        <f t="shared" si="117"/>
        <v>0.42619047619047618</v>
      </c>
      <c r="BK355">
        <v>57</v>
      </c>
      <c r="BL355">
        <v>57</v>
      </c>
      <c r="BM355">
        <v>92</v>
      </c>
      <c r="BN355" s="42">
        <f t="shared" si="118"/>
        <v>-35</v>
      </c>
      <c r="BO355">
        <v>43</v>
      </c>
      <c r="BP355">
        <v>24</v>
      </c>
      <c r="BQ355">
        <v>38</v>
      </c>
      <c r="BR355">
        <v>101</v>
      </c>
      <c r="BS355" s="41">
        <f t="shared" si="119"/>
        <v>9.5372993389990557E-2</v>
      </c>
      <c r="BT355">
        <v>0</v>
      </c>
      <c r="BU355">
        <v>1</v>
      </c>
      <c r="BV355" s="41">
        <f t="shared" si="120"/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2</v>
      </c>
      <c r="CY355">
        <v>3</v>
      </c>
      <c r="CZ355">
        <v>38</v>
      </c>
      <c r="DA355">
        <v>2</v>
      </c>
      <c r="DB355">
        <v>0</v>
      </c>
      <c r="DC355">
        <v>18</v>
      </c>
      <c r="DD355">
        <v>25</v>
      </c>
      <c r="DE355">
        <v>0</v>
      </c>
      <c r="DF355">
        <v>0</v>
      </c>
      <c r="DG355">
        <v>43</v>
      </c>
      <c r="DH355">
        <v>9</v>
      </c>
      <c r="DI355">
        <v>10</v>
      </c>
      <c r="DJ355">
        <v>9</v>
      </c>
      <c r="DK355">
        <v>9</v>
      </c>
      <c r="DL355">
        <v>0</v>
      </c>
      <c r="DM355">
        <v>9</v>
      </c>
      <c r="DN355">
        <v>9</v>
      </c>
      <c r="DO355">
        <v>0</v>
      </c>
      <c r="DP355" s="42">
        <f t="shared" si="121"/>
        <v>1</v>
      </c>
      <c r="DQ355" s="20">
        <v>8.4190000000000005</v>
      </c>
      <c r="DR355">
        <v>9</v>
      </c>
      <c r="DS355">
        <v>0</v>
      </c>
      <c r="DT355">
        <v>0</v>
      </c>
      <c r="DU355">
        <v>0</v>
      </c>
      <c r="DV355">
        <v>0</v>
      </c>
      <c r="DW355">
        <v>1237</v>
      </c>
      <c r="DX355">
        <v>1268</v>
      </c>
      <c r="DY355">
        <v>904</v>
      </c>
      <c r="DZ355">
        <v>958</v>
      </c>
      <c r="EA355">
        <v>631</v>
      </c>
      <c r="EB355">
        <v>675</v>
      </c>
      <c r="EC355">
        <v>57.44</v>
      </c>
      <c r="ED355">
        <v>63.81</v>
      </c>
      <c r="EE355">
        <v>49</v>
      </c>
      <c r="EF355">
        <v>77</v>
      </c>
      <c r="EG355" s="41">
        <f t="shared" si="122"/>
        <v>7.7654516640253565E-2</v>
      </c>
      <c r="EH355" s="43">
        <f t="shared" si="123"/>
        <v>0.88592592592592589</v>
      </c>
      <c r="EI355" s="44">
        <f t="shared" si="124"/>
        <v>0.96358044256617947</v>
      </c>
      <c r="EJ355">
        <v>1234</v>
      </c>
      <c r="EK355">
        <v>1269</v>
      </c>
      <c r="EL355">
        <v>902</v>
      </c>
      <c r="EM355">
        <v>959</v>
      </c>
      <c r="EN355">
        <v>624</v>
      </c>
      <c r="EO355">
        <v>676</v>
      </c>
      <c r="EP355">
        <v>49</v>
      </c>
      <c r="EQ355">
        <v>77</v>
      </c>
      <c r="ER355">
        <v>604</v>
      </c>
      <c r="ES355">
        <v>629</v>
      </c>
      <c r="ET355">
        <v>254</v>
      </c>
      <c r="EU355">
        <v>251</v>
      </c>
      <c r="EV355">
        <v>32</v>
      </c>
      <c r="EW355">
        <v>35</v>
      </c>
      <c r="EX355">
        <v>55</v>
      </c>
      <c r="EY355">
        <v>66</v>
      </c>
      <c r="EZ355">
        <v>0.60000000000000009</v>
      </c>
      <c r="FA355">
        <v>2.8</v>
      </c>
      <c r="FB355">
        <v>3.4</v>
      </c>
      <c r="FC355" s="20">
        <v>30.59</v>
      </c>
      <c r="FD355" s="26">
        <f t="shared" si="125"/>
        <v>0.4706153846153846</v>
      </c>
      <c r="FE355">
        <v>1.5951</v>
      </c>
      <c r="FF355">
        <v>0.19</v>
      </c>
      <c r="FG355">
        <v>0.38</v>
      </c>
      <c r="FH355">
        <v>0.57000000000000006</v>
      </c>
      <c r="FL355" s="42">
        <f t="shared" si="126"/>
        <v>176</v>
      </c>
      <c r="FM355" s="20">
        <f t="shared" si="127"/>
        <v>10.555555555555555</v>
      </c>
      <c r="FN355" s="41">
        <v>1.7047817E-2</v>
      </c>
      <c r="FO355" s="20">
        <f t="shared" si="128"/>
        <v>17.2</v>
      </c>
      <c r="FP355" s="20">
        <f t="shared" si="129"/>
        <v>20.683800000000002</v>
      </c>
      <c r="FQ355" s="20">
        <f t="shared" si="130"/>
        <v>110.61474716103535</v>
      </c>
      <c r="FR355">
        <v>4</v>
      </c>
      <c r="FS355" t="s">
        <v>189</v>
      </c>
      <c r="FT355">
        <v>195</v>
      </c>
      <c r="FV355" t="s">
        <v>711</v>
      </c>
      <c r="FW355" s="45">
        <v>892500</v>
      </c>
      <c r="FX355" s="45">
        <v>809167</v>
      </c>
      <c r="FY355">
        <v>216</v>
      </c>
      <c r="FZ355">
        <v>9</v>
      </c>
      <c r="GA355">
        <v>46</v>
      </c>
      <c r="GB355">
        <v>55</v>
      </c>
      <c r="GC355">
        <v>10</v>
      </c>
      <c r="GD355">
        <v>54</v>
      </c>
      <c r="GE355">
        <v>282</v>
      </c>
      <c r="GF355">
        <v>4393</v>
      </c>
      <c r="GG355">
        <v>1.4</v>
      </c>
      <c r="GH355">
        <v>12</v>
      </c>
      <c r="GI355">
        <v>13.4</v>
      </c>
      <c r="GJ355" s="42">
        <f t="shared" si="131"/>
        <v>17.2</v>
      </c>
    </row>
    <row r="356" spans="1:192" x14ac:dyDescent="0.45">
      <c r="A356" s="40">
        <v>31545</v>
      </c>
      <c r="B356" t="s">
        <v>2217</v>
      </c>
      <c r="C356" t="s">
        <v>475</v>
      </c>
      <c r="D356" t="s">
        <v>91</v>
      </c>
      <c r="E356" t="s">
        <v>91</v>
      </c>
      <c r="F356">
        <v>71</v>
      </c>
      <c r="G356">
        <v>176</v>
      </c>
      <c r="H356">
        <v>2004</v>
      </c>
      <c r="I356">
        <v>5</v>
      </c>
      <c r="J356">
        <v>134</v>
      </c>
      <c r="K356" t="s">
        <v>202</v>
      </c>
      <c r="L356">
        <v>2007</v>
      </c>
      <c r="M356">
        <v>31</v>
      </c>
      <c r="N356">
        <v>11</v>
      </c>
      <c r="O356">
        <v>8471346</v>
      </c>
      <c r="P356" t="s">
        <v>2218</v>
      </c>
      <c r="Q356" t="s">
        <v>2219</v>
      </c>
      <c r="R356" t="s">
        <v>2220</v>
      </c>
      <c r="S356" t="s">
        <v>2221</v>
      </c>
      <c r="T356" t="s">
        <v>710</v>
      </c>
      <c r="U356" t="s">
        <v>123</v>
      </c>
      <c r="V356">
        <v>24</v>
      </c>
      <c r="W356">
        <v>3</v>
      </c>
      <c r="X356">
        <v>5</v>
      </c>
      <c r="Y356">
        <v>3</v>
      </c>
      <c r="Z356">
        <v>8</v>
      </c>
      <c r="AA356">
        <v>18</v>
      </c>
      <c r="AB356">
        <v>76</v>
      </c>
      <c r="AC356" s="26">
        <f t="shared" si="110"/>
        <v>0.33333333333333331</v>
      </c>
      <c r="AD356" s="20">
        <f t="shared" si="111"/>
        <v>-5.5702746365105007</v>
      </c>
      <c r="AE356" s="20">
        <v>2.948</v>
      </c>
      <c r="AF356">
        <v>-8</v>
      </c>
      <c r="AG356">
        <v>-3.6</v>
      </c>
      <c r="AH356">
        <v>6</v>
      </c>
      <c r="AI356">
        <v>406</v>
      </c>
      <c r="AJ356">
        <v>18983</v>
      </c>
      <c r="AK356" s="20">
        <v>316.38333333332997</v>
      </c>
      <c r="AL356">
        <v>316.2</v>
      </c>
      <c r="AM356">
        <v>316</v>
      </c>
      <c r="AN356" s="26">
        <f t="shared" si="112"/>
        <v>13.182638888888889</v>
      </c>
      <c r="AO356">
        <v>22.02</v>
      </c>
      <c r="AP356" s="41">
        <f t="shared" si="113"/>
        <v>0.44444444444444442</v>
      </c>
      <c r="AQ356">
        <v>88</v>
      </c>
      <c r="AR356">
        <v>88</v>
      </c>
      <c r="AS356">
        <v>88</v>
      </c>
      <c r="AT356">
        <v>61</v>
      </c>
      <c r="AU356">
        <v>61</v>
      </c>
      <c r="AV356">
        <v>49</v>
      </c>
      <c r="AW356">
        <v>44</v>
      </c>
      <c r="AX356">
        <v>10</v>
      </c>
      <c r="AY356">
        <v>2</v>
      </c>
      <c r="AZ356">
        <v>7</v>
      </c>
      <c r="BA356" s="42">
        <f t="shared" si="114"/>
        <v>9</v>
      </c>
      <c r="BB356">
        <v>3.41</v>
      </c>
      <c r="BC356">
        <v>35.510199999999998</v>
      </c>
      <c r="BD356" s="20">
        <v>77.2</v>
      </c>
      <c r="BE356" s="20">
        <f t="shared" si="115"/>
        <v>165.2</v>
      </c>
      <c r="BF356" s="20">
        <f t="shared" si="116"/>
        <v>31.347248576850095</v>
      </c>
      <c r="BG356">
        <v>142</v>
      </c>
      <c r="BH356">
        <v>109</v>
      </c>
      <c r="BI356">
        <v>73</v>
      </c>
      <c r="BJ356" s="41">
        <f t="shared" si="117"/>
        <v>0.66046511627906979</v>
      </c>
      <c r="BK356">
        <v>6</v>
      </c>
      <c r="BL356">
        <v>6</v>
      </c>
      <c r="BM356">
        <v>16</v>
      </c>
      <c r="BN356" s="42">
        <f t="shared" si="118"/>
        <v>-10</v>
      </c>
      <c r="BO356">
        <v>12</v>
      </c>
      <c r="BP356">
        <v>20</v>
      </c>
      <c r="BQ356">
        <v>14</v>
      </c>
      <c r="BR356">
        <v>6</v>
      </c>
      <c r="BS356" s="41">
        <f t="shared" si="119"/>
        <v>0.03</v>
      </c>
      <c r="BT356">
        <v>46</v>
      </c>
      <c r="BU356">
        <v>32</v>
      </c>
      <c r="BV356" s="41">
        <f t="shared" si="120"/>
        <v>0.58974358974358976</v>
      </c>
      <c r="BW356">
        <v>8</v>
      </c>
      <c r="BX356">
        <v>6</v>
      </c>
      <c r="BY356">
        <v>12</v>
      </c>
      <c r="BZ356">
        <v>10</v>
      </c>
      <c r="CA356">
        <v>26</v>
      </c>
      <c r="CB356">
        <v>16</v>
      </c>
      <c r="CC356">
        <v>15</v>
      </c>
      <c r="CD356">
        <v>8</v>
      </c>
      <c r="CE356">
        <v>12</v>
      </c>
      <c r="CF356">
        <v>11</v>
      </c>
      <c r="CG356">
        <v>30</v>
      </c>
      <c r="CH356">
        <v>21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>
        <v>0</v>
      </c>
      <c r="CZ356">
        <v>12</v>
      </c>
      <c r="DA356">
        <v>8</v>
      </c>
      <c r="DB356">
        <v>0</v>
      </c>
      <c r="DC356">
        <v>5</v>
      </c>
      <c r="DD356">
        <v>4</v>
      </c>
      <c r="DE356">
        <v>1</v>
      </c>
      <c r="DF356">
        <v>0</v>
      </c>
      <c r="DG356">
        <v>31</v>
      </c>
      <c r="DH356">
        <v>3</v>
      </c>
      <c r="DI356">
        <v>3</v>
      </c>
      <c r="DJ356">
        <v>3</v>
      </c>
      <c r="DK356">
        <v>3</v>
      </c>
      <c r="DL356">
        <v>0</v>
      </c>
      <c r="DM356">
        <v>3</v>
      </c>
      <c r="DN356">
        <v>3</v>
      </c>
      <c r="DO356">
        <v>0</v>
      </c>
      <c r="DP356" s="42">
        <f t="shared" si="121"/>
        <v>0</v>
      </c>
      <c r="DQ356" s="20">
        <v>-1.9689999999999999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380</v>
      </c>
      <c r="DX356">
        <v>264</v>
      </c>
      <c r="DY356">
        <v>279</v>
      </c>
      <c r="DZ356">
        <v>194</v>
      </c>
      <c r="EA356">
        <v>201</v>
      </c>
      <c r="EB356">
        <v>141</v>
      </c>
      <c r="EC356">
        <v>22.05</v>
      </c>
      <c r="ED356">
        <v>11.8</v>
      </c>
      <c r="EE356">
        <v>18</v>
      </c>
      <c r="EF356">
        <v>11</v>
      </c>
      <c r="EG356" s="41">
        <f t="shared" si="122"/>
        <v>8.9552238805970144E-2</v>
      </c>
      <c r="EH356" s="43">
        <f t="shared" si="123"/>
        <v>0.92198581560283688</v>
      </c>
      <c r="EI356" s="44">
        <f t="shared" si="124"/>
        <v>1.0115380544088071</v>
      </c>
      <c r="EJ356">
        <v>379</v>
      </c>
      <c r="EK356">
        <v>265</v>
      </c>
      <c r="EL356">
        <v>279</v>
      </c>
      <c r="EM356">
        <v>195</v>
      </c>
      <c r="EN356">
        <v>201</v>
      </c>
      <c r="EO356">
        <v>143</v>
      </c>
      <c r="EP356">
        <v>18</v>
      </c>
      <c r="EQ356">
        <v>12</v>
      </c>
      <c r="ER356">
        <v>201</v>
      </c>
      <c r="ES356">
        <v>122</v>
      </c>
      <c r="ET356">
        <v>80</v>
      </c>
      <c r="EU356">
        <v>41</v>
      </c>
      <c r="EV356">
        <v>11</v>
      </c>
      <c r="EW356">
        <v>6</v>
      </c>
      <c r="EX356">
        <v>20</v>
      </c>
      <c r="EY356">
        <v>14</v>
      </c>
      <c r="EZ356">
        <v>0.2</v>
      </c>
      <c r="FA356">
        <v>0.1</v>
      </c>
      <c r="FB356">
        <v>0.30000000000000004</v>
      </c>
      <c r="FC356" s="20">
        <v>8.31</v>
      </c>
      <c r="FD356" s="26">
        <f t="shared" si="125"/>
        <v>0.34625</v>
      </c>
      <c r="FE356">
        <v>0.52750000000000008</v>
      </c>
      <c r="FF356">
        <v>-0.25</v>
      </c>
      <c r="FG356">
        <v>0.04</v>
      </c>
      <c r="FH356">
        <v>-0.2</v>
      </c>
      <c r="FI356">
        <v>2</v>
      </c>
      <c r="FJ356">
        <v>0</v>
      </c>
      <c r="FK356">
        <v>0</v>
      </c>
      <c r="FL356" s="42">
        <f t="shared" si="126"/>
        <v>18</v>
      </c>
      <c r="FM356" s="20">
        <f t="shared" si="127"/>
        <v>6.666666666666667</v>
      </c>
      <c r="FN356" s="41">
        <v>4.8122065700000001E-2</v>
      </c>
      <c r="FO356" s="20">
        <f t="shared" si="128"/>
        <v>7.4</v>
      </c>
      <c r="FP356" s="20">
        <f t="shared" si="129"/>
        <v>7.6062000000000003</v>
      </c>
      <c r="FQ356" s="20">
        <f t="shared" si="130"/>
        <v>122.2011385199241</v>
      </c>
      <c r="FR356">
        <v>4</v>
      </c>
      <c r="FS356" t="s">
        <v>1592</v>
      </c>
      <c r="FT356">
        <v>195</v>
      </c>
      <c r="FV356" t="s">
        <v>711</v>
      </c>
      <c r="FW356" s="45">
        <v>1750000</v>
      </c>
      <c r="FX356" s="45">
        <v>1750000</v>
      </c>
      <c r="FY356">
        <v>643</v>
      </c>
      <c r="FZ356">
        <v>149</v>
      </c>
      <c r="GA356">
        <v>209</v>
      </c>
      <c r="GB356">
        <v>358</v>
      </c>
      <c r="GC356">
        <v>9</v>
      </c>
      <c r="GD356">
        <v>374</v>
      </c>
      <c r="GE356">
        <v>1357</v>
      </c>
      <c r="GF356">
        <v>10434</v>
      </c>
      <c r="GG356">
        <v>26.1</v>
      </c>
      <c r="GH356">
        <v>11.7</v>
      </c>
      <c r="GI356">
        <v>37.9</v>
      </c>
      <c r="GJ356" s="42">
        <f t="shared" si="131"/>
        <v>7.4</v>
      </c>
    </row>
    <row r="357" spans="1:192" x14ac:dyDescent="0.45">
      <c r="A357" s="40">
        <v>34915</v>
      </c>
      <c r="B357" t="s">
        <v>1120</v>
      </c>
      <c r="C357" t="s">
        <v>145</v>
      </c>
      <c r="D357" t="s">
        <v>91</v>
      </c>
      <c r="E357" t="s">
        <v>91</v>
      </c>
      <c r="F357">
        <v>73</v>
      </c>
      <c r="G357">
        <v>205</v>
      </c>
      <c r="H357">
        <v>2013</v>
      </c>
      <c r="I357">
        <v>3</v>
      </c>
      <c r="J357">
        <v>69</v>
      </c>
      <c r="K357" t="s">
        <v>202</v>
      </c>
      <c r="L357">
        <v>2016</v>
      </c>
      <c r="M357">
        <v>22</v>
      </c>
      <c r="N357">
        <v>2</v>
      </c>
      <c r="O357">
        <v>8477491</v>
      </c>
      <c r="P357" t="s">
        <v>2222</v>
      </c>
      <c r="Q357" t="s">
        <v>2223</v>
      </c>
      <c r="R357" t="s">
        <v>2224</v>
      </c>
      <c r="S357" t="s">
        <v>2225</v>
      </c>
      <c r="T357" t="s">
        <v>710</v>
      </c>
      <c r="U357" t="s">
        <v>313</v>
      </c>
      <c r="V357">
        <v>33</v>
      </c>
      <c r="W357">
        <v>4</v>
      </c>
      <c r="X357">
        <v>2</v>
      </c>
      <c r="Y357">
        <v>1</v>
      </c>
      <c r="Z357">
        <v>6</v>
      </c>
      <c r="AA357">
        <v>19</v>
      </c>
      <c r="AB357">
        <v>58</v>
      </c>
      <c r="AC357" s="26">
        <f t="shared" si="110"/>
        <v>0.18181818181818182</v>
      </c>
      <c r="AD357" s="20">
        <f t="shared" si="111"/>
        <v>-3.4285714285714288</v>
      </c>
      <c r="AE357" s="20">
        <v>2.6019999999999999</v>
      </c>
      <c r="AF357">
        <v>-4</v>
      </c>
      <c r="AG357">
        <v>-3.8</v>
      </c>
      <c r="AH357">
        <v>14</v>
      </c>
      <c r="AI357">
        <v>502</v>
      </c>
      <c r="AJ357">
        <v>19734</v>
      </c>
      <c r="AK357" s="20">
        <v>328.9</v>
      </c>
      <c r="AL357">
        <v>328.9</v>
      </c>
      <c r="AM357">
        <v>329</v>
      </c>
      <c r="AN357" s="26">
        <f t="shared" si="112"/>
        <v>9.9666666666666668</v>
      </c>
      <c r="AO357">
        <v>16.8</v>
      </c>
      <c r="AP357" s="41">
        <f t="shared" si="113"/>
        <v>0.54545454545454541</v>
      </c>
      <c r="AQ357">
        <v>70</v>
      </c>
      <c r="AR357">
        <v>70</v>
      </c>
      <c r="AS357">
        <v>70</v>
      </c>
      <c r="AT357">
        <v>58</v>
      </c>
      <c r="AU357">
        <v>58</v>
      </c>
      <c r="AV357">
        <v>45</v>
      </c>
      <c r="AW357">
        <v>36</v>
      </c>
      <c r="AX357">
        <v>17</v>
      </c>
      <c r="AY357">
        <v>7</v>
      </c>
      <c r="AZ357">
        <v>5</v>
      </c>
      <c r="BA357" s="42">
        <f t="shared" si="114"/>
        <v>12</v>
      </c>
      <c r="BB357">
        <v>3.89</v>
      </c>
      <c r="BC357">
        <v>31.533300000000001</v>
      </c>
      <c r="BD357" s="20">
        <v>9.3000000000000007</v>
      </c>
      <c r="BE357" s="20">
        <f t="shared" si="115"/>
        <v>79.3</v>
      </c>
      <c r="BF357" s="20">
        <f t="shared" si="116"/>
        <v>14.466403162055336</v>
      </c>
      <c r="BG357">
        <v>73</v>
      </c>
      <c r="BH357">
        <v>97</v>
      </c>
      <c r="BI357">
        <v>65</v>
      </c>
      <c r="BJ357" s="41">
        <f t="shared" si="117"/>
        <v>0.52898550724637683</v>
      </c>
      <c r="BK357">
        <v>16</v>
      </c>
      <c r="BL357">
        <v>16</v>
      </c>
      <c r="BM357">
        <v>24</v>
      </c>
      <c r="BN357" s="42">
        <f t="shared" si="118"/>
        <v>-8</v>
      </c>
      <c r="BO357">
        <v>13</v>
      </c>
      <c r="BP357">
        <v>8</v>
      </c>
      <c r="BQ357">
        <v>4</v>
      </c>
      <c r="BR357">
        <v>3</v>
      </c>
      <c r="BS357" s="41">
        <f t="shared" si="119"/>
        <v>1.2931034482758621E-2</v>
      </c>
      <c r="BT357">
        <v>2</v>
      </c>
      <c r="BU357">
        <v>7</v>
      </c>
      <c r="BV357" s="41">
        <f t="shared" si="120"/>
        <v>0.22222222222222221</v>
      </c>
      <c r="BW357">
        <v>0</v>
      </c>
      <c r="BX357">
        <v>0</v>
      </c>
      <c r="BY357">
        <v>1</v>
      </c>
      <c r="BZ357">
        <v>2</v>
      </c>
      <c r="CA357">
        <v>1</v>
      </c>
      <c r="CB357">
        <v>5</v>
      </c>
      <c r="CC357">
        <v>0</v>
      </c>
      <c r="CD357">
        <v>1</v>
      </c>
      <c r="CE357">
        <v>1</v>
      </c>
      <c r="CF357">
        <v>2</v>
      </c>
      <c r="CG357">
        <v>2</v>
      </c>
      <c r="CH357">
        <v>7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2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12</v>
      </c>
      <c r="DA357">
        <v>1</v>
      </c>
      <c r="DB357">
        <v>0</v>
      </c>
      <c r="DC357">
        <v>3</v>
      </c>
      <c r="DD357">
        <v>9</v>
      </c>
      <c r="DE357">
        <v>4</v>
      </c>
      <c r="DF357">
        <v>0</v>
      </c>
      <c r="DG357">
        <v>28</v>
      </c>
      <c r="DH357">
        <v>7</v>
      </c>
      <c r="DI357">
        <v>5</v>
      </c>
      <c r="DJ357">
        <v>7</v>
      </c>
      <c r="DK357">
        <v>7</v>
      </c>
      <c r="DL357">
        <v>0</v>
      </c>
      <c r="DM357">
        <v>4</v>
      </c>
      <c r="DN357">
        <v>4</v>
      </c>
      <c r="DO357">
        <v>0</v>
      </c>
      <c r="DP357" s="42">
        <f t="shared" si="121"/>
        <v>-2</v>
      </c>
      <c r="DQ357" s="20">
        <v>-3.2429999999999999</v>
      </c>
      <c r="DR357">
        <v>7</v>
      </c>
      <c r="DS357">
        <v>0</v>
      </c>
      <c r="DT357">
        <v>0</v>
      </c>
      <c r="DU357">
        <v>0</v>
      </c>
      <c r="DV357">
        <v>0</v>
      </c>
      <c r="DW357">
        <v>265</v>
      </c>
      <c r="DX357">
        <v>306</v>
      </c>
      <c r="DY357">
        <v>202</v>
      </c>
      <c r="DZ357">
        <v>229</v>
      </c>
      <c r="EA357">
        <v>151</v>
      </c>
      <c r="EB357">
        <v>181</v>
      </c>
      <c r="EC357">
        <v>11</v>
      </c>
      <c r="ED357">
        <v>14.23</v>
      </c>
      <c r="EE357">
        <v>11</v>
      </c>
      <c r="EF357">
        <v>13</v>
      </c>
      <c r="EG357" s="41">
        <f t="shared" si="122"/>
        <v>7.2847682119205295E-2</v>
      </c>
      <c r="EH357" s="43">
        <f t="shared" si="123"/>
        <v>0.92817679558011046</v>
      </c>
      <c r="EI357" s="44">
        <f t="shared" si="124"/>
        <v>1.0010244776993158</v>
      </c>
      <c r="EJ357">
        <v>265</v>
      </c>
      <c r="EK357">
        <v>305</v>
      </c>
      <c r="EL357">
        <v>202</v>
      </c>
      <c r="EM357">
        <v>228</v>
      </c>
      <c r="EN357">
        <v>151</v>
      </c>
      <c r="EO357">
        <v>180</v>
      </c>
      <c r="EP357">
        <v>11</v>
      </c>
      <c r="EQ357">
        <v>13</v>
      </c>
      <c r="ER357">
        <v>108</v>
      </c>
      <c r="ES357">
        <v>142</v>
      </c>
      <c r="ET357">
        <v>45</v>
      </c>
      <c r="EU357">
        <v>62</v>
      </c>
      <c r="EV357">
        <v>9</v>
      </c>
      <c r="EW357">
        <v>7</v>
      </c>
      <c r="EX357">
        <v>19</v>
      </c>
      <c r="EY357">
        <v>26</v>
      </c>
      <c r="EZ357">
        <v>0.1</v>
      </c>
      <c r="FA357">
        <v>0.30000000000000004</v>
      </c>
      <c r="FB357">
        <v>0.4</v>
      </c>
      <c r="FC357" s="20">
        <v>4.47</v>
      </c>
      <c r="FD357" s="26">
        <f t="shared" si="125"/>
        <v>0.13545454545454544</v>
      </c>
      <c r="FE357">
        <v>0.8701000000000001</v>
      </c>
      <c r="FF357">
        <v>0.03</v>
      </c>
      <c r="FG357">
        <v>0</v>
      </c>
      <c r="FH357">
        <v>0.03</v>
      </c>
      <c r="FL357" s="42">
        <f t="shared" si="126"/>
        <v>33</v>
      </c>
      <c r="FM357" s="20">
        <f t="shared" si="127"/>
        <v>2.8571428571428572</v>
      </c>
      <c r="FN357" s="41">
        <v>5.1233989399999999E-2</v>
      </c>
      <c r="FO357" s="20">
        <f t="shared" si="128"/>
        <v>4.5999999999999996</v>
      </c>
      <c r="FP357" s="20">
        <f t="shared" si="129"/>
        <v>5.3513999999999999</v>
      </c>
      <c r="FQ357" s="20">
        <f t="shared" si="130"/>
        <v>104.16539981757373</v>
      </c>
      <c r="FV357" t="s">
        <v>751</v>
      </c>
      <c r="FW357" s="45">
        <v>750000</v>
      </c>
      <c r="FX357" s="45">
        <v>718333</v>
      </c>
      <c r="FY357">
        <v>47</v>
      </c>
      <c r="FZ357">
        <v>7</v>
      </c>
      <c r="GA357">
        <v>3</v>
      </c>
      <c r="GB357">
        <v>10</v>
      </c>
      <c r="GC357">
        <v>-3</v>
      </c>
      <c r="GD357">
        <v>20</v>
      </c>
      <c r="GE357">
        <v>61</v>
      </c>
      <c r="GF357">
        <v>458</v>
      </c>
      <c r="GG357">
        <v>0.5</v>
      </c>
      <c r="GH357">
        <v>0.5</v>
      </c>
      <c r="GI357">
        <v>1.1000000000000001</v>
      </c>
      <c r="GJ357" s="42">
        <f t="shared" si="131"/>
        <v>4.5999999999999996</v>
      </c>
    </row>
    <row r="358" spans="1:192" x14ac:dyDescent="0.45">
      <c r="A358" s="40">
        <v>34943</v>
      </c>
      <c r="B358" t="s">
        <v>1459</v>
      </c>
      <c r="C358" t="s">
        <v>1460</v>
      </c>
      <c r="D358" t="s">
        <v>91</v>
      </c>
      <c r="E358" t="s">
        <v>91</v>
      </c>
      <c r="F358">
        <v>72</v>
      </c>
      <c r="G358">
        <v>205</v>
      </c>
      <c r="H358">
        <v>2013</v>
      </c>
      <c r="I358">
        <v>1</v>
      </c>
      <c r="J358">
        <v>1</v>
      </c>
      <c r="K358" t="s">
        <v>202</v>
      </c>
      <c r="L358">
        <v>2013</v>
      </c>
      <c r="M358">
        <v>22</v>
      </c>
      <c r="N358">
        <v>5</v>
      </c>
      <c r="O358">
        <v>8477492</v>
      </c>
      <c r="P358" t="s">
        <v>2226</v>
      </c>
      <c r="Q358" t="s">
        <v>2227</v>
      </c>
      <c r="R358" t="s">
        <v>2228</v>
      </c>
      <c r="S358" t="s">
        <v>2229</v>
      </c>
      <c r="T358" t="s">
        <v>716</v>
      </c>
      <c r="U358" t="s">
        <v>135</v>
      </c>
      <c r="V358">
        <v>74</v>
      </c>
      <c r="W358">
        <v>39</v>
      </c>
      <c r="X358">
        <v>58</v>
      </c>
      <c r="Y358">
        <v>38</v>
      </c>
      <c r="Z358">
        <v>97</v>
      </c>
      <c r="AA358">
        <v>1</v>
      </c>
      <c r="AB358">
        <v>0</v>
      </c>
      <c r="AC358" s="26">
        <f t="shared" si="110"/>
        <v>1.3108108108108107</v>
      </c>
      <c r="AD358" s="20">
        <f t="shared" si="111"/>
        <v>46.186666666666667</v>
      </c>
      <c r="AE358" s="20">
        <v>36.981999999999999</v>
      </c>
      <c r="AF358">
        <v>11</v>
      </c>
      <c r="AG358">
        <v>0.30000000000000004</v>
      </c>
      <c r="AH358">
        <v>55</v>
      </c>
      <c r="AI358">
        <v>1760</v>
      </c>
      <c r="AJ358">
        <v>88379</v>
      </c>
      <c r="AK358" s="20">
        <v>1472.9833333332999</v>
      </c>
      <c r="AL358">
        <v>1472.98</v>
      </c>
      <c r="AM358">
        <v>1473</v>
      </c>
      <c r="AN358" s="26">
        <f t="shared" si="112"/>
        <v>19.905180180180182</v>
      </c>
      <c r="AO358">
        <v>32.89</v>
      </c>
      <c r="AP358" s="41">
        <f t="shared" si="113"/>
        <v>0.76984126984126988</v>
      </c>
      <c r="AQ358">
        <v>496</v>
      </c>
      <c r="AR358">
        <v>496</v>
      </c>
      <c r="AS358">
        <v>496</v>
      </c>
      <c r="AT358">
        <v>393</v>
      </c>
      <c r="AU358">
        <v>393</v>
      </c>
      <c r="AV358">
        <v>284</v>
      </c>
      <c r="AW358">
        <v>300</v>
      </c>
      <c r="AX358">
        <v>83</v>
      </c>
      <c r="AY358">
        <v>22</v>
      </c>
      <c r="AZ358">
        <v>35</v>
      </c>
      <c r="BA358" s="42">
        <f t="shared" si="114"/>
        <v>57</v>
      </c>
      <c r="BB358">
        <v>23.85</v>
      </c>
      <c r="BC358">
        <v>30.588000000000001</v>
      </c>
      <c r="BD358" s="20">
        <v>478.8</v>
      </c>
      <c r="BE358" s="20">
        <f t="shared" si="115"/>
        <v>974.8</v>
      </c>
      <c r="BF358" s="20">
        <f t="shared" si="116"/>
        <v>39.707260112153591</v>
      </c>
      <c r="BG358">
        <v>750</v>
      </c>
      <c r="BH358">
        <v>530</v>
      </c>
      <c r="BI358">
        <v>412</v>
      </c>
      <c r="BJ358" s="41">
        <f t="shared" si="117"/>
        <v>0.6454388984509466</v>
      </c>
      <c r="BK358">
        <v>38</v>
      </c>
      <c r="BL358">
        <v>38</v>
      </c>
      <c r="BM358">
        <v>74</v>
      </c>
      <c r="BN358" s="42">
        <f t="shared" si="118"/>
        <v>-36</v>
      </c>
      <c r="BO358">
        <v>109</v>
      </c>
      <c r="BP358">
        <v>41</v>
      </c>
      <c r="BQ358">
        <v>36</v>
      </c>
      <c r="BR358">
        <v>22</v>
      </c>
      <c r="BS358" s="41">
        <f t="shared" si="119"/>
        <v>2.2177419354838711E-2</v>
      </c>
      <c r="BT358">
        <v>485</v>
      </c>
      <c r="BU358">
        <v>672</v>
      </c>
      <c r="BV358" s="41">
        <f t="shared" si="120"/>
        <v>0.4191875540190147</v>
      </c>
      <c r="BW358">
        <v>146</v>
      </c>
      <c r="BX358">
        <v>197</v>
      </c>
      <c r="BY358">
        <v>184</v>
      </c>
      <c r="BZ358">
        <v>297</v>
      </c>
      <c r="CA358">
        <v>155</v>
      </c>
      <c r="CB358">
        <v>178</v>
      </c>
      <c r="CC358">
        <v>102</v>
      </c>
      <c r="CD358">
        <v>123</v>
      </c>
      <c r="CE358">
        <v>207</v>
      </c>
      <c r="CF358">
        <v>285</v>
      </c>
      <c r="CG358">
        <v>296</v>
      </c>
      <c r="CH358">
        <v>403</v>
      </c>
      <c r="CI358">
        <v>0</v>
      </c>
      <c r="CJ358">
        <v>3</v>
      </c>
      <c r="CK358">
        <v>6</v>
      </c>
      <c r="CL358">
        <v>12</v>
      </c>
      <c r="CM358">
        <v>1</v>
      </c>
      <c r="CN358">
        <v>0</v>
      </c>
      <c r="CO358">
        <v>0</v>
      </c>
      <c r="CP358">
        <v>2</v>
      </c>
      <c r="CQ358">
        <v>1</v>
      </c>
      <c r="CR358">
        <v>4</v>
      </c>
      <c r="CS358">
        <v>2</v>
      </c>
      <c r="CT358">
        <v>1</v>
      </c>
      <c r="CU358">
        <v>1</v>
      </c>
      <c r="CV358">
        <v>28</v>
      </c>
      <c r="CW358">
        <v>3</v>
      </c>
      <c r="CX358">
        <v>7</v>
      </c>
      <c r="CY358">
        <v>11</v>
      </c>
      <c r="CZ358">
        <v>88</v>
      </c>
      <c r="DA358">
        <v>28</v>
      </c>
      <c r="DB358">
        <v>2</v>
      </c>
      <c r="DC358">
        <v>32</v>
      </c>
      <c r="DD358">
        <v>29</v>
      </c>
      <c r="DE358">
        <v>6</v>
      </c>
      <c r="DF358">
        <v>3</v>
      </c>
      <c r="DG358">
        <v>184</v>
      </c>
      <c r="DH358">
        <v>19</v>
      </c>
      <c r="DI358">
        <v>21</v>
      </c>
      <c r="DJ358">
        <v>19</v>
      </c>
      <c r="DK358">
        <v>16</v>
      </c>
      <c r="DL358">
        <v>3</v>
      </c>
      <c r="DM358">
        <v>23</v>
      </c>
      <c r="DN358">
        <v>22</v>
      </c>
      <c r="DO358">
        <v>1</v>
      </c>
      <c r="DP358" s="42">
        <f t="shared" si="121"/>
        <v>2</v>
      </c>
      <c r="DQ358" s="20">
        <v>5.6790000000000003</v>
      </c>
      <c r="DR358">
        <v>15</v>
      </c>
      <c r="DS358">
        <v>3</v>
      </c>
      <c r="DT358">
        <v>0</v>
      </c>
      <c r="DU358">
        <v>0</v>
      </c>
      <c r="DV358">
        <v>1</v>
      </c>
      <c r="DW358">
        <v>1664</v>
      </c>
      <c r="DX358">
        <v>1293</v>
      </c>
      <c r="DY358">
        <v>1246</v>
      </c>
      <c r="DZ358">
        <v>970</v>
      </c>
      <c r="EA358">
        <v>912</v>
      </c>
      <c r="EB358">
        <v>718</v>
      </c>
      <c r="EC358">
        <v>82.98</v>
      </c>
      <c r="ED358">
        <v>62.84</v>
      </c>
      <c r="EE358">
        <v>126</v>
      </c>
      <c r="EF358">
        <v>71</v>
      </c>
      <c r="EG358" s="41">
        <f t="shared" si="122"/>
        <v>0.13815789473684212</v>
      </c>
      <c r="EH358" s="43">
        <f t="shared" si="123"/>
        <v>0.90111420612813364</v>
      </c>
      <c r="EI358" s="44">
        <f t="shared" si="124"/>
        <v>1.0392721008649757</v>
      </c>
      <c r="EJ358">
        <v>1662</v>
      </c>
      <c r="EK358">
        <v>1292</v>
      </c>
      <c r="EL358">
        <v>1244</v>
      </c>
      <c r="EM358">
        <v>969</v>
      </c>
      <c r="EN358">
        <v>912</v>
      </c>
      <c r="EO358">
        <v>718</v>
      </c>
      <c r="EP358">
        <v>126</v>
      </c>
      <c r="EQ358">
        <v>72</v>
      </c>
      <c r="ER358">
        <v>885</v>
      </c>
      <c r="ES358">
        <v>642</v>
      </c>
      <c r="ET358">
        <v>305</v>
      </c>
      <c r="EU358">
        <v>241</v>
      </c>
      <c r="EV358">
        <v>57</v>
      </c>
      <c r="EW358">
        <v>35</v>
      </c>
      <c r="EX358">
        <v>104</v>
      </c>
      <c r="EY358">
        <v>116</v>
      </c>
      <c r="EZ358">
        <v>10</v>
      </c>
      <c r="FA358">
        <v>2.2000000000000002</v>
      </c>
      <c r="FB358">
        <v>12.2</v>
      </c>
      <c r="FC358" s="20">
        <v>92.23</v>
      </c>
      <c r="FD358" s="26">
        <f t="shared" si="125"/>
        <v>1.2463513513513513</v>
      </c>
      <c r="FE358">
        <v>17.1999</v>
      </c>
      <c r="FF358">
        <v>5.08</v>
      </c>
      <c r="FG358">
        <v>-0.26</v>
      </c>
      <c r="FH358">
        <v>4.82</v>
      </c>
      <c r="FI358">
        <v>3</v>
      </c>
      <c r="FJ358">
        <v>1</v>
      </c>
      <c r="FK358">
        <v>0</v>
      </c>
      <c r="FL358" s="42">
        <f t="shared" si="126"/>
        <v>118</v>
      </c>
      <c r="FM358" s="20">
        <f t="shared" si="127"/>
        <v>4.9333333333333336</v>
      </c>
      <c r="FN358" s="41">
        <v>0.2000750751</v>
      </c>
      <c r="FO358" s="20">
        <f t="shared" si="128"/>
        <v>91.5</v>
      </c>
      <c r="FP358" s="20">
        <f t="shared" si="129"/>
        <v>98.135800000000003</v>
      </c>
      <c r="FQ358" s="20">
        <f t="shared" si="130"/>
        <v>120.44970060693288</v>
      </c>
      <c r="FR358">
        <v>4</v>
      </c>
      <c r="FS358" t="s">
        <v>189</v>
      </c>
      <c r="FT358">
        <v>195</v>
      </c>
      <c r="FV358" t="s">
        <v>711</v>
      </c>
      <c r="FW358" s="45">
        <v>5750000</v>
      </c>
      <c r="FX358" s="45">
        <v>6300000</v>
      </c>
      <c r="FY358">
        <v>374</v>
      </c>
      <c r="FZ358">
        <v>114</v>
      </c>
      <c r="GA358">
        <v>189</v>
      </c>
      <c r="GB358">
        <v>303</v>
      </c>
      <c r="GC358">
        <v>6</v>
      </c>
      <c r="GD358">
        <v>151</v>
      </c>
      <c r="GE358">
        <v>1213</v>
      </c>
      <c r="GF358">
        <v>6980</v>
      </c>
      <c r="GG358">
        <v>25.9</v>
      </c>
      <c r="GH358">
        <v>8.3000000000000007</v>
      </c>
      <c r="GI358">
        <v>34.200000000000003</v>
      </c>
      <c r="GJ358" s="42">
        <f t="shared" si="131"/>
        <v>91.5</v>
      </c>
    </row>
    <row r="359" spans="1:192" x14ac:dyDescent="0.45">
      <c r="A359" s="40">
        <v>34944</v>
      </c>
      <c r="B359" t="s">
        <v>1802</v>
      </c>
      <c r="D359" t="s">
        <v>120</v>
      </c>
      <c r="E359" t="s">
        <v>120</v>
      </c>
      <c r="F359">
        <v>75</v>
      </c>
      <c r="G359">
        <v>213</v>
      </c>
      <c r="H359">
        <v>2013</v>
      </c>
      <c r="I359">
        <v>1</v>
      </c>
      <c r="J359">
        <v>2</v>
      </c>
      <c r="K359" t="s">
        <v>92</v>
      </c>
      <c r="L359">
        <v>2013</v>
      </c>
      <c r="M359">
        <v>22</v>
      </c>
      <c r="N359">
        <v>5</v>
      </c>
      <c r="O359">
        <v>8477493</v>
      </c>
      <c r="P359" t="s">
        <v>2230</v>
      </c>
      <c r="Q359" t="s">
        <v>2231</v>
      </c>
      <c r="R359" t="s">
        <v>2232</v>
      </c>
      <c r="S359" t="s">
        <v>2233</v>
      </c>
      <c r="T359" t="s">
        <v>716</v>
      </c>
      <c r="U359" t="s">
        <v>373</v>
      </c>
      <c r="V359">
        <v>79</v>
      </c>
      <c r="W359">
        <v>27</v>
      </c>
      <c r="X359">
        <v>51</v>
      </c>
      <c r="Y359">
        <v>27</v>
      </c>
      <c r="Z359">
        <v>78</v>
      </c>
      <c r="AA359">
        <v>1</v>
      </c>
      <c r="AB359">
        <v>0</v>
      </c>
      <c r="AC359" s="26">
        <f t="shared" si="110"/>
        <v>0.98734177215189878</v>
      </c>
      <c r="AD359" s="20">
        <f t="shared" si="111"/>
        <v>24.392857142857146</v>
      </c>
      <c r="AE359" s="20">
        <v>28.34</v>
      </c>
      <c r="AF359">
        <v>9</v>
      </c>
      <c r="AG359">
        <v>7.7</v>
      </c>
      <c r="AH359">
        <v>14</v>
      </c>
      <c r="AI359">
        <v>2155</v>
      </c>
      <c r="AJ359">
        <v>104612</v>
      </c>
      <c r="AK359" s="20">
        <v>1743.5333333333001</v>
      </c>
      <c r="AL359">
        <v>1743.53</v>
      </c>
      <c r="AM359">
        <v>1744</v>
      </c>
      <c r="AN359" s="26">
        <f t="shared" si="112"/>
        <v>22.070042194092828</v>
      </c>
      <c r="AO359">
        <v>36.43</v>
      </c>
      <c r="AP359" s="41">
        <f t="shared" si="113"/>
        <v>0.66666666666666663</v>
      </c>
      <c r="AQ359">
        <v>376</v>
      </c>
      <c r="AR359">
        <v>376</v>
      </c>
      <c r="AS359">
        <v>376</v>
      </c>
      <c r="AT359">
        <v>319</v>
      </c>
      <c r="AU359">
        <v>319</v>
      </c>
      <c r="AV359">
        <v>256</v>
      </c>
      <c r="AW359">
        <v>248</v>
      </c>
      <c r="AX359">
        <v>106</v>
      </c>
      <c r="AY359">
        <v>10</v>
      </c>
      <c r="AZ359">
        <v>24</v>
      </c>
      <c r="BA359" s="42">
        <f t="shared" si="114"/>
        <v>34</v>
      </c>
      <c r="BB359">
        <v>28.09</v>
      </c>
      <c r="BC359">
        <v>30.078099999999999</v>
      </c>
      <c r="BD359" s="20">
        <v>406.6</v>
      </c>
      <c r="BE359" s="20">
        <f t="shared" si="115"/>
        <v>782.6</v>
      </c>
      <c r="BF359" s="20">
        <f t="shared" si="116"/>
        <v>26.931569861143771</v>
      </c>
      <c r="BG359">
        <v>682</v>
      </c>
      <c r="BH359">
        <v>596</v>
      </c>
      <c r="BI359">
        <v>781</v>
      </c>
      <c r="BJ359" s="41">
        <f t="shared" si="117"/>
        <v>0.46616541353383456</v>
      </c>
      <c r="BK359">
        <v>30</v>
      </c>
      <c r="BL359">
        <v>30</v>
      </c>
      <c r="BM359">
        <v>107</v>
      </c>
      <c r="BN359" s="42">
        <f t="shared" si="118"/>
        <v>-77</v>
      </c>
      <c r="BO359">
        <v>63</v>
      </c>
      <c r="BP359">
        <v>63</v>
      </c>
      <c r="BQ359">
        <v>82</v>
      </c>
      <c r="BR359">
        <v>67</v>
      </c>
      <c r="BS359" s="41">
        <f t="shared" si="119"/>
        <v>5.0796057619408641E-2</v>
      </c>
      <c r="BT359">
        <v>908</v>
      </c>
      <c r="BU359">
        <v>789</v>
      </c>
      <c r="BV359" s="41">
        <f t="shared" si="120"/>
        <v>0.53506187389510906</v>
      </c>
      <c r="BW359">
        <v>371</v>
      </c>
      <c r="BX359">
        <v>289</v>
      </c>
      <c r="BY359">
        <v>277</v>
      </c>
      <c r="BZ359">
        <v>259</v>
      </c>
      <c r="CA359">
        <v>260</v>
      </c>
      <c r="CB359">
        <v>241</v>
      </c>
      <c r="CC359">
        <v>223</v>
      </c>
      <c r="CD359">
        <v>199</v>
      </c>
      <c r="CE359">
        <v>363</v>
      </c>
      <c r="CF359">
        <v>320</v>
      </c>
      <c r="CG359">
        <v>566</v>
      </c>
      <c r="CH359">
        <v>480</v>
      </c>
      <c r="CI359">
        <v>0</v>
      </c>
      <c r="CJ359">
        <v>0</v>
      </c>
      <c r="CK359">
        <v>6</v>
      </c>
      <c r="CL359">
        <v>3</v>
      </c>
      <c r="CM359">
        <v>3</v>
      </c>
      <c r="CN359">
        <v>0</v>
      </c>
      <c r="CO359">
        <v>0</v>
      </c>
      <c r="CP359">
        <v>7</v>
      </c>
      <c r="CQ359">
        <v>1</v>
      </c>
      <c r="CR359">
        <v>2</v>
      </c>
      <c r="CS359">
        <v>3</v>
      </c>
      <c r="CT359">
        <v>4</v>
      </c>
      <c r="CU359">
        <v>0</v>
      </c>
      <c r="CV359">
        <v>10</v>
      </c>
      <c r="CW359">
        <v>0</v>
      </c>
      <c r="CX359">
        <v>7</v>
      </c>
      <c r="CY359">
        <v>2</v>
      </c>
      <c r="CZ359">
        <v>54</v>
      </c>
      <c r="DA359">
        <v>27</v>
      </c>
      <c r="DB359">
        <v>2</v>
      </c>
      <c r="DC359">
        <v>26</v>
      </c>
      <c r="DD359">
        <v>67</v>
      </c>
      <c r="DE359">
        <v>29</v>
      </c>
      <c r="DF359">
        <v>0</v>
      </c>
      <c r="DG359">
        <v>105</v>
      </c>
      <c r="DH359">
        <v>7</v>
      </c>
      <c r="DI359">
        <v>22</v>
      </c>
      <c r="DJ359">
        <v>7</v>
      </c>
      <c r="DK359">
        <v>7</v>
      </c>
      <c r="DL359">
        <v>0</v>
      </c>
      <c r="DM359">
        <v>21</v>
      </c>
      <c r="DN359">
        <v>21</v>
      </c>
      <c r="DO359">
        <v>0</v>
      </c>
      <c r="DP359" s="42">
        <f t="shared" si="121"/>
        <v>15</v>
      </c>
      <c r="DQ359" s="20">
        <v>11.927</v>
      </c>
      <c r="DR359">
        <v>7</v>
      </c>
      <c r="DS359">
        <v>0</v>
      </c>
      <c r="DT359">
        <v>0</v>
      </c>
      <c r="DU359">
        <v>0</v>
      </c>
      <c r="DV359">
        <v>0</v>
      </c>
      <c r="DW359">
        <v>1950</v>
      </c>
      <c r="DX359">
        <v>1619</v>
      </c>
      <c r="DY359">
        <v>1523</v>
      </c>
      <c r="DZ359">
        <v>1252</v>
      </c>
      <c r="EA359">
        <v>1114</v>
      </c>
      <c r="EB359">
        <v>925</v>
      </c>
      <c r="EC359">
        <v>110.87</v>
      </c>
      <c r="ED359">
        <v>87.4</v>
      </c>
      <c r="EE359">
        <v>117</v>
      </c>
      <c r="EF359">
        <v>83</v>
      </c>
      <c r="EG359" s="41">
        <f t="shared" si="122"/>
        <v>0.10502692998204669</v>
      </c>
      <c r="EH359" s="43">
        <f t="shared" si="123"/>
        <v>0.9102702702702703</v>
      </c>
      <c r="EI359" s="44">
        <f t="shared" si="124"/>
        <v>1.0152972002523171</v>
      </c>
      <c r="EJ359">
        <v>1951</v>
      </c>
      <c r="EK359">
        <v>1617</v>
      </c>
      <c r="EL359">
        <v>1523</v>
      </c>
      <c r="EM359">
        <v>1250</v>
      </c>
      <c r="EN359">
        <v>1113</v>
      </c>
      <c r="EO359">
        <v>923</v>
      </c>
      <c r="EP359">
        <v>116</v>
      </c>
      <c r="EQ359">
        <v>83</v>
      </c>
      <c r="ER359">
        <v>1038</v>
      </c>
      <c r="ES359">
        <v>780</v>
      </c>
      <c r="ET359">
        <v>385</v>
      </c>
      <c r="EU359">
        <v>321</v>
      </c>
      <c r="EV359">
        <v>59</v>
      </c>
      <c r="EW359">
        <v>46</v>
      </c>
      <c r="EX359">
        <v>83</v>
      </c>
      <c r="EY359">
        <v>110</v>
      </c>
      <c r="EZ359">
        <v>5.8</v>
      </c>
      <c r="FA359">
        <v>2.2000000000000002</v>
      </c>
      <c r="FB359">
        <v>8</v>
      </c>
      <c r="FC359" s="20">
        <v>81.64</v>
      </c>
      <c r="FD359" s="26">
        <f t="shared" si="125"/>
        <v>1.0334177215189873</v>
      </c>
      <c r="FE359">
        <v>10.581099999999999</v>
      </c>
      <c r="FF359">
        <v>1.28</v>
      </c>
      <c r="FG359">
        <v>0.30000000000000004</v>
      </c>
      <c r="FH359">
        <v>1.58</v>
      </c>
      <c r="FI359">
        <v>6</v>
      </c>
      <c r="FJ359">
        <v>4</v>
      </c>
      <c r="FK359">
        <v>0</v>
      </c>
      <c r="FL359" s="42">
        <f t="shared" si="126"/>
        <v>111</v>
      </c>
      <c r="FM359" s="20">
        <f t="shared" si="127"/>
        <v>16</v>
      </c>
      <c r="FN359" s="41">
        <v>0.12855649750000001</v>
      </c>
      <c r="FO359" s="20">
        <f t="shared" si="128"/>
        <v>76.599999999999994</v>
      </c>
      <c r="FP359" s="20">
        <f t="shared" si="129"/>
        <v>80.385400000000004</v>
      </c>
      <c r="FQ359" s="20">
        <f t="shared" si="130"/>
        <v>122.8197966195018</v>
      </c>
      <c r="FR359">
        <v>6</v>
      </c>
      <c r="FS359" t="s">
        <v>189</v>
      </c>
      <c r="FT359">
        <v>339</v>
      </c>
      <c r="FV359" t="s">
        <v>711</v>
      </c>
      <c r="FW359" s="45">
        <v>5250000</v>
      </c>
      <c r="FX359" s="45">
        <v>5900000</v>
      </c>
      <c r="FY359">
        <v>331</v>
      </c>
      <c r="FZ359">
        <v>100</v>
      </c>
      <c r="GA359">
        <v>149</v>
      </c>
      <c r="GB359">
        <v>249</v>
      </c>
      <c r="GC359">
        <v>33</v>
      </c>
      <c r="GD359">
        <v>58</v>
      </c>
      <c r="GE359">
        <v>779</v>
      </c>
      <c r="GF359">
        <v>6375</v>
      </c>
      <c r="GG359">
        <v>20.5</v>
      </c>
      <c r="GH359">
        <v>8.4</v>
      </c>
      <c r="GI359">
        <v>28.9</v>
      </c>
      <c r="GJ359" s="42">
        <f t="shared" si="131"/>
        <v>76.599999999999994</v>
      </c>
    </row>
    <row r="360" spans="1:192" x14ac:dyDescent="0.45">
      <c r="A360" s="40">
        <v>34786</v>
      </c>
      <c r="B360" t="s">
        <v>2234</v>
      </c>
      <c r="C360" t="s">
        <v>126</v>
      </c>
      <c r="D360" t="s">
        <v>91</v>
      </c>
      <c r="E360" t="s">
        <v>91</v>
      </c>
      <c r="F360">
        <v>72</v>
      </c>
      <c r="G360">
        <v>203</v>
      </c>
      <c r="H360">
        <v>2013</v>
      </c>
      <c r="I360">
        <v>1</v>
      </c>
      <c r="J360">
        <v>3</v>
      </c>
      <c r="K360" t="s">
        <v>92</v>
      </c>
      <c r="L360">
        <v>2014</v>
      </c>
      <c r="M360">
        <v>22</v>
      </c>
      <c r="N360">
        <v>4</v>
      </c>
      <c r="O360">
        <v>8477494</v>
      </c>
      <c r="P360" t="s">
        <v>2235</v>
      </c>
      <c r="Q360" t="s">
        <v>2236</v>
      </c>
      <c r="R360" t="s">
        <v>2237</v>
      </c>
      <c r="S360" t="s">
        <v>127</v>
      </c>
      <c r="T360" t="s">
        <v>938</v>
      </c>
      <c r="U360" t="s">
        <v>178</v>
      </c>
      <c r="V360">
        <v>77</v>
      </c>
      <c r="W360">
        <v>13</v>
      </c>
      <c r="X360">
        <v>33</v>
      </c>
      <c r="Y360">
        <v>17</v>
      </c>
      <c r="Z360">
        <v>46</v>
      </c>
      <c r="AA360">
        <v>3</v>
      </c>
      <c r="AB360">
        <v>8</v>
      </c>
      <c r="AC360" s="26">
        <f t="shared" si="110"/>
        <v>0.59740259740259738</v>
      </c>
      <c r="AD360" s="20">
        <f t="shared" si="111"/>
        <v>1.3963414634146361</v>
      </c>
      <c r="AE360" s="20">
        <v>16.881</v>
      </c>
      <c r="AF360">
        <v>-28</v>
      </c>
      <c r="AG360">
        <v>-4.0999999999999996</v>
      </c>
      <c r="AH360">
        <v>30</v>
      </c>
      <c r="AI360">
        <v>1596</v>
      </c>
      <c r="AJ360">
        <v>81309</v>
      </c>
      <c r="AK360" s="20">
        <v>1355.15</v>
      </c>
      <c r="AL360">
        <v>1355.08</v>
      </c>
      <c r="AM360">
        <v>1355</v>
      </c>
      <c r="AN360" s="26">
        <f t="shared" si="112"/>
        <v>17.599350649350651</v>
      </c>
      <c r="AO360">
        <v>29.07</v>
      </c>
      <c r="AP360" s="41">
        <f t="shared" si="113"/>
        <v>0.647887323943662</v>
      </c>
      <c r="AQ360">
        <v>299</v>
      </c>
      <c r="AR360">
        <v>298</v>
      </c>
      <c r="AS360">
        <v>299</v>
      </c>
      <c r="AT360">
        <v>221</v>
      </c>
      <c r="AU360">
        <v>221</v>
      </c>
      <c r="AV360">
        <v>164</v>
      </c>
      <c r="AW360">
        <v>155</v>
      </c>
      <c r="AX360">
        <v>58</v>
      </c>
      <c r="AY360">
        <v>12</v>
      </c>
      <c r="AZ360">
        <v>10</v>
      </c>
      <c r="BA360" s="42">
        <f t="shared" si="114"/>
        <v>22</v>
      </c>
      <c r="BB360">
        <v>13.28</v>
      </c>
      <c r="BC360">
        <v>32.304900000000004</v>
      </c>
      <c r="BD360" s="20">
        <v>333.1</v>
      </c>
      <c r="BE360" s="20">
        <f t="shared" si="115"/>
        <v>632.1</v>
      </c>
      <c r="BF360" s="20">
        <f t="shared" si="116"/>
        <v>27.988015467721464</v>
      </c>
      <c r="BG360">
        <v>659</v>
      </c>
      <c r="BH360">
        <v>432</v>
      </c>
      <c r="BI360">
        <v>307</v>
      </c>
      <c r="BJ360" s="41">
        <f t="shared" si="117"/>
        <v>0.68219461697722572</v>
      </c>
      <c r="BK360">
        <v>55</v>
      </c>
      <c r="BL360">
        <v>55</v>
      </c>
      <c r="BM360">
        <v>64</v>
      </c>
      <c r="BN360" s="42">
        <f t="shared" si="118"/>
        <v>-9</v>
      </c>
      <c r="BO360">
        <v>57</v>
      </c>
      <c r="BP360">
        <v>58</v>
      </c>
      <c r="BQ360">
        <v>56</v>
      </c>
      <c r="BR360">
        <v>27</v>
      </c>
      <c r="BS360" s="41">
        <f t="shared" si="119"/>
        <v>2.8877005347593583E-2</v>
      </c>
      <c r="BT360">
        <v>447</v>
      </c>
      <c r="BU360">
        <v>604</v>
      </c>
      <c r="BV360" s="41">
        <f t="shared" si="120"/>
        <v>0.42530922930542342</v>
      </c>
      <c r="BW360">
        <v>112</v>
      </c>
      <c r="BX360">
        <v>140</v>
      </c>
      <c r="BY360">
        <v>158</v>
      </c>
      <c r="BZ360">
        <v>205</v>
      </c>
      <c r="CA360">
        <v>177</v>
      </c>
      <c r="CB360">
        <v>259</v>
      </c>
      <c r="CC360">
        <v>114</v>
      </c>
      <c r="CD360">
        <v>171</v>
      </c>
      <c r="CE360">
        <v>165</v>
      </c>
      <c r="CF360">
        <v>223</v>
      </c>
      <c r="CG360">
        <v>263</v>
      </c>
      <c r="CH360">
        <v>356</v>
      </c>
      <c r="CI360">
        <v>0</v>
      </c>
      <c r="CJ360">
        <v>0</v>
      </c>
      <c r="CK360">
        <v>1</v>
      </c>
      <c r="CL360">
        <v>4</v>
      </c>
      <c r="CM360">
        <v>0</v>
      </c>
      <c r="CN360">
        <v>1</v>
      </c>
      <c r="CO360">
        <v>1</v>
      </c>
      <c r="CP360">
        <v>1</v>
      </c>
      <c r="CQ360">
        <v>0</v>
      </c>
      <c r="CR360">
        <v>3</v>
      </c>
      <c r="CS360">
        <v>1</v>
      </c>
      <c r="CT360">
        <v>1</v>
      </c>
      <c r="CU360">
        <v>0</v>
      </c>
      <c r="CV360">
        <v>7</v>
      </c>
      <c r="CW360">
        <v>1</v>
      </c>
      <c r="CX360">
        <v>4</v>
      </c>
      <c r="CY360">
        <v>3</v>
      </c>
      <c r="CZ360">
        <v>49</v>
      </c>
      <c r="DA360">
        <v>10</v>
      </c>
      <c r="DB360">
        <v>1</v>
      </c>
      <c r="DC360">
        <v>26</v>
      </c>
      <c r="DD360">
        <v>16</v>
      </c>
      <c r="DE360">
        <v>5</v>
      </c>
      <c r="DF360">
        <v>0</v>
      </c>
      <c r="DG360">
        <v>106</v>
      </c>
      <c r="DH360">
        <v>15</v>
      </c>
      <c r="DI360">
        <v>13</v>
      </c>
      <c r="DJ360">
        <v>14</v>
      </c>
      <c r="DK360">
        <v>14</v>
      </c>
      <c r="DL360">
        <v>0</v>
      </c>
      <c r="DM360">
        <v>13</v>
      </c>
      <c r="DN360">
        <v>13</v>
      </c>
      <c r="DO360">
        <v>0</v>
      </c>
      <c r="DP360" s="42">
        <f t="shared" si="121"/>
        <v>-2</v>
      </c>
      <c r="DQ360" s="20">
        <v>0.79300000000000004</v>
      </c>
      <c r="DR360">
        <v>15</v>
      </c>
      <c r="DS360">
        <v>0</v>
      </c>
      <c r="DT360">
        <v>0</v>
      </c>
      <c r="DU360">
        <v>0</v>
      </c>
      <c r="DV360">
        <v>0</v>
      </c>
      <c r="DW360">
        <v>1612</v>
      </c>
      <c r="DX360">
        <v>1192</v>
      </c>
      <c r="DY360">
        <v>1190</v>
      </c>
      <c r="DZ360">
        <v>908</v>
      </c>
      <c r="EA360">
        <v>865</v>
      </c>
      <c r="EB360">
        <v>650</v>
      </c>
      <c r="EC360">
        <v>86.52</v>
      </c>
      <c r="ED360">
        <v>66.2</v>
      </c>
      <c r="EE360">
        <v>71</v>
      </c>
      <c r="EF360">
        <v>64</v>
      </c>
      <c r="EG360" s="41">
        <f t="shared" si="122"/>
        <v>8.208092485549133E-2</v>
      </c>
      <c r="EH360" s="43">
        <f t="shared" si="123"/>
        <v>0.90153846153846151</v>
      </c>
      <c r="EI360" s="44">
        <f t="shared" si="124"/>
        <v>0.98361938639395285</v>
      </c>
      <c r="EJ360">
        <v>1615</v>
      </c>
      <c r="EK360">
        <v>1193</v>
      </c>
      <c r="EL360">
        <v>1193</v>
      </c>
      <c r="EM360">
        <v>911</v>
      </c>
      <c r="EN360">
        <v>868</v>
      </c>
      <c r="EO360">
        <v>654</v>
      </c>
      <c r="EP360">
        <v>71</v>
      </c>
      <c r="EQ360">
        <v>65</v>
      </c>
      <c r="ER360">
        <v>800</v>
      </c>
      <c r="ES360">
        <v>624</v>
      </c>
      <c r="ET360">
        <v>339</v>
      </c>
      <c r="EU360">
        <v>243</v>
      </c>
      <c r="EV360">
        <v>41</v>
      </c>
      <c r="EW360">
        <v>43</v>
      </c>
      <c r="EX360">
        <v>62</v>
      </c>
      <c r="EY360">
        <v>71</v>
      </c>
      <c r="EZ360">
        <v>2.5</v>
      </c>
      <c r="FA360">
        <v>0.60000000000000009</v>
      </c>
      <c r="FB360">
        <v>3.1</v>
      </c>
      <c r="FC360" s="20">
        <v>41.93</v>
      </c>
      <c r="FD360" s="26">
        <f t="shared" si="125"/>
        <v>0.54454545454545455</v>
      </c>
      <c r="FE360">
        <v>4.5312000000000001</v>
      </c>
      <c r="FF360">
        <v>0.11</v>
      </c>
      <c r="FG360">
        <v>-0.28999999999999998</v>
      </c>
      <c r="FH360">
        <v>-0.19</v>
      </c>
      <c r="FI360">
        <v>8</v>
      </c>
      <c r="FJ360">
        <v>2</v>
      </c>
      <c r="FK360">
        <v>1</v>
      </c>
      <c r="FL360" s="42">
        <f t="shared" si="126"/>
        <v>112</v>
      </c>
      <c r="FM360" s="20">
        <f t="shared" si="127"/>
        <v>7.4</v>
      </c>
      <c r="FN360" s="41">
        <v>7.1361628100000005E-2</v>
      </c>
      <c r="FO360" s="20">
        <f t="shared" si="128"/>
        <v>43</v>
      </c>
      <c r="FP360" s="20">
        <f t="shared" si="129"/>
        <v>46.1586</v>
      </c>
      <c r="FQ360" s="20">
        <f t="shared" si="130"/>
        <v>124.15503143725833</v>
      </c>
      <c r="FR360">
        <v>5</v>
      </c>
      <c r="FS360" t="s">
        <v>308</v>
      </c>
      <c r="FT360">
        <v>262</v>
      </c>
      <c r="FV360" t="s">
        <v>711</v>
      </c>
      <c r="FW360" s="45">
        <v>6500000</v>
      </c>
      <c r="FX360" s="45">
        <v>5500000</v>
      </c>
      <c r="FY360">
        <v>241</v>
      </c>
      <c r="FZ360">
        <v>42</v>
      </c>
      <c r="GA360">
        <v>99</v>
      </c>
      <c r="GB360">
        <v>141</v>
      </c>
      <c r="GC360">
        <v>-37</v>
      </c>
      <c r="GD360">
        <v>84</v>
      </c>
      <c r="GE360">
        <v>448</v>
      </c>
      <c r="GF360">
        <v>3878</v>
      </c>
      <c r="GG360">
        <v>9.1999999999999993</v>
      </c>
      <c r="GH360">
        <v>2.9</v>
      </c>
      <c r="GI360">
        <v>12.2</v>
      </c>
      <c r="GJ360" s="42">
        <f t="shared" si="131"/>
        <v>43</v>
      </c>
    </row>
    <row r="361" spans="1:192" x14ac:dyDescent="0.45">
      <c r="A361" s="40">
        <v>34610</v>
      </c>
      <c r="B361" t="s">
        <v>2238</v>
      </c>
      <c r="C361" t="s">
        <v>1450</v>
      </c>
      <c r="D361" t="s">
        <v>107</v>
      </c>
      <c r="E361" t="s">
        <v>107</v>
      </c>
      <c r="F361">
        <v>76</v>
      </c>
      <c r="G361">
        <v>210</v>
      </c>
      <c r="H361">
        <v>2013</v>
      </c>
      <c r="I361">
        <v>1</v>
      </c>
      <c r="J361">
        <v>4</v>
      </c>
      <c r="K361" t="s">
        <v>202</v>
      </c>
      <c r="L361">
        <v>2013</v>
      </c>
      <c r="M361">
        <v>23</v>
      </c>
      <c r="N361">
        <v>5</v>
      </c>
      <c r="O361">
        <v>8477495</v>
      </c>
      <c r="P361" t="s">
        <v>2239</v>
      </c>
      <c r="Q361" t="s">
        <v>2240</v>
      </c>
      <c r="R361" t="s">
        <v>318</v>
      </c>
      <c r="S361" t="s">
        <v>2241</v>
      </c>
      <c r="T361" t="s">
        <v>720</v>
      </c>
      <c r="U361" t="s">
        <v>159</v>
      </c>
      <c r="V361">
        <v>78</v>
      </c>
      <c r="W361">
        <v>16</v>
      </c>
      <c r="X361">
        <v>41</v>
      </c>
      <c r="Y361">
        <v>25</v>
      </c>
      <c r="Z361">
        <v>57</v>
      </c>
      <c r="AA361">
        <v>2</v>
      </c>
      <c r="AB361">
        <v>25</v>
      </c>
      <c r="AC361" s="26">
        <f t="shared" si="110"/>
        <v>0.73076923076923073</v>
      </c>
      <c r="AD361" s="20">
        <f t="shared" si="111"/>
        <v>26.047619047619047</v>
      </c>
      <c r="AE361" s="20">
        <v>20.501000000000001</v>
      </c>
      <c r="AF361">
        <v>10</v>
      </c>
      <c r="AG361">
        <v>8.3000000000000007</v>
      </c>
      <c r="AH361">
        <v>30</v>
      </c>
      <c r="AI361">
        <v>2256</v>
      </c>
      <c r="AJ361">
        <v>115137</v>
      </c>
      <c r="AK361" s="20">
        <v>1918.95</v>
      </c>
      <c r="AL361">
        <v>1918.95</v>
      </c>
      <c r="AM361">
        <v>1919</v>
      </c>
      <c r="AN361" s="26">
        <f t="shared" si="112"/>
        <v>24.601923076923079</v>
      </c>
      <c r="AO361">
        <v>40.44</v>
      </c>
      <c r="AP361" s="41">
        <f t="shared" si="113"/>
        <v>0.58762886597938147</v>
      </c>
      <c r="AQ361">
        <v>485</v>
      </c>
      <c r="AR361">
        <v>485</v>
      </c>
      <c r="AS361">
        <v>485</v>
      </c>
      <c r="AT361">
        <v>361</v>
      </c>
      <c r="AU361">
        <v>361</v>
      </c>
      <c r="AV361">
        <v>249</v>
      </c>
      <c r="AW361">
        <v>157</v>
      </c>
      <c r="AX361">
        <v>22</v>
      </c>
      <c r="AY361">
        <v>6</v>
      </c>
      <c r="AZ361">
        <v>22</v>
      </c>
      <c r="BA361" s="42">
        <f t="shared" si="114"/>
        <v>28</v>
      </c>
      <c r="BB361">
        <v>13.12</v>
      </c>
      <c r="BC361">
        <v>48.208799999999997</v>
      </c>
      <c r="BD361" s="20">
        <v>446.1</v>
      </c>
      <c r="BE361" s="20">
        <f t="shared" si="115"/>
        <v>931.1</v>
      </c>
      <c r="BF361" s="20">
        <f t="shared" si="116"/>
        <v>29.112796060345502</v>
      </c>
      <c r="BG361">
        <v>816</v>
      </c>
      <c r="BH361">
        <v>706</v>
      </c>
      <c r="BI361">
        <v>565</v>
      </c>
      <c r="BJ361" s="41">
        <f t="shared" si="117"/>
        <v>0.59087617668356263</v>
      </c>
      <c r="BK361">
        <v>92</v>
      </c>
      <c r="BL361">
        <v>92</v>
      </c>
      <c r="BM361">
        <v>96</v>
      </c>
      <c r="BN361" s="42">
        <f t="shared" si="118"/>
        <v>-4</v>
      </c>
      <c r="BO361">
        <v>112</v>
      </c>
      <c r="BP361">
        <v>55</v>
      </c>
      <c r="BQ361">
        <v>67</v>
      </c>
      <c r="BR361">
        <v>124</v>
      </c>
      <c r="BS361" s="41">
        <f t="shared" si="119"/>
        <v>9.057706355003653E-2</v>
      </c>
      <c r="BT361">
        <v>0</v>
      </c>
      <c r="BU361">
        <v>0</v>
      </c>
      <c r="BV361" s="41">
        <f t="shared" si="120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4</v>
      </c>
      <c r="CL361">
        <v>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</v>
      </c>
      <c r="CS361">
        <v>4</v>
      </c>
      <c r="CT361">
        <v>0</v>
      </c>
      <c r="CU361">
        <v>0</v>
      </c>
      <c r="CV361">
        <v>7</v>
      </c>
      <c r="CW361">
        <v>2</v>
      </c>
      <c r="CX361">
        <v>4</v>
      </c>
      <c r="CY361">
        <v>15</v>
      </c>
      <c r="CZ361">
        <v>91</v>
      </c>
      <c r="DA361">
        <v>6</v>
      </c>
      <c r="DB361">
        <v>1</v>
      </c>
      <c r="DC361">
        <v>65</v>
      </c>
      <c r="DD361">
        <v>52</v>
      </c>
      <c r="DE361">
        <v>0</v>
      </c>
      <c r="DF361">
        <v>0</v>
      </c>
      <c r="DG361">
        <v>125</v>
      </c>
      <c r="DH361">
        <v>15</v>
      </c>
      <c r="DI361">
        <v>19</v>
      </c>
      <c r="DJ361">
        <v>14</v>
      </c>
      <c r="DK361">
        <v>14</v>
      </c>
      <c r="DL361">
        <v>0</v>
      </c>
      <c r="DM361">
        <v>18</v>
      </c>
      <c r="DN361">
        <v>18</v>
      </c>
      <c r="DO361">
        <v>0</v>
      </c>
      <c r="DP361" s="42">
        <f t="shared" si="121"/>
        <v>4</v>
      </c>
      <c r="DQ361" s="20">
        <v>7.984</v>
      </c>
      <c r="DR361">
        <v>15</v>
      </c>
      <c r="DS361">
        <v>0</v>
      </c>
      <c r="DT361">
        <v>0</v>
      </c>
      <c r="DU361">
        <v>0</v>
      </c>
      <c r="DV361">
        <v>0</v>
      </c>
      <c r="DW361">
        <v>2063</v>
      </c>
      <c r="DX361">
        <v>1670</v>
      </c>
      <c r="DY361">
        <v>1609</v>
      </c>
      <c r="DZ361">
        <v>1245</v>
      </c>
      <c r="EA361">
        <v>1162</v>
      </c>
      <c r="EB361">
        <v>923</v>
      </c>
      <c r="EC361">
        <v>102.87</v>
      </c>
      <c r="ED361">
        <v>93.53</v>
      </c>
      <c r="EE361">
        <v>97</v>
      </c>
      <c r="EF361">
        <v>76</v>
      </c>
      <c r="EG361" s="41">
        <f t="shared" si="122"/>
        <v>8.3476764199655759E-2</v>
      </c>
      <c r="EH361" s="43">
        <f t="shared" si="123"/>
        <v>0.91765980498374866</v>
      </c>
      <c r="EI361" s="44">
        <f t="shared" si="124"/>
        <v>1.0011365691834044</v>
      </c>
      <c r="EJ361">
        <v>2058</v>
      </c>
      <c r="EK361">
        <v>1671</v>
      </c>
      <c r="EL361">
        <v>1605</v>
      </c>
      <c r="EM361">
        <v>1246</v>
      </c>
      <c r="EN361">
        <v>1160</v>
      </c>
      <c r="EO361">
        <v>924</v>
      </c>
      <c r="EP361">
        <v>97</v>
      </c>
      <c r="EQ361">
        <v>76</v>
      </c>
      <c r="ER361">
        <v>1004</v>
      </c>
      <c r="ES361">
        <v>853</v>
      </c>
      <c r="ET361">
        <v>362</v>
      </c>
      <c r="EU361">
        <v>346</v>
      </c>
      <c r="EV361">
        <v>44</v>
      </c>
      <c r="EW361">
        <v>34</v>
      </c>
      <c r="EX361">
        <v>87</v>
      </c>
      <c r="EY361">
        <v>114</v>
      </c>
      <c r="EZ361">
        <v>5.2</v>
      </c>
      <c r="FA361">
        <v>4.7</v>
      </c>
      <c r="FB361">
        <v>9.9</v>
      </c>
      <c r="FC361" s="20">
        <v>77.12</v>
      </c>
      <c r="FD361" s="26">
        <f t="shared" si="125"/>
        <v>0.98871794871794882</v>
      </c>
      <c r="FE361">
        <v>7.2880000000000003</v>
      </c>
      <c r="FF361">
        <v>1.1400000000000001</v>
      </c>
      <c r="FG361">
        <v>-0.23</v>
      </c>
      <c r="FH361">
        <v>0.9</v>
      </c>
      <c r="FL361" s="42">
        <f t="shared" si="126"/>
        <v>246</v>
      </c>
      <c r="FM361" s="20">
        <f t="shared" si="127"/>
        <v>10.6</v>
      </c>
      <c r="FN361" s="41">
        <v>7.6456876500000007E-2</v>
      </c>
      <c r="FO361" s="20">
        <f t="shared" si="128"/>
        <v>54</v>
      </c>
      <c r="FP361" s="20">
        <f t="shared" si="129"/>
        <v>58.596800000000002</v>
      </c>
      <c r="FQ361" s="20">
        <f t="shared" si="130"/>
        <v>116.7200812944579</v>
      </c>
      <c r="FR361">
        <v>3</v>
      </c>
      <c r="FS361" t="s">
        <v>189</v>
      </c>
      <c r="FT361">
        <v>198</v>
      </c>
      <c r="FV361" t="s">
        <v>711</v>
      </c>
      <c r="FW361" s="45">
        <v>5400000</v>
      </c>
      <c r="FX361" s="45">
        <v>5400000</v>
      </c>
      <c r="FY361">
        <v>393</v>
      </c>
      <c r="FZ361">
        <v>45</v>
      </c>
      <c r="GA361">
        <v>137</v>
      </c>
      <c r="GB361">
        <v>182</v>
      </c>
      <c r="GC361">
        <v>-18</v>
      </c>
      <c r="GD361">
        <v>120</v>
      </c>
      <c r="GE361">
        <v>781</v>
      </c>
      <c r="GF361">
        <v>8604</v>
      </c>
      <c r="GG361">
        <v>14.3</v>
      </c>
      <c r="GH361">
        <v>16</v>
      </c>
      <c r="GI361">
        <v>30.3</v>
      </c>
      <c r="GJ361" s="42">
        <f t="shared" si="131"/>
        <v>54</v>
      </c>
    </row>
    <row r="362" spans="1:192" x14ac:dyDescent="0.45">
      <c r="A362" s="40">
        <v>34670</v>
      </c>
      <c r="B362" t="s">
        <v>1181</v>
      </c>
      <c r="D362" t="s">
        <v>223</v>
      </c>
      <c r="E362" t="s">
        <v>223</v>
      </c>
      <c r="F362">
        <v>73</v>
      </c>
      <c r="G362">
        <v>192</v>
      </c>
      <c r="H362">
        <v>2013</v>
      </c>
      <c r="I362">
        <v>1</v>
      </c>
      <c r="J362">
        <v>5</v>
      </c>
      <c r="K362" t="s">
        <v>202</v>
      </c>
      <c r="L362">
        <v>2013</v>
      </c>
      <c r="M362">
        <v>23</v>
      </c>
      <c r="N362">
        <v>5</v>
      </c>
      <c r="O362">
        <v>8477496</v>
      </c>
      <c r="P362" t="s">
        <v>2242</v>
      </c>
      <c r="Q362" t="s">
        <v>2243</v>
      </c>
      <c r="R362" t="s">
        <v>1048</v>
      </c>
      <c r="S362" t="s">
        <v>2244</v>
      </c>
      <c r="T362" t="s">
        <v>716</v>
      </c>
      <c r="U362" t="s">
        <v>343</v>
      </c>
      <c r="V362">
        <v>81</v>
      </c>
      <c r="W362">
        <v>16</v>
      </c>
      <c r="X362">
        <v>28</v>
      </c>
      <c r="Y362">
        <v>18</v>
      </c>
      <c r="Z362">
        <v>44</v>
      </c>
      <c r="AA362">
        <v>6</v>
      </c>
      <c r="AB362">
        <v>21</v>
      </c>
      <c r="AC362" s="26">
        <f t="shared" si="110"/>
        <v>0.54320987654320985</v>
      </c>
      <c r="AD362" s="20">
        <f t="shared" si="111"/>
        <v>4.1911262798634823</v>
      </c>
      <c r="AE362" s="20">
        <v>16.097999999999999</v>
      </c>
      <c r="AF362">
        <v>-8</v>
      </c>
      <c r="AG362">
        <v>4.0999999999999996</v>
      </c>
      <c r="AH362">
        <v>18</v>
      </c>
      <c r="AI362">
        <v>1924</v>
      </c>
      <c r="AJ362">
        <v>86959</v>
      </c>
      <c r="AK362" s="20">
        <v>1449.3166666667</v>
      </c>
      <c r="AL362">
        <v>1449.32</v>
      </c>
      <c r="AM362">
        <v>1449</v>
      </c>
      <c r="AN362" s="26">
        <f t="shared" si="112"/>
        <v>17.892798353909463</v>
      </c>
      <c r="AO362">
        <v>29.57</v>
      </c>
      <c r="AP362" s="41">
        <f t="shared" si="113"/>
        <v>0.57894736842105265</v>
      </c>
      <c r="AQ362">
        <v>267</v>
      </c>
      <c r="AR362">
        <v>267</v>
      </c>
      <c r="AS362">
        <v>267</v>
      </c>
      <c r="AT362">
        <v>217</v>
      </c>
      <c r="AU362">
        <v>217</v>
      </c>
      <c r="AV362">
        <v>153</v>
      </c>
      <c r="AW362">
        <v>167</v>
      </c>
      <c r="AX362">
        <v>95</v>
      </c>
      <c r="AY362">
        <v>8</v>
      </c>
      <c r="AZ362">
        <v>22</v>
      </c>
      <c r="BA362" s="42">
        <f t="shared" si="114"/>
        <v>30</v>
      </c>
      <c r="BB362">
        <v>21.64</v>
      </c>
      <c r="BC362">
        <v>26.058800000000002</v>
      </c>
      <c r="BD362" s="20">
        <v>415.6</v>
      </c>
      <c r="BE362" s="20">
        <f t="shared" si="115"/>
        <v>682.6</v>
      </c>
      <c r="BF362" s="20">
        <f t="shared" si="116"/>
        <v>28.258769629895404</v>
      </c>
      <c r="BG362">
        <v>617</v>
      </c>
      <c r="BH362">
        <v>418</v>
      </c>
      <c r="BI362">
        <v>405</v>
      </c>
      <c r="BJ362" s="41">
        <f t="shared" si="117"/>
        <v>0.60371819960861062</v>
      </c>
      <c r="BK362">
        <v>98</v>
      </c>
      <c r="BL362">
        <v>98</v>
      </c>
      <c r="BM362">
        <v>84</v>
      </c>
      <c r="BN362" s="42">
        <f t="shared" si="118"/>
        <v>14</v>
      </c>
      <c r="BO362">
        <v>64</v>
      </c>
      <c r="BP362">
        <v>34</v>
      </c>
      <c r="BQ362">
        <v>48</v>
      </c>
      <c r="BR362">
        <v>41</v>
      </c>
      <c r="BS362" s="41">
        <f t="shared" si="119"/>
        <v>4.0755467196819085E-2</v>
      </c>
      <c r="BT362">
        <v>432</v>
      </c>
      <c r="BU362">
        <v>361</v>
      </c>
      <c r="BV362" s="41">
        <f t="shared" si="120"/>
        <v>0.54476670870113497</v>
      </c>
      <c r="BW362">
        <v>137</v>
      </c>
      <c r="BX362">
        <v>109</v>
      </c>
      <c r="BY362">
        <v>130</v>
      </c>
      <c r="BZ362">
        <v>113</v>
      </c>
      <c r="CA362">
        <v>165</v>
      </c>
      <c r="CB362">
        <v>139</v>
      </c>
      <c r="CC362">
        <v>132</v>
      </c>
      <c r="CD362">
        <v>113</v>
      </c>
      <c r="CE362">
        <v>128</v>
      </c>
      <c r="CF362">
        <v>111</v>
      </c>
      <c r="CG362">
        <v>266</v>
      </c>
      <c r="CH362">
        <v>218</v>
      </c>
      <c r="CI362">
        <v>0</v>
      </c>
      <c r="CJ362">
        <v>1</v>
      </c>
      <c r="CK362">
        <v>3</v>
      </c>
      <c r="CL362">
        <v>4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3</v>
      </c>
      <c r="CT362">
        <v>4</v>
      </c>
      <c r="CU362">
        <v>0</v>
      </c>
      <c r="CV362">
        <v>8</v>
      </c>
      <c r="CW362">
        <v>0</v>
      </c>
      <c r="CX362">
        <v>2</v>
      </c>
      <c r="CY362">
        <v>6</v>
      </c>
      <c r="CZ362">
        <v>56</v>
      </c>
      <c r="DA362">
        <v>5</v>
      </c>
      <c r="DB362">
        <v>8</v>
      </c>
      <c r="DC362">
        <v>6</v>
      </c>
      <c r="DD362">
        <v>40</v>
      </c>
      <c r="DE362">
        <v>19</v>
      </c>
      <c r="DF362">
        <v>0</v>
      </c>
      <c r="DG362">
        <v>75</v>
      </c>
      <c r="DH362">
        <v>9</v>
      </c>
      <c r="DI362">
        <v>13</v>
      </c>
      <c r="DJ362">
        <v>9</v>
      </c>
      <c r="DK362">
        <v>9</v>
      </c>
      <c r="DL362">
        <v>0</v>
      </c>
      <c r="DM362">
        <v>10</v>
      </c>
      <c r="DN362">
        <v>10</v>
      </c>
      <c r="DO362">
        <v>0</v>
      </c>
      <c r="DP362" s="42">
        <f t="shared" si="121"/>
        <v>4</v>
      </c>
      <c r="DQ362" s="20">
        <v>1.0589999999999999</v>
      </c>
      <c r="DR362">
        <v>9</v>
      </c>
      <c r="DS362">
        <v>0</v>
      </c>
      <c r="DT362">
        <v>0</v>
      </c>
      <c r="DU362">
        <v>0</v>
      </c>
      <c r="DV362">
        <v>0</v>
      </c>
      <c r="DW362">
        <v>1643</v>
      </c>
      <c r="DX362">
        <v>1269</v>
      </c>
      <c r="DY362">
        <v>1224</v>
      </c>
      <c r="DZ362">
        <v>965</v>
      </c>
      <c r="EA362">
        <v>870</v>
      </c>
      <c r="EB362">
        <v>692</v>
      </c>
      <c r="EC362">
        <v>88.56</v>
      </c>
      <c r="ED362">
        <v>70.150000000000006</v>
      </c>
      <c r="EE362">
        <v>76</v>
      </c>
      <c r="EF362">
        <v>74</v>
      </c>
      <c r="EG362" s="41">
        <f t="shared" si="122"/>
        <v>8.7356321839080459E-2</v>
      </c>
      <c r="EH362" s="43">
        <f t="shared" si="123"/>
        <v>0.89306358381502893</v>
      </c>
      <c r="EI362" s="44">
        <f t="shared" si="124"/>
        <v>0.98041990565410941</v>
      </c>
      <c r="EJ362">
        <v>1645</v>
      </c>
      <c r="EK362">
        <v>1267</v>
      </c>
      <c r="EL362">
        <v>1225</v>
      </c>
      <c r="EM362">
        <v>961</v>
      </c>
      <c r="EN362">
        <v>870</v>
      </c>
      <c r="EO362">
        <v>688</v>
      </c>
      <c r="EP362">
        <v>76</v>
      </c>
      <c r="EQ362">
        <v>74</v>
      </c>
      <c r="ER362">
        <v>824</v>
      </c>
      <c r="ES362">
        <v>623</v>
      </c>
      <c r="ET362">
        <v>324</v>
      </c>
      <c r="EU362">
        <v>257</v>
      </c>
      <c r="EV362">
        <v>42</v>
      </c>
      <c r="EW362">
        <v>29</v>
      </c>
      <c r="EX362">
        <v>64</v>
      </c>
      <c r="EY362">
        <v>69</v>
      </c>
      <c r="EZ362">
        <v>2.1</v>
      </c>
      <c r="FA362">
        <v>1.5</v>
      </c>
      <c r="FB362">
        <v>3.6</v>
      </c>
      <c r="FC362" s="20">
        <v>49.63</v>
      </c>
      <c r="FD362" s="26">
        <f t="shared" si="125"/>
        <v>0.61271604938271607</v>
      </c>
      <c r="FE362">
        <v>4.4314</v>
      </c>
      <c r="FF362">
        <v>0.74</v>
      </c>
      <c r="FG362">
        <v>0.09</v>
      </c>
      <c r="FH362">
        <v>0.83</v>
      </c>
      <c r="FL362" s="42">
        <f t="shared" si="126"/>
        <v>157</v>
      </c>
      <c r="FM362" s="20">
        <f t="shared" si="127"/>
        <v>16.222222222222221</v>
      </c>
      <c r="FN362" s="41">
        <v>7.7500147700000008E-2</v>
      </c>
      <c r="FO362" s="20">
        <f t="shared" si="128"/>
        <v>42.2</v>
      </c>
      <c r="FP362" s="20">
        <f t="shared" si="129"/>
        <v>44.211799999999997</v>
      </c>
      <c r="FQ362" s="20">
        <f t="shared" si="130"/>
        <v>120.55308696492148</v>
      </c>
      <c r="FR362">
        <v>4</v>
      </c>
      <c r="FS362" t="s">
        <v>455</v>
      </c>
      <c r="FT362">
        <v>195</v>
      </c>
      <c r="FV362" t="s">
        <v>751</v>
      </c>
      <c r="FW362" s="45">
        <v>2900000</v>
      </c>
      <c r="FX362" s="45">
        <v>2700000</v>
      </c>
      <c r="FY362">
        <v>374</v>
      </c>
      <c r="FZ362">
        <v>64</v>
      </c>
      <c r="GA362">
        <v>124</v>
      </c>
      <c r="GB362">
        <v>188</v>
      </c>
      <c r="GC362">
        <v>-70</v>
      </c>
      <c r="GD362">
        <v>76</v>
      </c>
      <c r="GE362">
        <v>720</v>
      </c>
      <c r="GF362">
        <v>6416</v>
      </c>
      <c r="GG362">
        <v>9.6999999999999993</v>
      </c>
      <c r="GH362">
        <v>5.8</v>
      </c>
      <c r="GI362">
        <v>15.5</v>
      </c>
      <c r="GJ362" s="42">
        <f t="shared" si="131"/>
        <v>42.2</v>
      </c>
    </row>
    <row r="363" spans="1:192" x14ac:dyDescent="0.45">
      <c r="A363" s="40">
        <v>34619</v>
      </c>
      <c r="B363" t="s">
        <v>2245</v>
      </c>
      <c r="C363" t="s">
        <v>145</v>
      </c>
      <c r="D363" t="s">
        <v>91</v>
      </c>
      <c r="E363" t="s">
        <v>91</v>
      </c>
      <c r="F363">
        <v>75</v>
      </c>
      <c r="G363">
        <v>195</v>
      </c>
      <c r="H363">
        <v>2013</v>
      </c>
      <c r="I363">
        <v>1</v>
      </c>
      <c r="J363">
        <v>6</v>
      </c>
      <c r="K363" t="s">
        <v>92</v>
      </c>
      <c r="L363">
        <v>2013</v>
      </c>
      <c r="M363">
        <v>23</v>
      </c>
      <c r="N363">
        <v>5</v>
      </c>
      <c r="O363">
        <v>8477497</v>
      </c>
      <c r="P363" t="s">
        <v>2246</v>
      </c>
      <c r="Q363" t="s">
        <v>2247</v>
      </c>
      <c r="R363" t="s">
        <v>2248</v>
      </c>
      <c r="S363" t="s">
        <v>2249</v>
      </c>
      <c r="T363" t="s">
        <v>716</v>
      </c>
      <c r="U363" t="s">
        <v>123</v>
      </c>
      <c r="V363">
        <v>74</v>
      </c>
      <c r="W363">
        <v>31</v>
      </c>
      <c r="X363">
        <v>33</v>
      </c>
      <c r="Y363">
        <v>22</v>
      </c>
      <c r="Z363">
        <v>64</v>
      </c>
      <c r="AA363">
        <v>2</v>
      </c>
      <c r="AB363">
        <v>20</v>
      </c>
      <c r="AC363" s="26">
        <f t="shared" si="110"/>
        <v>0.86486486486486491</v>
      </c>
      <c r="AD363" s="20">
        <f t="shared" si="111"/>
        <v>13.661442006269596</v>
      </c>
      <c r="AE363" s="20">
        <v>25.055</v>
      </c>
      <c r="AF363">
        <v>3</v>
      </c>
      <c r="AG363">
        <v>12.4</v>
      </c>
      <c r="AH363">
        <v>24</v>
      </c>
      <c r="AI363">
        <v>1577</v>
      </c>
      <c r="AJ363">
        <v>82948</v>
      </c>
      <c r="AK363" s="20">
        <v>1382.4666666666999</v>
      </c>
      <c r="AL363">
        <v>1382.47</v>
      </c>
      <c r="AM363">
        <v>1382</v>
      </c>
      <c r="AN363" s="26">
        <f t="shared" si="112"/>
        <v>18.681981981981984</v>
      </c>
      <c r="AO363">
        <v>30.84</v>
      </c>
      <c r="AP363" s="41">
        <f t="shared" si="113"/>
        <v>0.63366336633663367</v>
      </c>
      <c r="AQ363">
        <v>350</v>
      </c>
      <c r="AR363">
        <v>351</v>
      </c>
      <c r="AS363">
        <v>352</v>
      </c>
      <c r="AT363">
        <v>284</v>
      </c>
      <c r="AU363">
        <v>286</v>
      </c>
      <c r="AV363">
        <v>202</v>
      </c>
      <c r="AW363">
        <v>279</v>
      </c>
      <c r="AX363">
        <v>133</v>
      </c>
      <c r="AY363">
        <v>6</v>
      </c>
      <c r="AZ363">
        <v>21</v>
      </c>
      <c r="BA363" s="42">
        <f t="shared" si="114"/>
        <v>27</v>
      </c>
      <c r="BB363">
        <v>30.69</v>
      </c>
      <c r="BC363">
        <v>24.7376</v>
      </c>
      <c r="BD363" s="20">
        <v>347.6</v>
      </c>
      <c r="BE363" s="20">
        <f t="shared" si="115"/>
        <v>697.6</v>
      </c>
      <c r="BF363" s="20">
        <f t="shared" si="116"/>
        <v>30.276244692470723</v>
      </c>
      <c r="BG363">
        <v>742</v>
      </c>
      <c r="BH363">
        <v>418</v>
      </c>
      <c r="BI363">
        <v>359</v>
      </c>
      <c r="BJ363" s="41">
        <f t="shared" si="117"/>
        <v>0.67393278837420523</v>
      </c>
      <c r="BK363">
        <v>35</v>
      </c>
      <c r="BL363">
        <v>35</v>
      </c>
      <c r="BM363">
        <v>21</v>
      </c>
      <c r="BN363" s="42">
        <f t="shared" si="118"/>
        <v>14</v>
      </c>
      <c r="BO363">
        <v>84</v>
      </c>
      <c r="BP363">
        <v>42</v>
      </c>
      <c r="BQ363">
        <v>51</v>
      </c>
      <c r="BR363">
        <v>17</v>
      </c>
      <c r="BS363" s="41">
        <f t="shared" si="119"/>
        <v>1.8181818181818181E-2</v>
      </c>
      <c r="BT363">
        <v>709</v>
      </c>
      <c r="BU363">
        <v>698</v>
      </c>
      <c r="BV363" s="41">
        <f t="shared" si="120"/>
        <v>0.503909026297086</v>
      </c>
      <c r="BW363">
        <v>188</v>
      </c>
      <c r="BX363">
        <v>153</v>
      </c>
      <c r="BY363">
        <v>191</v>
      </c>
      <c r="BZ363">
        <v>203</v>
      </c>
      <c r="CA363">
        <v>330</v>
      </c>
      <c r="CB363">
        <v>342</v>
      </c>
      <c r="CC363">
        <v>234</v>
      </c>
      <c r="CD363">
        <v>213</v>
      </c>
      <c r="CE363">
        <v>182</v>
      </c>
      <c r="CF363">
        <v>194</v>
      </c>
      <c r="CG363">
        <v>477</v>
      </c>
      <c r="CH363">
        <v>454</v>
      </c>
      <c r="CI363">
        <v>1</v>
      </c>
      <c r="CJ363">
        <v>3</v>
      </c>
      <c r="CK363">
        <v>5</v>
      </c>
      <c r="CL363">
        <v>11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2</v>
      </c>
      <c r="CS363">
        <v>5</v>
      </c>
      <c r="CT363">
        <v>1</v>
      </c>
      <c r="CU363">
        <v>0</v>
      </c>
      <c r="CV363">
        <v>21</v>
      </c>
      <c r="CW363">
        <v>1</v>
      </c>
      <c r="CX363">
        <v>8</v>
      </c>
      <c r="CY363">
        <v>10</v>
      </c>
      <c r="CZ363">
        <v>65</v>
      </c>
      <c r="DA363">
        <v>12</v>
      </c>
      <c r="DB363">
        <v>1</v>
      </c>
      <c r="DC363">
        <v>9</v>
      </c>
      <c r="DD363">
        <v>31</v>
      </c>
      <c r="DE363">
        <v>16</v>
      </c>
      <c r="DF363">
        <v>0</v>
      </c>
      <c r="DG363">
        <v>133</v>
      </c>
      <c r="DH363">
        <v>11</v>
      </c>
      <c r="DI363">
        <v>11</v>
      </c>
      <c r="DJ363">
        <v>12</v>
      </c>
      <c r="DK363">
        <v>12</v>
      </c>
      <c r="DL363">
        <v>0</v>
      </c>
      <c r="DM363">
        <v>10</v>
      </c>
      <c r="DN363">
        <v>10</v>
      </c>
      <c r="DO363">
        <v>0</v>
      </c>
      <c r="DP363" s="42">
        <f t="shared" si="121"/>
        <v>0</v>
      </c>
      <c r="DQ363" s="20">
        <v>-3.234</v>
      </c>
      <c r="DR363">
        <v>11</v>
      </c>
      <c r="DS363">
        <v>0</v>
      </c>
      <c r="DT363">
        <v>0</v>
      </c>
      <c r="DU363">
        <v>0</v>
      </c>
      <c r="DV363">
        <v>0</v>
      </c>
      <c r="DW363">
        <v>1831</v>
      </c>
      <c r="DX363">
        <v>1147</v>
      </c>
      <c r="DY363">
        <v>1361</v>
      </c>
      <c r="DZ363">
        <v>918</v>
      </c>
      <c r="EA363">
        <v>941</v>
      </c>
      <c r="EB363">
        <v>652</v>
      </c>
      <c r="EC363">
        <v>105.1</v>
      </c>
      <c r="ED363">
        <v>66.569999999999993</v>
      </c>
      <c r="EE363">
        <v>101</v>
      </c>
      <c r="EF363">
        <v>68</v>
      </c>
      <c r="EG363" s="41">
        <f t="shared" si="122"/>
        <v>0.10733262486716259</v>
      </c>
      <c r="EH363" s="43">
        <f t="shared" si="123"/>
        <v>0.89570552147239269</v>
      </c>
      <c r="EI363" s="44">
        <f t="shared" si="124"/>
        <v>1.0030381463395552</v>
      </c>
      <c r="EJ363">
        <v>1832</v>
      </c>
      <c r="EK363">
        <v>1144</v>
      </c>
      <c r="EL363">
        <v>1362</v>
      </c>
      <c r="EM363">
        <v>915</v>
      </c>
      <c r="EN363">
        <v>942</v>
      </c>
      <c r="EO363">
        <v>650</v>
      </c>
      <c r="EP363">
        <v>100</v>
      </c>
      <c r="EQ363">
        <v>67</v>
      </c>
      <c r="ER363">
        <v>979</v>
      </c>
      <c r="ES363">
        <v>579</v>
      </c>
      <c r="ET363">
        <v>428</v>
      </c>
      <c r="EU363">
        <v>258</v>
      </c>
      <c r="EV363">
        <v>54</v>
      </c>
      <c r="EW363">
        <v>36</v>
      </c>
      <c r="EX363">
        <v>77</v>
      </c>
      <c r="EY363">
        <v>94</v>
      </c>
      <c r="EZ363">
        <v>5.8</v>
      </c>
      <c r="FA363">
        <v>1.9</v>
      </c>
      <c r="FB363">
        <v>7.7</v>
      </c>
      <c r="FC363" s="20">
        <v>70.459999999999994</v>
      </c>
      <c r="FD363" s="26">
        <f t="shared" si="125"/>
        <v>0.9521621621621621</v>
      </c>
      <c r="FE363">
        <v>10.5534</v>
      </c>
      <c r="FF363">
        <v>1.6</v>
      </c>
      <c r="FG363">
        <v>7.0000000000000007E-2</v>
      </c>
      <c r="FH363">
        <v>1.67</v>
      </c>
      <c r="FI363">
        <v>7</v>
      </c>
      <c r="FJ363">
        <v>2</v>
      </c>
      <c r="FK363">
        <v>0</v>
      </c>
      <c r="FL363" s="42">
        <f t="shared" si="126"/>
        <v>76</v>
      </c>
      <c r="FM363" s="20">
        <f t="shared" si="127"/>
        <v>7.8181818181818183</v>
      </c>
      <c r="FN363" s="41">
        <v>0.18568298029999999</v>
      </c>
      <c r="FO363" s="20">
        <f t="shared" si="128"/>
        <v>61.6</v>
      </c>
      <c r="FP363" s="20">
        <f t="shared" si="129"/>
        <v>63.353200000000001</v>
      </c>
      <c r="FQ363" s="20">
        <f t="shared" si="130"/>
        <v>129.24692760059892</v>
      </c>
      <c r="FR363">
        <v>4</v>
      </c>
      <c r="FS363" t="s">
        <v>2250</v>
      </c>
      <c r="FT363">
        <v>195</v>
      </c>
      <c r="FV363" t="s">
        <v>711</v>
      </c>
      <c r="FW363" s="45">
        <v>6500000</v>
      </c>
      <c r="FX363" s="45">
        <v>6375000</v>
      </c>
      <c r="FY363">
        <v>393</v>
      </c>
      <c r="FZ363">
        <v>138</v>
      </c>
      <c r="GA363">
        <v>143</v>
      </c>
      <c r="GB363">
        <v>281</v>
      </c>
      <c r="GC363">
        <v>-16</v>
      </c>
      <c r="GD363">
        <v>82</v>
      </c>
      <c r="GE363">
        <v>929</v>
      </c>
      <c r="GF363">
        <v>7164</v>
      </c>
      <c r="GG363">
        <v>25.3</v>
      </c>
      <c r="GH363">
        <v>7.6</v>
      </c>
      <c r="GI363">
        <v>32.9</v>
      </c>
      <c r="GJ363" s="42">
        <f t="shared" si="131"/>
        <v>61.6</v>
      </c>
    </row>
    <row r="364" spans="1:192" x14ac:dyDescent="0.45">
      <c r="A364" s="40">
        <v>34734</v>
      </c>
      <c r="B364" t="s">
        <v>1099</v>
      </c>
      <c r="C364" t="s">
        <v>145</v>
      </c>
      <c r="D364" t="s">
        <v>91</v>
      </c>
      <c r="E364" t="s">
        <v>91</v>
      </c>
      <c r="F364">
        <v>76</v>
      </c>
      <c r="G364">
        <v>221</v>
      </c>
      <c r="H364">
        <v>2013</v>
      </c>
      <c r="I364">
        <v>1</v>
      </c>
      <c r="J364">
        <v>7</v>
      </c>
      <c r="K364" t="s">
        <v>92</v>
      </c>
      <c r="L364">
        <v>2014</v>
      </c>
      <c r="M364">
        <v>22</v>
      </c>
      <c r="N364">
        <v>4</v>
      </c>
      <c r="O364">
        <v>8477498</v>
      </c>
      <c r="P364" t="s">
        <v>2251</v>
      </c>
      <c r="Q364" t="s">
        <v>2252</v>
      </c>
      <c r="R364" t="s">
        <v>2253</v>
      </c>
      <c r="S364" t="s">
        <v>2254</v>
      </c>
      <c r="T364" t="s">
        <v>720</v>
      </c>
      <c r="U364" t="s">
        <v>166</v>
      </c>
      <c r="V364">
        <v>82</v>
      </c>
      <c r="W364">
        <v>6</v>
      </c>
      <c r="X364">
        <v>20</v>
      </c>
      <c r="Y364">
        <v>8</v>
      </c>
      <c r="Z364">
        <v>26</v>
      </c>
      <c r="AA364">
        <v>7</v>
      </c>
      <c r="AB364">
        <v>82</v>
      </c>
      <c r="AC364" s="26">
        <f t="shared" si="110"/>
        <v>0.31707317073170732</v>
      </c>
      <c r="AD364" s="20">
        <f t="shared" si="111"/>
        <v>11.026086956521739</v>
      </c>
      <c r="AE364" s="20">
        <v>9.01</v>
      </c>
      <c r="AF364">
        <v>15</v>
      </c>
      <c r="AG364">
        <v>1.4</v>
      </c>
      <c r="AH364">
        <v>67</v>
      </c>
      <c r="AI364">
        <v>2270</v>
      </c>
      <c r="AJ364">
        <v>109469</v>
      </c>
      <c r="AK364" s="20">
        <v>1824.35</v>
      </c>
      <c r="AL364">
        <v>1824.67</v>
      </c>
      <c r="AM364">
        <v>1824</v>
      </c>
      <c r="AN364" s="26">
        <f t="shared" si="112"/>
        <v>22.24979674796748</v>
      </c>
      <c r="AO364">
        <v>36.81</v>
      </c>
      <c r="AP364" s="41">
        <f t="shared" si="113"/>
        <v>0.32500000000000001</v>
      </c>
      <c r="AQ364">
        <v>366</v>
      </c>
      <c r="AR364">
        <v>366</v>
      </c>
      <c r="AS364">
        <v>366</v>
      </c>
      <c r="AT364">
        <v>277</v>
      </c>
      <c r="AU364">
        <v>277</v>
      </c>
      <c r="AV364">
        <v>194</v>
      </c>
      <c r="AW364">
        <v>121</v>
      </c>
      <c r="AX364">
        <v>28</v>
      </c>
      <c r="AY364">
        <v>9</v>
      </c>
      <c r="AZ364">
        <v>20</v>
      </c>
      <c r="BA364" s="42">
        <f t="shared" si="114"/>
        <v>29</v>
      </c>
      <c r="BB364">
        <v>10.96</v>
      </c>
      <c r="BC364">
        <v>45.422699999999999</v>
      </c>
      <c r="BD364" s="20">
        <v>158.6</v>
      </c>
      <c r="BE364" s="20">
        <f t="shared" si="115"/>
        <v>524.6</v>
      </c>
      <c r="BF364" s="20">
        <f t="shared" si="116"/>
        <v>17.250242509604476</v>
      </c>
      <c r="BG364">
        <v>524</v>
      </c>
      <c r="BH364">
        <v>622</v>
      </c>
      <c r="BI364">
        <v>668</v>
      </c>
      <c r="BJ364" s="41">
        <f t="shared" si="117"/>
        <v>0.43959731543624159</v>
      </c>
      <c r="BK364">
        <v>161</v>
      </c>
      <c r="BL364">
        <v>161</v>
      </c>
      <c r="BM364">
        <v>73</v>
      </c>
      <c r="BN364" s="42">
        <f t="shared" si="118"/>
        <v>88</v>
      </c>
      <c r="BO364">
        <v>83</v>
      </c>
      <c r="BP364">
        <v>72</v>
      </c>
      <c r="BQ364">
        <v>28</v>
      </c>
      <c r="BR364">
        <v>153</v>
      </c>
      <c r="BS364" s="41">
        <f t="shared" si="119"/>
        <v>0.10227272727272728</v>
      </c>
      <c r="BT364">
        <v>0</v>
      </c>
      <c r="BU364">
        <v>0</v>
      </c>
      <c r="BV364" s="41">
        <f t="shared" si="120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2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2</v>
      </c>
      <c r="CS364">
        <v>0</v>
      </c>
      <c r="CT364">
        <v>0</v>
      </c>
      <c r="CU364">
        <v>0</v>
      </c>
      <c r="CV364">
        <v>3</v>
      </c>
      <c r="CW364">
        <v>3</v>
      </c>
      <c r="CX364">
        <v>3</v>
      </c>
      <c r="CY364">
        <v>7</v>
      </c>
      <c r="CZ364">
        <v>70</v>
      </c>
      <c r="DA364">
        <v>21</v>
      </c>
      <c r="DB364">
        <v>1</v>
      </c>
      <c r="DC364">
        <v>32</v>
      </c>
      <c r="DD364">
        <v>58</v>
      </c>
      <c r="DE364">
        <v>1</v>
      </c>
      <c r="DF364">
        <v>2</v>
      </c>
      <c r="DG364">
        <v>79</v>
      </c>
      <c r="DH364">
        <v>29</v>
      </c>
      <c r="DI364">
        <v>15</v>
      </c>
      <c r="DJ364">
        <v>29</v>
      </c>
      <c r="DK364">
        <v>26</v>
      </c>
      <c r="DL364">
        <v>3</v>
      </c>
      <c r="DM364">
        <v>19</v>
      </c>
      <c r="DN364">
        <v>16</v>
      </c>
      <c r="DO364">
        <v>3</v>
      </c>
      <c r="DP364" s="42">
        <f t="shared" si="121"/>
        <v>-14</v>
      </c>
      <c r="DQ364" s="20">
        <v>-1.6339999999999999</v>
      </c>
      <c r="DR364">
        <v>26</v>
      </c>
      <c r="DS364">
        <v>3</v>
      </c>
      <c r="DT364">
        <v>0</v>
      </c>
      <c r="DU364">
        <v>0</v>
      </c>
      <c r="DV364">
        <v>0</v>
      </c>
      <c r="DW364">
        <v>1710</v>
      </c>
      <c r="DX364">
        <v>1857</v>
      </c>
      <c r="DY364">
        <v>1330</v>
      </c>
      <c r="DZ364">
        <v>1343</v>
      </c>
      <c r="EA364">
        <v>977</v>
      </c>
      <c r="EB364">
        <v>993</v>
      </c>
      <c r="EC364">
        <v>87.32</v>
      </c>
      <c r="ED364">
        <v>100.43</v>
      </c>
      <c r="EE364">
        <v>80</v>
      </c>
      <c r="EF364">
        <v>87</v>
      </c>
      <c r="EG364" s="41">
        <f t="shared" si="122"/>
        <v>8.1883316274309115E-2</v>
      </c>
      <c r="EH364" s="43">
        <f t="shared" si="123"/>
        <v>0.91238670694864044</v>
      </c>
      <c r="EI364" s="44">
        <f t="shared" si="124"/>
        <v>0.99427002322294955</v>
      </c>
      <c r="EJ364">
        <v>1710</v>
      </c>
      <c r="EK364">
        <v>1854</v>
      </c>
      <c r="EL364">
        <v>1331</v>
      </c>
      <c r="EM364">
        <v>1339</v>
      </c>
      <c r="EN364">
        <v>979</v>
      </c>
      <c r="EO364">
        <v>989</v>
      </c>
      <c r="EP364">
        <v>79</v>
      </c>
      <c r="EQ364">
        <v>86</v>
      </c>
      <c r="ER364">
        <v>895</v>
      </c>
      <c r="ES364">
        <v>988</v>
      </c>
      <c r="ET364">
        <v>351</v>
      </c>
      <c r="EU364">
        <v>398</v>
      </c>
      <c r="EV364">
        <v>37</v>
      </c>
      <c r="EW364">
        <v>49</v>
      </c>
      <c r="EX364">
        <v>115</v>
      </c>
      <c r="EY364">
        <v>93</v>
      </c>
      <c r="EZ364">
        <v>1</v>
      </c>
      <c r="FA364">
        <v>4.7</v>
      </c>
      <c r="FB364">
        <v>5.8</v>
      </c>
      <c r="FC364" s="20">
        <v>39.200000000000003</v>
      </c>
      <c r="FD364" s="26">
        <f t="shared" si="125"/>
        <v>0.47804878048780491</v>
      </c>
      <c r="FE364">
        <v>2.2740999999999998</v>
      </c>
      <c r="FF364">
        <v>-0.35</v>
      </c>
      <c r="FG364">
        <v>0.21</v>
      </c>
      <c r="FH364">
        <v>-0.14000000000000001</v>
      </c>
      <c r="FL364" s="42">
        <f t="shared" si="126"/>
        <v>384</v>
      </c>
      <c r="FM364" s="20">
        <f t="shared" si="127"/>
        <v>7.2692307692307692</v>
      </c>
      <c r="FN364" s="41">
        <v>2.69058296E-2</v>
      </c>
      <c r="FO364" s="20">
        <f t="shared" si="128"/>
        <v>19.3</v>
      </c>
      <c r="FP364" s="20">
        <f t="shared" si="129"/>
        <v>25.673200000000001</v>
      </c>
      <c r="FQ364" s="20">
        <f t="shared" si="130"/>
        <v>117.29244192100489</v>
      </c>
      <c r="FV364" t="s">
        <v>751</v>
      </c>
      <c r="FW364" s="45">
        <v>832500</v>
      </c>
      <c r="FX364" s="45">
        <v>863333</v>
      </c>
      <c r="FY364">
        <v>197</v>
      </c>
      <c r="FZ364">
        <v>14</v>
      </c>
      <c r="GA364">
        <v>33</v>
      </c>
      <c r="GB364">
        <v>47</v>
      </c>
      <c r="GC364">
        <v>0</v>
      </c>
      <c r="GD364">
        <v>160</v>
      </c>
      <c r="GE364">
        <v>401</v>
      </c>
      <c r="GF364">
        <v>4003</v>
      </c>
      <c r="GG364">
        <v>1.6</v>
      </c>
      <c r="GH364">
        <v>8.3000000000000007</v>
      </c>
      <c r="GI364">
        <v>9.9</v>
      </c>
      <c r="GJ364" s="42">
        <f t="shared" si="131"/>
        <v>19.3</v>
      </c>
    </row>
    <row r="365" spans="1:192" x14ac:dyDescent="0.45">
      <c r="A365" s="40">
        <v>34634</v>
      </c>
      <c r="B365" t="s">
        <v>423</v>
      </c>
      <c r="D365" t="s">
        <v>120</v>
      </c>
      <c r="E365" t="s">
        <v>120</v>
      </c>
      <c r="F365">
        <v>76</v>
      </c>
      <c r="G365">
        <v>218</v>
      </c>
      <c r="H365">
        <v>2013</v>
      </c>
      <c r="I365">
        <v>1</v>
      </c>
      <c r="J365">
        <v>8</v>
      </c>
      <c r="K365" t="s">
        <v>202</v>
      </c>
      <c r="L365">
        <v>2013</v>
      </c>
      <c r="M365">
        <v>23</v>
      </c>
      <c r="N365">
        <v>5</v>
      </c>
      <c r="O365">
        <v>8477499</v>
      </c>
      <c r="P365" t="s">
        <v>2255</v>
      </c>
      <c r="Q365" t="s">
        <v>2256</v>
      </c>
      <c r="R365" t="s">
        <v>2257</v>
      </c>
      <c r="S365" t="s">
        <v>932</v>
      </c>
      <c r="T365" t="s">
        <v>720</v>
      </c>
      <c r="U365" t="s">
        <v>313</v>
      </c>
      <c r="V365">
        <v>73</v>
      </c>
      <c r="W365">
        <v>6</v>
      </c>
      <c r="X365">
        <v>35</v>
      </c>
      <c r="Y365">
        <v>18</v>
      </c>
      <c r="Z365">
        <v>41</v>
      </c>
      <c r="AA365">
        <v>5</v>
      </c>
      <c r="AB365">
        <v>23</v>
      </c>
      <c r="AC365" s="26">
        <f t="shared" si="110"/>
        <v>0.56164383561643838</v>
      </c>
      <c r="AD365" s="20">
        <f t="shared" si="111"/>
        <v>11.586080586080588</v>
      </c>
      <c r="AE365" s="20">
        <v>13.532</v>
      </c>
      <c r="AF365">
        <v>-25</v>
      </c>
      <c r="AG365">
        <v>-8.3000000000000007</v>
      </c>
      <c r="AH365">
        <v>48</v>
      </c>
      <c r="AI365">
        <v>2115</v>
      </c>
      <c r="AJ365">
        <v>116067</v>
      </c>
      <c r="AK365" s="20">
        <v>1934.45</v>
      </c>
      <c r="AL365">
        <v>1934.42</v>
      </c>
      <c r="AM365">
        <v>1934</v>
      </c>
      <c r="AN365" s="26">
        <f t="shared" si="112"/>
        <v>26.49931506849315</v>
      </c>
      <c r="AO365">
        <v>43.82</v>
      </c>
      <c r="AP365" s="41">
        <f t="shared" si="113"/>
        <v>0.40594059405940597</v>
      </c>
      <c r="AQ365">
        <v>353</v>
      </c>
      <c r="AR365">
        <v>353</v>
      </c>
      <c r="AS365">
        <v>353</v>
      </c>
      <c r="AT365">
        <v>253</v>
      </c>
      <c r="AU365">
        <v>253</v>
      </c>
      <c r="AV365">
        <v>182</v>
      </c>
      <c r="AW365">
        <v>101</v>
      </c>
      <c r="AX365">
        <v>11</v>
      </c>
      <c r="AY365">
        <v>4</v>
      </c>
      <c r="AZ365">
        <v>11</v>
      </c>
      <c r="BA365" s="42">
        <f t="shared" si="114"/>
        <v>15</v>
      </c>
      <c r="BB365">
        <v>9.5500000000000007</v>
      </c>
      <c r="BC365">
        <v>59.533000000000001</v>
      </c>
      <c r="BD365" s="20">
        <v>242.2</v>
      </c>
      <c r="BE365" s="20">
        <f t="shared" si="115"/>
        <v>595.20000000000005</v>
      </c>
      <c r="BF365" s="20">
        <f t="shared" si="116"/>
        <v>18.461347587390534</v>
      </c>
      <c r="BG365">
        <v>838</v>
      </c>
      <c r="BH365">
        <v>616</v>
      </c>
      <c r="BI365">
        <v>702</v>
      </c>
      <c r="BJ365" s="41">
        <f t="shared" si="117"/>
        <v>0.54415584415584417</v>
      </c>
      <c r="BK365">
        <v>206</v>
      </c>
      <c r="BL365">
        <v>206</v>
      </c>
      <c r="BM365">
        <v>114</v>
      </c>
      <c r="BN365" s="42">
        <f t="shared" si="118"/>
        <v>92</v>
      </c>
      <c r="BO365">
        <v>71</v>
      </c>
      <c r="BP365">
        <v>47</v>
      </c>
      <c r="BQ365">
        <v>12</v>
      </c>
      <c r="BR365">
        <v>111</v>
      </c>
      <c r="BS365" s="41">
        <f t="shared" si="119"/>
        <v>6.9201995012468834E-2</v>
      </c>
      <c r="BT365">
        <v>0</v>
      </c>
      <c r="BU365">
        <v>0</v>
      </c>
      <c r="BV365" s="41">
        <f t="shared" si="120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4</v>
      </c>
      <c r="CW365">
        <v>1</v>
      </c>
      <c r="CX365">
        <v>3</v>
      </c>
      <c r="CY365">
        <v>2</v>
      </c>
      <c r="CZ365">
        <v>65</v>
      </c>
      <c r="DA365">
        <v>3</v>
      </c>
      <c r="DB365">
        <v>0</v>
      </c>
      <c r="DC365">
        <v>65</v>
      </c>
      <c r="DD365">
        <v>28</v>
      </c>
      <c r="DE365">
        <v>0</v>
      </c>
      <c r="DF365">
        <v>1</v>
      </c>
      <c r="DG365">
        <v>85</v>
      </c>
      <c r="DH365">
        <v>17</v>
      </c>
      <c r="DI365">
        <v>21</v>
      </c>
      <c r="DJ365">
        <v>17</v>
      </c>
      <c r="DK365">
        <v>16</v>
      </c>
      <c r="DL365">
        <v>1</v>
      </c>
      <c r="DM365">
        <v>18</v>
      </c>
      <c r="DN365">
        <v>17</v>
      </c>
      <c r="DO365">
        <v>1</v>
      </c>
      <c r="DP365" s="42">
        <f t="shared" si="121"/>
        <v>4</v>
      </c>
      <c r="DQ365" s="20">
        <v>7.5709999999999997</v>
      </c>
      <c r="DR365">
        <v>14</v>
      </c>
      <c r="DS365">
        <v>2</v>
      </c>
      <c r="DT365">
        <v>0</v>
      </c>
      <c r="DU365">
        <v>0</v>
      </c>
      <c r="DV365">
        <v>1</v>
      </c>
      <c r="DW365">
        <v>1957</v>
      </c>
      <c r="DX365">
        <v>1929</v>
      </c>
      <c r="DY365">
        <v>1541</v>
      </c>
      <c r="DZ365">
        <v>1493</v>
      </c>
      <c r="EA365">
        <v>1111</v>
      </c>
      <c r="EB365">
        <v>1097</v>
      </c>
      <c r="EC365">
        <v>99.08</v>
      </c>
      <c r="ED365">
        <v>109.27</v>
      </c>
      <c r="EE365">
        <v>101</v>
      </c>
      <c r="EF365">
        <v>118</v>
      </c>
      <c r="EG365" s="41">
        <f t="shared" si="122"/>
        <v>9.0909090909090912E-2</v>
      </c>
      <c r="EH365" s="43">
        <f t="shared" si="123"/>
        <v>0.89243391066545119</v>
      </c>
      <c r="EI365" s="44">
        <f t="shared" si="124"/>
        <v>0.98334300157454213</v>
      </c>
      <c r="EJ365">
        <v>1956</v>
      </c>
      <c r="EK365">
        <v>1930</v>
      </c>
      <c r="EL365">
        <v>1538</v>
      </c>
      <c r="EM365">
        <v>1494</v>
      </c>
      <c r="EN365">
        <v>1109</v>
      </c>
      <c r="EO365">
        <v>1099</v>
      </c>
      <c r="EP365">
        <v>101</v>
      </c>
      <c r="EQ365">
        <v>119</v>
      </c>
      <c r="ER365">
        <v>906</v>
      </c>
      <c r="ES365">
        <v>891</v>
      </c>
      <c r="ET365">
        <v>336</v>
      </c>
      <c r="EU365">
        <v>354</v>
      </c>
      <c r="EV365">
        <v>49</v>
      </c>
      <c r="EW365">
        <v>65</v>
      </c>
      <c r="EX365">
        <v>95</v>
      </c>
      <c r="EY365">
        <v>107</v>
      </c>
      <c r="EZ365">
        <v>2.5</v>
      </c>
      <c r="FA365">
        <v>3.3</v>
      </c>
      <c r="FB365">
        <v>5.7</v>
      </c>
      <c r="FC365" s="20">
        <v>36.06</v>
      </c>
      <c r="FD365" s="26">
        <f t="shared" si="125"/>
        <v>0.49397260273972604</v>
      </c>
      <c r="FE365">
        <v>3.5457999999999998</v>
      </c>
      <c r="FF365">
        <v>-0.30000000000000004</v>
      </c>
      <c r="FG365">
        <v>-0.15</v>
      </c>
      <c r="FH365">
        <v>-0.46</v>
      </c>
      <c r="FL365" s="42">
        <f t="shared" si="126"/>
        <v>367</v>
      </c>
      <c r="FM365" s="20">
        <f t="shared" si="127"/>
        <v>15.571428571428571</v>
      </c>
      <c r="FN365" s="41">
        <v>3.5102739700000003E-2</v>
      </c>
      <c r="FO365" s="20">
        <f t="shared" si="128"/>
        <v>36.200000000000003</v>
      </c>
      <c r="FP365" s="20">
        <f t="shared" si="129"/>
        <v>42.514200000000002</v>
      </c>
      <c r="FQ365" s="20">
        <f t="shared" si="130"/>
        <v>120.53225256149129</v>
      </c>
      <c r="FR365">
        <v>4</v>
      </c>
      <c r="FS365" t="s">
        <v>189</v>
      </c>
      <c r="FT365">
        <v>195</v>
      </c>
      <c r="FV365" t="s">
        <v>711</v>
      </c>
      <c r="FW365" s="45">
        <v>5400000</v>
      </c>
      <c r="FX365" s="45">
        <v>5400000</v>
      </c>
      <c r="FY365">
        <v>346</v>
      </c>
      <c r="FZ365">
        <v>31</v>
      </c>
      <c r="GA365">
        <v>120</v>
      </c>
      <c r="GB365">
        <v>151</v>
      </c>
      <c r="GC365">
        <v>-102</v>
      </c>
      <c r="GD365">
        <v>171</v>
      </c>
      <c r="GE365">
        <v>743</v>
      </c>
      <c r="GF365">
        <v>8356</v>
      </c>
      <c r="GG365">
        <v>9.6999999999999993</v>
      </c>
      <c r="GH365">
        <v>13.4</v>
      </c>
      <c r="GI365">
        <v>23.1</v>
      </c>
      <c r="GJ365" s="42">
        <f t="shared" si="131"/>
        <v>36.200000000000003</v>
      </c>
    </row>
    <row r="366" spans="1:192" x14ac:dyDescent="0.45">
      <c r="A366" s="40">
        <v>34794</v>
      </c>
      <c r="B366" t="s">
        <v>384</v>
      </c>
      <c r="C366" t="s">
        <v>145</v>
      </c>
      <c r="D366" t="s">
        <v>91</v>
      </c>
      <c r="E366" t="s">
        <v>91</v>
      </c>
      <c r="F366">
        <v>72</v>
      </c>
      <c r="G366">
        <v>223</v>
      </c>
      <c r="H366">
        <v>2013</v>
      </c>
      <c r="I366">
        <v>1</v>
      </c>
      <c r="J366">
        <v>9</v>
      </c>
      <c r="K366" t="s">
        <v>92</v>
      </c>
      <c r="L366">
        <v>2014</v>
      </c>
      <c r="M366">
        <v>22</v>
      </c>
      <c r="N366">
        <v>4</v>
      </c>
      <c r="O366">
        <v>8477500</v>
      </c>
      <c r="P366" t="s">
        <v>2258</v>
      </c>
      <c r="Q366" t="s">
        <v>2259</v>
      </c>
      <c r="R366" t="s">
        <v>2260</v>
      </c>
      <c r="S366" t="s">
        <v>2261</v>
      </c>
      <c r="T366" t="s">
        <v>716</v>
      </c>
      <c r="U366" t="s">
        <v>117</v>
      </c>
      <c r="V366">
        <v>64</v>
      </c>
      <c r="W366">
        <v>22</v>
      </c>
      <c r="X366">
        <v>22</v>
      </c>
      <c r="Y366">
        <v>16</v>
      </c>
      <c r="Z366">
        <v>44</v>
      </c>
      <c r="AA366">
        <v>4</v>
      </c>
      <c r="AB366">
        <v>11</v>
      </c>
      <c r="AC366" s="26">
        <f t="shared" si="110"/>
        <v>0.6875</v>
      </c>
      <c r="AD366" s="20">
        <f t="shared" si="111"/>
        <v>11.584415584415588</v>
      </c>
      <c r="AE366" s="20">
        <v>17.606000000000002</v>
      </c>
      <c r="AF366">
        <v>-1</v>
      </c>
      <c r="AG366">
        <v>0.2</v>
      </c>
      <c r="AH366">
        <v>10</v>
      </c>
      <c r="AI366">
        <v>1669</v>
      </c>
      <c r="AJ366">
        <v>74303</v>
      </c>
      <c r="AK366" s="20">
        <v>1238.3833333333</v>
      </c>
      <c r="AL366">
        <v>1218.42</v>
      </c>
      <c r="AM366">
        <v>1238</v>
      </c>
      <c r="AN366" s="26">
        <f t="shared" si="112"/>
        <v>19.349739583333335</v>
      </c>
      <c r="AO366">
        <v>31.94</v>
      </c>
      <c r="AP366" s="41">
        <f t="shared" si="113"/>
        <v>0.59459459459459463</v>
      </c>
      <c r="AQ366">
        <v>247</v>
      </c>
      <c r="AR366">
        <v>253</v>
      </c>
      <c r="AS366">
        <v>253</v>
      </c>
      <c r="AT366">
        <v>200</v>
      </c>
      <c r="AU366">
        <v>204</v>
      </c>
      <c r="AV366">
        <v>158</v>
      </c>
      <c r="AW366">
        <v>177</v>
      </c>
      <c r="AX366">
        <v>95</v>
      </c>
      <c r="AY366">
        <v>11</v>
      </c>
      <c r="AZ366">
        <v>10</v>
      </c>
      <c r="BA366" s="42">
        <f t="shared" si="114"/>
        <v>21</v>
      </c>
      <c r="BB366">
        <v>18.18</v>
      </c>
      <c r="BC366">
        <v>22.7089</v>
      </c>
      <c r="BD366" s="20">
        <v>269</v>
      </c>
      <c r="BE366" s="20">
        <f t="shared" si="115"/>
        <v>516</v>
      </c>
      <c r="BF366" s="20">
        <f t="shared" si="116"/>
        <v>25.40995715763037</v>
      </c>
      <c r="BG366">
        <v>565</v>
      </c>
      <c r="BH366">
        <v>364</v>
      </c>
      <c r="BI366">
        <v>489</v>
      </c>
      <c r="BJ366" s="41">
        <f t="shared" si="117"/>
        <v>0.53605313092979123</v>
      </c>
      <c r="BK366">
        <v>35</v>
      </c>
      <c r="BL366">
        <v>35</v>
      </c>
      <c r="BM366">
        <v>63</v>
      </c>
      <c r="BN366" s="42">
        <f t="shared" si="118"/>
        <v>-28</v>
      </c>
      <c r="BO366">
        <v>46</v>
      </c>
      <c r="BP366">
        <v>25</v>
      </c>
      <c r="BQ366">
        <v>22</v>
      </c>
      <c r="BR366">
        <v>29</v>
      </c>
      <c r="BS366" s="41">
        <f t="shared" si="119"/>
        <v>3.3067274800456098E-2</v>
      </c>
      <c r="BT366">
        <v>712</v>
      </c>
      <c r="BU366">
        <v>612</v>
      </c>
      <c r="BV366" s="41">
        <f t="shared" si="120"/>
        <v>0.53776435045317217</v>
      </c>
      <c r="BW366">
        <v>249</v>
      </c>
      <c r="BX366">
        <v>194</v>
      </c>
      <c r="BY366">
        <v>178</v>
      </c>
      <c r="BZ366">
        <v>169</v>
      </c>
      <c r="CA366">
        <v>285</v>
      </c>
      <c r="CB366">
        <v>249</v>
      </c>
      <c r="CC366">
        <v>201</v>
      </c>
      <c r="CD366">
        <v>194</v>
      </c>
      <c r="CE366">
        <v>303</v>
      </c>
      <c r="CF366">
        <v>238</v>
      </c>
      <c r="CG366">
        <v>381</v>
      </c>
      <c r="CH366">
        <v>321</v>
      </c>
      <c r="CI366">
        <v>0</v>
      </c>
      <c r="CJ366">
        <v>0</v>
      </c>
      <c r="CK366">
        <v>2</v>
      </c>
      <c r="CL366">
        <v>3</v>
      </c>
      <c r="CM366">
        <v>0</v>
      </c>
      <c r="CN366">
        <v>0</v>
      </c>
      <c r="CO366">
        <v>0</v>
      </c>
      <c r="CP366">
        <v>3</v>
      </c>
      <c r="CQ366">
        <v>2</v>
      </c>
      <c r="CR366">
        <v>0</v>
      </c>
      <c r="CS366">
        <v>2</v>
      </c>
      <c r="CT366">
        <v>1</v>
      </c>
      <c r="CU366">
        <v>0</v>
      </c>
      <c r="CV366">
        <v>14</v>
      </c>
      <c r="CW366">
        <v>1</v>
      </c>
      <c r="CX366">
        <v>2</v>
      </c>
      <c r="CY366">
        <v>5</v>
      </c>
      <c r="CZ366">
        <v>38</v>
      </c>
      <c r="DA366">
        <v>12</v>
      </c>
      <c r="DB366">
        <v>11</v>
      </c>
      <c r="DC366">
        <v>6</v>
      </c>
      <c r="DD366">
        <v>12</v>
      </c>
      <c r="DE366">
        <v>9</v>
      </c>
      <c r="DF366">
        <v>2</v>
      </c>
      <c r="DG366">
        <v>106</v>
      </c>
      <c r="DH366">
        <v>5</v>
      </c>
      <c r="DI366">
        <v>16</v>
      </c>
      <c r="DJ366">
        <v>5</v>
      </c>
      <c r="DK366">
        <v>5</v>
      </c>
      <c r="DL366">
        <v>0</v>
      </c>
      <c r="DM366">
        <v>15</v>
      </c>
      <c r="DN366">
        <v>15</v>
      </c>
      <c r="DO366">
        <v>0</v>
      </c>
      <c r="DP366" s="42">
        <f t="shared" si="121"/>
        <v>11</v>
      </c>
      <c r="DQ366" s="20">
        <v>7.1280000000000001</v>
      </c>
      <c r="DR366">
        <v>5</v>
      </c>
      <c r="DS366">
        <v>0</v>
      </c>
      <c r="DT366">
        <v>0</v>
      </c>
      <c r="DU366">
        <v>0</v>
      </c>
      <c r="DV366">
        <v>0</v>
      </c>
      <c r="DW366">
        <v>1227</v>
      </c>
      <c r="DX366">
        <v>1135</v>
      </c>
      <c r="DY366">
        <v>892</v>
      </c>
      <c r="DZ366">
        <v>848</v>
      </c>
      <c r="EA366">
        <v>656</v>
      </c>
      <c r="EB366">
        <v>605</v>
      </c>
      <c r="EC366">
        <v>60.4</v>
      </c>
      <c r="ED366">
        <v>59.12</v>
      </c>
      <c r="EE366">
        <v>74</v>
      </c>
      <c r="EF366">
        <v>63</v>
      </c>
      <c r="EG366" s="41">
        <f t="shared" si="122"/>
        <v>0.11280487804878049</v>
      </c>
      <c r="EH366" s="43">
        <f t="shared" si="123"/>
        <v>0.89586776859504136</v>
      </c>
      <c r="EI366" s="44">
        <f t="shared" si="124"/>
        <v>1.0086726466438218</v>
      </c>
      <c r="EJ366">
        <v>1250</v>
      </c>
      <c r="EK366">
        <v>1145</v>
      </c>
      <c r="EL366">
        <v>905</v>
      </c>
      <c r="EM366">
        <v>857</v>
      </c>
      <c r="EN366">
        <v>666</v>
      </c>
      <c r="EO366">
        <v>611</v>
      </c>
      <c r="EP366">
        <v>75</v>
      </c>
      <c r="EQ366">
        <v>64</v>
      </c>
      <c r="ER366">
        <v>659</v>
      </c>
      <c r="ES366">
        <v>641</v>
      </c>
      <c r="ET366">
        <v>252</v>
      </c>
      <c r="EU366">
        <v>214</v>
      </c>
      <c r="EV366">
        <v>43</v>
      </c>
      <c r="EW366">
        <v>27</v>
      </c>
      <c r="EX366">
        <v>75</v>
      </c>
      <c r="EY366">
        <v>78</v>
      </c>
      <c r="EZ366">
        <v>3.4</v>
      </c>
      <c r="FA366">
        <v>1.5</v>
      </c>
      <c r="FB366">
        <v>4.9000000000000004</v>
      </c>
      <c r="FC366" s="20">
        <v>45.03</v>
      </c>
      <c r="FD366" s="26">
        <f t="shared" si="125"/>
        <v>0.70359375000000002</v>
      </c>
      <c r="FE366">
        <v>5.5949999999999998</v>
      </c>
      <c r="FF366">
        <v>1.39</v>
      </c>
      <c r="FG366">
        <v>0.08</v>
      </c>
      <c r="FH366">
        <v>1.47</v>
      </c>
      <c r="FI366">
        <v>2</v>
      </c>
      <c r="FJ366">
        <v>0</v>
      </c>
      <c r="FK366">
        <v>0</v>
      </c>
      <c r="FL366" s="42">
        <f t="shared" si="126"/>
        <v>74</v>
      </c>
      <c r="FM366" s="20">
        <f t="shared" si="127"/>
        <v>11.4</v>
      </c>
      <c r="FN366" s="41">
        <v>0.14381377550000002</v>
      </c>
      <c r="FO366" s="20">
        <f t="shared" si="128"/>
        <v>43</v>
      </c>
      <c r="FP366" s="20">
        <f t="shared" si="129"/>
        <v>45.425600000000003</v>
      </c>
      <c r="FQ366" s="20">
        <f t="shared" si="130"/>
        <v>116.31457133008321</v>
      </c>
      <c r="FR366">
        <v>4</v>
      </c>
      <c r="FS366" t="s">
        <v>136</v>
      </c>
      <c r="FT366">
        <v>195</v>
      </c>
      <c r="FV366" t="s">
        <v>711</v>
      </c>
      <c r="FW366" s="45">
        <v>6500000</v>
      </c>
      <c r="FX366" s="45">
        <v>5500000</v>
      </c>
      <c r="FY366">
        <v>295</v>
      </c>
      <c r="FZ366">
        <v>71</v>
      </c>
      <c r="GA366">
        <v>90</v>
      </c>
      <c r="GB366">
        <v>161</v>
      </c>
      <c r="GC366">
        <v>-46</v>
      </c>
      <c r="GD366">
        <v>71</v>
      </c>
      <c r="GE366">
        <v>564</v>
      </c>
      <c r="GF366">
        <v>4938</v>
      </c>
      <c r="GG366">
        <v>11.7</v>
      </c>
      <c r="GH366">
        <v>4.3</v>
      </c>
      <c r="GI366">
        <v>16</v>
      </c>
      <c r="GJ366" s="42">
        <f t="shared" si="131"/>
        <v>43</v>
      </c>
    </row>
    <row r="367" spans="1:192" x14ac:dyDescent="0.45">
      <c r="A367" s="40">
        <v>34892</v>
      </c>
      <c r="B367" t="s">
        <v>2262</v>
      </c>
      <c r="C367" t="s">
        <v>126</v>
      </c>
      <c r="D367" t="s">
        <v>91</v>
      </c>
      <c r="E367" t="s">
        <v>91</v>
      </c>
      <c r="F367">
        <v>78</v>
      </c>
      <c r="G367">
        <v>202</v>
      </c>
      <c r="H367">
        <v>2013</v>
      </c>
      <c r="I367">
        <v>1</v>
      </c>
      <c r="J367">
        <v>11</v>
      </c>
      <c r="K367" t="s">
        <v>92</v>
      </c>
      <c r="L367">
        <v>2016</v>
      </c>
      <c r="M367">
        <v>22</v>
      </c>
      <c r="N367">
        <v>2</v>
      </c>
      <c r="O367">
        <v>8477502</v>
      </c>
      <c r="P367" t="s">
        <v>2263</v>
      </c>
      <c r="Q367" t="s">
        <v>2264</v>
      </c>
      <c r="R367" t="s">
        <v>2265</v>
      </c>
      <c r="S367" t="s">
        <v>1899</v>
      </c>
      <c r="T367" t="s">
        <v>720</v>
      </c>
      <c r="U367" t="s">
        <v>382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25</v>
      </c>
      <c r="AB367">
        <v>102</v>
      </c>
      <c r="AC367" s="26">
        <f t="shared" si="110"/>
        <v>0</v>
      </c>
      <c r="AD367" s="20">
        <f t="shared" si="111"/>
        <v>0</v>
      </c>
      <c r="AE367" s="20">
        <v>0</v>
      </c>
      <c r="AF367">
        <v>1</v>
      </c>
      <c r="AG367">
        <v>0.7</v>
      </c>
      <c r="AH367">
        <v>4</v>
      </c>
      <c r="AI367">
        <v>43</v>
      </c>
      <c r="AJ367">
        <v>1897</v>
      </c>
      <c r="AK367" s="20">
        <v>31.616666666667001</v>
      </c>
      <c r="AL367">
        <v>31.62</v>
      </c>
      <c r="AM367">
        <v>32</v>
      </c>
      <c r="AN367" s="26">
        <f t="shared" si="112"/>
        <v>15.808333333333334</v>
      </c>
      <c r="AO367">
        <v>26.49</v>
      </c>
      <c r="AP367" s="41">
        <f t="shared" si="113"/>
        <v>0</v>
      </c>
      <c r="AQ367">
        <v>3</v>
      </c>
      <c r="AR367">
        <v>3</v>
      </c>
      <c r="AS367">
        <v>3</v>
      </c>
      <c r="AT367">
        <v>2</v>
      </c>
      <c r="AU367">
        <v>2</v>
      </c>
      <c r="AV367">
        <v>1</v>
      </c>
      <c r="AW367">
        <v>1</v>
      </c>
      <c r="AX367">
        <v>0</v>
      </c>
      <c r="AY367">
        <v>0</v>
      </c>
      <c r="AZ367">
        <v>0</v>
      </c>
      <c r="BA367" s="42">
        <f t="shared" si="114"/>
        <v>0</v>
      </c>
      <c r="BB367">
        <v>0.09</v>
      </c>
      <c r="BC367">
        <v>23</v>
      </c>
      <c r="BD367" s="20">
        <v>0</v>
      </c>
      <c r="BE367" s="20">
        <f t="shared" si="115"/>
        <v>3</v>
      </c>
      <c r="BF367" s="20">
        <f t="shared" si="116"/>
        <v>5.6925996204933584</v>
      </c>
      <c r="BG367">
        <v>12</v>
      </c>
      <c r="BH367">
        <v>8</v>
      </c>
      <c r="BI367">
        <v>8</v>
      </c>
      <c r="BJ367" s="41">
        <f t="shared" si="117"/>
        <v>0.6</v>
      </c>
      <c r="BK367">
        <v>7</v>
      </c>
      <c r="BL367">
        <v>7</v>
      </c>
      <c r="BM367">
        <v>6</v>
      </c>
      <c r="BN367" s="42">
        <f t="shared" si="118"/>
        <v>1</v>
      </c>
      <c r="BO367">
        <v>1</v>
      </c>
      <c r="BP367">
        <v>1</v>
      </c>
      <c r="BQ367">
        <v>1</v>
      </c>
      <c r="BR367">
        <v>1</v>
      </c>
      <c r="BS367" s="41">
        <f t="shared" si="119"/>
        <v>4.7619047619047616E-2</v>
      </c>
      <c r="BT367">
        <v>0</v>
      </c>
      <c r="BU367">
        <v>0</v>
      </c>
      <c r="BV367" s="41">
        <f t="shared" si="120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2</v>
      </c>
      <c r="DL367">
        <v>0</v>
      </c>
      <c r="DM367">
        <v>0</v>
      </c>
      <c r="DN367">
        <v>0</v>
      </c>
      <c r="DO367">
        <v>0</v>
      </c>
      <c r="DP367" s="42">
        <f t="shared" si="121"/>
        <v>-2</v>
      </c>
      <c r="DQ367" s="20">
        <v>-1.879</v>
      </c>
      <c r="DR367">
        <v>2</v>
      </c>
      <c r="DS367">
        <v>0</v>
      </c>
      <c r="DT367">
        <v>0</v>
      </c>
      <c r="DU367">
        <v>0</v>
      </c>
      <c r="DV367">
        <v>0</v>
      </c>
      <c r="DW367">
        <v>32</v>
      </c>
      <c r="DX367">
        <v>30</v>
      </c>
      <c r="DY367">
        <v>27</v>
      </c>
      <c r="DZ367">
        <v>20</v>
      </c>
      <c r="EA367">
        <v>19</v>
      </c>
      <c r="EB367">
        <v>15</v>
      </c>
      <c r="EC367">
        <v>1.48</v>
      </c>
      <c r="ED367">
        <v>1.71</v>
      </c>
      <c r="EE367">
        <v>2</v>
      </c>
      <c r="EF367">
        <v>2</v>
      </c>
      <c r="EG367" s="41">
        <f t="shared" si="122"/>
        <v>0.10526315789473684</v>
      </c>
      <c r="EH367" s="43">
        <f t="shared" si="123"/>
        <v>0.8666666666666667</v>
      </c>
      <c r="EI367" s="44">
        <f t="shared" si="124"/>
        <v>0.97192982456140353</v>
      </c>
      <c r="EJ367">
        <v>32</v>
      </c>
      <c r="EK367">
        <v>30</v>
      </c>
      <c r="EL367">
        <v>27</v>
      </c>
      <c r="EM367">
        <v>20</v>
      </c>
      <c r="EN367">
        <v>20</v>
      </c>
      <c r="EO367">
        <v>15</v>
      </c>
      <c r="EP367">
        <v>2</v>
      </c>
      <c r="EQ367">
        <v>2</v>
      </c>
      <c r="ER367">
        <v>19</v>
      </c>
      <c r="ES367">
        <v>17</v>
      </c>
      <c r="ET367">
        <v>6</v>
      </c>
      <c r="EU367">
        <v>9</v>
      </c>
      <c r="EV367">
        <v>0</v>
      </c>
      <c r="EW367">
        <v>2</v>
      </c>
      <c r="EX367">
        <v>4</v>
      </c>
      <c r="EY367">
        <v>1</v>
      </c>
      <c r="EZ367">
        <v>0</v>
      </c>
      <c r="FA367">
        <v>0.1</v>
      </c>
      <c r="FB367">
        <v>0.1</v>
      </c>
      <c r="FC367" s="20">
        <v>0.32</v>
      </c>
      <c r="FD367" s="26">
        <f t="shared" si="125"/>
        <v>0.16</v>
      </c>
      <c r="FE367">
        <v>6.0000000000000006E-4</v>
      </c>
      <c r="FF367">
        <v>0</v>
      </c>
      <c r="FG367">
        <v>0</v>
      </c>
      <c r="FH367">
        <v>0</v>
      </c>
      <c r="FL367" s="42">
        <f t="shared" si="126"/>
        <v>12</v>
      </c>
      <c r="FM367" s="20">
        <f t="shared" si="127"/>
        <v>4</v>
      </c>
      <c r="FN367" s="41">
        <v>0</v>
      </c>
      <c r="FO367" s="20">
        <f t="shared" si="128"/>
        <v>-0.4</v>
      </c>
      <c r="FP367" s="20">
        <f t="shared" si="129"/>
        <v>-0.37580000000000002</v>
      </c>
      <c r="FQ367" s="20">
        <f t="shared" si="130"/>
        <v>117.64705882352941</v>
      </c>
      <c r="FV367" t="s">
        <v>751</v>
      </c>
      <c r="FW367" s="45">
        <v>832500</v>
      </c>
      <c r="FX367" s="45">
        <v>863333</v>
      </c>
      <c r="FY367">
        <v>3</v>
      </c>
      <c r="FZ367">
        <v>0</v>
      </c>
      <c r="GA367">
        <v>0</v>
      </c>
      <c r="GB367">
        <v>0</v>
      </c>
      <c r="GC367">
        <v>1</v>
      </c>
      <c r="GD367">
        <v>4</v>
      </c>
      <c r="GE367">
        <v>3</v>
      </c>
      <c r="GF367">
        <v>49</v>
      </c>
      <c r="GG367">
        <v>-0.1</v>
      </c>
      <c r="GH367">
        <v>0.2</v>
      </c>
      <c r="GI367">
        <v>0.1</v>
      </c>
      <c r="GJ367" s="42">
        <f t="shared" si="131"/>
        <v>-0.4</v>
      </c>
    </row>
    <row r="368" spans="1:192" x14ac:dyDescent="0.45">
      <c r="A368" s="40">
        <v>34760</v>
      </c>
      <c r="B368" t="s">
        <v>207</v>
      </c>
      <c r="C368" t="s">
        <v>208</v>
      </c>
      <c r="D368" t="s">
        <v>91</v>
      </c>
      <c r="E368" t="s">
        <v>91</v>
      </c>
      <c r="F368">
        <v>70</v>
      </c>
      <c r="G368">
        <v>195</v>
      </c>
      <c r="H368">
        <v>2013</v>
      </c>
      <c r="I368">
        <v>1</v>
      </c>
      <c r="J368">
        <v>12</v>
      </c>
      <c r="K368" t="s">
        <v>92</v>
      </c>
      <c r="L368">
        <v>2015</v>
      </c>
      <c r="M368">
        <v>22</v>
      </c>
      <c r="N368">
        <v>3</v>
      </c>
      <c r="O368">
        <v>8477503</v>
      </c>
      <c r="P368" t="s">
        <v>2266</v>
      </c>
      <c r="Q368" t="s">
        <v>2267</v>
      </c>
      <c r="R368" t="s">
        <v>2268</v>
      </c>
      <c r="S368" t="s">
        <v>2269</v>
      </c>
      <c r="T368" t="s">
        <v>725</v>
      </c>
      <c r="U368" t="s">
        <v>205</v>
      </c>
      <c r="V368">
        <v>82</v>
      </c>
      <c r="W368">
        <v>9</v>
      </c>
      <c r="X368">
        <v>36</v>
      </c>
      <c r="Y368">
        <v>22</v>
      </c>
      <c r="Z368">
        <v>45</v>
      </c>
      <c r="AA368">
        <v>3</v>
      </c>
      <c r="AB368">
        <v>20</v>
      </c>
      <c r="AC368" s="26">
        <f t="shared" si="110"/>
        <v>0.54878048780487809</v>
      </c>
      <c r="AD368" s="20">
        <f t="shared" si="111"/>
        <v>-7.7142857142857153</v>
      </c>
      <c r="AE368" s="20">
        <v>15.186</v>
      </c>
      <c r="AF368">
        <v>-7</v>
      </c>
      <c r="AG368">
        <v>-7.5</v>
      </c>
      <c r="AH368">
        <v>73</v>
      </c>
      <c r="AI368">
        <v>1867</v>
      </c>
      <c r="AJ368">
        <v>82194</v>
      </c>
      <c r="AK368" s="20">
        <v>1369.9</v>
      </c>
      <c r="AL368">
        <v>1369.3</v>
      </c>
      <c r="AM368">
        <v>1370</v>
      </c>
      <c r="AN368" s="26">
        <f t="shared" si="112"/>
        <v>16.706097560975611</v>
      </c>
      <c r="AO368">
        <v>27.5</v>
      </c>
      <c r="AP368" s="41">
        <f t="shared" si="113"/>
        <v>0.57692307692307687</v>
      </c>
      <c r="AQ368">
        <v>314</v>
      </c>
      <c r="AR368">
        <v>315</v>
      </c>
      <c r="AS368">
        <v>315</v>
      </c>
      <c r="AT368">
        <v>210</v>
      </c>
      <c r="AU368">
        <v>211</v>
      </c>
      <c r="AV368">
        <v>150</v>
      </c>
      <c r="AW368">
        <v>154</v>
      </c>
      <c r="AX368">
        <v>57</v>
      </c>
      <c r="AY368">
        <v>6</v>
      </c>
      <c r="AZ368">
        <v>32</v>
      </c>
      <c r="BA368" s="42">
        <f t="shared" si="114"/>
        <v>38</v>
      </c>
      <c r="BB368">
        <v>17.309999999999999</v>
      </c>
      <c r="BC368">
        <v>33.993299999999998</v>
      </c>
      <c r="BD368" s="20">
        <v>465.4</v>
      </c>
      <c r="BE368" s="20">
        <f t="shared" si="115"/>
        <v>779.4</v>
      </c>
      <c r="BF368" s="20">
        <f t="shared" si="116"/>
        <v>34.151756371868842</v>
      </c>
      <c r="BG368">
        <v>637</v>
      </c>
      <c r="BH368">
        <v>450</v>
      </c>
      <c r="BI368">
        <v>360</v>
      </c>
      <c r="BJ368" s="41">
        <f t="shared" si="117"/>
        <v>0.63891675025075223</v>
      </c>
      <c r="BK368">
        <v>49</v>
      </c>
      <c r="BL368">
        <v>49</v>
      </c>
      <c r="BM368">
        <v>49</v>
      </c>
      <c r="BN368" s="42">
        <f t="shared" si="118"/>
        <v>0</v>
      </c>
      <c r="BO368">
        <v>61</v>
      </c>
      <c r="BP368">
        <v>62</v>
      </c>
      <c r="BQ368">
        <v>40</v>
      </c>
      <c r="BR368">
        <v>28</v>
      </c>
      <c r="BS368" s="41">
        <f t="shared" si="119"/>
        <v>2.7210884353741496E-2</v>
      </c>
      <c r="BT368">
        <v>185</v>
      </c>
      <c r="BU368">
        <v>227</v>
      </c>
      <c r="BV368" s="41">
        <f t="shared" si="120"/>
        <v>0.44902912621359226</v>
      </c>
      <c r="BW368">
        <v>56</v>
      </c>
      <c r="BX368">
        <v>61</v>
      </c>
      <c r="BY368">
        <v>50</v>
      </c>
      <c r="BZ368">
        <v>70</v>
      </c>
      <c r="CA368">
        <v>79</v>
      </c>
      <c r="CB368">
        <v>96</v>
      </c>
      <c r="CC368">
        <v>53</v>
      </c>
      <c r="CD368">
        <v>65</v>
      </c>
      <c r="CE368">
        <v>68</v>
      </c>
      <c r="CF368">
        <v>79</v>
      </c>
      <c r="CG368">
        <v>117</v>
      </c>
      <c r="CH368">
        <v>150</v>
      </c>
      <c r="CI368">
        <v>0</v>
      </c>
      <c r="CJ368">
        <v>0</v>
      </c>
      <c r="CK368">
        <v>1</v>
      </c>
      <c r="CL368">
        <v>0</v>
      </c>
      <c r="CM368">
        <v>4</v>
      </c>
      <c r="CN368">
        <v>0</v>
      </c>
      <c r="CO368">
        <v>0</v>
      </c>
      <c r="CP368">
        <v>2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6</v>
      </c>
      <c r="CW368">
        <v>1</v>
      </c>
      <c r="CX368">
        <v>1</v>
      </c>
      <c r="CY368">
        <v>4</v>
      </c>
      <c r="CZ368">
        <v>55</v>
      </c>
      <c r="DA368">
        <v>9</v>
      </c>
      <c r="DB368">
        <v>4</v>
      </c>
      <c r="DC368">
        <v>22</v>
      </c>
      <c r="DD368">
        <v>12</v>
      </c>
      <c r="DE368">
        <v>8</v>
      </c>
      <c r="DF368">
        <v>3</v>
      </c>
      <c r="DG368">
        <v>92</v>
      </c>
      <c r="DH368">
        <v>31</v>
      </c>
      <c r="DI368">
        <v>26</v>
      </c>
      <c r="DJ368">
        <v>31</v>
      </c>
      <c r="DK368">
        <v>30</v>
      </c>
      <c r="DL368">
        <v>1</v>
      </c>
      <c r="DM368">
        <v>26</v>
      </c>
      <c r="DN368">
        <v>25</v>
      </c>
      <c r="DO368">
        <v>1</v>
      </c>
      <c r="DP368" s="42">
        <f t="shared" si="121"/>
        <v>-5</v>
      </c>
      <c r="DQ368" s="20">
        <v>-6.4050000000000002</v>
      </c>
      <c r="DR368">
        <v>29</v>
      </c>
      <c r="DS368">
        <v>1</v>
      </c>
      <c r="DT368">
        <v>0</v>
      </c>
      <c r="DU368">
        <v>1</v>
      </c>
      <c r="DV368">
        <v>0</v>
      </c>
      <c r="DW368">
        <v>1529</v>
      </c>
      <c r="DX368">
        <v>1278</v>
      </c>
      <c r="DY368">
        <v>1098</v>
      </c>
      <c r="DZ368">
        <v>1001</v>
      </c>
      <c r="EA368">
        <v>759</v>
      </c>
      <c r="EB368">
        <v>714</v>
      </c>
      <c r="EC368">
        <v>76.650000000000006</v>
      </c>
      <c r="ED368">
        <v>66.55</v>
      </c>
      <c r="EE368">
        <v>78</v>
      </c>
      <c r="EF368">
        <v>68</v>
      </c>
      <c r="EG368" s="41">
        <f t="shared" si="122"/>
        <v>0.10276679841897234</v>
      </c>
      <c r="EH368" s="43">
        <f t="shared" si="123"/>
        <v>0.90476190476190477</v>
      </c>
      <c r="EI368" s="44">
        <f t="shared" si="124"/>
        <v>1.0075287031808771</v>
      </c>
      <c r="EJ368">
        <v>1531</v>
      </c>
      <c r="EK368">
        <v>1269</v>
      </c>
      <c r="EL368">
        <v>1099</v>
      </c>
      <c r="EM368">
        <v>993</v>
      </c>
      <c r="EN368">
        <v>760</v>
      </c>
      <c r="EO368">
        <v>711</v>
      </c>
      <c r="EP368">
        <v>79</v>
      </c>
      <c r="EQ368">
        <v>67</v>
      </c>
      <c r="ER368">
        <v>780</v>
      </c>
      <c r="ES368">
        <v>636</v>
      </c>
      <c r="ET368">
        <v>317</v>
      </c>
      <c r="EU368">
        <v>278</v>
      </c>
      <c r="EV368">
        <v>41</v>
      </c>
      <c r="EW368">
        <v>41</v>
      </c>
      <c r="EX368">
        <v>86</v>
      </c>
      <c r="EY368">
        <v>103</v>
      </c>
      <c r="EZ368">
        <v>1.7000000000000002</v>
      </c>
      <c r="FA368">
        <v>1.6</v>
      </c>
      <c r="FB368">
        <v>3.3</v>
      </c>
      <c r="FC368" s="20">
        <v>35.35</v>
      </c>
      <c r="FD368" s="26">
        <f t="shared" si="125"/>
        <v>0.43109756097560975</v>
      </c>
      <c r="FE368">
        <v>3.3812000000000002</v>
      </c>
      <c r="FF368">
        <v>-0.56000000000000005</v>
      </c>
      <c r="FG368">
        <v>-0.32</v>
      </c>
      <c r="FH368">
        <v>-0.88</v>
      </c>
      <c r="FI368">
        <v>1</v>
      </c>
      <c r="FJ368">
        <v>0</v>
      </c>
      <c r="FK368">
        <v>0</v>
      </c>
      <c r="FL368" s="42">
        <f t="shared" si="126"/>
        <v>151</v>
      </c>
      <c r="FM368" s="20">
        <f t="shared" si="127"/>
        <v>3.0689655172413794</v>
      </c>
      <c r="FN368" s="41">
        <v>4.5685279200000005E-2</v>
      </c>
      <c r="FO368" s="20">
        <f t="shared" si="128"/>
        <v>37.700000000000003</v>
      </c>
      <c r="FP368" s="20">
        <f t="shared" si="129"/>
        <v>43.719000000000001</v>
      </c>
      <c r="FQ368" s="20">
        <f t="shared" si="130"/>
        <v>122.9971518294019</v>
      </c>
      <c r="FV368" t="s">
        <v>751</v>
      </c>
      <c r="FW368" s="45">
        <v>832500</v>
      </c>
      <c r="FX368" s="45">
        <v>863333</v>
      </c>
      <c r="FY368">
        <v>222</v>
      </c>
      <c r="FZ368">
        <v>36</v>
      </c>
      <c r="GA368">
        <v>99</v>
      </c>
      <c r="GB368">
        <v>135</v>
      </c>
      <c r="GC368">
        <v>-13</v>
      </c>
      <c r="GD368">
        <v>185</v>
      </c>
      <c r="GE368">
        <v>414</v>
      </c>
      <c r="GF368">
        <v>3698</v>
      </c>
      <c r="GG368">
        <v>8.4</v>
      </c>
      <c r="GH368">
        <v>4</v>
      </c>
      <c r="GI368">
        <v>12.4</v>
      </c>
      <c r="GJ368" s="42">
        <f t="shared" si="131"/>
        <v>37.700000000000003</v>
      </c>
    </row>
    <row r="369" spans="1:192" x14ac:dyDescent="0.45">
      <c r="A369" s="40">
        <v>34786</v>
      </c>
      <c r="B369" t="s">
        <v>885</v>
      </c>
      <c r="C369" t="s">
        <v>475</v>
      </c>
      <c r="D369" t="s">
        <v>91</v>
      </c>
      <c r="E369" t="s">
        <v>91</v>
      </c>
      <c r="F369">
        <v>72</v>
      </c>
      <c r="G369">
        <v>195</v>
      </c>
      <c r="H369">
        <v>2013</v>
      </c>
      <c r="I369">
        <v>1</v>
      </c>
      <c r="J369">
        <v>13</v>
      </c>
      <c r="K369" t="s">
        <v>92</v>
      </c>
      <c r="L369">
        <v>2015</v>
      </c>
      <c r="M369">
        <v>22</v>
      </c>
      <c r="N369">
        <v>3</v>
      </c>
      <c r="O369">
        <v>8477504</v>
      </c>
      <c r="P369" t="s">
        <v>2270</v>
      </c>
      <c r="Q369" t="s">
        <v>2271</v>
      </c>
      <c r="R369" t="s">
        <v>2272</v>
      </c>
      <c r="S369" t="s">
        <v>1545</v>
      </c>
      <c r="T369" t="s">
        <v>720</v>
      </c>
      <c r="U369" t="s">
        <v>285</v>
      </c>
      <c r="V369">
        <v>81</v>
      </c>
      <c r="W369">
        <v>7</v>
      </c>
      <c r="X369">
        <v>19</v>
      </c>
      <c r="Y369">
        <v>7</v>
      </c>
      <c r="Z369">
        <v>26</v>
      </c>
      <c r="AA369">
        <v>12</v>
      </c>
      <c r="AB369">
        <v>65</v>
      </c>
      <c r="AC369" s="26">
        <f t="shared" si="110"/>
        <v>0.32098765432098764</v>
      </c>
      <c r="AD369" s="20">
        <f t="shared" si="111"/>
        <v>6.4819277108433724</v>
      </c>
      <c r="AE369" s="20">
        <v>9.1140000000000008</v>
      </c>
      <c r="AF369">
        <v>15</v>
      </c>
      <c r="AG369">
        <v>7.7</v>
      </c>
      <c r="AH369">
        <v>47</v>
      </c>
      <c r="AI369">
        <v>2001</v>
      </c>
      <c r="AJ369">
        <v>99403</v>
      </c>
      <c r="AK369" s="20">
        <v>1656.5333333333001</v>
      </c>
      <c r="AL369">
        <v>1656.53</v>
      </c>
      <c r="AM369">
        <v>1657</v>
      </c>
      <c r="AN369" s="26">
        <f t="shared" si="112"/>
        <v>20.453292181069958</v>
      </c>
      <c r="AO369">
        <v>33.880000000000003</v>
      </c>
      <c r="AP369" s="41">
        <f t="shared" si="113"/>
        <v>0.33766233766233766</v>
      </c>
      <c r="AQ369">
        <v>215</v>
      </c>
      <c r="AR369">
        <v>215</v>
      </c>
      <c r="AS369">
        <v>215</v>
      </c>
      <c r="AT369">
        <v>142</v>
      </c>
      <c r="AU369">
        <v>142</v>
      </c>
      <c r="AV369">
        <v>102</v>
      </c>
      <c r="AW369">
        <v>53</v>
      </c>
      <c r="AX369">
        <v>9</v>
      </c>
      <c r="AY369">
        <v>3</v>
      </c>
      <c r="AZ369">
        <v>15</v>
      </c>
      <c r="BA369" s="42">
        <f t="shared" si="114"/>
        <v>18</v>
      </c>
      <c r="BB369">
        <v>4.62</v>
      </c>
      <c r="BC369">
        <v>53.068600000000004</v>
      </c>
      <c r="BD369" s="20">
        <v>121.2</v>
      </c>
      <c r="BE369" s="20">
        <f t="shared" si="115"/>
        <v>336.2</v>
      </c>
      <c r="BF369" s="20">
        <f t="shared" si="116"/>
        <v>12.177262108141717</v>
      </c>
      <c r="BG369">
        <v>495</v>
      </c>
      <c r="BH369">
        <v>526</v>
      </c>
      <c r="BI369">
        <v>707</v>
      </c>
      <c r="BJ369" s="41">
        <f t="shared" si="117"/>
        <v>0.41181364392678871</v>
      </c>
      <c r="BK369">
        <v>139</v>
      </c>
      <c r="BL369">
        <v>139</v>
      </c>
      <c r="BM369">
        <v>141</v>
      </c>
      <c r="BN369" s="42">
        <f t="shared" si="118"/>
        <v>-2</v>
      </c>
      <c r="BO369">
        <v>40</v>
      </c>
      <c r="BP369">
        <v>48</v>
      </c>
      <c r="BQ369">
        <v>22</v>
      </c>
      <c r="BR369">
        <v>168</v>
      </c>
      <c r="BS369" s="41">
        <f t="shared" si="119"/>
        <v>0.11483253588516747</v>
      </c>
      <c r="BT369">
        <v>1</v>
      </c>
      <c r="BU369">
        <v>1</v>
      </c>
      <c r="BV369" s="41">
        <f t="shared" si="120"/>
        <v>0.5</v>
      </c>
      <c r="BW369">
        <v>0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3</v>
      </c>
      <c r="CS369">
        <v>0</v>
      </c>
      <c r="CT369">
        <v>0</v>
      </c>
      <c r="CU369">
        <v>0</v>
      </c>
      <c r="CV369">
        <v>3</v>
      </c>
      <c r="CW369">
        <v>0</v>
      </c>
      <c r="CX369">
        <v>4</v>
      </c>
      <c r="CY369">
        <v>4</v>
      </c>
      <c r="CZ369">
        <v>32</v>
      </c>
      <c r="DA369">
        <v>4</v>
      </c>
      <c r="DB369">
        <v>1</v>
      </c>
      <c r="DC369">
        <v>50</v>
      </c>
      <c r="DD369">
        <v>7</v>
      </c>
      <c r="DE369">
        <v>0</v>
      </c>
      <c r="DF369">
        <v>0</v>
      </c>
      <c r="DG369">
        <v>40</v>
      </c>
      <c r="DH369">
        <v>21</v>
      </c>
      <c r="DI369">
        <v>11</v>
      </c>
      <c r="DJ369">
        <v>22</v>
      </c>
      <c r="DK369">
        <v>22</v>
      </c>
      <c r="DL369">
        <v>0</v>
      </c>
      <c r="DM369">
        <v>11</v>
      </c>
      <c r="DN369">
        <v>11</v>
      </c>
      <c r="DO369">
        <v>0</v>
      </c>
      <c r="DP369" s="42">
        <f t="shared" si="121"/>
        <v>-10</v>
      </c>
      <c r="DQ369" s="20">
        <v>-3.48</v>
      </c>
      <c r="DR369">
        <v>20</v>
      </c>
      <c r="DS369">
        <v>1</v>
      </c>
      <c r="DT369">
        <v>0</v>
      </c>
      <c r="DU369">
        <v>0</v>
      </c>
      <c r="DV369">
        <v>0</v>
      </c>
      <c r="DW369">
        <v>1472</v>
      </c>
      <c r="DX369">
        <v>1765</v>
      </c>
      <c r="DY369">
        <v>1106</v>
      </c>
      <c r="DZ369">
        <v>1295</v>
      </c>
      <c r="EA369">
        <v>823</v>
      </c>
      <c r="EB369">
        <v>927</v>
      </c>
      <c r="EC369">
        <v>67.47</v>
      </c>
      <c r="ED369">
        <v>78.23</v>
      </c>
      <c r="EE369">
        <v>77</v>
      </c>
      <c r="EF369">
        <v>81</v>
      </c>
      <c r="EG369" s="41">
        <f t="shared" si="122"/>
        <v>9.356014580801944E-2</v>
      </c>
      <c r="EH369" s="43">
        <f t="shared" si="123"/>
        <v>0.91262135922330101</v>
      </c>
      <c r="EI369" s="44">
        <f t="shared" si="124"/>
        <v>1.0061815050313205</v>
      </c>
      <c r="EJ369">
        <v>1475</v>
      </c>
      <c r="EK369">
        <v>1768</v>
      </c>
      <c r="EL369">
        <v>1110</v>
      </c>
      <c r="EM369">
        <v>1295</v>
      </c>
      <c r="EN369">
        <v>824</v>
      </c>
      <c r="EO369">
        <v>926</v>
      </c>
      <c r="EP369">
        <v>77</v>
      </c>
      <c r="EQ369">
        <v>81</v>
      </c>
      <c r="ER369">
        <v>719</v>
      </c>
      <c r="ES369">
        <v>831</v>
      </c>
      <c r="ET369">
        <v>264</v>
      </c>
      <c r="EU369">
        <v>292</v>
      </c>
      <c r="EV369">
        <v>39</v>
      </c>
      <c r="EW369">
        <v>39</v>
      </c>
      <c r="EX369">
        <v>96</v>
      </c>
      <c r="EY369">
        <v>105</v>
      </c>
      <c r="EZ369">
        <v>1.3</v>
      </c>
      <c r="FA369">
        <v>4.3</v>
      </c>
      <c r="FB369">
        <v>5.6</v>
      </c>
      <c r="FC369" s="20">
        <v>33.450000000000003</v>
      </c>
      <c r="FD369" s="26">
        <f t="shared" si="125"/>
        <v>0.41296296296296298</v>
      </c>
      <c r="FE369">
        <v>1.7357</v>
      </c>
      <c r="FF369">
        <v>0.11</v>
      </c>
      <c r="FG369">
        <v>0.47</v>
      </c>
      <c r="FH369">
        <v>0.57000000000000006</v>
      </c>
      <c r="FL369" s="42">
        <f t="shared" si="126"/>
        <v>355</v>
      </c>
      <c r="FM369" s="20">
        <f t="shared" si="127"/>
        <v>8.0500000000000007</v>
      </c>
      <c r="FN369" s="41">
        <v>2.6640675799999999E-2</v>
      </c>
      <c r="FO369" s="20">
        <f t="shared" si="128"/>
        <v>21.3</v>
      </c>
      <c r="FP369" s="20">
        <f t="shared" si="129"/>
        <v>25.303999999999998</v>
      </c>
      <c r="FQ369" s="20">
        <f t="shared" si="130"/>
        <v>117.24508460456497</v>
      </c>
      <c r="FV369" t="s">
        <v>751</v>
      </c>
      <c r="FW369" s="45">
        <v>832500</v>
      </c>
      <c r="FX369" s="45">
        <v>863333</v>
      </c>
      <c r="FY369">
        <v>164</v>
      </c>
      <c r="FZ369">
        <v>13</v>
      </c>
      <c r="GA369">
        <v>33</v>
      </c>
      <c r="GB369">
        <v>46</v>
      </c>
      <c r="GC369">
        <v>21</v>
      </c>
      <c r="GD369">
        <v>85</v>
      </c>
      <c r="GE369">
        <v>202</v>
      </c>
      <c r="GF369">
        <v>3271</v>
      </c>
      <c r="GG369">
        <v>2.2000000000000002</v>
      </c>
      <c r="GH369">
        <v>7.2</v>
      </c>
      <c r="GI369">
        <v>9.4</v>
      </c>
      <c r="GJ369" s="42">
        <f t="shared" si="131"/>
        <v>21.3</v>
      </c>
    </row>
    <row r="370" spans="1:192" x14ac:dyDescent="0.45">
      <c r="A370" s="40">
        <v>34599</v>
      </c>
      <c r="B370" t="s">
        <v>222</v>
      </c>
      <c r="D370" t="s">
        <v>223</v>
      </c>
      <c r="E370" t="s">
        <v>223</v>
      </c>
      <c r="F370">
        <v>74</v>
      </c>
      <c r="G370">
        <v>196</v>
      </c>
      <c r="H370">
        <v>2013</v>
      </c>
      <c r="I370">
        <v>1</v>
      </c>
      <c r="J370">
        <v>14</v>
      </c>
      <c r="K370" t="s">
        <v>92</v>
      </c>
      <c r="L370">
        <v>2014</v>
      </c>
      <c r="M370">
        <v>23</v>
      </c>
      <c r="N370">
        <v>4</v>
      </c>
      <c r="O370">
        <v>8477505</v>
      </c>
      <c r="P370" t="s">
        <v>2273</v>
      </c>
      <c r="Q370" t="s">
        <v>2274</v>
      </c>
      <c r="R370" t="s">
        <v>2275</v>
      </c>
      <c r="S370" t="s">
        <v>1409</v>
      </c>
      <c r="T370" t="s">
        <v>716</v>
      </c>
      <c r="U370" t="s">
        <v>159</v>
      </c>
      <c r="V370">
        <v>66</v>
      </c>
      <c r="W370">
        <v>8</v>
      </c>
      <c r="X370">
        <v>27</v>
      </c>
      <c r="Y370">
        <v>15</v>
      </c>
      <c r="Z370">
        <v>35</v>
      </c>
      <c r="AA370">
        <v>7</v>
      </c>
      <c r="AB370">
        <v>47</v>
      </c>
      <c r="AC370" s="26">
        <f t="shared" si="110"/>
        <v>0.53030303030303028</v>
      </c>
      <c r="AD370" s="20">
        <f t="shared" si="111"/>
        <v>-1.1935483870967758</v>
      </c>
      <c r="AE370" s="20">
        <v>12.233000000000001</v>
      </c>
      <c r="AF370">
        <v>22</v>
      </c>
      <c r="AG370">
        <v>10.199999999999999</v>
      </c>
      <c r="AH370">
        <v>12</v>
      </c>
      <c r="AI370">
        <v>1489</v>
      </c>
      <c r="AJ370">
        <v>71800</v>
      </c>
      <c r="AK370" s="20">
        <v>1196.3</v>
      </c>
      <c r="AL370">
        <v>1196.3</v>
      </c>
      <c r="AM370">
        <v>1197</v>
      </c>
      <c r="AN370" s="26">
        <f t="shared" si="112"/>
        <v>18.131313131313131</v>
      </c>
      <c r="AO370">
        <v>30.01</v>
      </c>
      <c r="AP370" s="41">
        <f t="shared" si="113"/>
        <v>0.41666666666666669</v>
      </c>
      <c r="AQ370">
        <v>127</v>
      </c>
      <c r="AR370">
        <v>127</v>
      </c>
      <c r="AS370">
        <v>127</v>
      </c>
      <c r="AT370">
        <v>104</v>
      </c>
      <c r="AU370">
        <v>104</v>
      </c>
      <c r="AV370">
        <v>74</v>
      </c>
      <c r="AW370">
        <v>86</v>
      </c>
      <c r="AX370">
        <v>42</v>
      </c>
      <c r="AY370">
        <v>2</v>
      </c>
      <c r="AZ370">
        <v>6</v>
      </c>
      <c r="BA370" s="42">
        <f t="shared" si="114"/>
        <v>8</v>
      </c>
      <c r="BB370">
        <v>10.24</v>
      </c>
      <c r="BC370">
        <v>25.9054</v>
      </c>
      <c r="BD370" s="20">
        <v>246.2</v>
      </c>
      <c r="BE370" s="20">
        <f t="shared" si="115"/>
        <v>373.2</v>
      </c>
      <c r="BF370" s="20">
        <f t="shared" si="116"/>
        <v>18.717712948257123</v>
      </c>
      <c r="BG370">
        <v>565</v>
      </c>
      <c r="BH370">
        <v>326</v>
      </c>
      <c r="BI370">
        <v>277</v>
      </c>
      <c r="BJ370" s="41">
        <f t="shared" si="117"/>
        <v>0.67102137767220904</v>
      </c>
      <c r="BK370">
        <v>28</v>
      </c>
      <c r="BL370">
        <v>28</v>
      </c>
      <c r="BM370">
        <v>66</v>
      </c>
      <c r="BN370" s="42">
        <f t="shared" si="118"/>
        <v>-38</v>
      </c>
      <c r="BO370">
        <v>30</v>
      </c>
      <c r="BP370">
        <v>15</v>
      </c>
      <c r="BQ370">
        <v>36</v>
      </c>
      <c r="BR370">
        <v>46</v>
      </c>
      <c r="BS370" s="41">
        <f t="shared" si="119"/>
        <v>5.764411027568922E-2</v>
      </c>
      <c r="BT370">
        <v>350</v>
      </c>
      <c r="BU370">
        <v>424</v>
      </c>
      <c r="BV370" s="41">
        <f t="shared" si="120"/>
        <v>0.45219638242894056</v>
      </c>
      <c r="BW370">
        <v>88</v>
      </c>
      <c r="BX370">
        <v>109</v>
      </c>
      <c r="BY370">
        <v>132</v>
      </c>
      <c r="BZ370">
        <v>155</v>
      </c>
      <c r="CA370">
        <v>130</v>
      </c>
      <c r="CB370">
        <v>160</v>
      </c>
      <c r="CC370">
        <v>105</v>
      </c>
      <c r="CD370">
        <v>125</v>
      </c>
      <c r="CE370">
        <v>110</v>
      </c>
      <c r="CF370">
        <v>162</v>
      </c>
      <c r="CG370">
        <v>219</v>
      </c>
      <c r="CH370">
        <v>251</v>
      </c>
      <c r="CI370">
        <v>0</v>
      </c>
      <c r="CJ370">
        <v>1</v>
      </c>
      <c r="CK370">
        <v>2</v>
      </c>
      <c r="CL370">
        <v>2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4</v>
      </c>
      <c r="CW370">
        <v>0</v>
      </c>
      <c r="CX370">
        <v>0</v>
      </c>
      <c r="CY370">
        <v>3</v>
      </c>
      <c r="CZ370">
        <v>27</v>
      </c>
      <c r="DA370">
        <v>6</v>
      </c>
      <c r="DB370">
        <v>1</v>
      </c>
      <c r="DC370">
        <v>6</v>
      </c>
      <c r="DD370">
        <v>16</v>
      </c>
      <c r="DE370">
        <v>5</v>
      </c>
      <c r="DF370">
        <v>2</v>
      </c>
      <c r="DG370">
        <v>38</v>
      </c>
      <c r="DH370">
        <v>5</v>
      </c>
      <c r="DI370">
        <v>10</v>
      </c>
      <c r="DJ370">
        <v>5</v>
      </c>
      <c r="DK370">
        <v>5</v>
      </c>
      <c r="DL370">
        <v>0</v>
      </c>
      <c r="DM370">
        <v>11</v>
      </c>
      <c r="DN370">
        <v>11</v>
      </c>
      <c r="DO370">
        <v>0</v>
      </c>
      <c r="DP370" s="42">
        <f t="shared" si="121"/>
        <v>5</v>
      </c>
      <c r="DQ370" s="20">
        <v>4.2919999999999998</v>
      </c>
      <c r="DR370">
        <v>5</v>
      </c>
      <c r="DS370">
        <v>0</v>
      </c>
      <c r="DT370">
        <v>0</v>
      </c>
      <c r="DU370">
        <v>0</v>
      </c>
      <c r="DV370">
        <v>0</v>
      </c>
      <c r="DW370">
        <v>1308</v>
      </c>
      <c r="DX370">
        <v>1003</v>
      </c>
      <c r="DY370">
        <v>1018</v>
      </c>
      <c r="DZ370">
        <v>752</v>
      </c>
      <c r="EA370">
        <v>752</v>
      </c>
      <c r="EB370">
        <v>554</v>
      </c>
      <c r="EC370">
        <v>70.23</v>
      </c>
      <c r="ED370">
        <v>56.2</v>
      </c>
      <c r="EE370">
        <v>84</v>
      </c>
      <c r="EF370">
        <v>50</v>
      </c>
      <c r="EG370" s="41">
        <f t="shared" si="122"/>
        <v>0.11170212765957446</v>
      </c>
      <c r="EH370" s="43">
        <f t="shared" si="123"/>
        <v>0.90974729241877261</v>
      </c>
      <c r="EI370" s="44">
        <f t="shared" si="124"/>
        <v>1.021449420078347</v>
      </c>
      <c r="EJ370">
        <v>1307</v>
      </c>
      <c r="EK370">
        <v>997</v>
      </c>
      <c r="EL370">
        <v>1018</v>
      </c>
      <c r="EM370">
        <v>747</v>
      </c>
      <c r="EN370">
        <v>752</v>
      </c>
      <c r="EO370">
        <v>549</v>
      </c>
      <c r="EP370">
        <v>83</v>
      </c>
      <c r="EQ370">
        <v>49</v>
      </c>
      <c r="ER370">
        <v>663</v>
      </c>
      <c r="ES370">
        <v>514</v>
      </c>
      <c r="ET370">
        <v>246</v>
      </c>
      <c r="EU370">
        <v>206</v>
      </c>
      <c r="EV370">
        <v>45</v>
      </c>
      <c r="EW370">
        <v>25</v>
      </c>
      <c r="EX370">
        <v>47</v>
      </c>
      <c r="EY370">
        <v>61</v>
      </c>
      <c r="EZ370">
        <v>1.1000000000000001</v>
      </c>
      <c r="FA370">
        <v>2.1</v>
      </c>
      <c r="FB370">
        <v>3.3</v>
      </c>
      <c r="FC370" s="20">
        <v>41.65</v>
      </c>
      <c r="FD370" s="26">
        <f t="shared" si="125"/>
        <v>0.63106060606060599</v>
      </c>
      <c r="FE370">
        <v>3.0301999999999998</v>
      </c>
      <c r="FF370">
        <v>0.55000000000000004</v>
      </c>
      <c r="FG370">
        <v>0.15</v>
      </c>
      <c r="FH370">
        <v>0.7</v>
      </c>
      <c r="FI370">
        <v>4</v>
      </c>
      <c r="FJ370">
        <v>0</v>
      </c>
      <c r="FK370">
        <v>0</v>
      </c>
      <c r="FL370" s="42">
        <f t="shared" si="126"/>
        <v>86</v>
      </c>
      <c r="FM370" s="20">
        <f t="shared" si="127"/>
        <v>12.8</v>
      </c>
      <c r="FN370" s="41">
        <v>4.35938331E-2</v>
      </c>
      <c r="FO370" s="20">
        <f t="shared" si="128"/>
        <v>33.799999999999997</v>
      </c>
      <c r="FP370" s="20">
        <f t="shared" si="129"/>
        <v>35.858400000000003</v>
      </c>
      <c r="FQ370" s="20">
        <f t="shared" si="130"/>
        <v>115.90738109169942</v>
      </c>
      <c r="FR370">
        <v>4</v>
      </c>
      <c r="FS370" t="s">
        <v>189</v>
      </c>
      <c r="FT370">
        <v>195</v>
      </c>
      <c r="FV370" t="s">
        <v>711</v>
      </c>
      <c r="FW370" s="45">
        <v>3500000</v>
      </c>
      <c r="FX370" s="45">
        <v>4900000</v>
      </c>
      <c r="FY370">
        <v>283</v>
      </c>
      <c r="FZ370">
        <v>33</v>
      </c>
      <c r="GA370">
        <v>121</v>
      </c>
      <c r="GB370">
        <v>154</v>
      </c>
      <c r="GC370">
        <v>11</v>
      </c>
      <c r="GD370">
        <v>57</v>
      </c>
      <c r="GE370">
        <v>365</v>
      </c>
      <c r="GF370">
        <v>4824</v>
      </c>
      <c r="GG370">
        <v>7.2</v>
      </c>
      <c r="GH370">
        <v>5.4</v>
      </c>
      <c r="GI370">
        <v>12.6</v>
      </c>
      <c r="GJ370" s="42">
        <f t="shared" si="131"/>
        <v>33.799999999999997</v>
      </c>
    </row>
    <row r="371" spans="1:192" x14ac:dyDescent="0.45">
      <c r="A371" s="40">
        <v>34613</v>
      </c>
      <c r="B371" t="s">
        <v>2151</v>
      </c>
      <c r="C371" t="s">
        <v>208</v>
      </c>
      <c r="D371" t="s">
        <v>91</v>
      </c>
      <c r="E371" t="s">
        <v>91</v>
      </c>
      <c r="F371">
        <v>74</v>
      </c>
      <c r="G371">
        <v>214</v>
      </c>
      <c r="H371">
        <v>2013</v>
      </c>
      <c r="I371">
        <v>1</v>
      </c>
      <c r="J371">
        <v>15</v>
      </c>
      <c r="K371" t="s">
        <v>202</v>
      </c>
      <c r="L371">
        <v>2015</v>
      </c>
      <c r="M371">
        <v>23</v>
      </c>
      <c r="N371">
        <v>3</v>
      </c>
      <c r="O371">
        <v>8477506</v>
      </c>
      <c r="P371" t="s">
        <v>2276</v>
      </c>
      <c r="Q371" t="s">
        <v>2277</v>
      </c>
      <c r="R371" t="s">
        <v>2278</v>
      </c>
      <c r="S371" t="s">
        <v>390</v>
      </c>
      <c r="T371" t="s">
        <v>720</v>
      </c>
      <c r="U371" t="s">
        <v>142</v>
      </c>
      <c r="V371">
        <v>68</v>
      </c>
      <c r="W371">
        <v>10</v>
      </c>
      <c r="X371">
        <v>22</v>
      </c>
      <c r="Y371">
        <v>10</v>
      </c>
      <c r="Z371">
        <v>32</v>
      </c>
      <c r="AA371">
        <v>9</v>
      </c>
      <c r="AB371">
        <v>53</v>
      </c>
      <c r="AC371" s="26">
        <f t="shared" si="110"/>
        <v>0.47058823529411764</v>
      </c>
      <c r="AD371" s="20">
        <f t="shared" si="111"/>
        <v>15</v>
      </c>
      <c r="AE371" s="20">
        <v>11.366</v>
      </c>
      <c r="AF371">
        <v>-4</v>
      </c>
      <c r="AG371">
        <v>-1.7000000000000002</v>
      </c>
      <c r="AH371">
        <v>14</v>
      </c>
      <c r="AI371">
        <v>1501</v>
      </c>
      <c r="AJ371">
        <v>75096</v>
      </c>
      <c r="AK371" s="20">
        <v>1251.5999999999999</v>
      </c>
      <c r="AL371">
        <v>1251.5999999999999</v>
      </c>
      <c r="AM371">
        <v>1252</v>
      </c>
      <c r="AN371" s="26">
        <f t="shared" si="112"/>
        <v>18.405882352941177</v>
      </c>
      <c r="AO371">
        <v>30.5</v>
      </c>
      <c r="AP371" s="41">
        <f t="shared" si="113"/>
        <v>0.46376811594202899</v>
      </c>
      <c r="AQ371">
        <v>358</v>
      </c>
      <c r="AR371">
        <v>358</v>
      </c>
      <c r="AS371">
        <v>358</v>
      </c>
      <c r="AT371">
        <v>249</v>
      </c>
      <c r="AU371">
        <v>249</v>
      </c>
      <c r="AV371">
        <v>184</v>
      </c>
      <c r="AW371">
        <v>110</v>
      </c>
      <c r="AX371">
        <v>15</v>
      </c>
      <c r="AY371">
        <v>7</v>
      </c>
      <c r="AZ371">
        <v>18</v>
      </c>
      <c r="BA371" s="42">
        <f t="shared" si="114"/>
        <v>25</v>
      </c>
      <c r="BB371">
        <v>8.75</v>
      </c>
      <c r="BC371">
        <v>47.087000000000003</v>
      </c>
      <c r="BD371" s="20">
        <v>190.8</v>
      </c>
      <c r="BE371" s="20">
        <f t="shared" si="115"/>
        <v>548.79999999999995</v>
      </c>
      <c r="BF371" s="20">
        <f t="shared" si="116"/>
        <v>26.308724832214764</v>
      </c>
      <c r="BG371">
        <v>426</v>
      </c>
      <c r="BH371">
        <v>421</v>
      </c>
      <c r="BI371">
        <v>388</v>
      </c>
      <c r="BJ371" s="41">
        <f t="shared" si="117"/>
        <v>0.5233415233415234</v>
      </c>
      <c r="BK371">
        <v>113</v>
      </c>
      <c r="BL371">
        <v>113</v>
      </c>
      <c r="BM371">
        <v>76</v>
      </c>
      <c r="BN371" s="42">
        <f t="shared" si="118"/>
        <v>37</v>
      </c>
      <c r="BO371">
        <v>65</v>
      </c>
      <c r="BP371">
        <v>35</v>
      </c>
      <c r="BQ371">
        <v>25</v>
      </c>
      <c r="BR371">
        <v>86</v>
      </c>
      <c r="BS371" s="41">
        <f t="shared" si="119"/>
        <v>8.8568486096807411E-2</v>
      </c>
      <c r="BT371">
        <v>0</v>
      </c>
      <c r="BU371">
        <v>0</v>
      </c>
      <c r="BV371" s="41">
        <f t="shared" si="120"/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4</v>
      </c>
      <c r="CS371">
        <v>4</v>
      </c>
      <c r="CT371">
        <v>0</v>
      </c>
      <c r="CU371">
        <v>0</v>
      </c>
      <c r="CV371">
        <v>2</v>
      </c>
      <c r="CW371">
        <v>0</v>
      </c>
      <c r="CX371">
        <v>1</v>
      </c>
      <c r="CY371">
        <v>6</v>
      </c>
      <c r="CZ371">
        <v>58</v>
      </c>
      <c r="DA371">
        <v>4</v>
      </c>
      <c r="DB371">
        <v>0</v>
      </c>
      <c r="DC371">
        <v>97</v>
      </c>
      <c r="DD371">
        <v>24</v>
      </c>
      <c r="DE371">
        <v>0</v>
      </c>
      <c r="DF371">
        <v>0</v>
      </c>
      <c r="DG371">
        <v>59</v>
      </c>
      <c r="DH371">
        <v>7</v>
      </c>
      <c r="DI371">
        <v>5</v>
      </c>
      <c r="DJ371">
        <v>7</v>
      </c>
      <c r="DK371">
        <v>7</v>
      </c>
      <c r="DL371">
        <v>0</v>
      </c>
      <c r="DM371">
        <v>5</v>
      </c>
      <c r="DN371">
        <v>5</v>
      </c>
      <c r="DO371">
        <v>0</v>
      </c>
      <c r="DP371" s="42">
        <f t="shared" si="121"/>
        <v>-2</v>
      </c>
      <c r="DQ371" s="20">
        <v>2.6429999999999998</v>
      </c>
      <c r="DR371">
        <v>7</v>
      </c>
      <c r="DS371">
        <v>0</v>
      </c>
      <c r="DT371">
        <v>0</v>
      </c>
      <c r="DU371">
        <v>0</v>
      </c>
      <c r="DV371">
        <v>0</v>
      </c>
      <c r="DW371">
        <v>1330</v>
      </c>
      <c r="DX371">
        <v>1186</v>
      </c>
      <c r="DY371">
        <v>976</v>
      </c>
      <c r="DZ371">
        <v>885</v>
      </c>
      <c r="EA371">
        <v>740</v>
      </c>
      <c r="EB371">
        <v>647</v>
      </c>
      <c r="EC371">
        <v>62.89</v>
      </c>
      <c r="ED371">
        <v>55.19</v>
      </c>
      <c r="EE371">
        <v>69</v>
      </c>
      <c r="EF371">
        <v>56</v>
      </c>
      <c r="EG371" s="41">
        <f t="shared" si="122"/>
        <v>9.3243243243243248E-2</v>
      </c>
      <c r="EH371" s="43">
        <f t="shared" si="123"/>
        <v>0.91344667697063375</v>
      </c>
      <c r="EI371" s="44">
        <f t="shared" si="124"/>
        <v>1.006689920213877</v>
      </c>
      <c r="EJ371">
        <v>1323</v>
      </c>
      <c r="EK371">
        <v>1192</v>
      </c>
      <c r="EL371">
        <v>970</v>
      </c>
      <c r="EM371">
        <v>890</v>
      </c>
      <c r="EN371">
        <v>734</v>
      </c>
      <c r="EO371">
        <v>652</v>
      </c>
      <c r="EP371">
        <v>68</v>
      </c>
      <c r="EQ371">
        <v>56</v>
      </c>
      <c r="ER371">
        <v>683</v>
      </c>
      <c r="ES371">
        <v>639</v>
      </c>
      <c r="ET371">
        <v>270</v>
      </c>
      <c r="EU371">
        <v>234</v>
      </c>
      <c r="EV371">
        <v>41</v>
      </c>
      <c r="EW371">
        <v>39</v>
      </c>
      <c r="EX371">
        <v>66</v>
      </c>
      <c r="EY371">
        <v>76</v>
      </c>
      <c r="EZ371">
        <v>2.7</v>
      </c>
      <c r="FA371">
        <v>1.7000000000000002</v>
      </c>
      <c r="FB371">
        <v>4.5</v>
      </c>
      <c r="FC371" s="20">
        <v>36.9</v>
      </c>
      <c r="FD371" s="26">
        <f t="shared" si="125"/>
        <v>0.54264705882352937</v>
      </c>
      <c r="FE371">
        <v>2.2589999999999999</v>
      </c>
      <c r="FF371">
        <v>-0.01</v>
      </c>
      <c r="FG371">
        <v>0.01</v>
      </c>
      <c r="FH371">
        <v>0</v>
      </c>
      <c r="FL371" s="42">
        <f t="shared" si="126"/>
        <v>213</v>
      </c>
      <c r="FM371" s="20">
        <f t="shared" si="127"/>
        <v>19.714285714285715</v>
      </c>
      <c r="FN371" s="41">
        <v>4.8043121600000002E-2</v>
      </c>
      <c r="FO371" s="20">
        <f t="shared" si="128"/>
        <v>30.6</v>
      </c>
      <c r="FP371" s="20">
        <f t="shared" si="129"/>
        <v>32.528599999999997</v>
      </c>
      <c r="FQ371" s="20">
        <f t="shared" si="130"/>
        <v>120.61361457334613</v>
      </c>
      <c r="FU371" t="s">
        <v>702</v>
      </c>
      <c r="FV371" t="s">
        <v>751</v>
      </c>
      <c r="FW371" s="45">
        <v>832500</v>
      </c>
      <c r="FX371" s="45">
        <v>863333</v>
      </c>
      <c r="FY371">
        <v>84</v>
      </c>
      <c r="FZ371">
        <v>12</v>
      </c>
      <c r="GA371">
        <v>24</v>
      </c>
      <c r="GB371">
        <v>36</v>
      </c>
      <c r="GC371">
        <v>-2</v>
      </c>
      <c r="GD371">
        <v>19</v>
      </c>
      <c r="GE371">
        <v>199</v>
      </c>
      <c r="GF371">
        <v>1491</v>
      </c>
      <c r="GG371">
        <v>3.1</v>
      </c>
      <c r="GH371">
        <v>2.4</v>
      </c>
      <c r="GI371">
        <v>5.5</v>
      </c>
      <c r="GJ371" s="42">
        <f t="shared" si="131"/>
        <v>30.6</v>
      </c>
    </row>
    <row r="372" spans="1:192" x14ac:dyDescent="0.45">
      <c r="A372" s="40">
        <v>34805</v>
      </c>
      <c r="B372" t="s">
        <v>964</v>
      </c>
      <c r="D372" t="s">
        <v>156</v>
      </c>
      <c r="E372" t="s">
        <v>156</v>
      </c>
      <c r="F372">
        <v>77</v>
      </c>
      <c r="G372">
        <v>230</v>
      </c>
      <c r="H372">
        <v>2013</v>
      </c>
      <c r="I372">
        <v>1</v>
      </c>
      <c r="J372">
        <v>16</v>
      </c>
      <c r="K372" t="s">
        <v>92</v>
      </c>
      <c r="L372">
        <v>2013</v>
      </c>
      <c r="M372">
        <v>22</v>
      </c>
      <c r="N372">
        <v>5</v>
      </c>
      <c r="O372">
        <v>8477507</v>
      </c>
      <c r="P372" t="s">
        <v>2279</v>
      </c>
      <c r="Q372" t="s">
        <v>2280</v>
      </c>
      <c r="R372" t="s">
        <v>2281</v>
      </c>
      <c r="S372" t="s">
        <v>2026</v>
      </c>
      <c r="T372" t="s">
        <v>720</v>
      </c>
      <c r="U372" t="s">
        <v>135</v>
      </c>
      <c r="V372">
        <v>77</v>
      </c>
      <c r="W372">
        <v>7</v>
      </c>
      <c r="X372">
        <v>13</v>
      </c>
      <c r="Y372">
        <v>5</v>
      </c>
      <c r="Z372">
        <v>20</v>
      </c>
      <c r="AA372">
        <v>14</v>
      </c>
      <c r="AB372">
        <v>77</v>
      </c>
      <c r="AC372" s="26">
        <f t="shared" si="110"/>
        <v>0.25974025974025972</v>
      </c>
      <c r="AD372" s="20">
        <f t="shared" si="111"/>
        <v>5.1310344827586203</v>
      </c>
      <c r="AE372" s="20">
        <v>7.4180000000000001</v>
      </c>
      <c r="AF372">
        <v>4</v>
      </c>
      <c r="AG372">
        <v>-3.2</v>
      </c>
      <c r="AH372">
        <v>103</v>
      </c>
      <c r="AI372">
        <v>1894</v>
      </c>
      <c r="AJ372">
        <v>89929</v>
      </c>
      <c r="AK372" s="20">
        <v>1498.8166666667</v>
      </c>
      <c r="AL372">
        <v>1498.82</v>
      </c>
      <c r="AM372">
        <v>1499</v>
      </c>
      <c r="AN372" s="26">
        <f t="shared" si="112"/>
        <v>19.465151515151515</v>
      </c>
      <c r="AO372">
        <v>32.61</v>
      </c>
      <c r="AP372" s="41">
        <f t="shared" si="113"/>
        <v>0.30303030303030304</v>
      </c>
      <c r="AQ372">
        <v>238</v>
      </c>
      <c r="AR372">
        <v>238</v>
      </c>
      <c r="AS372">
        <v>238</v>
      </c>
      <c r="AT372">
        <v>147</v>
      </c>
      <c r="AU372">
        <v>147</v>
      </c>
      <c r="AV372">
        <v>94</v>
      </c>
      <c r="AW372">
        <v>63</v>
      </c>
      <c r="AX372">
        <v>5</v>
      </c>
      <c r="AY372">
        <v>3</v>
      </c>
      <c r="AZ372">
        <v>10</v>
      </c>
      <c r="BA372" s="42">
        <f t="shared" si="114"/>
        <v>13</v>
      </c>
      <c r="BB372">
        <v>4.29</v>
      </c>
      <c r="BC372">
        <v>57.212800000000001</v>
      </c>
      <c r="BD372" s="20">
        <v>73.5</v>
      </c>
      <c r="BE372" s="20">
        <f t="shared" si="115"/>
        <v>311.5</v>
      </c>
      <c r="BF372" s="20">
        <f t="shared" si="116"/>
        <v>12.469809583539051</v>
      </c>
      <c r="BG372">
        <v>374</v>
      </c>
      <c r="BH372">
        <v>519</v>
      </c>
      <c r="BI372">
        <v>578</v>
      </c>
      <c r="BJ372" s="41">
        <f t="shared" si="117"/>
        <v>0.39285714285714285</v>
      </c>
      <c r="BK372">
        <v>278</v>
      </c>
      <c r="BL372">
        <v>278</v>
      </c>
      <c r="BM372">
        <v>82</v>
      </c>
      <c r="BN372" s="42">
        <f t="shared" si="118"/>
        <v>196</v>
      </c>
      <c r="BO372">
        <v>53</v>
      </c>
      <c r="BP372">
        <v>36</v>
      </c>
      <c r="BQ372">
        <v>13</v>
      </c>
      <c r="BR372">
        <v>106</v>
      </c>
      <c r="BS372" s="41">
        <f t="shared" si="119"/>
        <v>7.8228782287822873E-2</v>
      </c>
      <c r="BT372">
        <v>0</v>
      </c>
      <c r="BU372">
        <v>0</v>
      </c>
      <c r="BV372" s="41">
        <f t="shared" si="120"/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3</v>
      </c>
      <c r="CS372">
        <v>1</v>
      </c>
      <c r="CT372">
        <v>0</v>
      </c>
      <c r="CU372">
        <v>0</v>
      </c>
      <c r="CV372">
        <v>3</v>
      </c>
      <c r="CW372">
        <v>1</v>
      </c>
      <c r="CX372">
        <v>1</v>
      </c>
      <c r="CY372">
        <v>3</v>
      </c>
      <c r="CZ372">
        <v>48</v>
      </c>
      <c r="DA372">
        <v>2</v>
      </c>
      <c r="DB372">
        <v>0</v>
      </c>
      <c r="DC372">
        <v>35</v>
      </c>
      <c r="DD372">
        <v>14</v>
      </c>
      <c r="DE372">
        <v>0</v>
      </c>
      <c r="DF372">
        <v>0</v>
      </c>
      <c r="DG372">
        <v>43</v>
      </c>
      <c r="DH372">
        <v>43</v>
      </c>
      <c r="DI372">
        <v>15</v>
      </c>
      <c r="DJ372">
        <v>41</v>
      </c>
      <c r="DK372">
        <v>38</v>
      </c>
      <c r="DL372">
        <v>3</v>
      </c>
      <c r="DM372">
        <v>17</v>
      </c>
      <c r="DN372">
        <v>14</v>
      </c>
      <c r="DO372">
        <v>3</v>
      </c>
      <c r="DP372" s="42">
        <f t="shared" si="121"/>
        <v>-28</v>
      </c>
      <c r="DQ372" s="20">
        <v>-14.988</v>
      </c>
      <c r="DR372">
        <v>39</v>
      </c>
      <c r="DS372">
        <v>3</v>
      </c>
      <c r="DT372">
        <v>0</v>
      </c>
      <c r="DU372">
        <v>1</v>
      </c>
      <c r="DV372">
        <v>0</v>
      </c>
      <c r="DW372">
        <v>1300</v>
      </c>
      <c r="DX372">
        <v>1676</v>
      </c>
      <c r="DY372">
        <v>949</v>
      </c>
      <c r="DZ372">
        <v>1249</v>
      </c>
      <c r="EA372">
        <v>688</v>
      </c>
      <c r="EB372">
        <v>907</v>
      </c>
      <c r="EC372">
        <v>53.07</v>
      </c>
      <c r="ED372">
        <v>71.489999999999995</v>
      </c>
      <c r="EE372">
        <v>66</v>
      </c>
      <c r="EF372">
        <v>74</v>
      </c>
      <c r="EG372" s="41">
        <f t="shared" si="122"/>
        <v>9.5930232558139539E-2</v>
      </c>
      <c r="EH372" s="43">
        <f t="shared" si="123"/>
        <v>0.91841234840132302</v>
      </c>
      <c r="EI372" s="44">
        <f t="shared" si="124"/>
        <v>1.0143425809594626</v>
      </c>
      <c r="EJ372">
        <v>1294</v>
      </c>
      <c r="EK372">
        <v>1675</v>
      </c>
      <c r="EL372">
        <v>947</v>
      </c>
      <c r="EM372">
        <v>1249</v>
      </c>
      <c r="EN372">
        <v>687</v>
      </c>
      <c r="EO372">
        <v>908</v>
      </c>
      <c r="EP372">
        <v>66</v>
      </c>
      <c r="EQ372">
        <v>74</v>
      </c>
      <c r="ER372">
        <v>641</v>
      </c>
      <c r="ES372">
        <v>780</v>
      </c>
      <c r="ET372">
        <v>221</v>
      </c>
      <c r="EU372">
        <v>284</v>
      </c>
      <c r="EV372">
        <v>30</v>
      </c>
      <c r="EW372">
        <v>41</v>
      </c>
      <c r="EX372">
        <v>112</v>
      </c>
      <c r="EY372">
        <v>112</v>
      </c>
      <c r="EZ372">
        <v>0.9</v>
      </c>
      <c r="FA372">
        <v>3.5</v>
      </c>
      <c r="FB372">
        <v>4.4000000000000004</v>
      </c>
      <c r="FC372" s="20">
        <v>15.05</v>
      </c>
      <c r="FD372" s="26">
        <f t="shared" si="125"/>
        <v>0.19545454545454546</v>
      </c>
      <c r="FE372">
        <v>2.0371999999999999</v>
      </c>
      <c r="FF372">
        <v>0.16</v>
      </c>
      <c r="FG372">
        <v>-0.76</v>
      </c>
      <c r="FH372">
        <v>-0.60000000000000009</v>
      </c>
      <c r="FL372" s="42">
        <f t="shared" si="126"/>
        <v>490</v>
      </c>
      <c r="FM372" s="20">
        <f t="shared" si="127"/>
        <v>7.4615384615384617</v>
      </c>
      <c r="FN372" s="41">
        <v>3.0058651000000002E-2</v>
      </c>
      <c r="FO372" s="20">
        <f t="shared" si="128"/>
        <v>9.6999999999999993</v>
      </c>
      <c r="FP372" s="20">
        <f t="shared" si="129"/>
        <v>17.002400000000002</v>
      </c>
      <c r="FQ372" s="20">
        <f t="shared" si="130"/>
        <v>119.13371852523986</v>
      </c>
      <c r="FU372" t="s">
        <v>1618</v>
      </c>
      <c r="FV372" t="s">
        <v>751</v>
      </c>
      <c r="FW372" s="45">
        <v>2100000</v>
      </c>
      <c r="FX372" s="45">
        <v>2150000</v>
      </c>
      <c r="FY372">
        <v>222</v>
      </c>
      <c r="FZ372">
        <v>11</v>
      </c>
      <c r="GA372">
        <v>37</v>
      </c>
      <c r="GB372">
        <v>48</v>
      </c>
      <c r="GC372">
        <v>-35</v>
      </c>
      <c r="GD372">
        <v>243</v>
      </c>
      <c r="GE372">
        <v>229</v>
      </c>
      <c r="GF372">
        <v>4120</v>
      </c>
      <c r="GG372">
        <v>1.2</v>
      </c>
      <c r="GH372">
        <v>6.9</v>
      </c>
      <c r="GI372">
        <v>8.1</v>
      </c>
      <c r="GJ372" s="42">
        <f t="shared" si="131"/>
        <v>9.6999999999999993</v>
      </c>
    </row>
    <row r="373" spans="1:192" x14ac:dyDescent="0.45">
      <c r="A373" s="40">
        <v>34732</v>
      </c>
      <c r="B373" t="s">
        <v>2282</v>
      </c>
      <c r="C373" t="s">
        <v>163</v>
      </c>
      <c r="D373" t="s">
        <v>91</v>
      </c>
      <c r="E373" t="s">
        <v>91</v>
      </c>
      <c r="F373">
        <v>72</v>
      </c>
      <c r="G373">
        <v>209</v>
      </c>
      <c r="H373">
        <v>2013</v>
      </c>
      <c r="I373">
        <v>1</v>
      </c>
      <c r="J373">
        <v>17</v>
      </c>
      <c r="K373" t="s">
        <v>202</v>
      </c>
      <c r="L373">
        <v>2014</v>
      </c>
      <c r="M373">
        <v>22</v>
      </c>
      <c r="N373">
        <v>4</v>
      </c>
      <c r="O373">
        <v>8477508</v>
      </c>
      <c r="P373" t="s">
        <v>2283</v>
      </c>
      <c r="Q373" t="s">
        <v>2284</v>
      </c>
      <c r="R373" t="s">
        <v>2285</v>
      </c>
      <c r="S373" t="s">
        <v>385</v>
      </c>
      <c r="T373" t="s">
        <v>949</v>
      </c>
      <c r="U373" t="s">
        <v>123</v>
      </c>
      <c r="V373">
        <v>65</v>
      </c>
      <c r="W373">
        <v>2</v>
      </c>
      <c r="X373">
        <v>10</v>
      </c>
      <c r="Y373">
        <v>7</v>
      </c>
      <c r="Z373">
        <v>12</v>
      </c>
      <c r="AA373">
        <v>14</v>
      </c>
      <c r="AB373">
        <v>72</v>
      </c>
      <c r="AC373" s="26">
        <f t="shared" si="110"/>
        <v>0.18461538461538463</v>
      </c>
      <c r="AD373" s="20">
        <f t="shared" si="111"/>
        <v>-2.0833333333333339</v>
      </c>
      <c r="AE373" s="20">
        <v>3.895</v>
      </c>
      <c r="AF373">
        <v>-8</v>
      </c>
      <c r="AG373">
        <v>-0.1</v>
      </c>
      <c r="AH373">
        <v>23</v>
      </c>
      <c r="AI373">
        <v>884</v>
      </c>
      <c r="AJ373">
        <v>38443</v>
      </c>
      <c r="AK373" s="20">
        <v>640.71666666666999</v>
      </c>
      <c r="AL373">
        <v>640.72</v>
      </c>
      <c r="AM373">
        <v>641</v>
      </c>
      <c r="AN373" s="26">
        <f t="shared" si="112"/>
        <v>9.8571794871794882</v>
      </c>
      <c r="AO373">
        <v>16.7</v>
      </c>
      <c r="AP373" s="41">
        <f t="shared" si="113"/>
        <v>0.66666666666666663</v>
      </c>
      <c r="AQ373">
        <v>123</v>
      </c>
      <c r="AR373">
        <v>124</v>
      </c>
      <c r="AS373">
        <v>124</v>
      </c>
      <c r="AT373">
        <v>93</v>
      </c>
      <c r="AU373">
        <v>94</v>
      </c>
      <c r="AV373">
        <v>65</v>
      </c>
      <c r="AW373">
        <v>81</v>
      </c>
      <c r="AX373">
        <v>37</v>
      </c>
      <c r="AY373">
        <v>2</v>
      </c>
      <c r="AZ373">
        <v>11</v>
      </c>
      <c r="BA373" s="42">
        <f t="shared" si="114"/>
        <v>13</v>
      </c>
      <c r="BB373">
        <v>8.3699999999999992</v>
      </c>
      <c r="BC373">
        <v>26.092300000000002</v>
      </c>
      <c r="BD373" s="20">
        <v>219.4</v>
      </c>
      <c r="BE373" s="20">
        <f t="shared" si="115"/>
        <v>342.4</v>
      </c>
      <c r="BF373" s="20">
        <f t="shared" si="116"/>
        <v>32.06392808090898</v>
      </c>
      <c r="BG373">
        <v>186</v>
      </c>
      <c r="BH373">
        <v>210</v>
      </c>
      <c r="BI373">
        <v>181</v>
      </c>
      <c r="BJ373" s="41">
        <f t="shared" si="117"/>
        <v>0.50681198910081748</v>
      </c>
      <c r="BK373">
        <v>130</v>
      </c>
      <c r="BL373">
        <v>130</v>
      </c>
      <c r="BM373">
        <v>71</v>
      </c>
      <c r="BN373" s="42">
        <f t="shared" si="118"/>
        <v>59</v>
      </c>
      <c r="BO373">
        <v>29</v>
      </c>
      <c r="BP373">
        <v>18</v>
      </c>
      <c r="BQ373">
        <v>9</v>
      </c>
      <c r="BR373">
        <v>26</v>
      </c>
      <c r="BS373" s="41">
        <f t="shared" si="119"/>
        <v>5.5793991416309016E-2</v>
      </c>
      <c r="BT373">
        <v>48</v>
      </c>
      <c r="BU373">
        <v>73</v>
      </c>
      <c r="BV373" s="41">
        <f t="shared" si="120"/>
        <v>0.39669421487603307</v>
      </c>
      <c r="BW373">
        <v>8</v>
      </c>
      <c r="BX373">
        <v>8</v>
      </c>
      <c r="BY373">
        <v>20</v>
      </c>
      <c r="BZ373">
        <v>27</v>
      </c>
      <c r="CA373">
        <v>20</v>
      </c>
      <c r="CB373">
        <v>38</v>
      </c>
      <c r="CC373">
        <v>13</v>
      </c>
      <c r="CD373">
        <v>20</v>
      </c>
      <c r="CE373">
        <v>21</v>
      </c>
      <c r="CF373">
        <v>27</v>
      </c>
      <c r="CG373">
        <v>24</v>
      </c>
      <c r="CH373">
        <v>46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28</v>
      </c>
      <c r="DA373">
        <v>12</v>
      </c>
      <c r="DB373">
        <v>1</v>
      </c>
      <c r="DC373">
        <v>2</v>
      </c>
      <c r="DD373">
        <v>8</v>
      </c>
      <c r="DE373">
        <v>8</v>
      </c>
      <c r="DF373">
        <v>0</v>
      </c>
      <c r="DG373">
        <v>34</v>
      </c>
      <c r="DH373">
        <v>10</v>
      </c>
      <c r="DI373">
        <v>9</v>
      </c>
      <c r="DJ373">
        <v>9</v>
      </c>
      <c r="DK373">
        <v>8</v>
      </c>
      <c r="DL373">
        <v>1</v>
      </c>
      <c r="DM373">
        <v>10</v>
      </c>
      <c r="DN373">
        <v>10</v>
      </c>
      <c r="DO373">
        <v>0</v>
      </c>
      <c r="DP373" s="42">
        <f t="shared" si="121"/>
        <v>-1</v>
      </c>
      <c r="DQ373" s="20">
        <v>0.23200000000000001</v>
      </c>
      <c r="DR373">
        <v>9</v>
      </c>
      <c r="DS373">
        <v>1</v>
      </c>
      <c r="DT373">
        <v>0</v>
      </c>
      <c r="DU373">
        <v>0</v>
      </c>
      <c r="DV373">
        <v>0</v>
      </c>
      <c r="DW373">
        <v>605</v>
      </c>
      <c r="DX373">
        <v>603</v>
      </c>
      <c r="DY373">
        <v>448</v>
      </c>
      <c r="DZ373">
        <v>440</v>
      </c>
      <c r="EA373">
        <v>306</v>
      </c>
      <c r="EB373">
        <v>312</v>
      </c>
      <c r="EC373">
        <v>28.75</v>
      </c>
      <c r="ED373">
        <v>23.38</v>
      </c>
      <c r="EE373">
        <v>18</v>
      </c>
      <c r="EF373">
        <v>26</v>
      </c>
      <c r="EG373" s="41">
        <f t="shared" si="122"/>
        <v>5.8823529411764705E-2</v>
      </c>
      <c r="EH373" s="43">
        <f t="shared" si="123"/>
        <v>0.91666666666666663</v>
      </c>
      <c r="EI373" s="44">
        <f t="shared" si="124"/>
        <v>0.97549019607843135</v>
      </c>
      <c r="EJ373">
        <v>606</v>
      </c>
      <c r="EK373">
        <v>604</v>
      </c>
      <c r="EL373">
        <v>448</v>
      </c>
      <c r="EM373">
        <v>441</v>
      </c>
      <c r="EN373">
        <v>306</v>
      </c>
      <c r="EO373">
        <v>313</v>
      </c>
      <c r="EP373">
        <v>18</v>
      </c>
      <c r="EQ373">
        <v>27</v>
      </c>
      <c r="ER373">
        <v>289</v>
      </c>
      <c r="ES373">
        <v>274</v>
      </c>
      <c r="ET373">
        <v>116</v>
      </c>
      <c r="EU373">
        <v>93</v>
      </c>
      <c r="EV373">
        <v>12</v>
      </c>
      <c r="EW373">
        <v>11</v>
      </c>
      <c r="EX373">
        <v>52</v>
      </c>
      <c r="EY373">
        <v>50</v>
      </c>
      <c r="EZ373">
        <v>-0.4</v>
      </c>
      <c r="FA373">
        <v>0.5</v>
      </c>
      <c r="FB373">
        <v>0.1</v>
      </c>
      <c r="FC373" s="20">
        <v>14.8</v>
      </c>
      <c r="FD373" s="26">
        <f t="shared" si="125"/>
        <v>0.22769230769230769</v>
      </c>
      <c r="FE373">
        <v>0.35630000000000001</v>
      </c>
      <c r="FF373">
        <v>-0.43</v>
      </c>
      <c r="FG373">
        <v>0.02</v>
      </c>
      <c r="FH373">
        <v>-0.41</v>
      </c>
      <c r="FL373" s="42">
        <f t="shared" si="126"/>
        <v>180</v>
      </c>
      <c r="FM373" s="20">
        <f t="shared" si="127"/>
        <v>15.444444444444445</v>
      </c>
      <c r="FN373" s="41">
        <v>1.17900791E-2</v>
      </c>
      <c r="FO373" s="20">
        <f t="shared" si="128"/>
        <v>9.6999999999999993</v>
      </c>
      <c r="FP373" s="20">
        <f t="shared" si="129"/>
        <v>12.0464</v>
      </c>
      <c r="FQ373" s="20">
        <f t="shared" si="130"/>
        <v>113.12273692096392</v>
      </c>
      <c r="FU373" t="s">
        <v>702</v>
      </c>
      <c r="FV373" t="s">
        <v>751</v>
      </c>
      <c r="FW373" s="45">
        <v>850000</v>
      </c>
      <c r="FX373" s="45">
        <v>950000</v>
      </c>
      <c r="FY373">
        <v>245</v>
      </c>
      <c r="FZ373">
        <v>15</v>
      </c>
      <c r="GA373">
        <v>36</v>
      </c>
      <c r="GB373">
        <v>51</v>
      </c>
      <c r="GC373">
        <v>-16</v>
      </c>
      <c r="GD373">
        <v>59</v>
      </c>
      <c r="GE373">
        <v>261</v>
      </c>
      <c r="GF373">
        <v>2896</v>
      </c>
      <c r="GG373">
        <v>-0.7</v>
      </c>
      <c r="GH373">
        <v>2.2999999999999998</v>
      </c>
      <c r="GI373">
        <v>1.6</v>
      </c>
      <c r="GJ373" s="42">
        <f t="shared" si="131"/>
        <v>9.6999999999999993</v>
      </c>
    </row>
    <row r="374" spans="1:192" x14ac:dyDescent="0.45">
      <c r="A374" s="40">
        <v>34779</v>
      </c>
      <c r="B374" t="s">
        <v>2286</v>
      </c>
      <c r="D374" t="s">
        <v>132</v>
      </c>
      <c r="E374" t="s">
        <v>132</v>
      </c>
      <c r="F374">
        <v>75</v>
      </c>
      <c r="G374">
        <v>210</v>
      </c>
      <c r="H374">
        <v>2013</v>
      </c>
      <c r="I374">
        <v>1</v>
      </c>
      <c r="J374">
        <v>18</v>
      </c>
      <c r="K374" t="s">
        <v>92</v>
      </c>
      <c r="L374">
        <v>2014</v>
      </c>
      <c r="M374">
        <v>22</v>
      </c>
      <c r="N374">
        <v>4</v>
      </c>
      <c r="O374">
        <v>8477509</v>
      </c>
      <c r="P374" t="s">
        <v>2287</v>
      </c>
      <c r="Q374" t="s">
        <v>2288</v>
      </c>
      <c r="R374" t="s">
        <v>2289</v>
      </c>
      <c r="S374" t="s">
        <v>2290</v>
      </c>
      <c r="T374" t="s">
        <v>720</v>
      </c>
      <c r="U374" t="s">
        <v>194</v>
      </c>
      <c r="V374">
        <v>28</v>
      </c>
      <c r="W374">
        <v>0</v>
      </c>
      <c r="X374">
        <v>4</v>
      </c>
      <c r="Y374">
        <v>1</v>
      </c>
      <c r="Z374">
        <v>4</v>
      </c>
      <c r="AA374">
        <v>25</v>
      </c>
      <c r="AB374">
        <v>89</v>
      </c>
      <c r="AC374" s="26">
        <f t="shared" si="110"/>
        <v>0.14285714285714285</v>
      </c>
      <c r="AD374" s="20">
        <f t="shared" si="111"/>
        <v>0.88888888888888884</v>
      </c>
      <c r="AE374" s="20">
        <v>1.262</v>
      </c>
      <c r="AF374">
        <v>1</v>
      </c>
      <c r="AG374">
        <v>1.5</v>
      </c>
      <c r="AH374">
        <v>4</v>
      </c>
      <c r="AI374">
        <v>664</v>
      </c>
      <c r="AJ374">
        <v>28015</v>
      </c>
      <c r="AK374" s="20">
        <v>466.91666666666998</v>
      </c>
      <c r="AL374">
        <v>466.92</v>
      </c>
      <c r="AM374">
        <v>467</v>
      </c>
      <c r="AN374" s="26">
        <f t="shared" si="112"/>
        <v>16.675595238095237</v>
      </c>
      <c r="AO374">
        <v>28.08</v>
      </c>
      <c r="AP374" s="41">
        <f t="shared" si="113"/>
        <v>0.19047619047619047</v>
      </c>
      <c r="AQ374">
        <v>42</v>
      </c>
      <c r="AR374">
        <v>42</v>
      </c>
      <c r="AS374">
        <v>42</v>
      </c>
      <c r="AT374">
        <v>25</v>
      </c>
      <c r="AU374">
        <v>25</v>
      </c>
      <c r="AV374">
        <v>19</v>
      </c>
      <c r="AW374">
        <v>16</v>
      </c>
      <c r="AX374">
        <v>1</v>
      </c>
      <c r="AY374">
        <v>0</v>
      </c>
      <c r="AZ374">
        <v>0</v>
      </c>
      <c r="BA374" s="42">
        <f t="shared" si="114"/>
        <v>0</v>
      </c>
      <c r="BB374">
        <v>0.94</v>
      </c>
      <c r="BC374">
        <v>48.789499999999997</v>
      </c>
      <c r="BD374" s="20">
        <v>6.3</v>
      </c>
      <c r="BE374" s="20">
        <f t="shared" si="115"/>
        <v>48.3</v>
      </c>
      <c r="BF374" s="20">
        <f t="shared" si="116"/>
        <v>6.2066306861989204</v>
      </c>
      <c r="BG374">
        <v>127</v>
      </c>
      <c r="BH374">
        <v>114</v>
      </c>
      <c r="BI374">
        <v>180</v>
      </c>
      <c r="BJ374" s="41">
        <f t="shared" si="117"/>
        <v>0.41368078175895767</v>
      </c>
      <c r="BK374">
        <v>15</v>
      </c>
      <c r="BL374">
        <v>15</v>
      </c>
      <c r="BM374">
        <v>37</v>
      </c>
      <c r="BN374" s="42">
        <f t="shared" si="118"/>
        <v>-22</v>
      </c>
      <c r="BO374">
        <v>6</v>
      </c>
      <c r="BP374">
        <v>11</v>
      </c>
      <c r="BQ374">
        <v>13</v>
      </c>
      <c r="BR374">
        <v>42</v>
      </c>
      <c r="BS374" s="41">
        <f t="shared" si="119"/>
        <v>0.10632911392405063</v>
      </c>
      <c r="BT374">
        <v>0</v>
      </c>
      <c r="BU374">
        <v>0</v>
      </c>
      <c r="BV374" s="41">
        <f t="shared" si="120"/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4</v>
      </c>
      <c r="DA374">
        <v>1</v>
      </c>
      <c r="DB374">
        <v>0</v>
      </c>
      <c r="DC374">
        <v>10</v>
      </c>
      <c r="DD374">
        <v>4</v>
      </c>
      <c r="DE374">
        <v>0</v>
      </c>
      <c r="DF374">
        <v>0</v>
      </c>
      <c r="DG374">
        <v>4</v>
      </c>
      <c r="DH374">
        <v>2</v>
      </c>
      <c r="DI374">
        <v>3</v>
      </c>
      <c r="DJ374">
        <v>2</v>
      </c>
      <c r="DK374">
        <v>2</v>
      </c>
      <c r="DL374">
        <v>0</v>
      </c>
      <c r="DM374">
        <v>3</v>
      </c>
      <c r="DN374">
        <v>3</v>
      </c>
      <c r="DO374">
        <v>0</v>
      </c>
      <c r="DP374" s="42">
        <f t="shared" si="121"/>
        <v>1</v>
      </c>
      <c r="DQ374" s="20">
        <v>2.8280000000000003</v>
      </c>
      <c r="DR374">
        <v>2</v>
      </c>
      <c r="DS374">
        <v>0</v>
      </c>
      <c r="DT374">
        <v>0</v>
      </c>
      <c r="DU374">
        <v>0</v>
      </c>
      <c r="DV374">
        <v>0</v>
      </c>
      <c r="DW374">
        <v>348</v>
      </c>
      <c r="DX374">
        <v>460</v>
      </c>
      <c r="DY374">
        <v>270</v>
      </c>
      <c r="DZ374">
        <v>353</v>
      </c>
      <c r="EA374">
        <v>195</v>
      </c>
      <c r="EB374">
        <v>249</v>
      </c>
      <c r="EC374">
        <v>18.45</v>
      </c>
      <c r="ED374">
        <v>23.05</v>
      </c>
      <c r="EE374">
        <v>21</v>
      </c>
      <c r="EF374">
        <v>22</v>
      </c>
      <c r="EG374" s="41">
        <f t="shared" si="122"/>
        <v>0.1076923076923077</v>
      </c>
      <c r="EH374" s="43">
        <f t="shared" si="123"/>
        <v>0.91164658634538154</v>
      </c>
      <c r="EI374" s="44">
        <f t="shared" si="124"/>
        <v>1.0193388940376893</v>
      </c>
      <c r="EJ374">
        <v>347</v>
      </c>
      <c r="EK374">
        <v>457</v>
      </c>
      <c r="EL374">
        <v>269</v>
      </c>
      <c r="EM374">
        <v>350</v>
      </c>
      <c r="EN374">
        <v>193</v>
      </c>
      <c r="EO374">
        <v>247</v>
      </c>
      <c r="EP374">
        <v>19</v>
      </c>
      <c r="EQ374">
        <v>22</v>
      </c>
      <c r="ER374">
        <v>175</v>
      </c>
      <c r="ES374">
        <v>205</v>
      </c>
      <c r="ET374">
        <v>63</v>
      </c>
      <c r="EU374">
        <v>72</v>
      </c>
      <c r="EV374">
        <v>13</v>
      </c>
      <c r="EW374">
        <v>11</v>
      </c>
      <c r="EX374">
        <v>35</v>
      </c>
      <c r="EY374">
        <v>27</v>
      </c>
      <c r="EZ374">
        <v>-0.2</v>
      </c>
      <c r="FA374">
        <v>1.1000000000000001</v>
      </c>
      <c r="FB374">
        <v>1</v>
      </c>
      <c r="FC374" s="20">
        <v>4.47</v>
      </c>
      <c r="FD374" s="26">
        <f t="shared" si="125"/>
        <v>0.15964285714285714</v>
      </c>
      <c r="FE374">
        <v>0.10970000000000001</v>
      </c>
      <c r="FF374">
        <v>-0.35</v>
      </c>
      <c r="FG374">
        <v>-0.06</v>
      </c>
      <c r="FH374">
        <v>-0.41</v>
      </c>
      <c r="FL374" s="42">
        <f t="shared" si="126"/>
        <v>61</v>
      </c>
      <c r="FM374" s="20">
        <f t="shared" si="127"/>
        <v>14</v>
      </c>
      <c r="FN374" s="41">
        <v>0</v>
      </c>
      <c r="FO374" s="20">
        <f t="shared" si="128"/>
        <v>3.6</v>
      </c>
      <c r="FP374" s="20">
        <f t="shared" si="129"/>
        <v>4.5655999999999999</v>
      </c>
      <c r="FQ374" s="20">
        <f t="shared" si="130"/>
        <v>103.82934978154715</v>
      </c>
      <c r="FR374">
        <v>31</v>
      </c>
      <c r="FS374" t="s">
        <v>2291</v>
      </c>
      <c r="FT374">
        <v>321</v>
      </c>
      <c r="FV374" t="s">
        <v>751</v>
      </c>
      <c r="FW374" s="45">
        <v>775000</v>
      </c>
      <c r="FX374" s="45">
        <v>850000</v>
      </c>
      <c r="FY374">
        <v>82</v>
      </c>
      <c r="FZ374">
        <v>2</v>
      </c>
      <c r="GA374">
        <v>8</v>
      </c>
      <c r="GB374">
        <v>10</v>
      </c>
      <c r="GC374">
        <v>-9</v>
      </c>
      <c r="GD374">
        <v>21</v>
      </c>
      <c r="GE374">
        <v>61</v>
      </c>
      <c r="GF374">
        <v>1283</v>
      </c>
      <c r="GG374">
        <v>-0.30000000000000004</v>
      </c>
      <c r="GH374">
        <v>2</v>
      </c>
      <c r="GI374">
        <v>1.7000000000000002</v>
      </c>
      <c r="GJ374" s="42">
        <f t="shared" si="131"/>
        <v>3.6</v>
      </c>
    </row>
    <row r="375" spans="1:192" x14ac:dyDescent="0.45">
      <c r="A375" s="40">
        <v>33029</v>
      </c>
      <c r="B375" t="s">
        <v>996</v>
      </c>
      <c r="D375" t="s">
        <v>399</v>
      </c>
      <c r="E375" t="s">
        <v>399</v>
      </c>
      <c r="F375">
        <v>72</v>
      </c>
      <c r="G375">
        <v>204</v>
      </c>
      <c r="H375">
        <v>2010</v>
      </c>
      <c r="I375">
        <v>3</v>
      </c>
      <c r="J375">
        <v>66</v>
      </c>
      <c r="K375" t="s">
        <v>202</v>
      </c>
      <c r="L375">
        <v>2012</v>
      </c>
      <c r="M375">
        <v>27</v>
      </c>
      <c r="N375">
        <v>6</v>
      </c>
      <c r="O375">
        <v>8475462</v>
      </c>
      <c r="P375" t="s">
        <v>2292</v>
      </c>
      <c r="Q375" t="s">
        <v>2293</v>
      </c>
      <c r="R375" t="s">
        <v>2294</v>
      </c>
      <c r="S375" t="s">
        <v>2295</v>
      </c>
      <c r="T375" t="s">
        <v>720</v>
      </c>
      <c r="U375" t="s">
        <v>382</v>
      </c>
      <c r="V375">
        <v>70</v>
      </c>
      <c r="W375">
        <v>2</v>
      </c>
      <c r="X375">
        <v>14</v>
      </c>
      <c r="Y375">
        <v>10</v>
      </c>
      <c r="Z375">
        <v>16</v>
      </c>
      <c r="AA375">
        <v>15</v>
      </c>
      <c r="AB375">
        <v>86</v>
      </c>
      <c r="AC375" s="26">
        <f t="shared" si="110"/>
        <v>0.22857142857142856</v>
      </c>
      <c r="AD375" s="20">
        <f t="shared" si="111"/>
        <v>-1.9553903345724919</v>
      </c>
      <c r="AE375" s="20">
        <v>4.9429999999999996</v>
      </c>
      <c r="AF375">
        <v>0</v>
      </c>
      <c r="AG375">
        <v>7</v>
      </c>
      <c r="AH375">
        <v>83</v>
      </c>
      <c r="AI375">
        <v>1556</v>
      </c>
      <c r="AJ375">
        <v>71826</v>
      </c>
      <c r="AK375" s="20">
        <v>1197.0999999999999</v>
      </c>
      <c r="AL375">
        <v>1196.7</v>
      </c>
      <c r="AM375">
        <v>1197</v>
      </c>
      <c r="AN375" s="26">
        <f t="shared" si="112"/>
        <v>17.101428571428571</v>
      </c>
      <c r="AO375">
        <v>28.79</v>
      </c>
      <c r="AP375" s="41">
        <f t="shared" si="113"/>
        <v>0.4</v>
      </c>
      <c r="AQ375">
        <v>257</v>
      </c>
      <c r="AR375">
        <v>257</v>
      </c>
      <c r="AS375">
        <v>257</v>
      </c>
      <c r="AT375">
        <v>188</v>
      </c>
      <c r="AU375">
        <v>188</v>
      </c>
      <c r="AV375">
        <v>142</v>
      </c>
      <c r="AW375">
        <v>47</v>
      </c>
      <c r="AX375">
        <v>3</v>
      </c>
      <c r="AY375">
        <v>7</v>
      </c>
      <c r="AZ375">
        <v>14</v>
      </c>
      <c r="BA375" s="42">
        <f t="shared" si="114"/>
        <v>21</v>
      </c>
      <c r="BB375">
        <v>4.3899999999999997</v>
      </c>
      <c r="BC375">
        <v>66.147900000000007</v>
      </c>
      <c r="BD375" s="20">
        <v>289.10000000000002</v>
      </c>
      <c r="BE375" s="20">
        <f t="shared" si="115"/>
        <v>546.1</v>
      </c>
      <c r="BF375" s="20">
        <f t="shared" si="116"/>
        <v>27.380295813487091</v>
      </c>
      <c r="BG375">
        <v>294</v>
      </c>
      <c r="BH375">
        <v>381</v>
      </c>
      <c r="BI375">
        <v>464</v>
      </c>
      <c r="BJ375" s="41">
        <f t="shared" si="117"/>
        <v>0.38786279683377306</v>
      </c>
      <c r="BK375">
        <v>170</v>
      </c>
      <c r="BL375">
        <v>170</v>
      </c>
      <c r="BM375">
        <v>122</v>
      </c>
      <c r="BN375" s="42">
        <f t="shared" si="118"/>
        <v>48</v>
      </c>
      <c r="BO375">
        <v>46</v>
      </c>
      <c r="BP375">
        <v>50</v>
      </c>
      <c r="BQ375">
        <v>7</v>
      </c>
      <c r="BR375">
        <v>123</v>
      </c>
      <c r="BS375" s="41">
        <f t="shared" si="119"/>
        <v>0.12825860271115747</v>
      </c>
      <c r="BT375">
        <v>0</v>
      </c>
      <c r="BU375">
        <v>0</v>
      </c>
      <c r="BV375" s="41">
        <f t="shared" si="120"/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7</v>
      </c>
      <c r="CZ375">
        <v>38</v>
      </c>
      <c r="DA375">
        <v>2</v>
      </c>
      <c r="DB375">
        <v>0</v>
      </c>
      <c r="DC375">
        <v>51</v>
      </c>
      <c r="DD375">
        <v>21</v>
      </c>
      <c r="DE375">
        <v>0</v>
      </c>
      <c r="DF375">
        <v>0</v>
      </c>
      <c r="DG375">
        <v>68</v>
      </c>
      <c r="DH375">
        <v>22</v>
      </c>
      <c r="DI375">
        <v>12</v>
      </c>
      <c r="DJ375">
        <v>22</v>
      </c>
      <c r="DK375">
        <v>19</v>
      </c>
      <c r="DL375">
        <v>3</v>
      </c>
      <c r="DM375">
        <v>14</v>
      </c>
      <c r="DN375">
        <v>11</v>
      </c>
      <c r="DO375">
        <v>3</v>
      </c>
      <c r="DP375" s="42">
        <f t="shared" si="121"/>
        <v>-10</v>
      </c>
      <c r="DQ375" s="20">
        <v>-2.2640000000000002</v>
      </c>
      <c r="DR375">
        <v>14</v>
      </c>
      <c r="DS375">
        <v>5</v>
      </c>
      <c r="DT375">
        <v>0</v>
      </c>
      <c r="DU375">
        <v>1</v>
      </c>
      <c r="DV375">
        <v>2</v>
      </c>
      <c r="DW375">
        <v>1072</v>
      </c>
      <c r="DX375">
        <v>1168</v>
      </c>
      <c r="DY375">
        <v>815</v>
      </c>
      <c r="DZ375">
        <v>836</v>
      </c>
      <c r="EA375">
        <v>611</v>
      </c>
      <c r="EB375">
        <v>570</v>
      </c>
      <c r="EC375">
        <v>45.7</v>
      </c>
      <c r="ED375">
        <v>51.24</v>
      </c>
      <c r="EE375">
        <v>40</v>
      </c>
      <c r="EF375">
        <v>61</v>
      </c>
      <c r="EG375" s="41">
        <f t="shared" si="122"/>
        <v>6.5466448445171854E-2</v>
      </c>
      <c r="EH375" s="43">
        <f t="shared" si="123"/>
        <v>0.89298245614035088</v>
      </c>
      <c r="EI375" s="44">
        <f t="shared" si="124"/>
        <v>0.95844890458552268</v>
      </c>
      <c r="EJ375">
        <v>1079</v>
      </c>
      <c r="EK375">
        <v>1167</v>
      </c>
      <c r="EL375">
        <v>821</v>
      </c>
      <c r="EM375">
        <v>837</v>
      </c>
      <c r="EN375">
        <v>616</v>
      </c>
      <c r="EO375">
        <v>571</v>
      </c>
      <c r="EP375">
        <v>41</v>
      </c>
      <c r="EQ375">
        <v>61</v>
      </c>
      <c r="ER375">
        <v>479</v>
      </c>
      <c r="ES375">
        <v>581</v>
      </c>
      <c r="ET375">
        <v>183</v>
      </c>
      <c r="EU375">
        <v>225</v>
      </c>
      <c r="EV375">
        <v>24</v>
      </c>
      <c r="EW375">
        <v>29</v>
      </c>
      <c r="EX375">
        <v>91</v>
      </c>
      <c r="EY375">
        <v>94</v>
      </c>
      <c r="EZ375">
        <v>0.30000000000000004</v>
      </c>
      <c r="FA375">
        <v>2.4</v>
      </c>
      <c r="FB375">
        <v>2.7</v>
      </c>
      <c r="FC375" s="20">
        <v>29.3</v>
      </c>
      <c r="FD375" s="26">
        <f t="shared" si="125"/>
        <v>0.41857142857142859</v>
      </c>
      <c r="FE375">
        <v>0.84210000000000007</v>
      </c>
      <c r="FF375">
        <v>-0.78</v>
      </c>
      <c r="FG375">
        <v>0.1</v>
      </c>
      <c r="FH375">
        <v>-0.68</v>
      </c>
      <c r="FL375" s="42">
        <f t="shared" si="126"/>
        <v>381</v>
      </c>
      <c r="FM375" s="20">
        <f t="shared" si="127"/>
        <v>12.642857142857142</v>
      </c>
      <c r="FN375" s="41">
        <v>9.4852516000000012E-3</v>
      </c>
      <c r="FO375" s="20">
        <f t="shared" si="128"/>
        <v>7.6999999999999993</v>
      </c>
      <c r="FP375" s="20">
        <f t="shared" si="129"/>
        <v>15.5472</v>
      </c>
      <c r="FQ375" s="20">
        <f t="shared" si="130"/>
        <v>112.30884933567309</v>
      </c>
      <c r="FR375">
        <v>4</v>
      </c>
      <c r="FS375" t="s">
        <v>189</v>
      </c>
      <c r="FT375">
        <v>195</v>
      </c>
      <c r="FV375" t="s">
        <v>711</v>
      </c>
      <c r="FW375" s="45">
        <v>3500000</v>
      </c>
      <c r="FX375" s="45">
        <v>3350000</v>
      </c>
      <c r="FY375">
        <v>339</v>
      </c>
      <c r="FZ375">
        <v>20</v>
      </c>
      <c r="GA375">
        <v>65</v>
      </c>
      <c r="GB375">
        <v>85</v>
      </c>
      <c r="GC375">
        <v>5</v>
      </c>
      <c r="GD375">
        <v>516</v>
      </c>
      <c r="GE375">
        <v>613</v>
      </c>
      <c r="GF375">
        <v>6295</v>
      </c>
      <c r="GG375">
        <v>3.6</v>
      </c>
      <c r="GH375">
        <v>13.3</v>
      </c>
      <c r="GI375">
        <v>16.899999999999999</v>
      </c>
      <c r="GJ375" s="42">
        <f t="shared" si="131"/>
        <v>7.6999999999999993</v>
      </c>
    </row>
    <row r="376" spans="1:192" x14ac:dyDescent="0.45">
      <c r="A376" s="40">
        <v>34593</v>
      </c>
      <c r="B376" t="s">
        <v>2296</v>
      </c>
      <c r="C376" t="s">
        <v>126</v>
      </c>
      <c r="D376" t="s">
        <v>91</v>
      </c>
      <c r="E376" t="s">
        <v>91</v>
      </c>
      <c r="F376">
        <v>77</v>
      </c>
      <c r="G376">
        <v>225</v>
      </c>
      <c r="H376">
        <v>2013</v>
      </c>
      <c r="I376">
        <v>1</v>
      </c>
      <c r="J376">
        <v>20</v>
      </c>
      <c r="K376" t="s">
        <v>92</v>
      </c>
      <c r="L376">
        <v>2015</v>
      </c>
      <c r="M376">
        <v>23</v>
      </c>
      <c r="N376">
        <v>3</v>
      </c>
      <c r="O376">
        <v>8477511</v>
      </c>
      <c r="P376" t="s">
        <v>2297</v>
      </c>
      <c r="Q376" t="s">
        <v>2298</v>
      </c>
      <c r="R376" t="s">
        <v>2299</v>
      </c>
      <c r="S376" t="s">
        <v>1562</v>
      </c>
      <c r="T376" t="s">
        <v>710</v>
      </c>
      <c r="U376" t="s">
        <v>298</v>
      </c>
      <c r="V376">
        <v>80</v>
      </c>
      <c r="W376">
        <v>24</v>
      </c>
      <c r="X376">
        <v>24</v>
      </c>
      <c r="Y376">
        <v>16</v>
      </c>
      <c r="Z376">
        <v>48</v>
      </c>
      <c r="AA376">
        <v>3</v>
      </c>
      <c r="AB376">
        <v>15</v>
      </c>
      <c r="AC376" s="26">
        <f t="shared" si="110"/>
        <v>0.6</v>
      </c>
      <c r="AD376" s="20">
        <f t="shared" si="111"/>
        <v>3.4285714285714306</v>
      </c>
      <c r="AE376" s="20">
        <v>19.027999999999999</v>
      </c>
      <c r="AF376">
        <v>-1</v>
      </c>
      <c r="AG376">
        <v>1.1000000000000001</v>
      </c>
      <c r="AH376">
        <v>52</v>
      </c>
      <c r="AI376">
        <v>1698</v>
      </c>
      <c r="AJ376">
        <v>83010</v>
      </c>
      <c r="AK376" s="20">
        <v>1383.5</v>
      </c>
      <c r="AL376">
        <v>1366.07</v>
      </c>
      <c r="AM376">
        <v>1384</v>
      </c>
      <c r="AN376" s="26">
        <f t="shared" si="112"/>
        <v>17.293749999999999</v>
      </c>
      <c r="AO376">
        <v>28.64</v>
      </c>
      <c r="AP376" s="41">
        <f t="shared" si="113"/>
        <v>0.68571428571428572</v>
      </c>
      <c r="AQ376">
        <v>323</v>
      </c>
      <c r="AR376">
        <v>331</v>
      </c>
      <c r="AS376">
        <v>331</v>
      </c>
      <c r="AT376">
        <v>261</v>
      </c>
      <c r="AU376">
        <v>267</v>
      </c>
      <c r="AV376">
        <v>190</v>
      </c>
      <c r="AW376">
        <v>198</v>
      </c>
      <c r="AX376">
        <v>97</v>
      </c>
      <c r="AY376">
        <v>9</v>
      </c>
      <c r="AZ376">
        <v>15</v>
      </c>
      <c r="BA376" s="42">
        <f t="shared" si="114"/>
        <v>24</v>
      </c>
      <c r="BB376">
        <v>20.51</v>
      </c>
      <c r="BC376">
        <v>26.063199999999998</v>
      </c>
      <c r="BD376" s="20">
        <v>335.7</v>
      </c>
      <c r="BE376" s="20">
        <f t="shared" si="115"/>
        <v>658.7</v>
      </c>
      <c r="BF376" s="20">
        <f t="shared" si="116"/>
        <v>28.93116750971766</v>
      </c>
      <c r="BG376">
        <v>533</v>
      </c>
      <c r="BH376">
        <v>428</v>
      </c>
      <c r="BI376">
        <v>323</v>
      </c>
      <c r="BJ376" s="41">
        <f t="shared" si="117"/>
        <v>0.62266355140186913</v>
      </c>
      <c r="BK376">
        <v>91</v>
      </c>
      <c r="BL376">
        <v>91</v>
      </c>
      <c r="BM376">
        <v>74</v>
      </c>
      <c r="BN376" s="42">
        <f t="shared" si="118"/>
        <v>17</v>
      </c>
      <c r="BO376">
        <v>77</v>
      </c>
      <c r="BP376">
        <v>67</v>
      </c>
      <c r="BQ376">
        <v>36</v>
      </c>
      <c r="BR376">
        <v>36</v>
      </c>
      <c r="BS376" s="41">
        <f t="shared" si="119"/>
        <v>4.0089086859688199E-2</v>
      </c>
      <c r="BT376">
        <v>17</v>
      </c>
      <c r="BU376">
        <v>35</v>
      </c>
      <c r="BV376" s="41">
        <f t="shared" si="120"/>
        <v>0.32692307692307693</v>
      </c>
      <c r="BW376">
        <v>3</v>
      </c>
      <c r="BX376">
        <v>7</v>
      </c>
      <c r="BY376">
        <v>2</v>
      </c>
      <c r="BZ376">
        <v>9</v>
      </c>
      <c r="CA376">
        <v>12</v>
      </c>
      <c r="CB376">
        <v>19</v>
      </c>
      <c r="CC376">
        <v>4</v>
      </c>
      <c r="CD376">
        <v>7</v>
      </c>
      <c r="CE376">
        <v>6</v>
      </c>
      <c r="CF376">
        <v>11</v>
      </c>
      <c r="CG376">
        <v>12</v>
      </c>
      <c r="CH376">
        <v>25</v>
      </c>
      <c r="CI376">
        <v>0</v>
      </c>
      <c r="CJ376">
        <v>0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2</v>
      </c>
      <c r="CQ376">
        <v>2</v>
      </c>
      <c r="CR376">
        <v>1</v>
      </c>
      <c r="CS376">
        <v>1</v>
      </c>
      <c r="CT376">
        <v>5</v>
      </c>
      <c r="CU376">
        <v>0</v>
      </c>
      <c r="CV376">
        <v>13</v>
      </c>
      <c r="CW376">
        <v>2</v>
      </c>
      <c r="CX376">
        <v>3</v>
      </c>
      <c r="CY376">
        <v>5</v>
      </c>
      <c r="CZ376">
        <v>67</v>
      </c>
      <c r="DA376">
        <v>31</v>
      </c>
      <c r="DB376">
        <v>7</v>
      </c>
      <c r="DC376">
        <v>15</v>
      </c>
      <c r="DD376">
        <v>31</v>
      </c>
      <c r="DE376">
        <v>14</v>
      </c>
      <c r="DF376">
        <v>1</v>
      </c>
      <c r="DG376">
        <v>91</v>
      </c>
      <c r="DH376">
        <v>15</v>
      </c>
      <c r="DI376">
        <v>6</v>
      </c>
      <c r="DJ376">
        <v>15</v>
      </c>
      <c r="DK376">
        <v>13</v>
      </c>
      <c r="DL376">
        <v>2</v>
      </c>
      <c r="DM376">
        <v>8</v>
      </c>
      <c r="DN376">
        <v>6</v>
      </c>
      <c r="DO376">
        <v>2</v>
      </c>
      <c r="DP376" s="42">
        <f t="shared" si="121"/>
        <v>-9</v>
      </c>
      <c r="DQ376" s="20">
        <v>-7.59</v>
      </c>
      <c r="DR376">
        <v>11</v>
      </c>
      <c r="DS376">
        <v>2</v>
      </c>
      <c r="DT376">
        <v>0</v>
      </c>
      <c r="DU376">
        <v>0</v>
      </c>
      <c r="DV376">
        <v>2</v>
      </c>
      <c r="DW376">
        <v>1445</v>
      </c>
      <c r="DX376">
        <v>1110</v>
      </c>
      <c r="DY376">
        <v>1109</v>
      </c>
      <c r="DZ376">
        <v>862</v>
      </c>
      <c r="EA376">
        <v>790</v>
      </c>
      <c r="EB376">
        <v>639</v>
      </c>
      <c r="EC376">
        <v>70.400000000000006</v>
      </c>
      <c r="ED376">
        <v>55.79</v>
      </c>
      <c r="EE376">
        <v>70</v>
      </c>
      <c r="EF376">
        <v>54</v>
      </c>
      <c r="EG376" s="41">
        <f t="shared" si="122"/>
        <v>8.8607594936708861E-2</v>
      </c>
      <c r="EH376" s="43">
        <f t="shared" si="123"/>
        <v>0.91549295774647887</v>
      </c>
      <c r="EI376" s="44">
        <f t="shared" si="124"/>
        <v>1.0041005526831877</v>
      </c>
      <c r="EJ376">
        <v>1468</v>
      </c>
      <c r="EK376">
        <v>1120</v>
      </c>
      <c r="EL376">
        <v>1126</v>
      </c>
      <c r="EM376">
        <v>865</v>
      </c>
      <c r="EN376">
        <v>798</v>
      </c>
      <c r="EO376">
        <v>642</v>
      </c>
      <c r="EP376">
        <v>71</v>
      </c>
      <c r="EQ376">
        <v>54</v>
      </c>
      <c r="ER376">
        <v>745</v>
      </c>
      <c r="ES376">
        <v>564</v>
      </c>
      <c r="ET376">
        <v>290</v>
      </c>
      <c r="EU376">
        <v>209</v>
      </c>
      <c r="EV376">
        <v>40</v>
      </c>
      <c r="EW376">
        <v>28</v>
      </c>
      <c r="EX376">
        <v>83</v>
      </c>
      <c r="EY376">
        <v>69</v>
      </c>
      <c r="EZ376">
        <v>3.5</v>
      </c>
      <c r="FA376">
        <v>1.7000000000000002</v>
      </c>
      <c r="FB376">
        <v>5.2</v>
      </c>
      <c r="FC376" s="20">
        <v>52.86</v>
      </c>
      <c r="FD376" s="26">
        <f t="shared" si="125"/>
        <v>0.66074999999999995</v>
      </c>
      <c r="FE376">
        <v>4.1886999999999999</v>
      </c>
      <c r="FF376">
        <v>0.84</v>
      </c>
      <c r="FG376">
        <v>0.22</v>
      </c>
      <c r="FH376">
        <v>1.06</v>
      </c>
      <c r="FI376">
        <v>1</v>
      </c>
      <c r="FJ376">
        <v>0</v>
      </c>
      <c r="FK376">
        <v>0</v>
      </c>
      <c r="FL376" s="42">
        <f t="shared" si="126"/>
        <v>181</v>
      </c>
      <c r="FM376" s="20">
        <f t="shared" si="127"/>
        <v>11.545454545454545</v>
      </c>
      <c r="FN376" s="41">
        <v>0.1308510638</v>
      </c>
      <c r="FO376" s="20">
        <f t="shared" si="128"/>
        <v>42.8</v>
      </c>
      <c r="FP376" s="20">
        <f t="shared" si="129"/>
        <v>46.481999999999999</v>
      </c>
      <c r="FQ376" s="20">
        <f t="shared" si="130"/>
        <v>112.21972519709826</v>
      </c>
      <c r="FR376">
        <v>4</v>
      </c>
      <c r="FS376" t="s">
        <v>160</v>
      </c>
      <c r="FT376">
        <v>195</v>
      </c>
      <c r="FV376" t="s">
        <v>751</v>
      </c>
      <c r="FW376" s="45">
        <v>832500</v>
      </c>
      <c r="FX376" s="45">
        <v>863333</v>
      </c>
      <c r="FY376">
        <v>150</v>
      </c>
      <c r="FZ376">
        <v>43</v>
      </c>
      <c r="GA376">
        <v>44</v>
      </c>
      <c r="GB376">
        <v>87</v>
      </c>
      <c r="GC376">
        <v>3</v>
      </c>
      <c r="GD376">
        <v>107</v>
      </c>
      <c r="GE376">
        <v>341</v>
      </c>
      <c r="GF376">
        <v>2455</v>
      </c>
      <c r="GG376">
        <v>7</v>
      </c>
      <c r="GH376">
        <v>3.2</v>
      </c>
      <c r="GI376">
        <v>10.199999999999999</v>
      </c>
      <c r="GJ376" s="42">
        <f t="shared" si="131"/>
        <v>42.8</v>
      </c>
    </row>
    <row r="377" spans="1:192" x14ac:dyDescent="0.45">
      <c r="A377" s="40">
        <v>34815</v>
      </c>
      <c r="B377" t="s">
        <v>125</v>
      </c>
      <c r="C377" t="s">
        <v>126</v>
      </c>
      <c r="D377" t="s">
        <v>91</v>
      </c>
      <c r="E377" t="s">
        <v>91</v>
      </c>
      <c r="F377">
        <v>77</v>
      </c>
      <c r="G377">
        <v>232</v>
      </c>
      <c r="H377">
        <v>2013</v>
      </c>
      <c r="I377">
        <v>1</v>
      </c>
      <c r="J377">
        <v>21</v>
      </c>
      <c r="K377" t="s">
        <v>92</v>
      </c>
      <c r="L377">
        <v>2015</v>
      </c>
      <c r="M377">
        <v>22</v>
      </c>
      <c r="N377">
        <v>3</v>
      </c>
      <c r="O377">
        <v>8477512</v>
      </c>
      <c r="P377" t="s">
        <v>2300</v>
      </c>
      <c r="Q377" t="s">
        <v>2301</v>
      </c>
      <c r="R377" t="s">
        <v>2302</v>
      </c>
      <c r="S377" t="s">
        <v>100</v>
      </c>
      <c r="T377" t="s">
        <v>716</v>
      </c>
      <c r="U377" t="s">
        <v>129</v>
      </c>
      <c r="V377">
        <v>9</v>
      </c>
      <c r="W377">
        <v>1</v>
      </c>
      <c r="X377">
        <v>0</v>
      </c>
      <c r="Y377">
        <v>0</v>
      </c>
      <c r="Z377">
        <v>1</v>
      </c>
      <c r="AA377">
        <v>27</v>
      </c>
      <c r="AB377">
        <v>68</v>
      </c>
      <c r="AC377" s="26">
        <f t="shared" si="110"/>
        <v>0.1111111111111111</v>
      </c>
      <c r="AD377" s="20">
        <f t="shared" si="111"/>
        <v>-0.28571428571428581</v>
      </c>
      <c r="AE377" s="20">
        <v>0.5</v>
      </c>
      <c r="AF377">
        <v>-4</v>
      </c>
      <c r="AG377">
        <v>-1.7000000000000002</v>
      </c>
      <c r="AH377">
        <v>0</v>
      </c>
      <c r="AI377">
        <v>123</v>
      </c>
      <c r="AJ377">
        <v>4721</v>
      </c>
      <c r="AK377" s="20">
        <v>78.683333333332996</v>
      </c>
      <c r="AL377">
        <v>78.680000000000007</v>
      </c>
      <c r="AM377">
        <v>79</v>
      </c>
      <c r="AN377" s="26">
        <f t="shared" si="112"/>
        <v>8.7425925925925938</v>
      </c>
      <c r="AO377">
        <v>14.76</v>
      </c>
      <c r="AP377" s="41">
        <f t="shared" si="113"/>
        <v>0.5</v>
      </c>
      <c r="AQ377">
        <v>16</v>
      </c>
      <c r="AR377">
        <v>16</v>
      </c>
      <c r="AS377">
        <v>16</v>
      </c>
      <c r="AT377">
        <v>14</v>
      </c>
      <c r="AU377">
        <v>14</v>
      </c>
      <c r="AV377">
        <v>12</v>
      </c>
      <c r="AW377">
        <v>14</v>
      </c>
      <c r="AX377">
        <v>3</v>
      </c>
      <c r="AY377">
        <v>1</v>
      </c>
      <c r="AZ377">
        <v>1</v>
      </c>
      <c r="BA377" s="42">
        <f t="shared" si="114"/>
        <v>2</v>
      </c>
      <c r="BB377">
        <v>1.04</v>
      </c>
      <c r="BC377">
        <v>27.25</v>
      </c>
      <c r="BD377" s="20">
        <v>0</v>
      </c>
      <c r="BE377" s="20">
        <f t="shared" si="115"/>
        <v>16</v>
      </c>
      <c r="BF377" s="20">
        <f t="shared" si="116"/>
        <v>12.201321809862735</v>
      </c>
      <c r="BG377">
        <v>12</v>
      </c>
      <c r="BH377">
        <v>24</v>
      </c>
      <c r="BI377">
        <v>27</v>
      </c>
      <c r="BJ377" s="41">
        <f t="shared" si="117"/>
        <v>0.30769230769230771</v>
      </c>
      <c r="BK377">
        <v>12</v>
      </c>
      <c r="BL377">
        <v>12</v>
      </c>
      <c r="BM377">
        <v>7</v>
      </c>
      <c r="BN377" s="42">
        <f t="shared" si="118"/>
        <v>5</v>
      </c>
      <c r="BO377">
        <v>2</v>
      </c>
      <c r="BP377">
        <v>5</v>
      </c>
      <c r="BQ377">
        <v>3</v>
      </c>
      <c r="BR377">
        <v>5</v>
      </c>
      <c r="BS377" s="41">
        <f t="shared" si="119"/>
        <v>6.3291139240506333E-2</v>
      </c>
      <c r="BT377">
        <v>27</v>
      </c>
      <c r="BU377">
        <v>28</v>
      </c>
      <c r="BV377" s="41">
        <f t="shared" si="120"/>
        <v>0.49090909090909091</v>
      </c>
      <c r="BW377">
        <v>14</v>
      </c>
      <c r="BX377">
        <v>10</v>
      </c>
      <c r="BY377">
        <v>9</v>
      </c>
      <c r="BZ377">
        <v>13</v>
      </c>
      <c r="CA377">
        <v>4</v>
      </c>
      <c r="CB377">
        <v>5</v>
      </c>
      <c r="CC377">
        <v>8</v>
      </c>
      <c r="CD377">
        <v>8</v>
      </c>
      <c r="CE377">
        <v>4</v>
      </c>
      <c r="CF377">
        <v>3</v>
      </c>
      <c r="CG377">
        <v>25</v>
      </c>
      <c r="CH377">
        <v>26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0</v>
      </c>
      <c r="DD377">
        <v>4</v>
      </c>
      <c r="DE377">
        <v>1</v>
      </c>
      <c r="DF377">
        <v>0</v>
      </c>
      <c r="DG377">
        <v>7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2</v>
      </c>
      <c r="DN377">
        <v>2</v>
      </c>
      <c r="DO377">
        <v>0</v>
      </c>
      <c r="DP377" s="42">
        <f t="shared" si="121"/>
        <v>2</v>
      </c>
      <c r="DQ377" s="20">
        <v>1.8639999999999999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55</v>
      </c>
      <c r="DX377">
        <v>91</v>
      </c>
      <c r="DY377">
        <v>41</v>
      </c>
      <c r="DZ377">
        <v>74</v>
      </c>
      <c r="EA377">
        <v>33</v>
      </c>
      <c r="EB377">
        <v>55</v>
      </c>
      <c r="EC377">
        <v>2.5300000000000002</v>
      </c>
      <c r="ED377">
        <v>5.22</v>
      </c>
      <c r="EE377">
        <v>2</v>
      </c>
      <c r="EF377">
        <v>7</v>
      </c>
      <c r="EG377" s="41">
        <f t="shared" si="122"/>
        <v>6.0606060606060608E-2</v>
      </c>
      <c r="EH377" s="43">
        <f t="shared" si="123"/>
        <v>0.8727272727272728</v>
      </c>
      <c r="EI377" s="44">
        <f t="shared" si="124"/>
        <v>0.93333333333333335</v>
      </c>
      <c r="EJ377">
        <v>55</v>
      </c>
      <c r="EK377">
        <v>91</v>
      </c>
      <c r="EL377">
        <v>41</v>
      </c>
      <c r="EM377">
        <v>74</v>
      </c>
      <c r="EN377">
        <v>33</v>
      </c>
      <c r="EO377">
        <v>55</v>
      </c>
      <c r="EP377">
        <v>2</v>
      </c>
      <c r="EQ377">
        <v>7</v>
      </c>
      <c r="ER377">
        <v>36</v>
      </c>
      <c r="ES377">
        <v>57</v>
      </c>
      <c r="ET377">
        <v>12</v>
      </c>
      <c r="EU377">
        <v>26</v>
      </c>
      <c r="EV377">
        <v>2</v>
      </c>
      <c r="EW377">
        <v>6</v>
      </c>
      <c r="EX377">
        <v>3</v>
      </c>
      <c r="EY377">
        <v>4</v>
      </c>
      <c r="EZ377">
        <v>0</v>
      </c>
      <c r="FA377">
        <v>-0.1</v>
      </c>
      <c r="FB377">
        <v>-0.1</v>
      </c>
      <c r="FC377" s="20">
        <v>-0.11</v>
      </c>
      <c r="FD377" s="26">
        <f t="shared" si="125"/>
        <v>-1.2222222222222223E-2</v>
      </c>
      <c r="FE377">
        <v>0.1003</v>
      </c>
      <c r="FF377">
        <v>-0.11</v>
      </c>
      <c r="FG377">
        <v>-0.19</v>
      </c>
      <c r="FH377">
        <v>-0.30000000000000004</v>
      </c>
      <c r="FL377" s="42">
        <f t="shared" si="126"/>
        <v>17</v>
      </c>
      <c r="FM377" s="20">
        <f t="shared" si="127"/>
        <v>0</v>
      </c>
      <c r="FN377" s="41">
        <v>3.3870301499999998E-2</v>
      </c>
      <c r="FO377" s="20">
        <f t="shared" si="128"/>
        <v>1</v>
      </c>
      <c r="FP377" s="20">
        <f t="shared" si="129"/>
        <v>1.3728</v>
      </c>
      <c r="FQ377" s="20">
        <f t="shared" si="130"/>
        <v>111.33706151499744</v>
      </c>
      <c r="FV377" t="s">
        <v>751</v>
      </c>
      <c r="FW377" s="45">
        <v>832500</v>
      </c>
      <c r="FX377" s="45">
        <v>863333</v>
      </c>
      <c r="FY377">
        <v>37</v>
      </c>
      <c r="FZ377">
        <v>3</v>
      </c>
      <c r="GA377">
        <v>2</v>
      </c>
      <c r="GB377">
        <v>5</v>
      </c>
      <c r="GC377">
        <v>-7</v>
      </c>
      <c r="GD377">
        <v>23</v>
      </c>
      <c r="GE377">
        <v>30</v>
      </c>
      <c r="GF377">
        <v>379</v>
      </c>
      <c r="GG377">
        <v>-0.2</v>
      </c>
      <c r="GH377">
        <v>0.1</v>
      </c>
      <c r="GI377">
        <v>-0.1</v>
      </c>
      <c r="GJ377" s="42">
        <f t="shared" si="131"/>
        <v>1</v>
      </c>
    </row>
    <row r="378" spans="1:192" x14ac:dyDescent="0.45">
      <c r="A378" s="40">
        <v>32274</v>
      </c>
      <c r="B378" t="s">
        <v>1459</v>
      </c>
      <c r="C378" t="s">
        <v>1460</v>
      </c>
      <c r="D378" t="s">
        <v>91</v>
      </c>
      <c r="E378" t="s">
        <v>91</v>
      </c>
      <c r="F378">
        <v>69</v>
      </c>
      <c r="G378">
        <v>181</v>
      </c>
      <c r="H378">
        <v>2006</v>
      </c>
      <c r="I378">
        <v>3</v>
      </c>
      <c r="J378">
        <v>71</v>
      </c>
      <c r="K378" t="s">
        <v>92</v>
      </c>
      <c r="L378">
        <v>2009</v>
      </c>
      <c r="M378">
        <v>29</v>
      </c>
      <c r="N378">
        <v>9</v>
      </c>
      <c r="O378">
        <v>8473419</v>
      </c>
      <c r="P378" t="s">
        <v>2303</v>
      </c>
      <c r="Q378" t="s">
        <v>2304</v>
      </c>
      <c r="R378" t="s">
        <v>2305</v>
      </c>
      <c r="S378" t="s">
        <v>916</v>
      </c>
      <c r="T378" t="s">
        <v>725</v>
      </c>
      <c r="U378" t="s">
        <v>263</v>
      </c>
      <c r="V378">
        <v>68</v>
      </c>
      <c r="W378">
        <v>34</v>
      </c>
      <c r="X378">
        <v>51</v>
      </c>
      <c r="Y378">
        <v>29</v>
      </c>
      <c r="Z378">
        <v>85</v>
      </c>
      <c r="AA378">
        <v>1</v>
      </c>
      <c r="AB378">
        <v>0</v>
      </c>
      <c r="AC378" s="26">
        <f t="shared" si="110"/>
        <v>1.25</v>
      </c>
      <c r="AD378" s="20">
        <f t="shared" si="111"/>
        <v>37.374531835205993</v>
      </c>
      <c r="AE378" s="20">
        <v>31.997</v>
      </c>
      <c r="AF378">
        <v>25</v>
      </c>
      <c r="AG378">
        <v>8.4</v>
      </c>
      <c r="AH378">
        <v>63</v>
      </c>
      <c r="AI378">
        <v>1650</v>
      </c>
      <c r="AJ378">
        <v>80441</v>
      </c>
      <c r="AK378" s="20">
        <v>1340.6833333333</v>
      </c>
      <c r="AL378">
        <v>1340.68</v>
      </c>
      <c r="AM378">
        <v>1341</v>
      </c>
      <c r="AN378" s="26">
        <f t="shared" si="112"/>
        <v>19.715931372549022</v>
      </c>
      <c r="AO378">
        <v>32.46</v>
      </c>
      <c r="AP378" s="41">
        <f t="shared" si="113"/>
        <v>0.7589285714285714</v>
      </c>
      <c r="AQ378">
        <v>308</v>
      </c>
      <c r="AR378">
        <v>307</v>
      </c>
      <c r="AS378">
        <v>308</v>
      </c>
      <c r="AT378">
        <v>243</v>
      </c>
      <c r="AU378">
        <v>243</v>
      </c>
      <c r="AV378">
        <v>182</v>
      </c>
      <c r="AW378">
        <v>218</v>
      </c>
      <c r="AX378">
        <v>96</v>
      </c>
      <c r="AY378">
        <v>9</v>
      </c>
      <c r="AZ378">
        <v>21</v>
      </c>
      <c r="BA378" s="42">
        <f t="shared" si="114"/>
        <v>30</v>
      </c>
      <c r="BB378">
        <v>22.1</v>
      </c>
      <c r="BC378">
        <v>26.851600000000001</v>
      </c>
      <c r="BD378" s="20">
        <v>381</v>
      </c>
      <c r="BE378" s="20">
        <f t="shared" si="115"/>
        <v>689</v>
      </c>
      <c r="BF378" s="20">
        <f t="shared" si="116"/>
        <v>30.835098606677207</v>
      </c>
      <c r="BG378">
        <v>678</v>
      </c>
      <c r="BH378">
        <v>446</v>
      </c>
      <c r="BI378">
        <v>463</v>
      </c>
      <c r="BJ378" s="41">
        <f t="shared" si="117"/>
        <v>0.59421560035056964</v>
      </c>
      <c r="BK378">
        <v>37</v>
      </c>
      <c r="BL378">
        <v>37</v>
      </c>
      <c r="BM378">
        <v>102</v>
      </c>
      <c r="BN378" s="42">
        <f t="shared" si="118"/>
        <v>-65</v>
      </c>
      <c r="BO378">
        <v>61</v>
      </c>
      <c r="BP378">
        <v>76</v>
      </c>
      <c r="BQ378">
        <v>58</v>
      </c>
      <c r="BR378">
        <v>25</v>
      </c>
      <c r="BS378" s="41">
        <f t="shared" si="119"/>
        <v>2.8058361391694726E-2</v>
      </c>
      <c r="BT378">
        <v>50</v>
      </c>
      <c r="BU378">
        <v>76</v>
      </c>
      <c r="BV378" s="41">
        <f t="shared" si="120"/>
        <v>0.3968253968253968</v>
      </c>
      <c r="BW378">
        <v>9</v>
      </c>
      <c r="BX378">
        <v>16</v>
      </c>
      <c r="BY378">
        <v>6</v>
      </c>
      <c r="BZ378">
        <v>7</v>
      </c>
      <c r="CA378">
        <v>35</v>
      </c>
      <c r="CB378">
        <v>53</v>
      </c>
      <c r="CC378">
        <v>10</v>
      </c>
      <c r="CD378">
        <v>9</v>
      </c>
      <c r="CE378">
        <v>18</v>
      </c>
      <c r="CF378">
        <v>30</v>
      </c>
      <c r="CG378">
        <v>33</v>
      </c>
      <c r="CH378">
        <v>51</v>
      </c>
      <c r="CI378">
        <v>1</v>
      </c>
      <c r="CJ378">
        <v>5</v>
      </c>
      <c r="CK378">
        <v>7</v>
      </c>
      <c r="CL378">
        <v>8</v>
      </c>
      <c r="CM378">
        <v>3</v>
      </c>
      <c r="CN378">
        <v>0</v>
      </c>
      <c r="CO378">
        <v>1</v>
      </c>
      <c r="CP378">
        <v>10</v>
      </c>
      <c r="CQ378">
        <v>1</v>
      </c>
      <c r="CR378">
        <v>0</v>
      </c>
      <c r="CS378">
        <v>6</v>
      </c>
      <c r="CT378">
        <v>0</v>
      </c>
      <c r="CU378">
        <v>0</v>
      </c>
      <c r="CV378">
        <v>17</v>
      </c>
      <c r="CW378">
        <v>1</v>
      </c>
      <c r="CX378">
        <v>0</v>
      </c>
      <c r="CY378">
        <v>9</v>
      </c>
      <c r="CZ378">
        <v>51</v>
      </c>
      <c r="DA378">
        <v>30</v>
      </c>
      <c r="DB378">
        <v>5</v>
      </c>
      <c r="DC378">
        <v>1</v>
      </c>
      <c r="DD378">
        <v>33</v>
      </c>
      <c r="DE378">
        <v>12</v>
      </c>
      <c r="DF378">
        <v>1</v>
      </c>
      <c r="DG378">
        <v>100</v>
      </c>
      <c r="DH378">
        <v>26</v>
      </c>
      <c r="DI378">
        <v>26</v>
      </c>
      <c r="DJ378">
        <v>25</v>
      </c>
      <c r="DK378">
        <v>25</v>
      </c>
      <c r="DL378">
        <v>0</v>
      </c>
      <c r="DM378">
        <v>27</v>
      </c>
      <c r="DN378">
        <v>27</v>
      </c>
      <c r="DO378">
        <v>0</v>
      </c>
      <c r="DP378" s="42">
        <f t="shared" si="121"/>
        <v>0</v>
      </c>
      <c r="DQ378" s="20">
        <v>3.1150000000000002</v>
      </c>
      <c r="DR378">
        <v>24</v>
      </c>
      <c r="DS378">
        <v>1</v>
      </c>
      <c r="DT378">
        <v>0</v>
      </c>
      <c r="DU378">
        <v>1</v>
      </c>
      <c r="DV378">
        <v>0</v>
      </c>
      <c r="DW378">
        <v>1554</v>
      </c>
      <c r="DX378">
        <v>1097</v>
      </c>
      <c r="DY378">
        <v>1161</v>
      </c>
      <c r="DZ378">
        <v>866</v>
      </c>
      <c r="EA378">
        <v>837</v>
      </c>
      <c r="EB378">
        <v>627</v>
      </c>
      <c r="EC378">
        <v>85.63</v>
      </c>
      <c r="ED378">
        <v>66.599999999999994</v>
      </c>
      <c r="EE378">
        <v>112</v>
      </c>
      <c r="EF378">
        <v>63</v>
      </c>
      <c r="EG378" s="41">
        <f t="shared" si="122"/>
        <v>0.13381123058542413</v>
      </c>
      <c r="EH378" s="43">
        <f t="shared" si="123"/>
        <v>0.8995215311004785</v>
      </c>
      <c r="EI378" s="44">
        <f t="shared" si="124"/>
        <v>1.0333327616859027</v>
      </c>
      <c r="EJ378">
        <v>1554</v>
      </c>
      <c r="EK378">
        <v>1099</v>
      </c>
      <c r="EL378">
        <v>1163</v>
      </c>
      <c r="EM378">
        <v>868</v>
      </c>
      <c r="EN378">
        <v>838</v>
      </c>
      <c r="EO378">
        <v>628</v>
      </c>
      <c r="EP378">
        <v>113</v>
      </c>
      <c r="EQ378">
        <v>63</v>
      </c>
      <c r="ER378">
        <v>849</v>
      </c>
      <c r="ES378">
        <v>603</v>
      </c>
      <c r="ET378">
        <v>300</v>
      </c>
      <c r="EU378">
        <v>260</v>
      </c>
      <c r="EV378">
        <v>54</v>
      </c>
      <c r="EW378">
        <v>42</v>
      </c>
      <c r="EX378">
        <v>97</v>
      </c>
      <c r="EY378">
        <v>95</v>
      </c>
      <c r="EZ378">
        <v>8.4</v>
      </c>
      <c r="FA378">
        <v>2.5</v>
      </c>
      <c r="FB378">
        <v>11</v>
      </c>
      <c r="FC378" s="20">
        <v>87.34</v>
      </c>
      <c r="FD378" s="26">
        <f t="shared" si="125"/>
        <v>1.2844117647058824</v>
      </c>
      <c r="FE378">
        <v>13.2272</v>
      </c>
      <c r="FF378">
        <v>3.19</v>
      </c>
      <c r="FG378">
        <v>-0.02</v>
      </c>
      <c r="FH378">
        <v>3.16</v>
      </c>
      <c r="FI378">
        <v>5</v>
      </c>
      <c r="FJ378">
        <v>1</v>
      </c>
      <c r="FK378">
        <v>1</v>
      </c>
      <c r="FL378" s="42">
        <f t="shared" si="126"/>
        <v>126</v>
      </c>
      <c r="FM378" s="20">
        <f t="shared" si="127"/>
        <v>3.9583333333333335</v>
      </c>
      <c r="FN378" s="41">
        <v>0.17596566520000001</v>
      </c>
      <c r="FO378" s="20">
        <f t="shared" si="128"/>
        <v>78.7</v>
      </c>
      <c r="FP378" s="20">
        <f t="shared" si="129"/>
        <v>85.623000000000005</v>
      </c>
      <c r="FQ378" s="20">
        <f t="shared" si="130"/>
        <v>118.6412865113226</v>
      </c>
      <c r="FR378">
        <v>4</v>
      </c>
      <c r="FS378" t="s">
        <v>189</v>
      </c>
      <c r="FT378">
        <v>195</v>
      </c>
      <c r="FU378" t="s">
        <v>702</v>
      </c>
      <c r="FV378" t="s">
        <v>711</v>
      </c>
      <c r="FW378" s="45">
        <v>8000000</v>
      </c>
      <c r="FX378" s="45">
        <v>6125000</v>
      </c>
      <c r="FY378">
        <v>602</v>
      </c>
      <c r="FZ378">
        <v>226</v>
      </c>
      <c r="GA378">
        <v>233</v>
      </c>
      <c r="GB378">
        <v>459</v>
      </c>
      <c r="GC378">
        <v>181</v>
      </c>
      <c r="GD378">
        <v>578</v>
      </c>
      <c r="GE378">
        <v>1426</v>
      </c>
      <c r="GF378">
        <v>10356</v>
      </c>
      <c r="GG378">
        <v>47.2</v>
      </c>
      <c r="GH378">
        <v>18.3</v>
      </c>
      <c r="GI378">
        <v>65.5</v>
      </c>
      <c r="GJ378" s="42">
        <f t="shared" si="131"/>
        <v>78.7</v>
      </c>
    </row>
    <row r="379" spans="1:192" x14ac:dyDescent="0.45">
      <c r="A379" s="40">
        <v>32081</v>
      </c>
      <c r="B379" t="s">
        <v>1752</v>
      </c>
      <c r="C379" t="s">
        <v>295</v>
      </c>
      <c r="D379" t="s">
        <v>107</v>
      </c>
      <c r="E379" t="s">
        <v>107</v>
      </c>
      <c r="F379">
        <v>72</v>
      </c>
      <c r="G379">
        <v>202</v>
      </c>
      <c r="H379">
        <v>2006</v>
      </c>
      <c r="I379">
        <v>1</v>
      </c>
      <c r="J379">
        <v>28</v>
      </c>
      <c r="K379" t="s">
        <v>92</v>
      </c>
      <c r="L379">
        <v>2007</v>
      </c>
      <c r="M379">
        <v>30</v>
      </c>
      <c r="N379">
        <v>11</v>
      </c>
      <c r="O379">
        <v>8473422</v>
      </c>
      <c r="P379" t="s">
        <v>2306</v>
      </c>
      <c r="Q379" t="s">
        <v>2307</v>
      </c>
      <c r="R379" t="s">
        <v>1755</v>
      </c>
      <c r="S379" t="s">
        <v>1586</v>
      </c>
      <c r="T379" t="s">
        <v>725</v>
      </c>
      <c r="U379" t="s">
        <v>159</v>
      </c>
      <c r="V379">
        <v>72</v>
      </c>
      <c r="W379">
        <v>15</v>
      </c>
      <c r="X379">
        <v>18</v>
      </c>
      <c r="Y379">
        <v>7</v>
      </c>
      <c r="Z379">
        <v>33</v>
      </c>
      <c r="AA379">
        <v>8</v>
      </c>
      <c r="AB379">
        <v>49</v>
      </c>
      <c r="AC379" s="26">
        <f t="shared" si="110"/>
        <v>0.45833333333333331</v>
      </c>
      <c r="AD379" s="20">
        <f t="shared" si="111"/>
        <v>-4.9655172413793096</v>
      </c>
      <c r="AE379" s="20">
        <v>12.988</v>
      </c>
      <c r="AF379">
        <v>1</v>
      </c>
      <c r="AG379">
        <v>2.8</v>
      </c>
      <c r="AH379">
        <v>50</v>
      </c>
      <c r="AI379">
        <v>1638</v>
      </c>
      <c r="AJ379">
        <v>79273</v>
      </c>
      <c r="AK379" s="20">
        <v>1321.2166666666999</v>
      </c>
      <c r="AL379">
        <v>1321.22</v>
      </c>
      <c r="AM379">
        <v>1321</v>
      </c>
      <c r="AN379" s="26">
        <f t="shared" si="112"/>
        <v>18.350231481481483</v>
      </c>
      <c r="AO379">
        <v>30.21</v>
      </c>
      <c r="AP379" s="41">
        <f t="shared" si="113"/>
        <v>0.56896551724137934</v>
      </c>
      <c r="AQ379">
        <v>207</v>
      </c>
      <c r="AR379">
        <v>208</v>
      </c>
      <c r="AS379">
        <v>208</v>
      </c>
      <c r="AT379">
        <v>170</v>
      </c>
      <c r="AU379">
        <v>171</v>
      </c>
      <c r="AV379">
        <v>137</v>
      </c>
      <c r="AW379">
        <v>132</v>
      </c>
      <c r="AX379">
        <v>69</v>
      </c>
      <c r="AY379">
        <v>10</v>
      </c>
      <c r="AZ379">
        <v>12</v>
      </c>
      <c r="BA379" s="42">
        <f t="shared" si="114"/>
        <v>22</v>
      </c>
      <c r="BB379">
        <v>15.27</v>
      </c>
      <c r="BC379">
        <v>29.510899999999999</v>
      </c>
      <c r="BD379" s="20">
        <v>166.3</v>
      </c>
      <c r="BE379" s="20">
        <f t="shared" si="115"/>
        <v>373.3</v>
      </c>
      <c r="BF379" s="20">
        <f t="shared" si="116"/>
        <v>16.952513585928159</v>
      </c>
      <c r="BG379">
        <v>537</v>
      </c>
      <c r="BH379">
        <v>344</v>
      </c>
      <c r="BI379">
        <v>419</v>
      </c>
      <c r="BJ379" s="41">
        <f t="shared" si="117"/>
        <v>0.56171548117154813</v>
      </c>
      <c r="BK379">
        <v>182</v>
      </c>
      <c r="BL379">
        <v>182</v>
      </c>
      <c r="BM379">
        <v>71</v>
      </c>
      <c r="BN379" s="42">
        <f t="shared" si="118"/>
        <v>111</v>
      </c>
      <c r="BO379">
        <v>34</v>
      </c>
      <c r="BP379">
        <v>35</v>
      </c>
      <c r="BQ379">
        <v>34</v>
      </c>
      <c r="BR379">
        <v>60</v>
      </c>
      <c r="BS379" s="41">
        <f t="shared" si="119"/>
        <v>6.5146579804560262E-2</v>
      </c>
      <c r="BT379">
        <v>340</v>
      </c>
      <c r="BU379">
        <v>401</v>
      </c>
      <c r="BV379" s="41">
        <f t="shared" si="120"/>
        <v>0.45883940620782726</v>
      </c>
      <c r="BW379">
        <v>92</v>
      </c>
      <c r="BX379">
        <v>111</v>
      </c>
      <c r="BY379">
        <v>98</v>
      </c>
      <c r="BZ379">
        <v>120</v>
      </c>
      <c r="CA379">
        <v>150</v>
      </c>
      <c r="CB379">
        <v>170</v>
      </c>
      <c r="CC379">
        <v>81</v>
      </c>
      <c r="CD379">
        <v>98</v>
      </c>
      <c r="CE379">
        <v>132</v>
      </c>
      <c r="CF379">
        <v>150</v>
      </c>
      <c r="CG379">
        <v>212</v>
      </c>
      <c r="CH379">
        <v>249</v>
      </c>
      <c r="CI379">
        <v>0</v>
      </c>
      <c r="CJ379">
        <v>0</v>
      </c>
      <c r="CK379">
        <v>3</v>
      </c>
      <c r="CL379">
        <v>1</v>
      </c>
      <c r="CM379">
        <v>1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5</v>
      </c>
      <c r="CT379">
        <v>2</v>
      </c>
      <c r="CU379">
        <v>0</v>
      </c>
      <c r="CV379">
        <v>6</v>
      </c>
      <c r="CW379">
        <v>1</v>
      </c>
      <c r="CX379">
        <v>0</v>
      </c>
      <c r="CY379">
        <v>4</v>
      </c>
      <c r="CZ379">
        <v>29</v>
      </c>
      <c r="DA379">
        <v>30</v>
      </c>
      <c r="DB379">
        <v>3</v>
      </c>
      <c r="DC379">
        <v>2</v>
      </c>
      <c r="DD379">
        <v>27</v>
      </c>
      <c r="DE379">
        <v>6</v>
      </c>
      <c r="DF379">
        <v>1</v>
      </c>
      <c r="DG379">
        <v>68</v>
      </c>
      <c r="DH379">
        <v>22</v>
      </c>
      <c r="DI379">
        <v>13</v>
      </c>
      <c r="DJ379">
        <v>20</v>
      </c>
      <c r="DK379">
        <v>18</v>
      </c>
      <c r="DL379">
        <v>2</v>
      </c>
      <c r="DM379">
        <v>14</v>
      </c>
      <c r="DN379">
        <v>12</v>
      </c>
      <c r="DO379">
        <v>2</v>
      </c>
      <c r="DP379" s="42">
        <f t="shared" si="121"/>
        <v>-9</v>
      </c>
      <c r="DQ379" s="20">
        <v>-6.8890000000000002</v>
      </c>
      <c r="DR379">
        <v>20</v>
      </c>
      <c r="DS379">
        <v>2</v>
      </c>
      <c r="DT379">
        <v>0</v>
      </c>
      <c r="DU379">
        <v>0</v>
      </c>
      <c r="DV379">
        <v>0</v>
      </c>
      <c r="DW379">
        <v>1343</v>
      </c>
      <c r="DX379">
        <v>1169</v>
      </c>
      <c r="DY379">
        <v>1024</v>
      </c>
      <c r="DZ379">
        <v>861</v>
      </c>
      <c r="EA379">
        <v>737</v>
      </c>
      <c r="EB379">
        <v>606</v>
      </c>
      <c r="EC379">
        <v>65.459999999999994</v>
      </c>
      <c r="ED379">
        <v>60.52</v>
      </c>
      <c r="EE379">
        <v>58</v>
      </c>
      <c r="EF379">
        <v>58</v>
      </c>
      <c r="EG379" s="41">
        <f t="shared" si="122"/>
        <v>7.8697421981004073E-2</v>
      </c>
      <c r="EH379" s="43">
        <f t="shared" si="123"/>
        <v>0.90429042904290424</v>
      </c>
      <c r="EI379" s="44">
        <f t="shared" si="124"/>
        <v>0.98298785102390829</v>
      </c>
      <c r="EJ379">
        <v>1346</v>
      </c>
      <c r="EK379">
        <v>1168</v>
      </c>
      <c r="EL379">
        <v>1027</v>
      </c>
      <c r="EM379">
        <v>861</v>
      </c>
      <c r="EN379">
        <v>740</v>
      </c>
      <c r="EO379">
        <v>606</v>
      </c>
      <c r="EP379">
        <v>59</v>
      </c>
      <c r="EQ379">
        <v>57</v>
      </c>
      <c r="ER379">
        <v>651</v>
      </c>
      <c r="ES379">
        <v>581</v>
      </c>
      <c r="ET379">
        <v>226</v>
      </c>
      <c r="EU379">
        <v>220</v>
      </c>
      <c r="EV379">
        <v>28</v>
      </c>
      <c r="EW379">
        <v>21</v>
      </c>
      <c r="EX379">
        <v>65</v>
      </c>
      <c r="EY379">
        <v>80</v>
      </c>
      <c r="EZ379">
        <v>1.3</v>
      </c>
      <c r="FA379">
        <v>1.5</v>
      </c>
      <c r="FB379">
        <v>2.8</v>
      </c>
      <c r="FC379" s="20">
        <v>36.39</v>
      </c>
      <c r="FD379" s="26">
        <f t="shared" si="125"/>
        <v>0.50541666666666663</v>
      </c>
      <c r="FE379">
        <v>2.8136999999999999</v>
      </c>
      <c r="FF379">
        <v>0.01</v>
      </c>
      <c r="FG379">
        <v>0.2</v>
      </c>
      <c r="FH379">
        <v>0.21</v>
      </c>
      <c r="FI379">
        <v>1</v>
      </c>
      <c r="FJ379">
        <v>0</v>
      </c>
      <c r="FK379">
        <v>0</v>
      </c>
      <c r="FL379" s="42">
        <f t="shared" si="126"/>
        <v>294</v>
      </c>
      <c r="FM379" s="20">
        <f t="shared" si="127"/>
        <v>10.8</v>
      </c>
      <c r="FN379" s="41">
        <v>7.7300150800000009E-2</v>
      </c>
      <c r="FO379" s="20">
        <f t="shared" si="128"/>
        <v>28</v>
      </c>
      <c r="FP379" s="20">
        <f t="shared" si="129"/>
        <v>31.622199999999999</v>
      </c>
      <c r="FQ379" s="20">
        <f t="shared" si="130"/>
        <v>114.07638394816911</v>
      </c>
      <c r="FR379">
        <v>4</v>
      </c>
      <c r="FS379" t="s">
        <v>111</v>
      </c>
      <c r="FT379">
        <v>195</v>
      </c>
      <c r="FU379" t="s">
        <v>731</v>
      </c>
      <c r="FV379" t="s">
        <v>711</v>
      </c>
      <c r="FW379" s="45">
        <v>5500000</v>
      </c>
      <c r="FX379" s="45">
        <v>5500000</v>
      </c>
      <c r="FY379">
        <v>768</v>
      </c>
      <c r="FZ379">
        <v>169</v>
      </c>
      <c r="GA379">
        <v>231</v>
      </c>
      <c r="GB379">
        <v>400</v>
      </c>
      <c r="GC379">
        <v>-11</v>
      </c>
      <c r="GD379">
        <v>631</v>
      </c>
      <c r="GE379">
        <v>1407</v>
      </c>
      <c r="GF379">
        <v>12219</v>
      </c>
      <c r="GG379">
        <v>28.7</v>
      </c>
      <c r="GH379">
        <v>12.9</v>
      </c>
      <c r="GI379">
        <v>41.6</v>
      </c>
      <c r="GJ379" s="42">
        <f t="shared" si="131"/>
        <v>28</v>
      </c>
    </row>
    <row r="380" spans="1:192" x14ac:dyDescent="0.45">
      <c r="A380" s="40">
        <v>34373</v>
      </c>
      <c r="B380" t="s">
        <v>125</v>
      </c>
      <c r="C380" t="s">
        <v>126</v>
      </c>
      <c r="D380" t="s">
        <v>91</v>
      </c>
      <c r="E380" t="s">
        <v>91</v>
      </c>
      <c r="F380">
        <v>71</v>
      </c>
      <c r="G380">
        <v>175</v>
      </c>
      <c r="K380" t="s">
        <v>202</v>
      </c>
      <c r="L380">
        <v>2016</v>
      </c>
      <c r="M380">
        <v>23</v>
      </c>
      <c r="N380">
        <v>2</v>
      </c>
      <c r="O380">
        <v>8477520</v>
      </c>
      <c r="P380" t="s">
        <v>2308</v>
      </c>
      <c r="Q380" t="s">
        <v>2309</v>
      </c>
      <c r="R380" t="s">
        <v>2310</v>
      </c>
      <c r="S380" t="s">
        <v>2311</v>
      </c>
      <c r="T380" t="s">
        <v>716</v>
      </c>
      <c r="U380" t="s">
        <v>230</v>
      </c>
      <c r="V380">
        <v>5</v>
      </c>
      <c r="W380">
        <v>1</v>
      </c>
      <c r="X380">
        <v>0</v>
      </c>
      <c r="Y380">
        <v>0</v>
      </c>
      <c r="Z380">
        <v>1</v>
      </c>
      <c r="AA380">
        <v>26</v>
      </c>
      <c r="AB380">
        <v>97</v>
      </c>
      <c r="AC380" s="26">
        <f t="shared" si="110"/>
        <v>0.2</v>
      </c>
      <c r="AD380" s="20">
        <f t="shared" si="111"/>
        <v>1</v>
      </c>
      <c r="AE380" s="20">
        <v>0.5</v>
      </c>
      <c r="AF380">
        <v>1</v>
      </c>
      <c r="AG380">
        <v>-0.2</v>
      </c>
      <c r="AH380">
        <v>2</v>
      </c>
      <c r="AI380">
        <v>40</v>
      </c>
      <c r="AJ380">
        <v>1647</v>
      </c>
      <c r="AK380" s="20">
        <v>27.45</v>
      </c>
      <c r="AL380">
        <v>27.45</v>
      </c>
      <c r="AM380">
        <v>27</v>
      </c>
      <c r="AN380" s="26">
        <f t="shared" si="112"/>
        <v>5.49</v>
      </c>
      <c r="AO380">
        <v>9.7899999999999991</v>
      </c>
      <c r="AP380" s="41">
        <f t="shared" si="113"/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 s="42">
        <f t="shared" si="114"/>
        <v>1</v>
      </c>
      <c r="BB380">
        <v>0.23</v>
      </c>
      <c r="BC380">
        <v>11</v>
      </c>
      <c r="BD380" s="20">
        <v>0</v>
      </c>
      <c r="BE380" s="20">
        <f t="shared" si="115"/>
        <v>1</v>
      </c>
      <c r="BF380" s="20">
        <f t="shared" si="116"/>
        <v>2.1857923497267762</v>
      </c>
      <c r="BG380">
        <v>6</v>
      </c>
      <c r="BH380">
        <v>11</v>
      </c>
      <c r="BI380">
        <v>6</v>
      </c>
      <c r="BJ380" s="41">
        <f t="shared" si="117"/>
        <v>0.5</v>
      </c>
      <c r="BK380">
        <v>9</v>
      </c>
      <c r="BL380">
        <v>9</v>
      </c>
      <c r="BM380">
        <v>0</v>
      </c>
      <c r="BN380" s="42">
        <f t="shared" si="118"/>
        <v>9</v>
      </c>
      <c r="BO380">
        <v>0</v>
      </c>
      <c r="BP380">
        <v>1</v>
      </c>
      <c r="BQ380">
        <v>0</v>
      </c>
      <c r="BR380">
        <v>1</v>
      </c>
      <c r="BS380" s="41">
        <f t="shared" si="119"/>
        <v>4.3478260869565216E-2</v>
      </c>
      <c r="BT380">
        <v>10</v>
      </c>
      <c r="BU380">
        <v>11</v>
      </c>
      <c r="BV380" s="41">
        <f t="shared" si="120"/>
        <v>0.47619047619047616</v>
      </c>
      <c r="BW380">
        <v>3</v>
      </c>
      <c r="BX380">
        <v>3</v>
      </c>
      <c r="BY380">
        <v>5</v>
      </c>
      <c r="BZ380">
        <v>6</v>
      </c>
      <c r="CA380">
        <v>2</v>
      </c>
      <c r="CB380">
        <v>2</v>
      </c>
      <c r="CC380">
        <v>1</v>
      </c>
      <c r="CD380">
        <v>0</v>
      </c>
      <c r="CE380">
        <v>5</v>
      </c>
      <c r="CF380">
        <v>8</v>
      </c>
      <c r="CG380">
        <v>6</v>
      </c>
      <c r="CH380">
        <v>5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1</v>
      </c>
      <c r="DN380">
        <v>1</v>
      </c>
      <c r="DO380">
        <v>0</v>
      </c>
      <c r="DP380" s="42">
        <f t="shared" si="121"/>
        <v>0</v>
      </c>
      <c r="DQ380" s="20">
        <v>-2.9000000000000001E-2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14</v>
      </c>
      <c r="DX380">
        <v>30</v>
      </c>
      <c r="DY380">
        <v>8</v>
      </c>
      <c r="DZ380">
        <v>22</v>
      </c>
      <c r="EA380">
        <v>5</v>
      </c>
      <c r="EB380">
        <v>18</v>
      </c>
      <c r="EC380">
        <v>0.62</v>
      </c>
      <c r="ED380">
        <v>0.43</v>
      </c>
      <c r="EE380">
        <v>1</v>
      </c>
      <c r="EF380">
        <v>0</v>
      </c>
      <c r="EG380" s="41">
        <f t="shared" si="122"/>
        <v>0.2</v>
      </c>
      <c r="EH380" s="43">
        <f t="shared" si="123"/>
        <v>1</v>
      </c>
      <c r="EI380" s="44">
        <f t="shared" si="124"/>
        <v>1.2</v>
      </c>
      <c r="EJ380">
        <v>13</v>
      </c>
      <c r="EK380">
        <v>30</v>
      </c>
      <c r="EL380">
        <v>7</v>
      </c>
      <c r="EM380">
        <v>22</v>
      </c>
      <c r="EN380">
        <v>4</v>
      </c>
      <c r="EO380">
        <v>18</v>
      </c>
      <c r="EP380">
        <v>1</v>
      </c>
      <c r="EQ380">
        <v>0</v>
      </c>
      <c r="ER380">
        <v>4</v>
      </c>
      <c r="ES380">
        <v>5</v>
      </c>
      <c r="ET380">
        <v>2</v>
      </c>
      <c r="EU380">
        <v>0</v>
      </c>
      <c r="EV380">
        <v>1</v>
      </c>
      <c r="EW380">
        <v>0</v>
      </c>
      <c r="EX380">
        <v>1</v>
      </c>
      <c r="EY380">
        <v>3</v>
      </c>
      <c r="EZ380">
        <v>0.1</v>
      </c>
      <c r="FA380">
        <v>0.1</v>
      </c>
      <c r="FB380">
        <v>0.2</v>
      </c>
      <c r="FC380" s="20">
        <v>0.22</v>
      </c>
      <c r="FD380" s="26">
        <f t="shared" si="125"/>
        <v>4.3999999999999997E-2</v>
      </c>
      <c r="FE380">
        <v>0.45300000000000001</v>
      </c>
      <c r="FF380">
        <v>0</v>
      </c>
      <c r="FG380">
        <v>0</v>
      </c>
      <c r="FH380">
        <v>0</v>
      </c>
      <c r="FL380" s="42">
        <f t="shared" si="126"/>
        <v>12</v>
      </c>
      <c r="FM380" s="20">
        <f t="shared" si="127"/>
        <v>9</v>
      </c>
      <c r="FN380" s="41">
        <v>6.0966542800000002E-2</v>
      </c>
      <c r="FO380" s="20">
        <f t="shared" si="128"/>
        <v>0.8</v>
      </c>
      <c r="FP380" s="20">
        <f t="shared" si="129"/>
        <v>0.99419999999999997</v>
      </c>
      <c r="FQ380" s="20">
        <f t="shared" si="130"/>
        <v>96.174863387978149</v>
      </c>
      <c r="FV380" t="s">
        <v>751</v>
      </c>
      <c r="FW380" s="45">
        <v>650000</v>
      </c>
      <c r="FX380" s="45">
        <v>650000</v>
      </c>
      <c r="FY380">
        <v>6</v>
      </c>
      <c r="FZ380">
        <v>1</v>
      </c>
      <c r="GA380">
        <v>0</v>
      </c>
      <c r="GB380">
        <v>1</v>
      </c>
      <c r="GC380">
        <v>1</v>
      </c>
      <c r="GD380">
        <v>4</v>
      </c>
      <c r="GE380">
        <v>2</v>
      </c>
      <c r="GF380">
        <v>39</v>
      </c>
      <c r="GG380">
        <v>0.1</v>
      </c>
      <c r="GH380">
        <v>0.1</v>
      </c>
      <c r="GI380">
        <v>0.2</v>
      </c>
      <c r="GJ380" s="42">
        <f t="shared" si="131"/>
        <v>0.8</v>
      </c>
    </row>
    <row r="381" spans="1:192" x14ac:dyDescent="0.45">
      <c r="A381" s="40">
        <v>34383</v>
      </c>
      <c r="B381" t="s">
        <v>2312</v>
      </c>
      <c r="C381" t="s">
        <v>2313</v>
      </c>
      <c r="D381" t="s">
        <v>91</v>
      </c>
      <c r="E381" t="s">
        <v>91</v>
      </c>
      <c r="F381">
        <v>77</v>
      </c>
      <c r="G381">
        <v>235</v>
      </c>
      <c r="K381" t="s">
        <v>92</v>
      </c>
      <c r="L381">
        <v>2015</v>
      </c>
      <c r="M381">
        <v>23</v>
      </c>
      <c r="N381">
        <v>2</v>
      </c>
      <c r="O381">
        <v>8477527</v>
      </c>
      <c r="P381" t="s">
        <v>2314</v>
      </c>
      <c r="Q381" t="s">
        <v>2315</v>
      </c>
      <c r="R381" t="s">
        <v>2316</v>
      </c>
      <c r="S381" t="s">
        <v>2317</v>
      </c>
      <c r="T381" t="s">
        <v>725</v>
      </c>
      <c r="U381" t="s">
        <v>142</v>
      </c>
      <c r="V381">
        <v>24</v>
      </c>
      <c r="W381">
        <v>3</v>
      </c>
      <c r="X381">
        <v>3</v>
      </c>
      <c r="Y381">
        <v>1</v>
      </c>
      <c r="Z381">
        <v>6</v>
      </c>
      <c r="AA381">
        <v>21</v>
      </c>
      <c r="AB381">
        <v>79</v>
      </c>
      <c r="AC381" s="26">
        <f t="shared" si="110"/>
        <v>0.25</v>
      </c>
      <c r="AD381" s="20">
        <f t="shared" si="111"/>
        <v>6</v>
      </c>
      <c r="AE381" s="20">
        <v>2.3679999999999999</v>
      </c>
      <c r="AF381">
        <v>0</v>
      </c>
      <c r="AG381">
        <v>-1.8</v>
      </c>
      <c r="AH381">
        <v>62</v>
      </c>
      <c r="AI381">
        <v>310</v>
      </c>
      <c r="AJ381">
        <v>13442</v>
      </c>
      <c r="AK381" s="20">
        <v>224.03333333333001</v>
      </c>
      <c r="AL381">
        <v>224.03</v>
      </c>
      <c r="AM381">
        <v>224</v>
      </c>
      <c r="AN381" s="26">
        <f t="shared" si="112"/>
        <v>9.3347222222222221</v>
      </c>
      <c r="AO381">
        <v>15.99</v>
      </c>
      <c r="AP381" s="41">
        <f t="shared" si="113"/>
        <v>0.66666666666666663</v>
      </c>
      <c r="AQ381">
        <v>31</v>
      </c>
      <c r="AR381">
        <v>31</v>
      </c>
      <c r="AS381">
        <v>31</v>
      </c>
      <c r="AT381">
        <v>25</v>
      </c>
      <c r="AU381">
        <v>25</v>
      </c>
      <c r="AV381">
        <v>19</v>
      </c>
      <c r="AW381">
        <v>26</v>
      </c>
      <c r="AX381">
        <v>16</v>
      </c>
      <c r="AY381">
        <v>1</v>
      </c>
      <c r="AZ381">
        <v>2</v>
      </c>
      <c r="BA381" s="42">
        <f t="shared" si="114"/>
        <v>3</v>
      </c>
      <c r="BB381">
        <v>2.04</v>
      </c>
      <c r="BC381">
        <v>19.8947</v>
      </c>
      <c r="BD381" s="20">
        <v>16.3</v>
      </c>
      <c r="BE381" s="20">
        <f t="shared" si="115"/>
        <v>47.3</v>
      </c>
      <c r="BF381" s="20">
        <f t="shared" si="116"/>
        <v>12.667946257197695</v>
      </c>
      <c r="BG381">
        <v>41</v>
      </c>
      <c r="BH381">
        <v>107</v>
      </c>
      <c r="BI381">
        <v>83</v>
      </c>
      <c r="BJ381" s="41">
        <f t="shared" si="117"/>
        <v>0.33064516129032256</v>
      </c>
      <c r="BK381">
        <v>46</v>
      </c>
      <c r="BL381">
        <v>46</v>
      </c>
      <c r="BM381">
        <v>22</v>
      </c>
      <c r="BN381" s="42">
        <f t="shared" si="118"/>
        <v>24</v>
      </c>
      <c r="BO381">
        <v>6</v>
      </c>
      <c r="BP381">
        <v>2</v>
      </c>
      <c r="BQ381">
        <v>7</v>
      </c>
      <c r="BR381">
        <v>11</v>
      </c>
      <c r="BS381" s="41">
        <f t="shared" si="119"/>
        <v>6.1797752808988762E-2</v>
      </c>
      <c r="BT381">
        <v>1</v>
      </c>
      <c r="BU381">
        <v>4</v>
      </c>
      <c r="BV381" s="41">
        <f t="shared" si="120"/>
        <v>0.2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3</v>
      </c>
      <c r="CC381">
        <v>0</v>
      </c>
      <c r="CD381">
        <v>3</v>
      </c>
      <c r="CE381">
        <v>1</v>
      </c>
      <c r="CF381">
        <v>1</v>
      </c>
      <c r="CG381">
        <v>1</v>
      </c>
      <c r="CH381">
        <v>3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2</v>
      </c>
      <c r="CW381">
        <v>0</v>
      </c>
      <c r="CX381">
        <v>0</v>
      </c>
      <c r="CY381">
        <v>1</v>
      </c>
      <c r="CZ381">
        <v>5</v>
      </c>
      <c r="DA381">
        <v>2</v>
      </c>
      <c r="DB381">
        <v>1</v>
      </c>
      <c r="DC381">
        <v>1</v>
      </c>
      <c r="DD381">
        <v>1</v>
      </c>
      <c r="DE381">
        <v>3</v>
      </c>
      <c r="DF381">
        <v>0</v>
      </c>
      <c r="DG381">
        <v>11</v>
      </c>
      <c r="DH381">
        <v>13</v>
      </c>
      <c r="DI381">
        <v>4</v>
      </c>
      <c r="DJ381">
        <v>13</v>
      </c>
      <c r="DK381">
        <v>9</v>
      </c>
      <c r="DL381">
        <v>4</v>
      </c>
      <c r="DM381">
        <v>8</v>
      </c>
      <c r="DN381">
        <v>4</v>
      </c>
      <c r="DO381">
        <v>4</v>
      </c>
      <c r="DP381" s="42">
        <f t="shared" si="121"/>
        <v>-9</v>
      </c>
      <c r="DQ381" s="20">
        <v>-5.2350000000000003</v>
      </c>
      <c r="DR381">
        <v>6</v>
      </c>
      <c r="DS381">
        <v>4</v>
      </c>
      <c r="DT381">
        <v>0</v>
      </c>
      <c r="DU381">
        <v>2</v>
      </c>
      <c r="DV381">
        <v>1</v>
      </c>
      <c r="DW381">
        <v>151</v>
      </c>
      <c r="DX381">
        <v>222</v>
      </c>
      <c r="DY381">
        <v>107</v>
      </c>
      <c r="DZ381">
        <v>167</v>
      </c>
      <c r="EA381">
        <v>85</v>
      </c>
      <c r="EB381">
        <v>110</v>
      </c>
      <c r="EC381">
        <v>5.56</v>
      </c>
      <c r="ED381">
        <v>8.5399999999999991</v>
      </c>
      <c r="EE381">
        <v>9</v>
      </c>
      <c r="EF381">
        <v>9</v>
      </c>
      <c r="EG381" s="41">
        <f t="shared" si="122"/>
        <v>0.10588235294117647</v>
      </c>
      <c r="EH381" s="43">
        <f t="shared" si="123"/>
        <v>0.91818181818181821</v>
      </c>
      <c r="EI381" s="44">
        <f t="shared" si="124"/>
        <v>1.0240641711229947</v>
      </c>
      <c r="EJ381">
        <v>153</v>
      </c>
      <c r="EK381">
        <v>221</v>
      </c>
      <c r="EL381">
        <v>109</v>
      </c>
      <c r="EM381">
        <v>166</v>
      </c>
      <c r="EN381">
        <v>87</v>
      </c>
      <c r="EO381">
        <v>110</v>
      </c>
      <c r="EP381">
        <v>9</v>
      </c>
      <c r="EQ381">
        <v>9</v>
      </c>
      <c r="ER381">
        <v>73</v>
      </c>
      <c r="ES381">
        <v>109</v>
      </c>
      <c r="ET381">
        <v>34</v>
      </c>
      <c r="EU381">
        <v>39</v>
      </c>
      <c r="EV381">
        <v>3</v>
      </c>
      <c r="EW381">
        <v>5</v>
      </c>
      <c r="EX381">
        <v>22</v>
      </c>
      <c r="EY381">
        <v>16</v>
      </c>
      <c r="EZ381">
        <v>0.30000000000000004</v>
      </c>
      <c r="FA381">
        <v>0.2</v>
      </c>
      <c r="FB381">
        <v>0.5</v>
      </c>
      <c r="FC381" s="20">
        <v>1.54</v>
      </c>
      <c r="FD381" s="26">
        <f t="shared" si="125"/>
        <v>6.4166666666666664E-2</v>
      </c>
      <c r="FE381">
        <v>8.2900000000000001E-2</v>
      </c>
      <c r="FF381">
        <v>-0.11</v>
      </c>
      <c r="FG381">
        <v>-7.0000000000000007E-2</v>
      </c>
      <c r="FH381">
        <v>-0.18</v>
      </c>
      <c r="FL381" s="42">
        <f t="shared" si="126"/>
        <v>123</v>
      </c>
      <c r="FM381" s="20">
        <f t="shared" si="127"/>
        <v>8.8333333333333339</v>
      </c>
      <c r="FN381" s="41">
        <v>3.9728682200000004E-2</v>
      </c>
      <c r="FO381" s="20">
        <f t="shared" si="128"/>
        <v>-0.20000000000000018</v>
      </c>
      <c r="FP381" s="20">
        <f t="shared" si="129"/>
        <v>4.9529999999999994</v>
      </c>
      <c r="FQ381" s="20">
        <f t="shared" si="130"/>
        <v>99.897335178324326</v>
      </c>
      <c r="FV381" t="s">
        <v>751</v>
      </c>
      <c r="FW381" s="45">
        <v>710000</v>
      </c>
      <c r="FX381" s="45">
        <v>666667</v>
      </c>
      <c r="FY381">
        <v>25</v>
      </c>
      <c r="FZ381">
        <v>3</v>
      </c>
      <c r="GA381">
        <v>3</v>
      </c>
      <c r="GB381">
        <v>6</v>
      </c>
      <c r="GC381">
        <v>0</v>
      </c>
      <c r="GD381">
        <v>66</v>
      </c>
      <c r="GE381">
        <v>19</v>
      </c>
      <c r="GF381">
        <v>240</v>
      </c>
      <c r="GG381">
        <v>0.2</v>
      </c>
      <c r="GH381">
        <v>0.2</v>
      </c>
      <c r="GI381">
        <v>0.5</v>
      </c>
      <c r="GJ381" s="42">
        <f t="shared" si="131"/>
        <v>-0.20000000000000018</v>
      </c>
    </row>
    <row r="382" spans="1:192" x14ac:dyDescent="0.45">
      <c r="A382" s="40">
        <v>31766</v>
      </c>
      <c r="B382" t="s">
        <v>2318</v>
      </c>
      <c r="C382" t="s">
        <v>213</v>
      </c>
      <c r="D382" t="s">
        <v>91</v>
      </c>
      <c r="E382" t="s">
        <v>91</v>
      </c>
      <c r="F382">
        <v>72</v>
      </c>
      <c r="G382">
        <v>192</v>
      </c>
      <c r="H382">
        <v>2006</v>
      </c>
      <c r="I382">
        <v>7</v>
      </c>
      <c r="J382">
        <v>189</v>
      </c>
      <c r="K382" t="s">
        <v>202</v>
      </c>
      <c r="L382">
        <v>2008</v>
      </c>
      <c r="M382">
        <v>31</v>
      </c>
      <c r="N382">
        <v>10</v>
      </c>
      <c r="O382">
        <v>8473432</v>
      </c>
      <c r="P382" t="s">
        <v>2319</v>
      </c>
      <c r="Q382" t="s">
        <v>2320</v>
      </c>
      <c r="R382" t="s">
        <v>2321</v>
      </c>
      <c r="S382" t="s">
        <v>797</v>
      </c>
      <c r="T382" t="s">
        <v>710</v>
      </c>
      <c r="U382" t="s">
        <v>117</v>
      </c>
      <c r="V382">
        <v>20</v>
      </c>
      <c r="W382">
        <v>7</v>
      </c>
      <c r="X382">
        <v>2</v>
      </c>
      <c r="Y382">
        <v>2</v>
      </c>
      <c r="Z382">
        <v>9</v>
      </c>
      <c r="AA382">
        <v>20</v>
      </c>
      <c r="AB382">
        <v>46</v>
      </c>
      <c r="AC382" s="26">
        <f t="shared" si="110"/>
        <v>0.45</v>
      </c>
      <c r="AD382" s="20">
        <f t="shared" si="111"/>
        <v>4.2323232323232327</v>
      </c>
      <c r="AE382" s="20">
        <v>4.101</v>
      </c>
      <c r="AF382">
        <v>-1</v>
      </c>
      <c r="AG382">
        <v>-3.9</v>
      </c>
      <c r="AH382">
        <v>74</v>
      </c>
      <c r="AI382">
        <v>435</v>
      </c>
      <c r="AJ382">
        <v>18338</v>
      </c>
      <c r="AK382" s="20">
        <v>305.63333333332997</v>
      </c>
      <c r="AL382">
        <v>290.82</v>
      </c>
      <c r="AM382">
        <v>306</v>
      </c>
      <c r="AN382" s="26">
        <f t="shared" si="112"/>
        <v>15.281666666666666</v>
      </c>
      <c r="AO382">
        <v>25.58</v>
      </c>
      <c r="AP382" s="41">
        <f t="shared" si="113"/>
        <v>0.9</v>
      </c>
      <c r="AQ382">
        <v>38</v>
      </c>
      <c r="AR382">
        <v>39</v>
      </c>
      <c r="AS382">
        <v>39</v>
      </c>
      <c r="AT382">
        <v>37</v>
      </c>
      <c r="AU382">
        <v>37</v>
      </c>
      <c r="AV382">
        <v>26</v>
      </c>
      <c r="AW382">
        <v>24</v>
      </c>
      <c r="AX382">
        <v>12</v>
      </c>
      <c r="AY382">
        <v>2</v>
      </c>
      <c r="AZ382">
        <v>2</v>
      </c>
      <c r="BA382" s="42">
        <f t="shared" si="114"/>
        <v>4</v>
      </c>
      <c r="BB382">
        <v>3.25</v>
      </c>
      <c r="BC382">
        <v>28.807700000000001</v>
      </c>
      <c r="BD382" s="20">
        <v>45.4</v>
      </c>
      <c r="BE382" s="20">
        <f t="shared" si="115"/>
        <v>83.4</v>
      </c>
      <c r="BF382" s="20">
        <f t="shared" si="116"/>
        <v>17.206519496595835</v>
      </c>
      <c r="BG382">
        <v>49</v>
      </c>
      <c r="BH382">
        <v>117</v>
      </c>
      <c r="BI382">
        <v>165</v>
      </c>
      <c r="BJ382" s="41">
        <f t="shared" si="117"/>
        <v>0.22897196261682243</v>
      </c>
      <c r="BK382">
        <v>39</v>
      </c>
      <c r="BL382">
        <v>37</v>
      </c>
      <c r="BM382">
        <v>18</v>
      </c>
      <c r="BN382" s="42">
        <f t="shared" si="118"/>
        <v>19</v>
      </c>
      <c r="BO382">
        <v>11</v>
      </c>
      <c r="BP382">
        <v>2</v>
      </c>
      <c r="BQ382">
        <v>4</v>
      </c>
      <c r="BR382">
        <v>14</v>
      </c>
      <c r="BS382" s="41">
        <f t="shared" si="119"/>
        <v>6.1674008810572688E-2</v>
      </c>
      <c r="BT382">
        <v>0</v>
      </c>
      <c r="BU382">
        <v>3</v>
      </c>
      <c r="BV382" s="41">
        <f t="shared" si="120"/>
        <v>0</v>
      </c>
      <c r="BW382">
        <v>0</v>
      </c>
      <c r="BX382">
        <v>2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2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1</v>
      </c>
      <c r="CY382">
        <v>1</v>
      </c>
      <c r="CZ382">
        <v>9</v>
      </c>
      <c r="DA382">
        <v>2</v>
      </c>
      <c r="DB382">
        <v>2</v>
      </c>
      <c r="DC382">
        <v>1</v>
      </c>
      <c r="DD382">
        <v>3</v>
      </c>
      <c r="DE382">
        <v>0</v>
      </c>
      <c r="DF382">
        <v>0</v>
      </c>
      <c r="DG382">
        <v>18</v>
      </c>
      <c r="DH382">
        <v>18</v>
      </c>
      <c r="DI382">
        <v>9</v>
      </c>
      <c r="DJ382">
        <v>17</v>
      </c>
      <c r="DK382">
        <v>15</v>
      </c>
      <c r="DL382">
        <v>2</v>
      </c>
      <c r="DM382">
        <v>11</v>
      </c>
      <c r="DN382">
        <v>9</v>
      </c>
      <c r="DO382">
        <v>2</v>
      </c>
      <c r="DP382" s="42">
        <f t="shared" si="121"/>
        <v>-9</v>
      </c>
      <c r="DQ382" s="20">
        <v>-4.5220000000000002</v>
      </c>
      <c r="DR382">
        <v>11</v>
      </c>
      <c r="DS382">
        <v>4</v>
      </c>
      <c r="DT382">
        <v>0</v>
      </c>
      <c r="DU382">
        <v>3</v>
      </c>
      <c r="DV382">
        <v>0</v>
      </c>
      <c r="DW382">
        <v>181</v>
      </c>
      <c r="DX382">
        <v>286</v>
      </c>
      <c r="DY382">
        <v>146</v>
      </c>
      <c r="DZ382">
        <v>213</v>
      </c>
      <c r="EA382">
        <v>107</v>
      </c>
      <c r="EB382">
        <v>150</v>
      </c>
      <c r="EC382">
        <v>8.64</v>
      </c>
      <c r="ED382">
        <v>15.16</v>
      </c>
      <c r="EE382">
        <v>10</v>
      </c>
      <c r="EF382">
        <v>16</v>
      </c>
      <c r="EG382" s="41">
        <f t="shared" si="122"/>
        <v>9.3457943925233641E-2</v>
      </c>
      <c r="EH382" s="43">
        <f t="shared" si="123"/>
        <v>0.89333333333333331</v>
      </c>
      <c r="EI382" s="44">
        <f t="shared" si="124"/>
        <v>0.98679127725856697</v>
      </c>
      <c r="EJ382">
        <v>189</v>
      </c>
      <c r="EK382">
        <v>309</v>
      </c>
      <c r="EL382">
        <v>151</v>
      </c>
      <c r="EM382">
        <v>232</v>
      </c>
      <c r="EN382">
        <v>112</v>
      </c>
      <c r="EO382">
        <v>166</v>
      </c>
      <c r="EP382">
        <v>10</v>
      </c>
      <c r="EQ382">
        <v>19</v>
      </c>
      <c r="ER382">
        <v>82</v>
      </c>
      <c r="ES382">
        <v>169</v>
      </c>
      <c r="ET382">
        <v>33</v>
      </c>
      <c r="EU382">
        <v>67</v>
      </c>
      <c r="EV382">
        <v>7</v>
      </c>
      <c r="EW382">
        <v>12</v>
      </c>
      <c r="EX382">
        <v>31</v>
      </c>
      <c r="EY382">
        <v>26</v>
      </c>
      <c r="EZ382">
        <v>0.8</v>
      </c>
      <c r="FA382">
        <v>0.30000000000000004</v>
      </c>
      <c r="FB382">
        <v>1.1000000000000001</v>
      </c>
      <c r="FC382" s="20">
        <v>6.37</v>
      </c>
      <c r="FD382" s="26">
        <f t="shared" si="125"/>
        <v>0.31850000000000001</v>
      </c>
      <c r="FE382">
        <v>1.3226</v>
      </c>
      <c r="FF382">
        <v>0.69</v>
      </c>
      <c r="FG382">
        <v>-0.09</v>
      </c>
      <c r="FH382">
        <v>0.60000000000000009</v>
      </c>
      <c r="FL382" s="42">
        <f t="shared" si="126"/>
        <v>131</v>
      </c>
      <c r="FM382" s="20">
        <f t="shared" si="127"/>
        <v>3.9090909090909092</v>
      </c>
      <c r="FN382" s="41">
        <v>0.13601895729999999</v>
      </c>
      <c r="FO382" s="20">
        <f t="shared" si="128"/>
        <v>1.5999999999999996</v>
      </c>
      <c r="FP382" s="20">
        <f t="shared" si="129"/>
        <v>8.0955999999999992</v>
      </c>
      <c r="FQ382" s="20">
        <f t="shared" si="130"/>
        <v>96.34825665360016</v>
      </c>
      <c r="FR382">
        <v>62</v>
      </c>
      <c r="FS382" t="s">
        <v>369</v>
      </c>
      <c r="FT382">
        <v>2004</v>
      </c>
      <c r="FV382" t="s">
        <v>711</v>
      </c>
      <c r="FW382" s="45">
        <v>2500000</v>
      </c>
      <c r="FX382" s="45">
        <v>2650000</v>
      </c>
      <c r="FY382">
        <v>515</v>
      </c>
      <c r="FZ382">
        <v>51</v>
      </c>
      <c r="GA382">
        <v>76</v>
      </c>
      <c r="GB382">
        <v>127</v>
      </c>
      <c r="GC382">
        <v>-49</v>
      </c>
      <c r="GD382">
        <v>1314</v>
      </c>
      <c r="GE382">
        <v>700</v>
      </c>
      <c r="GF382">
        <v>6389</v>
      </c>
      <c r="GG382">
        <v>1.5</v>
      </c>
      <c r="GH382">
        <v>5.3</v>
      </c>
      <c r="GI382">
        <v>6.8</v>
      </c>
      <c r="GJ382" s="42">
        <f t="shared" si="131"/>
        <v>1.5999999999999996</v>
      </c>
    </row>
    <row r="383" spans="1:192" x14ac:dyDescent="0.45">
      <c r="A383" s="40">
        <v>34694</v>
      </c>
      <c r="B383" t="s">
        <v>2322</v>
      </c>
      <c r="C383" t="s">
        <v>213</v>
      </c>
      <c r="D383" t="s">
        <v>91</v>
      </c>
      <c r="E383" t="s">
        <v>91</v>
      </c>
      <c r="F383">
        <v>73</v>
      </c>
      <c r="G383">
        <v>200</v>
      </c>
      <c r="K383" t="s">
        <v>92</v>
      </c>
      <c r="L383">
        <v>2017</v>
      </c>
      <c r="M383">
        <v>23</v>
      </c>
      <c r="N383">
        <v>1</v>
      </c>
      <c r="O383">
        <v>8477529</v>
      </c>
      <c r="P383" t="s">
        <v>2323</v>
      </c>
      <c r="Q383" t="s">
        <v>2324</v>
      </c>
      <c r="R383" t="s">
        <v>2325</v>
      </c>
      <c r="S383" t="s">
        <v>2326</v>
      </c>
      <c r="T383" t="s">
        <v>716</v>
      </c>
      <c r="U383" t="s">
        <v>263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33</v>
      </c>
      <c r="AB383">
        <v>85</v>
      </c>
      <c r="AC383" s="26">
        <f t="shared" si="110"/>
        <v>0</v>
      </c>
      <c r="AD383" s="20">
        <f t="shared" si="111"/>
        <v>0</v>
      </c>
      <c r="AE383" s="20">
        <v>0</v>
      </c>
      <c r="AF383">
        <v>0</v>
      </c>
      <c r="AG383">
        <v>0.2</v>
      </c>
      <c r="AH383">
        <v>2</v>
      </c>
      <c r="AI383">
        <v>48</v>
      </c>
      <c r="AJ383">
        <v>2062</v>
      </c>
      <c r="AK383" s="20">
        <v>34.366666666667001</v>
      </c>
      <c r="AL383">
        <v>34.369999999999997</v>
      </c>
      <c r="AM383">
        <v>34</v>
      </c>
      <c r="AN383" s="26">
        <f t="shared" si="112"/>
        <v>11.455555555555556</v>
      </c>
      <c r="AO383">
        <v>19.239999999999998</v>
      </c>
      <c r="AP383" s="41">
        <f t="shared" si="113"/>
        <v>0</v>
      </c>
      <c r="AQ383">
        <v>4</v>
      </c>
      <c r="AR383">
        <v>4</v>
      </c>
      <c r="AS383">
        <v>4</v>
      </c>
      <c r="AT383">
        <v>3</v>
      </c>
      <c r="AU383">
        <v>3</v>
      </c>
      <c r="AV383">
        <v>2</v>
      </c>
      <c r="AW383">
        <v>3</v>
      </c>
      <c r="AX383">
        <v>2</v>
      </c>
      <c r="AY383">
        <v>0</v>
      </c>
      <c r="AZ383">
        <v>0</v>
      </c>
      <c r="BA383" s="42">
        <f t="shared" si="114"/>
        <v>0</v>
      </c>
      <c r="BB383">
        <v>0.17</v>
      </c>
      <c r="BC383">
        <v>28.5</v>
      </c>
      <c r="BD383" s="20">
        <v>0</v>
      </c>
      <c r="BE383" s="20">
        <f t="shared" si="115"/>
        <v>4</v>
      </c>
      <c r="BF383" s="20">
        <f t="shared" si="116"/>
        <v>6.9828338667442535</v>
      </c>
      <c r="BG383">
        <v>11</v>
      </c>
      <c r="BH383">
        <v>7</v>
      </c>
      <c r="BI383">
        <v>9</v>
      </c>
      <c r="BJ383" s="41">
        <f t="shared" si="117"/>
        <v>0.55000000000000004</v>
      </c>
      <c r="BK383">
        <v>3</v>
      </c>
      <c r="BL383">
        <v>3</v>
      </c>
      <c r="BM383">
        <v>2</v>
      </c>
      <c r="BN383" s="42">
        <f t="shared" si="118"/>
        <v>1</v>
      </c>
      <c r="BO383">
        <v>1</v>
      </c>
      <c r="BP383">
        <v>0</v>
      </c>
      <c r="BQ383">
        <v>1</v>
      </c>
      <c r="BR383">
        <v>2</v>
      </c>
      <c r="BS383" s="41">
        <f t="shared" si="119"/>
        <v>9.0909090909090912E-2</v>
      </c>
      <c r="BT383">
        <v>10</v>
      </c>
      <c r="BU383">
        <v>14</v>
      </c>
      <c r="BV383" s="41">
        <f t="shared" si="120"/>
        <v>0.41666666666666669</v>
      </c>
      <c r="BW383">
        <v>4</v>
      </c>
      <c r="BX383">
        <v>5</v>
      </c>
      <c r="BY383">
        <v>4</v>
      </c>
      <c r="BZ383">
        <v>3</v>
      </c>
      <c r="CA383">
        <v>2</v>
      </c>
      <c r="CB383">
        <v>6</v>
      </c>
      <c r="CC383">
        <v>0</v>
      </c>
      <c r="CD383">
        <v>0</v>
      </c>
      <c r="CE383">
        <v>4</v>
      </c>
      <c r="CF383">
        <v>8</v>
      </c>
      <c r="CG383">
        <v>8</v>
      </c>
      <c r="CH383">
        <v>10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0</v>
      </c>
      <c r="DP383" s="42">
        <f t="shared" si="121"/>
        <v>-1</v>
      </c>
      <c r="DQ383" s="20">
        <v>-1.052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27</v>
      </c>
      <c r="DX383">
        <v>31</v>
      </c>
      <c r="DY383">
        <v>22</v>
      </c>
      <c r="DZ383">
        <v>20</v>
      </c>
      <c r="EA383">
        <v>15</v>
      </c>
      <c r="EB383">
        <v>15</v>
      </c>
      <c r="EC383">
        <v>0.86</v>
      </c>
      <c r="ED383">
        <v>1</v>
      </c>
      <c r="EE383">
        <v>0</v>
      </c>
      <c r="EF383">
        <v>0</v>
      </c>
      <c r="EG383" s="41">
        <f t="shared" si="122"/>
        <v>0</v>
      </c>
      <c r="EH383" s="43">
        <f t="shared" si="123"/>
        <v>1</v>
      </c>
      <c r="EI383" s="44">
        <f t="shared" si="124"/>
        <v>1</v>
      </c>
      <c r="EJ383">
        <v>27</v>
      </c>
      <c r="EK383">
        <v>31</v>
      </c>
      <c r="EL383">
        <v>22</v>
      </c>
      <c r="EM383">
        <v>20</v>
      </c>
      <c r="EN383">
        <v>15</v>
      </c>
      <c r="EO383">
        <v>15</v>
      </c>
      <c r="EP383">
        <v>0</v>
      </c>
      <c r="EQ383">
        <v>0</v>
      </c>
      <c r="ER383">
        <v>14</v>
      </c>
      <c r="ES383">
        <v>14</v>
      </c>
      <c r="ET383">
        <v>5</v>
      </c>
      <c r="EU383">
        <v>5</v>
      </c>
      <c r="EV383">
        <v>0</v>
      </c>
      <c r="EW383">
        <v>0</v>
      </c>
      <c r="EX383">
        <v>2</v>
      </c>
      <c r="EY383">
        <v>1</v>
      </c>
      <c r="EZ383">
        <v>-0.1</v>
      </c>
      <c r="FA383">
        <v>0</v>
      </c>
      <c r="FB383">
        <v>-0.1</v>
      </c>
      <c r="FC383" s="20">
        <v>0.01</v>
      </c>
      <c r="FD383" s="26">
        <f t="shared" si="125"/>
        <v>3.3333333333333335E-3</v>
      </c>
      <c r="FE383">
        <v>1.7000000000000001E-3</v>
      </c>
      <c r="FF383">
        <v>0</v>
      </c>
      <c r="FG383">
        <v>0</v>
      </c>
      <c r="FH383">
        <v>0</v>
      </c>
      <c r="FL383" s="42">
        <f t="shared" si="126"/>
        <v>7</v>
      </c>
      <c r="FM383" s="20">
        <f t="shared" si="127"/>
        <v>4</v>
      </c>
      <c r="FN383" s="41">
        <v>0</v>
      </c>
      <c r="FO383" s="20">
        <f t="shared" si="128"/>
        <v>-0.2</v>
      </c>
      <c r="FP383" s="20">
        <f t="shared" si="129"/>
        <v>-0.2104</v>
      </c>
      <c r="FQ383" s="20">
        <f t="shared" si="130"/>
        <v>101.25109106779169</v>
      </c>
      <c r="FV383" t="s">
        <v>751</v>
      </c>
      <c r="FW383" s="45">
        <v>680000</v>
      </c>
      <c r="FX383" s="45">
        <v>655000</v>
      </c>
      <c r="FY383">
        <v>3</v>
      </c>
      <c r="FZ383">
        <v>0</v>
      </c>
      <c r="GA383">
        <v>0</v>
      </c>
      <c r="GB383">
        <v>0</v>
      </c>
      <c r="GC383">
        <v>0</v>
      </c>
      <c r="GD383">
        <v>2</v>
      </c>
      <c r="GE383">
        <v>2</v>
      </c>
      <c r="GF383">
        <v>34</v>
      </c>
      <c r="GG383">
        <v>-0.1</v>
      </c>
      <c r="GH383">
        <v>0</v>
      </c>
      <c r="GI383">
        <v>-0.1</v>
      </c>
      <c r="GJ383" s="42">
        <f t="shared" si="131"/>
        <v>-0.2</v>
      </c>
    </row>
    <row r="384" spans="1:192" x14ac:dyDescent="0.45">
      <c r="A384" s="40">
        <v>33556</v>
      </c>
      <c r="B384" t="s">
        <v>885</v>
      </c>
      <c r="C384" t="s">
        <v>475</v>
      </c>
      <c r="D384" t="s">
        <v>91</v>
      </c>
      <c r="E384" t="s">
        <v>91</v>
      </c>
      <c r="F384">
        <v>73</v>
      </c>
      <c r="G384">
        <v>205</v>
      </c>
      <c r="H384">
        <v>2010</v>
      </c>
      <c r="I384">
        <v>1</v>
      </c>
      <c r="J384">
        <v>1</v>
      </c>
      <c r="K384" t="s">
        <v>92</v>
      </c>
      <c r="L384">
        <v>2010</v>
      </c>
      <c r="M384">
        <v>26</v>
      </c>
      <c r="N384">
        <v>8</v>
      </c>
      <c r="O384">
        <v>8475791</v>
      </c>
      <c r="P384" t="s">
        <v>2327</v>
      </c>
      <c r="Q384" t="s">
        <v>2328</v>
      </c>
      <c r="R384" t="s">
        <v>2329</v>
      </c>
      <c r="S384" t="s">
        <v>1296</v>
      </c>
      <c r="T384" t="s">
        <v>725</v>
      </c>
      <c r="U384" t="s">
        <v>194</v>
      </c>
      <c r="V384">
        <v>76</v>
      </c>
      <c r="W384">
        <v>39</v>
      </c>
      <c r="X384">
        <v>54</v>
      </c>
      <c r="Y384">
        <v>30</v>
      </c>
      <c r="Z384">
        <v>93</v>
      </c>
      <c r="AA384">
        <v>1</v>
      </c>
      <c r="AB384">
        <v>0</v>
      </c>
      <c r="AC384" s="26">
        <f t="shared" si="110"/>
        <v>1.2236842105263157</v>
      </c>
      <c r="AD384" s="20">
        <f t="shared" si="111"/>
        <v>29.079470198675494</v>
      </c>
      <c r="AE384" s="20">
        <v>36.542000000000002</v>
      </c>
      <c r="AF384">
        <v>14</v>
      </c>
      <c r="AG384">
        <v>12.2</v>
      </c>
      <c r="AH384">
        <v>34</v>
      </c>
      <c r="AI384">
        <v>1742</v>
      </c>
      <c r="AJ384">
        <v>87286</v>
      </c>
      <c r="AK384" s="20">
        <v>1454.7666666667001</v>
      </c>
      <c r="AL384">
        <v>1452.87</v>
      </c>
      <c r="AM384">
        <v>1455</v>
      </c>
      <c r="AN384" s="26">
        <f t="shared" si="112"/>
        <v>19.141666666666666</v>
      </c>
      <c r="AO384">
        <v>31.48</v>
      </c>
      <c r="AP384" s="41">
        <f t="shared" si="113"/>
        <v>0.77500000000000002</v>
      </c>
      <c r="AQ384">
        <v>457</v>
      </c>
      <c r="AR384">
        <v>459</v>
      </c>
      <c r="AS384">
        <v>460</v>
      </c>
      <c r="AT384">
        <v>364</v>
      </c>
      <c r="AU384">
        <v>366</v>
      </c>
      <c r="AV384">
        <v>278</v>
      </c>
      <c r="AW384">
        <v>276</v>
      </c>
      <c r="AX384">
        <v>119</v>
      </c>
      <c r="AY384">
        <v>21</v>
      </c>
      <c r="AZ384">
        <v>21</v>
      </c>
      <c r="BA384" s="42">
        <f t="shared" si="114"/>
        <v>42</v>
      </c>
      <c r="BB384">
        <v>29.09</v>
      </c>
      <c r="BC384">
        <v>26.863299999999999</v>
      </c>
      <c r="BD384" s="20">
        <v>387</v>
      </c>
      <c r="BE384" s="20">
        <f t="shared" si="115"/>
        <v>844</v>
      </c>
      <c r="BF384" s="20">
        <f t="shared" si="116"/>
        <v>34.855148774494623</v>
      </c>
      <c r="BG384">
        <v>696</v>
      </c>
      <c r="BH384">
        <v>534</v>
      </c>
      <c r="BI384">
        <v>356</v>
      </c>
      <c r="BJ384" s="41">
        <f t="shared" si="117"/>
        <v>0.66159695817490494</v>
      </c>
      <c r="BK384">
        <v>72</v>
      </c>
      <c r="BL384">
        <v>72</v>
      </c>
      <c r="BM384">
        <v>158</v>
      </c>
      <c r="BN384" s="42">
        <f t="shared" si="118"/>
        <v>-86</v>
      </c>
      <c r="BO384">
        <v>88</v>
      </c>
      <c r="BP384">
        <v>69</v>
      </c>
      <c r="BQ384">
        <v>81</v>
      </c>
      <c r="BR384">
        <v>44</v>
      </c>
      <c r="BS384" s="41">
        <f t="shared" si="119"/>
        <v>4.3824701195219126E-2</v>
      </c>
      <c r="BT384">
        <v>72</v>
      </c>
      <c r="BU384">
        <v>76</v>
      </c>
      <c r="BV384" s="41">
        <f t="shared" si="120"/>
        <v>0.48648648648648651</v>
      </c>
      <c r="BW384">
        <v>6</v>
      </c>
      <c r="BX384">
        <v>11</v>
      </c>
      <c r="BY384">
        <v>18</v>
      </c>
      <c r="BZ384">
        <v>21</v>
      </c>
      <c r="CA384">
        <v>48</v>
      </c>
      <c r="CB384">
        <v>44</v>
      </c>
      <c r="CC384">
        <v>24</v>
      </c>
      <c r="CD384">
        <v>21</v>
      </c>
      <c r="CE384">
        <v>24</v>
      </c>
      <c r="CF384">
        <v>26</v>
      </c>
      <c r="CG384">
        <v>48</v>
      </c>
      <c r="CH384">
        <v>52</v>
      </c>
      <c r="CI384">
        <v>0</v>
      </c>
      <c r="CJ384">
        <v>3</v>
      </c>
      <c r="CK384">
        <v>3</v>
      </c>
      <c r="CL384">
        <v>7</v>
      </c>
      <c r="CM384">
        <v>0</v>
      </c>
      <c r="CN384">
        <v>1</v>
      </c>
      <c r="CO384">
        <v>1</v>
      </c>
      <c r="CP384">
        <v>5</v>
      </c>
      <c r="CQ384">
        <v>0</v>
      </c>
      <c r="CR384">
        <v>1</v>
      </c>
      <c r="CS384">
        <v>13</v>
      </c>
      <c r="CT384">
        <v>3</v>
      </c>
      <c r="CU384">
        <v>0</v>
      </c>
      <c r="CV384">
        <v>17</v>
      </c>
      <c r="CW384">
        <v>2</v>
      </c>
      <c r="CX384">
        <v>7</v>
      </c>
      <c r="CY384">
        <v>13</v>
      </c>
      <c r="CZ384">
        <v>66</v>
      </c>
      <c r="DA384">
        <v>22</v>
      </c>
      <c r="DB384">
        <v>0</v>
      </c>
      <c r="DC384">
        <v>17</v>
      </c>
      <c r="DD384">
        <v>103</v>
      </c>
      <c r="DE384">
        <v>13</v>
      </c>
      <c r="DF384">
        <v>0</v>
      </c>
      <c r="DG384">
        <v>123</v>
      </c>
      <c r="DH384">
        <v>17</v>
      </c>
      <c r="DI384">
        <v>23</v>
      </c>
      <c r="DJ384">
        <v>20</v>
      </c>
      <c r="DK384">
        <v>20</v>
      </c>
      <c r="DL384">
        <v>0</v>
      </c>
      <c r="DM384">
        <v>23</v>
      </c>
      <c r="DN384">
        <v>23</v>
      </c>
      <c r="DO384">
        <v>0</v>
      </c>
      <c r="DP384" s="42">
        <f t="shared" si="121"/>
        <v>6</v>
      </c>
      <c r="DQ384" s="20">
        <v>2.5409999999999999</v>
      </c>
      <c r="DR384">
        <v>17</v>
      </c>
      <c r="DS384">
        <v>0</v>
      </c>
      <c r="DT384">
        <v>0</v>
      </c>
      <c r="DU384">
        <v>0</v>
      </c>
      <c r="DV384">
        <v>0</v>
      </c>
      <c r="DW384">
        <v>1647</v>
      </c>
      <c r="DX384">
        <v>1234</v>
      </c>
      <c r="DY384">
        <v>1285</v>
      </c>
      <c r="DZ384">
        <v>960</v>
      </c>
      <c r="EA384">
        <v>935</v>
      </c>
      <c r="EB384">
        <v>679</v>
      </c>
      <c r="EC384">
        <v>95.3</v>
      </c>
      <c r="ED384">
        <v>65.41</v>
      </c>
      <c r="EE384">
        <v>120</v>
      </c>
      <c r="EF384">
        <v>63</v>
      </c>
      <c r="EG384" s="41">
        <f t="shared" si="122"/>
        <v>0.12834224598930483</v>
      </c>
      <c r="EH384" s="43">
        <f t="shared" si="123"/>
        <v>0.90721649484536082</v>
      </c>
      <c r="EI384" s="44">
        <f t="shared" si="124"/>
        <v>1.0355587408346656</v>
      </c>
      <c r="EJ384">
        <v>1657</v>
      </c>
      <c r="EK384">
        <v>1234</v>
      </c>
      <c r="EL384">
        <v>1293</v>
      </c>
      <c r="EM384">
        <v>958</v>
      </c>
      <c r="EN384">
        <v>941</v>
      </c>
      <c r="EO384">
        <v>676</v>
      </c>
      <c r="EP384">
        <v>121</v>
      </c>
      <c r="EQ384">
        <v>63</v>
      </c>
      <c r="ER384">
        <v>869</v>
      </c>
      <c r="ES384">
        <v>622</v>
      </c>
      <c r="ET384">
        <v>355</v>
      </c>
      <c r="EU384">
        <v>227</v>
      </c>
      <c r="EV384">
        <v>66</v>
      </c>
      <c r="EW384">
        <v>34</v>
      </c>
      <c r="EX384">
        <v>94</v>
      </c>
      <c r="EY384">
        <v>123</v>
      </c>
      <c r="EZ384">
        <v>9.9</v>
      </c>
      <c r="FA384">
        <v>2.2999999999999998</v>
      </c>
      <c r="FB384">
        <v>12.2</v>
      </c>
      <c r="FC384" s="20">
        <v>90.51</v>
      </c>
      <c r="FD384" s="26">
        <f t="shared" si="125"/>
        <v>1.190921052631579</v>
      </c>
      <c r="FE384">
        <v>16.7303</v>
      </c>
      <c r="FF384">
        <v>3.9</v>
      </c>
      <c r="FG384">
        <v>0.05</v>
      </c>
      <c r="FH384">
        <v>3.95</v>
      </c>
      <c r="FI384">
        <v>8</v>
      </c>
      <c r="FJ384">
        <v>2</v>
      </c>
      <c r="FK384">
        <v>0</v>
      </c>
      <c r="FL384" s="42">
        <f t="shared" si="126"/>
        <v>150</v>
      </c>
      <c r="FM384" s="20">
        <f t="shared" si="127"/>
        <v>9</v>
      </c>
      <c r="FN384" s="41">
        <v>0.2062693498</v>
      </c>
      <c r="FO384" s="20">
        <f t="shared" si="128"/>
        <v>89.6</v>
      </c>
      <c r="FP384" s="20">
        <f t="shared" si="129"/>
        <v>93.508200000000002</v>
      </c>
      <c r="FQ384" s="20">
        <f t="shared" si="130"/>
        <v>118.97829812715523</v>
      </c>
      <c r="FR384">
        <v>6</v>
      </c>
      <c r="FS384" t="s">
        <v>2330</v>
      </c>
      <c r="FT384">
        <v>341</v>
      </c>
      <c r="FU384" t="s">
        <v>721</v>
      </c>
      <c r="FV384" t="s">
        <v>711</v>
      </c>
      <c r="FW384" s="45">
        <v>6000000</v>
      </c>
      <c r="FX384" s="45">
        <v>6000000</v>
      </c>
      <c r="FY384">
        <v>529</v>
      </c>
      <c r="FZ384">
        <v>191</v>
      </c>
      <c r="GA384">
        <v>283</v>
      </c>
      <c r="GB384">
        <v>474</v>
      </c>
      <c r="GC384">
        <v>-22</v>
      </c>
      <c r="GD384">
        <v>300</v>
      </c>
      <c r="GE384">
        <v>1757</v>
      </c>
      <c r="GF384">
        <v>10074</v>
      </c>
      <c r="GG384">
        <v>45.2</v>
      </c>
      <c r="GH384">
        <v>11.6</v>
      </c>
      <c r="GI384">
        <v>56.8</v>
      </c>
      <c r="GJ384" s="42">
        <f t="shared" si="131"/>
        <v>89.6</v>
      </c>
    </row>
    <row r="385" spans="1:192" x14ac:dyDescent="0.45">
      <c r="A385" s="40">
        <v>35303</v>
      </c>
      <c r="B385" t="s">
        <v>2331</v>
      </c>
      <c r="C385" t="s">
        <v>2332</v>
      </c>
      <c r="D385" t="s">
        <v>107</v>
      </c>
      <c r="E385" t="s">
        <v>107</v>
      </c>
      <c r="F385">
        <v>72</v>
      </c>
      <c r="G385">
        <v>195</v>
      </c>
      <c r="H385">
        <v>2016</v>
      </c>
      <c r="I385">
        <v>2</v>
      </c>
      <c r="J385">
        <v>60</v>
      </c>
      <c r="K385" t="s">
        <v>202</v>
      </c>
      <c r="L385">
        <v>2017</v>
      </c>
      <c r="M385">
        <v>21</v>
      </c>
      <c r="N385">
        <v>1</v>
      </c>
      <c r="O385">
        <v>8479580</v>
      </c>
      <c r="P385" t="s">
        <v>2333</v>
      </c>
      <c r="Q385" t="s">
        <v>2334</v>
      </c>
      <c r="R385" t="s">
        <v>2335</v>
      </c>
      <c r="S385" t="s">
        <v>2336</v>
      </c>
      <c r="T385" t="s">
        <v>716</v>
      </c>
      <c r="U385" t="s">
        <v>319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27</v>
      </c>
      <c r="AB385">
        <v>67</v>
      </c>
      <c r="AC385" s="26">
        <f t="shared" si="110"/>
        <v>0</v>
      </c>
      <c r="AD385" s="20">
        <f t="shared" si="111"/>
        <v>0</v>
      </c>
      <c r="AE385" s="20">
        <v>0</v>
      </c>
      <c r="AF385">
        <v>-1</v>
      </c>
      <c r="AG385">
        <v>-0.8</v>
      </c>
      <c r="AH385">
        <v>0</v>
      </c>
      <c r="AI385">
        <v>40</v>
      </c>
      <c r="AJ385">
        <v>1900</v>
      </c>
      <c r="AK385" s="20">
        <v>31.666666666666998</v>
      </c>
      <c r="AL385">
        <v>31.67</v>
      </c>
      <c r="AM385">
        <v>32</v>
      </c>
      <c r="AN385" s="26">
        <f t="shared" si="112"/>
        <v>10.555555555555555</v>
      </c>
      <c r="AO385">
        <v>18.16</v>
      </c>
      <c r="AP385" s="41">
        <f t="shared" si="113"/>
        <v>0</v>
      </c>
      <c r="AQ385">
        <v>3</v>
      </c>
      <c r="AR385">
        <v>3</v>
      </c>
      <c r="AS385">
        <v>3</v>
      </c>
      <c r="AT385">
        <v>2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0</v>
      </c>
      <c r="BA385" s="42">
        <f t="shared" si="114"/>
        <v>0</v>
      </c>
      <c r="BB385">
        <v>0.04</v>
      </c>
      <c r="BC385">
        <v>40</v>
      </c>
      <c r="BD385" s="20">
        <v>0</v>
      </c>
      <c r="BE385" s="20">
        <f t="shared" si="115"/>
        <v>3</v>
      </c>
      <c r="BF385" s="20">
        <f t="shared" si="116"/>
        <v>5.6836122513419634</v>
      </c>
      <c r="BG385">
        <v>12</v>
      </c>
      <c r="BH385">
        <v>7</v>
      </c>
      <c r="BI385">
        <v>3</v>
      </c>
      <c r="BJ385" s="41">
        <f t="shared" si="117"/>
        <v>0.8</v>
      </c>
      <c r="BK385">
        <v>0</v>
      </c>
      <c r="BL385">
        <v>0</v>
      </c>
      <c r="BM385">
        <v>3</v>
      </c>
      <c r="BN385" s="42">
        <f t="shared" si="118"/>
        <v>-3</v>
      </c>
      <c r="BO385">
        <v>1</v>
      </c>
      <c r="BP385">
        <v>0</v>
      </c>
      <c r="BQ385">
        <v>0</v>
      </c>
      <c r="BR385">
        <v>2</v>
      </c>
      <c r="BS385" s="41">
        <f t="shared" si="119"/>
        <v>9.5238095238095233E-2</v>
      </c>
      <c r="BT385">
        <v>9</v>
      </c>
      <c r="BU385">
        <v>9</v>
      </c>
      <c r="BV385" s="41">
        <f t="shared" si="120"/>
        <v>0.5</v>
      </c>
      <c r="BW385">
        <v>0</v>
      </c>
      <c r="BX385">
        <v>3</v>
      </c>
      <c r="BY385">
        <v>4</v>
      </c>
      <c r="BZ385">
        <v>2</v>
      </c>
      <c r="CA385">
        <v>5</v>
      </c>
      <c r="CB385">
        <v>4</v>
      </c>
      <c r="CC385">
        <v>3</v>
      </c>
      <c r="CD385">
        <v>2</v>
      </c>
      <c r="CE385">
        <v>3</v>
      </c>
      <c r="CF385">
        <v>7</v>
      </c>
      <c r="CG385">
        <v>4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42">
        <f t="shared" si="121"/>
        <v>0</v>
      </c>
      <c r="DQ385" s="20">
        <v>-3.4000000000000002E-2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30</v>
      </c>
      <c r="DX385">
        <v>34</v>
      </c>
      <c r="DY385">
        <v>19</v>
      </c>
      <c r="DZ385">
        <v>19</v>
      </c>
      <c r="EA385">
        <v>12</v>
      </c>
      <c r="EB385">
        <v>11</v>
      </c>
      <c r="EC385">
        <v>0.71</v>
      </c>
      <c r="ED385">
        <v>0.98</v>
      </c>
      <c r="EE385">
        <v>1</v>
      </c>
      <c r="EF385">
        <v>2</v>
      </c>
      <c r="EG385" s="41">
        <f t="shared" si="122"/>
        <v>8.3333333333333329E-2</v>
      </c>
      <c r="EH385" s="43">
        <f t="shared" si="123"/>
        <v>0.81818181818181812</v>
      </c>
      <c r="EI385" s="44">
        <f t="shared" si="124"/>
        <v>0.90151515151515149</v>
      </c>
      <c r="EJ385">
        <v>30</v>
      </c>
      <c r="EK385">
        <v>34</v>
      </c>
      <c r="EL385">
        <v>19</v>
      </c>
      <c r="EM385">
        <v>19</v>
      </c>
      <c r="EN385">
        <v>12</v>
      </c>
      <c r="EO385">
        <v>11</v>
      </c>
      <c r="EP385">
        <v>1</v>
      </c>
      <c r="EQ385">
        <v>2</v>
      </c>
      <c r="ER385">
        <v>11</v>
      </c>
      <c r="ES385">
        <v>15</v>
      </c>
      <c r="ET385">
        <v>4</v>
      </c>
      <c r="EU385">
        <v>5</v>
      </c>
      <c r="EV385">
        <v>1</v>
      </c>
      <c r="EW385">
        <v>1</v>
      </c>
      <c r="EX385">
        <v>0</v>
      </c>
      <c r="EY385">
        <v>2</v>
      </c>
      <c r="EZ385">
        <v>-0.1</v>
      </c>
      <c r="FA385">
        <v>0</v>
      </c>
      <c r="FB385">
        <v>-0.1</v>
      </c>
      <c r="FC385" s="20">
        <v>-0.18</v>
      </c>
      <c r="FD385" s="26">
        <f t="shared" si="125"/>
        <v>-0.06</v>
      </c>
      <c r="FE385">
        <v>5.0000000000000001E-4</v>
      </c>
      <c r="FF385">
        <v>0</v>
      </c>
      <c r="FG385">
        <v>0</v>
      </c>
      <c r="FH385">
        <v>0</v>
      </c>
      <c r="FL385" s="42">
        <f t="shared" si="126"/>
        <v>2</v>
      </c>
      <c r="FM385" s="20">
        <f t="shared" si="127"/>
        <v>0</v>
      </c>
      <c r="FN385" s="41">
        <v>0</v>
      </c>
      <c r="FO385" s="20">
        <f t="shared" si="128"/>
        <v>0</v>
      </c>
      <c r="FP385" s="20">
        <f t="shared" si="129"/>
        <v>-6.8000000000000005E-3</v>
      </c>
      <c r="FQ385" s="20">
        <f t="shared" si="130"/>
        <v>121.25039469529523</v>
      </c>
      <c r="FV385" t="s">
        <v>751</v>
      </c>
      <c r="FW385" s="45">
        <v>925000</v>
      </c>
      <c r="FX385" s="45">
        <v>925000</v>
      </c>
      <c r="FY385">
        <v>3</v>
      </c>
      <c r="FZ385">
        <v>0</v>
      </c>
      <c r="GA385">
        <v>0</v>
      </c>
      <c r="GB385">
        <v>0</v>
      </c>
      <c r="GC385">
        <v>-1</v>
      </c>
      <c r="GD385">
        <v>0</v>
      </c>
      <c r="GE385">
        <v>1</v>
      </c>
      <c r="GF385">
        <v>32</v>
      </c>
      <c r="GG385">
        <v>-0.1</v>
      </c>
      <c r="GH385">
        <v>0</v>
      </c>
      <c r="GI385">
        <v>-0.1</v>
      </c>
      <c r="GJ385" s="42">
        <f t="shared" si="131"/>
        <v>0</v>
      </c>
    </row>
    <row r="386" spans="1:192" x14ac:dyDescent="0.45">
      <c r="A386" s="40">
        <v>32261</v>
      </c>
      <c r="B386" t="s">
        <v>1221</v>
      </c>
      <c r="C386" t="s">
        <v>175</v>
      </c>
      <c r="D386" t="s">
        <v>107</v>
      </c>
      <c r="E386" t="s">
        <v>107</v>
      </c>
      <c r="F386">
        <v>73</v>
      </c>
      <c r="G386">
        <v>190</v>
      </c>
      <c r="H386">
        <v>2006</v>
      </c>
      <c r="I386">
        <v>7</v>
      </c>
      <c r="J386">
        <v>210</v>
      </c>
      <c r="K386" t="s">
        <v>92</v>
      </c>
      <c r="L386">
        <v>2017</v>
      </c>
      <c r="M386">
        <v>29</v>
      </c>
      <c r="N386">
        <v>1</v>
      </c>
      <c r="O386">
        <v>8473440</v>
      </c>
      <c r="P386" t="s">
        <v>2337</v>
      </c>
      <c r="Q386" t="s">
        <v>2338</v>
      </c>
      <c r="R386" t="s">
        <v>2339</v>
      </c>
      <c r="S386" t="s">
        <v>520</v>
      </c>
      <c r="T386" t="s">
        <v>720</v>
      </c>
      <c r="U386" t="s">
        <v>382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24</v>
      </c>
      <c r="AB386">
        <v>102</v>
      </c>
      <c r="AC386" s="26">
        <f t="shared" si="110"/>
        <v>0</v>
      </c>
      <c r="AD386" s="20">
        <f t="shared" si="111"/>
        <v>0</v>
      </c>
      <c r="AE386" s="20">
        <v>0</v>
      </c>
      <c r="AF386">
        <v>0</v>
      </c>
      <c r="AG386">
        <v>-0.4</v>
      </c>
      <c r="AH386">
        <v>0</v>
      </c>
      <c r="AI386">
        <v>12</v>
      </c>
      <c r="AJ386">
        <v>565</v>
      </c>
      <c r="AK386" s="20">
        <v>9.4166666666666998</v>
      </c>
      <c r="AL386">
        <v>9.42</v>
      </c>
      <c r="AM386">
        <v>9</v>
      </c>
      <c r="AN386" s="26">
        <f t="shared" si="112"/>
        <v>9.4166666666666661</v>
      </c>
      <c r="AO386">
        <v>16.239999999999998</v>
      </c>
      <c r="AP386" s="41">
        <f t="shared" si="113"/>
        <v>0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1</v>
      </c>
      <c r="AX386">
        <v>0</v>
      </c>
      <c r="AY386">
        <v>0</v>
      </c>
      <c r="AZ386">
        <v>0</v>
      </c>
      <c r="BA386" s="42">
        <f t="shared" si="114"/>
        <v>0</v>
      </c>
      <c r="BB386">
        <v>0.05</v>
      </c>
      <c r="BC386">
        <v>49</v>
      </c>
      <c r="BD386" s="20">
        <v>0</v>
      </c>
      <c r="BE386" s="20">
        <f t="shared" si="115"/>
        <v>3</v>
      </c>
      <c r="BF386" s="20">
        <f t="shared" si="116"/>
        <v>19.108280254777068</v>
      </c>
      <c r="BG386">
        <v>3</v>
      </c>
      <c r="BH386">
        <v>3</v>
      </c>
      <c r="BI386">
        <v>3</v>
      </c>
      <c r="BJ386" s="41">
        <f t="shared" si="117"/>
        <v>0.5</v>
      </c>
      <c r="BK386">
        <v>0</v>
      </c>
      <c r="BL386">
        <v>0</v>
      </c>
      <c r="BM386">
        <v>4</v>
      </c>
      <c r="BN386" s="42">
        <f t="shared" si="118"/>
        <v>-4</v>
      </c>
      <c r="BO386">
        <v>0</v>
      </c>
      <c r="BP386">
        <v>0</v>
      </c>
      <c r="BQ386">
        <v>0</v>
      </c>
      <c r="BR386">
        <v>0</v>
      </c>
      <c r="BS386" s="41">
        <f t="shared" si="119"/>
        <v>0</v>
      </c>
      <c r="BT386">
        <v>0</v>
      </c>
      <c r="BU386">
        <v>0</v>
      </c>
      <c r="BV386" s="41">
        <f t="shared" si="120"/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f t="shared" si="121"/>
        <v>0</v>
      </c>
      <c r="DQ386" s="20">
        <v>4.3999999999999997E-2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11</v>
      </c>
      <c r="DY386">
        <v>5</v>
      </c>
      <c r="DZ386">
        <v>9</v>
      </c>
      <c r="EA386">
        <v>3</v>
      </c>
      <c r="EB386">
        <v>4</v>
      </c>
      <c r="EC386">
        <v>0.15</v>
      </c>
      <c r="ED386">
        <v>1.1200000000000001</v>
      </c>
      <c r="EE386">
        <v>0</v>
      </c>
      <c r="EF386">
        <v>0</v>
      </c>
      <c r="EG386" s="41">
        <f t="shared" si="122"/>
        <v>0</v>
      </c>
      <c r="EH386" s="43">
        <f t="shared" si="123"/>
        <v>1</v>
      </c>
      <c r="EI386" s="44">
        <f t="shared" si="124"/>
        <v>1</v>
      </c>
      <c r="EJ386">
        <v>5</v>
      </c>
      <c r="EK386">
        <v>11</v>
      </c>
      <c r="EL386">
        <v>5</v>
      </c>
      <c r="EM386">
        <v>9</v>
      </c>
      <c r="EN386">
        <v>3</v>
      </c>
      <c r="EO386">
        <v>4</v>
      </c>
      <c r="EP386">
        <v>0</v>
      </c>
      <c r="EQ386">
        <v>0</v>
      </c>
      <c r="ER386">
        <v>3</v>
      </c>
      <c r="ES386">
        <v>8</v>
      </c>
      <c r="ET386">
        <v>0</v>
      </c>
      <c r="EU386">
        <v>3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 s="20">
        <v>-0.08</v>
      </c>
      <c r="FD386" s="26">
        <f t="shared" si="125"/>
        <v>-0.08</v>
      </c>
      <c r="FE386">
        <v>1E-4</v>
      </c>
      <c r="FF386">
        <v>0</v>
      </c>
      <c r="FG386">
        <v>0</v>
      </c>
      <c r="FH386">
        <v>0</v>
      </c>
      <c r="FL386" s="42">
        <f t="shared" si="126"/>
        <v>0</v>
      </c>
      <c r="FM386" s="20">
        <f t="shared" si="127"/>
        <v>0</v>
      </c>
      <c r="FN386" s="41">
        <v>0</v>
      </c>
      <c r="FO386" s="20">
        <f t="shared" si="128"/>
        <v>0</v>
      </c>
      <c r="FP386" s="20">
        <f t="shared" si="129"/>
        <v>8.7999999999999988E-3</v>
      </c>
      <c r="FQ386" s="20">
        <f t="shared" si="130"/>
        <v>101.91082802547771</v>
      </c>
      <c r="FV386" t="s">
        <v>711</v>
      </c>
      <c r="FW386" s="45">
        <v>650000</v>
      </c>
      <c r="FX386" s="45">
        <v>612500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</v>
      </c>
      <c r="GF386">
        <v>9</v>
      </c>
      <c r="GG386">
        <v>0</v>
      </c>
      <c r="GH386">
        <v>0</v>
      </c>
      <c r="GI386">
        <v>0</v>
      </c>
      <c r="GJ386" s="42">
        <f t="shared" si="131"/>
        <v>0</v>
      </c>
    </row>
    <row r="387" spans="1:192" x14ac:dyDescent="0.45">
      <c r="A387" s="40">
        <v>34339</v>
      </c>
      <c r="B387" t="s">
        <v>2340</v>
      </c>
      <c r="C387" t="s">
        <v>106</v>
      </c>
      <c r="D387" t="s">
        <v>107</v>
      </c>
      <c r="E387" t="s">
        <v>107</v>
      </c>
      <c r="F387">
        <v>72</v>
      </c>
      <c r="G387">
        <v>195</v>
      </c>
      <c r="K387" t="s">
        <v>92</v>
      </c>
      <c r="L387">
        <v>2017</v>
      </c>
      <c r="M387">
        <v>24</v>
      </c>
      <c r="N387">
        <v>1</v>
      </c>
      <c r="O387">
        <v>8477541</v>
      </c>
      <c r="P387" t="s">
        <v>2341</v>
      </c>
      <c r="Q387" t="s">
        <v>2342</v>
      </c>
      <c r="R387" t="s">
        <v>2343</v>
      </c>
      <c r="S387" t="s">
        <v>2344</v>
      </c>
      <c r="T387" t="s">
        <v>720</v>
      </c>
      <c r="U387" t="s">
        <v>205</v>
      </c>
      <c r="V387">
        <v>9</v>
      </c>
      <c r="W387">
        <v>0</v>
      </c>
      <c r="X387">
        <v>0</v>
      </c>
      <c r="Y387">
        <v>0</v>
      </c>
      <c r="Z387">
        <v>0</v>
      </c>
      <c r="AA387">
        <v>32</v>
      </c>
      <c r="AB387">
        <v>65</v>
      </c>
      <c r="AC387" s="26">
        <f t="shared" si="110"/>
        <v>0</v>
      </c>
      <c r="AD387" s="20">
        <f t="shared" si="111"/>
        <v>0</v>
      </c>
      <c r="AE387" s="20">
        <v>0</v>
      </c>
      <c r="AF387">
        <v>-2</v>
      </c>
      <c r="AG387">
        <v>0.5</v>
      </c>
      <c r="AH387">
        <v>0</v>
      </c>
      <c r="AI387">
        <v>141</v>
      </c>
      <c r="AJ387">
        <v>5932</v>
      </c>
      <c r="AK387" s="20">
        <v>98.866666666667001</v>
      </c>
      <c r="AL387">
        <v>98.87</v>
      </c>
      <c r="AM387">
        <v>99</v>
      </c>
      <c r="AN387" s="26">
        <f t="shared" si="112"/>
        <v>10.985185185185184</v>
      </c>
      <c r="AO387">
        <v>18.670000000000002</v>
      </c>
      <c r="AP387" s="41">
        <f t="shared" si="113"/>
        <v>0</v>
      </c>
      <c r="AQ387">
        <v>11</v>
      </c>
      <c r="AR387">
        <v>11</v>
      </c>
      <c r="AS387">
        <v>11</v>
      </c>
      <c r="AT387">
        <v>8</v>
      </c>
      <c r="AU387">
        <v>8</v>
      </c>
      <c r="AV387">
        <v>7</v>
      </c>
      <c r="AW387">
        <v>1</v>
      </c>
      <c r="AX387">
        <v>0</v>
      </c>
      <c r="AY387">
        <v>0</v>
      </c>
      <c r="AZ387">
        <v>0</v>
      </c>
      <c r="BA387" s="42">
        <f t="shared" si="114"/>
        <v>0</v>
      </c>
      <c r="BB387">
        <v>0.12</v>
      </c>
      <c r="BC387">
        <v>62</v>
      </c>
      <c r="BD387" s="20">
        <v>0</v>
      </c>
      <c r="BE387" s="20">
        <f t="shared" si="115"/>
        <v>11</v>
      </c>
      <c r="BF387" s="20">
        <f t="shared" si="116"/>
        <v>6.6754323859613631</v>
      </c>
      <c r="BG387">
        <v>22</v>
      </c>
      <c r="BH387">
        <v>22</v>
      </c>
      <c r="BI387">
        <v>17</v>
      </c>
      <c r="BJ387" s="41">
        <f t="shared" si="117"/>
        <v>0.5641025641025641</v>
      </c>
      <c r="BK387">
        <v>5</v>
      </c>
      <c r="BL387">
        <v>5</v>
      </c>
      <c r="BM387">
        <v>11</v>
      </c>
      <c r="BN387" s="42">
        <f t="shared" si="118"/>
        <v>-6</v>
      </c>
      <c r="BO387">
        <v>1</v>
      </c>
      <c r="BP387">
        <v>1</v>
      </c>
      <c r="BQ387">
        <v>0</v>
      </c>
      <c r="BR387">
        <v>6</v>
      </c>
      <c r="BS387" s="41">
        <f t="shared" si="119"/>
        <v>7.4999999999999997E-2</v>
      </c>
      <c r="BT387">
        <v>0</v>
      </c>
      <c r="BU387">
        <v>0</v>
      </c>
      <c r="BV387" s="41">
        <f t="shared" si="120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 s="42">
        <f t="shared" si="121"/>
        <v>0</v>
      </c>
      <c r="DQ387" s="20">
        <v>0.45300000000000001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89</v>
      </c>
      <c r="DX387">
        <v>94</v>
      </c>
      <c r="DY387">
        <v>65</v>
      </c>
      <c r="DZ387">
        <v>74</v>
      </c>
      <c r="EA387">
        <v>48</v>
      </c>
      <c r="EB387">
        <v>49</v>
      </c>
      <c r="EC387">
        <v>2.75</v>
      </c>
      <c r="ED387">
        <v>3.57</v>
      </c>
      <c r="EE387">
        <v>2</v>
      </c>
      <c r="EF387">
        <v>4</v>
      </c>
      <c r="EG387" s="41">
        <f t="shared" si="122"/>
        <v>4.1666666666666664E-2</v>
      </c>
      <c r="EH387" s="43">
        <f t="shared" si="123"/>
        <v>0.91836734693877553</v>
      </c>
      <c r="EI387" s="44">
        <f t="shared" si="124"/>
        <v>0.96003401360544216</v>
      </c>
      <c r="EJ387">
        <v>91</v>
      </c>
      <c r="EK387">
        <v>94</v>
      </c>
      <c r="EL387">
        <v>66</v>
      </c>
      <c r="EM387">
        <v>74</v>
      </c>
      <c r="EN387">
        <v>49</v>
      </c>
      <c r="EO387">
        <v>49</v>
      </c>
      <c r="EP387">
        <v>2</v>
      </c>
      <c r="EQ387">
        <v>4</v>
      </c>
      <c r="ER387">
        <v>40</v>
      </c>
      <c r="ES387">
        <v>44</v>
      </c>
      <c r="ET387">
        <v>10</v>
      </c>
      <c r="EU387">
        <v>17</v>
      </c>
      <c r="EV387">
        <v>0</v>
      </c>
      <c r="EW387">
        <v>3</v>
      </c>
      <c r="EX387">
        <v>4</v>
      </c>
      <c r="EY387">
        <v>6</v>
      </c>
      <c r="EZ387">
        <v>-0.1</v>
      </c>
      <c r="FA387">
        <v>0.1</v>
      </c>
      <c r="FB387">
        <v>0</v>
      </c>
      <c r="FC387" s="20">
        <v>0.08</v>
      </c>
      <c r="FD387" s="26">
        <f t="shared" si="125"/>
        <v>8.8888888888888889E-3</v>
      </c>
      <c r="FE387">
        <v>1.9E-3</v>
      </c>
      <c r="FF387">
        <v>0</v>
      </c>
      <c r="FG387">
        <v>0</v>
      </c>
      <c r="FH387">
        <v>0</v>
      </c>
      <c r="FL387" s="42">
        <f t="shared" si="126"/>
        <v>11</v>
      </c>
      <c r="FM387" s="20">
        <f t="shared" si="127"/>
        <v>0</v>
      </c>
      <c r="FN387" s="41">
        <v>0</v>
      </c>
      <c r="FO387" s="20">
        <f t="shared" si="128"/>
        <v>0</v>
      </c>
      <c r="FP387" s="20">
        <f t="shared" si="129"/>
        <v>9.06E-2</v>
      </c>
      <c r="FQ387" s="20">
        <f t="shared" si="130"/>
        <v>111.05492060281176</v>
      </c>
      <c r="FV387" t="s">
        <v>751</v>
      </c>
      <c r="FW387" s="45">
        <v>670000</v>
      </c>
      <c r="FX387" s="45">
        <v>626667</v>
      </c>
      <c r="FY387">
        <v>9</v>
      </c>
      <c r="FZ387">
        <v>0</v>
      </c>
      <c r="GA387">
        <v>0</v>
      </c>
      <c r="GB387">
        <v>0</v>
      </c>
      <c r="GC387">
        <v>-2</v>
      </c>
      <c r="GD387">
        <v>0</v>
      </c>
      <c r="GE387">
        <v>7</v>
      </c>
      <c r="GF387">
        <v>99</v>
      </c>
      <c r="GG387">
        <v>-0.1</v>
      </c>
      <c r="GH387">
        <v>0.1</v>
      </c>
      <c r="GI387">
        <v>0</v>
      </c>
      <c r="GJ387" s="42">
        <f t="shared" si="131"/>
        <v>0</v>
      </c>
    </row>
    <row r="388" spans="1:192" x14ac:dyDescent="0.45">
      <c r="A388" s="40">
        <v>32223</v>
      </c>
      <c r="B388" t="s">
        <v>2345</v>
      </c>
      <c r="C388" t="s">
        <v>362</v>
      </c>
      <c r="D388" t="s">
        <v>107</v>
      </c>
      <c r="E388" t="s">
        <v>107</v>
      </c>
      <c r="F388">
        <v>76</v>
      </c>
      <c r="G388">
        <v>225</v>
      </c>
      <c r="H388">
        <v>2006</v>
      </c>
      <c r="I388">
        <v>1</v>
      </c>
      <c r="J388">
        <v>1</v>
      </c>
      <c r="K388" t="s">
        <v>202</v>
      </c>
      <c r="L388">
        <v>2007</v>
      </c>
      <c r="M388">
        <v>29</v>
      </c>
      <c r="N388">
        <v>10</v>
      </c>
      <c r="O388">
        <v>8473446</v>
      </c>
      <c r="P388" t="s">
        <v>2346</v>
      </c>
      <c r="Q388" t="s">
        <v>2347</v>
      </c>
      <c r="R388" t="s">
        <v>312</v>
      </c>
      <c r="S388" t="s">
        <v>1344</v>
      </c>
      <c r="T388" t="s">
        <v>720</v>
      </c>
      <c r="U388" t="s">
        <v>135</v>
      </c>
      <c r="V388">
        <v>62</v>
      </c>
      <c r="W388">
        <v>9</v>
      </c>
      <c r="X388">
        <v>16</v>
      </c>
      <c r="Y388">
        <v>10</v>
      </c>
      <c r="Z388">
        <v>25</v>
      </c>
      <c r="AA388">
        <v>9</v>
      </c>
      <c r="AB388">
        <v>72</v>
      </c>
      <c r="AC388" s="26">
        <f t="shared" ref="AC388:AC451" si="132">Z388/V388</f>
        <v>0.40322580645161288</v>
      </c>
      <c r="AD388" s="20">
        <f t="shared" ref="AD388:AD451" si="133">IF(FY388&gt;V388,Z388-V388*(GB388-Z388)/(FY388-V388),0)</f>
        <v>-0.55478260869565332</v>
      </c>
      <c r="AE388" s="20">
        <v>9.3230000000000004</v>
      </c>
      <c r="AF388">
        <v>3</v>
      </c>
      <c r="AG388">
        <v>-1.5</v>
      </c>
      <c r="AH388">
        <v>58</v>
      </c>
      <c r="AI388">
        <v>1901</v>
      </c>
      <c r="AJ388">
        <v>94623</v>
      </c>
      <c r="AK388" s="20">
        <v>1577.05</v>
      </c>
      <c r="AL388">
        <v>1577.03</v>
      </c>
      <c r="AM388">
        <v>1577</v>
      </c>
      <c r="AN388" s="26">
        <f t="shared" ref="AN388:AN451" si="134">AJ388/60/V388</f>
        <v>25.436290322580643</v>
      </c>
      <c r="AO388">
        <v>41.96</v>
      </c>
      <c r="AP388" s="41">
        <f t="shared" ref="AP388:AP451" si="135">IF(EE388&gt;0,Z388/EE388,0)</f>
        <v>0.32894736842105265</v>
      </c>
      <c r="AQ388">
        <v>291</v>
      </c>
      <c r="AR388">
        <v>291</v>
      </c>
      <c r="AS388">
        <v>291</v>
      </c>
      <c r="AT388">
        <v>211</v>
      </c>
      <c r="AU388">
        <v>211</v>
      </c>
      <c r="AV388">
        <v>168</v>
      </c>
      <c r="AW388">
        <v>90</v>
      </c>
      <c r="AX388">
        <v>19</v>
      </c>
      <c r="AY388">
        <v>6</v>
      </c>
      <c r="AZ388">
        <v>15</v>
      </c>
      <c r="BA388" s="42">
        <f t="shared" ref="BA388:BA451" si="136">AY388+AZ388</f>
        <v>21</v>
      </c>
      <c r="BB388">
        <v>8.01</v>
      </c>
      <c r="BC388">
        <v>50.3095</v>
      </c>
      <c r="BD388" s="20">
        <v>123.1</v>
      </c>
      <c r="BE388" s="20">
        <f t="shared" ref="BE388:BE451" si="137">AQ388+BD388</f>
        <v>414.1</v>
      </c>
      <c r="BF388" s="20">
        <f t="shared" ref="BF388:BF451" si="138">IF(AL388&gt;0,BE388/AL388*60,0)</f>
        <v>15.754931738774788</v>
      </c>
      <c r="BG388">
        <v>516</v>
      </c>
      <c r="BH388">
        <v>601</v>
      </c>
      <c r="BI388">
        <v>749</v>
      </c>
      <c r="BJ388" s="41">
        <f t="shared" ref="BJ388:BJ451" si="139">BG388/(BG388+BI388)</f>
        <v>0.40790513833992093</v>
      </c>
      <c r="BK388">
        <v>114</v>
      </c>
      <c r="BL388">
        <v>113</v>
      </c>
      <c r="BM388">
        <v>71</v>
      </c>
      <c r="BN388" s="42">
        <f t="shared" ref="BN388:BN451" si="140">BL388-BM388</f>
        <v>42</v>
      </c>
      <c r="BO388">
        <v>43</v>
      </c>
      <c r="BP388">
        <v>39</v>
      </c>
      <c r="BQ388">
        <v>41</v>
      </c>
      <c r="BR388">
        <v>135</v>
      </c>
      <c r="BS388" s="41">
        <f t="shared" ref="BS388:BS451" si="141">BR388/(DZ388+BR388)</f>
        <v>9.3880389429763567E-2</v>
      </c>
      <c r="BT388">
        <v>0</v>
      </c>
      <c r="BU388">
        <v>1</v>
      </c>
      <c r="BV388" s="41">
        <f t="shared" ref="BV388:BV451" si="142">IF(BT388+BU388&gt;0,BT388/(BT388+BU388),0)</f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2</v>
      </c>
      <c r="CL388">
        <v>3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2</v>
      </c>
      <c r="CS388">
        <v>1</v>
      </c>
      <c r="CT388">
        <v>1</v>
      </c>
      <c r="CU388">
        <v>0</v>
      </c>
      <c r="CV388">
        <v>4</v>
      </c>
      <c r="CW388">
        <v>0</v>
      </c>
      <c r="CX388">
        <v>2</v>
      </c>
      <c r="CY388">
        <v>4</v>
      </c>
      <c r="CZ388">
        <v>37</v>
      </c>
      <c r="DA388">
        <v>5</v>
      </c>
      <c r="DB388">
        <v>0</v>
      </c>
      <c r="DC388">
        <v>42</v>
      </c>
      <c r="DD388">
        <v>17</v>
      </c>
      <c r="DE388">
        <v>3</v>
      </c>
      <c r="DF388">
        <v>0</v>
      </c>
      <c r="DG388">
        <v>101</v>
      </c>
      <c r="DH388">
        <v>22</v>
      </c>
      <c r="DI388">
        <v>13</v>
      </c>
      <c r="DJ388">
        <v>22</v>
      </c>
      <c r="DK388">
        <v>21</v>
      </c>
      <c r="DL388">
        <v>1</v>
      </c>
      <c r="DM388">
        <v>15</v>
      </c>
      <c r="DN388">
        <v>14</v>
      </c>
      <c r="DO388">
        <v>1</v>
      </c>
      <c r="DP388" s="42">
        <f t="shared" ref="DP388:DP451" si="143">DI388-DH388</f>
        <v>-9</v>
      </c>
      <c r="DQ388" s="20">
        <v>0.95300000000000007</v>
      </c>
      <c r="DR388">
        <v>19</v>
      </c>
      <c r="DS388">
        <v>2</v>
      </c>
      <c r="DT388">
        <v>0</v>
      </c>
      <c r="DU388">
        <v>0</v>
      </c>
      <c r="DV388">
        <v>1</v>
      </c>
      <c r="DW388">
        <v>1324</v>
      </c>
      <c r="DX388">
        <v>1740</v>
      </c>
      <c r="DY388">
        <v>1011</v>
      </c>
      <c r="DZ388">
        <v>1303</v>
      </c>
      <c r="EA388">
        <v>759</v>
      </c>
      <c r="EB388">
        <v>959</v>
      </c>
      <c r="EC388">
        <v>64.680000000000007</v>
      </c>
      <c r="ED388">
        <v>82.49</v>
      </c>
      <c r="EE388">
        <v>76</v>
      </c>
      <c r="EF388">
        <v>92</v>
      </c>
      <c r="EG388" s="41">
        <f t="shared" ref="EG388:EG451" si="144">EE388/EA388</f>
        <v>0.10013175230566534</v>
      </c>
      <c r="EH388" s="43">
        <f t="shared" ref="EH388:EH451" si="145">1-EF388/EB388</f>
        <v>0.90406673618352451</v>
      </c>
      <c r="EI388" s="44">
        <f t="shared" ref="EI388:EI451" si="146">EG388+EH388</f>
        <v>1.0041984884891899</v>
      </c>
      <c r="EJ388">
        <v>1322</v>
      </c>
      <c r="EK388">
        <v>1738</v>
      </c>
      <c r="EL388">
        <v>1008</v>
      </c>
      <c r="EM388">
        <v>1301</v>
      </c>
      <c r="EN388">
        <v>758</v>
      </c>
      <c r="EO388">
        <v>958</v>
      </c>
      <c r="EP388">
        <v>77</v>
      </c>
      <c r="EQ388">
        <v>92</v>
      </c>
      <c r="ER388">
        <v>654</v>
      </c>
      <c r="ES388">
        <v>817</v>
      </c>
      <c r="ET388">
        <v>250</v>
      </c>
      <c r="EU388">
        <v>300</v>
      </c>
      <c r="EV388">
        <v>39</v>
      </c>
      <c r="EW388">
        <v>48</v>
      </c>
      <c r="EX388">
        <v>107</v>
      </c>
      <c r="EY388">
        <v>107</v>
      </c>
      <c r="EZ388">
        <v>1.6</v>
      </c>
      <c r="FA388">
        <v>3.5</v>
      </c>
      <c r="FB388">
        <v>5.0999999999999996</v>
      </c>
      <c r="FC388" s="20">
        <v>28.69</v>
      </c>
      <c r="FD388" s="26">
        <f t="shared" ref="FD388:FD451" si="147">FC388/V388</f>
        <v>0.46274193548387099</v>
      </c>
      <c r="FE388">
        <v>2.9853000000000001</v>
      </c>
      <c r="FF388">
        <v>0.34</v>
      </c>
      <c r="FG388">
        <v>-0.28999999999999998</v>
      </c>
      <c r="FH388">
        <v>0.05</v>
      </c>
      <c r="FL388" s="42">
        <f t="shared" ref="FL388:FL451" si="148">BK388+BR388+AH388+DS388</f>
        <v>309</v>
      </c>
      <c r="FM388" s="20">
        <f t="shared" ref="FM388:FM451" si="149">IF(DR388&gt;0,(BK388+BQ388)/DR388,0)</f>
        <v>8.1578947368421044</v>
      </c>
      <c r="FN388" s="41">
        <v>4.8387096800000001E-2</v>
      </c>
      <c r="FO388" s="20">
        <f t="shared" ref="FO388:FO451" si="150">Z388-AH388/10</f>
        <v>19.2</v>
      </c>
      <c r="FP388" s="20">
        <f t="shared" ref="FP388:FP451" si="151">Z388+DQ388/5</f>
        <v>25.1906</v>
      </c>
      <c r="FQ388" s="20">
        <f t="shared" ref="FQ388:FQ451" si="152">(DW388+DX388)/AL388*60</f>
        <v>116.57355915867169</v>
      </c>
      <c r="FR388">
        <v>4</v>
      </c>
      <c r="FS388" t="s">
        <v>189</v>
      </c>
      <c r="FT388">
        <v>195</v>
      </c>
      <c r="FV388" t="s">
        <v>711</v>
      </c>
      <c r="FW388" s="45">
        <v>6000000</v>
      </c>
      <c r="FX388" s="45">
        <v>6000000</v>
      </c>
      <c r="FY388">
        <v>637</v>
      </c>
      <c r="FZ388">
        <v>70</v>
      </c>
      <c r="GA388">
        <v>192</v>
      </c>
      <c r="GB388">
        <v>262</v>
      </c>
      <c r="GC388">
        <v>-46</v>
      </c>
      <c r="GD388">
        <v>418</v>
      </c>
      <c r="GE388">
        <v>1382</v>
      </c>
      <c r="GF388">
        <v>14163</v>
      </c>
      <c r="GG388">
        <v>19.3</v>
      </c>
      <c r="GH388">
        <v>26.6</v>
      </c>
      <c r="GI388">
        <v>46</v>
      </c>
      <c r="GJ388" s="42">
        <f t="shared" ref="GJ388:GJ451" si="153">Z388-AH388/10</f>
        <v>19.2</v>
      </c>
    </row>
    <row r="389" spans="1:192" x14ac:dyDescent="0.45">
      <c r="A389" s="40">
        <v>32249</v>
      </c>
      <c r="B389" t="s">
        <v>485</v>
      </c>
      <c r="C389" t="s">
        <v>362</v>
      </c>
      <c r="D389" t="s">
        <v>107</v>
      </c>
      <c r="E389" t="s">
        <v>107</v>
      </c>
      <c r="F389">
        <v>72</v>
      </c>
      <c r="G389">
        <v>220</v>
      </c>
      <c r="H389">
        <v>2006</v>
      </c>
      <c r="I389">
        <v>1</v>
      </c>
      <c r="J389">
        <v>7</v>
      </c>
      <c r="K389" t="s">
        <v>202</v>
      </c>
      <c r="L389">
        <v>2007</v>
      </c>
      <c r="M389">
        <v>29</v>
      </c>
      <c r="N389">
        <v>11</v>
      </c>
      <c r="O389">
        <v>8473449</v>
      </c>
      <c r="P389" t="s">
        <v>2348</v>
      </c>
      <c r="Q389" t="s">
        <v>2349</v>
      </c>
      <c r="R389" t="s">
        <v>2350</v>
      </c>
      <c r="S389" t="s">
        <v>1082</v>
      </c>
      <c r="T389" t="s">
        <v>710</v>
      </c>
      <c r="U389" t="s">
        <v>313</v>
      </c>
      <c r="V389">
        <v>76</v>
      </c>
      <c r="W389">
        <v>15</v>
      </c>
      <c r="X389">
        <v>29</v>
      </c>
      <c r="Y389">
        <v>16</v>
      </c>
      <c r="Z389">
        <v>44</v>
      </c>
      <c r="AA389">
        <v>4</v>
      </c>
      <c r="AB389">
        <v>20</v>
      </c>
      <c r="AC389" s="26">
        <f t="shared" si="132"/>
        <v>0.57894736842105265</v>
      </c>
      <c r="AD389" s="20">
        <f t="shared" si="133"/>
        <v>-8.9696969696969688</v>
      </c>
      <c r="AE389" s="20">
        <v>16.225999999999999</v>
      </c>
      <c r="AF389">
        <v>-34</v>
      </c>
      <c r="AG389">
        <v>-9</v>
      </c>
      <c r="AH389">
        <v>40</v>
      </c>
      <c r="AI389">
        <v>1540</v>
      </c>
      <c r="AJ389">
        <v>77644</v>
      </c>
      <c r="AK389" s="20">
        <v>1294.0666666667</v>
      </c>
      <c r="AL389">
        <v>1294.18</v>
      </c>
      <c r="AM389">
        <v>1294</v>
      </c>
      <c r="AN389" s="26">
        <f t="shared" si="134"/>
        <v>17.027192982456139</v>
      </c>
      <c r="AO389">
        <v>28.42</v>
      </c>
      <c r="AP389" s="41">
        <f t="shared" si="135"/>
        <v>0.6376811594202898</v>
      </c>
      <c r="AQ389">
        <v>279</v>
      </c>
      <c r="AR389">
        <v>279</v>
      </c>
      <c r="AS389">
        <v>279</v>
      </c>
      <c r="AT389">
        <v>211</v>
      </c>
      <c r="AU389">
        <v>211</v>
      </c>
      <c r="AV389">
        <v>161</v>
      </c>
      <c r="AW389">
        <v>165</v>
      </c>
      <c r="AX389">
        <v>74</v>
      </c>
      <c r="AY389">
        <v>6</v>
      </c>
      <c r="AZ389">
        <v>25</v>
      </c>
      <c r="BA389" s="42">
        <f t="shared" si="136"/>
        <v>31</v>
      </c>
      <c r="BB389">
        <v>17.649999999999999</v>
      </c>
      <c r="BC389">
        <v>28.5031</v>
      </c>
      <c r="BD389" s="20">
        <v>325</v>
      </c>
      <c r="BE389" s="20">
        <f t="shared" si="137"/>
        <v>604</v>
      </c>
      <c r="BF389" s="20">
        <f t="shared" si="138"/>
        <v>28.002287162527622</v>
      </c>
      <c r="BG389">
        <v>620</v>
      </c>
      <c r="BH389">
        <v>380</v>
      </c>
      <c r="BI389">
        <v>312</v>
      </c>
      <c r="BJ389" s="41">
        <f t="shared" si="139"/>
        <v>0.66523605150214593</v>
      </c>
      <c r="BK389">
        <v>70</v>
      </c>
      <c r="BL389">
        <v>70</v>
      </c>
      <c r="BM389">
        <v>72</v>
      </c>
      <c r="BN389" s="42">
        <f t="shared" si="140"/>
        <v>-2</v>
      </c>
      <c r="BO389">
        <v>50</v>
      </c>
      <c r="BP389">
        <v>28</v>
      </c>
      <c r="BQ389">
        <v>24</v>
      </c>
      <c r="BR389">
        <v>34</v>
      </c>
      <c r="BS389" s="41">
        <f t="shared" si="141"/>
        <v>3.9397450753186555E-2</v>
      </c>
      <c r="BT389">
        <v>23</v>
      </c>
      <c r="BU389">
        <v>27</v>
      </c>
      <c r="BV389" s="41">
        <f t="shared" si="142"/>
        <v>0.46</v>
      </c>
      <c r="BW389">
        <v>1</v>
      </c>
      <c r="BX389">
        <v>4</v>
      </c>
      <c r="BY389">
        <v>7</v>
      </c>
      <c r="BZ389">
        <v>4</v>
      </c>
      <c r="CA389">
        <v>15</v>
      </c>
      <c r="CB389">
        <v>19</v>
      </c>
      <c r="CC389">
        <v>6</v>
      </c>
      <c r="CD389">
        <v>12</v>
      </c>
      <c r="CE389">
        <v>8</v>
      </c>
      <c r="CF389">
        <v>5</v>
      </c>
      <c r="CG389">
        <v>16</v>
      </c>
      <c r="CH389">
        <v>15</v>
      </c>
      <c r="CI389">
        <v>0</v>
      </c>
      <c r="CJ389">
        <v>0</v>
      </c>
      <c r="CK389">
        <v>1</v>
      </c>
      <c r="CL389">
        <v>2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3</v>
      </c>
      <c r="CT389">
        <v>2</v>
      </c>
      <c r="CU389">
        <v>0</v>
      </c>
      <c r="CV389">
        <v>10</v>
      </c>
      <c r="CW389">
        <v>0</v>
      </c>
      <c r="CX389">
        <v>6</v>
      </c>
      <c r="CY389">
        <v>6</v>
      </c>
      <c r="CZ389">
        <v>38</v>
      </c>
      <c r="DA389">
        <v>15</v>
      </c>
      <c r="DB389">
        <v>4</v>
      </c>
      <c r="DC389">
        <v>6</v>
      </c>
      <c r="DD389">
        <v>26</v>
      </c>
      <c r="DE389">
        <v>12</v>
      </c>
      <c r="DF389">
        <v>1</v>
      </c>
      <c r="DG389">
        <v>97</v>
      </c>
      <c r="DH389">
        <v>20</v>
      </c>
      <c r="DI389">
        <v>19</v>
      </c>
      <c r="DJ389">
        <v>18</v>
      </c>
      <c r="DK389">
        <v>18</v>
      </c>
      <c r="DL389">
        <v>0</v>
      </c>
      <c r="DM389">
        <v>20</v>
      </c>
      <c r="DN389">
        <v>20</v>
      </c>
      <c r="DO389">
        <v>0</v>
      </c>
      <c r="DP389" s="42">
        <f t="shared" si="143"/>
        <v>-1</v>
      </c>
      <c r="DQ389" s="20">
        <v>-0.13300000000000001</v>
      </c>
      <c r="DR389">
        <v>20</v>
      </c>
      <c r="DS389">
        <v>0</v>
      </c>
      <c r="DT389">
        <v>0</v>
      </c>
      <c r="DU389">
        <v>0</v>
      </c>
      <c r="DV389">
        <v>0</v>
      </c>
      <c r="DW389">
        <v>1382</v>
      </c>
      <c r="DX389">
        <v>1049</v>
      </c>
      <c r="DY389">
        <v>1048</v>
      </c>
      <c r="DZ389">
        <v>829</v>
      </c>
      <c r="EA389">
        <v>751</v>
      </c>
      <c r="EB389">
        <v>600</v>
      </c>
      <c r="EC389">
        <v>68.010000000000005</v>
      </c>
      <c r="ED389">
        <v>56.23</v>
      </c>
      <c r="EE389">
        <v>69</v>
      </c>
      <c r="EF389">
        <v>71</v>
      </c>
      <c r="EG389" s="41">
        <f t="shared" si="144"/>
        <v>9.1877496671105188E-2</v>
      </c>
      <c r="EH389" s="43">
        <f t="shared" si="145"/>
        <v>0.88166666666666671</v>
      </c>
      <c r="EI389" s="44">
        <f t="shared" si="146"/>
        <v>0.97354416333777194</v>
      </c>
      <c r="EJ389">
        <v>1379</v>
      </c>
      <c r="EK389">
        <v>1049</v>
      </c>
      <c r="EL389">
        <v>1046</v>
      </c>
      <c r="EM389">
        <v>829</v>
      </c>
      <c r="EN389">
        <v>749</v>
      </c>
      <c r="EO389">
        <v>599</v>
      </c>
      <c r="EP389">
        <v>69</v>
      </c>
      <c r="EQ389">
        <v>71</v>
      </c>
      <c r="ER389">
        <v>659</v>
      </c>
      <c r="ES389">
        <v>495</v>
      </c>
      <c r="ET389">
        <v>246</v>
      </c>
      <c r="EU389">
        <v>202</v>
      </c>
      <c r="EV389">
        <v>35</v>
      </c>
      <c r="EW389">
        <v>35</v>
      </c>
      <c r="EX389">
        <v>67</v>
      </c>
      <c r="EY389">
        <v>96</v>
      </c>
      <c r="EZ389">
        <v>2.5</v>
      </c>
      <c r="FA389">
        <v>0.60000000000000009</v>
      </c>
      <c r="FB389">
        <v>3.1</v>
      </c>
      <c r="FC389" s="20">
        <v>34.130000000000003</v>
      </c>
      <c r="FD389" s="26">
        <f t="shared" si="147"/>
        <v>0.44907894736842108</v>
      </c>
      <c r="FE389">
        <v>3.2660999999999998</v>
      </c>
      <c r="FF389">
        <v>0.08</v>
      </c>
      <c r="FG389">
        <v>-0.06</v>
      </c>
      <c r="FH389">
        <v>0.02</v>
      </c>
      <c r="FL389" s="42">
        <f t="shared" si="148"/>
        <v>144</v>
      </c>
      <c r="FM389" s="20">
        <f t="shared" si="149"/>
        <v>4.7</v>
      </c>
      <c r="FN389" s="41">
        <v>8.8438308899999998E-2</v>
      </c>
      <c r="FO389" s="20">
        <f t="shared" si="150"/>
        <v>40</v>
      </c>
      <c r="FP389" s="20">
        <f t="shared" si="151"/>
        <v>43.973399999999998</v>
      </c>
      <c r="FQ389" s="20">
        <f t="shared" si="152"/>
        <v>112.70456968891497</v>
      </c>
      <c r="FR389">
        <v>6</v>
      </c>
      <c r="FS389" t="s">
        <v>231</v>
      </c>
      <c r="FT389">
        <v>341</v>
      </c>
      <c r="FU389" t="s">
        <v>1618</v>
      </c>
      <c r="FV389" t="s">
        <v>711</v>
      </c>
      <c r="FW389" s="45">
        <v>8000000</v>
      </c>
      <c r="FX389" s="45">
        <v>6000000</v>
      </c>
      <c r="FY389">
        <v>670</v>
      </c>
      <c r="FZ389">
        <v>173</v>
      </c>
      <c r="GA389">
        <v>285</v>
      </c>
      <c r="GB389">
        <v>458</v>
      </c>
      <c r="GC389">
        <v>-101</v>
      </c>
      <c r="GD389">
        <v>374</v>
      </c>
      <c r="GE389">
        <v>1663</v>
      </c>
      <c r="GF389">
        <v>12344</v>
      </c>
      <c r="GG389">
        <v>35</v>
      </c>
      <c r="GH389">
        <v>10.1</v>
      </c>
      <c r="GI389">
        <v>45</v>
      </c>
      <c r="GJ389" s="42">
        <f t="shared" si="153"/>
        <v>40</v>
      </c>
    </row>
    <row r="390" spans="1:192" x14ac:dyDescent="0.45">
      <c r="A390" s="40">
        <v>35090</v>
      </c>
      <c r="B390" t="s">
        <v>2351</v>
      </c>
      <c r="C390" t="s">
        <v>362</v>
      </c>
      <c r="D390" t="s">
        <v>107</v>
      </c>
      <c r="E390" t="s">
        <v>107</v>
      </c>
      <c r="F390">
        <v>73</v>
      </c>
      <c r="G390">
        <v>180</v>
      </c>
      <c r="H390">
        <v>2016</v>
      </c>
      <c r="I390">
        <v>6</v>
      </c>
      <c r="J390">
        <v>173</v>
      </c>
      <c r="K390" t="s">
        <v>92</v>
      </c>
      <c r="L390">
        <v>2017</v>
      </c>
      <c r="M390">
        <v>22</v>
      </c>
      <c r="N390">
        <v>1</v>
      </c>
      <c r="O390">
        <v>8479595</v>
      </c>
      <c r="P390" t="s">
        <v>2352</v>
      </c>
      <c r="Q390" t="s">
        <v>2353</v>
      </c>
      <c r="R390" t="s">
        <v>2354</v>
      </c>
      <c r="S390" t="s">
        <v>1484</v>
      </c>
      <c r="T390" t="s">
        <v>720</v>
      </c>
      <c r="U390" t="s">
        <v>188</v>
      </c>
      <c r="V390">
        <v>4</v>
      </c>
      <c r="W390">
        <v>1</v>
      </c>
      <c r="X390">
        <v>0</v>
      </c>
      <c r="Y390">
        <v>0</v>
      </c>
      <c r="Z390">
        <v>1</v>
      </c>
      <c r="AA390">
        <v>30</v>
      </c>
      <c r="AB390">
        <v>75</v>
      </c>
      <c r="AC390" s="26">
        <f t="shared" si="132"/>
        <v>0.25</v>
      </c>
      <c r="AD390" s="20">
        <f t="shared" si="133"/>
        <v>0</v>
      </c>
      <c r="AE390" s="20">
        <v>0.5</v>
      </c>
      <c r="AF390">
        <v>-1</v>
      </c>
      <c r="AG390">
        <v>-0.4</v>
      </c>
      <c r="AH390">
        <v>0</v>
      </c>
      <c r="AI390">
        <v>99</v>
      </c>
      <c r="AJ390">
        <v>4327</v>
      </c>
      <c r="AK390" s="20">
        <v>72.116666666667001</v>
      </c>
      <c r="AL390">
        <v>72.12</v>
      </c>
      <c r="AM390">
        <v>72</v>
      </c>
      <c r="AN390" s="26">
        <f t="shared" si="134"/>
        <v>18.029166666666665</v>
      </c>
      <c r="AO390">
        <v>30.29</v>
      </c>
      <c r="AP390" s="41">
        <f t="shared" si="135"/>
        <v>1</v>
      </c>
      <c r="AQ390">
        <v>10</v>
      </c>
      <c r="AR390">
        <v>10</v>
      </c>
      <c r="AS390">
        <v>10</v>
      </c>
      <c r="AT390">
        <v>7</v>
      </c>
      <c r="AU390">
        <v>7</v>
      </c>
      <c r="AV390">
        <v>5</v>
      </c>
      <c r="AW390">
        <v>1</v>
      </c>
      <c r="AX390">
        <v>0</v>
      </c>
      <c r="AY390">
        <v>0</v>
      </c>
      <c r="AZ390">
        <v>0</v>
      </c>
      <c r="BA390" s="42">
        <f t="shared" si="136"/>
        <v>0</v>
      </c>
      <c r="BB390">
        <v>0.11</v>
      </c>
      <c r="BC390">
        <v>54</v>
      </c>
      <c r="BD390" s="20">
        <v>0</v>
      </c>
      <c r="BE390" s="20">
        <f t="shared" si="137"/>
        <v>10</v>
      </c>
      <c r="BF390" s="20">
        <f t="shared" si="138"/>
        <v>8.3194675540765388</v>
      </c>
      <c r="BG390">
        <v>15</v>
      </c>
      <c r="BH390">
        <v>19</v>
      </c>
      <c r="BI390">
        <v>23</v>
      </c>
      <c r="BJ390" s="41">
        <f t="shared" si="139"/>
        <v>0.39473684210526316</v>
      </c>
      <c r="BK390">
        <v>5</v>
      </c>
      <c r="BL390">
        <v>5</v>
      </c>
      <c r="BM390">
        <v>8</v>
      </c>
      <c r="BN390" s="42">
        <f t="shared" si="140"/>
        <v>-3</v>
      </c>
      <c r="BO390">
        <v>2</v>
      </c>
      <c r="BP390">
        <v>0</v>
      </c>
      <c r="BQ390">
        <v>0</v>
      </c>
      <c r="BR390">
        <v>8</v>
      </c>
      <c r="BS390" s="41">
        <f t="shared" si="141"/>
        <v>0.11764705882352941</v>
      </c>
      <c r="BT390">
        <v>0</v>
      </c>
      <c r="BU390">
        <v>0</v>
      </c>
      <c r="BV390" s="41">
        <f t="shared" si="142"/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 s="42">
        <f t="shared" si="143"/>
        <v>0</v>
      </c>
      <c r="DQ390" s="20">
        <v>0.30099999999999999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50</v>
      </c>
      <c r="DX390">
        <v>87</v>
      </c>
      <c r="DY390">
        <v>39</v>
      </c>
      <c r="DZ390">
        <v>60</v>
      </c>
      <c r="EA390">
        <v>33</v>
      </c>
      <c r="EB390">
        <v>38</v>
      </c>
      <c r="EC390">
        <v>1.73</v>
      </c>
      <c r="ED390">
        <v>3.25</v>
      </c>
      <c r="EE390">
        <v>1</v>
      </c>
      <c r="EF390">
        <v>2</v>
      </c>
      <c r="EG390" s="41">
        <f t="shared" si="144"/>
        <v>3.0303030303030304E-2</v>
      </c>
      <c r="EH390" s="43">
        <f t="shared" si="145"/>
        <v>0.94736842105263164</v>
      </c>
      <c r="EI390" s="44">
        <f t="shared" si="146"/>
        <v>0.97767145135566191</v>
      </c>
      <c r="EJ390">
        <v>50</v>
      </c>
      <c r="EK390">
        <v>87</v>
      </c>
      <c r="EL390">
        <v>39</v>
      </c>
      <c r="EM390">
        <v>60</v>
      </c>
      <c r="EN390">
        <v>33</v>
      </c>
      <c r="EO390">
        <v>38</v>
      </c>
      <c r="EP390">
        <v>1</v>
      </c>
      <c r="EQ390">
        <v>2</v>
      </c>
      <c r="ER390">
        <v>18</v>
      </c>
      <c r="ES390">
        <v>53</v>
      </c>
      <c r="ET390">
        <v>6</v>
      </c>
      <c r="EU390">
        <v>15</v>
      </c>
      <c r="EV390">
        <v>0</v>
      </c>
      <c r="EW390">
        <v>0</v>
      </c>
      <c r="EX390">
        <v>4</v>
      </c>
      <c r="EY390">
        <v>1</v>
      </c>
      <c r="EZ390">
        <v>0.1</v>
      </c>
      <c r="FA390">
        <v>0.1</v>
      </c>
      <c r="FB390">
        <v>0.2</v>
      </c>
      <c r="FC390" s="20">
        <v>0.12</v>
      </c>
      <c r="FD390" s="26">
        <f t="shared" si="147"/>
        <v>0.03</v>
      </c>
      <c r="FE390">
        <v>3.4000000000000002E-2</v>
      </c>
      <c r="FF390">
        <v>0</v>
      </c>
      <c r="FG390">
        <v>0</v>
      </c>
      <c r="FH390">
        <v>0</v>
      </c>
      <c r="FL390" s="42">
        <f t="shared" si="148"/>
        <v>13</v>
      </c>
      <c r="FM390" s="20">
        <f t="shared" si="149"/>
        <v>0</v>
      </c>
      <c r="FN390" s="41">
        <v>9.0308369999999999E-2</v>
      </c>
      <c r="FO390" s="20">
        <f t="shared" si="150"/>
        <v>1</v>
      </c>
      <c r="FP390" s="20">
        <f t="shared" si="151"/>
        <v>1.0602</v>
      </c>
      <c r="FQ390" s="20">
        <f t="shared" si="152"/>
        <v>113.97670549084857</v>
      </c>
      <c r="FV390" t="s">
        <v>751</v>
      </c>
      <c r="FW390" s="45">
        <v>925000</v>
      </c>
      <c r="FX390" s="45">
        <v>925000</v>
      </c>
      <c r="FY390">
        <v>4</v>
      </c>
      <c r="FZ390">
        <v>1</v>
      </c>
      <c r="GA390">
        <v>0</v>
      </c>
      <c r="GB390">
        <v>1</v>
      </c>
      <c r="GC390">
        <v>-1</v>
      </c>
      <c r="GD390">
        <v>0</v>
      </c>
      <c r="GE390">
        <v>5</v>
      </c>
      <c r="GF390">
        <v>72</v>
      </c>
      <c r="GG390">
        <v>0.1</v>
      </c>
      <c r="GH390">
        <v>0.1</v>
      </c>
      <c r="GI390">
        <v>0.2</v>
      </c>
      <c r="GJ390" s="42">
        <f t="shared" si="153"/>
        <v>1</v>
      </c>
    </row>
    <row r="391" spans="1:192" x14ac:dyDescent="0.45">
      <c r="A391" s="40">
        <v>31785</v>
      </c>
      <c r="B391" t="s">
        <v>113</v>
      </c>
      <c r="C391" t="s">
        <v>114</v>
      </c>
      <c r="D391" t="s">
        <v>107</v>
      </c>
      <c r="E391" t="s">
        <v>107</v>
      </c>
      <c r="F391">
        <v>73</v>
      </c>
      <c r="G391">
        <v>205</v>
      </c>
      <c r="H391">
        <v>2006</v>
      </c>
      <c r="I391">
        <v>1</v>
      </c>
      <c r="J391">
        <v>17</v>
      </c>
      <c r="K391" t="s">
        <v>202</v>
      </c>
      <c r="L391">
        <v>2008</v>
      </c>
      <c r="M391">
        <v>31</v>
      </c>
      <c r="N391">
        <v>10</v>
      </c>
      <c r="O391">
        <v>8473453</v>
      </c>
      <c r="P391" t="s">
        <v>2355</v>
      </c>
      <c r="Q391" t="s">
        <v>2356</v>
      </c>
      <c r="R391" t="s">
        <v>2357</v>
      </c>
      <c r="S391" t="s">
        <v>1292</v>
      </c>
      <c r="T391" t="s">
        <v>716</v>
      </c>
      <c r="U391" t="s">
        <v>172</v>
      </c>
      <c r="V391">
        <v>68</v>
      </c>
      <c r="W391">
        <v>14</v>
      </c>
      <c r="X391">
        <v>12</v>
      </c>
      <c r="Y391">
        <v>10</v>
      </c>
      <c r="Z391">
        <v>26</v>
      </c>
      <c r="AA391">
        <v>8</v>
      </c>
      <c r="AB391">
        <v>66</v>
      </c>
      <c r="AC391" s="26">
        <f t="shared" si="132"/>
        <v>0.38235294117647056</v>
      </c>
      <c r="AD391" s="20">
        <f t="shared" si="133"/>
        <v>10.814229249011857</v>
      </c>
      <c r="AE391" s="20">
        <v>10.545999999999999</v>
      </c>
      <c r="AF391">
        <v>-6</v>
      </c>
      <c r="AG391">
        <v>0.60000000000000009</v>
      </c>
      <c r="AH391">
        <v>25</v>
      </c>
      <c r="AI391">
        <v>1435</v>
      </c>
      <c r="AJ391">
        <v>62157</v>
      </c>
      <c r="AK391" s="20">
        <v>1035.95</v>
      </c>
      <c r="AL391">
        <v>1035.95</v>
      </c>
      <c r="AM391">
        <v>1036</v>
      </c>
      <c r="AN391" s="26">
        <f t="shared" si="134"/>
        <v>15.234558823529412</v>
      </c>
      <c r="AO391">
        <v>25.21</v>
      </c>
      <c r="AP391" s="41">
        <f t="shared" si="135"/>
        <v>0.76470588235294112</v>
      </c>
      <c r="AQ391">
        <v>230</v>
      </c>
      <c r="AR391">
        <v>230</v>
      </c>
      <c r="AS391">
        <v>230</v>
      </c>
      <c r="AT391">
        <v>184</v>
      </c>
      <c r="AU391">
        <v>184</v>
      </c>
      <c r="AV391">
        <v>134</v>
      </c>
      <c r="AW391">
        <v>123</v>
      </c>
      <c r="AX391">
        <v>58</v>
      </c>
      <c r="AY391">
        <v>13</v>
      </c>
      <c r="AZ391">
        <v>20</v>
      </c>
      <c r="BA391" s="42">
        <f t="shared" si="136"/>
        <v>33</v>
      </c>
      <c r="BB391">
        <v>12.12</v>
      </c>
      <c r="BC391">
        <v>33.619399999999999</v>
      </c>
      <c r="BD391" s="20">
        <v>259.10000000000002</v>
      </c>
      <c r="BE391" s="20">
        <f t="shared" si="137"/>
        <v>489.1</v>
      </c>
      <c r="BF391" s="20">
        <f t="shared" si="138"/>
        <v>28.327621989478256</v>
      </c>
      <c r="BG391">
        <v>260</v>
      </c>
      <c r="BH391">
        <v>265</v>
      </c>
      <c r="BI391">
        <v>362</v>
      </c>
      <c r="BJ391" s="41">
        <f t="shared" si="139"/>
        <v>0.41800643086816719</v>
      </c>
      <c r="BK391">
        <v>125</v>
      </c>
      <c r="BL391">
        <v>125</v>
      </c>
      <c r="BM391">
        <v>92</v>
      </c>
      <c r="BN391" s="42">
        <f t="shared" si="140"/>
        <v>33</v>
      </c>
      <c r="BO391">
        <v>50</v>
      </c>
      <c r="BP391">
        <v>14</v>
      </c>
      <c r="BQ391">
        <v>19</v>
      </c>
      <c r="BR391">
        <v>32</v>
      </c>
      <c r="BS391" s="41">
        <f t="shared" si="141"/>
        <v>3.9800995024875621E-2</v>
      </c>
      <c r="BT391">
        <v>47</v>
      </c>
      <c r="BU391">
        <v>62</v>
      </c>
      <c r="BV391" s="41">
        <f t="shared" si="142"/>
        <v>0.43119266055045874</v>
      </c>
      <c r="BW391">
        <v>16</v>
      </c>
      <c r="BX391">
        <v>12</v>
      </c>
      <c r="BY391">
        <v>14</v>
      </c>
      <c r="BZ391">
        <v>11</v>
      </c>
      <c r="CA391">
        <v>17</v>
      </c>
      <c r="CB391">
        <v>39</v>
      </c>
      <c r="CC391">
        <v>17</v>
      </c>
      <c r="CD391">
        <v>26</v>
      </c>
      <c r="CE391">
        <v>12</v>
      </c>
      <c r="CF391">
        <v>12</v>
      </c>
      <c r="CG391">
        <v>28</v>
      </c>
      <c r="CH391">
        <v>41</v>
      </c>
      <c r="CI391">
        <v>0</v>
      </c>
      <c r="CJ391">
        <v>0</v>
      </c>
      <c r="CK391">
        <v>1</v>
      </c>
      <c r="CL391">
        <v>3</v>
      </c>
      <c r="CM391">
        <v>2</v>
      </c>
      <c r="CN391">
        <v>0</v>
      </c>
      <c r="CO391">
        <v>0</v>
      </c>
      <c r="CP391">
        <v>6</v>
      </c>
      <c r="CQ391">
        <v>1</v>
      </c>
      <c r="CR391">
        <v>0</v>
      </c>
      <c r="CS391">
        <v>2</v>
      </c>
      <c r="CT391">
        <v>0</v>
      </c>
      <c r="CU391">
        <v>0</v>
      </c>
      <c r="CV391">
        <v>5</v>
      </c>
      <c r="CW391">
        <v>0</v>
      </c>
      <c r="CX391">
        <v>1</v>
      </c>
      <c r="CY391">
        <v>4</v>
      </c>
      <c r="CZ391">
        <v>45</v>
      </c>
      <c r="DA391">
        <v>16</v>
      </c>
      <c r="DB391">
        <v>3</v>
      </c>
      <c r="DC391">
        <v>2</v>
      </c>
      <c r="DD391">
        <v>20</v>
      </c>
      <c r="DE391">
        <v>8</v>
      </c>
      <c r="DF391">
        <v>4</v>
      </c>
      <c r="DG391">
        <v>81</v>
      </c>
      <c r="DH391">
        <v>11</v>
      </c>
      <c r="DI391">
        <v>8</v>
      </c>
      <c r="DJ391">
        <v>11</v>
      </c>
      <c r="DK391">
        <v>10</v>
      </c>
      <c r="DL391">
        <v>1</v>
      </c>
      <c r="DM391">
        <v>8</v>
      </c>
      <c r="DN391">
        <v>7</v>
      </c>
      <c r="DO391">
        <v>1</v>
      </c>
      <c r="DP391" s="42">
        <f t="shared" si="143"/>
        <v>-3</v>
      </c>
      <c r="DQ391" s="20">
        <v>-3.41</v>
      </c>
      <c r="DR391">
        <v>10</v>
      </c>
      <c r="DS391">
        <v>1</v>
      </c>
      <c r="DT391">
        <v>0</v>
      </c>
      <c r="DU391">
        <v>0</v>
      </c>
      <c r="DV391">
        <v>0</v>
      </c>
      <c r="DW391">
        <v>895</v>
      </c>
      <c r="DX391">
        <v>1039</v>
      </c>
      <c r="DY391">
        <v>672</v>
      </c>
      <c r="DZ391">
        <v>772</v>
      </c>
      <c r="EA391">
        <v>465</v>
      </c>
      <c r="EB391">
        <v>529</v>
      </c>
      <c r="EC391">
        <v>40.6</v>
      </c>
      <c r="ED391">
        <v>51.47</v>
      </c>
      <c r="EE391">
        <v>34</v>
      </c>
      <c r="EF391">
        <v>45</v>
      </c>
      <c r="EG391" s="41">
        <f t="shared" si="144"/>
        <v>7.3118279569892475E-2</v>
      </c>
      <c r="EH391" s="43">
        <f t="shared" si="145"/>
        <v>0.9149338374291115</v>
      </c>
      <c r="EI391" s="44">
        <f t="shared" si="146"/>
        <v>0.98805211699900397</v>
      </c>
      <c r="EJ391">
        <v>896</v>
      </c>
      <c r="EK391">
        <v>1039</v>
      </c>
      <c r="EL391">
        <v>672</v>
      </c>
      <c r="EM391">
        <v>772</v>
      </c>
      <c r="EN391">
        <v>465</v>
      </c>
      <c r="EO391">
        <v>530</v>
      </c>
      <c r="EP391">
        <v>34</v>
      </c>
      <c r="EQ391">
        <v>45</v>
      </c>
      <c r="ER391">
        <v>434</v>
      </c>
      <c r="ES391">
        <v>529</v>
      </c>
      <c r="ET391">
        <v>165</v>
      </c>
      <c r="EU391">
        <v>195</v>
      </c>
      <c r="EV391">
        <v>22</v>
      </c>
      <c r="EW391">
        <v>21</v>
      </c>
      <c r="EX391">
        <v>86</v>
      </c>
      <c r="EY391">
        <v>63</v>
      </c>
      <c r="EZ391">
        <v>1.2</v>
      </c>
      <c r="FA391">
        <v>1.1000000000000001</v>
      </c>
      <c r="FB391">
        <v>2.2000000000000002</v>
      </c>
      <c r="FC391" s="20">
        <v>28.9</v>
      </c>
      <c r="FD391" s="26">
        <f t="shared" si="147"/>
        <v>0.42499999999999999</v>
      </c>
      <c r="FE391">
        <v>2.3912</v>
      </c>
      <c r="FF391">
        <v>0.08</v>
      </c>
      <c r="FG391">
        <v>-0.03</v>
      </c>
      <c r="FH391">
        <v>0.05</v>
      </c>
      <c r="FI391">
        <v>2</v>
      </c>
      <c r="FJ391">
        <v>1</v>
      </c>
      <c r="FK391">
        <v>1</v>
      </c>
      <c r="FL391" s="42">
        <f t="shared" si="148"/>
        <v>183</v>
      </c>
      <c r="FM391" s="20">
        <f t="shared" si="149"/>
        <v>14.4</v>
      </c>
      <c r="FN391" s="41">
        <v>7.5705618599999996E-2</v>
      </c>
      <c r="FO391" s="20">
        <f t="shared" si="150"/>
        <v>23.5</v>
      </c>
      <c r="FP391" s="20">
        <f t="shared" si="151"/>
        <v>25.318000000000001</v>
      </c>
      <c r="FQ391" s="20">
        <f t="shared" si="152"/>
        <v>112.0131280467204</v>
      </c>
      <c r="FR391">
        <v>6</v>
      </c>
      <c r="FS391" t="s">
        <v>2358</v>
      </c>
      <c r="FT391">
        <v>244</v>
      </c>
      <c r="FV391" t="s">
        <v>711</v>
      </c>
      <c r="FW391" s="45">
        <v>2000000</v>
      </c>
      <c r="FX391" s="45">
        <v>2000000</v>
      </c>
      <c r="FY391">
        <v>574</v>
      </c>
      <c r="FZ391">
        <v>61</v>
      </c>
      <c r="GA391">
        <v>78</v>
      </c>
      <c r="GB391">
        <v>139</v>
      </c>
      <c r="GC391">
        <v>-27</v>
      </c>
      <c r="GD391">
        <v>146</v>
      </c>
      <c r="GE391">
        <v>1014</v>
      </c>
      <c r="GF391">
        <v>7921</v>
      </c>
      <c r="GG391">
        <v>-0.4</v>
      </c>
      <c r="GH391">
        <v>9.1</v>
      </c>
      <c r="GI391">
        <v>8.6999999999999993</v>
      </c>
      <c r="GJ391" s="42">
        <f t="shared" si="153"/>
        <v>23.5</v>
      </c>
    </row>
    <row r="392" spans="1:192" x14ac:dyDescent="0.45">
      <c r="A392" s="40">
        <v>34461</v>
      </c>
      <c r="B392" t="s">
        <v>1767</v>
      </c>
      <c r="C392" t="s">
        <v>145</v>
      </c>
      <c r="D392" t="s">
        <v>91</v>
      </c>
      <c r="E392" t="s">
        <v>91</v>
      </c>
      <c r="F392">
        <v>75</v>
      </c>
      <c r="G392">
        <v>221</v>
      </c>
      <c r="H392">
        <v>2012</v>
      </c>
      <c r="I392">
        <v>4</v>
      </c>
      <c r="J392">
        <v>95</v>
      </c>
      <c r="K392" t="s">
        <v>202</v>
      </c>
      <c r="L392">
        <v>2014</v>
      </c>
      <c r="M392">
        <v>23</v>
      </c>
      <c r="N392">
        <v>4</v>
      </c>
      <c r="O392">
        <v>8476981</v>
      </c>
      <c r="P392" t="s">
        <v>2359</v>
      </c>
      <c r="Q392" t="s">
        <v>2360</v>
      </c>
      <c r="R392" t="s">
        <v>109</v>
      </c>
      <c r="S392" t="s">
        <v>1545</v>
      </c>
      <c r="T392" t="s">
        <v>710</v>
      </c>
      <c r="U392" t="s">
        <v>159</v>
      </c>
      <c r="V392">
        <v>63</v>
      </c>
      <c r="W392">
        <v>19</v>
      </c>
      <c r="X392">
        <v>11</v>
      </c>
      <c r="Y392">
        <v>5</v>
      </c>
      <c r="Z392">
        <v>30</v>
      </c>
      <c r="AA392">
        <v>10</v>
      </c>
      <c r="AB392">
        <v>52</v>
      </c>
      <c r="AC392" s="26">
        <f t="shared" si="132"/>
        <v>0.47619047619047616</v>
      </c>
      <c r="AD392" s="20">
        <f t="shared" si="133"/>
        <v>7.6875</v>
      </c>
      <c r="AE392" s="20">
        <v>12.853999999999999</v>
      </c>
      <c r="AF392">
        <v>-1</v>
      </c>
      <c r="AG392">
        <v>0.2</v>
      </c>
      <c r="AH392">
        <v>42</v>
      </c>
      <c r="AI392">
        <v>1416</v>
      </c>
      <c r="AJ392">
        <v>68183</v>
      </c>
      <c r="AK392" s="20">
        <v>1136.3833333333</v>
      </c>
      <c r="AL392">
        <v>1136.3699999999999</v>
      </c>
      <c r="AM392">
        <v>1136</v>
      </c>
      <c r="AN392" s="26">
        <f t="shared" si="134"/>
        <v>18.037830687830688</v>
      </c>
      <c r="AO392">
        <v>29.79</v>
      </c>
      <c r="AP392" s="41">
        <f t="shared" si="135"/>
        <v>0.61224489795918369</v>
      </c>
      <c r="AQ392">
        <v>318</v>
      </c>
      <c r="AR392">
        <v>318</v>
      </c>
      <c r="AS392">
        <v>318</v>
      </c>
      <c r="AT392">
        <v>254</v>
      </c>
      <c r="AU392">
        <v>254</v>
      </c>
      <c r="AV392">
        <v>188</v>
      </c>
      <c r="AW392">
        <v>192</v>
      </c>
      <c r="AX392">
        <v>82</v>
      </c>
      <c r="AY392">
        <v>11</v>
      </c>
      <c r="AZ392">
        <v>10</v>
      </c>
      <c r="BA392" s="42">
        <f t="shared" si="136"/>
        <v>21</v>
      </c>
      <c r="BB392">
        <v>19.46</v>
      </c>
      <c r="BC392">
        <v>28.797899999999998</v>
      </c>
      <c r="BD392" s="20">
        <v>101.5</v>
      </c>
      <c r="BE392" s="20">
        <f t="shared" si="137"/>
        <v>419.5</v>
      </c>
      <c r="BF392" s="20">
        <f t="shared" si="138"/>
        <v>22.149475962934609</v>
      </c>
      <c r="BG392">
        <v>431</v>
      </c>
      <c r="BH392">
        <v>365</v>
      </c>
      <c r="BI392">
        <v>291</v>
      </c>
      <c r="BJ392" s="41">
        <f t="shared" si="139"/>
        <v>0.59695290858725758</v>
      </c>
      <c r="BK392">
        <v>109</v>
      </c>
      <c r="BL392">
        <v>109</v>
      </c>
      <c r="BM392">
        <v>89</v>
      </c>
      <c r="BN392" s="42">
        <f t="shared" si="140"/>
        <v>20</v>
      </c>
      <c r="BO392">
        <v>66</v>
      </c>
      <c r="BP392">
        <v>20</v>
      </c>
      <c r="BQ392">
        <v>41</v>
      </c>
      <c r="BR392">
        <v>24</v>
      </c>
      <c r="BS392" s="41">
        <f t="shared" si="141"/>
        <v>3.015075376884422E-2</v>
      </c>
      <c r="BT392">
        <v>26</v>
      </c>
      <c r="BU392">
        <v>36</v>
      </c>
      <c r="BV392" s="41">
        <f t="shared" si="142"/>
        <v>0.41935483870967744</v>
      </c>
      <c r="BW392">
        <v>2</v>
      </c>
      <c r="BX392">
        <v>2</v>
      </c>
      <c r="BY392">
        <v>5</v>
      </c>
      <c r="BZ392">
        <v>8</v>
      </c>
      <c r="CA392">
        <v>19</v>
      </c>
      <c r="CB392">
        <v>26</v>
      </c>
      <c r="CC392">
        <v>5</v>
      </c>
      <c r="CD392">
        <v>3</v>
      </c>
      <c r="CE392">
        <v>7</v>
      </c>
      <c r="CF392">
        <v>24</v>
      </c>
      <c r="CG392">
        <v>20</v>
      </c>
      <c r="CH392">
        <v>22</v>
      </c>
      <c r="CI392">
        <v>0</v>
      </c>
      <c r="CJ392">
        <v>2</v>
      </c>
      <c r="CK392">
        <v>5</v>
      </c>
      <c r="CL392">
        <v>5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4</v>
      </c>
      <c r="CT392">
        <v>1</v>
      </c>
      <c r="CU392">
        <v>0</v>
      </c>
      <c r="CV392">
        <v>13</v>
      </c>
      <c r="CW392">
        <v>0</v>
      </c>
      <c r="CX392">
        <v>3</v>
      </c>
      <c r="CY392">
        <v>7</v>
      </c>
      <c r="CZ392">
        <v>56</v>
      </c>
      <c r="DA392">
        <v>24</v>
      </c>
      <c r="DB392">
        <v>1</v>
      </c>
      <c r="DC392">
        <v>13</v>
      </c>
      <c r="DD392">
        <v>47</v>
      </c>
      <c r="DE392">
        <v>7</v>
      </c>
      <c r="DF392">
        <v>1</v>
      </c>
      <c r="DG392">
        <v>95</v>
      </c>
      <c r="DH392">
        <v>18</v>
      </c>
      <c r="DI392">
        <v>21</v>
      </c>
      <c r="DJ392">
        <v>17</v>
      </c>
      <c r="DK392">
        <v>16</v>
      </c>
      <c r="DL392">
        <v>1</v>
      </c>
      <c r="DM392">
        <v>23</v>
      </c>
      <c r="DN392">
        <v>21</v>
      </c>
      <c r="DO392">
        <v>2</v>
      </c>
      <c r="DP392" s="42">
        <f t="shared" si="143"/>
        <v>3</v>
      </c>
      <c r="DQ392" s="20">
        <v>2.9710000000000001</v>
      </c>
      <c r="DR392">
        <v>16</v>
      </c>
      <c r="DS392">
        <v>2</v>
      </c>
      <c r="DT392">
        <v>0</v>
      </c>
      <c r="DU392">
        <v>0</v>
      </c>
      <c r="DV392">
        <v>0</v>
      </c>
      <c r="DW392">
        <v>1200</v>
      </c>
      <c r="DX392">
        <v>1041</v>
      </c>
      <c r="DY392">
        <v>926</v>
      </c>
      <c r="DZ392">
        <v>772</v>
      </c>
      <c r="EA392">
        <v>671</v>
      </c>
      <c r="EB392">
        <v>570</v>
      </c>
      <c r="EC392">
        <v>56.95</v>
      </c>
      <c r="ED392">
        <v>53.55</v>
      </c>
      <c r="EE392">
        <v>49</v>
      </c>
      <c r="EF392">
        <v>45</v>
      </c>
      <c r="EG392" s="41">
        <f t="shared" si="144"/>
        <v>7.3025335320417287E-2</v>
      </c>
      <c r="EH392" s="43">
        <f t="shared" si="145"/>
        <v>0.92105263157894735</v>
      </c>
      <c r="EI392" s="44">
        <f t="shared" si="146"/>
        <v>0.99407796689936467</v>
      </c>
      <c r="EJ392">
        <v>1201</v>
      </c>
      <c r="EK392">
        <v>1044</v>
      </c>
      <c r="EL392">
        <v>926</v>
      </c>
      <c r="EM392">
        <v>773</v>
      </c>
      <c r="EN392">
        <v>672</v>
      </c>
      <c r="EO392">
        <v>572</v>
      </c>
      <c r="EP392">
        <v>49</v>
      </c>
      <c r="EQ392">
        <v>45</v>
      </c>
      <c r="ER392">
        <v>589</v>
      </c>
      <c r="ES392">
        <v>551</v>
      </c>
      <c r="ET392">
        <v>230</v>
      </c>
      <c r="EU392">
        <v>206</v>
      </c>
      <c r="EV392">
        <v>22</v>
      </c>
      <c r="EW392">
        <v>23</v>
      </c>
      <c r="EX392">
        <v>59</v>
      </c>
      <c r="EY392">
        <v>70</v>
      </c>
      <c r="EZ392">
        <v>1.9</v>
      </c>
      <c r="FA392">
        <v>1.2</v>
      </c>
      <c r="FB392">
        <v>3.1</v>
      </c>
      <c r="FC392" s="20">
        <v>45.4</v>
      </c>
      <c r="FD392" s="26">
        <f t="shared" si="147"/>
        <v>0.72063492063492063</v>
      </c>
      <c r="FE392">
        <v>4.8182</v>
      </c>
      <c r="FF392">
        <v>0.36</v>
      </c>
      <c r="FG392">
        <v>0.26</v>
      </c>
      <c r="FH392">
        <v>0.62</v>
      </c>
      <c r="FI392">
        <v>1</v>
      </c>
      <c r="FJ392">
        <v>1</v>
      </c>
      <c r="FK392">
        <v>1</v>
      </c>
      <c r="FL392" s="42">
        <f t="shared" si="148"/>
        <v>177</v>
      </c>
      <c r="FM392" s="20">
        <f t="shared" si="149"/>
        <v>9.375</v>
      </c>
      <c r="FN392" s="41">
        <v>0.11396386510000001</v>
      </c>
      <c r="FO392" s="20">
        <f t="shared" si="150"/>
        <v>25.8</v>
      </c>
      <c r="FP392" s="20">
        <f t="shared" si="151"/>
        <v>30.594200000000001</v>
      </c>
      <c r="FQ392" s="20">
        <f t="shared" si="152"/>
        <v>118.32413738483066</v>
      </c>
      <c r="FR392">
        <v>4</v>
      </c>
      <c r="FS392" t="s">
        <v>430</v>
      </c>
      <c r="FT392">
        <v>195</v>
      </c>
      <c r="FV392" t="s">
        <v>751</v>
      </c>
      <c r="FW392" s="45">
        <v>1600000</v>
      </c>
      <c r="FX392" s="45">
        <v>1850000</v>
      </c>
      <c r="FY392">
        <v>159</v>
      </c>
      <c r="FZ392">
        <v>37</v>
      </c>
      <c r="GA392">
        <v>27</v>
      </c>
      <c r="GB392">
        <v>64</v>
      </c>
      <c r="GC392">
        <v>10</v>
      </c>
      <c r="GD392">
        <v>135</v>
      </c>
      <c r="GE392">
        <v>328</v>
      </c>
      <c r="GF392">
        <v>2283</v>
      </c>
      <c r="GG392">
        <v>4.5999999999999996</v>
      </c>
      <c r="GH392">
        <v>2.8</v>
      </c>
      <c r="GI392">
        <v>7.4</v>
      </c>
      <c r="GJ392" s="42">
        <f t="shared" si="153"/>
        <v>25.8</v>
      </c>
    </row>
    <row r="393" spans="1:192" x14ac:dyDescent="0.45">
      <c r="A393" s="40">
        <v>31942</v>
      </c>
      <c r="B393" t="s">
        <v>1063</v>
      </c>
      <c r="C393" t="s">
        <v>145</v>
      </c>
      <c r="D393" t="s">
        <v>91</v>
      </c>
      <c r="E393" t="s">
        <v>91</v>
      </c>
      <c r="F393">
        <v>70</v>
      </c>
      <c r="G393">
        <v>177</v>
      </c>
      <c r="H393">
        <v>2005</v>
      </c>
      <c r="I393">
        <v>1</v>
      </c>
      <c r="J393">
        <v>25</v>
      </c>
      <c r="K393" t="s">
        <v>92</v>
      </c>
      <c r="L393">
        <v>2007</v>
      </c>
      <c r="M393">
        <v>30</v>
      </c>
      <c r="N393">
        <v>11</v>
      </c>
      <c r="O393">
        <v>8471699</v>
      </c>
      <c r="P393" t="s">
        <v>2361</v>
      </c>
      <c r="Q393" t="s">
        <v>2362</v>
      </c>
      <c r="R393" t="s">
        <v>2363</v>
      </c>
      <c r="S393" t="s">
        <v>272</v>
      </c>
      <c r="T393" t="s">
        <v>725</v>
      </c>
      <c r="U393" t="s">
        <v>102</v>
      </c>
      <c r="V393">
        <v>80</v>
      </c>
      <c r="W393">
        <v>12</v>
      </c>
      <c r="X393">
        <v>23</v>
      </c>
      <c r="Y393">
        <v>16</v>
      </c>
      <c r="Z393">
        <v>35</v>
      </c>
      <c r="AA393">
        <v>8</v>
      </c>
      <c r="AB393">
        <v>34</v>
      </c>
      <c r="AC393" s="26">
        <f t="shared" si="132"/>
        <v>0.4375</v>
      </c>
      <c r="AD393" s="20">
        <f t="shared" si="133"/>
        <v>1.1068702290076331</v>
      </c>
      <c r="AE393" s="20">
        <v>12.776999999999999</v>
      </c>
      <c r="AF393">
        <v>18</v>
      </c>
      <c r="AG393">
        <v>-5.2</v>
      </c>
      <c r="AH393">
        <v>41</v>
      </c>
      <c r="AI393">
        <v>1790</v>
      </c>
      <c r="AJ393">
        <v>72956</v>
      </c>
      <c r="AK393" s="20">
        <v>1216.1666666666999</v>
      </c>
      <c r="AL393">
        <v>1216.25</v>
      </c>
      <c r="AM393">
        <v>1216</v>
      </c>
      <c r="AN393" s="26">
        <f t="shared" si="134"/>
        <v>15.199166666666667</v>
      </c>
      <c r="AO393">
        <v>25.44</v>
      </c>
      <c r="AP393" s="41">
        <f t="shared" si="135"/>
        <v>0.7142857142857143</v>
      </c>
      <c r="AQ393">
        <v>301</v>
      </c>
      <c r="AR393">
        <v>303</v>
      </c>
      <c r="AS393">
        <v>303</v>
      </c>
      <c r="AT393">
        <v>235</v>
      </c>
      <c r="AU393">
        <v>237</v>
      </c>
      <c r="AV393">
        <v>175</v>
      </c>
      <c r="AW393">
        <v>160</v>
      </c>
      <c r="AX393">
        <v>66</v>
      </c>
      <c r="AY393">
        <v>13</v>
      </c>
      <c r="AZ393">
        <v>16</v>
      </c>
      <c r="BA393" s="42">
        <f t="shared" si="136"/>
        <v>29</v>
      </c>
      <c r="BB393">
        <v>17.989999999999998</v>
      </c>
      <c r="BC393">
        <v>31.834299999999999</v>
      </c>
      <c r="BD393" s="20">
        <v>365.4</v>
      </c>
      <c r="BE393" s="20">
        <f t="shared" si="137"/>
        <v>666.4</v>
      </c>
      <c r="BF393" s="20">
        <f t="shared" si="138"/>
        <v>32.874820143884889</v>
      </c>
      <c r="BG393">
        <v>312</v>
      </c>
      <c r="BH393">
        <v>417</v>
      </c>
      <c r="BI393">
        <v>425</v>
      </c>
      <c r="BJ393" s="41">
        <f t="shared" si="139"/>
        <v>0.42333785617367709</v>
      </c>
      <c r="BK393">
        <v>80</v>
      </c>
      <c r="BL393">
        <v>80</v>
      </c>
      <c r="BM393">
        <v>70</v>
      </c>
      <c r="BN393" s="42">
        <f t="shared" si="140"/>
        <v>10</v>
      </c>
      <c r="BO393">
        <v>62</v>
      </c>
      <c r="BP393">
        <v>41</v>
      </c>
      <c r="BQ393">
        <v>24</v>
      </c>
      <c r="BR393">
        <v>31</v>
      </c>
      <c r="BS393" s="41">
        <f t="shared" si="141"/>
        <v>3.0009680542110357E-2</v>
      </c>
      <c r="BT393">
        <v>35</v>
      </c>
      <c r="BU393">
        <v>36</v>
      </c>
      <c r="BV393" s="41">
        <f t="shared" si="142"/>
        <v>0.49295774647887325</v>
      </c>
      <c r="BW393">
        <v>13</v>
      </c>
      <c r="BX393">
        <v>4</v>
      </c>
      <c r="BY393">
        <v>11</v>
      </c>
      <c r="BZ393">
        <v>10</v>
      </c>
      <c r="CA393">
        <v>11</v>
      </c>
      <c r="CB393">
        <v>22</v>
      </c>
      <c r="CC393">
        <v>8</v>
      </c>
      <c r="CD393">
        <v>13</v>
      </c>
      <c r="CE393">
        <v>10</v>
      </c>
      <c r="CF393">
        <v>11</v>
      </c>
      <c r="CG393">
        <v>26</v>
      </c>
      <c r="CH393">
        <v>24</v>
      </c>
      <c r="CI393">
        <v>0</v>
      </c>
      <c r="CJ393">
        <v>0</v>
      </c>
      <c r="CK393">
        <v>3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2</v>
      </c>
      <c r="CS393">
        <v>1</v>
      </c>
      <c r="CT393">
        <v>1</v>
      </c>
      <c r="CU393">
        <v>0</v>
      </c>
      <c r="CV393">
        <v>7</v>
      </c>
      <c r="CW393">
        <v>0</v>
      </c>
      <c r="CX393">
        <v>2</v>
      </c>
      <c r="CY393">
        <v>3</v>
      </c>
      <c r="CZ393">
        <v>57</v>
      </c>
      <c r="DA393">
        <v>14</v>
      </c>
      <c r="DB393">
        <v>5</v>
      </c>
      <c r="DC393">
        <v>8</v>
      </c>
      <c r="DD393">
        <v>25</v>
      </c>
      <c r="DE393">
        <v>16</v>
      </c>
      <c r="DF393">
        <v>0</v>
      </c>
      <c r="DG393">
        <v>107</v>
      </c>
      <c r="DH393">
        <v>19</v>
      </c>
      <c r="DI393">
        <v>11</v>
      </c>
      <c r="DJ393">
        <v>18</v>
      </c>
      <c r="DK393">
        <v>17</v>
      </c>
      <c r="DL393">
        <v>1</v>
      </c>
      <c r="DM393">
        <v>11</v>
      </c>
      <c r="DN393">
        <v>10</v>
      </c>
      <c r="DO393">
        <v>1</v>
      </c>
      <c r="DP393" s="42">
        <f t="shared" si="143"/>
        <v>-8</v>
      </c>
      <c r="DQ393" s="20">
        <v>-8.8239999999999998</v>
      </c>
      <c r="DR393">
        <v>18</v>
      </c>
      <c r="DS393">
        <v>1</v>
      </c>
      <c r="DT393">
        <v>0</v>
      </c>
      <c r="DU393">
        <v>0</v>
      </c>
      <c r="DV393">
        <v>0</v>
      </c>
      <c r="DW393">
        <v>1102</v>
      </c>
      <c r="DX393">
        <v>1320</v>
      </c>
      <c r="DY393">
        <v>826</v>
      </c>
      <c r="DZ393">
        <v>1002</v>
      </c>
      <c r="EA393">
        <v>581</v>
      </c>
      <c r="EB393">
        <v>729</v>
      </c>
      <c r="EC393">
        <v>52.87</v>
      </c>
      <c r="ED393">
        <v>64.52</v>
      </c>
      <c r="EE393">
        <v>49</v>
      </c>
      <c r="EF393">
        <v>45</v>
      </c>
      <c r="EG393" s="41">
        <f t="shared" si="144"/>
        <v>8.4337349397590355E-2</v>
      </c>
      <c r="EH393" s="43">
        <f t="shared" si="145"/>
        <v>0.93827160493827155</v>
      </c>
      <c r="EI393" s="44">
        <f t="shared" si="146"/>
        <v>1.0226089543358619</v>
      </c>
      <c r="EJ393">
        <v>1105</v>
      </c>
      <c r="EK393">
        <v>1319</v>
      </c>
      <c r="EL393">
        <v>830</v>
      </c>
      <c r="EM393">
        <v>1001</v>
      </c>
      <c r="EN393">
        <v>583</v>
      </c>
      <c r="EO393">
        <v>727</v>
      </c>
      <c r="EP393">
        <v>50</v>
      </c>
      <c r="EQ393">
        <v>43</v>
      </c>
      <c r="ER393">
        <v>536</v>
      </c>
      <c r="ES393">
        <v>695</v>
      </c>
      <c r="ET393">
        <v>215</v>
      </c>
      <c r="EU393">
        <v>287</v>
      </c>
      <c r="EV393">
        <v>31</v>
      </c>
      <c r="EW393">
        <v>30</v>
      </c>
      <c r="EX393">
        <v>85</v>
      </c>
      <c r="EY393">
        <v>66</v>
      </c>
      <c r="EZ393">
        <v>1.4</v>
      </c>
      <c r="FA393">
        <v>2</v>
      </c>
      <c r="FB393">
        <v>3.5</v>
      </c>
      <c r="FC393" s="20">
        <v>38.130000000000003</v>
      </c>
      <c r="FD393" s="26">
        <f t="shared" si="147"/>
        <v>0.47662500000000002</v>
      </c>
      <c r="FE393">
        <v>2.6048999999999998</v>
      </c>
      <c r="FF393">
        <v>0.03</v>
      </c>
      <c r="FG393">
        <v>0</v>
      </c>
      <c r="FH393">
        <v>0.03</v>
      </c>
      <c r="FL393" s="42">
        <f t="shared" si="148"/>
        <v>153</v>
      </c>
      <c r="FM393" s="20">
        <f t="shared" si="149"/>
        <v>5.7777777777777777</v>
      </c>
      <c r="FN393" s="41">
        <v>5.6164383599999999E-2</v>
      </c>
      <c r="FO393" s="20">
        <f t="shared" si="150"/>
        <v>30.9</v>
      </c>
      <c r="FP393" s="20">
        <f t="shared" si="151"/>
        <v>33.235199999999999</v>
      </c>
      <c r="FQ393" s="20">
        <f t="shared" si="152"/>
        <v>119.4820143884892</v>
      </c>
      <c r="FU393" t="s">
        <v>702</v>
      </c>
      <c r="FV393" t="s">
        <v>711</v>
      </c>
      <c r="FW393" s="45">
        <v>3300000</v>
      </c>
      <c r="FX393" s="45">
        <v>3000000</v>
      </c>
      <c r="FY393">
        <v>866</v>
      </c>
      <c r="FZ393">
        <v>157</v>
      </c>
      <c r="GA393">
        <v>211</v>
      </c>
      <c r="GB393">
        <v>368</v>
      </c>
      <c r="GC393">
        <v>37</v>
      </c>
      <c r="GD393">
        <v>293</v>
      </c>
      <c r="GE393">
        <v>1452</v>
      </c>
      <c r="GF393">
        <v>12922</v>
      </c>
      <c r="GG393">
        <v>21</v>
      </c>
      <c r="GH393">
        <v>15.5</v>
      </c>
      <c r="GI393">
        <v>36.5</v>
      </c>
      <c r="GJ393" s="42">
        <f t="shared" si="153"/>
        <v>30.9</v>
      </c>
    </row>
    <row r="394" spans="1:192" x14ac:dyDescent="0.45">
      <c r="A394" s="40">
        <v>31800</v>
      </c>
      <c r="B394" t="s">
        <v>2364</v>
      </c>
      <c r="D394" t="s">
        <v>2365</v>
      </c>
      <c r="E394" t="s">
        <v>120</v>
      </c>
      <c r="F394">
        <v>71</v>
      </c>
      <c r="G394">
        <v>209</v>
      </c>
      <c r="H394">
        <v>2006</v>
      </c>
      <c r="I394">
        <v>6</v>
      </c>
      <c r="J394">
        <v>180</v>
      </c>
      <c r="K394" t="s">
        <v>92</v>
      </c>
      <c r="L394">
        <v>2012</v>
      </c>
      <c r="M394">
        <v>31</v>
      </c>
      <c r="N394">
        <v>5</v>
      </c>
      <c r="O394">
        <v>8473463</v>
      </c>
      <c r="P394" t="s">
        <v>2366</v>
      </c>
      <c r="Q394" t="s">
        <v>2367</v>
      </c>
      <c r="R394" t="s">
        <v>2368</v>
      </c>
      <c r="S394" t="s">
        <v>2369</v>
      </c>
      <c r="T394" t="s">
        <v>716</v>
      </c>
      <c r="U394" t="s">
        <v>129</v>
      </c>
      <c r="V394">
        <v>74</v>
      </c>
      <c r="W394">
        <v>7</v>
      </c>
      <c r="X394">
        <v>12</v>
      </c>
      <c r="Y394">
        <v>4</v>
      </c>
      <c r="Z394">
        <v>19</v>
      </c>
      <c r="AA394">
        <v>13</v>
      </c>
      <c r="AB394">
        <v>50</v>
      </c>
      <c r="AC394" s="26">
        <f t="shared" si="132"/>
        <v>0.25675675675675674</v>
      </c>
      <c r="AD394" s="20">
        <f t="shared" si="133"/>
        <v>-11.126482213438734</v>
      </c>
      <c r="AE394" s="20">
        <v>7.157</v>
      </c>
      <c r="AF394">
        <v>0</v>
      </c>
      <c r="AG394">
        <v>0.1</v>
      </c>
      <c r="AH394">
        <v>31</v>
      </c>
      <c r="AI394">
        <v>1691</v>
      </c>
      <c r="AJ394">
        <v>70094</v>
      </c>
      <c r="AK394" s="20">
        <v>1168.2333333332999</v>
      </c>
      <c r="AL394">
        <v>1168.23</v>
      </c>
      <c r="AM394">
        <v>1168</v>
      </c>
      <c r="AN394" s="26">
        <f t="shared" si="134"/>
        <v>15.786936936936938</v>
      </c>
      <c r="AO394">
        <v>26.54</v>
      </c>
      <c r="AP394" s="41">
        <f t="shared" si="135"/>
        <v>0.45238095238095238</v>
      </c>
      <c r="AQ394">
        <v>172</v>
      </c>
      <c r="AR394">
        <v>172</v>
      </c>
      <c r="AS394">
        <v>172</v>
      </c>
      <c r="AT394">
        <v>157</v>
      </c>
      <c r="AU394">
        <v>157</v>
      </c>
      <c r="AV394">
        <v>114</v>
      </c>
      <c r="AW394">
        <v>117</v>
      </c>
      <c r="AX394">
        <v>56</v>
      </c>
      <c r="AY394">
        <v>4</v>
      </c>
      <c r="AZ394">
        <v>8</v>
      </c>
      <c r="BA394" s="42">
        <f t="shared" si="136"/>
        <v>12</v>
      </c>
      <c r="BB394">
        <v>11.74</v>
      </c>
      <c r="BC394">
        <v>30.552599999999998</v>
      </c>
      <c r="BD394" s="20">
        <v>95.9</v>
      </c>
      <c r="BE394" s="20">
        <f t="shared" si="137"/>
        <v>267.89999999999998</v>
      </c>
      <c r="BF394" s="20">
        <f t="shared" si="138"/>
        <v>13.759276854728947</v>
      </c>
      <c r="BG394">
        <v>246</v>
      </c>
      <c r="BH394">
        <v>445</v>
      </c>
      <c r="BI394">
        <v>620</v>
      </c>
      <c r="BJ394" s="41">
        <f t="shared" si="139"/>
        <v>0.28406466512702078</v>
      </c>
      <c r="BK394">
        <v>219</v>
      </c>
      <c r="BL394">
        <v>219</v>
      </c>
      <c r="BM394">
        <v>66</v>
      </c>
      <c r="BN394" s="42">
        <f t="shared" si="140"/>
        <v>153</v>
      </c>
      <c r="BO394">
        <v>43</v>
      </c>
      <c r="BP394">
        <v>42</v>
      </c>
      <c r="BQ394">
        <v>47</v>
      </c>
      <c r="BR394">
        <v>48</v>
      </c>
      <c r="BS394" s="41">
        <f t="shared" si="141"/>
        <v>4.3478260869565216E-2</v>
      </c>
      <c r="BT394">
        <v>112</v>
      </c>
      <c r="BU394">
        <v>100</v>
      </c>
      <c r="BV394" s="41">
        <f t="shared" si="142"/>
        <v>0.52830188679245282</v>
      </c>
      <c r="BW394">
        <v>77</v>
      </c>
      <c r="BX394">
        <v>66</v>
      </c>
      <c r="BY394">
        <v>25</v>
      </c>
      <c r="BZ394">
        <v>18</v>
      </c>
      <c r="CA394">
        <v>10</v>
      </c>
      <c r="CB394">
        <v>16</v>
      </c>
      <c r="CC394">
        <v>35</v>
      </c>
      <c r="CD394">
        <v>15</v>
      </c>
      <c r="CE394">
        <v>41</v>
      </c>
      <c r="CF394">
        <v>31</v>
      </c>
      <c r="CG394">
        <v>63</v>
      </c>
      <c r="CH394">
        <v>74</v>
      </c>
      <c r="CI394">
        <v>0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2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4</v>
      </c>
      <c r="CW394">
        <v>0</v>
      </c>
      <c r="CX394">
        <v>2</v>
      </c>
      <c r="CY394">
        <v>2</v>
      </c>
      <c r="CZ394">
        <v>39</v>
      </c>
      <c r="DA394">
        <v>14</v>
      </c>
      <c r="DB394">
        <v>3</v>
      </c>
      <c r="DC394">
        <v>9</v>
      </c>
      <c r="DD394">
        <v>25</v>
      </c>
      <c r="DE394">
        <v>24</v>
      </c>
      <c r="DF394">
        <v>1</v>
      </c>
      <c r="DG394">
        <v>38</v>
      </c>
      <c r="DH394">
        <v>14</v>
      </c>
      <c r="DI394">
        <v>8</v>
      </c>
      <c r="DJ394">
        <v>13</v>
      </c>
      <c r="DK394">
        <v>12</v>
      </c>
      <c r="DL394">
        <v>1</v>
      </c>
      <c r="DM394">
        <v>8</v>
      </c>
      <c r="DN394">
        <v>7</v>
      </c>
      <c r="DO394">
        <v>1</v>
      </c>
      <c r="DP394" s="42">
        <f t="shared" si="143"/>
        <v>-6</v>
      </c>
      <c r="DQ394" s="20">
        <v>-6.7930000000000001</v>
      </c>
      <c r="DR394">
        <v>13</v>
      </c>
      <c r="DS394">
        <v>1</v>
      </c>
      <c r="DT394">
        <v>0</v>
      </c>
      <c r="DU394">
        <v>0</v>
      </c>
      <c r="DV394">
        <v>0</v>
      </c>
      <c r="DW394">
        <v>944</v>
      </c>
      <c r="DX394">
        <v>1364</v>
      </c>
      <c r="DY394">
        <v>715</v>
      </c>
      <c r="DZ394">
        <v>1056</v>
      </c>
      <c r="EA394">
        <v>515</v>
      </c>
      <c r="EB394">
        <v>710</v>
      </c>
      <c r="EC394">
        <v>50.2</v>
      </c>
      <c r="ED394">
        <v>68.64</v>
      </c>
      <c r="EE394">
        <v>42</v>
      </c>
      <c r="EF394">
        <v>51</v>
      </c>
      <c r="EG394" s="41">
        <f t="shared" si="144"/>
        <v>8.155339805825243E-2</v>
      </c>
      <c r="EH394" s="43">
        <f t="shared" si="145"/>
        <v>0.92816901408450703</v>
      </c>
      <c r="EI394" s="44">
        <f t="shared" si="146"/>
        <v>1.0097224121427595</v>
      </c>
      <c r="EJ394">
        <v>942</v>
      </c>
      <c r="EK394">
        <v>1361</v>
      </c>
      <c r="EL394">
        <v>714</v>
      </c>
      <c r="EM394">
        <v>1054</v>
      </c>
      <c r="EN394">
        <v>511</v>
      </c>
      <c r="EO394">
        <v>710</v>
      </c>
      <c r="EP394">
        <v>42</v>
      </c>
      <c r="EQ394">
        <v>52</v>
      </c>
      <c r="ER394">
        <v>495</v>
      </c>
      <c r="ES394">
        <v>684</v>
      </c>
      <c r="ET394">
        <v>189</v>
      </c>
      <c r="EU394">
        <v>240</v>
      </c>
      <c r="EV394">
        <v>16</v>
      </c>
      <c r="EW394">
        <v>25</v>
      </c>
      <c r="EX394">
        <v>63</v>
      </c>
      <c r="EY394">
        <v>41</v>
      </c>
      <c r="EZ394">
        <v>-0.60000000000000009</v>
      </c>
      <c r="FA394">
        <v>1.1000000000000001</v>
      </c>
      <c r="FB394">
        <v>0.60000000000000009</v>
      </c>
      <c r="FC394" s="20">
        <v>12.07</v>
      </c>
      <c r="FD394" s="26">
        <f t="shared" si="147"/>
        <v>0.16310810810810811</v>
      </c>
      <c r="FE394">
        <v>1.2224999999999999</v>
      </c>
      <c r="FF394">
        <v>0.03</v>
      </c>
      <c r="FG394">
        <v>-0.51</v>
      </c>
      <c r="FH394">
        <v>-0.48</v>
      </c>
      <c r="FL394" s="42">
        <f t="shared" si="148"/>
        <v>299</v>
      </c>
      <c r="FM394" s="20">
        <f t="shared" si="149"/>
        <v>20.46153846153846</v>
      </c>
      <c r="FN394" s="41">
        <v>2.94933717E-2</v>
      </c>
      <c r="FO394" s="20">
        <f t="shared" si="150"/>
        <v>15.9</v>
      </c>
      <c r="FP394" s="20">
        <f t="shared" si="151"/>
        <v>17.641400000000001</v>
      </c>
      <c r="FQ394" s="20">
        <f t="shared" si="152"/>
        <v>118.53830153308851</v>
      </c>
      <c r="FR394">
        <v>7</v>
      </c>
      <c r="FS394" t="s">
        <v>111</v>
      </c>
      <c r="FT394">
        <v>252</v>
      </c>
      <c r="FV394" t="s">
        <v>711</v>
      </c>
      <c r="FW394" s="45">
        <v>2950000</v>
      </c>
      <c r="FX394" s="45">
        <v>2950000</v>
      </c>
      <c r="FY394">
        <v>327</v>
      </c>
      <c r="FZ394">
        <v>52</v>
      </c>
      <c r="GA394">
        <v>70</v>
      </c>
      <c r="GB394">
        <v>122</v>
      </c>
      <c r="GC394">
        <v>-7</v>
      </c>
      <c r="GD394">
        <v>138</v>
      </c>
      <c r="GE394">
        <v>493</v>
      </c>
      <c r="GF394">
        <v>5260</v>
      </c>
      <c r="GG394">
        <v>4.5999999999999996</v>
      </c>
      <c r="GH394">
        <v>5.2</v>
      </c>
      <c r="GI394">
        <v>9.8000000000000007</v>
      </c>
      <c r="GJ394" s="42">
        <f t="shared" si="153"/>
        <v>15.9</v>
      </c>
    </row>
    <row r="395" spans="1:192" x14ac:dyDescent="0.45">
      <c r="A395" s="40">
        <v>32360</v>
      </c>
      <c r="B395" t="s">
        <v>1258</v>
      </c>
      <c r="C395" t="s">
        <v>145</v>
      </c>
      <c r="D395" t="s">
        <v>91</v>
      </c>
      <c r="E395" t="s">
        <v>91</v>
      </c>
      <c r="F395">
        <v>73</v>
      </c>
      <c r="G395">
        <v>205</v>
      </c>
      <c r="H395">
        <v>2006</v>
      </c>
      <c r="I395">
        <v>2</v>
      </c>
      <c r="J395">
        <v>36</v>
      </c>
      <c r="K395" t="s">
        <v>92</v>
      </c>
      <c r="L395">
        <v>2008</v>
      </c>
      <c r="M395">
        <v>29</v>
      </c>
      <c r="N395">
        <v>10</v>
      </c>
      <c r="O395">
        <v>8473465</v>
      </c>
      <c r="P395" t="s">
        <v>2370</v>
      </c>
      <c r="Q395" t="s">
        <v>2371</v>
      </c>
      <c r="R395" t="s">
        <v>1261</v>
      </c>
      <c r="S395" t="s">
        <v>2372</v>
      </c>
      <c r="T395" t="s">
        <v>725</v>
      </c>
      <c r="U395" t="s">
        <v>373</v>
      </c>
      <c r="V395">
        <v>76</v>
      </c>
      <c r="W395">
        <v>13</v>
      </c>
      <c r="X395">
        <v>16</v>
      </c>
      <c r="Y395">
        <v>11</v>
      </c>
      <c r="Z395">
        <v>29</v>
      </c>
      <c r="AA395">
        <v>8</v>
      </c>
      <c r="AB395">
        <v>49</v>
      </c>
      <c r="AC395" s="26">
        <f t="shared" si="132"/>
        <v>0.38157894736842107</v>
      </c>
      <c r="AD395" s="20">
        <f t="shared" si="133"/>
        <v>2.2107279693486603</v>
      </c>
      <c r="AE395" s="20">
        <v>11.156000000000001</v>
      </c>
      <c r="AF395">
        <v>-5</v>
      </c>
      <c r="AG395">
        <v>-9.4</v>
      </c>
      <c r="AH395">
        <v>33</v>
      </c>
      <c r="AI395">
        <v>1474</v>
      </c>
      <c r="AJ395">
        <v>61351</v>
      </c>
      <c r="AK395" s="20">
        <v>1022.5166666667</v>
      </c>
      <c r="AL395">
        <v>1022.52</v>
      </c>
      <c r="AM395">
        <v>1023</v>
      </c>
      <c r="AN395" s="26">
        <f t="shared" si="134"/>
        <v>13.454166666666666</v>
      </c>
      <c r="AO395">
        <v>22.79</v>
      </c>
      <c r="AP395" s="41">
        <f t="shared" si="135"/>
        <v>0.54716981132075471</v>
      </c>
      <c r="AQ395">
        <v>181</v>
      </c>
      <c r="AR395">
        <v>182</v>
      </c>
      <c r="AS395">
        <v>182</v>
      </c>
      <c r="AT395">
        <v>150</v>
      </c>
      <c r="AU395">
        <v>151</v>
      </c>
      <c r="AV395">
        <v>117</v>
      </c>
      <c r="AW395">
        <v>112</v>
      </c>
      <c r="AX395">
        <v>56</v>
      </c>
      <c r="AY395">
        <v>8</v>
      </c>
      <c r="AZ395">
        <v>9</v>
      </c>
      <c r="BA395" s="42">
        <f t="shared" si="136"/>
        <v>17</v>
      </c>
      <c r="BB395">
        <v>12.62</v>
      </c>
      <c r="BC395">
        <v>26.179500000000001</v>
      </c>
      <c r="BD395" s="20">
        <v>219.5</v>
      </c>
      <c r="BE395" s="20">
        <f t="shared" si="137"/>
        <v>400.5</v>
      </c>
      <c r="BF395" s="20">
        <f t="shared" si="138"/>
        <v>23.500762821265113</v>
      </c>
      <c r="BG395">
        <v>343</v>
      </c>
      <c r="BH395">
        <v>391</v>
      </c>
      <c r="BI395">
        <v>312</v>
      </c>
      <c r="BJ395" s="41">
        <f t="shared" si="139"/>
        <v>0.52366412213740454</v>
      </c>
      <c r="BK395">
        <v>120</v>
      </c>
      <c r="BL395">
        <v>120</v>
      </c>
      <c r="BM395">
        <v>79</v>
      </c>
      <c r="BN395" s="42">
        <f t="shared" si="140"/>
        <v>41</v>
      </c>
      <c r="BO395">
        <v>34</v>
      </c>
      <c r="BP395">
        <v>35</v>
      </c>
      <c r="BQ395">
        <v>20</v>
      </c>
      <c r="BR395">
        <v>22</v>
      </c>
      <c r="BS395" s="41">
        <f t="shared" si="141"/>
        <v>2.8132992327365727E-2</v>
      </c>
      <c r="BT395">
        <v>7</v>
      </c>
      <c r="BU395">
        <v>19</v>
      </c>
      <c r="BV395" s="41">
        <f t="shared" si="142"/>
        <v>0.26923076923076922</v>
      </c>
      <c r="BW395">
        <v>2</v>
      </c>
      <c r="BX395">
        <v>3</v>
      </c>
      <c r="BY395">
        <v>4</v>
      </c>
      <c r="BZ395">
        <v>4</v>
      </c>
      <c r="CA395">
        <v>1</v>
      </c>
      <c r="CB395">
        <v>12</v>
      </c>
      <c r="CC395">
        <v>1</v>
      </c>
      <c r="CD395">
        <v>3</v>
      </c>
      <c r="CE395">
        <v>0</v>
      </c>
      <c r="CF395">
        <v>8</v>
      </c>
      <c r="CG395">
        <v>7</v>
      </c>
      <c r="CH395">
        <v>11</v>
      </c>
      <c r="CI395">
        <v>0</v>
      </c>
      <c r="CJ395">
        <v>0</v>
      </c>
      <c r="CK395">
        <v>4</v>
      </c>
      <c r="CL395">
        <v>0</v>
      </c>
      <c r="CM395">
        <v>1</v>
      </c>
      <c r="CN395">
        <v>0</v>
      </c>
      <c r="CO395">
        <v>0</v>
      </c>
      <c r="CP395">
        <v>2</v>
      </c>
      <c r="CQ395">
        <v>0</v>
      </c>
      <c r="CR395">
        <v>1</v>
      </c>
      <c r="CS395">
        <v>3</v>
      </c>
      <c r="CT395">
        <v>3</v>
      </c>
      <c r="CU395">
        <v>0</v>
      </c>
      <c r="CV395">
        <v>4</v>
      </c>
      <c r="CW395">
        <v>0</v>
      </c>
      <c r="CX395">
        <v>1</v>
      </c>
      <c r="CY395">
        <v>2</v>
      </c>
      <c r="CZ395">
        <v>31</v>
      </c>
      <c r="DA395">
        <v>20</v>
      </c>
      <c r="DB395">
        <v>1</v>
      </c>
      <c r="DC395">
        <v>20</v>
      </c>
      <c r="DD395">
        <v>23</v>
      </c>
      <c r="DE395">
        <v>17</v>
      </c>
      <c r="DF395">
        <v>1</v>
      </c>
      <c r="DG395">
        <v>35</v>
      </c>
      <c r="DH395">
        <v>12</v>
      </c>
      <c r="DI395">
        <v>13</v>
      </c>
      <c r="DJ395">
        <v>12</v>
      </c>
      <c r="DK395">
        <v>9</v>
      </c>
      <c r="DL395">
        <v>3</v>
      </c>
      <c r="DM395">
        <v>15</v>
      </c>
      <c r="DN395">
        <v>12</v>
      </c>
      <c r="DO395">
        <v>3</v>
      </c>
      <c r="DP395" s="42">
        <f t="shared" si="143"/>
        <v>1</v>
      </c>
      <c r="DQ395" s="20">
        <v>1.506</v>
      </c>
      <c r="DR395">
        <v>9</v>
      </c>
      <c r="DS395">
        <v>3</v>
      </c>
      <c r="DT395">
        <v>0</v>
      </c>
      <c r="DU395">
        <v>0</v>
      </c>
      <c r="DV395">
        <v>0</v>
      </c>
      <c r="DW395">
        <v>1040</v>
      </c>
      <c r="DX395">
        <v>979</v>
      </c>
      <c r="DY395">
        <v>805</v>
      </c>
      <c r="DZ395">
        <v>760</v>
      </c>
      <c r="EA395">
        <v>597</v>
      </c>
      <c r="EB395">
        <v>546</v>
      </c>
      <c r="EC395">
        <v>52.17</v>
      </c>
      <c r="ED395">
        <v>44.63</v>
      </c>
      <c r="EE395">
        <v>53</v>
      </c>
      <c r="EF395">
        <v>45</v>
      </c>
      <c r="EG395" s="41">
        <f t="shared" si="144"/>
        <v>8.8777219430485763E-2</v>
      </c>
      <c r="EH395" s="43">
        <f t="shared" si="145"/>
        <v>0.91758241758241754</v>
      </c>
      <c r="EI395" s="44">
        <f t="shared" si="146"/>
        <v>1.0063596370129033</v>
      </c>
      <c r="EJ395">
        <v>1041</v>
      </c>
      <c r="EK395">
        <v>982</v>
      </c>
      <c r="EL395">
        <v>806</v>
      </c>
      <c r="EM395">
        <v>763</v>
      </c>
      <c r="EN395">
        <v>596</v>
      </c>
      <c r="EO395">
        <v>550</v>
      </c>
      <c r="EP395">
        <v>52</v>
      </c>
      <c r="EQ395">
        <v>44</v>
      </c>
      <c r="ER395">
        <v>483</v>
      </c>
      <c r="ES395">
        <v>464</v>
      </c>
      <c r="ET395">
        <v>162</v>
      </c>
      <c r="EU395">
        <v>177</v>
      </c>
      <c r="EV395">
        <v>31</v>
      </c>
      <c r="EW395">
        <v>26</v>
      </c>
      <c r="EX395">
        <v>58</v>
      </c>
      <c r="EY395">
        <v>75</v>
      </c>
      <c r="EZ395">
        <v>1.4</v>
      </c>
      <c r="FA395">
        <v>0.9</v>
      </c>
      <c r="FB395">
        <v>2.2999999999999998</v>
      </c>
      <c r="FC395" s="20">
        <v>23.66</v>
      </c>
      <c r="FD395" s="26">
        <f t="shared" si="147"/>
        <v>0.31131578947368421</v>
      </c>
      <c r="FE395">
        <v>1.1013999999999999</v>
      </c>
      <c r="FF395">
        <v>0.1</v>
      </c>
      <c r="FG395">
        <v>-0.2</v>
      </c>
      <c r="FH395">
        <v>-0.1</v>
      </c>
      <c r="FL395" s="42">
        <f t="shared" si="148"/>
        <v>178</v>
      </c>
      <c r="FM395" s="20">
        <f t="shared" si="149"/>
        <v>15.555555555555555</v>
      </c>
      <c r="FN395" s="41">
        <v>6.0458257700000004E-2</v>
      </c>
      <c r="FO395" s="20">
        <f t="shared" si="150"/>
        <v>25.7</v>
      </c>
      <c r="FP395" s="20">
        <f t="shared" si="151"/>
        <v>29.301200000000001</v>
      </c>
      <c r="FQ395" s="20">
        <f t="shared" si="152"/>
        <v>118.47201032742636</v>
      </c>
      <c r="FR395">
        <v>4</v>
      </c>
      <c r="FS395" t="s">
        <v>189</v>
      </c>
      <c r="FT395">
        <v>195</v>
      </c>
      <c r="FV395" t="s">
        <v>711</v>
      </c>
      <c r="FW395" s="45">
        <v>3500000</v>
      </c>
      <c r="FX395" s="45">
        <v>3333333</v>
      </c>
      <c r="FY395">
        <v>598</v>
      </c>
      <c r="FZ395">
        <v>113</v>
      </c>
      <c r="GA395">
        <v>100</v>
      </c>
      <c r="GB395">
        <v>213</v>
      </c>
      <c r="GC395">
        <v>-78</v>
      </c>
      <c r="GD395">
        <v>261</v>
      </c>
      <c r="GE395">
        <v>1044</v>
      </c>
      <c r="GF395">
        <v>8030</v>
      </c>
      <c r="GG395">
        <v>13.3</v>
      </c>
      <c r="GH395">
        <v>5.7</v>
      </c>
      <c r="GI395">
        <v>18.899999999999999</v>
      </c>
      <c r="GJ395" s="42">
        <f t="shared" si="153"/>
        <v>25.7</v>
      </c>
    </row>
    <row r="396" spans="1:192" x14ac:dyDescent="0.45">
      <c r="A396" s="40">
        <v>33190</v>
      </c>
      <c r="B396" t="s">
        <v>2373</v>
      </c>
      <c r="C396" t="s">
        <v>163</v>
      </c>
      <c r="D396" t="s">
        <v>91</v>
      </c>
      <c r="E396" t="s">
        <v>91</v>
      </c>
      <c r="F396">
        <v>76</v>
      </c>
      <c r="G396">
        <v>225</v>
      </c>
      <c r="K396" t="s">
        <v>92</v>
      </c>
      <c r="L396">
        <v>2011</v>
      </c>
      <c r="M396">
        <v>27</v>
      </c>
      <c r="N396">
        <v>7</v>
      </c>
      <c r="O396">
        <v>8475455</v>
      </c>
      <c r="P396" t="s">
        <v>2374</v>
      </c>
      <c r="Q396" t="s">
        <v>2375</v>
      </c>
      <c r="R396" t="s">
        <v>2176</v>
      </c>
      <c r="S396" t="s">
        <v>2376</v>
      </c>
      <c r="T396" t="s">
        <v>720</v>
      </c>
      <c r="U396" t="s">
        <v>319</v>
      </c>
      <c r="V396">
        <v>81</v>
      </c>
      <c r="W396">
        <v>5</v>
      </c>
      <c r="X396">
        <v>17</v>
      </c>
      <c r="Y396">
        <v>8</v>
      </c>
      <c r="Z396">
        <v>22</v>
      </c>
      <c r="AA396">
        <v>13</v>
      </c>
      <c r="AB396">
        <v>45</v>
      </c>
      <c r="AC396" s="26">
        <f t="shared" si="132"/>
        <v>0.27160493827160492</v>
      </c>
      <c r="AD396" s="20">
        <f t="shared" si="133"/>
        <v>9.6065573770491799</v>
      </c>
      <c r="AE396" s="20">
        <v>7.3259999999999996</v>
      </c>
      <c r="AF396">
        <v>-7</v>
      </c>
      <c r="AG396">
        <v>-0.1</v>
      </c>
      <c r="AH396">
        <v>60</v>
      </c>
      <c r="AI396">
        <v>1878</v>
      </c>
      <c r="AJ396">
        <v>84174</v>
      </c>
      <c r="AK396" s="20">
        <v>1402.9</v>
      </c>
      <c r="AL396">
        <v>1402.9</v>
      </c>
      <c r="AM396">
        <v>1403</v>
      </c>
      <c r="AN396" s="26">
        <f t="shared" si="134"/>
        <v>17.319753086419755</v>
      </c>
      <c r="AO396">
        <v>29.14</v>
      </c>
      <c r="AP396" s="41">
        <f t="shared" si="135"/>
        <v>0.36666666666666664</v>
      </c>
      <c r="AQ396">
        <v>202</v>
      </c>
      <c r="AR396">
        <v>202</v>
      </c>
      <c r="AS396">
        <v>203</v>
      </c>
      <c r="AT396">
        <v>139</v>
      </c>
      <c r="AU396">
        <v>140</v>
      </c>
      <c r="AV396">
        <v>88</v>
      </c>
      <c r="AW396">
        <v>59</v>
      </c>
      <c r="AX396">
        <v>6</v>
      </c>
      <c r="AY396">
        <v>3</v>
      </c>
      <c r="AZ396">
        <v>11</v>
      </c>
      <c r="BA396" s="42">
        <f t="shared" si="136"/>
        <v>14</v>
      </c>
      <c r="BB396">
        <v>3.78</v>
      </c>
      <c r="BC396">
        <v>52.761400000000002</v>
      </c>
      <c r="BD396" s="20">
        <v>199.7</v>
      </c>
      <c r="BE396" s="20">
        <f t="shared" si="137"/>
        <v>401.7</v>
      </c>
      <c r="BF396" s="20">
        <f t="shared" si="138"/>
        <v>17.180126880034212</v>
      </c>
      <c r="BG396">
        <v>406</v>
      </c>
      <c r="BH396">
        <v>472</v>
      </c>
      <c r="BI396">
        <v>389</v>
      </c>
      <c r="BJ396" s="41">
        <f t="shared" si="139"/>
        <v>0.51069182389937107</v>
      </c>
      <c r="BK396">
        <v>197</v>
      </c>
      <c r="BL396">
        <v>197</v>
      </c>
      <c r="BM396">
        <v>132</v>
      </c>
      <c r="BN396" s="42">
        <f t="shared" si="140"/>
        <v>65</v>
      </c>
      <c r="BO396">
        <v>52</v>
      </c>
      <c r="BP396">
        <v>29</v>
      </c>
      <c r="BQ396">
        <v>11</v>
      </c>
      <c r="BR396">
        <v>107</v>
      </c>
      <c r="BS396" s="41">
        <f t="shared" si="141"/>
        <v>9.5195729537366547E-2</v>
      </c>
      <c r="BT396">
        <v>0</v>
      </c>
      <c r="BU396">
        <v>0</v>
      </c>
      <c r="BV396" s="41">
        <f t="shared" si="142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3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4</v>
      </c>
      <c r="CZ396">
        <v>48</v>
      </c>
      <c r="DA396">
        <v>2</v>
      </c>
      <c r="DB396">
        <v>0</v>
      </c>
      <c r="DC396">
        <v>25</v>
      </c>
      <c r="DD396">
        <v>13</v>
      </c>
      <c r="DE396">
        <v>1</v>
      </c>
      <c r="DF396">
        <v>1</v>
      </c>
      <c r="DG396">
        <v>46</v>
      </c>
      <c r="DH396">
        <v>20</v>
      </c>
      <c r="DI396">
        <v>10</v>
      </c>
      <c r="DJ396">
        <v>20</v>
      </c>
      <c r="DK396">
        <v>17</v>
      </c>
      <c r="DL396">
        <v>3</v>
      </c>
      <c r="DM396">
        <v>12</v>
      </c>
      <c r="DN396">
        <v>9</v>
      </c>
      <c r="DO396">
        <v>3</v>
      </c>
      <c r="DP396" s="42">
        <f t="shared" si="143"/>
        <v>-10</v>
      </c>
      <c r="DQ396" s="20">
        <v>-1.21</v>
      </c>
      <c r="DR396">
        <v>15</v>
      </c>
      <c r="DS396">
        <v>4</v>
      </c>
      <c r="DT396">
        <v>0</v>
      </c>
      <c r="DU396">
        <v>0</v>
      </c>
      <c r="DV396">
        <v>1</v>
      </c>
      <c r="DW396">
        <v>1345</v>
      </c>
      <c r="DX396">
        <v>1397</v>
      </c>
      <c r="DY396">
        <v>1001</v>
      </c>
      <c r="DZ396">
        <v>1017</v>
      </c>
      <c r="EA396">
        <v>696</v>
      </c>
      <c r="EB396">
        <v>733</v>
      </c>
      <c r="EC396">
        <v>63.13</v>
      </c>
      <c r="ED396">
        <v>68.569999999999993</v>
      </c>
      <c r="EE396">
        <v>60</v>
      </c>
      <c r="EF396">
        <v>74</v>
      </c>
      <c r="EG396" s="41">
        <f t="shared" si="144"/>
        <v>8.6206896551724144E-2</v>
      </c>
      <c r="EH396" s="43">
        <f t="shared" si="145"/>
        <v>0.89904502046384716</v>
      </c>
      <c r="EI396" s="44">
        <f t="shared" si="146"/>
        <v>0.98525191701557135</v>
      </c>
      <c r="EJ396">
        <v>1339</v>
      </c>
      <c r="EK396">
        <v>1397</v>
      </c>
      <c r="EL396">
        <v>997</v>
      </c>
      <c r="EM396">
        <v>1017</v>
      </c>
      <c r="EN396">
        <v>694</v>
      </c>
      <c r="EO396">
        <v>733</v>
      </c>
      <c r="EP396">
        <v>59</v>
      </c>
      <c r="EQ396">
        <v>74</v>
      </c>
      <c r="ER396">
        <v>642</v>
      </c>
      <c r="ES396">
        <v>699</v>
      </c>
      <c r="ET396">
        <v>273</v>
      </c>
      <c r="EU396">
        <v>312</v>
      </c>
      <c r="EV396">
        <v>33</v>
      </c>
      <c r="EW396">
        <v>53</v>
      </c>
      <c r="EX396">
        <v>100</v>
      </c>
      <c r="EY396">
        <v>101</v>
      </c>
      <c r="EZ396">
        <v>1</v>
      </c>
      <c r="FA396">
        <v>2.8</v>
      </c>
      <c r="FB396">
        <v>3.8</v>
      </c>
      <c r="FC396" s="20">
        <v>26.38</v>
      </c>
      <c r="FD396" s="26">
        <f t="shared" si="147"/>
        <v>0.32567901234567898</v>
      </c>
      <c r="FE396">
        <v>1.1485000000000001</v>
      </c>
      <c r="FF396">
        <v>-0.02</v>
      </c>
      <c r="FG396">
        <v>-0.81</v>
      </c>
      <c r="FH396">
        <v>-0.83</v>
      </c>
      <c r="FL396" s="42">
        <f t="shared" si="148"/>
        <v>368</v>
      </c>
      <c r="FM396" s="20">
        <f t="shared" si="149"/>
        <v>13.866666666666667</v>
      </c>
      <c r="FN396" s="41">
        <v>2.0916233000000003E-2</v>
      </c>
      <c r="FO396" s="20">
        <f t="shared" si="150"/>
        <v>16</v>
      </c>
      <c r="FP396" s="20">
        <f t="shared" si="151"/>
        <v>21.757999999999999</v>
      </c>
      <c r="FQ396" s="20">
        <f t="shared" si="152"/>
        <v>117.27136645519994</v>
      </c>
      <c r="FV396" t="s">
        <v>711</v>
      </c>
      <c r="FW396" s="45">
        <v>3400000</v>
      </c>
      <c r="FX396" s="45">
        <v>3270000</v>
      </c>
      <c r="FY396">
        <v>447</v>
      </c>
      <c r="FZ396">
        <v>20</v>
      </c>
      <c r="GA396">
        <v>58</v>
      </c>
      <c r="GB396">
        <v>78</v>
      </c>
      <c r="GC396">
        <v>-4</v>
      </c>
      <c r="GD396">
        <v>409</v>
      </c>
      <c r="GE396">
        <v>536</v>
      </c>
      <c r="GF396">
        <v>8304</v>
      </c>
      <c r="GG396">
        <v>0.30000000000000004</v>
      </c>
      <c r="GH396">
        <v>17.3</v>
      </c>
      <c r="GI396">
        <v>17.5</v>
      </c>
      <c r="GJ396" s="42">
        <f t="shared" si="153"/>
        <v>16</v>
      </c>
    </row>
    <row r="397" spans="1:192" x14ac:dyDescent="0.45">
      <c r="A397" s="40">
        <v>32247</v>
      </c>
      <c r="B397" t="s">
        <v>310</v>
      </c>
      <c r="C397" t="s">
        <v>213</v>
      </c>
      <c r="D397" t="s">
        <v>91</v>
      </c>
      <c r="E397" t="s">
        <v>91</v>
      </c>
      <c r="F397">
        <v>76</v>
      </c>
      <c r="G397">
        <v>222</v>
      </c>
      <c r="H397">
        <v>2006</v>
      </c>
      <c r="I397">
        <v>3</v>
      </c>
      <c r="J397">
        <v>68</v>
      </c>
      <c r="K397" t="s">
        <v>202</v>
      </c>
      <c r="L397">
        <v>2012</v>
      </c>
      <c r="M397">
        <v>29</v>
      </c>
      <c r="N397">
        <v>6</v>
      </c>
      <c r="O397">
        <v>8473468</v>
      </c>
      <c r="P397" t="s">
        <v>2377</v>
      </c>
      <c r="Q397" t="s">
        <v>2378</v>
      </c>
      <c r="R397" t="s">
        <v>2379</v>
      </c>
      <c r="S397" t="s">
        <v>815</v>
      </c>
      <c r="T397" t="s">
        <v>720</v>
      </c>
      <c r="U397" t="s">
        <v>166</v>
      </c>
      <c r="V397">
        <v>21</v>
      </c>
      <c r="W397">
        <v>0</v>
      </c>
      <c r="X397">
        <v>2</v>
      </c>
      <c r="Y397">
        <v>2</v>
      </c>
      <c r="Z397">
        <v>2</v>
      </c>
      <c r="AA397">
        <v>27</v>
      </c>
      <c r="AB397">
        <v>106</v>
      </c>
      <c r="AC397" s="26">
        <f t="shared" si="132"/>
        <v>9.5238095238095233E-2</v>
      </c>
      <c r="AD397" s="20">
        <f t="shared" si="133"/>
        <v>-1.3372093023255816</v>
      </c>
      <c r="AE397" s="20">
        <v>0.60099999999999998</v>
      </c>
      <c r="AF397">
        <v>4</v>
      </c>
      <c r="AG397">
        <v>0.1</v>
      </c>
      <c r="AH397">
        <v>31</v>
      </c>
      <c r="AI397">
        <v>450</v>
      </c>
      <c r="AJ397">
        <v>18564</v>
      </c>
      <c r="AK397" s="20">
        <v>309.39999999999998</v>
      </c>
      <c r="AL397">
        <v>310.3</v>
      </c>
      <c r="AM397">
        <v>309</v>
      </c>
      <c r="AN397" s="26">
        <f t="shared" si="134"/>
        <v>14.733333333333333</v>
      </c>
      <c r="AO397">
        <v>24.93</v>
      </c>
      <c r="AP397" s="41">
        <f t="shared" si="135"/>
        <v>0.11764705882352941</v>
      </c>
      <c r="AQ397">
        <v>57</v>
      </c>
      <c r="AR397">
        <v>57</v>
      </c>
      <c r="AS397">
        <v>57</v>
      </c>
      <c r="AT397">
        <v>34</v>
      </c>
      <c r="AU397">
        <v>34</v>
      </c>
      <c r="AV397">
        <v>19</v>
      </c>
      <c r="AW397">
        <v>10</v>
      </c>
      <c r="AX397">
        <v>1</v>
      </c>
      <c r="AY397">
        <v>0</v>
      </c>
      <c r="AZ397">
        <v>3</v>
      </c>
      <c r="BA397" s="42">
        <f t="shared" si="136"/>
        <v>3</v>
      </c>
      <c r="BB397">
        <v>0.68</v>
      </c>
      <c r="BC397">
        <v>55.631599999999999</v>
      </c>
      <c r="BD397" s="20">
        <v>42.1</v>
      </c>
      <c r="BE397" s="20">
        <f t="shared" si="137"/>
        <v>99.1</v>
      </c>
      <c r="BF397" s="20">
        <f t="shared" si="138"/>
        <v>19.162101192394456</v>
      </c>
      <c r="BG397">
        <v>101</v>
      </c>
      <c r="BH397">
        <v>99</v>
      </c>
      <c r="BI397">
        <v>100</v>
      </c>
      <c r="BJ397" s="41">
        <f t="shared" si="139"/>
        <v>0.50248756218905477</v>
      </c>
      <c r="BK397">
        <v>57</v>
      </c>
      <c r="BL397">
        <v>57</v>
      </c>
      <c r="BM397">
        <v>31</v>
      </c>
      <c r="BN397" s="42">
        <f t="shared" si="140"/>
        <v>26</v>
      </c>
      <c r="BO397">
        <v>15</v>
      </c>
      <c r="BP397">
        <v>11</v>
      </c>
      <c r="BQ397">
        <v>9</v>
      </c>
      <c r="BR397">
        <v>19</v>
      </c>
      <c r="BS397" s="41">
        <f t="shared" si="141"/>
        <v>8.1896551724137928E-2</v>
      </c>
      <c r="BT397">
        <v>0</v>
      </c>
      <c r="BU397">
        <v>0</v>
      </c>
      <c r="BV397" s="41">
        <f t="shared" si="142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2</v>
      </c>
      <c r="CY397">
        <v>0</v>
      </c>
      <c r="CZ397">
        <v>13</v>
      </c>
      <c r="DA397">
        <v>0</v>
      </c>
      <c r="DB397">
        <v>0</v>
      </c>
      <c r="DC397">
        <v>9</v>
      </c>
      <c r="DD397">
        <v>4</v>
      </c>
      <c r="DE397">
        <v>0</v>
      </c>
      <c r="DF397">
        <v>0</v>
      </c>
      <c r="DG397">
        <v>6</v>
      </c>
      <c r="DH397">
        <v>10</v>
      </c>
      <c r="DI397">
        <v>2</v>
      </c>
      <c r="DJ397">
        <v>9</v>
      </c>
      <c r="DK397">
        <v>8</v>
      </c>
      <c r="DL397">
        <v>1</v>
      </c>
      <c r="DM397">
        <v>3</v>
      </c>
      <c r="DN397">
        <v>2</v>
      </c>
      <c r="DO397">
        <v>1</v>
      </c>
      <c r="DP397" s="42">
        <f t="shared" si="143"/>
        <v>-8</v>
      </c>
      <c r="DQ397" s="20">
        <v>-3.7469999999999999</v>
      </c>
      <c r="DR397">
        <v>8</v>
      </c>
      <c r="DS397">
        <v>1</v>
      </c>
      <c r="DT397">
        <v>0</v>
      </c>
      <c r="DU397">
        <v>1</v>
      </c>
      <c r="DV397">
        <v>0</v>
      </c>
      <c r="DW397">
        <v>315</v>
      </c>
      <c r="DX397">
        <v>294</v>
      </c>
      <c r="DY397">
        <v>238</v>
      </c>
      <c r="DZ397">
        <v>213</v>
      </c>
      <c r="EA397">
        <v>174</v>
      </c>
      <c r="EB397">
        <v>166</v>
      </c>
      <c r="EC397">
        <v>15.58</v>
      </c>
      <c r="ED397">
        <v>16.25</v>
      </c>
      <c r="EE397">
        <v>17</v>
      </c>
      <c r="EF397">
        <v>17</v>
      </c>
      <c r="EG397" s="41">
        <f t="shared" si="144"/>
        <v>9.7701149425287362E-2</v>
      </c>
      <c r="EH397" s="43">
        <f t="shared" si="145"/>
        <v>0.89759036144578319</v>
      </c>
      <c r="EI397" s="44">
        <f t="shared" si="146"/>
        <v>0.99529151087107059</v>
      </c>
      <c r="EJ397">
        <v>315</v>
      </c>
      <c r="EK397">
        <v>293</v>
      </c>
      <c r="EL397">
        <v>237</v>
      </c>
      <c r="EM397">
        <v>212</v>
      </c>
      <c r="EN397">
        <v>173</v>
      </c>
      <c r="EO397">
        <v>165</v>
      </c>
      <c r="EP397">
        <v>17</v>
      </c>
      <c r="EQ397">
        <v>16</v>
      </c>
      <c r="ER397">
        <v>153</v>
      </c>
      <c r="ES397">
        <v>148</v>
      </c>
      <c r="ET397">
        <v>63</v>
      </c>
      <c r="EU397">
        <v>70</v>
      </c>
      <c r="EV397">
        <v>11</v>
      </c>
      <c r="EW397">
        <v>8</v>
      </c>
      <c r="EX397">
        <v>27</v>
      </c>
      <c r="EY397">
        <v>17</v>
      </c>
      <c r="EZ397">
        <v>-0.2</v>
      </c>
      <c r="FA397">
        <v>0.9</v>
      </c>
      <c r="FB397">
        <v>0.7</v>
      </c>
      <c r="FC397" s="20">
        <v>5.42</v>
      </c>
      <c r="FD397" s="26">
        <f t="shared" si="147"/>
        <v>0.2580952380952381</v>
      </c>
      <c r="FE397">
        <v>6.9400000000000003E-2</v>
      </c>
      <c r="FF397">
        <v>0.03</v>
      </c>
      <c r="FG397">
        <v>-0.05</v>
      </c>
      <c r="FH397">
        <v>-0.02</v>
      </c>
      <c r="FL397" s="42">
        <f t="shared" si="148"/>
        <v>108</v>
      </c>
      <c r="FM397" s="20">
        <f t="shared" si="149"/>
        <v>8.25</v>
      </c>
      <c r="FN397" s="41">
        <v>0</v>
      </c>
      <c r="FO397" s="20">
        <f t="shared" si="150"/>
        <v>-1.1000000000000001</v>
      </c>
      <c r="FP397" s="20">
        <f t="shared" si="151"/>
        <v>1.2505999999999999</v>
      </c>
      <c r="FQ397" s="20">
        <f t="shared" si="152"/>
        <v>117.75700934579439</v>
      </c>
      <c r="FV397" t="s">
        <v>711</v>
      </c>
      <c r="FW397" s="45">
        <v>900000</v>
      </c>
      <c r="FX397" s="45">
        <v>900000</v>
      </c>
      <c r="FY397">
        <v>279</v>
      </c>
      <c r="FZ397">
        <v>7</v>
      </c>
      <c r="GA397">
        <v>36</v>
      </c>
      <c r="GB397">
        <v>43</v>
      </c>
      <c r="GC397">
        <v>16</v>
      </c>
      <c r="GD397">
        <v>358</v>
      </c>
      <c r="GE397">
        <v>294</v>
      </c>
      <c r="GF397">
        <v>4744</v>
      </c>
      <c r="GG397">
        <v>-0.30000000000000004</v>
      </c>
      <c r="GH397">
        <v>11.1</v>
      </c>
      <c r="GI397">
        <v>10.8</v>
      </c>
      <c r="GJ397" s="42">
        <f t="shared" si="153"/>
        <v>-1.1000000000000001</v>
      </c>
    </row>
    <row r="398" spans="1:192" x14ac:dyDescent="0.45">
      <c r="A398" s="40">
        <v>35290</v>
      </c>
      <c r="B398" t="s">
        <v>125</v>
      </c>
      <c r="C398" t="s">
        <v>126</v>
      </c>
      <c r="D398" t="s">
        <v>91</v>
      </c>
      <c r="E398" t="s">
        <v>91</v>
      </c>
      <c r="F398">
        <v>73</v>
      </c>
      <c r="G398">
        <v>193</v>
      </c>
      <c r="K398" t="s">
        <v>92</v>
      </c>
      <c r="L398">
        <v>2017</v>
      </c>
      <c r="M398">
        <v>21</v>
      </c>
      <c r="N398">
        <v>1</v>
      </c>
      <c r="O398">
        <v>8479613</v>
      </c>
      <c r="P398" t="s">
        <v>2380</v>
      </c>
      <c r="Q398" t="s">
        <v>2381</v>
      </c>
      <c r="R398" t="s">
        <v>2382</v>
      </c>
      <c r="S398" t="s">
        <v>2383</v>
      </c>
      <c r="T398" t="s">
        <v>725</v>
      </c>
      <c r="U398" t="s">
        <v>102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33</v>
      </c>
      <c r="AB398">
        <v>69</v>
      </c>
      <c r="AC398" s="26">
        <f t="shared" si="132"/>
        <v>0</v>
      </c>
      <c r="AD398" s="20">
        <f t="shared" si="133"/>
        <v>0</v>
      </c>
      <c r="AE398" s="20">
        <v>0</v>
      </c>
      <c r="AF398">
        <v>-1</v>
      </c>
      <c r="AG398">
        <v>-0.5</v>
      </c>
      <c r="AH398">
        <v>0</v>
      </c>
      <c r="AI398">
        <v>10</v>
      </c>
      <c r="AJ398">
        <v>473</v>
      </c>
      <c r="AK398" s="20">
        <v>7.8833333333333</v>
      </c>
      <c r="AL398">
        <v>7.88</v>
      </c>
      <c r="AM398">
        <v>8</v>
      </c>
      <c r="AN398" s="26">
        <f t="shared" si="134"/>
        <v>7.8833333333333337</v>
      </c>
      <c r="AO398">
        <v>13.43</v>
      </c>
      <c r="AP398" s="41">
        <f t="shared" si="135"/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 s="42">
        <f t="shared" si="136"/>
        <v>0</v>
      </c>
      <c r="BB398">
        <v>0.04</v>
      </c>
      <c r="BC398">
        <v>0</v>
      </c>
      <c r="BD398" s="20">
        <v>0</v>
      </c>
      <c r="BE398" s="20">
        <f t="shared" si="137"/>
        <v>1</v>
      </c>
      <c r="BF398" s="20">
        <f t="shared" si="138"/>
        <v>7.6142131979695424</v>
      </c>
      <c r="BG398">
        <v>2</v>
      </c>
      <c r="BH398">
        <v>2</v>
      </c>
      <c r="BI398">
        <v>4</v>
      </c>
      <c r="BJ398" s="41">
        <f t="shared" si="139"/>
        <v>0.33333333333333331</v>
      </c>
      <c r="BK398">
        <v>0</v>
      </c>
      <c r="BL398">
        <v>0</v>
      </c>
      <c r="BM398">
        <v>0</v>
      </c>
      <c r="BN398" s="42">
        <f t="shared" si="140"/>
        <v>0</v>
      </c>
      <c r="BO398">
        <v>1</v>
      </c>
      <c r="BP398">
        <v>1</v>
      </c>
      <c r="BQ398">
        <v>0</v>
      </c>
      <c r="BR398">
        <v>0</v>
      </c>
      <c r="BS398" s="41">
        <f t="shared" si="141"/>
        <v>0</v>
      </c>
      <c r="BT398">
        <v>0</v>
      </c>
      <c r="BU398">
        <v>0</v>
      </c>
      <c r="BV398" s="41">
        <f t="shared" si="142"/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 s="42">
        <f t="shared" si="143"/>
        <v>0</v>
      </c>
      <c r="DQ398" s="20">
        <v>-2E-3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6</v>
      </c>
      <c r="DX398">
        <v>8</v>
      </c>
      <c r="DY398">
        <v>6</v>
      </c>
      <c r="DZ398">
        <v>6</v>
      </c>
      <c r="EA398">
        <v>2</v>
      </c>
      <c r="EB398">
        <v>6</v>
      </c>
      <c r="EC398">
        <v>0.22</v>
      </c>
      <c r="ED398">
        <v>0.45</v>
      </c>
      <c r="EE398">
        <v>0</v>
      </c>
      <c r="EF398">
        <v>1</v>
      </c>
      <c r="EG398" s="41">
        <f t="shared" si="144"/>
        <v>0</v>
      </c>
      <c r="EH398" s="43">
        <f t="shared" si="145"/>
        <v>0.83333333333333337</v>
      </c>
      <c r="EI398" s="44">
        <f t="shared" si="146"/>
        <v>0.83333333333333337</v>
      </c>
      <c r="EJ398">
        <v>6</v>
      </c>
      <c r="EK398">
        <v>8</v>
      </c>
      <c r="EL398">
        <v>6</v>
      </c>
      <c r="EM398">
        <v>6</v>
      </c>
      <c r="EN398">
        <v>2</v>
      </c>
      <c r="EO398">
        <v>6</v>
      </c>
      <c r="EP398">
        <v>0</v>
      </c>
      <c r="EQ398">
        <v>1</v>
      </c>
      <c r="ER398">
        <v>3</v>
      </c>
      <c r="ES398">
        <v>6</v>
      </c>
      <c r="ET398">
        <v>1</v>
      </c>
      <c r="EU398">
        <v>2</v>
      </c>
      <c r="EV398">
        <v>0</v>
      </c>
      <c r="EW398">
        <v>1</v>
      </c>
      <c r="EX398">
        <v>1</v>
      </c>
      <c r="EY398">
        <v>1</v>
      </c>
      <c r="EZ398">
        <v>0</v>
      </c>
      <c r="FA398">
        <v>0</v>
      </c>
      <c r="FB398">
        <v>-0.1</v>
      </c>
      <c r="FC398" s="20">
        <v>-0.30000000000000004</v>
      </c>
      <c r="FD398" s="26">
        <f t="shared" si="147"/>
        <v>-0.30000000000000004</v>
      </c>
      <c r="FE398">
        <v>3.0000000000000003E-4</v>
      </c>
      <c r="FF398">
        <v>0</v>
      </c>
      <c r="FG398">
        <v>0</v>
      </c>
      <c r="FH398">
        <v>0</v>
      </c>
      <c r="FL398" s="42">
        <f t="shared" si="148"/>
        <v>0</v>
      </c>
      <c r="FM398" s="20">
        <f t="shared" si="149"/>
        <v>0</v>
      </c>
      <c r="FN398" s="41">
        <v>0</v>
      </c>
      <c r="FO398" s="20">
        <f t="shared" si="150"/>
        <v>0</v>
      </c>
      <c r="FP398" s="20">
        <f t="shared" si="151"/>
        <v>-4.0000000000000002E-4</v>
      </c>
      <c r="FQ398" s="20">
        <f t="shared" si="152"/>
        <v>106.5989847715736</v>
      </c>
      <c r="FV398" t="s">
        <v>751</v>
      </c>
      <c r="FW398" s="45">
        <v>685000</v>
      </c>
      <c r="FX398" s="45">
        <v>701667</v>
      </c>
      <c r="FY398">
        <v>1</v>
      </c>
      <c r="FZ398">
        <v>0</v>
      </c>
      <c r="GA398">
        <v>0</v>
      </c>
      <c r="GB398">
        <v>0</v>
      </c>
      <c r="GC398">
        <v>-1</v>
      </c>
      <c r="GD398">
        <v>0</v>
      </c>
      <c r="GE398">
        <v>0</v>
      </c>
      <c r="GF398">
        <v>8</v>
      </c>
      <c r="GG398">
        <v>0</v>
      </c>
      <c r="GH398">
        <v>0</v>
      </c>
      <c r="GI398">
        <v>-0.1</v>
      </c>
      <c r="GJ398" s="42">
        <f t="shared" si="153"/>
        <v>0</v>
      </c>
    </row>
    <row r="399" spans="1:192" x14ac:dyDescent="0.45">
      <c r="A399" s="40">
        <v>32301</v>
      </c>
      <c r="B399" t="s">
        <v>1040</v>
      </c>
      <c r="C399" t="s">
        <v>163</v>
      </c>
      <c r="D399" t="s">
        <v>91</v>
      </c>
      <c r="E399" t="s">
        <v>91</v>
      </c>
      <c r="F399">
        <v>75</v>
      </c>
      <c r="G399">
        <v>236</v>
      </c>
      <c r="H399">
        <v>2006</v>
      </c>
      <c r="I399">
        <v>2</v>
      </c>
      <c r="J399">
        <v>50</v>
      </c>
      <c r="K399" t="s">
        <v>92</v>
      </c>
      <c r="L399">
        <v>2007</v>
      </c>
      <c r="M399">
        <v>29</v>
      </c>
      <c r="N399">
        <v>11</v>
      </c>
      <c r="O399">
        <v>8473473</v>
      </c>
      <c r="P399" t="s">
        <v>2384</v>
      </c>
      <c r="Q399" t="s">
        <v>2385</v>
      </c>
      <c r="R399" t="s">
        <v>2386</v>
      </c>
      <c r="S399" t="s">
        <v>2387</v>
      </c>
      <c r="T399" t="s">
        <v>725</v>
      </c>
      <c r="U399" t="s">
        <v>166</v>
      </c>
      <c r="V399">
        <v>82</v>
      </c>
      <c r="W399">
        <v>10</v>
      </c>
      <c r="X399">
        <v>24</v>
      </c>
      <c r="Y399">
        <v>11</v>
      </c>
      <c r="Z399">
        <v>34</v>
      </c>
      <c r="AA399">
        <v>4</v>
      </c>
      <c r="AB399">
        <v>74</v>
      </c>
      <c r="AC399" s="26">
        <f t="shared" si="132"/>
        <v>0.41463414634146339</v>
      </c>
      <c r="AD399" s="20">
        <f t="shared" si="133"/>
        <v>-16.279835390946502</v>
      </c>
      <c r="AE399" s="20">
        <v>12.212999999999999</v>
      </c>
      <c r="AF399">
        <v>-12</v>
      </c>
      <c r="AG399">
        <v>2</v>
      </c>
      <c r="AH399">
        <v>80</v>
      </c>
      <c r="AI399">
        <v>1646</v>
      </c>
      <c r="AJ399">
        <v>78526</v>
      </c>
      <c r="AK399" s="20">
        <v>1308.7666666667001</v>
      </c>
      <c r="AL399">
        <v>1308.77</v>
      </c>
      <c r="AM399">
        <v>1309</v>
      </c>
      <c r="AN399" s="26">
        <f t="shared" si="134"/>
        <v>15.960569105691057</v>
      </c>
      <c r="AO399">
        <v>26.68</v>
      </c>
      <c r="AP399" s="41">
        <f t="shared" si="135"/>
        <v>0.53968253968253965</v>
      </c>
      <c r="AQ399">
        <v>282</v>
      </c>
      <c r="AR399">
        <v>282</v>
      </c>
      <c r="AS399">
        <v>282</v>
      </c>
      <c r="AT399">
        <v>226</v>
      </c>
      <c r="AU399">
        <v>226</v>
      </c>
      <c r="AV399">
        <v>147</v>
      </c>
      <c r="AW399">
        <v>184</v>
      </c>
      <c r="AX399">
        <v>100</v>
      </c>
      <c r="AY399">
        <v>11</v>
      </c>
      <c r="AZ399">
        <v>25</v>
      </c>
      <c r="BA399" s="42">
        <f t="shared" si="136"/>
        <v>36</v>
      </c>
      <c r="BB399">
        <v>20.399999999999999</v>
      </c>
      <c r="BC399">
        <v>29.829899999999999</v>
      </c>
      <c r="BD399" s="20">
        <v>246.5</v>
      </c>
      <c r="BE399" s="20">
        <f t="shared" si="137"/>
        <v>528.5</v>
      </c>
      <c r="BF399" s="20">
        <f t="shared" si="138"/>
        <v>24.228856101530447</v>
      </c>
      <c r="BG399">
        <v>568</v>
      </c>
      <c r="BH399">
        <v>422</v>
      </c>
      <c r="BI399">
        <v>371</v>
      </c>
      <c r="BJ399" s="41">
        <f t="shared" si="139"/>
        <v>0.60489882854100108</v>
      </c>
      <c r="BK399">
        <v>254</v>
      </c>
      <c r="BL399">
        <v>254</v>
      </c>
      <c r="BM399">
        <v>76</v>
      </c>
      <c r="BN399" s="42">
        <f t="shared" si="140"/>
        <v>178</v>
      </c>
      <c r="BO399">
        <v>79</v>
      </c>
      <c r="BP399">
        <v>76</v>
      </c>
      <c r="BQ399">
        <v>29</v>
      </c>
      <c r="BR399">
        <v>25</v>
      </c>
      <c r="BS399" s="41">
        <f t="shared" si="141"/>
        <v>2.8026905829596414E-2</v>
      </c>
      <c r="BT399">
        <v>29</v>
      </c>
      <c r="BU399">
        <v>23</v>
      </c>
      <c r="BV399" s="41">
        <f t="shared" si="142"/>
        <v>0.55769230769230771</v>
      </c>
      <c r="BW399">
        <v>6</v>
      </c>
      <c r="BX399">
        <v>6</v>
      </c>
      <c r="BY399">
        <v>6</v>
      </c>
      <c r="BZ399">
        <v>3</v>
      </c>
      <c r="CA399">
        <v>17</v>
      </c>
      <c r="CB399">
        <v>14</v>
      </c>
      <c r="CC399">
        <v>9</v>
      </c>
      <c r="CD399">
        <v>6</v>
      </c>
      <c r="CE399">
        <v>9</v>
      </c>
      <c r="CF399">
        <v>7</v>
      </c>
      <c r="CG399">
        <v>18</v>
      </c>
      <c r="CH399">
        <v>21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3</v>
      </c>
      <c r="CT399">
        <v>3</v>
      </c>
      <c r="CU399">
        <v>0</v>
      </c>
      <c r="CV399">
        <v>3</v>
      </c>
      <c r="CW399">
        <v>1</v>
      </c>
      <c r="CX399">
        <v>4</v>
      </c>
      <c r="CY399">
        <v>6</v>
      </c>
      <c r="CZ399">
        <v>68</v>
      </c>
      <c r="DA399">
        <v>10</v>
      </c>
      <c r="DB399">
        <v>6</v>
      </c>
      <c r="DC399">
        <v>20</v>
      </c>
      <c r="DD399">
        <v>31</v>
      </c>
      <c r="DE399">
        <v>19</v>
      </c>
      <c r="DF399">
        <v>1</v>
      </c>
      <c r="DG399">
        <v>60</v>
      </c>
      <c r="DH399">
        <v>26</v>
      </c>
      <c r="DI399">
        <v>4</v>
      </c>
      <c r="DJ399">
        <v>25</v>
      </c>
      <c r="DK399">
        <v>21</v>
      </c>
      <c r="DL399">
        <v>4</v>
      </c>
      <c r="DM399">
        <v>6</v>
      </c>
      <c r="DN399">
        <v>3</v>
      </c>
      <c r="DO399">
        <v>3</v>
      </c>
      <c r="DP399" s="42">
        <f t="shared" si="143"/>
        <v>-22</v>
      </c>
      <c r="DQ399" s="20">
        <v>-18.529</v>
      </c>
      <c r="DR399">
        <v>20</v>
      </c>
      <c r="DS399">
        <v>4</v>
      </c>
      <c r="DT399">
        <v>0</v>
      </c>
      <c r="DU399">
        <v>2</v>
      </c>
      <c r="DV399">
        <v>0</v>
      </c>
      <c r="DW399">
        <v>1500</v>
      </c>
      <c r="DX399">
        <v>1176</v>
      </c>
      <c r="DY399">
        <v>1134</v>
      </c>
      <c r="DZ399">
        <v>867</v>
      </c>
      <c r="EA399">
        <v>806</v>
      </c>
      <c r="EB399">
        <v>663</v>
      </c>
      <c r="EC399">
        <v>80.37</v>
      </c>
      <c r="ED399">
        <v>62.17</v>
      </c>
      <c r="EE399">
        <v>63</v>
      </c>
      <c r="EF399">
        <v>64</v>
      </c>
      <c r="EG399" s="41">
        <f t="shared" si="144"/>
        <v>7.8163771712158811E-2</v>
      </c>
      <c r="EH399" s="43">
        <f t="shared" si="145"/>
        <v>0.90346907993966818</v>
      </c>
      <c r="EI399" s="44">
        <f t="shared" si="146"/>
        <v>0.98163285165182701</v>
      </c>
      <c r="EJ399">
        <v>1495</v>
      </c>
      <c r="EK399">
        <v>1179</v>
      </c>
      <c r="EL399">
        <v>1129</v>
      </c>
      <c r="EM399">
        <v>869</v>
      </c>
      <c r="EN399">
        <v>802</v>
      </c>
      <c r="EO399">
        <v>664</v>
      </c>
      <c r="EP399">
        <v>63</v>
      </c>
      <c r="EQ399">
        <v>63</v>
      </c>
      <c r="ER399">
        <v>792</v>
      </c>
      <c r="ES399">
        <v>588</v>
      </c>
      <c r="ET399">
        <v>325</v>
      </c>
      <c r="EU399">
        <v>245</v>
      </c>
      <c r="EV399">
        <v>30</v>
      </c>
      <c r="EW399">
        <v>38</v>
      </c>
      <c r="EX399">
        <v>92</v>
      </c>
      <c r="EY399">
        <v>60</v>
      </c>
      <c r="EZ399">
        <v>0.9</v>
      </c>
      <c r="FA399">
        <v>0.9</v>
      </c>
      <c r="FB399">
        <v>1.8</v>
      </c>
      <c r="FC399" s="20">
        <v>35.340000000000003</v>
      </c>
      <c r="FD399" s="26">
        <f t="shared" si="147"/>
        <v>0.43097560975609761</v>
      </c>
      <c r="FE399">
        <v>2.9380999999999999</v>
      </c>
      <c r="FF399">
        <v>-0.36</v>
      </c>
      <c r="FG399">
        <v>-0.24</v>
      </c>
      <c r="FH399">
        <v>-0.60000000000000009</v>
      </c>
      <c r="FL399" s="42">
        <f t="shared" si="148"/>
        <v>363</v>
      </c>
      <c r="FM399" s="20">
        <f t="shared" si="149"/>
        <v>14.15</v>
      </c>
      <c r="FN399" s="41">
        <v>4.5662100500000004E-2</v>
      </c>
      <c r="FO399" s="20">
        <f t="shared" si="150"/>
        <v>26</v>
      </c>
      <c r="FP399" s="20">
        <f t="shared" si="151"/>
        <v>30.2942</v>
      </c>
      <c r="FQ399" s="20">
        <f t="shared" si="152"/>
        <v>122.68007365694507</v>
      </c>
      <c r="FU399" t="s">
        <v>731</v>
      </c>
      <c r="FV399" t="s">
        <v>711</v>
      </c>
      <c r="FW399" s="45">
        <v>8000000</v>
      </c>
      <c r="FX399" s="45">
        <v>6000000</v>
      </c>
      <c r="FY399">
        <v>811</v>
      </c>
      <c r="FZ399">
        <v>192</v>
      </c>
      <c r="GA399">
        <v>289</v>
      </c>
      <c r="GB399">
        <v>481</v>
      </c>
      <c r="GC399">
        <v>105</v>
      </c>
      <c r="GD399">
        <v>981</v>
      </c>
      <c r="GE399">
        <v>1398</v>
      </c>
      <c r="GF399">
        <v>13021</v>
      </c>
      <c r="GG399">
        <v>38</v>
      </c>
      <c r="GH399">
        <v>17.600000000000001</v>
      </c>
      <c r="GI399">
        <v>55.5</v>
      </c>
      <c r="GJ399" s="42">
        <f t="shared" si="153"/>
        <v>26</v>
      </c>
    </row>
    <row r="400" spans="1:192" x14ac:dyDescent="0.45">
      <c r="A400" s="40">
        <v>31276</v>
      </c>
      <c r="B400" t="s">
        <v>1040</v>
      </c>
      <c r="C400" t="s">
        <v>163</v>
      </c>
      <c r="D400" t="s">
        <v>91</v>
      </c>
      <c r="E400" t="s">
        <v>91</v>
      </c>
      <c r="F400">
        <v>75</v>
      </c>
      <c r="G400">
        <v>215</v>
      </c>
      <c r="H400">
        <v>2004</v>
      </c>
      <c r="I400">
        <v>7</v>
      </c>
      <c r="J400">
        <v>214</v>
      </c>
      <c r="K400" t="s">
        <v>202</v>
      </c>
      <c r="L400">
        <v>2006</v>
      </c>
      <c r="M400">
        <v>32</v>
      </c>
      <c r="N400">
        <v>12</v>
      </c>
      <c r="O400">
        <v>8471426</v>
      </c>
      <c r="P400" t="s">
        <v>2388</v>
      </c>
      <c r="Q400" t="s">
        <v>2389</v>
      </c>
      <c r="R400" t="s">
        <v>2390</v>
      </c>
      <c r="S400" t="s">
        <v>1014</v>
      </c>
      <c r="T400" t="s">
        <v>710</v>
      </c>
      <c r="U400" t="s">
        <v>123</v>
      </c>
      <c r="V400">
        <v>76</v>
      </c>
      <c r="W400">
        <v>6</v>
      </c>
      <c r="X400">
        <v>16</v>
      </c>
      <c r="Y400">
        <v>11</v>
      </c>
      <c r="Z400">
        <v>22</v>
      </c>
      <c r="AA400">
        <v>12</v>
      </c>
      <c r="AB400">
        <v>62</v>
      </c>
      <c r="AC400" s="26">
        <f t="shared" si="132"/>
        <v>0.28947368421052633</v>
      </c>
      <c r="AD400" s="20">
        <f t="shared" si="133"/>
        <v>-13.289665211062591</v>
      </c>
      <c r="AE400" s="20">
        <v>7.633</v>
      </c>
      <c r="AF400">
        <v>-7</v>
      </c>
      <c r="AG400">
        <v>-4</v>
      </c>
      <c r="AH400">
        <v>53</v>
      </c>
      <c r="AI400">
        <v>1412</v>
      </c>
      <c r="AJ400">
        <v>63527</v>
      </c>
      <c r="AK400" s="20">
        <v>1058.7833333333001</v>
      </c>
      <c r="AL400">
        <v>1058.78</v>
      </c>
      <c r="AM400">
        <v>1059</v>
      </c>
      <c r="AN400" s="26">
        <f t="shared" si="134"/>
        <v>13.931359649122806</v>
      </c>
      <c r="AO400">
        <v>23.33</v>
      </c>
      <c r="AP400" s="41">
        <f t="shared" si="135"/>
        <v>0.6875</v>
      </c>
      <c r="AQ400">
        <v>170</v>
      </c>
      <c r="AR400">
        <v>170</v>
      </c>
      <c r="AS400">
        <v>170</v>
      </c>
      <c r="AT400">
        <v>131</v>
      </c>
      <c r="AU400">
        <v>131</v>
      </c>
      <c r="AV400">
        <v>79</v>
      </c>
      <c r="AW400">
        <v>80</v>
      </c>
      <c r="AX400">
        <v>35</v>
      </c>
      <c r="AY400">
        <v>5</v>
      </c>
      <c r="AZ400">
        <v>13</v>
      </c>
      <c r="BA400" s="42">
        <f t="shared" si="136"/>
        <v>18</v>
      </c>
      <c r="BB400">
        <v>9.51</v>
      </c>
      <c r="BC400">
        <v>37.227800000000002</v>
      </c>
      <c r="BD400" s="20">
        <v>363.9</v>
      </c>
      <c r="BE400" s="20">
        <f t="shared" si="137"/>
        <v>533.9</v>
      </c>
      <c r="BF400" s="20">
        <f t="shared" si="138"/>
        <v>30.255577173728248</v>
      </c>
      <c r="BG400">
        <v>306</v>
      </c>
      <c r="BH400">
        <v>344</v>
      </c>
      <c r="BI400">
        <v>475</v>
      </c>
      <c r="BJ400" s="41">
        <f t="shared" si="139"/>
        <v>0.39180537772087065</v>
      </c>
      <c r="BK400">
        <v>125</v>
      </c>
      <c r="BL400">
        <v>125</v>
      </c>
      <c r="BM400">
        <v>47</v>
      </c>
      <c r="BN400" s="42">
        <f t="shared" si="140"/>
        <v>78</v>
      </c>
      <c r="BO400">
        <v>52</v>
      </c>
      <c r="BP400">
        <v>31</v>
      </c>
      <c r="BQ400">
        <v>28</v>
      </c>
      <c r="BR400">
        <v>42</v>
      </c>
      <c r="BS400" s="41">
        <f t="shared" si="141"/>
        <v>4.7191011235955059E-2</v>
      </c>
      <c r="BT400">
        <v>101</v>
      </c>
      <c r="BU400">
        <v>116</v>
      </c>
      <c r="BV400" s="41">
        <f t="shared" si="142"/>
        <v>0.46543778801843316</v>
      </c>
      <c r="BW400">
        <v>56</v>
      </c>
      <c r="BX400">
        <v>68</v>
      </c>
      <c r="BY400">
        <v>11</v>
      </c>
      <c r="BZ400">
        <v>19</v>
      </c>
      <c r="CA400">
        <v>34</v>
      </c>
      <c r="CB400">
        <v>29</v>
      </c>
      <c r="CC400">
        <v>43</v>
      </c>
      <c r="CD400">
        <v>48</v>
      </c>
      <c r="CE400">
        <v>31</v>
      </c>
      <c r="CF400">
        <v>27</v>
      </c>
      <c r="CG400">
        <v>58</v>
      </c>
      <c r="CH400">
        <v>62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3</v>
      </c>
      <c r="CW400">
        <v>0</v>
      </c>
      <c r="CX400">
        <v>3</v>
      </c>
      <c r="CY400">
        <v>9</v>
      </c>
      <c r="CZ400">
        <v>40</v>
      </c>
      <c r="DA400">
        <v>6</v>
      </c>
      <c r="DB400">
        <v>2</v>
      </c>
      <c r="DC400">
        <v>3</v>
      </c>
      <c r="DD400">
        <v>16</v>
      </c>
      <c r="DE400">
        <v>3</v>
      </c>
      <c r="DF400">
        <v>0</v>
      </c>
      <c r="DG400">
        <v>49</v>
      </c>
      <c r="DH400">
        <v>14</v>
      </c>
      <c r="DI400">
        <v>12</v>
      </c>
      <c r="DJ400">
        <v>13</v>
      </c>
      <c r="DK400">
        <v>10</v>
      </c>
      <c r="DL400">
        <v>3</v>
      </c>
      <c r="DM400">
        <v>15</v>
      </c>
      <c r="DN400">
        <v>13</v>
      </c>
      <c r="DO400">
        <v>2</v>
      </c>
      <c r="DP400" s="42">
        <f t="shared" si="143"/>
        <v>-2</v>
      </c>
      <c r="DQ400" s="20">
        <v>1.675</v>
      </c>
      <c r="DR400">
        <v>9</v>
      </c>
      <c r="DS400">
        <v>3</v>
      </c>
      <c r="DT400">
        <v>0</v>
      </c>
      <c r="DU400">
        <v>2</v>
      </c>
      <c r="DV400">
        <v>0</v>
      </c>
      <c r="DW400">
        <v>1031</v>
      </c>
      <c r="DX400">
        <v>1120</v>
      </c>
      <c r="DY400">
        <v>770</v>
      </c>
      <c r="DZ400">
        <v>848</v>
      </c>
      <c r="EA400">
        <v>515</v>
      </c>
      <c r="EB400">
        <v>574</v>
      </c>
      <c r="EC400">
        <v>47.42</v>
      </c>
      <c r="ED400">
        <v>57.03</v>
      </c>
      <c r="EE400">
        <v>32</v>
      </c>
      <c r="EF400">
        <v>60</v>
      </c>
      <c r="EG400" s="41">
        <f t="shared" si="144"/>
        <v>6.2135922330097085E-2</v>
      </c>
      <c r="EH400" s="43">
        <f t="shared" si="145"/>
        <v>0.89547038327526129</v>
      </c>
      <c r="EI400" s="44">
        <f t="shared" si="146"/>
        <v>0.95760630560535842</v>
      </c>
      <c r="EJ400">
        <v>1029</v>
      </c>
      <c r="EK400">
        <v>1119</v>
      </c>
      <c r="EL400">
        <v>768</v>
      </c>
      <c r="EM400">
        <v>847</v>
      </c>
      <c r="EN400">
        <v>512</v>
      </c>
      <c r="EO400">
        <v>573</v>
      </c>
      <c r="EP400">
        <v>32</v>
      </c>
      <c r="EQ400">
        <v>59</v>
      </c>
      <c r="ER400">
        <v>452</v>
      </c>
      <c r="ES400">
        <v>544</v>
      </c>
      <c r="ET400">
        <v>172</v>
      </c>
      <c r="EU400">
        <v>199</v>
      </c>
      <c r="EV400">
        <v>16</v>
      </c>
      <c r="EW400">
        <v>29</v>
      </c>
      <c r="EX400">
        <v>89</v>
      </c>
      <c r="EY400">
        <v>81</v>
      </c>
      <c r="EZ400">
        <v>-0.1</v>
      </c>
      <c r="FA400">
        <v>1.1000000000000001</v>
      </c>
      <c r="FB400">
        <v>1</v>
      </c>
      <c r="FC400" s="20">
        <v>23.38</v>
      </c>
      <c r="FD400" s="26">
        <f t="shared" si="147"/>
        <v>0.30763157894736842</v>
      </c>
      <c r="FE400">
        <v>0.81400000000000006</v>
      </c>
      <c r="FF400">
        <v>-0.35</v>
      </c>
      <c r="FG400">
        <v>0.16</v>
      </c>
      <c r="FH400">
        <v>-0.19</v>
      </c>
      <c r="FL400" s="42">
        <f t="shared" si="148"/>
        <v>223</v>
      </c>
      <c r="FM400" s="20">
        <f t="shared" si="149"/>
        <v>17</v>
      </c>
      <c r="FN400" s="41">
        <v>3.0827067700000002E-2</v>
      </c>
      <c r="FO400" s="20">
        <f t="shared" si="150"/>
        <v>16.7</v>
      </c>
      <c r="FP400" s="20">
        <f t="shared" si="151"/>
        <v>22.335000000000001</v>
      </c>
      <c r="FQ400" s="20">
        <f t="shared" si="152"/>
        <v>121.89501123935094</v>
      </c>
      <c r="FR400">
        <v>4</v>
      </c>
      <c r="FS400" t="s">
        <v>1756</v>
      </c>
      <c r="FT400">
        <v>195</v>
      </c>
      <c r="FU400" t="s">
        <v>702</v>
      </c>
      <c r="FV400" t="s">
        <v>711</v>
      </c>
      <c r="FW400" s="45">
        <v>4500000</v>
      </c>
      <c r="FX400" s="45">
        <v>4500000</v>
      </c>
      <c r="FY400">
        <v>763</v>
      </c>
      <c r="FZ400">
        <v>169</v>
      </c>
      <c r="GA400">
        <v>172</v>
      </c>
      <c r="GB400">
        <v>341</v>
      </c>
      <c r="GC400">
        <v>-23</v>
      </c>
      <c r="GD400">
        <v>541</v>
      </c>
      <c r="GE400">
        <v>1228</v>
      </c>
      <c r="GF400">
        <v>12549</v>
      </c>
      <c r="GG400">
        <v>20.5</v>
      </c>
      <c r="GH400">
        <v>12.7</v>
      </c>
      <c r="GI400">
        <v>33.200000000000003</v>
      </c>
      <c r="GJ400" s="42">
        <f t="shared" si="153"/>
        <v>16.7</v>
      </c>
    </row>
    <row r="401" spans="1:192" x14ac:dyDescent="0.45">
      <c r="A401" s="40">
        <v>33660</v>
      </c>
      <c r="B401" t="s">
        <v>1871</v>
      </c>
      <c r="D401" t="s">
        <v>120</v>
      </c>
      <c r="E401" t="s">
        <v>120</v>
      </c>
      <c r="F401">
        <v>70</v>
      </c>
      <c r="G401">
        <v>185</v>
      </c>
      <c r="H401">
        <v>2010</v>
      </c>
      <c r="I401">
        <v>1</v>
      </c>
      <c r="J401">
        <v>9</v>
      </c>
      <c r="K401" t="s">
        <v>92</v>
      </c>
      <c r="L401">
        <v>2012</v>
      </c>
      <c r="M401">
        <v>25</v>
      </c>
      <c r="N401">
        <v>6</v>
      </c>
      <c r="O401">
        <v>8475798</v>
      </c>
      <c r="P401" t="s">
        <v>2391</v>
      </c>
      <c r="Q401" t="s">
        <v>2392</v>
      </c>
      <c r="R401" t="s">
        <v>1874</v>
      </c>
      <c r="S401" t="s">
        <v>2393</v>
      </c>
      <c r="T401" t="s">
        <v>710</v>
      </c>
      <c r="U401" t="s">
        <v>30</v>
      </c>
      <c r="V401">
        <v>77</v>
      </c>
      <c r="W401">
        <v>21</v>
      </c>
      <c r="X401">
        <v>46</v>
      </c>
      <c r="Y401">
        <v>26</v>
      </c>
      <c r="Z401">
        <v>67</v>
      </c>
      <c r="AA401">
        <v>2</v>
      </c>
      <c r="AB401">
        <v>9</v>
      </c>
      <c r="AC401" s="26">
        <f t="shared" si="132"/>
        <v>0.87012987012987009</v>
      </c>
      <c r="AD401" s="20">
        <f t="shared" si="133"/>
        <v>18.785046728971963</v>
      </c>
      <c r="AE401" s="20">
        <v>23.998000000000001</v>
      </c>
      <c r="AF401">
        <v>13</v>
      </c>
      <c r="AG401">
        <v>16.7</v>
      </c>
      <c r="AH401">
        <v>18</v>
      </c>
      <c r="AI401">
        <v>1727</v>
      </c>
      <c r="AJ401">
        <v>86771</v>
      </c>
      <c r="AK401" s="20">
        <v>1446.1833333333</v>
      </c>
      <c r="AL401">
        <v>1446.1</v>
      </c>
      <c r="AM401">
        <v>1446</v>
      </c>
      <c r="AN401" s="26">
        <f t="shared" si="134"/>
        <v>18.781601731601732</v>
      </c>
      <c r="AO401">
        <v>30.9</v>
      </c>
      <c r="AP401" s="41">
        <f t="shared" si="135"/>
        <v>0.74444444444444446</v>
      </c>
      <c r="AQ401">
        <v>334</v>
      </c>
      <c r="AR401">
        <v>334</v>
      </c>
      <c r="AS401">
        <v>334</v>
      </c>
      <c r="AT401">
        <v>269</v>
      </c>
      <c r="AU401">
        <v>269</v>
      </c>
      <c r="AV401">
        <v>193</v>
      </c>
      <c r="AW401">
        <v>190</v>
      </c>
      <c r="AX401">
        <v>89</v>
      </c>
      <c r="AY401">
        <v>12</v>
      </c>
      <c r="AZ401">
        <v>18</v>
      </c>
      <c r="BA401" s="42">
        <f t="shared" si="136"/>
        <v>30</v>
      </c>
      <c r="BB401">
        <v>23.33</v>
      </c>
      <c r="BC401">
        <v>28.984500000000001</v>
      </c>
      <c r="BD401" s="20">
        <v>373.6</v>
      </c>
      <c r="BE401" s="20">
        <f t="shared" si="137"/>
        <v>707.6</v>
      </c>
      <c r="BF401" s="20">
        <f t="shared" si="138"/>
        <v>29.358965493396035</v>
      </c>
      <c r="BG401">
        <v>494</v>
      </c>
      <c r="BH401">
        <v>466</v>
      </c>
      <c r="BI401">
        <v>612</v>
      </c>
      <c r="BJ401" s="41">
        <f t="shared" si="139"/>
        <v>0.44665461121157324</v>
      </c>
      <c r="BK401">
        <v>47</v>
      </c>
      <c r="BL401">
        <v>47</v>
      </c>
      <c r="BM401">
        <v>125</v>
      </c>
      <c r="BN401" s="42">
        <f t="shared" si="140"/>
        <v>-78</v>
      </c>
      <c r="BO401">
        <v>76</v>
      </c>
      <c r="BP401">
        <v>35</v>
      </c>
      <c r="BQ401">
        <v>33</v>
      </c>
      <c r="BR401">
        <v>45</v>
      </c>
      <c r="BS401" s="41">
        <f t="shared" si="141"/>
        <v>4.2775665399239542E-2</v>
      </c>
      <c r="BT401">
        <v>69</v>
      </c>
      <c r="BU401">
        <v>56</v>
      </c>
      <c r="BV401" s="41">
        <f t="shared" si="142"/>
        <v>0.55200000000000005</v>
      </c>
      <c r="BW401">
        <v>28</v>
      </c>
      <c r="BX401">
        <v>22</v>
      </c>
      <c r="BY401">
        <v>5</v>
      </c>
      <c r="BZ401">
        <v>13</v>
      </c>
      <c r="CA401">
        <v>36</v>
      </c>
      <c r="CB401">
        <v>21</v>
      </c>
      <c r="CC401">
        <v>18</v>
      </c>
      <c r="CD401">
        <v>12</v>
      </c>
      <c r="CE401">
        <v>29</v>
      </c>
      <c r="CF401">
        <v>22</v>
      </c>
      <c r="CG401">
        <v>44</v>
      </c>
      <c r="CH401">
        <v>39</v>
      </c>
      <c r="CI401">
        <v>1</v>
      </c>
      <c r="CJ401">
        <v>0</v>
      </c>
      <c r="CK401">
        <v>4</v>
      </c>
      <c r="CL401">
        <v>2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2</v>
      </c>
      <c r="CS401">
        <v>3</v>
      </c>
      <c r="CT401">
        <v>3</v>
      </c>
      <c r="CU401">
        <v>0</v>
      </c>
      <c r="CV401">
        <v>12</v>
      </c>
      <c r="CW401">
        <v>1</v>
      </c>
      <c r="CX401">
        <v>7</v>
      </c>
      <c r="CY401">
        <v>9</v>
      </c>
      <c r="CZ401">
        <v>59</v>
      </c>
      <c r="DA401">
        <v>22</v>
      </c>
      <c r="DB401">
        <v>5</v>
      </c>
      <c r="DC401">
        <v>15</v>
      </c>
      <c r="DD401">
        <v>18</v>
      </c>
      <c r="DE401">
        <v>7</v>
      </c>
      <c r="DF401">
        <v>3</v>
      </c>
      <c r="DG401">
        <v>123</v>
      </c>
      <c r="DH401">
        <v>9</v>
      </c>
      <c r="DI401">
        <v>15</v>
      </c>
      <c r="DJ401">
        <v>9</v>
      </c>
      <c r="DK401">
        <v>9</v>
      </c>
      <c r="DL401">
        <v>0</v>
      </c>
      <c r="DM401">
        <v>14</v>
      </c>
      <c r="DN401">
        <v>14</v>
      </c>
      <c r="DO401">
        <v>0</v>
      </c>
      <c r="DP401" s="42">
        <f t="shared" si="143"/>
        <v>6</v>
      </c>
      <c r="DQ401" s="20">
        <v>1.802</v>
      </c>
      <c r="DR401">
        <v>9</v>
      </c>
      <c r="DS401">
        <v>0</v>
      </c>
      <c r="DT401">
        <v>0</v>
      </c>
      <c r="DU401">
        <v>0</v>
      </c>
      <c r="DV401">
        <v>0</v>
      </c>
      <c r="DW401">
        <v>1420</v>
      </c>
      <c r="DX401">
        <v>1339</v>
      </c>
      <c r="DY401">
        <v>1113</v>
      </c>
      <c r="DZ401">
        <v>1007</v>
      </c>
      <c r="EA401">
        <v>800</v>
      </c>
      <c r="EB401">
        <v>707</v>
      </c>
      <c r="EC401">
        <v>87.3</v>
      </c>
      <c r="ED401">
        <v>59.42</v>
      </c>
      <c r="EE401">
        <v>90</v>
      </c>
      <c r="EF401">
        <v>69</v>
      </c>
      <c r="EG401" s="41">
        <f t="shared" si="144"/>
        <v>0.1125</v>
      </c>
      <c r="EH401" s="43">
        <f t="shared" si="145"/>
        <v>0.90240452616690237</v>
      </c>
      <c r="EI401" s="44">
        <f t="shared" si="146"/>
        <v>1.0149045261669023</v>
      </c>
      <c r="EJ401">
        <v>1419</v>
      </c>
      <c r="EK401">
        <v>1340</v>
      </c>
      <c r="EL401">
        <v>1112</v>
      </c>
      <c r="EM401">
        <v>1008</v>
      </c>
      <c r="EN401">
        <v>799</v>
      </c>
      <c r="EO401">
        <v>708</v>
      </c>
      <c r="EP401">
        <v>90</v>
      </c>
      <c r="EQ401">
        <v>69</v>
      </c>
      <c r="ER401">
        <v>746</v>
      </c>
      <c r="ES401">
        <v>562</v>
      </c>
      <c r="ET401">
        <v>345</v>
      </c>
      <c r="EU401">
        <v>212</v>
      </c>
      <c r="EV401">
        <v>51</v>
      </c>
      <c r="EW401">
        <v>31</v>
      </c>
      <c r="EX401">
        <v>78</v>
      </c>
      <c r="EY401">
        <v>72</v>
      </c>
      <c r="EZ401">
        <v>5</v>
      </c>
      <c r="FA401">
        <v>2</v>
      </c>
      <c r="FB401">
        <v>7</v>
      </c>
      <c r="FC401" s="20">
        <v>64.06</v>
      </c>
      <c r="FD401" s="26">
        <f t="shared" si="147"/>
        <v>0.83194805194805199</v>
      </c>
      <c r="FE401">
        <v>8.5367999999999995</v>
      </c>
      <c r="FF401">
        <v>0.53</v>
      </c>
      <c r="FG401">
        <v>0.28999999999999998</v>
      </c>
      <c r="FH401">
        <v>0.81</v>
      </c>
      <c r="FI401">
        <v>2</v>
      </c>
      <c r="FJ401">
        <v>1</v>
      </c>
      <c r="FK401">
        <v>1</v>
      </c>
      <c r="FL401" s="42">
        <f t="shared" si="148"/>
        <v>110</v>
      </c>
      <c r="FM401" s="20">
        <f t="shared" si="149"/>
        <v>8.8888888888888893</v>
      </c>
      <c r="FN401" s="41">
        <v>9.7657800700000005E-2</v>
      </c>
      <c r="FO401" s="20">
        <f t="shared" si="150"/>
        <v>65.2</v>
      </c>
      <c r="FP401" s="20">
        <f t="shared" si="151"/>
        <v>67.360399999999998</v>
      </c>
      <c r="FQ401" s="20">
        <f t="shared" si="152"/>
        <v>114.47341124403569</v>
      </c>
      <c r="FR401">
        <v>4</v>
      </c>
      <c r="FS401" t="s">
        <v>160</v>
      </c>
      <c r="FT401">
        <v>195</v>
      </c>
      <c r="FV401" t="s">
        <v>711</v>
      </c>
      <c r="FW401" s="45">
        <v>5250000</v>
      </c>
      <c r="FX401" s="45">
        <v>5750000</v>
      </c>
      <c r="FY401">
        <v>398</v>
      </c>
      <c r="FZ401">
        <v>78</v>
      </c>
      <c r="GA401">
        <v>190</v>
      </c>
      <c r="GB401">
        <v>268</v>
      </c>
      <c r="GC401">
        <v>34</v>
      </c>
      <c r="GD401">
        <v>98</v>
      </c>
      <c r="GE401">
        <v>769</v>
      </c>
      <c r="GF401">
        <v>7121</v>
      </c>
      <c r="GG401">
        <v>17.899999999999999</v>
      </c>
      <c r="GH401">
        <v>9.1</v>
      </c>
      <c r="GI401">
        <v>27.1</v>
      </c>
      <c r="GJ401" s="42">
        <f t="shared" si="153"/>
        <v>65.2</v>
      </c>
    </row>
    <row r="402" spans="1:192" x14ac:dyDescent="0.45">
      <c r="A402" s="40">
        <v>36272</v>
      </c>
      <c r="B402" t="s">
        <v>2394</v>
      </c>
      <c r="D402" t="s">
        <v>120</v>
      </c>
      <c r="E402" t="s">
        <v>120</v>
      </c>
      <c r="F402">
        <v>70</v>
      </c>
      <c r="G402">
        <v>191</v>
      </c>
      <c r="H402">
        <v>2017</v>
      </c>
      <c r="I402">
        <v>1</v>
      </c>
      <c r="J402">
        <v>30</v>
      </c>
      <c r="K402" t="s">
        <v>92</v>
      </c>
      <c r="L402">
        <v>2017</v>
      </c>
      <c r="M402">
        <v>18</v>
      </c>
      <c r="N402">
        <v>1</v>
      </c>
      <c r="O402">
        <v>8480009</v>
      </c>
      <c r="P402" t="s">
        <v>2395</v>
      </c>
      <c r="Q402" t="s">
        <v>2396</v>
      </c>
      <c r="R402" t="s">
        <v>2397</v>
      </c>
      <c r="S402" t="s">
        <v>2398</v>
      </c>
      <c r="T402" t="s">
        <v>710</v>
      </c>
      <c r="U402" t="s">
        <v>307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27</v>
      </c>
      <c r="AB402">
        <v>64</v>
      </c>
      <c r="AC402" s="26">
        <f t="shared" si="132"/>
        <v>0</v>
      </c>
      <c r="AD402" s="20">
        <f t="shared" si="133"/>
        <v>0</v>
      </c>
      <c r="AE402" s="20">
        <v>0</v>
      </c>
      <c r="AF402">
        <v>0</v>
      </c>
      <c r="AG402">
        <v>-0.4</v>
      </c>
      <c r="AH402">
        <v>0</v>
      </c>
      <c r="AI402">
        <v>57</v>
      </c>
      <c r="AJ402">
        <v>2180</v>
      </c>
      <c r="AK402" s="20">
        <v>36.333333333333002</v>
      </c>
      <c r="AL402">
        <v>36.33</v>
      </c>
      <c r="AM402">
        <v>36</v>
      </c>
      <c r="AN402" s="26">
        <f t="shared" si="134"/>
        <v>12.111111111111112</v>
      </c>
      <c r="AO402">
        <v>20.83</v>
      </c>
      <c r="AP402" s="41">
        <f t="shared" si="135"/>
        <v>0</v>
      </c>
      <c r="AQ402">
        <v>6</v>
      </c>
      <c r="AR402">
        <v>6</v>
      </c>
      <c r="AS402">
        <v>6</v>
      </c>
      <c r="AT402">
        <v>5</v>
      </c>
      <c r="AU402">
        <v>5</v>
      </c>
      <c r="AV402">
        <v>3</v>
      </c>
      <c r="AW402">
        <v>3</v>
      </c>
      <c r="AX402">
        <v>2</v>
      </c>
      <c r="AY402">
        <v>0</v>
      </c>
      <c r="AZ402">
        <v>1</v>
      </c>
      <c r="BA402" s="42">
        <f t="shared" si="136"/>
        <v>1</v>
      </c>
      <c r="BB402">
        <v>0.57999999999999996</v>
      </c>
      <c r="BC402">
        <v>13.666700000000001</v>
      </c>
      <c r="BD402" s="20">
        <v>0</v>
      </c>
      <c r="BE402" s="20">
        <f t="shared" si="137"/>
        <v>6</v>
      </c>
      <c r="BF402" s="20">
        <f t="shared" si="138"/>
        <v>9.9091659785301403</v>
      </c>
      <c r="BG402">
        <v>12</v>
      </c>
      <c r="BH402">
        <v>15</v>
      </c>
      <c r="BI402">
        <v>11</v>
      </c>
      <c r="BJ402" s="41">
        <f t="shared" si="139"/>
        <v>0.52173913043478259</v>
      </c>
      <c r="BK402">
        <v>2</v>
      </c>
      <c r="BL402">
        <v>2</v>
      </c>
      <c r="BM402">
        <v>4</v>
      </c>
      <c r="BN402" s="42">
        <f t="shared" si="140"/>
        <v>-2</v>
      </c>
      <c r="BO402">
        <v>2</v>
      </c>
      <c r="BP402">
        <v>1</v>
      </c>
      <c r="BQ402">
        <v>0</v>
      </c>
      <c r="BR402">
        <v>1</v>
      </c>
      <c r="BS402" s="41">
        <f t="shared" si="141"/>
        <v>3.125E-2</v>
      </c>
      <c r="BT402">
        <v>0</v>
      </c>
      <c r="BU402">
        <v>0</v>
      </c>
      <c r="BV402" s="41">
        <f t="shared" si="142"/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0</v>
      </c>
      <c r="DC402">
        <v>2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f t="shared" si="143"/>
        <v>0</v>
      </c>
      <c r="DQ402" s="20">
        <v>-2.8000000000000001E-2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24</v>
      </c>
      <c r="DX402">
        <v>37</v>
      </c>
      <c r="DY402">
        <v>17</v>
      </c>
      <c r="DZ402">
        <v>31</v>
      </c>
      <c r="EA402">
        <v>11</v>
      </c>
      <c r="EB402">
        <v>22</v>
      </c>
      <c r="EC402">
        <v>1.1599999999999999</v>
      </c>
      <c r="ED402">
        <v>1.22</v>
      </c>
      <c r="EE402">
        <v>0</v>
      </c>
      <c r="EF402">
        <v>0</v>
      </c>
      <c r="EG402" s="41">
        <f t="shared" si="144"/>
        <v>0</v>
      </c>
      <c r="EH402" s="43">
        <f t="shared" si="145"/>
        <v>1</v>
      </c>
      <c r="EI402" s="44">
        <f t="shared" si="146"/>
        <v>1</v>
      </c>
      <c r="EJ402">
        <v>24</v>
      </c>
      <c r="EK402">
        <v>37</v>
      </c>
      <c r="EL402">
        <v>17</v>
      </c>
      <c r="EM402">
        <v>31</v>
      </c>
      <c r="EN402">
        <v>11</v>
      </c>
      <c r="EO402">
        <v>22</v>
      </c>
      <c r="EP402">
        <v>0</v>
      </c>
      <c r="EQ402">
        <v>0</v>
      </c>
      <c r="ER402">
        <v>11</v>
      </c>
      <c r="ES402">
        <v>19</v>
      </c>
      <c r="ET402">
        <v>3</v>
      </c>
      <c r="EU402">
        <v>4</v>
      </c>
      <c r="EV402">
        <v>0</v>
      </c>
      <c r="EW402">
        <v>0</v>
      </c>
      <c r="EX402">
        <v>3</v>
      </c>
      <c r="EY402">
        <v>1</v>
      </c>
      <c r="EZ402">
        <v>-0.1</v>
      </c>
      <c r="FA402">
        <v>0</v>
      </c>
      <c r="FB402">
        <v>-0.1</v>
      </c>
      <c r="FC402" s="20">
        <v>-0.48</v>
      </c>
      <c r="FD402" s="26">
        <f t="shared" si="147"/>
        <v>-0.16</v>
      </c>
      <c r="FE402">
        <v>2.0000000000000001E-4</v>
      </c>
      <c r="FF402">
        <v>0</v>
      </c>
      <c r="FG402">
        <v>0</v>
      </c>
      <c r="FH402">
        <v>0</v>
      </c>
      <c r="FL402" s="42">
        <f t="shared" si="148"/>
        <v>3</v>
      </c>
      <c r="FM402" s="20">
        <f t="shared" si="149"/>
        <v>0</v>
      </c>
      <c r="FN402" s="41">
        <v>0</v>
      </c>
      <c r="FO402" s="20">
        <f t="shared" si="150"/>
        <v>0</v>
      </c>
      <c r="FP402" s="20">
        <f t="shared" si="151"/>
        <v>-5.5999999999999999E-3</v>
      </c>
      <c r="FQ402" s="20">
        <f t="shared" si="152"/>
        <v>100.74318744838976</v>
      </c>
      <c r="FV402" t="s">
        <v>751</v>
      </c>
      <c r="FW402" s="45">
        <v>925000</v>
      </c>
      <c r="FX402" s="45">
        <v>925000</v>
      </c>
      <c r="FY402">
        <v>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36</v>
      </c>
      <c r="GG402">
        <v>-0.1</v>
      </c>
      <c r="GH402">
        <v>0</v>
      </c>
      <c r="GI402">
        <v>-0.1</v>
      </c>
      <c r="GJ402" s="42">
        <f t="shared" si="153"/>
        <v>0</v>
      </c>
    </row>
    <row r="403" spans="1:192" x14ac:dyDescent="0.45">
      <c r="A403" s="40">
        <v>34712</v>
      </c>
      <c r="B403" t="s">
        <v>964</v>
      </c>
      <c r="D403" t="s">
        <v>156</v>
      </c>
      <c r="E403" t="s">
        <v>156</v>
      </c>
      <c r="F403">
        <v>74</v>
      </c>
      <c r="G403">
        <v>191</v>
      </c>
      <c r="H403">
        <v>2016</v>
      </c>
      <c r="I403">
        <v>6</v>
      </c>
      <c r="J403">
        <v>175</v>
      </c>
      <c r="K403" t="s">
        <v>92</v>
      </c>
      <c r="L403">
        <v>2017</v>
      </c>
      <c r="M403">
        <v>23</v>
      </c>
      <c r="N403">
        <v>1</v>
      </c>
      <c r="O403">
        <v>8479553</v>
      </c>
      <c r="P403" t="s">
        <v>2399</v>
      </c>
      <c r="Q403" t="s">
        <v>2400</v>
      </c>
      <c r="R403" t="s">
        <v>2401</v>
      </c>
      <c r="S403" t="s">
        <v>2402</v>
      </c>
      <c r="T403" t="s">
        <v>938</v>
      </c>
      <c r="U403" t="s">
        <v>373</v>
      </c>
      <c r="V403">
        <v>26</v>
      </c>
      <c r="W403">
        <v>3</v>
      </c>
      <c r="X403">
        <v>1</v>
      </c>
      <c r="Y403">
        <v>0</v>
      </c>
      <c r="Z403">
        <v>4</v>
      </c>
      <c r="AA403">
        <v>21</v>
      </c>
      <c r="AB403">
        <v>74</v>
      </c>
      <c r="AC403" s="26">
        <f t="shared" si="132"/>
        <v>0.15384615384615385</v>
      </c>
      <c r="AD403" s="20">
        <f t="shared" si="133"/>
        <v>0</v>
      </c>
      <c r="AE403" s="20">
        <v>1.7909999999999999</v>
      </c>
      <c r="AF403">
        <v>2</v>
      </c>
      <c r="AG403">
        <v>0.9</v>
      </c>
      <c r="AH403">
        <v>7</v>
      </c>
      <c r="AI403">
        <v>398</v>
      </c>
      <c r="AJ403">
        <v>16412</v>
      </c>
      <c r="AK403" s="20">
        <v>273.53333333333001</v>
      </c>
      <c r="AL403">
        <v>273.52999999999997</v>
      </c>
      <c r="AM403">
        <v>274</v>
      </c>
      <c r="AN403" s="26">
        <f t="shared" si="134"/>
        <v>10.520512820512822</v>
      </c>
      <c r="AO403">
        <v>17.850000000000001</v>
      </c>
      <c r="AP403" s="41">
        <f t="shared" si="135"/>
        <v>0.5714285714285714</v>
      </c>
      <c r="AQ403">
        <v>47</v>
      </c>
      <c r="AR403">
        <v>47</v>
      </c>
      <c r="AS403">
        <v>47</v>
      </c>
      <c r="AT403">
        <v>37</v>
      </c>
      <c r="AU403">
        <v>37</v>
      </c>
      <c r="AV403">
        <v>28</v>
      </c>
      <c r="AW403">
        <v>20</v>
      </c>
      <c r="AX403">
        <v>8</v>
      </c>
      <c r="AY403">
        <v>1</v>
      </c>
      <c r="AZ403">
        <v>3</v>
      </c>
      <c r="BA403" s="42">
        <f t="shared" si="136"/>
        <v>4</v>
      </c>
      <c r="BB403">
        <v>1.62</v>
      </c>
      <c r="BC403">
        <v>28.821400000000001</v>
      </c>
      <c r="BD403" s="20">
        <v>0</v>
      </c>
      <c r="BE403" s="20">
        <f t="shared" si="137"/>
        <v>47</v>
      </c>
      <c r="BF403" s="20">
        <f t="shared" si="138"/>
        <v>10.309655248053232</v>
      </c>
      <c r="BG403">
        <v>78</v>
      </c>
      <c r="BH403">
        <v>91</v>
      </c>
      <c r="BI403">
        <v>63</v>
      </c>
      <c r="BJ403" s="41">
        <f t="shared" si="139"/>
        <v>0.55319148936170215</v>
      </c>
      <c r="BK403">
        <v>51</v>
      </c>
      <c r="BL403">
        <v>51</v>
      </c>
      <c r="BM403">
        <v>25</v>
      </c>
      <c r="BN403" s="42">
        <f t="shared" si="140"/>
        <v>26</v>
      </c>
      <c r="BO403">
        <v>9</v>
      </c>
      <c r="BP403">
        <v>12</v>
      </c>
      <c r="BQ403">
        <v>14</v>
      </c>
      <c r="BR403">
        <v>9</v>
      </c>
      <c r="BS403" s="41">
        <f t="shared" si="141"/>
        <v>4.736842105263158E-2</v>
      </c>
      <c r="BT403">
        <v>0</v>
      </c>
      <c r="BU403">
        <v>1</v>
      </c>
      <c r="BV403" s="41">
        <f t="shared" si="142"/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9</v>
      </c>
      <c r="DA403">
        <v>5</v>
      </c>
      <c r="DB403">
        <v>0</v>
      </c>
      <c r="DC403">
        <v>2</v>
      </c>
      <c r="DD403">
        <v>7</v>
      </c>
      <c r="DE403">
        <v>2</v>
      </c>
      <c r="DF403">
        <v>1</v>
      </c>
      <c r="DG403">
        <v>11</v>
      </c>
      <c r="DH403">
        <v>2</v>
      </c>
      <c r="DI403">
        <v>1</v>
      </c>
      <c r="DJ403">
        <v>2</v>
      </c>
      <c r="DK403">
        <v>1</v>
      </c>
      <c r="DL403">
        <v>1</v>
      </c>
      <c r="DM403">
        <v>2</v>
      </c>
      <c r="DN403">
        <v>1</v>
      </c>
      <c r="DO403">
        <v>1</v>
      </c>
      <c r="DP403" s="42">
        <f t="shared" si="143"/>
        <v>-1</v>
      </c>
      <c r="DQ403" s="20">
        <v>-0.27</v>
      </c>
      <c r="DR403">
        <v>1</v>
      </c>
      <c r="DS403">
        <v>1</v>
      </c>
      <c r="DT403">
        <v>0</v>
      </c>
      <c r="DU403">
        <v>0</v>
      </c>
      <c r="DV403">
        <v>0</v>
      </c>
      <c r="DW403">
        <v>234</v>
      </c>
      <c r="DX403">
        <v>253</v>
      </c>
      <c r="DY403">
        <v>179</v>
      </c>
      <c r="DZ403">
        <v>181</v>
      </c>
      <c r="EA403">
        <v>139</v>
      </c>
      <c r="EB403">
        <v>130</v>
      </c>
      <c r="EC403">
        <v>9.3000000000000007</v>
      </c>
      <c r="ED403">
        <v>9.73</v>
      </c>
      <c r="EE403">
        <v>7</v>
      </c>
      <c r="EF403">
        <v>5</v>
      </c>
      <c r="EG403" s="41">
        <f t="shared" si="144"/>
        <v>5.0359712230215826E-2</v>
      </c>
      <c r="EH403" s="43">
        <f t="shared" si="145"/>
        <v>0.96153846153846156</v>
      </c>
      <c r="EI403" s="44">
        <f t="shared" si="146"/>
        <v>1.0118981737686774</v>
      </c>
      <c r="EJ403">
        <v>233</v>
      </c>
      <c r="EK403">
        <v>253</v>
      </c>
      <c r="EL403">
        <v>178</v>
      </c>
      <c r="EM403">
        <v>181</v>
      </c>
      <c r="EN403">
        <v>139</v>
      </c>
      <c r="EO403">
        <v>130</v>
      </c>
      <c r="EP403">
        <v>7</v>
      </c>
      <c r="EQ403">
        <v>5</v>
      </c>
      <c r="ER403">
        <v>89</v>
      </c>
      <c r="ES403">
        <v>112</v>
      </c>
      <c r="ET403">
        <v>30</v>
      </c>
      <c r="EU403">
        <v>41</v>
      </c>
      <c r="EV403">
        <v>2</v>
      </c>
      <c r="EW403">
        <v>5</v>
      </c>
      <c r="EX403">
        <v>15</v>
      </c>
      <c r="EY403">
        <v>11</v>
      </c>
      <c r="EZ403">
        <v>-0.1</v>
      </c>
      <c r="FA403">
        <v>0.4</v>
      </c>
      <c r="FB403">
        <v>0.30000000000000004</v>
      </c>
      <c r="FC403" s="20">
        <v>4.6900000000000004</v>
      </c>
      <c r="FD403" s="26">
        <f t="shared" si="147"/>
        <v>0.18038461538461539</v>
      </c>
      <c r="FE403">
        <v>0.42480000000000001</v>
      </c>
      <c r="FF403">
        <v>0</v>
      </c>
      <c r="FG403">
        <v>0.14000000000000001</v>
      </c>
      <c r="FH403">
        <v>0.14000000000000001</v>
      </c>
      <c r="FL403" s="42">
        <f t="shared" si="148"/>
        <v>68</v>
      </c>
      <c r="FM403" s="20">
        <f t="shared" si="149"/>
        <v>65</v>
      </c>
      <c r="FN403" s="41">
        <v>3.9097266400000004E-2</v>
      </c>
      <c r="FO403" s="20">
        <f t="shared" si="150"/>
        <v>3.3</v>
      </c>
      <c r="FP403" s="20">
        <f t="shared" si="151"/>
        <v>3.9460000000000002</v>
      </c>
      <c r="FQ403" s="20">
        <f t="shared" si="152"/>
        <v>106.82557671918987</v>
      </c>
      <c r="FV403" t="s">
        <v>751</v>
      </c>
      <c r="FW403" s="45">
        <v>732500</v>
      </c>
      <c r="FX403" s="45">
        <v>757500</v>
      </c>
      <c r="FY403">
        <v>26</v>
      </c>
      <c r="FZ403">
        <v>3</v>
      </c>
      <c r="GA403">
        <v>1</v>
      </c>
      <c r="GB403">
        <v>4</v>
      </c>
      <c r="GC403">
        <v>2</v>
      </c>
      <c r="GD403">
        <v>7</v>
      </c>
      <c r="GE403">
        <v>28</v>
      </c>
      <c r="GF403">
        <v>274</v>
      </c>
      <c r="GG403">
        <v>-0.1</v>
      </c>
      <c r="GH403">
        <v>0.4</v>
      </c>
      <c r="GI403">
        <v>0.30000000000000004</v>
      </c>
      <c r="GJ403" s="42">
        <f t="shared" si="153"/>
        <v>3.3</v>
      </c>
    </row>
    <row r="404" spans="1:192" x14ac:dyDescent="0.45">
      <c r="A404" s="40">
        <v>31188</v>
      </c>
      <c r="B404" t="s">
        <v>2403</v>
      </c>
      <c r="C404" t="s">
        <v>282</v>
      </c>
      <c r="D404" t="s">
        <v>107</v>
      </c>
      <c r="E404" t="s">
        <v>107</v>
      </c>
      <c r="F404">
        <v>71</v>
      </c>
      <c r="G404">
        <v>200</v>
      </c>
      <c r="H404">
        <v>2004</v>
      </c>
      <c r="I404">
        <v>7</v>
      </c>
      <c r="J404">
        <v>224</v>
      </c>
      <c r="K404" t="s">
        <v>92</v>
      </c>
      <c r="L404">
        <v>2007</v>
      </c>
      <c r="M404">
        <v>32</v>
      </c>
      <c r="N404">
        <v>11</v>
      </c>
      <c r="O404">
        <v>8471436</v>
      </c>
      <c r="P404" t="s">
        <v>2404</v>
      </c>
      <c r="Q404" t="s">
        <v>2405</v>
      </c>
      <c r="R404" t="s">
        <v>2406</v>
      </c>
      <c r="S404" t="s">
        <v>404</v>
      </c>
      <c r="T404" t="s">
        <v>720</v>
      </c>
      <c r="U404" t="s">
        <v>230</v>
      </c>
      <c r="V404">
        <v>42</v>
      </c>
      <c r="W404">
        <v>4</v>
      </c>
      <c r="X404">
        <v>6</v>
      </c>
      <c r="Y404">
        <v>3</v>
      </c>
      <c r="Z404">
        <v>10</v>
      </c>
      <c r="AA404">
        <v>17</v>
      </c>
      <c r="AB404">
        <v>88</v>
      </c>
      <c r="AC404" s="26">
        <f t="shared" si="132"/>
        <v>0.23809523809523808</v>
      </c>
      <c r="AD404" s="20">
        <f t="shared" si="133"/>
        <v>0.61795407098121125</v>
      </c>
      <c r="AE404" s="20">
        <v>3.7650000000000001</v>
      </c>
      <c r="AF404">
        <v>-4</v>
      </c>
      <c r="AG404">
        <v>1.3</v>
      </c>
      <c r="AH404">
        <v>21</v>
      </c>
      <c r="AI404">
        <v>1013</v>
      </c>
      <c r="AJ404">
        <v>44127</v>
      </c>
      <c r="AK404" s="20">
        <v>735.45</v>
      </c>
      <c r="AL404">
        <v>735.45</v>
      </c>
      <c r="AM404">
        <v>735</v>
      </c>
      <c r="AN404" s="26">
        <f t="shared" si="134"/>
        <v>17.510714285714286</v>
      </c>
      <c r="AO404">
        <v>29.36</v>
      </c>
      <c r="AP404" s="41">
        <f t="shared" si="135"/>
        <v>0.33333333333333331</v>
      </c>
      <c r="AQ404">
        <v>104</v>
      </c>
      <c r="AR404">
        <v>105</v>
      </c>
      <c r="AS404">
        <v>105</v>
      </c>
      <c r="AT404">
        <v>71</v>
      </c>
      <c r="AU404">
        <v>71</v>
      </c>
      <c r="AV404">
        <v>52</v>
      </c>
      <c r="AW404">
        <v>31</v>
      </c>
      <c r="AX404">
        <v>8</v>
      </c>
      <c r="AY404">
        <v>0</v>
      </c>
      <c r="AZ404">
        <v>6</v>
      </c>
      <c r="BA404" s="42">
        <f t="shared" si="136"/>
        <v>6</v>
      </c>
      <c r="BB404">
        <v>2.98</v>
      </c>
      <c r="BC404">
        <v>51.846200000000003</v>
      </c>
      <c r="BD404" s="20">
        <v>68.400000000000006</v>
      </c>
      <c r="BE404" s="20">
        <f t="shared" si="137"/>
        <v>172.4</v>
      </c>
      <c r="BF404" s="20">
        <f t="shared" si="138"/>
        <v>14.064858250050989</v>
      </c>
      <c r="BG404">
        <v>199</v>
      </c>
      <c r="BH404">
        <v>250</v>
      </c>
      <c r="BI404">
        <v>249</v>
      </c>
      <c r="BJ404" s="41">
        <f t="shared" si="139"/>
        <v>0.44419642857142855</v>
      </c>
      <c r="BK404">
        <v>51</v>
      </c>
      <c r="BL404">
        <v>51</v>
      </c>
      <c r="BM404">
        <v>72</v>
      </c>
      <c r="BN404" s="42">
        <f t="shared" si="140"/>
        <v>-21</v>
      </c>
      <c r="BO404">
        <v>19</v>
      </c>
      <c r="BP404">
        <v>20</v>
      </c>
      <c r="BQ404">
        <v>14</v>
      </c>
      <c r="BR404">
        <v>53</v>
      </c>
      <c r="BS404" s="41">
        <f t="shared" si="141"/>
        <v>8.3202511773940349E-2</v>
      </c>
      <c r="BT404">
        <v>0</v>
      </c>
      <c r="BU404">
        <v>0</v>
      </c>
      <c r="BV404" s="41">
        <f t="shared" si="142"/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0</v>
      </c>
      <c r="CX404">
        <v>0</v>
      </c>
      <c r="CY404">
        <v>0</v>
      </c>
      <c r="CZ404">
        <v>19</v>
      </c>
      <c r="DA404">
        <v>4</v>
      </c>
      <c r="DB404">
        <v>0</v>
      </c>
      <c r="DC404">
        <v>10</v>
      </c>
      <c r="DD404">
        <v>7</v>
      </c>
      <c r="DE404">
        <v>1</v>
      </c>
      <c r="DF404">
        <v>0</v>
      </c>
      <c r="DG404">
        <v>30</v>
      </c>
      <c r="DH404">
        <v>9</v>
      </c>
      <c r="DI404">
        <v>8</v>
      </c>
      <c r="DJ404">
        <v>9</v>
      </c>
      <c r="DK404">
        <v>8</v>
      </c>
      <c r="DL404">
        <v>1</v>
      </c>
      <c r="DM404">
        <v>9</v>
      </c>
      <c r="DN404">
        <v>8</v>
      </c>
      <c r="DO404">
        <v>1</v>
      </c>
      <c r="DP404" s="42">
        <f t="shared" si="143"/>
        <v>-1</v>
      </c>
      <c r="DQ404" s="20">
        <v>2.9130000000000003</v>
      </c>
      <c r="DR404">
        <v>8</v>
      </c>
      <c r="DS404">
        <v>1</v>
      </c>
      <c r="DT404">
        <v>0</v>
      </c>
      <c r="DU404">
        <v>0</v>
      </c>
      <c r="DV404">
        <v>0</v>
      </c>
      <c r="DW404">
        <v>618</v>
      </c>
      <c r="DX404">
        <v>767</v>
      </c>
      <c r="DY404">
        <v>463</v>
      </c>
      <c r="DZ404">
        <v>584</v>
      </c>
      <c r="EA404">
        <v>349</v>
      </c>
      <c r="EB404">
        <v>438</v>
      </c>
      <c r="EC404">
        <v>29.41</v>
      </c>
      <c r="ED404">
        <v>37.74</v>
      </c>
      <c r="EE404">
        <v>30</v>
      </c>
      <c r="EF404">
        <v>43</v>
      </c>
      <c r="EG404" s="41">
        <f t="shared" si="144"/>
        <v>8.5959885386819479E-2</v>
      </c>
      <c r="EH404" s="43">
        <f t="shared" si="145"/>
        <v>0.90182648401826482</v>
      </c>
      <c r="EI404" s="44">
        <f t="shared" si="146"/>
        <v>0.98778636940508435</v>
      </c>
      <c r="EJ404">
        <v>620</v>
      </c>
      <c r="EK404">
        <v>766</v>
      </c>
      <c r="EL404">
        <v>465</v>
      </c>
      <c r="EM404">
        <v>583</v>
      </c>
      <c r="EN404">
        <v>353</v>
      </c>
      <c r="EO404">
        <v>437</v>
      </c>
      <c r="EP404">
        <v>29</v>
      </c>
      <c r="EQ404">
        <v>43</v>
      </c>
      <c r="ER404">
        <v>310</v>
      </c>
      <c r="ES404">
        <v>395</v>
      </c>
      <c r="ET404">
        <v>120</v>
      </c>
      <c r="EU404">
        <v>166</v>
      </c>
      <c r="EV404">
        <v>13</v>
      </c>
      <c r="EW404">
        <v>22</v>
      </c>
      <c r="EX404">
        <v>53</v>
      </c>
      <c r="EY404">
        <v>52</v>
      </c>
      <c r="EZ404">
        <v>0.5</v>
      </c>
      <c r="FA404">
        <v>1.2</v>
      </c>
      <c r="FB404">
        <v>1.7000000000000002</v>
      </c>
      <c r="FC404" s="20">
        <v>9.9</v>
      </c>
      <c r="FD404" s="26">
        <f t="shared" si="147"/>
        <v>0.23571428571428571</v>
      </c>
      <c r="FE404">
        <v>0.77160000000000006</v>
      </c>
      <c r="FF404">
        <v>0.28999999999999998</v>
      </c>
      <c r="FG404">
        <v>-0.04</v>
      </c>
      <c r="FH404">
        <v>0.25</v>
      </c>
      <c r="FL404" s="42">
        <f t="shared" si="148"/>
        <v>126</v>
      </c>
      <c r="FM404" s="20">
        <f t="shared" si="149"/>
        <v>8.125</v>
      </c>
      <c r="FN404" s="41">
        <v>2.9359112100000001E-2</v>
      </c>
      <c r="FO404" s="20">
        <f t="shared" si="150"/>
        <v>7.9</v>
      </c>
      <c r="FP404" s="20">
        <f t="shared" si="151"/>
        <v>10.582599999999999</v>
      </c>
      <c r="FQ404" s="20">
        <f t="shared" si="152"/>
        <v>112.9920456863145</v>
      </c>
      <c r="FR404">
        <v>6</v>
      </c>
      <c r="FS404" t="s">
        <v>1035</v>
      </c>
      <c r="FT404">
        <v>250</v>
      </c>
      <c r="FU404" t="s">
        <v>731</v>
      </c>
      <c r="FV404" t="s">
        <v>711</v>
      </c>
      <c r="FW404" s="45">
        <v>2500000</v>
      </c>
      <c r="FX404" s="45">
        <v>2250000</v>
      </c>
      <c r="FY404">
        <v>521</v>
      </c>
      <c r="FZ404">
        <v>25</v>
      </c>
      <c r="GA404">
        <v>92</v>
      </c>
      <c r="GB404">
        <v>117</v>
      </c>
      <c r="GC404">
        <v>-12</v>
      </c>
      <c r="GD404">
        <v>203</v>
      </c>
      <c r="GE404">
        <v>593</v>
      </c>
      <c r="GF404">
        <v>9547</v>
      </c>
      <c r="GG404">
        <v>3.9</v>
      </c>
      <c r="GH404">
        <v>18.7</v>
      </c>
      <c r="GI404">
        <v>22.6</v>
      </c>
      <c r="GJ404" s="42">
        <f t="shared" si="153"/>
        <v>7.9</v>
      </c>
    </row>
    <row r="405" spans="1:192" x14ac:dyDescent="0.45">
      <c r="A405" s="40">
        <v>32080</v>
      </c>
      <c r="B405" t="s">
        <v>1063</v>
      </c>
      <c r="C405" t="s">
        <v>145</v>
      </c>
      <c r="D405" t="s">
        <v>91</v>
      </c>
      <c r="E405" t="s">
        <v>91</v>
      </c>
      <c r="F405">
        <v>74</v>
      </c>
      <c r="G405">
        <v>242</v>
      </c>
      <c r="H405">
        <v>2006</v>
      </c>
      <c r="I405">
        <v>1</v>
      </c>
      <c r="J405">
        <v>18</v>
      </c>
      <c r="K405" t="s">
        <v>202</v>
      </c>
      <c r="L405">
        <v>2008</v>
      </c>
      <c r="M405">
        <v>30</v>
      </c>
      <c r="N405">
        <v>10</v>
      </c>
      <c r="O405">
        <v>8473485</v>
      </c>
      <c r="P405" t="s">
        <v>2407</v>
      </c>
      <c r="Q405" t="s">
        <v>2408</v>
      </c>
      <c r="R405" t="s">
        <v>2409</v>
      </c>
      <c r="S405" t="s">
        <v>209</v>
      </c>
      <c r="T405" t="s">
        <v>710</v>
      </c>
      <c r="U405" t="s">
        <v>2410</v>
      </c>
      <c r="V405">
        <v>54</v>
      </c>
      <c r="W405">
        <v>10</v>
      </c>
      <c r="X405">
        <v>6</v>
      </c>
      <c r="Y405">
        <v>4</v>
      </c>
      <c r="Z405">
        <v>16</v>
      </c>
      <c r="AA405">
        <v>0</v>
      </c>
      <c r="AB405">
        <v>0</v>
      </c>
      <c r="AC405" s="26">
        <f t="shared" si="132"/>
        <v>0.29629629629629628</v>
      </c>
      <c r="AD405" s="20">
        <f t="shared" si="133"/>
        <v>-11.54180602006689</v>
      </c>
      <c r="AE405" s="20">
        <v>6.7530000000000001</v>
      </c>
      <c r="AF405">
        <v>-5</v>
      </c>
      <c r="AG405">
        <v>0.2</v>
      </c>
      <c r="AH405">
        <v>27</v>
      </c>
      <c r="AI405">
        <v>780</v>
      </c>
      <c r="AJ405">
        <v>34805</v>
      </c>
      <c r="AK405" s="20">
        <v>580.08333333332996</v>
      </c>
      <c r="AL405">
        <v>580.08000000000004</v>
      </c>
      <c r="AM405">
        <v>580</v>
      </c>
      <c r="AN405" s="26">
        <f t="shared" si="134"/>
        <v>10.742283950617285</v>
      </c>
      <c r="AO405">
        <v>18.12</v>
      </c>
      <c r="AP405" s="41">
        <f t="shared" si="135"/>
        <v>0.61538461538461542</v>
      </c>
      <c r="AQ405">
        <v>100</v>
      </c>
      <c r="AR405">
        <v>100</v>
      </c>
      <c r="AS405">
        <v>100</v>
      </c>
      <c r="AT405">
        <v>88</v>
      </c>
      <c r="AU405">
        <v>88</v>
      </c>
      <c r="AV405">
        <v>68</v>
      </c>
      <c r="AW405">
        <v>59</v>
      </c>
      <c r="AX405">
        <v>38</v>
      </c>
      <c r="AY405">
        <v>3</v>
      </c>
      <c r="AZ405">
        <v>6</v>
      </c>
      <c r="BA405" s="42">
        <f t="shared" si="136"/>
        <v>9</v>
      </c>
      <c r="BB405">
        <v>7.95</v>
      </c>
      <c r="BC405">
        <v>25.058800000000002</v>
      </c>
      <c r="BD405" s="20">
        <v>81.5</v>
      </c>
      <c r="BE405" s="20">
        <f t="shared" si="137"/>
        <v>181.5</v>
      </c>
      <c r="BF405" s="20">
        <f t="shared" si="138"/>
        <v>18.773272652047993</v>
      </c>
      <c r="BG405">
        <v>191</v>
      </c>
      <c r="BH405">
        <v>182</v>
      </c>
      <c r="BI405">
        <v>155</v>
      </c>
      <c r="BJ405" s="41">
        <f t="shared" si="139"/>
        <v>0.55202312138728327</v>
      </c>
      <c r="BK405">
        <v>48</v>
      </c>
      <c r="BL405">
        <v>48</v>
      </c>
      <c r="BM405">
        <v>20</v>
      </c>
      <c r="BN405" s="42">
        <f t="shared" si="140"/>
        <v>28</v>
      </c>
      <c r="BO405">
        <v>20</v>
      </c>
      <c r="BP405">
        <v>10</v>
      </c>
      <c r="BQ405">
        <v>7</v>
      </c>
      <c r="BR405">
        <v>14</v>
      </c>
      <c r="BS405" s="41">
        <f t="shared" si="141"/>
        <v>2.9787234042553193E-2</v>
      </c>
      <c r="BT405">
        <v>3</v>
      </c>
      <c r="BU405">
        <v>7</v>
      </c>
      <c r="BV405" s="41">
        <f t="shared" si="142"/>
        <v>0.3</v>
      </c>
      <c r="BW405">
        <v>0</v>
      </c>
      <c r="BX405">
        <v>1</v>
      </c>
      <c r="BY405">
        <v>0</v>
      </c>
      <c r="BZ405">
        <v>3</v>
      </c>
      <c r="CA405">
        <v>3</v>
      </c>
      <c r="CB405">
        <v>3</v>
      </c>
      <c r="CC405">
        <v>2</v>
      </c>
      <c r="CD405">
        <v>1</v>
      </c>
      <c r="CE405">
        <v>0</v>
      </c>
      <c r="CF405">
        <v>3</v>
      </c>
      <c r="CG405">
        <v>2</v>
      </c>
      <c r="CH405">
        <v>3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3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5</v>
      </c>
      <c r="CW405">
        <v>0</v>
      </c>
      <c r="CX405">
        <v>0</v>
      </c>
      <c r="CY405">
        <v>4</v>
      </c>
      <c r="CZ405">
        <v>16</v>
      </c>
      <c r="DA405">
        <v>15</v>
      </c>
      <c r="DB405">
        <v>2</v>
      </c>
      <c r="DC405">
        <v>7</v>
      </c>
      <c r="DD405">
        <v>3</v>
      </c>
      <c r="DE405">
        <v>3</v>
      </c>
      <c r="DF405">
        <v>0</v>
      </c>
      <c r="DG405">
        <v>38</v>
      </c>
      <c r="DH405">
        <v>9</v>
      </c>
      <c r="DI405">
        <v>5</v>
      </c>
      <c r="DJ405">
        <v>10</v>
      </c>
      <c r="DK405">
        <v>7</v>
      </c>
      <c r="DL405">
        <v>3</v>
      </c>
      <c r="DM405">
        <v>8</v>
      </c>
      <c r="DN405">
        <v>5</v>
      </c>
      <c r="DO405">
        <v>3</v>
      </c>
      <c r="DP405" s="42">
        <f t="shared" si="143"/>
        <v>-4</v>
      </c>
      <c r="DQ405" s="20">
        <v>-5.5049999999999999</v>
      </c>
      <c r="DR405">
        <v>6</v>
      </c>
      <c r="DS405">
        <v>3</v>
      </c>
      <c r="DT405">
        <v>0</v>
      </c>
      <c r="DU405">
        <v>0</v>
      </c>
      <c r="DV405">
        <v>0</v>
      </c>
      <c r="DW405">
        <v>495</v>
      </c>
      <c r="DX405">
        <v>625</v>
      </c>
      <c r="DY405">
        <v>379</v>
      </c>
      <c r="DZ405">
        <v>456</v>
      </c>
      <c r="EA405">
        <v>277</v>
      </c>
      <c r="EB405">
        <v>314</v>
      </c>
      <c r="EC405">
        <v>23.79</v>
      </c>
      <c r="ED405">
        <v>25.04</v>
      </c>
      <c r="EE405">
        <v>26</v>
      </c>
      <c r="EF405">
        <v>29</v>
      </c>
      <c r="EG405" s="41">
        <f t="shared" si="144"/>
        <v>9.3862815884476536E-2</v>
      </c>
      <c r="EH405" s="43">
        <f t="shared" si="145"/>
        <v>0.90764331210191085</v>
      </c>
      <c r="EI405" s="44">
        <f t="shared" si="146"/>
        <v>1.0015061279863873</v>
      </c>
      <c r="EJ405">
        <v>497</v>
      </c>
      <c r="EK405">
        <v>623</v>
      </c>
      <c r="EL405">
        <v>381</v>
      </c>
      <c r="EM405">
        <v>454</v>
      </c>
      <c r="EN405">
        <v>279</v>
      </c>
      <c r="EO405">
        <v>312</v>
      </c>
      <c r="EP405">
        <v>26</v>
      </c>
      <c r="EQ405">
        <v>29</v>
      </c>
      <c r="ER405">
        <v>231</v>
      </c>
      <c r="ES405">
        <v>286</v>
      </c>
      <c r="ET405">
        <v>103</v>
      </c>
      <c r="EU405">
        <v>90</v>
      </c>
      <c r="EV405">
        <v>17</v>
      </c>
      <c r="EW405">
        <v>15</v>
      </c>
      <c r="EX405">
        <v>48</v>
      </c>
      <c r="EY405">
        <v>41</v>
      </c>
      <c r="EZ405">
        <v>1</v>
      </c>
      <c r="FA405">
        <v>0.4</v>
      </c>
      <c r="FB405">
        <v>1.4</v>
      </c>
      <c r="FC405" s="20">
        <v>7.91</v>
      </c>
      <c r="FD405" s="26">
        <f t="shared" si="147"/>
        <v>0.14648148148148149</v>
      </c>
      <c r="FE405">
        <v>0.95110000000000006</v>
      </c>
      <c r="FF405">
        <v>0.03</v>
      </c>
      <c r="FG405">
        <v>-0.81</v>
      </c>
      <c r="FH405">
        <v>-0.78</v>
      </c>
      <c r="FI405">
        <v>4</v>
      </c>
      <c r="FJ405">
        <v>3</v>
      </c>
      <c r="FK405">
        <v>0</v>
      </c>
      <c r="FL405" s="42">
        <f t="shared" si="148"/>
        <v>92</v>
      </c>
      <c r="FM405" s="20">
        <f t="shared" si="149"/>
        <v>9.1666666666666661</v>
      </c>
      <c r="FN405" s="41">
        <v>0.11963910650000001</v>
      </c>
      <c r="FO405" s="20">
        <f t="shared" si="150"/>
        <v>13.3</v>
      </c>
      <c r="FP405" s="20">
        <f t="shared" si="151"/>
        <v>14.899000000000001</v>
      </c>
      <c r="FQ405" s="20">
        <f t="shared" si="152"/>
        <v>115.84609019445594</v>
      </c>
      <c r="FV405" t="s">
        <v>711</v>
      </c>
      <c r="FW405" s="45">
        <v>1100000</v>
      </c>
      <c r="FX405" s="45">
        <v>1150000</v>
      </c>
      <c r="FY405">
        <v>652</v>
      </c>
      <c r="FZ405">
        <v>160</v>
      </c>
      <c r="GA405">
        <v>161</v>
      </c>
      <c r="GB405">
        <v>321</v>
      </c>
      <c r="GC405">
        <v>-45</v>
      </c>
      <c r="GD405">
        <v>729</v>
      </c>
      <c r="GE405">
        <v>1237</v>
      </c>
      <c r="GF405">
        <v>9156</v>
      </c>
      <c r="GG405">
        <v>27</v>
      </c>
      <c r="GH405">
        <v>8.9</v>
      </c>
      <c r="GI405">
        <v>35.9</v>
      </c>
      <c r="GJ405" s="42">
        <f t="shared" si="153"/>
        <v>13.3</v>
      </c>
    </row>
    <row r="406" spans="1:192" x14ac:dyDescent="0.45">
      <c r="A406" s="40">
        <v>34008</v>
      </c>
      <c r="B406" t="s">
        <v>2411</v>
      </c>
      <c r="C406" t="s">
        <v>475</v>
      </c>
      <c r="D406" t="s">
        <v>91</v>
      </c>
      <c r="E406" t="s">
        <v>91</v>
      </c>
      <c r="F406">
        <v>69</v>
      </c>
      <c r="G406">
        <v>170</v>
      </c>
      <c r="K406" t="s">
        <v>92</v>
      </c>
      <c r="L406">
        <v>2017</v>
      </c>
      <c r="M406">
        <v>24</v>
      </c>
      <c r="N406">
        <v>1</v>
      </c>
      <c r="O406">
        <v>8477583</v>
      </c>
      <c r="P406" t="s">
        <v>2412</v>
      </c>
      <c r="Q406" t="s">
        <v>2413</v>
      </c>
      <c r="R406" t="s">
        <v>2414</v>
      </c>
      <c r="S406" t="s">
        <v>385</v>
      </c>
      <c r="T406" t="s">
        <v>938</v>
      </c>
      <c r="U406" t="s">
        <v>373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27</v>
      </c>
      <c r="AB406">
        <v>78</v>
      </c>
      <c r="AC406" s="26">
        <f t="shared" si="132"/>
        <v>0</v>
      </c>
      <c r="AD406" s="20">
        <f t="shared" si="133"/>
        <v>0</v>
      </c>
      <c r="AE406" s="20">
        <v>0</v>
      </c>
      <c r="AF406">
        <v>0</v>
      </c>
      <c r="AG406">
        <v>-0.2</v>
      </c>
      <c r="AH406">
        <v>0</v>
      </c>
      <c r="AI406">
        <v>6</v>
      </c>
      <c r="AJ406">
        <v>205</v>
      </c>
      <c r="AK406" s="20">
        <v>3.4166666666666998</v>
      </c>
      <c r="AL406">
        <v>3.42</v>
      </c>
      <c r="AM406">
        <v>3</v>
      </c>
      <c r="AN406" s="26">
        <f t="shared" si="134"/>
        <v>3.4166666666666665</v>
      </c>
      <c r="AO406">
        <v>6.25</v>
      </c>
      <c r="AP406" s="41">
        <f t="shared" si="135"/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42">
        <f t="shared" si="136"/>
        <v>0</v>
      </c>
      <c r="BB406">
        <v>0</v>
      </c>
      <c r="BC406">
        <v>0</v>
      </c>
      <c r="BD406" s="20">
        <v>0</v>
      </c>
      <c r="BE406" s="20">
        <f t="shared" si="137"/>
        <v>0</v>
      </c>
      <c r="BF406" s="20">
        <f t="shared" si="138"/>
        <v>0</v>
      </c>
      <c r="BG406">
        <v>3</v>
      </c>
      <c r="BH406">
        <v>0</v>
      </c>
      <c r="BI406">
        <v>0</v>
      </c>
      <c r="BJ406" s="41">
        <f t="shared" si="139"/>
        <v>1</v>
      </c>
      <c r="BK406">
        <v>1</v>
      </c>
      <c r="BL406">
        <v>1</v>
      </c>
      <c r="BM406">
        <v>0</v>
      </c>
      <c r="BN406" s="42">
        <f t="shared" si="140"/>
        <v>1</v>
      </c>
      <c r="BO406">
        <v>0</v>
      </c>
      <c r="BP406">
        <v>0</v>
      </c>
      <c r="BQ406">
        <v>0</v>
      </c>
      <c r="BR406">
        <v>0</v>
      </c>
      <c r="BS406" s="41">
        <f t="shared" si="141"/>
        <v>0</v>
      </c>
      <c r="BT406">
        <v>0</v>
      </c>
      <c r="BU406">
        <v>3</v>
      </c>
      <c r="BV406" s="41">
        <f t="shared" si="142"/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3</v>
      </c>
      <c r="CC406">
        <v>0</v>
      </c>
      <c r="CD406">
        <v>1</v>
      </c>
      <c r="CE406">
        <v>0</v>
      </c>
      <c r="CF406">
        <v>2</v>
      </c>
      <c r="CG406">
        <v>0</v>
      </c>
      <c r="CH406">
        <v>3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 s="42">
        <f t="shared" si="143"/>
        <v>0</v>
      </c>
      <c r="DQ406" s="20">
        <v>-4.0000000000000001E-3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4</v>
      </c>
      <c r="DX406">
        <v>4</v>
      </c>
      <c r="DY406">
        <v>3</v>
      </c>
      <c r="DZ406">
        <v>4</v>
      </c>
      <c r="EA406">
        <v>2</v>
      </c>
      <c r="EB406">
        <v>4</v>
      </c>
      <c r="EC406">
        <v>0.1</v>
      </c>
      <c r="ED406">
        <v>0.22</v>
      </c>
      <c r="EE406">
        <v>0</v>
      </c>
      <c r="EF406">
        <v>0</v>
      </c>
      <c r="EG406" s="41">
        <f t="shared" si="144"/>
        <v>0</v>
      </c>
      <c r="EH406" s="43">
        <f t="shared" si="145"/>
        <v>1</v>
      </c>
      <c r="EI406" s="44">
        <f t="shared" si="146"/>
        <v>1</v>
      </c>
      <c r="EJ406">
        <v>4</v>
      </c>
      <c r="EK406">
        <v>4</v>
      </c>
      <c r="EL406">
        <v>3</v>
      </c>
      <c r="EM406">
        <v>4</v>
      </c>
      <c r="EN406">
        <v>2</v>
      </c>
      <c r="EO406">
        <v>4</v>
      </c>
      <c r="EP406">
        <v>0</v>
      </c>
      <c r="EQ406">
        <v>0</v>
      </c>
      <c r="ER406">
        <v>2</v>
      </c>
      <c r="ES406">
        <v>2</v>
      </c>
      <c r="ET406">
        <v>1</v>
      </c>
      <c r="EU406">
        <v>1</v>
      </c>
      <c r="EV406">
        <v>0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0</v>
      </c>
      <c r="FC406" s="20">
        <v>-0.03</v>
      </c>
      <c r="FD406" s="26">
        <f t="shared" si="147"/>
        <v>-0.03</v>
      </c>
      <c r="FE406">
        <v>0</v>
      </c>
      <c r="FF406">
        <v>0</v>
      </c>
      <c r="FG406">
        <v>0</v>
      </c>
      <c r="FH406">
        <v>0</v>
      </c>
      <c r="FL406" s="42">
        <f t="shared" si="148"/>
        <v>1</v>
      </c>
      <c r="FM406" s="20">
        <f t="shared" si="149"/>
        <v>0</v>
      </c>
      <c r="FN406" s="41">
        <v>0</v>
      </c>
      <c r="FO406" s="20">
        <f t="shared" si="150"/>
        <v>0</v>
      </c>
      <c r="FP406" s="20">
        <f t="shared" si="151"/>
        <v>-8.0000000000000004E-4</v>
      </c>
      <c r="FQ406" s="20">
        <f t="shared" si="152"/>
        <v>140.35087719298244</v>
      </c>
      <c r="FV406" t="s">
        <v>751</v>
      </c>
      <c r="FW406" s="45">
        <v>682500</v>
      </c>
      <c r="FX406" s="45">
        <v>682500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3</v>
      </c>
      <c r="GG406">
        <v>0</v>
      </c>
      <c r="GH406">
        <v>0</v>
      </c>
      <c r="GI406">
        <v>0</v>
      </c>
      <c r="GJ406" s="42">
        <f t="shared" si="153"/>
        <v>0</v>
      </c>
    </row>
    <row r="407" spans="1:192" x14ac:dyDescent="0.45">
      <c r="A407" s="40">
        <v>32301</v>
      </c>
      <c r="B407" t="s">
        <v>864</v>
      </c>
      <c r="C407" t="s">
        <v>145</v>
      </c>
      <c r="D407" t="s">
        <v>91</v>
      </c>
      <c r="E407" t="s">
        <v>91</v>
      </c>
      <c r="F407">
        <v>72</v>
      </c>
      <c r="G407">
        <v>203</v>
      </c>
      <c r="H407">
        <v>2006</v>
      </c>
      <c r="I407">
        <v>4</v>
      </c>
      <c r="J407">
        <v>112</v>
      </c>
      <c r="K407" t="s">
        <v>92</v>
      </c>
      <c r="L407">
        <v>2008</v>
      </c>
      <c r="M407">
        <v>29</v>
      </c>
      <c r="N407">
        <v>10</v>
      </c>
      <c r="O407">
        <v>8473492</v>
      </c>
      <c r="P407" t="s">
        <v>2415</v>
      </c>
      <c r="Q407" t="s">
        <v>2416</v>
      </c>
      <c r="R407" t="s">
        <v>2417</v>
      </c>
      <c r="S407" t="s">
        <v>404</v>
      </c>
      <c r="T407" t="s">
        <v>725</v>
      </c>
      <c r="U407" t="s">
        <v>2418</v>
      </c>
      <c r="V407">
        <v>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26">
        <f t="shared" si="132"/>
        <v>0</v>
      </c>
      <c r="AD407" s="20">
        <f t="shared" si="133"/>
        <v>-5.1419213973799129</v>
      </c>
      <c r="AE407" s="20">
        <v>0</v>
      </c>
      <c r="AF407">
        <v>-9</v>
      </c>
      <c r="AG407">
        <v>-0.1</v>
      </c>
      <c r="AH407">
        <v>21</v>
      </c>
      <c r="AI407">
        <v>229</v>
      </c>
      <c r="AJ407">
        <v>9877</v>
      </c>
      <c r="AK407" s="20">
        <v>164.61666666667</v>
      </c>
      <c r="AL407">
        <v>164.62</v>
      </c>
      <c r="AM407">
        <v>165</v>
      </c>
      <c r="AN407" s="26">
        <f t="shared" si="134"/>
        <v>10.974444444444446</v>
      </c>
      <c r="AO407">
        <v>18.54</v>
      </c>
      <c r="AP407" s="41">
        <f t="shared" si="135"/>
        <v>0</v>
      </c>
      <c r="AQ407">
        <v>38</v>
      </c>
      <c r="AR407">
        <v>38</v>
      </c>
      <c r="AS407">
        <v>38</v>
      </c>
      <c r="AT407">
        <v>31</v>
      </c>
      <c r="AU407">
        <v>31</v>
      </c>
      <c r="AV407">
        <v>17</v>
      </c>
      <c r="AW407">
        <v>12</v>
      </c>
      <c r="AX407">
        <v>7</v>
      </c>
      <c r="AY407">
        <v>2</v>
      </c>
      <c r="AZ407">
        <v>2</v>
      </c>
      <c r="BA407" s="42">
        <f t="shared" si="136"/>
        <v>4</v>
      </c>
      <c r="BB407">
        <v>1.31</v>
      </c>
      <c r="BC407">
        <v>41.058799999999998</v>
      </c>
      <c r="BD407" s="20">
        <v>0</v>
      </c>
      <c r="BE407" s="20">
        <f t="shared" si="137"/>
        <v>38</v>
      </c>
      <c r="BF407" s="20">
        <f t="shared" si="138"/>
        <v>13.850078969748512</v>
      </c>
      <c r="BG407">
        <v>53</v>
      </c>
      <c r="BH407">
        <v>62</v>
      </c>
      <c r="BI407">
        <v>34</v>
      </c>
      <c r="BJ407" s="41">
        <f t="shared" si="139"/>
        <v>0.60919540229885061</v>
      </c>
      <c r="BK407">
        <v>34</v>
      </c>
      <c r="BL407">
        <v>34</v>
      </c>
      <c r="BM407">
        <v>10</v>
      </c>
      <c r="BN407" s="42">
        <f t="shared" si="140"/>
        <v>24</v>
      </c>
      <c r="BO407">
        <v>14</v>
      </c>
      <c r="BP407">
        <v>2</v>
      </c>
      <c r="BQ407">
        <v>5</v>
      </c>
      <c r="BR407">
        <v>5</v>
      </c>
      <c r="BS407" s="41">
        <f t="shared" si="141"/>
        <v>4.2735042735042736E-2</v>
      </c>
      <c r="BT407">
        <v>2</v>
      </c>
      <c r="BU407">
        <v>7</v>
      </c>
      <c r="BV407" s="41">
        <f t="shared" si="142"/>
        <v>0.22222222222222221</v>
      </c>
      <c r="BW407">
        <v>0</v>
      </c>
      <c r="BX407">
        <v>1</v>
      </c>
      <c r="BY407">
        <v>2</v>
      </c>
      <c r="BZ407">
        <v>1</v>
      </c>
      <c r="CA407">
        <v>0</v>
      </c>
      <c r="CB407">
        <v>5</v>
      </c>
      <c r="CC407">
        <v>1</v>
      </c>
      <c r="CD407">
        <v>0</v>
      </c>
      <c r="CE407">
        <v>1</v>
      </c>
      <c r="CF407">
        <v>6</v>
      </c>
      <c r="CG407">
        <v>1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14</v>
      </c>
      <c r="DA407">
        <v>4</v>
      </c>
      <c r="DB407">
        <v>0</v>
      </c>
      <c r="DC407">
        <v>1</v>
      </c>
      <c r="DD407">
        <v>3</v>
      </c>
      <c r="DE407">
        <v>1</v>
      </c>
      <c r="DF407">
        <v>0</v>
      </c>
      <c r="DG407">
        <v>8</v>
      </c>
      <c r="DH407">
        <v>6</v>
      </c>
      <c r="DI407">
        <v>3</v>
      </c>
      <c r="DJ407">
        <v>6</v>
      </c>
      <c r="DK407">
        <v>4</v>
      </c>
      <c r="DL407">
        <v>2</v>
      </c>
      <c r="DM407">
        <v>6</v>
      </c>
      <c r="DN407">
        <v>4</v>
      </c>
      <c r="DO407">
        <v>2</v>
      </c>
      <c r="DP407" s="42">
        <f t="shared" si="143"/>
        <v>-3</v>
      </c>
      <c r="DQ407" s="20">
        <v>-1.1299999999999999</v>
      </c>
      <c r="DR407">
        <v>3</v>
      </c>
      <c r="DS407">
        <v>3</v>
      </c>
      <c r="DT407">
        <v>0</v>
      </c>
      <c r="DU407">
        <v>0</v>
      </c>
      <c r="DV407">
        <v>0</v>
      </c>
      <c r="DW407">
        <v>140</v>
      </c>
      <c r="DX407">
        <v>139</v>
      </c>
      <c r="DY407">
        <v>116</v>
      </c>
      <c r="DZ407">
        <v>112</v>
      </c>
      <c r="EA407">
        <v>77</v>
      </c>
      <c r="EB407">
        <v>74</v>
      </c>
      <c r="EC407">
        <v>6.61</v>
      </c>
      <c r="ED407">
        <v>6.73</v>
      </c>
      <c r="EE407">
        <v>2</v>
      </c>
      <c r="EF407">
        <v>10</v>
      </c>
      <c r="EG407" s="41">
        <f t="shared" si="144"/>
        <v>2.5974025974025976E-2</v>
      </c>
      <c r="EH407" s="43">
        <f t="shared" si="145"/>
        <v>0.86486486486486491</v>
      </c>
      <c r="EI407" s="44">
        <f t="shared" si="146"/>
        <v>0.8908388908388909</v>
      </c>
      <c r="EJ407">
        <v>140</v>
      </c>
      <c r="EK407">
        <v>138</v>
      </c>
      <c r="EL407">
        <v>116</v>
      </c>
      <c r="EM407">
        <v>111</v>
      </c>
      <c r="EN407">
        <v>77</v>
      </c>
      <c r="EO407">
        <v>73</v>
      </c>
      <c r="EP407">
        <v>2</v>
      </c>
      <c r="EQ407">
        <v>10</v>
      </c>
      <c r="ER407">
        <v>64</v>
      </c>
      <c r="ES407">
        <v>60</v>
      </c>
      <c r="ET407">
        <v>23</v>
      </c>
      <c r="EU407">
        <v>29</v>
      </c>
      <c r="EV407">
        <v>2</v>
      </c>
      <c r="EW407">
        <v>6</v>
      </c>
      <c r="EX407">
        <v>12</v>
      </c>
      <c r="EY407">
        <v>14</v>
      </c>
      <c r="EZ407">
        <v>-0.4</v>
      </c>
      <c r="FA407">
        <v>-0.1</v>
      </c>
      <c r="FB407">
        <v>-0.7</v>
      </c>
      <c r="FC407" s="20">
        <v>0.28000000000000003</v>
      </c>
      <c r="FD407" s="26">
        <f t="shared" si="147"/>
        <v>1.8666666666666668E-2</v>
      </c>
      <c r="FE407">
        <v>2.5400000000000002E-2</v>
      </c>
      <c r="FF407">
        <v>0.01</v>
      </c>
      <c r="FG407">
        <v>-0.03</v>
      </c>
      <c r="FH407">
        <v>-0.01</v>
      </c>
      <c r="FL407" s="42">
        <f t="shared" si="148"/>
        <v>63</v>
      </c>
      <c r="FM407" s="20">
        <f t="shared" si="149"/>
        <v>13</v>
      </c>
      <c r="FN407" s="41">
        <v>0</v>
      </c>
      <c r="FO407" s="20">
        <f t="shared" si="150"/>
        <v>-2.1</v>
      </c>
      <c r="FP407" s="20">
        <f t="shared" si="151"/>
        <v>-0.22599999999999998</v>
      </c>
      <c r="FQ407" s="20">
        <f t="shared" si="152"/>
        <v>101.68873769894302</v>
      </c>
      <c r="FV407" t="s">
        <v>711</v>
      </c>
      <c r="FW407" s="45">
        <v>4000000</v>
      </c>
      <c r="FX407" s="45">
        <v>3800000</v>
      </c>
      <c r="FY407">
        <v>473</v>
      </c>
      <c r="FZ407">
        <v>75</v>
      </c>
      <c r="GA407">
        <v>82</v>
      </c>
      <c r="GB407">
        <v>157</v>
      </c>
      <c r="GC407">
        <v>-12</v>
      </c>
      <c r="GD407">
        <v>437</v>
      </c>
      <c r="GE407">
        <v>838</v>
      </c>
      <c r="GF407">
        <v>6247</v>
      </c>
      <c r="GG407">
        <v>8.5</v>
      </c>
      <c r="GH407">
        <v>6</v>
      </c>
      <c r="GI407">
        <v>14.5</v>
      </c>
      <c r="GJ407" s="42">
        <f t="shared" si="153"/>
        <v>-2.1</v>
      </c>
    </row>
    <row r="408" spans="1:192" x14ac:dyDescent="0.45">
      <c r="A408" s="40">
        <v>33068</v>
      </c>
      <c r="B408" t="s">
        <v>1767</v>
      </c>
      <c r="C408" t="s">
        <v>145</v>
      </c>
      <c r="D408" t="s">
        <v>91</v>
      </c>
      <c r="E408" t="s">
        <v>91</v>
      </c>
      <c r="F408">
        <v>73</v>
      </c>
      <c r="G408">
        <v>197</v>
      </c>
      <c r="K408" t="s">
        <v>202</v>
      </c>
      <c r="L408">
        <v>2014</v>
      </c>
      <c r="M408">
        <v>27</v>
      </c>
      <c r="N408">
        <v>4</v>
      </c>
      <c r="O408">
        <v>8477591</v>
      </c>
      <c r="P408" t="s">
        <v>2419</v>
      </c>
      <c r="Q408" t="s">
        <v>2420</v>
      </c>
      <c r="R408" t="s">
        <v>2421</v>
      </c>
      <c r="S408" t="s">
        <v>1545</v>
      </c>
      <c r="T408" t="s">
        <v>710</v>
      </c>
      <c r="U408" t="s">
        <v>2422</v>
      </c>
      <c r="V408">
        <v>40</v>
      </c>
      <c r="W408">
        <v>3</v>
      </c>
      <c r="X408">
        <v>3</v>
      </c>
      <c r="Y408">
        <v>1</v>
      </c>
      <c r="Z408">
        <v>6</v>
      </c>
      <c r="AA408">
        <v>0</v>
      </c>
      <c r="AB408">
        <v>0</v>
      </c>
      <c r="AC408" s="26">
        <f t="shared" si="132"/>
        <v>0.15</v>
      </c>
      <c r="AD408" s="20">
        <f t="shared" si="133"/>
        <v>-5.3294797687861273</v>
      </c>
      <c r="AE408" s="20">
        <v>2.3679999999999999</v>
      </c>
      <c r="AF408">
        <v>-7</v>
      </c>
      <c r="AG408">
        <v>1.2</v>
      </c>
      <c r="AH408">
        <v>16</v>
      </c>
      <c r="AI408">
        <v>586</v>
      </c>
      <c r="AJ408">
        <v>23437</v>
      </c>
      <c r="AK408" s="20">
        <v>390.61666666667003</v>
      </c>
      <c r="AL408">
        <v>390.62</v>
      </c>
      <c r="AM408">
        <v>391</v>
      </c>
      <c r="AN408" s="26">
        <f t="shared" si="134"/>
        <v>9.7654166666666669</v>
      </c>
      <c r="AO408">
        <v>16.52</v>
      </c>
      <c r="AP408" s="41">
        <f t="shared" si="135"/>
        <v>0.8571428571428571</v>
      </c>
      <c r="AQ408">
        <v>81</v>
      </c>
      <c r="AR408">
        <v>81</v>
      </c>
      <c r="AS408">
        <v>81</v>
      </c>
      <c r="AT408">
        <v>63</v>
      </c>
      <c r="AU408">
        <v>63</v>
      </c>
      <c r="AV408">
        <v>50</v>
      </c>
      <c r="AW408">
        <v>48</v>
      </c>
      <c r="AX408">
        <v>22</v>
      </c>
      <c r="AY408">
        <v>3</v>
      </c>
      <c r="AZ408">
        <v>3</v>
      </c>
      <c r="BA408" s="42">
        <f t="shared" si="136"/>
        <v>6</v>
      </c>
      <c r="BB408">
        <v>4.18</v>
      </c>
      <c r="BC408">
        <v>31.3</v>
      </c>
      <c r="BD408" s="20">
        <v>45.6</v>
      </c>
      <c r="BE408" s="20">
        <f t="shared" si="137"/>
        <v>126.6</v>
      </c>
      <c r="BF408" s="20">
        <f t="shared" si="138"/>
        <v>19.446008908914035</v>
      </c>
      <c r="BG408">
        <v>99</v>
      </c>
      <c r="BH408">
        <v>110</v>
      </c>
      <c r="BI408">
        <v>129</v>
      </c>
      <c r="BJ408" s="41">
        <f t="shared" si="139"/>
        <v>0.43421052631578949</v>
      </c>
      <c r="BK408">
        <v>51</v>
      </c>
      <c r="BL408">
        <v>51</v>
      </c>
      <c r="BM408">
        <v>44</v>
      </c>
      <c r="BN408" s="42">
        <f t="shared" si="140"/>
        <v>7</v>
      </c>
      <c r="BO408">
        <v>13</v>
      </c>
      <c r="BP408">
        <v>3</v>
      </c>
      <c r="BQ408">
        <v>12</v>
      </c>
      <c r="BR408">
        <v>11</v>
      </c>
      <c r="BS408" s="41">
        <f t="shared" si="141"/>
        <v>3.6544850498338874E-2</v>
      </c>
      <c r="BT408">
        <v>75</v>
      </c>
      <c r="BU408">
        <v>88</v>
      </c>
      <c r="BV408" s="41">
        <f t="shared" si="142"/>
        <v>0.46012269938650308</v>
      </c>
      <c r="BW408">
        <v>32</v>
      </c>
      <c r="BX408">
        <v>34</v>
      </c>
      <c r="BY408">
        <v>30</v>
      </c>
      <c r="BZ408">
        <v>29</v>
      </c>
      <c r="CA408">
        <v>13</v>
      </c>
      <c r="CB408">
        <v>25</v>
      </c>
      <c r="CC408">
        <v>18</v>
      </c>
      <c r="CD408">
        <v>25</v>
      </c>
      <c r="CE408">
        <v>34</v>
      </c>
      <c r="CF408">
        <v>39</v>
      </c>
      <c r="CG408">
        <v>38</v>
      </c>
      <c r="CH408">
        <v>47</v>
      </c>
      <c r="CI408">
        <v>0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2</v>
      </c>
      <c r="CZ408">
        <v>11</v>
      </c>
      <c r="DA408">
        <v>6</v>
      </c>
      <c r="DB408">
        <v>3</v>
      </c>
      <c r="DC408">
        <v>7</v>
      </c>
      <c r="DD408">
        <v>7</v>
      </c>
      <c r="DE408">
        <v>4</v>
      </c>
      <c r="DF408">
        <v>5</v>
      </c>
      <c r="DG408">
        <v>18</v>
      </c>
      <c r="DH408">
        <v>8</v>
      </c>
      <c r="DI408">
        <v>12</v>
      </c>
      <c r="DJ408">
        <v>7</v>
      </c>
      <c r="DK408">
        <v>7</v>
      </c>
      <c r="DL408">
        <v>0</v>
      </c>
      <c r="DM408">
        <v>12</v>
      </c>
      <c r="DN408">
        <v>12</v>
      </c>
      <c r="DO408">
        <v>0</v>
      </c>
      <c r="DP408" s="42">
        <f t="shared" si="143"/>
        <v>4</v>
      </c>
      <c r="DQ408" s="20">
        <v>1.448</v>
      </c>
      <c r="DR408">
        <v>8</v>
      </c>
      <c r="DS408">
        <v>0</v>
      </c>
      <c r="DT408">
        <v>0</v>
      </c>
      <c r="DU408">
        <v>0</v>
      </c>
      <c r="DV408">
        <v>0</v>
      </c>
      <c r="DW408">
        <v>329</v>
      </c>
      <c r="DX408">
        <v>388</v>
      </c>
      <c r="DY408">
        <v>248</v>
      </c>
      <c r="DZ408">
        <v>290</v>
      </c>
      <c r="EA408">
        <v>184</v>
      </c>
      <c r="EB408">
        <v>191</v>
      </c>
      <c r="EC408">
        <v>13.1</v>
      </c>
      <c r="ED408">
        <v>19.62</v>
      </c>
      <c r="EE408">
        <v>7</v>
      </c>
      <c r="EF408">
        <v>19</v>
      </c>
      <c r="EG408" s="41">
        <f t="shared" si="144"/>
        <v>3.8043478260869568E-2</v>
      </c>
      <c r="EH408" s="43">
        <f t="shared" si="145"/>
        <v>0.90052356020942415</v>
      </c>
      <c r="EI408" s="44">
        <f t="shared" si="146"/>
        <v>0.93856703847029377</v>
      </c>
      <c r="EJ408">
        <v>328</v>
      </c>
      <c r="EK408">
        <v>388</v>
      </c>
      <c r="EL408">
        <v>247</v>
      </c>
      <c r="EM408">
        <v>290</v>
      </c>
      <c r="EN408">
        <v>183</v>
      </c>
      <c r="EO408">
        <v>191</v>
      </c>
      <c r="EP408">
        <v>7</v>
      </c>
      <c r="EQ408">
        <v>19</v>
      </c>
      <c r="ER408">
        <v>157</v>
      </c>
      <c r="ES408">
        <v>189</v>
      </c>
      <c r="ET408">
        <v>62</v>
      </c>
      <c r="EU408">
        <v>75</v>
      </c>
      <c r="EV408">
        <v>3</v>
      </c>
      <c r="EW408">
        <v>12</v>
      </c>
      <c r="EX408">
        <v>20</v>
      </c>
      <c r="EY408">
        <v>32</v>
      </c>
      <c r="EZ408">
        <v>-0.2</v>
      </c>
      <c r="FA408">
        <v>0.2</v>
      </c>
      <c r="FB408">
        <v>0</v>
      </c>
      <c r="FC408" s="20">
        <v>8.3699999999999992</v>
      </c>
      <c r="FD408" s="26">
        <f t="shared" si="147"/>
        <v>0.20924999999999999</v>
      </c>
      <c r="FE408">
        <v>0.53480000000000005</v>
      </c>
      <c r="FF408">
        <v>0.31</v>
      </c>
      <c r="FG408">
        <v>-0.05</v>
      </c>
      <c r="FH408">
        <v>0.26</v>
      </c>
      <c r="FL408" s="42">
        <f t="shared" si="148"/>
        <v>78</v>
      </c>
      <c r="FM408" s="20">
        <f t="shared" si="149"/>
        <v>7.875</v>
      </c>
      <c r="FN408" s="41">
        <v>3.5745422800000003E-2</v>
      </c>
      <c r="FO408" s="20">
        <f t="shared" si="150"/>
        <v>4.4000000000000004</v>
      </c>
      <c r="FP408" s="20">
        <f t="shared" si="151"/>
        <v>6.2896000000000001</v>
      </c>
      <c r="FQ408" s="20">
        <f t="shared" si="152"/>
        <v>110.13260969740413</v>
      </c>
      <c r="FR408">
        <v>1</v>
      </c>
      <c r="FS408" t="s">
        <v>111</v>
      </c>
      <c r="FT408">
        <v>9</v>
      </c>
      <c r="FV408" t="s">
        <v>711</v>
      </c>
      <c r="FW408" s="45">
        <v>775000</v>
      </c>
      <c r="FX408" s="45">
        <v>775000</v>
      </c>
      <c r="FY408">
        <v>213</v>
      </c>
      <c r="FZ408">
        <v>23</v>
      </c>
      <c r="GA408">
        <v>32</v>
      </c>
      <c r="GB408">
        <v>55</v>
      </c>
      <c r="GC408">
        <v>-9</v>
      </c>
      <c r="GD408">
        <v>87</v>
      </c>
      <c r="GE408">
        <v>294</v>
      </c>
      <c r="GF408">
        <v>2644</v>
      </c>
      <c r="GG408">
        <v>1.1000000000000001</v>
      </c>
      <c r="GH408">
        <v>2.5</v>
      </c>
      <c r="GI408">
        <v>3.7</v>
      </c>
      <c r="GJ408" s="42">
        <f t="shared" si="153"/>
        <v>4.4000000000000004</v>
      </c>
    </row>
    <row r="409" spans="1:192" x14ac:dyDescent="0.45">
      <c r="A409" s="40">
        <v>32093</v>
      </c>
      <c r="B409" t="s">
        <v>832</v>
      </c>
      <c r="C409" t="s">
        <v>475</v>
      </c>
      <c r="D409" t="s">
        <v>91</v>
      </c>
      <c r="E409" t="s">
        <v>91</v>
      </c>
      <c r="F409">
        <v>72</v>
      </c>
      <c r="G409">
        <v>191</v>
      </c>
      <c r="H409">
        <v>2006</v>
      </c>
      <c r="I409">
        <v>1</v>
      </c>
      <c r="J409">
        <v>12</v>
      </c>
      <c r="K409" t="s">
        <v>202</v>
      </c>
      <c r="L409">
        <v>2007</v>
      </c>
      <c r="M409">
        <v>30</v>
      </c>
      <c r="N409">
        <v>11</v>
      </c>
      <c r="O409">
        <v>8473412</v>
      </c>
      <c r="P409" t="s">
        <v>2423</v>
      </c>
      <c r="Q409" t="s">
        <v>2424</v>
      </c>
      <c r="R409" t="s">
        <v>2425</v>
      </c>
      <c r="S409" t="s">
        <v>2426</v>
      </c>
      <c r="T409" t="s">
        <v>716</v>
      </c>
      <c r="U409" t="s">
        <v>285</v>
      </c>
      <c r="V409">
        <v>82</v>
      </c>
      <c r="W409">
        <v>16</v>
      </c>
      <c r="X409">
        <v>27</v>
      </c>
      <c r="Y409">
        <v>12</v>
      </c>
      <c r="Z409">
        <v>43</v>
      </c>
      <c r="AA409">
        <v>7</v>
      </c>
      <c r="AB409">
        <v>48</v>
      </c>
      <c r="AC409" s="26">
        <f t="shared" si="132"/>
        <v>0.52439024390243905</v>
      </c>
      <c r="AD409" s="20">
        <f t="shared" si="133"/>
        <v>-9.7142857142857153</v>
      </c>
      <c r="AE409" s="20">
        <v>15.977</v>
      </c>
      <c r="AF409">
        <v>2</v>
      </c>
      <c r="AG409">
        <v>-0.7</v>
      </c>
      <c r="AH409">
        <v>28</v>
      </c>
      <c r="AI409">
        <v>1887</v>
      </c>
      <c r="AJ409">
        <v>83314</v>
      </c>
      <c r="AK409" s="20">
        <v>1388.5666666667</v>
      </c>
      <c r="AL409">
        <v>1388.57</v>
      </c>
      <c r="AM409">
        <v>1389</v>
      </c>
      <c r="AN409" s="26">
        <f t="shared" si="134"/>
        <v>16.933739837398374</v>
      </c>
      <c r="AO409">
        <v>27.94</v>
      </c>
      <c r="AP409" s="41">
        <f t="shared" si="135"/>
        <v>0.58108108108108103</v>
      </c>
      <c r="AQ409">
        <v>231</v>
      </c>
      <c r="AR409">
        <v>231</v>
      </c>
      <c r="AS409">
        <v>231</v>
      </c>
      <c r="AT409">
        <v>168</v>
      </c>
      <c r="AU409">
        <v>168</v>
      </c>
      <c r="AV409">
        <v>129</v>
      </c>
      <c r="AW409">
        <v>149</v>
      </c>
      <c r="AX409">
        <v>59</v>
      </c>
      <c r="AY409">
        <v>6</v>
      </c>
      <c r="AZ409">
        <v>18</v>
      </c>
      <c r="BA409" s="42">
        <f t="shared" si="136"/>
        <v>24</v>
      </c>
      <c r="BB409">
        <v>13.69</v>
      </c>
      <c r="BC409">
        <v>27.860500000000002</v>
      </c>
      <c r="BD409" s="20">
        <v>268.5</v>
      </c>
      <c r="BE409" s="20">
        <f t="shared" si="137"/>
        <v>499.5</v>
      </c>
      <c r="BF409" s="20">
        <f t="shared" si="138"/>
        <v>21.583355538431622</v>
      </c>
      <c r="BG409">
        <v>551</v>
      </c>
      <c r="BH409">
        <v>431</v>
      </c>
      <c r="BI409">
        <v>488</v>
      </c>
      <c r="BJ409" s="41">
        <f t="shared" si="139"/>
        <v>0.5303176130895092</v>
      </c>
      <c r="BK409">
        <v>50</v>
      </c>
      <c r="BL409">
        <v>50</v>
      </c>
      <c r="BM409">
        <v>66</v>
      </c>
      <c r="BN409" s="42">
        <f t="shared" si="140"/>
        <v>-16</v>
      </c>
      <c r="BO409">
        <v>39</v>
      </c>
      <c r="BP409">
        <v>20</v>
      </c>
      <c r="BQ409">
        <v>37</v>
      </c>
      <c r="BR409">
        <v>33</v>
      </c>
      <c r="BS409" s="41">
        <f t="shared" si="141"/>
        <v>3.257650542941757E-2</v>
      </c>
      <c r="BT409">
        <v>732</v>
      </c>
      <c r="BU409">
        <v>574</v>
      </c>
      <c r="BV409" s="41">
        <f t="shared" si="142"/>
        <v>0.56049004594180707</v>
      </c>
      <c r="BW409">
        <v>260</v>
      </c>
      <c r="BX409">
        <v>188</v>
      </c>
      <c r="BY409">
        <v>211</v>
      </c>
      <c r="BZ409">
        <v>175</v>
      </c>
      <c r="CA409">
        <v>261</v>
      </c>
      <c r="CB409">
        <v>211</v>
      </c>
      <c r="CC409">
        <v>208</v>
      </c>
      <c r="CD409">
        <v>149</v>
      </c>
      <c r="CE409">
        <v>303</v>
      </c>
      <c r="CF409">
        <v>234</v>
      </c>
      <c r="CG409">
        <v>417</v>
      </c>
      <c r="CH409">
        <v>316</v>
      </c>
      <c r="CI409">
        <v>0</v>
      </c>
      <c r="CJ409">
        <v>1</v>
      </c>
      <c r="CK409">
        <v>1</v>
      </c>
      <c r="CL409">
        <v>2</v>
      </c>
      <c r="CM409">
        <v>0</v>
      </c>
      <c r="CN409">
        <v>0</v>
      </c>
      <c r="CO409">
        <v>0</v>
      </c>
      <c r="CP409">
        <v>1</v>
      </c>
      <c r="CQ409">
        <v>2</v>
      </c>
      <c r="CR409">
        <v>2</v>
      </c>
      <c r="CS409">
        <v>2</v>
      </c>
      <c r="CT409">
        <v>2</v>
      </c>
      <c r="CU409">
        <v>0</v>
      </c>
      <c r="CV409">
        <v>7</v>
      </c>
      <c r="CW409">
        <v>0</v>
      </c>
      <c r="CX409">
        <v>1</v>
      </c>
      <c r="CY409">
        <v>5</v>
      </c>
      <c r="CZ409">
        <v>33</v>
      </c>
      <c r="DA409">
        <v>15</v>
      </c>
      <c r="DB409">
        <v>8</v>
      </c>
      <c r="DC409">
        <v>14</v>
      </c>
      <c r="DD409">
        <v>15</v>
      </c>
      <c r="DE409">
        <v>7</v>
      </c>
      <c r="DF409">
        <v>1</v>
      </c>
      <c r="DG409">
        <v>69</v>
      </c>
      <c r="DH409">
        <v>14</v>
      </c>
      <c r="DI409">
        <v>22</v>
      </c>
      <c r="DJ409">
        <v>14</v>
      </c>
      <c r="DK409">
        <v>14</v>
      </c>
      <c r="DL409">
        <v>0</v>
      </c>
      <c r="DM409">
        <v>21</v>
      </c>
      <c r="DN409">
        <v>21</v>
      </c>
      <c r="DO409">
        <v>0</v>
      </c>
      <c r="DP409" s="42">
        <f t="shared" si="143"/>
        <v>8</v>
      </c>
      <c r="DQ409" s="20">
        <v>4.0629999999999997</v>
      </c>
      <c r="DR409">
        <v>14</v>
      </c>
      <c r="DS409">
        <v>0</v>
      </c>
      <c r="DT409">
        <v>0</v>
      </c>
      <c r="DU409">
        <v>0</v>
      </c>
      <c r="DV409">
        <v>0</v>
      </c>
      <c r="DW409">
        <v>1447</v>
      </c>
      <c r="DX409">
        <v>1301</v>
      </c>
      <c r="DY409">
        <v>1066</v>
      </c>
      <c r="DZ409">
        <v>980</v>
      </c>
      <c r="EA409">
        <v>766</v>
      </c>
      <c r="EB409">
        <v>706</v>
      </c>
      <c r="EC409">
        <v>70.7</v>
      </c>
      <c r="ED409">
        <v>59.04</v>
      </c>
      <c r="EE409">
        <v>74</v>
      </c>
      <c r="EF409">
        <v>60</v>
      </c>
      <c r="EG409" s="41">
        <f t="shared" si="144"/>
        <v>9.6605744125326368E-2</v>
      </c>
      <c r="EH409" s="43">
        <f t="shared" si="145"/>
        <v>0.91501416430594906</v>
      </c>
      <c r="EI409" s="44">
        <f t="shared" si="146"/>
        <v>1.0116199084312754</v>
      </c>
      <c r="EJ409">
        <v>1444</v>
      </c>
      <c r="EK409">
        <v>1301</v>
      </c>
      <c r="EL409">
        <v>1064</v>
      </c>
      <c r="EM409">
        <v>981</v>
      </c>
      <c r="EN409">
        <v>764</v>
      </c>
      <c r="EO409">
        <v>707</v>
      </c>
      <c r="EP409">
        <v>74</v>
      </c>
      <c r="EQ409">
        <v>60</v>
      </c>
      <c r="ER409">
        <v>688</v>
      </c>
      <c r="ES409">
        <v>604</v>
      </c>
      <c r="ET409">
        <v>233</v>
      </c>
      <c r="EU409">
        <v>214</v>
      </c>
      <c r="EV409">
        <v>34</v>
      </c>
      <c r="EW409">
        <v>30</v>
      </c>
      <c r="EX409">
        <v>81</v>
      </c>
      <c r="EY409">
        <v>101</v>
      </c>
      <c r="EZ409">
        <v>2.2000000000000002</v>
      </c>
      <c r="FA409">
        <v>1.5</v>
      </c>
      <c r="FB409">
        <v>3.6</v>
      </c>
      <c r="FC409" s="20">
        <v>44.41</v>
      </c>
      <c r="FD409" s="26">
        <f t="shared" si="147"/>
        <v>0.54158536585365846</v>
      </c>
      <c r="FE409">
        <v>5.1291000000000002</v>
      </c>
      <c r="FF409">
        <v>0.60000000000000009</v>
      </c>
      <c r="FG409">
        <v>0.42</v>
      </c>
      <c r="FH409">
        <v>1.03</v>
      </c>
      <c r="FI409">
        <v>6</v>
      </c>
      <c r="FJ409">
        <v>3</v>
      </c>
      <c r="FK409">
        <v>2</v>
      </c>
      <c r="FL409" s="42">
        <f t="shared" si="148"/>
        <v>111</v>
      </c>
      <c r="FM409" s="20">
        <f t="shared" si="149"/>
        <v>6.2142857142857144</v>
      </c>
      <c r="FN409" s="41">
        <v>6.22568093E-2</v>
      </c>
      <c r="FO409" s="20">
        <f t="shared" si="150"/>
        <v>40.200000000000003</v>
      </c>
      <c r="FP409" s="20">
        <f t="shared" si="151"/>
        <v>43.812600000000003</v>
      </c>
      <c r="FQ409" s="20">
        <f t="shared" si="152"/>
        <v>118.74086290212233</v>
      </c>
      <c r="FV409" t="s">
        <v>711</v>
      </c>
      <c r="FW409" s="45">
        <v>5000000</v>
      </c>
      <c r="FX409" s="45">
        <v>4700000</v>
      </c>
      <c r="FY409">
        <v>754</v>
      </c>
      <c r="FZ409">
        <v>200</v>
      </c>
      <c r="GA409">
        <v>275</v>
      </c>
      <c r="GB409">
        <v>475</v>
      </c>
      <c r="GC409">
        <v>-7</v>
      </c>
      <c r="GD409">
        <v>265</v>
      </c>
      <c r="GE409">
        <v>1510</v>
      </c>
      <c r="GF409">
        <v>13755</v>
      </c>
      <c r="GG409">
        <v>35.799999999999997</v>
      </c>
      <c r="GH409">
        <v>13.2</v>
      </c>
      <c r="GI409">
        <v>49.1</v>
      </c>
      <c r="GJ409" s="42">
        <f t="shared" si="153"/>
        <v>40.200000000000003</v>
      </c>
    </row>
    <row r="410" spans="1:192" x14ac:dyDescent="0.45">
      <c r="A410" s="40">
        <v>34677</v>
      </c>
      <c r="B410" t="s">
        <v>144</v>
      </c>
      <c r="C410" t="s">
        <v>145</v>
      </c>
      <c r="D410" t="s">
        <v>91</v>
      </c>
      <c r="E410" t="s">
        <v>91</v>
      </c>
      <c r="F410">
        <v>69</v>
      </c>
      <c r="G410">
        <v>187</v>
      </c>
      <c r="K410" t="s">
        <v>92</v>
      </c>
      <c r="L410">
        <v>2017</v>
      </c>
      <c r="M410">
        <v>23</v>
      </c>
      <c r="N410">
        <v>1</v>
      </c>
      <c r="O410">
        <v>8479066</v>
      </c>
      <c r="P410" t="s">
        <v>2427</v>
      </c>
      <c r="Q410" t="s">
        <v>2428</v>
      </c>
      <c r="R410" t="s">
        <v>2429</v>
      </c>
      <c r="S410" t="s">
        <v>390</v>
      </c>
      <c r="T410" t="s">
        <v>725</v>
      </c>
      <c r="U410" t="s">
        <v>123</v>
      </c>
      <c r="V410">
        <v>7</v>
      </c>
      <c r="W410">
        <v>0</v>
      </c>
      <c r="X410">
        <v>1</v>
      </c>
      <c r="Y410">
        <v>1</v>
      </c>
      <c r="Z410">
        <v>1</v>
      </c>
      <c r="AA410">
        <v>25</v>
      </c>
      <c r="AB410">
        <v>83</v>
      </c>
      <c r="AC410" s="26">
        <f t="shared" si="132"/>
        <v>0.14285714285714285</v>
      </c>
      <c r="AD410" s="20">
        <f t="shared" si="133"/>
        <v>0</v>
      </c>
      <c r="AE410" s="20">
        <v>0.28999999999999998</v>
      </c>
      <c r="AF410">
        <v>0</v>
      </c>
      <c r="AG410">
        <v>0.1</v>
      </c>
      <c r="AH410">
        <v>15</v>
      </c>
      <c r="AI410">
        <v>64</v>
      </c>
      <c r="AJ410">
        <v>2625</v>
      </c>
      <c r="AK410" s="20">
        <v>43.75</v>
      </c>
      <c r="AL410">
        <v>43.75</v>
      </c>
      <c r="AM410">
        <v>44</v>
      </c>
      <c r="AN410" s="26">
        <f t="shared" si="134"/>
        <v>6.25</v>
      </c>
      <c r="AO410">
        <v>10.73</v>
      </c>
      <c r="AP410" s="41">
        <f t="shared" si="135"/>
        <v>0.33333333333333331</v>
      </c>
      <c r="AQ410">
        <v>6</v>
      </c>
      <c r="AR410">
        <v>6</v>
      </c>
      <c r="AS410">
        <v>6</v>
      </c>
      <c r="AT410">
        <v>5</v>
      </c>
      <c r="AU410">
        <v>5</v>
      </c>
      <c r="AV410">
        <v>5</v>
      </c>
      <c r="AW410">
        <v>2</v>
      </c>
      <c r="AX410">
        <v>2</v>
      </c>
      <c r="AY410">
        <v>0</v>
      </c>
      <c r="AZ410">
        <v>1</v>
      </c>
      <c r="BA410" s="42">
        <f t="shared" si="136"/>
        <v>1</v>
      </c>
      <c r="BB410">
        <v>0.36</v>
      </c>
      <c r="BC410">
        <v>26.8</v>
      </c>
      <c r="BD410" s="20">
        <v>8.6999999999999993</v>
      </c>
      <c r="BE410" s="20">
        <f t="shared" si="137"/>
        <v>14.7</v>
      </c>
      <c r="BF410" s="20">
        <f t="shared" si="138"/>
        <v>20.159999999999997</v>
      </c>
      <c r="BG410">
        <v>10</v>
      </c>
      <c r="BH410">
        <v>14</v>
      </c>
      <c r="BI410">
        <v>19</v>
      </c>
      <c r="BJ410" s="41">
        <f t="shared" si="139"/>
        <v>0.34482758620689657</v>
      </c>
      <c r="BK410">
        <v>11</v>
      </c>
      <c r="BL410">
        <v>11</v>
      </c>
      <c r="BM410">
        <v>5</v>
      </c>
      <c r="BN410" s="42">
        <f t="shared" si="140"/>
        <v>6</v>
      </c>
      <c r="BO410">
        <v>0</v>
      </c>
      <c r="BP410">
        <v>1</v>
      </c>
      <c r="BQ410">
        <v>0</v>
      </c>
      <c r="BR410">
        <v>1</v>
      </c>
      <c r="BS410" s="41">
        <f t="shared" si="141"/>
        <v>4.1666666666666664E-2</v>
      </c>
      <c r="BT410">
        <v>0</v>
      </c>
      <c r="BU410">
        <v>2</v>
      </c>
      <c r="BV410" s="41">
        <f t="shared" si="142"/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2</v>
      </c>
      <c r="DE410">
        <v>0</v>
      </c>
      <c r="DF410">
        <v>0</v>
      </c>
      <c r="DG410">
        <v>2</v>
      </c>
      <c r="DH410">
        <v>3</v>
      </c>
      <c r="DI410">
        <v>4</v>
      </c>
      <c r="DJ410">
        <v>3</v>
      </c>
      <c r="DK410">
        <v>0</v>
      </c>
      <c r="DL410">
        <v>3</v>
      </c>
      <c r="DM410">
        <v>8</v>
      </c>
      <c r="DN410">
        <v>5</v>
      </c>
      <c r="DO410">
        <v>3</v>
      </c>
      <c r="DP410" s="42">
        <f t="shared" si="143"/>
        <v>1</v>
      </c>
      <c r="DQ410" s="20">
        <v>3.9540000000000002</v>
      </c>
      <c r="DR410">
        <v>0</v>
      </c>
      <c r="DS410">
        <v>3</v>
      </c>
      <c r="DT410">
        <v>0</v>
      </c>
      <c r="DU410">
        <v>0</v>
      </c>
      <c r="DV410">
        <v>0</v>
      </c>
      <c r="DW410">
        <v>26</v>
      </c>
      <c r="DX410">
        <v>39</v>
      </c>
      <c r="DY410">
        <v>19</v>
      </c>
      <c r="DZ410">
        <v>23</v>
      </c>
      <c r="EA410">
        <v>16</v>
      </c>
      <c r="EB410">
        <v>18</v>
      </c>
      <c r="EC410">
        <v>1.59</v>
      </c>
      <c r="ED410">
        <v>1.3</v>
      </c>
      <c r="EE410">
        <v>3</v>
      </c>
      <c r="EF410">
        <v>3</v>
      </c>
      <c r="EG410" s="41">
        <f t="shared" si="144"/>
        <v>0.1875</v>
      </c>
      <c r="EH410" s="43">
        <f t="shared" si="145"/>
        <v>0.83333333333333337</v>
      </c>
      <c r="EI410" s="44">
        <f t="shared" si="146"/>
        <v>1.0208333333333335</v>
      </c>
      <c r="EJ410">
        <v>26</v>
      </c>
      <c r="EK410">
        <v>39</v>
      </c>
      <c r="EL410">
        <v>19</v>
      </c>
      <c r="EM410">
        <v>23</v>
      </c>
      <c r="EN410">
        <v>16</v>
      </c>
      <c r="EO410">
        <v>18</v>
      </c>
      <c r="EP410">
        <v>3</v>
      </c>
      <c r="EQ410">
        <v>3</v>
      </c>
      <c r="ER410">
        <v>15</v>
      </c>
      <c r="ES410">
        <v>15</v>
      </c>
      <c r="ET410">
        <v>8</v>
      </c>
      <c r="EU410">
        <v>6</v>
      </c>
      <c r="EV410">
        <v>1</v>
      </c>
      <c r="EW410">
        <v>1</v>
      </c>
      <c r="EX410">
        <v>4</v>
      </c>
      <c r="EY410">
        <v>12</v>
      </c>
      <c r="EZ410">
        <v>0</v>
      </c>
      <c r="FA410">
        <v>0.1</v>
      </c>
      <c r="FB410">
        <v>0</v>
      </c>
      <c r="FC410" s="20">
        <v>1.21</v>
      </c>
      <c r="FD410" s="26">
        <f t="shared" si="147"/>
        <v>0.17285714285714285</v>
      </c>
      <c r="FE410">
        <v>1.1000000000000001E-3</v>
      </c>
      <c r="FF410">
        <v>0</v>
      </c>
      <c r="FG410">
        <v>0</v>
      </c>
      <c r="FH410">
        <v>0</v>
      </c>
      <c r="FL410" s="42">
        <f t="shared" si="148"/>
        <v>30</v>
      </c>
      <c r="FM410" s="20">
        <f t="shared" si="149"/>
        <v>0</v>
      </c>
      <c r="FN410" s="41">
        <v>0</v>
      </c>
      <c r="FO410" s="20">
        <f t="shared" si="150"/>
        <v>-0.5</v>
      </c>
      <c r="FP410" s="20">
        <f t="shared" si="151"/>
        <v>1.7907999999999999</v>
      </c>
      <c r="FQ410" s="20">
        <f t="shared" si="152"/>
        <v>89.142857142857139</v>
      </c>
      <c r="FV410" t="s">
        <v>751</v>
      </c>
      <c r="FW410" s="45">
        <v>710000</v>
      </c>
      <c r="FX410" s="45">
        <v>710000</v>
      </c>
      <c r="FY410">
        <v>7</v>
      </c>
      <c r="FZ410">
        <v>0</v>
      </c>
      <c r="GA410">
        <v>1</v>
      </c>
      <c r="GB410">
        <v>1</v>
      </c>
      <c r="GC410">
        <v>0</v>
      </c>
      <c r="GD410">
        <v>15</v>
      </c>
      <c r="GE410">
        <v>5</v>
      </c>
      <c r="GF410">
        <v>44</v>
      </c>
      <c r="GG410">
        <v>0</v>
      </c>
      <c r="GH410">
        <v>0.1</v>
      </c>
      <c r="GI410">
        <v>0</v>
      </c>
      <c r="GJ410" s="42">
        <f t="shared" si="153"/>
        <v>-0.5</v>
      </c>
    </row>
    <row r="411" spans="1:192" x14ac:dyDescent="0.45">
      <c r="A411" s="40">
        <v>35341</v>
      </c>
      <c r="B411" t="s">
        <v>2430</v>
      </c>
      <c r="C411" t="s">
        <v>175</v>
      </c>
      <c r="D411" t="s">
        <v>107</v>
      </c>
      <c r="E411" t="s">
        <v>107</v>
      </c>
      <c r="F411">
        <v>73</v>
      </c>
      <c r="G411">
        <v>170</v>
      </c>
      <c r="H411">
        <v>2015</v>
      </c>
      <c r="I411">
        <v>5</v>
      </c>
      <c r="J411">
        <v>149</v>
      </c>
      <c r="K411" t="s">
        <v>202</v>
      </c>
      <c r="L411">
        <v>2017</v>
      </c>
      <c r="M411">
        <v>21</v>
      </c>
      <c r="N411">
        <v>1</v>
      </c>
      <c r="O411">
        <v>8478874</v>
      </c>
      <c r="P411" t="s">
        <v>2431</v>
      </c>
      <c r="Q411" t="s">
        <v>2432</v>
      </c>
      <c r="R411" t="s">
        <v>2433</v>
      </c>
      <c r="S411" t="s">
        <v>739</v>
      </c>
      <c r="T411" t="s">
        <v>716</v>
      </c>
      <c r="U411" t="s">
        <v>117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33</v>
      </c>
      <c r="AB411">
        <v>55</v>
      </c>
      <c r="AC411" s="26">
        <f t="shared" si="132"/>
        <v>0</v>
      </c>
      <c r="AD411" s="20">
        <f t="shared" si="133"/>
        <v>0</v>
      </c>
      <c r="AE411" s="20">
        <v>0</v>
      </c>
      <c r="AF411">
        <v>2</v>
      </c>
      <c r="AG411">
        <v>0.4</v>
      </c>
      <c r="AH411">
        <v>0</v>
      </c>
      <c r="AI411">
        <v>90</v>
      </c>
      <c r="AJ411">
        <v>3836</v>
      </c>
      <c r="AK411" s="20">
        <v>63.933333333333003</v>
      </c>
      <c r="AL411">
        <v>63.93</v>
      </c>
      <c r="AM411">
        <v>64</v>
      </c>
      <c r="AN411" s="26">
        <f t="shared" si="134"/>
        <v>12.786666666666665</v>
      </c>
      <c r="AO411">
        <v>21.39</v>
      </c>
      <c r="AP411" s="41">
        <f t="shared" si="135"/>
        <v>0</v>
      </c>
      <c r="AQ411">
        <v>20</v>
      </c>
      <c r="AR411">
        <v>20</v>
      </c>
      <c r="AS411">
        <v>20</v>
      </c>
      <c r="AT411">
        <v>14</v>
      </c>
      <c r="AU411">
        <v>14</v>
      </c>
      <c r="AV411">
        <v>9</v>
      </c>
      <c r="AW411">
        <v>13</v>
      </c>
      <c r="AX411">
        <v>5</v>
      </c>
      <c r="AY411">
        <v>0</v>
      </c>
      <c r="AZ411">
        <v>0</v>
      </c>
      <c r="BA411" s="42">
        <f t="shared" si="136"/>
        <v>0</v>
      </c>
      <c r="BB411">
        <v>0.75</v>
      </c>
      <c r="BC411">
        <v>32.8889</v>
      </c>
      <c r="BD411" s="20">
        <v>0</v>
      </c>
      <c r="BE411" s="20">
        <f t="shared" si="137"/>
        <v>20</v>
      </c>
      <c r="BF411" s="20">
        <f t="shared" si="138"/>
        <v>18.770530267480055</v>
      </c>
      <c r="BG411">
        <v>17</v>
      </c>
      <c r="BH411">
        <v>15</v>
      </c>
      <c r="BI411">
        <v>26</v>
      </c>
      <c r="BJ411" s="41">
        <f t="shared" si="139"/>
        <v>0.39534883720930231</v>
      </c>
      <c r="BK411">
        <v>2</v>
      </c>
      <c r="BL411">
        <v>2</v>
      </c>
      <c r="BM411">
        <v>7</v>
      </c>
      <c r="BN411" s="42">
        <f t="shared" si="140"/>
        <v>-5</v>
      </c>
      <c r="BO411">
        <v>5</v>
      </c>
      <c r="BP411">
        <v>4</v>
      </c>
      <c r="BQ411">
        <v>1</v>
      </c>
      <c r="BR411">
        <v>3</v>
      </c>
      <c r="BS411" s="41">
        <f t="shared" si="141"/>
        <v>6.25E-2</v>
      </c>
      <c r="BT411">
        <v>6</v>
      </c>
      <c r="BU411">
        <v>10</v>
      </c>
      <c r="BV411" s="41">
        <f t="shared" si="142"/>
        <v>0.375</v>
      </c>
      <c r="BW411">
        <v>0</v>
      </c>
      <c r="BX411">
        <v>1</v>
      </c>
      <c r="BY411">
        <v>2</v>
      </c>
      <c r="BZ411">
        <v>6</v>
      </c>
      <c r="CA411">
        <v>4</v>
      </c>
      <c r="CB411">
        <v>3</v>
      </c>
      <c r="CC411">
        <v>3</v>
      </c>
      <c r="CD411">
        <v>4</v>
      </c>
      <c r="CE411">
        <v>0</v>
      </c>
      <c r="CF411">
        <v>3</v>
      </c>
      <c r="CG411">
        <v>6</v>
      </c>
      <c r="CH411">
        <v>7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4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6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s="42">
        <f t="shared" si="143"/>
        <v>0</v>
      </c>
      <c r="DQ411" s="20">
        <v>-5.1000000000000004E-2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61</v>
      </c>
      <c r="DX411">
        <v>63</v>
      </c>
      <c r="DY411">
        <v>43</v>
      </c>
      <c r="DZ411">
        <v>45</v>
      </c>
      <c r="EA411">
        <v>30</v>
      </c>
      <c r="EB411">
        <v>32</v>
      </c>
      <c r="EC411">
        <v>2.97</v>
      </c>
      <c r="ED411">
        <v>2.5499999999999998</v>
      </c>
      <c r="EE411">
        <v>2</v>
      </c>
      <c r="EF411">
        <v>0</v>
      </c>
      <c r="EG411" s="41">
        <f t="shared" si="144"/>
        <v>6.6666666666666666E-2</v>
      </c>
      <c r="EH411" s="43">
        <f t="shared" si="145"/>
        <v>1</v>
      </c>
      <c r="EI411" s="44">
        <f t="shared" si="146"/>
        <v>1.0666666666666667</v>
      </c>
      <c r="EJ411">
        <v>62</v>
      </c>
      <c r="EK411">
        <v>63</v>
      </c>
      <c r="EL411">
        <v>43</v>
      </c>
      <c r="EM411">
        <v>45</v>
      </c>
      <c r="EN411">
        <v>30</v>
      </c>
      <c r="EO411">
        <v>32</v>
      </c>
      <c r="EP411">
        <v>2</v>
      </c>
      <c r="EQ411">
        <v>0</v>
      </c>
      <c r="ER411">
        <v>38</v>
      </c>
      <c r="ES411">
        <v>34</v>
      </c>
      <c r="ET411">
        <v>16</v>
      </c>
      <c r="EU411">
        <v>10</v>
      </c>
      <c r="EV411">
        <v>2</v>
      </c>
      <c r="EW411">
        <v>0</v>
      </c>
      <c r="EX411">
        <v>2</v>
      </c>
      <c r="EY411">
        <v>2</v>
      </c>
      <c r="EZ411">
        <v>-0.2</v>
      </c>
      <c r="FA411">
        <v>0.2</v>
      </c>
      <c r="FB411">
        <v>0</v>
      </c>
      <c r="FC411" s="20">
        <v>0.78</v>
      </c>
      <c r="FD411" s="26">
        <f t="shared" si="147"/>
        <v>0.156</v>
      </c>
      <c r="FE411">
        <v>2.1000000000000003E-3</v>
      </c>
      <c r="FF411">
        <v>0</v>
      </c>
      <c r="FG411">
        <v>0</v>
      </c>
      <c r="FH411">
        <v>0</v>
      </c>
      <c r="FL411" s="42">
        <f t="shared" si="148"/>
        <v>5</v>
      </c>
      <c r="FM411" s="20">
        <f t="shared" si="149"/>
        <v>0</v>
      </c>
      <c r="FN411" s="41">
        <v>0</v>
      </c>
      <c r="FO411" s="20">
        <f t="shared" si="150"/>
        <v>0</v>
      </c>
      <c r="FP411" s="20">
        <f t="shared" si="151"/>
        <v>-1.0200000000000001E-2</v>
      </c>
      <c r="FQ411" s="20">
        <f t="shared" si="152"/>
        <v>116.37728765837635</v>
      </c>
      <c r="FV411" t="s">
        <v>751</v>
      </c>
      <c r="FW411" s="45">
        <v>900000</v>
      </c>
      <c r="FX411" s="45">
        <v>916666</v>
      </c>
      <c r="FY411">
        <v>5</v>
      </c>
      <c r="FZ411">
        <v>0</v>
      </c>
      <c r="GA411">
        <v>0</v>
      </c>
      <c r="GB411">
        <v>0</v>
      </c>
      <c r="GC411">
        <v>2</v>
      </c>
      <c r="GD411">
        <v>0</v>
      </c>
      <c r="GE411">
        <v>9</v>
      </c>
      <c r="GF411">
        <v>64</v>
      </c>
      <c r="GG411">
        <v>-0.2</v>
      </c>
      <c r="GH411">
        <v>0.2</v>
      </c>
      <c r="GI411">
        <v>0</v>
      </c>
      <c r="GJ411" s="42">
        <f t="shared" si="153"/>
        <v>0</v>
      </c>
    </row>
    <row r="412" spans="1:192" x14ac:dyDescent="0.45">
      <c r="A412" s="40">
        <v>32099</v>
      </c>
      <c r="B412" t="s">
        <v>2434</v>
      </c>
      <c r="C412" t="s">
        <v>145</v>
      </c>
      <c r="D412" t="s">
        <v>91</v>
      </c>
      <c r="E412" t="s">
        <v>91</v>
      </c>
      <c r="F412">
        <v>71</v>
      </c>
      <c r="G412">
        <v>216</v>
      </c>
      <c r="H412">
        <v>2006</v>
      </c>
      <c r="I412">
        <v>3</v>
      </c>
      <c r="J412">
        <v>72</v>
      </c>
      <c r="K412" t="s">
        <v>202</v>
      </c>
      <c r="L412">
        <v>2007</v>
      </c>
      <c r="M412">
        <v>30</v>
      </c>
      <c r="N412">
        <v>11</v>
      </c>
      <c r="O412">
        <v>8473504</v>
      </c>
      <c r="P412" t="s">
        <v>2435</v>
      </c>
      <c r="Q412" t="s">
        <v>2436</v>
      </c>
      <c r="R412" t="s">
        <v>2437</v>
      </c>
      <c r="S412" t="s">
        <v>2438</v>
      </c>
      <c r="T412" t="s">
        <v>710</v>
      </c>
      <c r="U412" t="s">
        <v>142</v>
      </c>
      <c r="V412">
        <v>76</v>
      </c>
      <c r="W412">
        <v>8</v>
      </c>
      <c r="X412">
        <v>10</v>
      </c>
      <c r="Y412">
        <v>5</v>
      </c>
      <c r="Z412">
        <v>18</v>
      </c>
      <c r="AA412">
        <v>14</v>
      </c>
      <c r="AB412">
        <v>67</v>
      </c>
      <c r="AC412" s="26">
        <f t="shared" si="132"/>
        <v>0.23684210526315788</v>
      </c>
      <c r="AD412" s="20">
        <f t="shared" si="133"/>
        <v>-4.3949843260188075</v>
      </c>
      <c r="AE412" s="20">
        <v>6.8940000000000001</v>
      </c>
      <c r="AF412">
        <v>-7</v>
      </c>
      <c r="AG412">
        <v>-12.5</v>
      </c>
      <c r="AH412">
        <v>53</v>
      </c>
      <c r="AI412">
        <v>1354</v>
      </c>
      <c r="AJ412">
        <v>58317</v>
      </c>
      <c r="AK412" s="20">
        <v>971.95</v>
      </c>
      <c r="AL412">
        <v>970.82</v>
      </c>
      <c r="AM412">
        <v>972</v>
      </c>
      <c r="AN412" s="26">
        <f t="shared" si="134"/>
        <v>12.788815789473684</v>
      </c>
      <c r="AO412">
        <v>21.54</v>
      </c>
      <c r="AP412" s="41">
        <f t="shared" si="135"/>
        <v>0.54545454545454541</v>
      </c>
      <c r="AQ412">
        <v>166</v>
      </c>
      <c r="AR412">
        <v>168</v>
      </c>
      <c r="AS412">
        <v>168</v>
      </c>
      <c r="AT412">
        <v>125</v>
      </c>
      <c r="AU412">
        <v>127</v>
      </c>
      <c r="AV412">
        <v>101</v>
      </c>
      <c r="AW412">
        <v>90</v>
      </c>
      <c r="AX412">
        <v>37</v>
      </c>
      <c r="AY412">
        <v>6</v>
      </c>
      <c r="AZ412">
        <v>11</v>
      </c>
      <c r="BA412" s="42">
        <f t="shared" si="136"/>
        <v>17</v>
      </c>
      <c r="BB412">
        <v>7.85</v>
      </c>
      <c r="BC412">
        <v>34.485100000000003</v>
      </c>
      <c r="BD412" s="20">
        <v>99.3</v>
      </c>
      <c r="BE412" s="20">
        <f t="shared" si="137"/>
        <v>265.3</v>
      </c>
      <c r="BF412" s="20">
        <f t="shared" si="138"/>
        <v>16.396448363239323</v>
      </c>
      <c r="BG412">
        <v>168</v>
      </c>
      <c r="BH412">
        <v>373</v>
      </c>
      <c r="BI412">
        <v>576</v>
      </c>
      <c r="BJ412" s="41">
        <f t="shared" si="139"/>
        <v>0.22580645161290322</v>
      </c>
      <c r="BK412">
        <v>226</v>
      </c>
      <c r="BL412">
        <v>226</v>
      </c>
      <c r="BM412">
        <v>76</v>
      </c>
      <c r="BN412" s="42">
        <f t="shared" si="140"/>
        <v>150</v>
      </c>
      <c r="BO412">
        <v>26</v>
      </c>
      <c r="BP412">
        <v>31</v>
      </c>
      <c r="BQ412">
        <v>14</v>
      </c>
      <c r="BR412">
        <v>53</v>
      </c>
      <c r="BS412" s="41">
        <f t="shared" si="141"/>
        <v>5.6866952789699568E-2</v>
      </c>
      <c r="BT412">
        <v>7</v>
      </c>
      <c r="BU412">
        <v>13</v>
      </c>
      <c r="BV412" s="41">
        <f t="shared" si="142"/>
        <v>0.35</v>
      </c>
      <c r="BW412">
        <v>4</v>
      </c>
      <c r="BX412">
        <v>7</v>
      </c>
      <c r="BY412">
        <v>1</v>
      </c>
      <c r="BZ412">
        <v>1</v>
      </c>
      <c r="CA412">
        <v>2</v>
      </c>
      <c r="CB412">
        <v>5</v>
      </c>
      <c r="CC412">
        <v>1</v>
      </c>
      <c r="CD412">
        <v>4</v>
      </c>
      <c r="CE412">
        <v>1</v>
      </c>
      <c r="CF412">
        <v>3</v>
      </c>
      <c r="CG412">
        <v>6</v>
      </c>
      <c r="CH412">
        <v>10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2</v>
      </c>
      <c r="CU412">
        <v>0</v>
      </c>
      <c r="CV412">
        <v>5</v>
      </c>
      <c r="CW412">
        <v>0</v>
      </c>
      <c r="CX412">
        <v>4</v>
      </c>
      <c r="CY412">
        <v>5</v>
      </c>
      <c r="CZ412">
        <v>17</v>
      </c>
      <c r="DA412">
        <v>4</v>
      </c>
      <c r="DB412">
        <v>1</v>
      </c>
      <c r="DC412">
        <v>5</v>
      </c>
      <c r="DD412">
        <v>15</v>
      </c>
      <c r="DE412">
        <v>6</v>
      </c>
      <c r="DF412">
        <v>1</v>
      </c>
      <c r="DG412">
        <v>69</v>
      </c>
      <c r="DH412">
        <v>17</v>
      </c>
      <c r="DI412">
        <v>8</v>
      </c>
      <c r="DJ412">
        <v>13</v>
      </c>
      <c r="DK412">
        <v>12</v>
      </c>
      <c r="DL412">
        <v>1</v>
      </c>
      <c r="DM412">
        <v>9</v>
      </c>
      <c r="DN412">
        <v>8</v>
      </c>
      <c r="DO412">
        <v>1</v>
      </c>
      <c r="DP412" s="42">
        <f t="shared" si="143"/>
        <v>-9</v>
      </c>
      <c r="DQ412" s="20">
        <v>-5.6879999999999997</v>
      </c>
      <c r="DR412">
        <v>14</v>
      </c>
      <c r="DS412">
        <v>1</v>
      </c>
      <c r="DT412">
        <v>0</v>
      </c>
      <c r="DU412">
        <v>2</v>
      </c>
      <c r="DV412">
        <v>0</v>
      </c>
      <c r="DW412">
        <v>650</v>
      </c>
      <c r="DX412">
        <v>1206</v>
      </c>
      <c r="DY412">
        <v>482</v>
      </c>
      <c r="DZ412">
        <v>879</v>
      </c>
      <c r="EA412">
        <v>363</v>
      </c>
      <c r="EB412">
        <v>655</v>
      </c>
      <c r="EC412">
        <v>29.05</v>
      </c>
      <c r="ED412">
        <v>57.11</v>
      </c>
      <c r="EE412">
        <v>33</v>
      </c>
      <c r="EF412">
        <v>62</v>
      </c>
      <c r="EG412" s="41">
        <f t="shared" si="144"/>
        <v>9.0909090909090912E-2</v>
      </c>
      <c r="EH412" s="43">
        <f t="shared" si="145"/>
        <v>0.90534351145038172</v>
      </c>
      <c r="EI412" s="44">
        <f t="shared" si="146"/>
        <v>0.99625260235947266</v>
      </c>
      <c r="EJ412">
        <v>653</v>
      </c>
      <c r="EK412">
        <v>1210</v>
      </c>
      <c r="EL412">
        <v>485</v>
      </c>
      <c r="EM412">
        <v>884</v>
      </c>
      <c r="EN412">
        <v>367</v>
      </c>
      <c r="EO412">
        <v>659</v>
      </c>
      <c r="EP412">
        <v>33</v>
      </c>
      <c r="EQ412">
        <v>62</v>
      </c>
      <c r="ER412">
        <v>309</v>
      </c>
      <c r="ES412">
        <v>631</v>
      </c>
      <c r="ET412">
        <v>132</v>
      </c>
      <c r="EU412">
        <v>226</v>
      </c>
      <c r="EV412">
        <v>20</v>
      </c>
      <c r="EW412">
        <v>37</v>
      </c>
      <c r="EX412">
        <v>65</v>
      </c>
      <c r="EY412">
        <v>52</v>
      </c>
      <c r="EZ412">
        <v>-0.1</v>
      </c>
      <c r="FA412">
        <v>0.60000000000000009</v>
      </c>
      <c r="FB412">
        <v>0.5</v>
      </c>
      <c r="FC412" s="20">
        <v>8.52</v>
      </c>
      <c r="FD412" s="26">
        <f t="shared" si="147"/>
        <v>0.11210526315789474</v>
      </c>
      <c r="FE412">
        <v>1.1446000000000001</v>
      </c>
      <c r="FF412">
        <v>-0.23</v>
      </c>
      <c r="FG412">
        <v>0.16</v>
      </c>
      <c r="FH412">
        <v>-7.0000000000000007E-2</v>
      </c>
      <c r="FL412" s="42">
        <f t="shared" si="148"/>
        <v>333</v>
      </c>
      <c r="FM412" s="20">
        <f t="shared" si="149"/>
        <v>17.142857142857142</v>
      </c>
      <c r="FN412" s="41">
        <v>3.4116912800000003E-2</v>
      </c>
      <c r="FO412" s="20">
        <f t="shared" si="150"/>
        <v>12.7</v>
      </c>
      <c r="FP412" s="20">
        <f t="shared" si="151"/>
        <v>16.862400000000001</v>
      </c>
      <c r="FQ412" s="20">
        <f t="shared" si="152"/>
        <v>114.70715477637459</v>
      </c>
      <c r="FR412">
        <v>4</v>
      </c>
      <c r="FS412" t="s">
        <v>314</v>
      </c>
      <c r="FT412">
        <v>195</v>
      </c>
      <c r="FV412" t="s">
        <v>711</v>
      </c>
      <c r="FW412" s="45">
        <v>5000000</v>
      </c>
      <c r="FX412" s="45">
        <v>3500000</v>
      </c>
      <c r="FY412">
        <v>714</v>
      </c>
      <c r="FZ412">
        <v>109</v>
      </c>
      <c r="GA412">
        <v>97</v>
      </c>
      <c r="GB412">
        <v>206</v>
      </c>
      <c r="GC412">
        <v>-33</v>
      </c>
      <c r="GD412">
        <v>540</v>
      </c>
      <c r="GE412">
        <v>1303</v>
      </c>
      <c r="GF412">
        <v>9904</v>
      </c>
      <c r="GG412">
        <v>6.7</v>
      </c>
      <c r="GH412">
        <v>10.199999999999999</v>
      </c>
      <c r="GI412">
        <v>16.899999999999999</v>
      </c>
      <c r="GJ412" s="42">
        <f t="shared" si="153"/>
        <v>12.7</v>
      </c>
    </row>
    <row r="413" spans="1:192" x14ac:dyDescent="0.45">
      <c r="A413" s="40">
        <v>33175</v>
      </c>
      <c r="B413" t="s">
        <v>2439</v>
      </c>
      <c r="D413" t="s">
        <v>156</v>
      </c>
      <c r="E413" t="s">
        <v>156</v>
      </c>
      <c r="F413">
        <v>73</v>
      </c>
      <c r="G413">
        <v>204</v>
      </c>
      <c r="H413">
        <v>2009</v>
      </c>
      <c r="I413">
        <v>1</v>
      </c>
      <c r="J413">
        <v>14</v>
      </c>
      <c r="K413" t="s">
        <v>92</v>
      </c>
      <c r="L413">
        <v>2009</v>
      </c>
      <c r="M413">
        <v>27</v>
      </c>
      <c r="N413">
        <v>9</v>
      </c>
      <c r="O413">
        <v>8475179</v>
      </c>
      <c r="P413" t="s">
        <v>2440</v>
      </c>
      <c r="Q413" t="s">
        <v>2441</v>
      </c>
      <c r="R413" t="s">
        <v>2442</v>
      </c>
      <c r="S413" t="s">
        <v>1729</v>
      </c>
      <c r="T413" t="s">
        <v>720</v>
      </c>
      <c r="U413" t="s">
        <v>285</v>
      </c>
      <c r="V413">
        <v>62</v>
      </c>
      <c r="W413">
        <v>3</v>
      </c>
      <c r="X413">
        <v>8</v>
      </c>
      <c r="Y413">
        <v>5</v>
      </c>
      <c r="Z413">
        <v>11</v>
      </c>
      <c r="AA413">
        <v>20</v>
      </c>
      <c r="AB413">
        <v>80</v>
      </c>
      <c r="AC413" s="26">
        <f t="shared" si="132"/>
        <v>0.17741935483870969</v>
      </c>
      <c r="AD413" s="20">
        <f t="shared" si="133"/>
        <v>-6.4871794871794854</v>
      </c>
      <c r="AE413" s="20">
        <v>3.8639999999999999</v>
      </c>
      <c r="AF413">
        <v>6</v>
      </c>
      <c r="AG413">
        <v>0</v>
      </c>
      <c r="AH413">
        <v>22</v>
      </c>
      <c r="AI413">
        <v>1309</v>
      </c>
      <c r="AJ413">
        <v>63508</v>
      </c>
      <c r="AK413" s="20">
        <v>1058.4666666666999</v>
      </c>
      <c r="AL413">
        <v>1058.47</v>
      </c>
      <c r="AM413">
        <v>1058</v>
      </c>
      <c r="AN413" s="26">
        <f t="shared" si="134"/>
        <v>17.07204301075269</v>
      </c>
      <c r="AO413">
        <v>28.72</v>
      </c>
      <c r="AP413" s="41">
        <f t="shared" si="135"/>
        <v>0.26190476190476192</v>
      </c>
      <c r="AQ413">
        <v>117</v>
      </c>
      <c r="AR413">
        <v>117</v>
      </c>
      <c r="AS413">
        <v>117</v>
      </c>
      <c r="AT413">
        <v>76</v>
      </c>
      <c r="AU413">
        <v>76</v>
      </c>
      <c r="AV413">
        <v>48</v>
      </c>
      <c r="AW413">
        <v>22</v>
      </c>
      <c r="AX413">
        <v>4</v>
      </c>
      <c r="AY413">
        <v>0</v>
      </c>
      <c r="AZ413">
        <v>4</v>
      </c>
      <c r="BA413" s="42">
        <f t="shared" si="136"/>
        <v>4</v>
      </c>
      <c r="BB413">
        <v>2.13</v>
      </c>
      <c r="BC413">
        <v>56.3125</v>
      </c>
      <c r="BD413" s="20">
        <v>116</v>
      </c>
      <c r="BE413" s="20">
        <f t="shared" si="137"/>
        <v>233</v>
      </c>
      <c r="BF413" s="20">
        <f t="shared" si="138"/>
        <v>13.20774325205249</v>
      </c>
      <c r="BG413">
        <v>261</v>
      </c>
      <c r="BH413">
        <v>326</v>
      </c>
      <c r="BI413">
        <v>429</v>
      </c>
      <c r="BJ413" s="41">
        <f t="shared" si="139"/>
        <v>0.37826086956521737</v>
      </c>
      <c r="BK413">
        <v>69</v>
      </c>
      <c r="BL413">
        <v>69</v>
      </c>
      <c r="BM413">
        <v>103</v>
      </c>
      <c r="BN413" s="42">
        <f t="shared" si="140"/>
        <v>-34</v>
      </c>
      <c r="BO413">
        <v>28</v>
      </c>
      <c r="BP413">
        <v>53</v>
      </c>
      <c r="BQ413">
        <v>11</v>
      </c>
      <c r="BR413">
        <v>78</v>
      </c>
      <c r="BS413" s="41">
        <f t="shared" si="141"/>
        <v>8.2714740190880168E-2</v>
      </c>
      <c r="BT413">
        <v>0</v>
      </c>
      <c r="BU413">
        <v>0</v>
      </c>
      <c r="BV413" s="41">
        <f t="shared" si="142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4</v>
      </c>
      <c r="CZ413">
        <v>24</v>
      </c>
      <c r="DA413">
        <v>2</v>
      </c>
      <c r="DB413">
        <v>0</v>
      </c>
      <c r="DC413">
        <v>19</v>
      </c>
      <c r="DD413">
        <v>7</v>
      </c>
      <c r="DE413">
        <v>0</v>
      </c>
      <c r="DF413">
        <v>0</v>
      </c>
      <c r="DG413">
        <v>20</v>
      </c>
      <c r="DH413">
        <v>11</v>
      </c>
      <c r="DI413">
        <v>7</v>
      </c>
      <c r="DJ413">
        <v>11</v>
      </c>
      <c r="DK413">
        <v>11</v>
      </c>
      <c r="DL413">
        <v>0</v>
      </c>
      <c r="DM413">
        <v>7</v>
      </c>
      <c r="DN413">
        <v>7</v>
      </c>
      <c r="DO413">
        <v>0</v>
      </c>
      <c r="DP413" s="42">
        <f t="shared" si="143"/>
        <v>-4</v>
      </c>
      <c r="DQ413" s="20">
        <v>2.0190000000000001</v>
      </c>
      <c r="DR413">
        <v>11</v>
      </c>
      <c r="DS413">
        <v>0</v>
      </c>
      <c r="DT413">
        <v>0</v>
      </c>
      <c r="DU413">
        <v>0</v>
      </c>
      <c r="DV413">
        <v>0</v>
      </c>
      <c r="DW413">
        <v>862</v>
      </c>
      <c r="DX413">
        <v>1181</v>
      </c>
      <c r="DY413">
        <v>649</v>
      </c>
      <c r="DZ413">
        <v>865</v>
      </c>
      <c r="EA413">
        <v>462</v>
      </c>
      <c r="EB413">
        <v>609</v>
      </c>
      <c r="EC413">
        <v>37.42</v>
      </c>
      <c r="ED413">
        <v>54.69</v>
      </c>
      <c r="EE413">
        <v>42</v>
      </c>
      <c r="EF413">
        <v>51</v>
      </c>
      <c r="EG413" s="41">
        <f t="shared" si="144"/>
        <v>9.0909090909090912E-2</v>
      </c>
      <c r="EH413" s="43">
        <f t="shared" si="145"/>
        <v>0.91625615763546797</v>
      </c>
      <c r="EI413" s="44">
        <f t="shared" si="146"/>
        <v>1.0071652485445588</v>
      </c>
      <c r="EJ413">
        <v>857</v>
      </c>
      <c r="EK413">
        <v>1181</v>
      </c>
      <c r="EL413">
        <v>644</v>
      </c>
      <c r="EM413">
        <v>866</v>
      </c>
      <c r="EN413">
        <v>460</v>
      </c>
      <c r="EO413">
        <v>610</v>
      </c>
      <c r="EP413">
        <v>42</v>
      </c>
      <c r="EQ413">
        <v>51</v>
      </c>
      <c r="ER413">
        <v>403</v>
      </c>
      <c r="ES413">
        <v>571</v>
      </c>
      <c r="ET413">
        <v>160</v>
      </c>
      <c r="EU413">
        <v>211</v>
      </c>
      <c r="EV413">
        <v>19</v>
      </c>
      <c r="EW413">
        <v>31</v>
      </c>
      <c r="EX413">
        <v>62</v>
      </c>
      <c r="EY413">
        <v>68</v>
      </c>
      <c r="EZ413">
        <v>0.1</v>
      </c>
      <c r="FA413">
        <v>2.5</v>
      </c>
      <c r="FB413">
        <v>2.6</v>
      </c>
      <c r="FC413" s="20">
        <v>14.9</v>
      </c>
      <c r="FD413" s="26">
        <f t="shared" si="147"/>
        <v>0.24032258064516129</v>
      </c>
      <c r="FE413">
        <v>1.0105</v>
      </c>
      <c r="FF413">
        <v>0.05</v>
      </c>
      <c r="FG413">
        <v>0.18</v>
      </c>
      <c r="FH413">
        <v>0.23</v>
      </c>
      <c r="FL413" s="42">
        <f t="shared" si="148"/>
        <v>169</v>
      </c>
      <c r="FM413" s="20">
        <f t="shared" si="149"/>
        <v>7.2727272727272725</v>
      </c>
      <c r="FN413" s="41">
        <v>1.4695340500000001E-2</v>
      </c>
      <c r="FO413" s="20">
        <f t="shared" si="150"/>
        <v>8.8000000000000007</v>
      </c>
      <c r="FP413" s="20">
        <f t="shared" si="151"/>
        <v>11.4038</v>
      </c>
      <c r="FQ413" s="20">
        <f t="shared" si="152"/>
        <v>115.80866722722421</v>
      </c>
      <c r="FR413">
        <v>4</v>
      </c>
      <c r="FS413" t="s">
        <v>111</v>
      </c>
      <c r="FT413">
        <v>195</v>
      </c>
      <c r="FV413" t="s">
        <v>711</v>
      </c>
      <c r="FW413" s="45">
        <v>4333333</v>
      </c>
      <c r="FX413" s="45">
        <v>4333333</v>
      </c>
      <c r="FY413">
        <v>569</v>
      </c>
      <c r="FZ413">
        <v>33</v>
      </c>
      <c r="GA413">
        <v>121</v>
      </c>
      <c r="GB413">
        <v>154</v>
      </c>
      <c r="GC413">
        <v>-58</v>
      </c>
      <c r="GD413">
        <v>348</v>
      </c>
      <c r="GE413">
        <v>725</v>
      </c>
      <c r="GF413">
        <v>11594</v>
      </c>
      <c r="GG413">
        <v>6.7</v>
      </c>
      <c r="GH413">
        <v>20.5</v>
      </c>
      <c r="GI413">
        <v>27.2</v>
      </c>
      <c r="GJ413" s="42">
        <f t="shared" si="153"/>
        <v>8.8000000000000007</v>
      </c>
    </row>
    <row r="414" spans="1:192" x14ac:dyDescent="0.45">
      <c r="A414" s="40">
        <v>31848</v>
      </c>
      <c r="B414" t="s">
        <v>2006</v>
      </c>
      <c r="D414" t="s">
        <v>156</v>
      </c>
      <c r="E414" t="s">
        <v>156</v>
      </c>
      <c r="F414">
        <v>72</v>
      </c>
      <c r="G414">
        <v>187</v>
      </c>
      <c r="K414" t="s">
        <v>92</v>
      </c>
      <c r="L414">
        <v>2017</v>
      </c>
      <c r="M414">
        <v>30</v>
      </c>
      <c r="N414">
        <v>1</v>
      </c>
      <c r="O414">
        <v>8479650</v>
      </c>
      <c r="P414" t="s">
        <v>2443</v>
      </c>
      <c r="Q414" t="s">
        <v>2444</v>
      </c>
      <c r="R414" t="s">
        <v>2445</v>
      </c>
      <c r="S414" t="s">
        <v>2446</v>
      </c>
      <c r="T414" t="s">
        <v>938</v>
      </c>
      <c r="U414" t="s">
        <v>917</v>
      </c>
      <c r="V414">
        <v>3</v>
      </c>
      <c r="W414">
        <v>1</v>
      </c>
      <c r="X414">
        <v>0</v>
      </c>
      <c r="Y414">
        <v>0</v>
      </c>
      <c r="Z414">
        <v>1</v>
      </c>
      <c r="AA414">
        <v>27</v>
      </c>
      <c r="AB414">
        <v>77</v>
      </c>
      <c r="AC414" s="26">
        <f t="shared" si="132"/>
        <v>0.33333333333333331</v>
      </c>
      <c r="AD414" s="20">
        <f t="shared" si="133"/>
        <v>0</v>
      </c>
      <c r="AE414" s="20">
        <v>0.5</v>
      </c>
      <c r="AF414">
        <v>3</v>
      </c>
      <c r="AG414">
        <v>0.2</v>
      </c>
      <c r="AH414">
        <v>2</v>
      </c>
      <c r="AI414">
        <v>42</v>
      </c>
      <c r="AJ414">
        <v>1906</v>
      </c>
      <c r="AK414" s="20">
        <v>31.766666666667</v>
      </c>
      <c r="AL414">
        <v>31.77</v>
      </c>
      <c r="AM414">
        <v>32</v>
      </c>
      <c r="AN414" s="26">
        <f t="shared" si="134"/>
        <v>10.588888888888889</v>
      </c>
      <c r="AO414">
        <v>17.89</v>
      </c>
      <c r="AP414" s="41">
        <f t="shared" si="135"/>
        <v>0.33333333333333331</v>
      </c>
      <c r="AQ414">
        <v>8</v>
      </c>
      <c r="AR414">
        <v>8</v>
      </c>
      <c r="AS414">
        <v>8</v>
      </c>
      <c r="AT414">
        <v>8</v>
      </c>
      <c r="AU414">
        <v>8</v>
      </c>
      <c r="AV414">
        <v>3</v>
      </c>
      <c r="AW414">
        <v>5</v>
      </c>
      <c r="AX414">
        <v>1</v>
      </c>
      <c r="AY414">
        <v>0</v>
      </c>
      <c r="AZ414">
        <v>0</v>
      </c>
      <c r="BA414" s="42">
        <f t="shared" si="136"/>
        <v>0</v>
      </c>
      <c r="BB414">
        <v>0.51</v>
      </c>
      <c r="BC414">
        <v>25.333300000000001</v>
      </c>
      <c r="BD414" s="20">
        <v>0</v>
      </c>
      <c r="BE414" s="20">
        <f t="shared" si="137"/>
        <v>8</v>
      </c>
      <c r="BF414" s="20">
        <f t="shared" si="138"/>
        <v>15.108593012275733</v>
      </c>
      <c r="BG414">
        <v>13</v>
      </c>
      <c r="BH414">
        <v>4</v>
      </c>
      <c r="BI414">
        <v>7</v>
      </c>
      <c r="BJ414" s="41">
        <f t="shared" si="139"/>
        <v>0.65</v>
      </c>
      <c r="BK414">
        <v>1</v>
      </c>
      <c r="BL414">
        <v>1</v>
      </c>
      <c r="BM414">
        <v>5</v>
      </c>
      <c r="BN414" s="42">
        <f t="shared" si="140"/>
        <v>-4</v>
      </c>
      <c r="BO414">
        <v>5</v>
      </c>
      <c r="BP414">
        <v>0</v>
      </c>
      <c r="BQ414">
        <v>0</v>
      </c>
      <c r="BR414">
        <v>0</v>
      </c>
      <c r="BS414" s="41">
        <f t="shared" si="141"/>
        <v>0</v>
      </c>
      <c r="BT414">
        <v>12</v>
      </c>
      <c r="BU414">
        <v>9</v>
      </c>
      <c r="BV414" s="41">
        <f t="shared" si="142"/>
        <v>0.5714285714285714</v>
      </c>
      <c r="BW414">
        <v>4</v>
      </c>
      <c r="BX414">
        <v>3</v>
      </c>
      <c r="BY414">
        <v>2</v>
      </c>
      <c r="BZ414">
        <v>2</v>
      </c>
      <c r="CA414">
        <v>6</v>
      </c>
      <c r="CB414">
        <v>4</v>
      </c>
      <c r="CC414">
        <v>2</v>
      </c>
      <c r="CD414">
        <v>4</v>
      </c>
      <c r="CE414">
        <v>2</v>
      </c>
      <c r="CF414">
        <v>3</v>
      </c>
      <c r="CG414">
        <v>12</v>
      </c>
      <c r="CH414">
        <v>7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2</v>
      </c>
      <c r="CZ414">
        <v>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1</v>
      </c>
      <c r="DO414">
        <v>0</v>
      </c>
      <c r="DP414" s="42">
        <f t="shared" si="143"/>
        <v>0</v>
      </c>
      <c r="DQ414" s="20">
        <v>-1.8000000000000002E-2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33</v>
      </c>
      <c r="DX414">
        <v>31</v>
      </c>
      <c r="DY414">
        <v>26</v>
      </c>
      <c r="DZ414">
        <v>24</v>
      </c>
      <c r="EA414">
        <v>15</v>
      </c>
      <c r="EB414">
        <v>16</v>
      </c>
      <c r="EC414">
        <v>1.27</v>
      </c>
      <c r="ED414">
        <v>1.2</v>
      </c>
      <c r="EE414">
        <v>3</v>
      </c>
      <c r="EF414">
        <v>0</v>
      </c>
      <c r="EG414" s="41">
        <f t="shared" si="144"/>
        <v>0.2</v>
      </c>
      <c r="EH414" s="43">
        <f t="shared" si="145"/>
        <v>1</v>
      </c>
      <c r="EI414" s="44">
        <f t="shared" si="146"/>
        <v>1.2</v>
      </c>
      <c r="EJ414">
        <v>33</v>
      </c>
      <c r="EK414">
        <v>31</v>
      </c>
      <c r="EL414">
        <v>26</v>
      </c>
      <c r="EM414">
        <v>24</v>
      </c>
      <c r="EN414">
        <v>15</v>
      </c>
      <c r="EO414">
        <v>16</v>
      </c>
      <c r="EP414">
        <v>3</v>
      </c>
      <c r="EQ414">
        <v>0</v>
      </c>
      <c r="ER414">
        <v>17</v>
      </c>
      <c r="ES414">
        <v>15</v>
      </c>
      <c r="ET414">
        <v>3</v>
      </c>
      <c r="EU414">
        <v>4</v>
      </c>
      <c r="EV414">
        <v>1</v>
      </c>
      <c r="EW414">
        <v>0</v>
      </c>
      <c r="EX414">
        <v>3</v>
      </c>
      <c r="EY414">
        <v>5</v>
      </c>
      <c r="EZ414">
        <v>0.1</v>
      </c>
      <c r="FA414">
        <v>0.1</v>
      </c>
      <c r="FB414">
        <v>0.30000000000000004</v>
      </c>
      <c r="FC414" s="20">
        <v>1.25</v>
      </c>
      <c r="FD414" s="26">
        <f t="shared" si="147"/>
        <v>0.41666666666666669</v>
      </c>
      <c r="FE414">
        <v>0.47460000000000002</v>
      </c>
      <c r="FF414">
        <v>0</v>
      </c>
      <c r="FG414">
        <v>0</v>
      </c>
      <c r="FH414">
        <v>0</v>
      </c>
      <c r="FL414" s="42">
        <f t="shared" si="148"/>
        <v>3</v>
      </c>
      <c r="FM414" s="20">
        <f t="shared" si="149"/>
        <v>1</v>
      </c>
      <c r="FN414" s="41">
        <v>0.102372035</v>
      </c>
      <c r="FO414" s="20">
        <f t="shared" si="150"/>
        <v>0.8</v>
      </c>
      <c r="FP414" s="20">
        <f t="shared" si="151"/>
        <v>0.99639999999999995</v>
      </c>
      <c r="FQ414" s="20">
        <f t="shared" si="152"/>
        <v>120.86874409820587</v>
      </c>
      <c r="FW414" s="45"/>
      <c r="FX414" s="45"/>
      <c r="FY414">
        <v>3</v>
      </c>
      <c r="FZ414">
        <v>1</v>
      </c>
      <c r="GA414">
        <v>0</v>
      </c>
      <c r="GB414">
        <v>1</v>
      </c>
      <c r="GC414">
        <v>3</v>
      </c>
      <c r="GD414">
        <v>2</v>
      </c>
      <c r="GE414">
        <v>3</v>
      </c>
      <c r="GF414">
        <v>32</v>
      </c>
      <c r="GG414">
        <v>0.1</v>
      </c>
      <c r="GH414">
        <v>0.1</v>
      </c>
      <c r="GI414">
        <v>0.30000000000000004</v>
      </c>
      <c r="GJ414" s="42">
        <f t="shared" si="153"/>
        <v>0.8</v>
      </c>
    </row>
    <row r="415" spans="1:192" x14ac:dyDescent="0.45">
      <c r="A415" s="40">
        <v>32023</v>
      </c>
      <c r="B415" t="s">
        <v>2447</v>
      </c>
      <c r="C415" t="s">
        <v>145</v>
      </c>
      <c r="D415" t="s">
        <v>91</v>
      </c>
      <c r="E415" t="s">
        <v>91</v>
      </c>
      <c r="F415">
        <v>74</v>
      </c>
      <c r="G415">
        <v>221</v>
      </c>
      <c r="H415">
        <v>2005</v>
      </c>
      <c r="I415">
        <v>2</v>
      </c>
      <c r="J415">
        <v>33</v>
      </c>
      <c r="K415" t="s">
        <v>92</v>
      </c>
      <c r="L415">
        <v>2008</v>
      </c>
      <c r="M415">
        <v>30</v>
      </c>
      <c r="N415">
        <v>10</v>
      </c>
      <c r="O415">
        <v>8471707</v>
      </c>
      <c r="P415" t="s">
        <v>2448</v>
      </c>
      <c r="Q415" t="s">
        <v>2449</v>
      </c>
      <c r="R415" t="s">
        <v>2450</v>
      </c>
      <c r="S415" t="s">
        <v>458</v>
      </c>
      <c r="T415" t="s">
        <v>725</v>
      </c>
      <c r="U415" t="s">
        <v>917</v>
      </c>
      <c r="V415">
        <v>71</v>
      </c>
      <c r="W415">
        <v>25</v>
      </c>
      <c r="X415">
        <v>19</v>
      </c>
      <c r="Y415">
        <v>11</v>
      </c>
      <c r="Z415">
        <v>44</v>
      </c>
      <c r="AA415">
        <v>6</v>
      </c>
      <c r="AB415">
        <v>34</v>
      </c>
      <c r="AC415" s="26">
        <f t="shared" si="132"/>
        <v>0.61971830985915488</v>
      </c>
      <c r="AD415" s="20">
        <f t="shared" si="133"/>
        <v>-6.6661392405063324</v>
      </c>
      <c r="AE415" s="20">
        <v>18.260000000000002</v>
      </c>
      <c r="AF415">
        <v>-11</v>
      </c>
      <c r="AG415">
        <v>0.9</v>
      </c>
      <c r="AH415">
        <v>24</v>
      </c>
      <c r="AI415">
        <v>1412</v>
      </c>
      <c r="AJ415">
        <v>73166</v>
      </c>
      <c r="AK415" s="20">
        <v>1219.4333333333</v>
      </c>
      <c r="AL415">
        <v>1217.25</v>
      </c>
      <c r="AM415">
        <v>1219</v>
      </c>
      <c r="AN415" s="26">
        <f t="shared" si="134"/>
        <v>17.175117370892021</v>
      </c>
      <c r="AO415">
        <v>28.31</v>
      </c>
      <c r="AP415" s="41">
        <f t="shared" si="135"/>
        <v>0.5641025641025641</v>
      </c>
      <c r="AQ415">
        <v>361</v>
      </c>
      <c r="AR415">
        <v>362</v>
      </c>
      <c r="AS415">
        <v>362</v>
      </c>
      <c r="AT415">
        <v>274</v>
      </c>
      <c r="AU415">
        <v>275</v>
      </c>
      <c r="AV415">
        <v>202</v>
      </c>
      <c r="AW415">
        <v>215</v>
      </c>
      <c r="AX415">
        <v>81</v>
      </c>
      <c r="AY415">
        <v>11</v>
      </c>
      <c r="AZ415">
        <v>21</v>
      </c>
      <c r="BA415" s="42">
        <f t="shared" si="136"/>
        <v>32</v>
      </c>
      <c r="BB415">
        <v>19.75</v>
      </c>
      <c r="BC415">
        <v>28.054500000000001</v>
      </c>
      <c r="BD415" s="20">
        <v>210.7</v>
      </c>
      <c r="BE415" s="20">
        <f t="shared" si="137"/>
        <v>571.70000000000005</v>
      </c>
      <c r="BF415" s="20">
        <f t="shared" si="138"/>
        <v>28.179913739987683</v>
      </c>
      <c r="BG415">
        <v>530</v>
      </c>
      <c r="BH415">
        <v>416</v>
      </c>
      <c r="BI415">
        <v>315</v>
      </c>
      <c r="BJ415" s="41">
        <f t="shared" si="139"/>
        <v>0.62721893491124259</v>
      </c>
      <c r="BK415">
        <v>44</v>
      </c>
      <c r="BL415">
        <v>44</v>
      </c>
      <c r="BM415">
        <v>64</v>
      </c>
      <c r="BN415" s="42">
        <f t="shared" si="140"/>
        <v>-20</v>
      </c>
      <c r="BO415">
        <v>73</v>
      </c>
      <c r="BP415">
        <v>32</v>
      </c>
      <c r="BQ415">
        <v>49</v>
      </c>
      <c r="BR415">
        <v>30</v>
      </c>
      <c r="BS415" s="41">
        <f t="shared" si="141"/>
        <v>3.7453183520599252E-2</v>
      </c>
      <c r="BT415">
        <v>0</v>
      </c>
      <c r="BU415">
        <v>2</v>
      </c>
      <c r="BV415" s="41">
        <f t="shared" si="142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1</v>
      </c>
      <c r="CK415">
        <v>3</v>
      </c>
      <c r="CL415">
        <v>6</v>
      </c>
      <c r="CM415">
        <v>1</v>
      </c>
      <c r="CN415">
        <v>0</v>
      </c>
      <c r="CO415">
        <v>0</v>
      </c>
      <c r="CP415">
        <v>3</v>
      </c>
      <c r="CQ415">
        <v>1</v>
      </c>
      <c r="CR415">
        <v>0</v>
      </c>
      <c r="CS415">
        <v>3</v>
      </c>
      <c r="CT415">
        <v>2</v>
      </c>
      <c r="CU415">
        <v>0</v>
      </c>
      <c r="CV415">
        <v>16</v>
      </c>
      <c r="CW415">
        <v>1</v>
      </c>
      <c r="CX415">
        <v>3</v>
      </c>
      <c r="CY415">
        <v>9</v>
      </c>
      <c r="CZ415">
        <v>60</v>
      </c>
      <c r="DA415">
        <v>11</v>
      </c>
      <c r="DB415">
        <v>6</v>
      </c>
      <c r="DC415">
        <v>10</v>
      </c>
      <c r="DD415">
        <v>34</v>
      </c>
      <c r="DE415">
        <v>6</v>
      </c>
      <c r="DF415">
        <v>1</v>
      </c>
      <c r="DG415">
        <v>134</v>
      </c>
      <c r="DH415">
        <v>12</v>
      </c>
      <c r="DI415">
        <v>29</v>
      </c>
      <c r="DJ415">
        <v>11</v>
      </c>
      <c r="DK415">
        <v>11</v>
      </c>
      <c r="DL415">
        <v>0</v>
      </c>
      <c r="DM415">
        <v>30</v>
      </c>
      <c r="DN415">
        <v>30</v>
      </c>
      <c r="DO415">
        <v>0</v>
      </c>
      <c r="DP415" s="42">
        <f t="shared" si="143"/>
        <v>17</v>
      </c>
      <c r="DQ415" s="20">
        <v>15.576000000000001</v>
      </c>
      <c r="DR415">
        <v>12</v>
      </c>
      <c r="DS415">
        <v>0</v>
      </c>
      <c r="DT415">
        <v>0</v>
      </c>
      <c r="DU415">
        <v>0</v>
      </c>
      <c r="DV415">
        <v>0</v>
      </c>
      <c r="DW415">
        <v>1301</v>
      </c>
      <c r="DX415">
        <v>1034</v>
      </c>
      <c r="DY415">
        <v>954</v>
      </c>
      <c r="DZ415">
        <v>771</v>
      </c>
      <c r="EA415">
        <v>681</v>
      </c>
      <c r="EB415">
        <v>564</v>
      </c>
      <c r="EC415">
        <v>62.92</v>
      </c>
      <c r="ED415">
        <v>47.12</v>
      </c>
      <c r="EE415">
        <v>78</v>
      </c>
      <c r="EF415">
        <v>65</v>
      </c>
      <c r="EG415" s="41">
        <f t="shared" si="144"/>
        <v>0.11453744493392071</v>
      </c>
      <c r="EH415" s="43">
        <f t="shared" si="145"/>
        <v>0.88475177304964536</v>
      </c>
      <c r="EI415" s="44">
        <f t="shared" si="146"/>
        <v>0.99928921798356607</v>
      </c>
      <c r="EJ415">
        <v>1311</v>
      </c>
      <c r="EK415">
        <v>1029</v>
      </c>
      <c r="EL415">
        <v>962</v>
      </c>
      <c r="EM415">
        <v>768</v>
      </c>
      <c r="EN415">
        <v>687</v>
      </c>
      <c r="EO415">
        <v>562</v>
      </c>
      <c r="EP415">
        <v>78</v>
      </c>
      <c r="EQ415">
        <v>64</v>
      </c>
      <c r="ER415">
        <v>666</v>
      </c>
      <c r="ES415">
        <v>510</v>
      </c>
      <c r="ET415">
        <v>221</v>
      </c>
      <c r="EU415">
        <v>183</v>
      </c>
      <c r="EV415">
        <v>42</v>
      </c>
      <c r="EW415">
        <v>35</v>
      </c>
      <c r="EX415">
        <v>64</v>
      </c>
      <c r="EY415">
        <v>101</v>
      </c>
      <c r="EZ415">
        <v>3.8</v>
      </c>
      <c r="FA415">
        <v>0.8</v>
      </c>
      <c r="FB415">
        <v>4.5999999999999996</v>
      </c>
      <c r="FC415" s="20">
        <v>48.91</v>
      </c>
      <c r="FD415" s="26">
        <f t="shared" si="147"/>
        <v>0.68887323943661971</v>
      </c>
      <c r="FE415">
        <v>6.0861999999999998</v>
      </c>
      <c r="FF415">
        <v>2.0099999999999998</v>
      </c>
      <c r="FG415">
        <v>0</v>
      </c>
      <c r="FH415">
        <v>2.0099999999999998</v>
      </c>
      <c r="FI415">
        <v>3</v>
      </c>
      <c r="FJ415">
        <v>0</v>
      </c>
      <c r="FK415">
        <v>0</v>
      </c>
      <c r="FL415" s="42">
        <f t="shared" si="148"/>
        <v>98</v>
      </c>
      <c r="FM415" s="20">
        <f t="shared" si="149"/>
        <v>7.75</v>
      </c>
      <c r="FN415" s="41">
        <v>0.1188199154</v>
      </c>
      <c r="FO415" s="20">
        <f t="shared" si="150"/>
        <v>41.6</v>
      </c>
      <c r="FP415" s="20">
        <f t="shared" si="151"/>
        <v>47.115200000000002</v>
      </c>
      <c r="FQ415" s="20">
        <f t="shared" si="152"/>
        <v>115.0955021565003</v>
      </c>
      <c r="FR415">
        <v>7</v>
      </c>
      <c r="FS415" t="s">
        <v>2451</v>
      </c>
      <c r="FT415">
        <v>378</v>
      </c>
      <c r="FU415" t="s">
        <v>731</v>
      </c>
      <c r="FV415" t="s">
        <v>711</v>
      </c>
      <c r="FW415" s="45">
        <v>5000000</v>
      </c>
      <c r="FX415" s="45">
        <v>5000000</v>
      </c>
      <c r="FY415">
        <v>703</v>
      </c>
      <c r="FZ415">
        <v>263</v>
      </c>
      <c r="GA415">
        <v>232</v>
      </c>
      <c r="GB415">
        <v>495</v>
      </c>
      <c r="GC415">
        <v>35</v>
      </c>
      <c r="GD415">
        <v>530</v>
      </c>
      <c r="GE415">
        <v>2180</v>
      </c>
      <c r="GF415">
        <v>12575</v>
      </c>
      <c r="GG415">
        <v>48.3</v>
      </c>
      <c r="GH415">
        <v>14.7</v>
      </c>
      <c r="GI415">
        <v>63</v>
      </c>
      <c r="GJ415" s="42">
        <f t="shared" si="153"/>
        <v>41.6</v>
      </c>
    </row>
    <row r="416" spans="1:192" x14ac:dyDescent="0.45">
      <c r="A416" s="40">
        <v>34614</v>
      </c>
      <c r="B416" t="s">
        <v>2452</v>
      </c>
      <c r="C416" t="s">
        <v>664</v>
      </c>
      <c r="D416" t="s">
        <v>107</v>
      </c>
      <c r="E416" t="s">
        <v>107</v>
      </c>
      <c r="F416">
        <v>73</v>
      </c>
      <c r="G416">
        <v>213</v>
      </c>
      <c r="H416">
        <v>2013</v>
      </c>
      <c r="I416">
        <v>1</v>
      </c>
      <c r="J416">
        <v>19</v>
      </c>
      <c r="K416" t="s">
        <v>92</v>
      </c>
      <c r="L416">
        <v>2014</v>
      </c>
      <c r="M416">
        <v>23</v>
      </c>
      <c r="N416">
        <v>3</v>
      </c>
      <c r="O416">
        <v>8477510</v>
      </c>
      <c r="P416" t="s">
        <v>2453</v>
      </c>
      <c r="Q416" t="s">
        <v>2454</v>
      </c>
      <c r="R416" t="s">
        <v>2455</v>
      </c>
      <c r="S416" t="s">
        <v>2456</v>
      </c>
      <c r="T416" t="s">
        <v>725</v>
      </c>
      <c r="U416" t="s">
        <v>178</v>
      </c>
      <c r="V416">
        <v>4</v>
      </c>
      <c r="W416">
        <v>1</v>
      </c>
      <c r="X416">
        <v>1</v>
      </c>
      <c r="Y416">
        <v>0</v>
      </c>
      <c r="Z416">
        <v>2</v>
      </c>
      <c r="AA416">
        <v>27</v>
      </c>
      <c r="AB416">
        <v>52</v>
      </c>
      <c r="AC416" s="26">
        <f t="shared" si="132"/>
        <v>0.5</v>
      </c>
      <c r="AD416" s="20">
        <f t="shared" si="133"/>
        <v>0.70270270270270263</v>
      </c>
      <c r="AE416" s="20">
        <v>0.81500000000000006</v>
      </c>
      <c r="AF416">
        <v>-2</v>
      </c>
      <c r="AG416">
        <v>-1.7000000000000002</v>
      </c>
      <c r="AH416">
        <v>2</v>
      </c>
      <c r="AI416">
        <v>64</v>
      </c>
      <c r="AJ416">
        <v>2647</v>
      </c>
      <c r="AK416" s="20">
        <v>44.116666666667001</v>
      </c>
      <c r="AL416">
        <v>44.12</v>
      </c>
      <c r="AM416">
        <v>44</v>
      </c>
      <c r="AN416" s="26">
        <f t="shared" si="134"/>
        <v>11.029166666666667</v>
      </c>
      <c r="AO416">
        <v>18.8</v>
      </c>
      <c r="AP416" s="41">
        <f t="shared" si="135"/>
        <v>1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7</v>
      </c>
      <c r="AW416">
        <v>4</v>
      </c>
      <c r="AX416">
        <v>2</v>
      </c>
      <c r="AY416">
        <v>0</v>
      </c>
      <c r="AZ416">
        <v>2</v>
      </c>
      <c r="BA416" s="42">
        <f t="shared" si="136"/>
        <v>2</v>
      </c>
      <c r="BB416">
        <v>0.64</v>
      </c>
      <c r="BC416">
        <v>37.285699999999999</v>
      </c>
      <c r="BD416" s="20">
        <v>0</v>
      </c>
      <c r="BE416" s="20">
        <f t="shared" si="137"/>
        <v>9</v>
      </c>
      <c r="BF416" s="20">
        <f t="shared" si="138"/>
        <v>12.239347234814145</v>
      </c>
      <c r="BG416">
        <v>16</v>
      </c>
      <c r="BH416">
        <v>14</v>
      </c>
      <c r="BI416">
        <v>14</v>
      </c>
      <c r="BJ416" s="41">
        <f t="shared" si="139"/>
        <v>0.53333333333333333</v>
      </c>
      <c r="BK416">
        <v>13</v>
      </c>
      <c r="BL416">
        <v>13</v>
      </c>
      <c r="BM416">
        <v>2</v>
      </c>
      <c r="BN416" s="42">
        <f t="shared" si="140"/>
        <v>11</v>
      </c>
      <c r="BO416">
        <v>2</v>
      </c>
      <c r="BP416">
        <v>1</v>
      </c>
      <c r="BQ416">
        <v>1</v>
      </c>
      <c r="BR416">
        <v>2</v>
      </c>
      <c r="BS416" s="41">
        <f t="shared" si="141"/>
        <v>4.7619047619047616E-2</v>
      </c>
      <c r="BT416">
        <v>2</v>
      </c>
      <c r="BU416">
        <v>2</v>
      </c>
      <c r="BV416" s="41">
        <f t="shared" si="142"/>
        <v>0.5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2</v>
      </c>
      <c r="CC416">
        <v>2</v>
      </c>
      <c r="CD416">
        <v>0</v>
      </c>
      <c r="CE416">
        <v>0</v>
      </c>
      <c r="CF416">
        <v>1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0</v>
      </c>
      <c r="DB416">
        <v>0</v>
      </c>
      <c r="DC416">
        <v>3</v>
      </c>
      <c r="DD416">
        <v>1</v>
      </c>
      <c r="DE416">
        <v>2</v>
      </c>
      <c r="DF416">
        <v>0</v>
      </c>
      <c r="DG416">
        <v>1</v>
      </c>
      <c r="DH416">
        <v>1</v>
      </c>
      <c r="DI416">
        <v>3</v>
      </c>
      <c r="DJ416">
        <v>1</v>
      </c>
      <c r="DK416">
        <v>1</v>
      </c>
      <c r="DL416">
        <v>0</v>
      </c>
      <c r="DM416">
        <v>2</v>
      </c>
      <c r="DN416">
        <v>2</v>
      </c>
      <c r="DO416">
        <v>0</v>
      </c>
      <c r="DP416" s="42">
        <f t="shared" si="143"/>
        <v>2</v>
      </c>
      <c r="DQ416" s="20">
        <v>0.96799999999999997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43</v>
      </c>
      <c r="DX416">
        <v>51</v>
      </c>
      <c r="DY416">
        <v>28</v>
      </c>
      <c r="DZ416">
        <v>40</v>
      </c>
      <c r="EA416">
        <v>21</v>
      </c>
      <c r="EB416">
        <v>31</v>
      </c>
      <c r="EC416">
        <v>1.78</v>
      </c>
      <c r="ED416">
        <v>2.97</v>
      </c>
      <c r="EE416">
        <v>2</v>
      </c>
      <c r="EF416">
        <v>4</v>
      </c>
      <c r="EG416" s="41">
        <f t="shared" si="144"/>
        <v>9.5238095238095233E-2</v>
      </c>
      <c r="EH416" s="43">
        <f t="shared" si="145"/>
        <v>0.87096774193548387</v>
      </c>
      <c r="EI416" s="44">
        <f t="shared" si="146"/>
        <v>0.96620583717357911</v>
      </c>
      <c r="EJ416">
        <v>43</v>
      </c>
      <c r="EK416">
        <v>51</v>
      </c>
      <c r="EL416">
        <v>28</v>
      </c>
      <c r="EM416">
        <v>40</v>
      </c>
      <c r="EN416">
        <v>21</v>
      </c>
      <c r="EO416">
        <v>31</v>
      </c>
      <c r="EP416">
        <v>2</v>
      </c>
      <c r="EQ416">
        <v>4</v>
      </c>
      <c r="ER416">
        <v>17</v>
      </c>
      <c r="ES416">
        <v>31</v>
      </c>
      <c r="ET416">
        <v>8</v>
      </c>
      <c r="EU416">
        <v>16</v>
      </c>
      <c r="EV416">
        <v>2</v>
      </c>
      <c r="EW416">
        <v>4</v>
      </c>
      <c r="EX416">
        <v>3</v>
      </c>
      <c r="EY416">
        <v>4</v>
      </c>
      <c r="EZ416">
        <v>0.2</v>
      </c>
      <c r="FA416">
        <v>0</v>
      </c>
      <c r="FB416">
        <v>0.2</v>
      </c>
      <c r="FC416" s="20">
        <v>1.18</v>
      </c>
      <c r="FD416" s="26">
        <f t="shared" si="147"/>
        <v>0.29499999999999998</v>
      </c>
      <c r="FE416">
        <v>5.0100000000000006E-2</v>
      </c>
      <c r="FF416">
        <v>0</v>
      </c>
      <c r="FG416">
        <v>0</v>
      </c>
      <c r="FH416">
        <v>0</v>
      </c>
      <c r="FL416" s="42">
        <f t="shared" si="148"/>
        <v>17</v>
      </c>
      <c r="FM416" s="20">
        <f t="shared" si="149"/>
        <v>14</v>
      </c>
      <c r="FN416" s="41">
        <v>9.9514563100000009E-2</v>
      </c>
      <c r="FO416" s="20">
        <f t="shared" si="150"/>
        <v>1.8</v>
      </c>
      <c r="FP416" s="20">
        <f t="shared" si="151"/>
        <v>2.1936</v>
      </c>
      <c r="FQ416" s="20">
        <f t="shared" si="152"/>
        <v>127.83318223028105</v>
      </c>
      <c r="FV416" t="s">
        <v>751</v>
      </c>
      <c r="FW416" s="45">
        <v>832500</v>
      </c>
      <c r="FX416" s="45">
        <v>863333</v>
      </c>
      <c r="FY416">
        <v>41</v>
      </c>
      <c r="FZ416">
        <v>3</v>
      </c>
      <c r="GA416">
        <v>11</v>
      </c>
      <c r="GB416">
        <v>14</v>
      </c>
      <c r="GC416">
        <v>6</v>
      </c>
      <c r="GD416">
        <v>19</v>
      </c>
      <c r="GE416">
        <v>43</v>
      </c>
      <c r="GF416">
        <v>402</v>
      </c>
      <c r="GG416">
        <v>0.8</v>
      </c>
      <c r="GH416">
        <v>0.7</v>
      </c>
      <c r="GI416">
        <v>1.5</v>
      </c>
      <c r="GJ416" s="42">
        <f t="shared" si="153"/>
        <v>1.8</v>
      </c>
    </row>
    <row r="417" spans="1:192" x14ac:dyDescent="0.45">
      <c r="A417" s="40">
        <v>32154</v>
      </c>
      <c r="B417" t="s">
        <v>2457</v>
      </c>
      <c r="C417" t="s">
        <v>145</v>
      </c>
      <c r="D417" t="s">
        <v>91</v>
      </c>
      <c r="E417" t="s">
        <v>91</v>
      </c>
      <c r="F417">
        <v>71</v>
      </c>
      <c r="G417">
        <v>185</v>
      </c>
      <c r="H417">
        <v>2006</v>
      </c>
      <c r="I417">
        <v>1</v>
      </c>
      <c r="J417">
        <v>22</v>
      </c>
      <c r="K417" t="s">
        <v>202</v>
      </c>
      <c r="L417">
        <v>2007</v>
      </c>
      <c r="M417">
        <v>30</v>
      </c>
      <c r="N417">
        <v>11</v>
      </c>
      <c r="O417">
        <v>8473512</v>
      </c>
      <c r="P417" t="s">
        <v>2458</v>
      </c>
      <c r="Q417" t="s">
        <v>2459</v>
      </c>
      <c r="R417" t="s">
        <v>2460</v>
      </c>
      <c r="S417" t="s">
        <v>2461</v>
      </c>
      <c r="T417" t="s">
        <v>716</v>
      </c>
      <c r="U417" t="s">
        <v>382</v>
      </c>
      <c r="V417">
        <v>82</v>
      </c>
      <c r="W417">
        <v>34</v>
      </c>
      <c r="X417">
        <v>68</v>
      </c>
      <c r="Y417">
        <v>33</v>
      </c>
      <c r="Z417">
        <v>102</v>
      </c>
      <c r="AA417">
        <v>1</v>
      </c>
      <c r="AB417">
        <v>0</v>
      </c>
      <c r="AC417" s="26">
        <f t="shared" si="132"/>
        <v>1.2439024390243902</v>
      </c>
      <c r="AD417" s="20">
        <f t="shared" si="133"/>
        <v>30.125</v>
      </c>
      <c r="AE417" s="20">
        <v>36.154000000000003</v>
      </c>
      <c r="AF417">
        <v>28</v>
      </c>
      <c r="AG417">
        <v>10.6</v>
      </c>
      <c r="AH417">
        <v>20</v>
      </c>
      <c r="AI417">
        <v>2074</v>
      </c>
      <c r="AJ417">
        <v>100188</v>
      </c>
      <c r="AK417" s="20">
        <v>1669.8</v>
      </c>
      <c r="AL417">
        <v>1668.65</v>
      </c>
      <c r="AM417">
        <v>1670</v>
      </c>
      <c r="AN417" s="26">
        <f t="shared" si="134"/>
        <v>20.363414634146341</v>
      </c>
      <c r="AO417">
        <v>33.47</v>
      </c>
      <c r="AP417" s="41">
        <f t="shared" si="135"/>
        <v>0.72857142857142854</v>
      </c>
      <c r="AQ417">
        <v>360</v>
      </c>
      <c r="AR417">
        <v>361</v>
      </c>
      <c r="AS417">
        <v>361</v>
      </c>
      <c r="AT417">
        <v>251</v>
      </c>
      <c r="AU417">
        <v>252</v>
      </c>
      <c r="AV417">
        <v>193</v>
      </c>
      <c r="AW417">
        <v>179</v>
      </c>
      <c r="AX417">
        <v>63</v>
      </c>
      <c r="AY417">
        <v>8</v>
      </c>
      <c r="AZ417">
        <v>24</v>
      </c>
      <c r="BA417" s="42">
        <f t="shared" si="136"/>
        <v>32</v>
      </c>
      <c r="BB417">
        <v>21.2</v>
      </c>
      <c r="BC417">
        <v>33.362699999999997</v>
      </c>
      <c r="BD417" s="20">
        <v>406.5</v>
      </c>
      <c r="BE417" s="20">
        <f t="shared" si="137"/>
        <v>766.5</v>
      </c>
      <c r="BF417" s="20">
        <f t="shared" si="138"/>
        <v>27.56120216941839</v>
      </c>
      <c r="BG417">
        <v>746</v>
      </c>
      <c r="BH417">
        <v>521</v>
      </c>
      <c r="BI417">
        <v>607</v>
      </c>
      <c r="BJ417" s="41">
        <f t="shared" si="139"/>
        <v>0.55136733185513676</v>
      </c>
      <c r="BK417">
        <v>30</v>
      </c>
      <c r="BL417">
        <v>30</v>
      </c>
      <c r="BM417">
        <v>54</v>
      </c>
      <c r="BN417" s="42">
        <f t="shared" si="140"/>
        <v>-24</v>
      </c>
      <c r="BO417">
        <v>59</v>
      </c>
      <c r="BP417">
        <v>44</v>
      </c>
      <c r="BQ417">
        <v>34</v>
      </c>
      <c r="BR417">
        <v>23</v>
      </c>
      <c r="BS417" s="41">
        <f t="shared" si="141"/>
        <v>2.2794846382556987E-2</v>
      </c>
      <c r="BT417">
        <v>638</v>
      </c>
      <c r="BU417">
        <v>450</v>
      </c>
      <c r="BV417" s="41">
        <f t="shared" si="142"/>
        <v>0.58639705882352944</v>
      </c>
      <c r="BW417">
        <v>196</v>
      </c>
      <c r="BX417">
        <v>144</v>
      </c>
      <c r="BY417">
        <v>159</v>
      </c>
      <c r="BZ417">
        <v>103</v>
      </c>
      <c r="CA417">
        <v>283</v>
      </c>
      <c r="CB417">
        <v>203</v>
      </c>
      <c r="CC417">
        <v>200</v>
      </c>
      <c r="CD417">
        <v>124</v>
      </c>
      <c r="CE417">
        <v>194</v>
      </c>
      <c r="CF417">
        <v>132</v>
      </c>
      <c r="CG417">
        <v>392</v>
      </c>
      <c r="CH417">
        <v>283</v>
      </c>
      <c r="CI417">
        <v>1</v>
      </c>
      <c r="CJ417">
        <v>1</v>
      </c>
      <c r="CK417">
        <v>8</v>
      </c>
      <c r="CL417">
        <v>1</v>
      </c>
      <c r="CM417">
        <v>1</v>
      </c>
      <c r="CN417">
        <v>0</v>
      </c>
      <c r="CO417">
        <v>0</v>
      </c>
      <c r="CP417">
        <v>2</v>
      </c>
      <c r="CQ417">
        <v>1</v>
      </c>
      <c r="CR417">
        <v>7</v>
      </c>
      <c r="CS417">
        <v>10</v>
      </c>
      <c r="CT417">
        <v>0</v>
      </c>
      <c r="CU417">
        <v>0</v>
      </c>
      <c r="CV417">
        <v>14</v>
      </c>
      <c r="CW417">
        <v>0</v>
      </c>
      <c r="CX417">
        <v>6</v>
      </c>
      <c r="CY417">
        <v>7</v>
      </c>
      <c r="CZ417">
        <v>46</v>
      </c>
      <c r="DA417">
        <v>11</v>
      </c>
      <c r="DB417">
        <v>4</v>
      </c>
      <c r="DC417">
        <v>32</v>
      </c>
      <c r="DD417">
        <v>37</v>
      </c>
      <c r="DE417">
        <v>6</v>
      </c>
      <c r="DF417">
        <v>1</v>
      </c>
      <c r="DG417">
        <v>102</v>
      </c>
      <c r="DH417">
        <v>10</v>
      </c>
      <c r="DI417">
        <v>26</v>
      </c>
      <c r="DJ417">
        <v>10</v>
      </c>
      <c r="DK417">
        <v>10</v>
      </c>
      <c r="DL417">
        <v>0</v>
      </c>
      <c r="DM417">
        <v>25</v>
      </c>
      <c r="DN417">
        <v>25</v>
      </c>
      <c r="DO417">
        <v>0</v>
      </c>
      <c r="DP417" s="42">
        <f t="shared" si="143"/>
        <v>16</v>
      </c>
      <c r="DQ417" s="20">
        <v>8.3719999999999999</v>
      </c>
      <c r="DR417">
        <v>10</v>
      </c>
      <c r="DS417">
        <v>0</v>
      </c>
      <c r="DT417">
        <v>0</v>
      </c>
      <c r="DU417">
        <v>0</v>
      </c>
      <c r="DV417">
        <v>0</v>
      </c>
      <c r="DW417">
        <v>1955</v>
      </c>
      <c r="DX417">
        <v>1315</v>
      </c>
      <c r="DY417">
        <v>1471</v>
      </c>
      <c r="DZ417">
        <v>986</v>
      </c>
      <c r="EA417">
        <v>1086</v>
      </c>
      <c r="EB417">
        <v>711</v>
      </c>
      <c r="EC417">
        <v>117.76</v>
      </c>
      <c r="ED417">
        <v>67.14</v>
      </c>
      <c r="EE417">
        <v>140</v>
      </c>
      <c r="EF417">
        <v>69</v>
      </c>
      <c r="EG417" s="41">
        <f t="shared" si="144"/>
        <v>0.12891344383057091</v>
      </c>
      <c r="EH417" s="43">
        <f t="shared" si="145"/>
        <v>0.90295358649789026</v>
      </c>
      <c r="EI417" s="44">
        <f t="shared" si="146"/>
        <v>1.0318670303284612</v>
      </c>
      <c r="EJ417">
        <v>1957</v>
      </c>
      <c r="EK417">
        <v>1318</v>
      </c>
      <c r="EL417">
        <v>1474</v>
      </c>
      <c r="EM417">
        <v>989</v>
      </c>
      <c r="EN417">
        <v>1088</v>
      </c>
      <c r="EO417">
        <v>714</v>
      </c>
      <c r="EP417">
        <v>140</v>
      </c>
      <c r="EQ417">
        <v>69</v>
      </c>
      <c r="ER417">
        <v>1002</v>
      </c>
      <c r="ES417">
        <v>682</v>
      </c>
      <c r="ET417">
        <v>414</v>
      </c>
      <c r="EU417">
        <v>258</v>
      </c>
      <c r="EV417">
        <v>76</v>
      </c>
      <c r="EW417">
        <v>37</v>
      </c>
      <c r="EX417">
        <v>81</v>
      </c>
      <c r="EY417">
        <v>124</v>
      </c>
      <c r="EZ417">
        <v>9</v>
      </c>
      <c r="FA417">
        <v>2.8</v>
      </c>
      <c r="FB417">
        <v>11.8</v>
      </c>
      <c r="FC417" s="20">
        <v>98.02</v>
      </c>
      <c r="FD417" s="26">
        <f t="shared" si="147"/>
        <v>1.1953658536585365</v>
      </c>
      <c r="FE417">
        <v>13.316000000000001</v>
      </c>
      <c r="FF417">
        <v>3.68</v>
      </c>
      <c r="FG417">
        <v>0.09</v>
      </c>
      <c r="FH417">
        <v>3.77</v>
      </c>
      <c r="FI417">
        <v>6</v>
      </c>
      <c r="FJ417">
        <v>0</v>
      </c>
      <c r="FK417">
        <v>0</v>
      </c>
      <c r="FL417" s="42">
        <f t="shared" si="148"/>
        <v>73</v>
      </c>
      <c r="FM417" s="20">
        <f t="shared" si="149"/>
        <v>6.4</v>
      </c>
      <c r="FN417" s="41">
        <v>0.15813953490000002</v>
      </c>
      <c r="FO417" s="20">
        <f t="shared" si="150"/>
        <v>100</v>
      </c>
      <c r="FP417" s="20">
        <f t="shared" si="151"/>
        <v>103.67440000000001</v>
      </c>
      <c r="FQ417" s="20">
        <f t="shared" si="152"/>
        <v>117.58007970515087</v>
      </c>
      <c r="FV417" t="s">
        <v>711</v>
      </c>
      <c r="FW417" s="45">
        <v>9000000</v>
      </c>
      <c r="FX417" s="45">
        <v>8275000</v>
      </c>
      <c r="FY417">
        <v>738</v>
      </c>
      <c r="FZ417">
        <v>214</v>
      </c>
      <c r="GA417">
        <v>463</v>
      </c>
      <c r="GB417">
        <v>677</v>
      </c>
      <c r="GC417">
        <v>27</v>
      </c>
      <c r="GD417">
        <v>328</v>
      </c>
      <c r="GE417">
        <v>1897</v>
      </c>
      <c r="GF417">
        <v>14466</v>
      </c>
      <c r="GG417">
        <v>57</v>
      </c>
      <c r="GH417">
        <v>16.399999999999999</v>
      </c>
      <c r="GI417">
        <v>73.3</v>
      </c>
      <c r="GJ417" s="42">
        <f t="shared" si="153"/>
        <v>100</v>
      </c>
    </row>
    <row r="418" spans="1:192" x14ac:dyDescent="0.45">
      <c r="A418" s="40">
        <v>29377</v>
      </c>
      <c r="B418" t="s">
        <v>1680</v>
      </c>
      <c r="C418" t="s">
        <v>145</v>
      </c>
      <c r="D418" t="s">
        <v>91</v>
      </c>
      <c r="E418" t="s">
        <v>91</v>
      </c>
      <c r="F418">
        <v>73</v>
      </c>
      <c r="G418">
        <v>216</v>
      </c>
      <c r="H418">
        <v>1998</v>
      </c>
      <c r="I418">
        <v>2</v>
      </c>
      <c r="J418">
        <v>44</v>
      </c>
      <c r="K418" t="s">
        <v>202</v>
      </c>
      <c r="L418">
        <v>1999</v>
      </c>
      <c r="M418">
        <v>37</v>
      </c>
      <c r="N418">
        <v>18</v>
      </c>
      <c r="O418">
        <v>8467370</v>
      </c>
      <c r="P418" t="s">
        <v>2462</v>
      </c>
      <c r="Q418" t="s">
        <v>2463</v>
      </c>
      <c r="R418" t="s">
        <v>2464</v>
      </c>
      <c r="S418" t="s">
        <v>176</v>
      </c>
      <c r="T418" t="s">
        <v>716</v>
      </c>
      <c r="U418" t="s">
        <v>307</v>
      </c>
      <c r="V418">
        <v>16</v>
      </c>
      <c r="W418">
        <v>2</v>
      </c>
      <c r="X418">
        <v>2</v>
      </c>
      <c r="Y418">
        <v>2</v>
      </c>
      <c r="Z418">
        <v>4</v>
      </c>
      <c r="AA418">
        <v>22</v>
      </c>
      <c r="AB418">
        <v>60</v>
      </c>
      <c r="AC418" s="26">
        <f t="shared" si="132"/>
        <v>0.25</v>
      </c>
      <c r="AD418" s="20">
        <f t="shared" si="133"/>
        <v>-4.6029411764705888</v>
      </c>
      <c r="AE418" s="20">
        <v>1.613</v>
      </c>
      <c r="AF418">
        <v>0</v>
      </c>
      <c r="AG418">
        <v>-1.5</v>
      </c>
      <c r="AH418">
        <v>8</v>
      </c>
      <c r="AI418">
        <v>301</v>
      </c>
      <c r="AJ418">
        <v>11851</v>
      </c>
      <c r="AK418" s="20">
        <v>197.51666666667001</v>
      </c>
      <c r="AL418">
        <v>197.52</v>
      </c>
      <c r="AM418">
        <v>198</v>
      </c>
      <c r="AN418" s="26">
        <f t="shared" si="134"/>
        <v>12.344791666666667</v>
      </c>
      <c r="AO418">
        <v>20.59</v>
      </c>
      <c r="AP418" s="41">
        <f t="shared" si="135"/>
        <v>0.5714285714285714</v>
      </c>
      <c r="AQ418">
        <v>23</v>
      </c>
      <c r="AR418">
        <v>23</v>
      </c>
      <c r="AS418">
        <v>23</v>
      </c>
      <c r="AT418">
        <v>18</v>
      </c>
      <c r="AU418">
        <v>18</v>
      </c>
      <c r="AV418">
        <v>14</v>
      </c>
      <c r="AW418">
        <v>11</v>
      </c>
      <c r="AX418">
        <v>3</v>
      </c>
      <c r="AY418">
        <v>0</v>
      </c>
      <c r="AZ418">
        <v>0</v>
      </c>
      <c r="BA418" s="42">
        <f t="shared" si="136"/>
        <v>0</v>
      </c>
      <c r="BB418">
        <v>0.92</v>
      </c>
      <c r="BC418">
        <v>31.642900000000001</v>
      </c>
      <c r="BD418" s="20">
        <v>45.2</v>
      </c>
      <c r="BE418" s="20">
        <f t="shared" si="137"/>
        <v>68.2</v>
      </c>
      <c r="BF418" s="20">
        <f t="shared" si="138"/>
        <v>20.716889428918588</v>
      </c>
      <c r="BG418">
        <v>38</v>
      </c>
      <c r="BH418">
        <v>68</v>
      </c>
      <c r="BI418">
        <v>97</v>
      </c>
      <c r="BJ418" s="41">
        <f t="shared" si="139"/>
        <v>0.2814814814814815</v>
      </c>
      <c r="BK418">
        <v>25</v>
      </c>
      <c r="BL418">
        <v>25</v>
      </c>
      <c r="BM418">
        <v>16</v>
      </c>
      <c r="BN418" s="42">
        <f t="shared" si="140"/>
        <v>9</v>
      </c>
      <c r="BO418">
        <v>4</v>
      </c>
      <c r="BP418">
        <v>5</v>
      </c>
      <c r="BQ418">
        <v>8</v>
      </c>
      <c r="BR418">
        <v>14</v>
      </c>
      <c r="BS418" s="41">
        <f t="shared" si="141"/>
        <v>9.2105263157894732E-2</v>
      </c>
      <c r="BT418">
        <v>107</v>
      </c>
      <c r="BU418">
        <v>77</v>
      </c>
      <c r="BV418" s="41">
        <f t="shared" si="142"/>
        <v>0.58152173913043481</v>
      </c>
      <c r="BW418">
        <v>52</v>
      </c>
      <c r="BX418">
        <v>31</v>
      </c>
      <c r="BY418">
        <v>33</v>
      </c>
      <c r="BZ418">
        <v>31</v>
      </c>
      <c r="CA418">
        <v>22</v>
      </c>
      <c r="CB418">
        <v>15</v>
      </c>
      <c r="CC418">
        <v>30</v>
      </c>
      <c r="CD418">
        <v>25</v>
      </c>
      <c r="CE418">
        <v>43</v>
      </c>
      <c r="CF418">
        <v>32</v>
      </c>
      <c r="CG418">
        <v>62</v>
      </c>
      <c r="CH418">
        <v>47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3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10</v>
      </c>
      <c r="DH418">
        <v>4</v>
      </c>
      <c r="DI418">
        <v>2</v>
      </c>
      <c r="DJ418">
        <v>3</v>
      </c>
      <c r="DK418">
        <v>3</v>
      </c>
      <c r="DL418">
        <v>0</v>
      </c>
      <c r="DM418">
        <v>1</v>
      </c>
      <c r="DN418">
        <v>1</v>
      </c>
      <c r="DO418">
        <v>0</v>
      </c>
      <c r="DP418" s="42">
        <f t="shared" si="143"/>
        <v>-2</v>
      </c>
      <c r="DQ418" s="20">
        <v>-2.319</v>
      </c>
      <c r="DR418">
        <v>4</v>
      </c>
      <c r="DS418">
        <v>0</v>
      </c>
      <c r="DT418">
        <v>0</v>
      </c>
      <c r="DU418">
        <v>0</v>
      </c>
      <c r="DV418">
        <v>0</v>
      </c>
      <c r="DW418">
        <v>119</v>
      </c>
      <c r="DX418">
        <v>196</v>
      </c>
      <c r="DY418">
        <v>93</v>
      </c>
      <c r="DZ418">
        <v>138</v>
      </c>
      <c r="EA418">
        <v>72</v>
      </c>
      <c r="EB418">
        <v>102</v>
      </c>
      <c r="EC418">
        <v>4.99</v>
      </c>
      <c r="ED418">
        <v>7.53</v>
      </c>
      <c r="EE418">
        <v>7</v>
      </c>
      <c r="EF418">
        <v>9</v>
      </c>
      <c r="EG418" s="41">
        <f t="shared" si="144"/>
        <v>9.7222222222222224E-2</v>
      </c>
      <c r="EH418" s="43">
        <f t="shared" si="145"/>
        <v>0.91176470588235292</v>
      </c>
      <c r="EI418" s="44">
        <f t="shared" si="146"/>
        <v>1.0089869281045751</v>
      </c>
      <c r="EJ418">
        <v>116</v>
      </c>
      <c r="EK418">
        <v>197</v>
      </c>
      <c r="EL418">
        <v>90</v>
      </c>
      <c r="EM418">
        <v>139</v>
      </c>
      <c r="EN418">
        <v>70</v>
      </c>
      <c r="EO418">
        <v>103</v>
      </c>
      <c r="EP418">
        <v>7</v>
      </c>
      <c r="EQ418">
        <v>9</v>
      </c>
      <c r="ER418">
        <v>54</v>
      </c>
      <c r="ES418">
        <v>76</v>
      </c>
      <c r="ET418">
        <v>17</v>
      </c>
      <c r="EU418">
        <v>26</v>
      </c>
      <c r="EV418">
        <v>3</v>
      </c>
      <c r="EW418">
        <v>5</v>
      </c>
      <c r="EX418">
        <v>19</v>
      </c>
      <c r="EY418">
        <v>17</v>
      </c>
      <c r="EZ418">
        <v>0.1</v>
      </c>
      <c r="FA418">
        <v>0.2</v>
      </c>
      <c r="FB418">
        <v>0.30000000000000004</v>
      </c>
      <c r="FC418" s="20">
        <v>2.4</v>
      </c>
      <c r="FD418" s="26">
        <f t="shared" si="147"/>
        <v>0.15</v>
      </c>
      <c r="FE418">
        <v>0.3236</v>
      </c>
      <c r="FF418">
        <v>-0.13</v>
      </c>
      <c r="FG418">
        <v>-0.05</v>
      </c>
      <c r="FH418">
        <v>-0.17</v>
      </c>
      <c r="FL418" s="42">
        <f t="shared" si="148"/>
        <v>47</v>
      </c>
      <c r="FM418" s="20">
        <f t="shared" si="149"/>
        <v>8.25</v>
      </c>
      <c r="FN418" s="41">
        <v>3.9575289600000001E-2</v>
      </c>
      <c r="FO418" s="20">
        <f t="shared" si="150"/>
        <v>3.2</v>
      </c>
      <c r="FP418" s="20">
        <f t="shared" si="151"/>
        <v>3.5362</v>
      </c>
      <c r="FQ418" s="20">
        <f t="shared" si="152"/>
        <v>95.686512758201701</v>
      </c>
      <c r="FV418" t="s">
        <v>711</v>
      </c>
      <c r="FW418" s="45">
        <v>1000000</v>
      </c>
      <c r="FX418" s="45">
        <v>1000000</v>
      </c>
      <c r="FY418">
        <v>1104</v>
      </c>
      <c r="FZ418">
        <v>278</v>
      </c>
      <c r="GA418">
        <v>311</v>
      </c>
      <c r="GB418">
        <v>589</v>
      </c>
      <c r="GC418">
        <v>27</v>
      </c>
      <c r="GD418">
        <v>815</v>
      </c>
      <c r="GE418">
        <v>2333</v>
      </c>
      <c r="GF418">
        <v>19252</v>
      </c>
      <c r="GG418">
        <v>39.799999999999997</v>
      </c>
      <c r="GH418">
        <v>21.4</v>
      </c>
      <c r="GI418">
        <v>61.1</v>
      </c>
      <c r="GJ418" s="42">
        <f t="shared" si="153"/>
        <v>3.2</v>
      </c>
    </row>
    <row r="419" spans="1:192" x14ac:dyDescent="0.45">
      <c r="A419" s="40">
        <v>32237</v>
      </c>
      <c r="B419" t="s">
        <v>185</v>
      </c>
      <c r="C419" t="s">
        <v>126</v>
      </c>
      <c r="D419" t="s">
        <v>91</v>
      </c>
      <c r="E419" t="s">
        <v>91</v>
      </c>
      <c r="F419">
        <v>70</v>
      </c>
      <c r="G419">
        <v>193</v>
      </c>
      <c r="H419">
        <v>2006</v>
      </c>
      <c r="I419">
        <v>5</v>
      </c>
      <c r="J419">
        <v>147</v>
      </c>
      <c r="K419" t="s">
        <v>202</v>
      </c>
      <c r="L419">
        <v>2014</v>
      </c>
      <c r="M419">
        <v>29</v>
      </c>
      <c r="N419">
        <v>4</v>
      </c>
      <c r="O419">
        <v>8473415</v>
      </c>
      <c r="P419" t="s">
        <v>2465</v>
      </c>
      <c r="Q419" t="s">
        <v>2466</v>
      </c>
      <c r="R419" t="s">
        <v>2467</v>
      </c>
      <c r="S419" t="s">
        <v>486</v>
      </c>
      <c r="T419" t="s">
        <v>720</v>
      </c>
      <c r="U419" t="s">
        <v>117</v>
      </c>
      <c r="V419">
        <v>44</v>
      </c>
      <c r="W419">
        <v>1</v>
      </c>
      <c r="X419">
        <v>8</v>
      </c>
      <c r="Y419">
        <v>4</v>
      </c>
      <c r="Z419">
        <v>9</v>
      </c>
      <c r="AA419">
        <v>22</v>
      </c>
      <c r="AB419">
        <v>46</v>
      </c>
      <c r="AC419" s="26">
        <f t="shared" si="132"/>
        <v>0.20454545454545456</v>
      </c>
      <c r="AD419" s="20">
        <f t="shared" si="133"/>
        <v>3.8510638297872344</v>
      </c>
      <c r="AE419" s="20">
        <v>2.9020000000000001</v>
      </c>
      <c r="AF419">
        <v>3</v>
      </c>
      <c r="AG419">
        <v>1.7000000000000002</v>
      </c>
      <c r="AH419">
        <v>32</v>
      </c>
      <c r="AI419">
        <v>862</v>
      </c>
      <c r="AJ419">
        <v>39654</v>
      </c>
      <c r="AK419" s="20">
        <v>660.9</v>
      </c>
      <c r="AL419">
        <v>646.54999999999995</v>
      </c>
      <c r="AM419">
        <v>661</v>
      </c>
      <c r="AN419" s="26">
        <f t="shared" si="134"/>
        <v>15.020454545454545</v>
      </c>
      <c r="AO419">
        <v>25.25</v>
      </c>
      <c r="AP419" s="41">
        <f t="shared" si="135"/>
        <v>0.42857142857142855</v>
      </c>
      <c r="AQ419">
        <v>148</v>
      </c>
      <c r="AR419">
        <v>150</v>
      </c>
      <c r="AS419">
        <v>150</v>
      </c>
      <c r="AT419">
        <v>105</v>
      </c>
      <c r="AU419">
        <v>106</v>
      </c>
      <c r="AV419">
        <v>79</v>
      </c>
      <c r="AW419">
        <v>61</v>
      </c>
      <c r="AX419">
        <v>15</v>
      </c>
      <c r="AY419">
        <v>5</v>
      </c>
      <c r="AZ419">
        <v>6</v>
      </c>
      <c r="BA419" s="42">
        <f t="shared" si="136"/>
        <v>11</v>
      </c>
      <c r="BB419">
        <v>4.0199999999999996</v>
      </c>
      <c r="BC419">
        <v>45.025300000000001</v>
      </c>
      <c r="BD419" s="20">
        <v>123.2</v>
      </c>
      <c r="BE419" s="20">
        <f t="shared" si="137"/>
        <v>271.2</v>
      </c>
      <c r="BF419" s="20">
        <f t="shared" si="138"/>
        <v>25.16742711313897</v>
      </c>
      <c r="BG419">
        <v>190</v>
      </c>
      <c r="BH419">
        <v>214</v>
      </c>
      <c r="BI419">
        <v>197</v>
      </c>
      <c r="BJ419" s="41">
        <f t="shared" si="139"/>
        <v>0.49095607235142119</v>
      </c>
      <c r="BK419">
        <v>126</v>
      </c>
      <c r="BL419">
        <v>124</v>
      </c>
      <c r="BM419">
        <v>82</v>
      </c>
      <c r="BN419" s="42">
        <f t="shared" si="140"/>
        <v>42</v>
      </c>
      <c r="BO419">
        <v>27</v>
      </c>
      <c r="BP419">
        <v>20</v>
      </c>
      <c r="BQ419">
        <v>9</v>
      </c>
      <c r="BR419">
        <v>53</v>
      </c>
      <c r="BS419" s="41">
        <f t="shared" si="141"/>
        <v>0.10271317829457365</v>
      </c>
      <c r="BT419">
        <v>0</v>
      </c>
      <c r="BU419">
        <v>0</v>
      </c>
      <c r="BV419" s="41">
        <f t="shared" si="142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3</v>
      </c>
      <c r="CZ419">
        <v>22</v>
      </c>
      <c r="DA419">
        <v>4</v>
      </c>
      <c r="DB419">
        <v>2</v>
      </c>
      <c r="DC419">
        <v>18</v>
      </c>
      <c r="DD419">
        <v>5</v>
      </c>
      <c r="DE419">
        <v>0</v>
      </c>
      <c r="DF419">
        <v>1</v>
      </c>
      <c r="DG419">
        <v>49</v>
      </c>
      <c r="DH419">
        <v>16</v>
      </c>
      <c r="DI419">
        <v>6</v>
      </c>
      <c r="DJ419">
        <v>16</v>
      </c>
      <c r="DK419">
        <v>16</v>
      </c>
      <c r="DL419">
        <v>0</v>
      </c>
      <c r="DM419">
        <v>5</v>
      </c>
      <c r="DN419">
        <v>5</v>
      </c>
      <c r="DO419">
        <v>0</v>
      </c>
      <c r="DP419" s="42">
        <f t="shared" si="143"/>
        <v>-10</v>
      </c>
      <c r="DQ419" s="20">
        <v>-8.2010000000000005</v>
      </c>
      <c r="DR419">
        <v>16</v>
      </c>
      <c r="DS419">
        <v>0</v>
      </c>
      <c r="DT419">
        <v>0</v>
      </c>
      <c r="DU419">
        <v>0</v>
      </c>
      <c r="DV419">
        <v>0</v>
      </c>
      <c r="DW419">
        <v>606</v>
      </c>
      <c r="DX419">
        <v>619</v>
      </c>
      <c r="DY419">
        <v>468</v>
      </c>
      <c r="DZ419">
        <v>463</v>
      </c>
      <c r="EA419">
        <v>336</v>
      </c>
      <c r="EB419">
        <v>337</v>
      </c>
      <c r="EC419">
        <v>26.49</v>
      </c>
      <c r="ED419">
        <v>27.08</v>
      </c>
      <c r="EE419">
        <v>21</v>
      </c>
      <c r="EF419">
        <v>20</v>
      </c>
      <c r="EG419" s="41">
        <f t="shared" si="144"/>
        <v>6.25E-2</v>
      </c>
      <c r="EH419" s="43">
        <f t="shared" si="145"/>
        <v>0.94065281899109787</v>
      </c>
      <c r="EI419" s="44">
        <f t="shared" si="146"/>
        <v>1.0031528189910979</v>
      </c>
      <c r="EJ419">
        <v>613</v>
      </c>
      <c r="EK419">
        <v>626</v>
      </c>
      <c r="EL419">
        <v>476</v>
      </c>
      <c r="EM419">
        <v>469</v>
      </c>
      <c r="EN419">
        <v>340</v>
      </c>
      <c r="EO419">
        <v>342</v>
      </c>
      <c r="EP419">
        <v>21</v>
      </c>
      <c r="EQ419">
        <v>21</v>
      </c>
      <c r="ER419">
        <v>317</v>
      </c>
      <c r="ES419">
        <v>319</v>
      </c>
      <c r="ET419">
        <v>128</v>
      </c>
      <c r="EU419">
        <v>125</v>
      </c>
      <c r="EV419">
        <v>14</v>
      </c>
      <c r="EW419">
        <v>11</v>
      </c>
      <c r="EX419">
        <v>47</v>
      </c>
      <c r="EY419">
        <v>30</v>
      </c>
      <c r="EZ419">
        <v>0.2</v>
      </c>
      <c r="FA419">
        <v>1.8</v>
      </c>
      <c r="FB419">
        <v>2</v>
      </c>
      <c r="FC419" s="20">
        <v>12.95</v>
      </c>
      <c r="FD419" s="26">
        <f t="shared" si="147"/>
        <v>0.29431818181818181</v>
      </c>
      <c r="FE419">
        <v>0.39760000000000001</v>
      </c>
      <c r="FF419">
        <v>-0.16</v>
      </c>
      <c r="FG419">
        <v>-0.26</v>
      </c>
      <c r="FH419">
        <v>-0.42</v>
      </c>
      <c r="FL419" s="42">
        <f t="shared" si="148"/>
        <v>211</v>
      </c>
      <c r="FM419" s="20">
        <f t="shared" si="149"/>
        <v>8.4375</v>
      </c>
      <c r="FN419" s="41">
        <v>8.5881860000000011E-3</v>
      </c>
      <c r="FO419" s="20">
        <f t="shared" si="150"/>
        <v>5.8</v>
      </c>
      <c r="FP419" s="20">
        <f t="shared" si="151"/>
        <v>7.3597999999999999</v>
      </c>
      <c r="FQ419" s="20">
        <f t="shared" si="152"/>
        <v>113.68030314747507</v>
      </c>
      <c r="FV419" t="s">
        <v>711</v>
      </c>
      <c r="FW419" s="45">
        <v>800000</v>
      </c>
      <c r="FX419" s="45">
        <v>750000</v>
      </c>
      <c r="FY419">
        <v>138</v>
      </c>
      <c r="FZ419">
        <v>2</v>
      </c>
      <c r="GA419">
        <v>18</v>
      </c>
      <c r="GB419">
        <v>20</v>
      </c>
      <c r="GC419">
        <v>-14</v>
      </c>
      <c r="GD419">
        <v>72</v>
      </c>
      <c r="GE419">
        <v>184</v>
      </c>
      <c r="GF419">
        <v>2100</v>
      </c>
      <c r="GG419">
        <v>-0.2</v>
      </c>
      <c r="GH419">
        <v>3.9</v>
      </c>
      <c r="GI419">
        <v>3.7</v>
      </c>
      <c r="GJ419" s="42">
        <f t="shared" si="153"/>
        <v>5.8</v>
      </c>
    </row>
    <row r="420" spans="1:192" x14ac:dyDescent="0.45">
      <c r="A420" s="40">
        <v>31112</v>
      </c>
      <c r="B420" t="s">
        <v>1063</v>
      </c>
      <c r="C420" t="s">
        <v>145</v>
      </c>
      <c r="D420" t="s">
        <v>91</v>
      </c>
      <c r="E420" t="s">
        <v>91</v>
      </c>
      <c r="F420">
        <v>74</v>
      </c>
      <c r="G420">
        <v>210</v>
      </c>
      <c r="H420">
        <v>2004</v>
      </c>
      <c r="I420">
        <v>9</v>
      </c>
      <c r="J420">
        <v>265</v>
      </c>
      <c r="K420" t="s">
        <v>92</v>
      </c>
      <c r="L420">
        <v>2007</v>
      </c>
      <c r="M420">
        <v>32</v>
      </c>
      <c r="N420">
        <v>11</v>
      </c>
      <c r="O420">
        <v>8471476</v>
      </c>
      <c r="P420" t="s">
        <v>2468</v>
      </c>
      <c r="Q420" t="s">
        <v>2469</v>
      </c>
      <c r="R420" t="s">
        <v>2470</v>
      </c>
      <c r="S420" t="s">
        <v>750</v>
      </c>
      <c r="T420" t="s">
        <v>725</v>
      </c>
      <c r="U420" t="s">
        <v>30</v>
      </c>
      <c r="V420">
        <v>81</v>
      </c>
      <c r="W420">
        <v>6</v>
      </c>
      <c r="X420">
        <v>17</v>
      </c>
      <c r="Y420">
        <v>9</v>
      </c>
      <c r="Z420">
        <v>23</v>
      </c>
      <c r="AA420">
        <v>12</v>
      </c>
      <c r="AB420">
        <v>53</v>
      </c>
      <c r="AC420" s="26">
        <f t="shared" si="132"/>
        <v>0.2839506172839506</v>
      </c>
      <c r="AD420" s="20">
        <f t="shared" si="133"/>
        <v>-2.7573221757322166</v>
      </c>
      <c r="AE420" s="20">
        <v>7.9879999999999995</v>
      </c>
      <c r="AF420">
        <v>5</v>
      </c>
      <c r="AG420">
        <v>-2.2999999999999998</v>
      </c>
      <c r="AH420">
        <v>27</v>
      </c>
      <c r="AI420">
        <v>1478</v>
      </c>
      <c r="AJ420">
        <v>65940</v>
      </c>
      <c r="AK420" s="20">
        <v>1099</v>
      </c>
      <c r="AL420">
        <v>1099</v>
      </c>
      <c r="AM420">
        <v>1099</v>
      </c>
      <c r="AN420" s="26">
        <f t="shared" si="134"/>
        <v>13.567901234567902</v>
      </c>
      <c r="AO420">
        <v>22.7</v>
      </c>
      <c r="AP420" s="41">
        <f t="shared" si="135"/>
        <v>0.54761904761904767</v>
      </c>
      <c r="AQ420">
        <v>151</v>
      </c>
      <c r="AR420">
        <v>151</v>
      </c>
      <c r="AS420">
        <v>151</v>
      </c>
      <c r="AT420">
        <v>113</v>
      </c>
      <c r="AU420">
        <v>113</v>
      </c>
      <c r="AV420">
        <v>82</v>
      </c>
      <c r="AW420">
        <v>85</v>
      </c>
      <c r="AX420">
        <v>38</v>
      </c>
      <c r="AY420">
        <v>4</v>
      </c>
      <c r="AZ420">
        <v>5</v>
      </c>
      <c r="BA420" s="42">
        <f t="shared" si="136"/>
        <v>9</v>
      </c>
      <c r="BB420">
        <v>7.78</v>
      </c>
      <c r="BC420">
        <v>34.0732</v>
      </c>
      <c r="BD420" s="20">
        <v>171.6</v>
      </c>
      <c r="BE420" s="20">
        <f t="shared" si="137"/>
        <v>322.60000000000002</v>
      </c>
      <c r="BF420" s="20">
        <f t="shared" si="138"/>
        <v>17.612374886260238</v>
      </c>
      <c r="BG420">
        <v>277</v>
      </c>
      <c r="BH420">
        <v>351</v>
      </c>
      <c r="BI420">
        <v>407</v>
      </c>
      <c r="BJ420" s="41">
        <f t="shared" si="139"/>
        <v>0.40497076023391815</v>
      </c>
      <c r="BK420">
        <v>27</v>
      </c>
      <c r="BL420">
        <v>27</v>
      </c>
      <c r="BM420">
        <v>72</v>
      </c>
      <c r="BN420" s="42">
        <f t="shared" si="140"/>
        <v>-45</v>
      </c>
      <c r="BO420">
        <v>31</v>
      </c>
      <c r="BP420">
        <v>10</v>
      </c>
      <c r="BQ420">
        <v>23</v>
      </c>
      <c r="BR420">
        <v>53</v>
      </c>
      <c r="BS420" s="41">
        <f t="shared" si="141"/>
        <v>5.7608695652173914E-2</v>
      </c>
      <c r="BT420">
        <v>89</v>
      </c>
      <c r="BU420">
        <v>110</v>
      </c>
      <c r="BV420" s="41">
        <f t="shared" si="142"/>
        <v>0.44723618090452261</v>
      </c>
      <c r="BW420">
        <v>42</v>
      </c>
      <c r="BX420">
        <v>49</v>
      </c>
      <c r="BY420">
        <v>12</v>
      </c>
      <c r="BZ420">
        <v>21</v>
      </c>
      <c r="CA420">
        <v>35</v>
      </c>
      <c r="CB420">
        <v>40</v>
      </c>
      <c r="CC420">
        <v>20</v>
      </c>
      <c r="CD420">
        <v>18</v>
      </c>
      <c r="CE420">
        <v>36</v>
      </c>
      <c r="CF420">
        <v>45</v>
      </c>
      <c r="CG420">
        <v>54</v>
      </c>
      <c r="CH420">
        <v>68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2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3</v>
      </c>
      <c r="CW420">
        <v>0</v>
      </c>
      <c r="CX420">
        <v>2</v>
      </c>
      <c r="CY420">
        <v>5</v>
      </c>
      <c r="CZ420">
        <v>24</v>
      </c>
      <c r="DA420">
        <v>14</v>
      </c>
      <c r="DB420">
        <v>6</v>
      </c>
      <c r="DC420">
        <v>7</v>
      </c>
      <c r="DD420">
        <v>6</v>
      </c>
      <c r="DE420">
        <v>4</v>
      </c>
      <c r="DF420">
        <v>1</v>
      </c>
      <c r="DG420">
        <v>44</v>
      </c>
      <c r="DH420">
        <v>12</v>
      </c>
      <c r="DI420">
        <v>10</v>
      </c>
      <c r="DJ420">
        <v>12</v>
      </c>
      <c r="DK420">
        <v>11</v>
      </c>
      <c r="DL420">
        <v>1</v>
      </c>
      <c r="DM420">
        <v>9</v>
      </c>
      <c r="DN420">
        <v>8</v>
      </c>
      <c r="DO420">
        <v>1</v>
      </c>
      <c r="DP420" s="42">
        <f t="shared" si="143"/>
        <v>-2</v>
      </c>
      <c r="DQ420" s="20">
        <v>-4.7679999999999998</v>
      </c>
      <c r="DR420">
        <v>11</v>
      </c>
      <c r="DS420">
        <v>1</v>
      </c>
      <c r="DT420">
        <v>0</v>
      </c>
      <c r="DU420">
        <v>0</v>
      </c>
      <c r="DV420">
        <v>0</v>
      </c>
      <c r="DW420">
        <v>778</v>
      </c>
      <c r="DX420">
        <v>1211</v>
      </c>
      <c r="DY420">
        <v>584</v>
      </c>
      <c r="DZ420">
        <v>867</v>
      </c>
      <c r="EA420">
        <v>429</v>
      </c>
      <c r="EB420">
        <v>597</v>
      </c>
      <c r="EC420">
        <v>32.64</v>
      </c>
      <c r="ED420">
        <v>48.02</v>
      </c>
      <c r="EE420">
        <v>42</v>
      </c>
      <c r="EF420">
        <v>52</v>
      </c>
      <c r="EG420" s="41">
        <f t="shared" si="144"/>
        <v>9.7902097902097904E-2</v>
      </c>
      <c r="EH420" s="43">
        <f t="shared" si="145"/>
        <v>0.91289782244556117</v>
      </c>
      <c r="EI420" s="44">
        <f t="shared" si="146"/>
        <v>1.010799920347659</v>
      </c>
      <c r="EJ420">
        <v>777</v>
      </c>
      <c r="EK420">
        <v>1214</v>
      </c>
      <c r="EL420">
        <v>584</v>
      </c>
      <c r="EM420">
        <v>870</v>
      </c>
      <c r="EN420">
        <v>430</v>
      </c>
      <c r="EO420">
        <v>598</v>
      </c>
      <c r="EP420">
        <v>42</v>
      </c>
      <c r="EQ420">
        <v>52</v>
      </c>
      <c r="ER420">
        <v>317</v>
      </c>
      <c r="ES420">
        <v>540</v>
      </c>
      <c r="ET420">
        <v>135</v>
      </c>
      <c r="EU420">
        <v>206</v>
      </c>
      <c r="EV420">
        <v>22</v>
      </c>
      <c r="EW420">
        <v>28</v>
      </c>
      <c r="EX420">
        <v>73</v>
      </c>
      <c r="EY420">
        <v>68</v>
      </c>
      <c r="EZ420">
        <v>-0.1</v>
      </c>
      <c r="FA420">
        <v>1.3</v>
      </c>
      <c r="FB420">
        <v>1.2</v>
      </c>
      <c r="FC420" s="20">
        <v>14.99</v>
      </c>
      <c r="FD420" s="26">
        <f t="shared" si="147"/>
        <v>0.18506172839506174</v>
      </c>
      <c r="FE420">
        <v>0.87220000000000009</v>
      </c>
      <c r="FF420">
        <v>-0.92</v>
      </c>
      <c r="FG420">
        <v>-0.01</v>
      </c>
      <c r="FH420">
        <v>-0.92</v>
      </c>
      <c r="FL420" s="42">
        <f t="shared" si="148"/>
        <v>108</v>
      </c>
      <c r="FM420" s="20">
        <f t="shared" si="149"/>
        <v>4.5454545454545459</v>
      </c>
      <c r="FN420" s="41">
        <v>2.4893746200000001E-2</v>
      </c>
      <c r="FO420" s="20">
        <f t="shared" si="150"/>
        <v>20.3</v>
      </c>
      <c r="FP420" s="20">
        <f t="shared" si="151"/>
        <v>22.046399999999998</v>
      </c>
      <c r="FQ420" s="20">
        <f t="shared" si="152"/>
        <v>108.58962693357599</v>
      </c>
      <c r="FV420" t="s">
        <v>711</v>
      </c>
      <c r="FW420" s="45">
        <v>660000</v>
      </c>
      <c r="FX420" s="45">
        <v>660000</v>
      </c>
      <c r="FY420">
        <v>798</v>
      </c>
      <c r="FZ420">
        <v>82</v>
      </c>
      <c r="GA420">
        <v>169</v>
      </c>
      <c r="GB420">
        <v>251</v>
      </c>
      <c r="GC420">
        <v>52</v>
      </c>
      <c r="GD420">
        <v>367</v>
      </c>
      <c r="GE420">
        <v>1194</v>
      </c>
      <c r="GF420">
        <v>11816</v>
      </c>
      <c r="GG420">
        <v>3.2</v>
      </c>
      <c r="GH420">
        <v>14.9</v>
      </c>
      <c r="GI420">
        <v>18.100000000000001</v>
      </c>
      <c r="GJ420" s="42">
        <f t="shared" si="153"/>
        <v>20.3</v>
      </c>
    </row>
    <row r="421" spans="1:192" x14ac:dyDescent="0.45">
      <c r="A421" s="40">
        <v>32396</v>
      </c>
      <c r="B421" t="s">
        <v>304</v>
      </c>
      <c r="C421" t="s">
        <v>145</v>
      </c>
      <c r="D421" t="s">
        <v>91</v>
      </c>
      <c r="E421" t="s">
        <v>91</v>
      </c>
      <c r="F421">
        <v>76</v>
      </c>
      <c r="G421">
        <v>220</v>
      </c>
      <c r="H421">
        <v>2006</v>
      </c>
      <c r="I421">
        <v>1</v>
      </c>
      <c r="J421">
        <v>2</v>
      </c>
      <c r="K421" t="s">
        <v>92</v>
      </c>
      <c r="L421">
        <v>2006</v>
      </c>
      <c r="M421">
        <v>29</v>
      </c>
      <c r="N421">
        <v>12</v>
      </c>
      <c r="O421">
        <v>8473533</v>
      </c>
      <c r="P421" t="s">
        <v>2471</v>
      </c>
      <c r="Q421" t="s">
        <v>2472</v>
      </c>
      <c r="R421" t="s">
        <v>814</v>
      </c>
      <c r="S421" t="s">
        <v>146</v>
      </c>
      <c r="T421" t="s">
        <v>716</v>
      </c>
      <c r="U421" t="s">
        <v>343</v>
      </c>
      <c r="V421">
        <v>79</v>
      </c>
      <c r="W421">
        <v>19</v>
      </c>
      <c r="X421">
        <v>27</v>
      </c>
      <c r="Y421">
        <v>14</v>
      </c>
      <c r="Z421">
        <v>46</v>
      </c>
      <c r="AA421">
        <v>5</v>
      </c>
      <c r="AB421">
        <v>19</v>
      </c>
      <c r="AC421" s="26">
        <f t="shared" si="132"/>
        <v>0.58227848101265822</v>
      </c>
      <c r="AD421" s="20">
        <f t="shared" si="133"/>
        <v>0.91623036649214384</v>
      </c>
      <c r="AE421" s="20">
        <v>17.308</v>
      </c>
      <c r="AF421">
        <v>-4</v>
      </c>
      <c r="AG421">
        <v>6.9</v>
      </c>
      <c r="AH421">
        <v>26</v>
      </c>
      <c r="AI421">
        <v>2039</v>
      </c>
      <c r="AJ421">
        <v>91249</v>
      </c>
      <c r="AK421" s="20">
        <v>1520.8166666667</v>
      </c>
      <c r="AL421">
        <v>1520.82</v>
      </c>
      <c r="AM421">
        <v>1521</v>
      </c>
      <c r="AN421" s="26">
        <f t="shared" si="134"/>
        <v>19.250843881856539</v>
      </c>
      <c r="AO421">
        <v>31.76</v>
      </c>
      <c r="AP421" s="41">
        <f t="shared" si="135"/>
        <v>0.55421686746987953</v>
      </c>
      <c r="AQ421">
        <v>276</v>
      </c>
      <c r="AR421">
        <v>276</v>
      </c>
      <c r="AS421">
        <v>276</v>
      </c>
      <c r="AT421">
        <v>224</v>
      </c>
      <c r="AU421">
        <v>224</v>
      </c>
      <c r="AV421">
        <v>160</v>
      </c>
      <c r="AW421">
        <v>198</v>
      </c>
      <c r="AX421">
        <v>119</v>
      </c>
      <c r="AY421">
        <v>5</v>
      </c>
      <c r="AZ421">
        <v>13</v>
      </c>
      <c r="BA421" s="42">
        <f t="shared" si="136"/>
        <v>18</v>
      </c>
      <c r="BB421">
        <v>25.6</v>
      </c>
      <c r="BC421">
        <v>22.518799999999999</v>
      </c>
      <c r="BD421" s="20">
        <v>267.89999999999998</v>
      </c>
      <c r="BE421" s="20">
        <f t="shared" si="137"/>
        <v>543.9</v>
      </c>
      <c r="BF421" s="20">
        <f t="shared" si="138"/>
        <v>21.458160729080362</v>
      </c>
      <c r="BG421">
        <v>597</v>
      </c>
      <c r="BH421">
        <v>526</v>
      </c>
      <c r="BI421">
        <v>600</v>
      </c>
      <c r="BJ421" s="41">
        <f t="shared" si="139"/>
        <v>0.49874686716791977</v>
      </c>
      <c r="BK421">
        <v>181</v>
      </c>
      <c r="BL421">
        <v>181</v>
      </c>
      <c r="BM421">
        <v>126</v>
      </c>
      <c r="BN421" s="42">
        <f t="shared" si="140"/>
        <v>55</v>
      </c>
      <c r="BO421">
        <v>64</v>
      </c>
      <c r="BP421">
        <v>44</v>
      </c>
      <c r="BQ421">
        <v>58</v>
      </c>
      <c r="BR421">
        <v>32</v>
      </c>
      <c r="BS421" s="41">
        <f t="shared" si="141"/>
        <v>3.0651340996168581E-2</v>
      </c>
      <c r="BT421">
        <v>757</v>
      </c>
      <c r="BU421">
        <v>581</v>
      </c>
      <c r="BV421" s="41">
        <f t="shared" si="142"/>
        <v>0.56576980568011959</v>
      </c>
      <c r="BW421">
        <v>254</v>
      </c>
      <c r="BX421">
        <v>215</v>
      </c>
      <c r="BY421">
        <v>255</v>
      </c>
      <c r="BZ421">
        <v>189</v>
      </c>
      <c r="CA421">
        <v>248</v>
      </c>
      <c r="CB421">
        <v>177</v>
      </c>
      <c r="CC421">
        <v>219</v>
      </c>
      <c r="CD421">
        <v>176</v>
      </c>
      <c r="CE421">
        <v>248</v>
      </c>
      <c r="CF421">
        <v>191</v>
      </c>
      <c r="CG421">
        <v>463</v>
      </c>
      <c r="CH421">
        <v>364</v>
      </c>
      <c r="CI421">
        <v>0</v>
      </c>
      <c r="CJ421">
        <v>0</v>
      </c>
      <c r="CK421">
        <v>5</v>
      </c>
      <c r="CL421">
        <v>2</v>
      </c>
      <c r="CM421">
        <v>1</v>
      </c>
      <c r="CN421">
        <v>0</v>
      </c>
      <c r="CO421">
        <v>0</v>
      </c>
      <c r="CP421">
        <v>1</v>
      </c>
      <c r="CQ421">
        <v>2</v>
      </c>
      <c r="CR421">
        <v>0</v>
      </c>
      <c r="CS421">
        <v>3</v>
      </c>
      <c r="CT421">
        <v>3</v>
      </c>
      <c r="CU421">
        <v>0</v>
      </c>
      <c r="CV421">
        <v>10</v>
      </c>
      <c r="CW421">
        <v>0</v>
      </c>
      <c r="CX421">
        <v>1</v>
      </c>
      <c r="CY421">
        <v>2</v>
      </c>
      <c r="CZ421">
        <v>61</v>
      </c>
      <c r="DA421">
        <v>8</v>
      </c>
      <c r="DB421">
        <v>10</v>
      </c>
      <c r="DC421">
        <v>6</v>
      </c>
      <c r="DD421">
        <v>24</v>
      </c>
      <c r="DE421">
        <v>24</v>
      </c>
      <c r="DF421">
        <v>2</v>
      </c>
      <c r="DG421">
        <v>86</v>
      </c>
      <c r="DH421">
        <v>13</v>
      </c>
      <c r="DI421">
        <v>15</v>
      </c>
      <c r="DJ421">
        <v>11</v>
      </c>
      <c r="DK421">
        <v>11</v>
      </c>
      <c r="DL421">
        <v>0</v>
      </c>
      <c r="DM421">
        <v>14</v>
      </c>
      <c r="DN421">
        <v>14</v>
      </c>
      <c r="DO421">
        <v>0</v>
      </c>
      <c r="DP421" s="42">
        <f t="shared" si="143"/>
        <v>2</v>
      </c>
      <c r="DQ421" s="20">
        <v>2.831</v>
      </c>
      <c r="DR421">
        <v>13</v>
      </c>
      <c r="DS421">
        <v>0</v>
      </c>
      <c r="DT421">
        <v>0</v>
      </c>
      <c r="DU421">
        <v>0</v>
      </c>
      <c r="DV421">
        <v>0</v>
      </c>
      <c r="DW421">
        <v>1691</v>
      </c>
      <c r="DX421">
        <v>1309</v>
      </c>
      <c r="DY421">
        <v>1257</v>
      </c>
      <c r="DZ421">
        <v>1012</v>
      </c>
      <c r="EA421">
        <v>895</v>
      </c>
      <c r="EB421">
        <v>733</v>
      </c>
      <c r="EC421">
        <v>96.32</v>
      </c>
      <c r="ED421">
        <v>69.09</v>
      </c>
      <c r="EE421">
        <v>83</v>
      </c>
      <c r="EF421">
        <v>82</v>
      </c>
      <c r="EG421" s="41">
        <f t="shared" si="144"/>
        <v>9.2737430167597765E-2</v>
      </c>
      <c r="EH421" s="43">
        <f t="shared" si="145"/>
        <v>0.88813096862210095</v>
      </c>
      <c r="EI421" s="44">
        <f t="shared" si="146"/>
        <v>0.98086839878969867</v>
      </c>
      <c r="EJ421">
        <v>1690</v>
      </c>
      <c r="EK421">
        <v>1311</v>
      </c>
      <c r="EL421">
        <v>1254</v>
      </c>
      <c r="EM421">
        <v>1013</v>
      </c>
      <c r="EN421">
        <v>892</v>
      </c>
      <c r="EO421">
        <v>734</v>
      </c>
      <c r="EP421">
        <v>83</v>
      </c>
      <c r="EQ421">
        <v>82</v>
      </c>
      <c r="ER421">
        <v>868</v>
      </c>
      <c r="ES421">
        <v>646</v>
      </c>
      <c r="ET421">
        <v>356</v>
      </c>
      <c r="EU421">
        <v>266</v>
      </c>
      <c r="EV421">
        <v>50</v>
      </c>
      <c r="EW421">
        <v>38</v>
      </c>
      <c r="EX421">
        <v>57</v>
      </c>
      <c r="EY421">
        <v>81</v>
      </c>
      <c r="EZ421">
        <v>2.4</v>
      </c>
      <c r="FA421">
        <v>1.8</v>
      </c>
      <c r="FB421">
        <v>4.2</v>
      </c>
      <c r="FC421" s="20">
        <v>56.01</v>
      </c>
      <c r="FD421" s="26">
        <f t="shared" si="147"/>
        <v>0.70898734177215184</v>
      </c>
      <c r="FE421">
        <v>5.6022999999999996</v>
      </c>
      <c r="FF421">
        <v>1.31</v>
      </c>
      <c r="FG421">
        <v>0</v>
      </c>
      <c r="FH421">
        <v>1.31</v>
      </c>
      <c r="FL421" s="42">
        <f t="shared" si="148"/>
        <v>239</v>
      </c>
      <c r="FM421" s="20">
        <f t="shared" si="149"/>
        <v>18.384615384615383</v>
      </c>
      <c r="FN421" s="41">
        <v>9.5735529100000008E-2</v>
      </c>
      <c r="FO421" s="20">
        <f t="shared" si="150"/>
        <v>43.4</v>
      </c>
      <c r="FP421" s="20">
        <f t="shared" si="151"/>
        <v>46.566200000000002</v>
      </c>
      <c r="FQ421" s="20">
        <f t="shared" si="152"/>
        <v>118.35720203574388</v>
      </c>
      <c r="FV421" t="s">
        <v>711</v>
      </c>
      <c r="FW421" s="45">
        <v>6000000</v>
      </c>
      <c r="FX421" s="45">
        <v>6000000</v>
      </c>
      <c r="FY421">
        <v>843</v>
      </c>
      <c r="FZ421">
        <v>206</v>
      </c>
      <c r="GA421">
        <v>276</v>
      </c>
      <c r="GB421">
        <v>482</v>
      </c>
      <c r="GC421">
        <v>32</v>
      </c>
      <c r="GD421">
        <v>409</v>
      </c>
      <c r="GE421">
        <v>1761</v>
      </c>
      <c r="GF421">
        <v>15860</v>
      </c>
      <c r="GG421">
        <v>29.9</v>
      </c>
      <c r="GH421">
        <v>19.399999999999999</v>
      </c>
      <c r="GI421">
        <v>49.4</v>
      </c>
      <c r="GJ421" s="42">
        <f t="shared" si="153"/>
        <v>43.4</v>
      </c>
    </row>
    <row r="422" spans="1:192" x14ac:dyDescent="0.45">
      <c r="A422" s="40">
        <v>31752</v>
      </c>
      <c r="B422" t="s">
        <v>1445</v>
      </c>
      <c r="C422" t="s">
        <v>362</v>
      </c>
      <c r="D422" t="s">
        <v>107</v>
      </c>
      <c r="E422" t="s">
        <v>107</v>
      </c>
      <c r="F422">
        <v>73</v>
      </c>
      <c r="G422">
        <v>203</v>
      </c>
      <c r="H422">
        <v>2005</v>
      </c>
      <c r="I422">
        <v>1</v>
      </c>
      <c r="J422">
        <v>28</v>
      </c>
      <c r="K422" t="s">
        <v>202</v>
      </c>
      <c r="L422">
        <v>2007</v>
      </c>
      <c r="M422">
        <v>31</v>
      </c>
      <c r="N422">
        <v>11</v>
      </c>
      <c r="O422">
        <v>8471702</v>
      </c>
      <c r="P422" t="s">
        <v>2473</v>
      </c>
      <c r="Q422" t="s">
        <v>2474</v>
      </c>
      <c r="R422" t="s">
        <v>2475</v>
      </c>
      <c r="S422" t="s">
        <v>404</v>
      </c>
      <c r="T422" t="s">
        <v>720</v>
      </c>
      <c r="U422" t="s">
        <v>253</v>
      </c>
      <c r="V422">
        <v>68</v>
      </c>
      <c r="W422">
        <v>7</v>
      </c>
      <c r="X422">
        <v>22</v>
      </c>
      <c r="Y422">
        <v>12</v>
      </c>
      <c r="Z422">
        <v>29</v>
      </c>
      <c r="AA422">
        <v>9</v>
      </c>
      <c r="AB422">
        <v>58</v>
      </c>
      <c r="AC422" s="26">
        <f t="shared" si="132"/>
        <v>0.4264705882352941</v>
      </c>
      <c r="AD422" s="20">
        <f t="shared" si="133"/>
        <v>4.0450204638472016</v>
      </c>
      <c r="AE422" s="20">
        <v>9.9440000000000008</v>
      </c>
      <c r="AF422">
        <v>24</v>
      </c>
      <c r="AG422">
        <v>-4.5</v>
      </c>
      <c r="AH422">
        <v>36</v>
      </c>
      <c r="AI422">
        <v>1690</v>
      </c>
      <c r="AJ422">
        <v>92237</v>
      </c>
      <c r="AK422" s="20">
        <v>1537.2833333333001</v>
      </c>
      <c r="AL422">
        <v>1537.18</v>
      </c>
      <c r="AM422">
        <v>1537</v>
      </c>
      <c r="AN422" s="26">
        <f t="shared" si="134"/>
        <v>22.607107843137253</v>
      </c>
      <c r="AO422">
        <v>37.520000000000003</v>
      </c>
      <c r="AP422" s="41">
        <f t="shared" si="135"/>
        <v>0.37662337662337664</v>
      </c>
      <c r="AQ422">
        <v>277</v>
      </c>
      <c r="AR422">
        <v>277</v>
      </c>
      <c r="AS422">
        <v>277</v>
      </c>
      <c r="AT422">
        <v>182</v>
      </c>
      <c r="AU422">
        <v>182</v>
      </c>
      <c r="AV422">
        <v>120</v>
      </c>
      <c r="AW422">
        <v>76</v>
      </c>
      <c r="AX422">
        <v>10</v>
      </c>
      <c r="AY422">
        <v>4</v>
      </c>
      <c r="AZ422">
        <v>17</v>
      </c>
      <c r="BA422" s="42">
        <f t="shared" si="136"/>
        <v>21</v>
      </c>
      <c r="BB422">
        <v>5.75</v>
      </c>
      <c r="BC422">
        <v>53.716700000000003</v>
      </c>
      <c r="BD422" s="20">
        <v>146.4</v>
      </c>
      <c r="BE422" s="20">
        <f t="shared" si="137"/>
        <v>423.4</v>
      </c>
      <c r="BF422" s="20">
        <f t="shared" si="138"/>
        <v>16.526366463263898</v>
      </c>
      <c r="BG422">
        <v>371</v>
      </c>
      <c r="BH422">
        <v>597</v>
      </c>
      <c r="BI422">
        <v>591</v>
      </c>
      <c r="BJ422" s="41">
        <f t="shared" si="139"/>
        <v>0.38565488565488565</v>
      </c>
      <c r="BK422">
        <v>117</v>
      </c>
      <c r="BL422">
        <v>117</v>
      </c>
      <c r="BM422">
        <v>126</v>
      </c>
      <c r="BN422" s="42">
        <f t="shared" si="140"/>
        <v>-9</v>
      </c>
      <c r="BO422">
        <v>62</v>
      </c>
      <c r="BP422">
        <v>73</v>
      </c>
      <c r="BQ422">
        <v>18</v>
      </c>
      <c r="BR422">
        <v>98</v>
      </c>
      <c r="BS422" s="41">
        <f t="shared" si="141"/>
        <v>7.5326671790930055E-2</v>
      </c>
      <c r="BT422">
        <v>0</v>
      </c>
      <c r="BU422">
        <v>0</v>
      </c>
      <c r="BV422" s="41">
        <f t="shared" si="142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6</v>
      </c>
      <c r="CW422">
        <v>0</v>
      </c>
      <c r="CX422">
        <v>1</v>
      </c>
      <c r="CY422">
        <v>2</v>
      </c>
      <c r="CZ422">
        <v>59</v>
      </c>
      <c r="DA422">
        <v>3</v>
      </c>
      <c r="DB422">
        <v>0</v>
      </c>
      <c r="DC422">
        <v>46</v>
      </c>
      <c r="DD422">
        <v>17</v>
      </c>
      <c r="DE422">
        <v>0</v>
      </c>
      <c r="DF422">
        <v>0</v>
      </c>
      <c r="DG422">
        <v>54</v>
      </c>
      <c r="DH422">
        <v>18</v>
      </c>
      <c r="DI422">
        <v>4</v>
      </c>
      <c r="DJ422">
        <v>18</v>
      </c>
      <c r="DK422">
        <v>18</v>
      </c>
      <c r="DL422">
        <v>0</v>
      </c>
      <c r="DM422">
        <v>4</v>
      </c>
      <c r="DN422">
        <v>4</v>
      </c>
      <c r="DO422">
        <v>0</v>
      </c>
      <c r="DP422" s="42">
        <f t="shared" si="143"/>
        <v>-14</v>
      </c>
      <c r="DQ422" s="20">
        <v>-4.931</v>
      </c>
      <c r="DR422">
        <v>18</v>
      </c>
      <c r="DS422">
        <v>0</v>
      </c>
      <c r="DT422">
        <v>0</v>
      </c>
      <c r="DU422">
        <v>0</v>
      </c>
      <c r="DV422">
        <v>0</v>
      </c>
      <c r="DW422">
        <v>1285</v>
      </c>
      <c r="DX422">
        <v>1585</v>
      </c>
      <c r="DY422">
        <v>958</v>
      </c>
      <c r="DZ422">
        <v>1203</v>
      </c>
      <c r="EA422">
        <v>665</v>
      </c>
      <c r="EB422">
        <v>830</v>
      </c>
      <c r="EC422">
        <v>62.03</v>
      </c>
      <c r="ED422">
        <v>83.99</v>
      </c>
      <c r="EE422">
        <v>77</v>
      </c>
      <c r="EF422">
        <v>72</v>
      </c>
      <c r="EG422" s="41">
        <f t="shared" si="144"/>
        <v>0.11578947368421053</v>
      </c>
      <c r="EH422" s="43">
        <f t="shared" si="145"/>
        <v>0.91325301204819276</v>
      </c>
      <c r="EI422" s="44">
        <f t="shared" si="146"/>
        <v>1.0290424857324032</v>
      </c>
      <c r="EJ422">
        <v>1287</v>
      </c>
      <c r="EK422">
        <v>1585</v>
      </c>
      <c r="EL422">
        <v>958</v>
      </c>
      <c r="EM422">
        <v>1202</v>
      </c>
      <c r="EN422">
        <v>668</v>
      </c>
      <c r="EO422">
        <v>829</v>
      </c>
      <c r="EP422">
        <v>77</v>
      </c>
      <c r="EQ422">
        <v>72</v>
      </c>
      <c r="ER422">
        <v>666</v>
      </c>
      <c r="ES422">
        <v>849</v>
      </c>
      <c r="ET422">
        <v>249</v>
      </c>
      <c r="EU422">
        <v>359</v>
      </c>
      <c r="EV422">
        <v>38</v>
      </c>
      <c r="EW422">
        <v>44</v>
      </c>
      <c r="EX422">
        <v>86</v>
      </c>
      <c r="EY422">
        <v>84</v>
      </c>
      <c r="EZ422">
        <v>1.8</v>
      </c>
      <c r="FA422">
        <v>4.8</v>
      </c>
      <c r="FB422">
        <v>6.6</v>
      </c>
      <c r="FC422" s="20">
        <v>30.05</v>
      </c>
      <c r="FD422" s="26">
        <f t="shared" si="147"/>
        <v>0.44191176470588234</v>
      </c>
      <c r="FE422">
        <v>2.6309</v>
      </c>
      <c r="FF422">
        <v>-0.11</v>
      </c>
      <c r="FG422">
        <v>-0.21</v>
      </c>
      <c r="FH422">
        <v>-0.32</v>
      </c>
      <c r="FL422" s="42">
        <f t="shared" si="148"/>
        <v>251</v>
      </c>
      <c r="FM422" s="20">
        <f t="shared" si="149"/>
        <v>7.5</v>
      </c>
      <c r="FN422" s="41">
        <v>3.3900307099999999E-2</v>
      </c>
      <c r="FO422" s="20">
        <f t="shared" si="150"/>
        <v>25.4</v>
      </c>
      <c r="FP422" s="20">
        <f t="shared" si="151"/>
        <v>28.0138</v>
      </c>
      <c r="FQ422" s="20">
        <f t="shared" si="152"/>
        <v>112.02331542174632</v>
      </c>
      <c r="FR422">
        <v>5</v>
      </c>
      <c r="FS422" t="s">
        <v>189</v>
      </c>
      <c r="FT422">
        <v>265</v>
      </c>
      <c r="FV422" t="s">
        <v>711</v>
      </c>
      <c r="FW422" s="45">
        <v>5750000</v>
      </c>
      <c r="FX422" s="45">
        <v>5750000</v>
      </c>
      <c r="FY422">
        <v>801</v>
      </c>
      <c r="FZ422">
        <v>56</v>
      </c>
      <c r="GA422">
        <v>242</v>
      </c>
      <c r="GB422">
        <v>298</v>
      </c>
      <c r="GC422">
        <v>100</v>
      </c>
      <c r="GD422">
        <v>419</v>
      </c>
      <c r="GE422">
        <v>1285</v>
      </c>
      <c r="GF422">
        <v>16596</v>
      </c>
      <c r="GG422">
        <v>18.5</v>
      </c>
      <c r="GH422">
        <v>41.3</v>
      </c>
      <c r="GI422">
        <v>59.8</v>
      </c>
      <c r="GJ422" s="42">
        <f t="shared" si="153"/>
        <v>25.4</v>
      </c>
    </row>
    <row r="423" spans="1:192" x14ac:dyDescent="0.45">
      <c r="A423" s="40">
        <v>33252</v>
      </c>
      <c r="B423" t="s">
        <v>1063</v>
      </c>
      <c r="C423" t="s">
        <v>145</v>
      </c>
      <c r="D423" t="s">
        <v>91</v>
      </c>
      <c r="E423" t="s">
        <v>91</v>
      </c>
      <c r="F423">
        <v>74</v>
      </c>
      <c r="G423">
        <v>205</v>
      </c>
      <c r="H423">
        <v>2009</v>
      </c>
      <c r="I423">
        <v>1</v>
      </c>
      <c r="J423">
        <v>15</v>
      </c>
      <c r="K423" t="s">
        <v>92</v>
      </c>
      <c r="L423">
        <v>2011</v>
      </c>
      <c r="M423">
        <v>27</v>
      </c>
      <c r="N423">
        <v>7</v>
      </c>
      <c r="O423">
        <v>8475180</v>
      </c>
      <c r="P423" t="s">
        <v>2476</v>
      </c>
      <c r="Q423" t="s">
        <v>2477</v>
      </c>
      <c r="R423" t="s">
        <v>1744</v>
      </c>
      <c r="S423" t="s">
        <v>170</v>
      </c>
      <c r="T423" t="s">
        <v>716</v>
      </c>
      <c r="U423" t="s">
        <v>279</v>
      </c>
      <c r="V423">
        <v>23</v>
      </c>
      <c r="W423">
        <v>1</v>
      </c>
      <c r="X423">
        <v>3</v>
      </c>
      <c r="Y423">
        <v>2</v>
      </c>
      <c r="Z423">
        <v>4</v>
      </c>
      <c r="AA423">
        <v>27</v>
      </c>
      <c r="AB423">
        <v>49</v>
      </c>
      <c r="AC423" s="26">
        <f t="shared" si="132"/>
        <v>0.17391304347826086</v>
      </c>
      <c r="AD423" s="20">
        <f t="shared" si="133"/>
        <v>-3.666666666666667</v>
      </c>
      <c r="AE423" s="20">
        <v>1.3980000000000001</v>
      </c>
      <c r="AF423">
        <v>-10</v>
      </c>
      <c r="AG423">
        <v>-7.7</v>
      </c>
      <c r="AH423">
        <v>7</v>
      </c>
      <c r="AI423">
        <v>412</v>
      </c>
      <c r="AJ423">
        <v>17103</v>
      </c>
      <c r="AK423" s="20">
        <v>285.05</v>
      </c>
      <c r="AL423">
        <v>285.23</v>
      </c>
      <c r="AM423">
        <v>285</v>
      </c>
      <c r="AN423" s="26">
        <f t="shared" si="134"/>
        <v>12.393478260869566</v>
      </c>
      <c r="AO423">
        <v>21</v>
      </c>
      <c r="AP423" s="41">
        <f t="shared" si="135"/>
        <v>0.8</v>
      </c>
      <c r="AQ423">
        <v>46</v>
      </c>
      <c r="AR423">
        <v>46</v>
      </c>
      <c r="AS423">
        <v>46</v>
      </c>
      <c r="AT423">
        <v>37</v>
      </c>
      <c r="AU423">
        <v>37</v>
      </c>
      <c r="AV423">
        <v>30</v>
      </c>
      <c r="AW423">
        <v>20</v>
      </c>
      <c r="AX423">
        <v>11</v>
      </c>
      <c r="AY423">
        <v>1</v>
      </c>
      <c r="AZ423">
        <v>4</v>
      </c>
      <c r="BA423" s="42">
        <f t="shared" si="136"/>
        <v>5</v>
      </c>
      <c r="BB423">
        <v>1.61</v>
      </c>
      <c r="BC423">
        <v>36</v>
      </c>
      <c r="BD423" s="20">
        <v>52.8</v>
      </c>
      <c r="BE423" s="20">
        <f t="shared" si="137"/>
        <v>98.8</v>
      </c>
      <c r="BF423" s="20">
        <f t="shared" si="138"/>
        <v>20.783227570732389</v>
      </c>
      <c r="BG423">
        <v>57</v>
      </c>
      <c r="BH423">
        <v>103</v>
      </c>
      <c r="BI423">
        <v>90</v>
      </c>
      <c r="BJ423" s="41">
        <f t="shared" si="139"/>
        <v>0.38775510204081631</v>
      </c>
      <c r="BK423">
        <v>14</v>
      </c>
      <c r="BL423">
        <v>14</v>
      </c>
      <c r="BM423">
        <v>16</v>
      </c>
      <c r="BN423" s="42">
        <f t="shared" si="140"/>
        <v>-2</v>
      </c>
      <c r="BO423">
        <v>7</v>
      </c>
      <c r="BP423">
        <v>11</v>
      </c>
      <c r="BQ423">
        <v>7</v>
      </c>
      <c r="BR423">
        <v>12</v>
      </c>
      <c r="BS423" s="41">
        <f t="shared" si="141"/>
        <v>4.1666666666666664E-2</v>
      </c>
      <c r="BT423">
        <v>107</v>
      </c>
      <c r="BU423">
        <v>120</v>
      </c>
      <c r="BV423" s="41">
        <f t="shared" si="142"/>
        <v>0.47136563876651982</v>
      </c>
      <c r="BW423">
        <v>38</v>
      </c>
      <c r="BX423">
        <v>48</v>
      </c>
      <c r="BY423">
        <v>48</v>
      </c>
      <c r="BZ423">
        <v>45</v>
      </c>
      <c r="CA423">
        <v>21</v>
      </c>
      <c r="CB423">
        <v>27</v>
      </c>
      <c r="CC423">
        <v>22</v>
      </c>
      <c r="CD423">
        <v>22</v>
      </c>
      <c r="CE423">
        <v>64</v>
      </c>
      <c r="CF423">
        <v>64</v>
      </c>
      <c r="CG423">
        <v>54</v>
      </c>
      <c r="CH423">
        <v>68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7</v>
      </c>
      <c r="DA423">
        <v>7</v>
      </c>
      <c r="DB423">
        <v>0</v>
      </c>
      <c r="DC423">
        <v>1</v>
      </c>
      <c r="DD423">
        <v>3</v>
      </c>
      <c r="DE423">
        <v>1</v>
      </c>
      <c r="DF423">
        <v>1</v>
      </c>
      <c r="DG423">
        <v>17</v>
      </c>
      <c r="DH423">
        <v>2</v>
      </c>
      <c r="DI423">
        <v>0</v>
      </c>
      <c r="DJ423">
        <v>2</v>
      </c>
      <c r="DK423">
        <v>1</v>
      </c>
      <c r="DL423">
        <v>1</v>
      </c>
      <c r="DM423">
        <v>1</v>
      </c>
      <c r="DN423">
        <v>0</v>
      </c>
      <c r="DO423">
        <v>1</v>
      </c>
      <c r="DP423" s="42">
        <f t="shared" si="143"/>
        <v>-2</v>
      </c>
      <c r="DQ423" s="20">
        <v>-1.403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199</v>
      </c>
      <c r="DX423">
        <v>351</v>
      </c>
      <c r="DY423">
        <v>156</v>
      </c>
      <c r="DZ423">
        <v>276</v>
      </c>
      <c r="EA423">
        <v>121</v>
      </c>
      <c r="EB423">
        <v>198</v>
      </c>
      <c r="EC423">
        <v>8</v>
      </c>
      <c r="ED423">
        <v>20.38</v>
      </c>
      <c r="EE423">
        <v>5</v>
      </c>
      <c r="EF423">
        <v>21</v>
      </c>
      <c r="EG423" s="41">
        <f t="shared" si="144"/>
        <v>4.1322314049586778E-2</v>
      </c>
      <c r="EH423" s="43">
        <f t="shared" si="145"/>
        <v>0.89393939393939392</v>
      </c>
      <c r="EI423" s="44">
        <f t="shared" si="146"/>
        <v>0.93526170798898067</v>
      </c>
      <c r="EJ423">
        <v>200</v>
      </c>
      <c r="EK423">
        <v>349</v>
      </c>
      <c r="EL423">
        <v>156</v>
      </c>
      <c r="EM423">
        <v>274</v>
      </c>
      <c r="EN423">
        <v>121</v>
      </c>
      <c r="EO423">
        <v>196</v>
      </c>
      <c r="EP423">
        <v>5</v>
      </c>
      <c r="EQ423">
        <v>20</v>
      </c>
      <c r="ER423">
        <v>83</v>
      </c>
      <c r="ES423">
        <v>182</v>
      </c>
      <c r="ET423">
        <v>39</v>
      </c>
      <c r="EU423">
        <v>79</v>
      </c>
      <c r="EV423">
        <v>3</v>
      </c>
      <c r="EW423">
        <v>8</v>
      </c>
      <c r="EX423">
        <v>24</v>
      </c>
      <c r="EY423">
        <v>18</v>
      </c>
      <c r="EZ423">
        <v>-0.30000000000000004</v>
      </c>
      <c r="FA423">
        <v>0</v>
      </c>
      <c r="FB423">
        <v>-0.30000000000000004</v>
      </c>
      <c r="FC423" s="20">
        <v>-0.88</v>
      </c>
      <c r="FD423" s="26">
        <f t="shared" si="147"/>
        <v>-3.826086956521739E-2</v>
      </c>
      <c r="FE423">
        <v>0.17950000000000002</v>
      </c>
      <c r="FF423">
        <v>-0.21</v>
      </c>
      <c r="FG423">
        <v>-0.36</v>
      </c>
      <c r="FH423">
        <v>-0.56000000000000005</v>
      </c>
      <c r="FL423" s="42">
        <f t="shared" si="148"/>
        <v>34</v>
      </c>
      <c r="FM423" s="20">
        <f t="shared" si="149"/>
        <v>21</v>
      </c>
      <c r="FN423" s="41">
        <v>1.5705803500000001E-2</v>
      </c>
      <c r="FO423" s="20">
        <f t="shared" si="150"/>
        <v>3.3</v>
      </c>
      <c r="FP423" s="20">
        <f t="shared" si="151"/>
        <v>3.7193999999999998</v>
      </c>
      <c r="FQ423" s="20">
        <f t="shared" si="152"/>
        <v>115.69610489780177</v>
      </c>
      <c r="FV423" t="s">
        <v>711</v>
      </c>
      <c r="FW423" s="45">
        <v>650000</v>
      </c>
      <c r="FX423" s="45">
        <v>675000</v>
      </c>
      <c r="FY423">
        <v>266</v>
      </c>
      <c r="FZ423">
        <v>36</v>
      </c>
      <c r="GA423">
        <v>49</v>
      </c>
      <c r="GB423">
        <v>85</v>
      </c>
      <c r="GC423">
        <v>-38</v>
      </c>
      <c r="GD423">
        <v>112</v>
      </c>
      <c r="GE423">
        <v>410</v>
      </c>
      <c r="GF423">
        <v>3513</v>
      </c>
      <c r="GG423">
        <v>3.8</v>
      </c>
      <c r="GH423">
        <v>2.4</v>
      </c>
      <c r="GI423">
        <v>6.2</v>
      </c>
      <c r="GJ423" s="42">
        <f t="shared" si="153"/>
        <v>3.3</v>
      </c>
    </row>
    <row r="424" spans="1:192" x14ac:dyDescent="0.45">
      <c r="A424" s="40">
        <v>31243</v>
      </c>
      <c r="B424" t="s">
        <v>2478</v>
      </c>
      <c r="C424" t="s">
        <v>213</v>
      </c>
      <c r="D424" t="s">
        <v>91</v>
      </c>
      <c r="E424" t="s">
        <v>91</v>
      </c>
      <c r="F424">
        <v>74</v>
      </c>
      <c r="G424">
        <v>218</v>
      </c>
      <c r="H424">
        <v>2004</v>
      </c>
      <c r="I424">
        <v>9</v>
      </c>
      <c r="J424">
        <v>279</v>
      </c>
      <c r="K424" t="s">
        <v>202</v>
      </c>
      <c r="L424">
        <v>2010</v>
      </c>
      <c r="M424">
        <v>32</v>
      </c>
      <c r="N424">
        <v>8</v>
      </c>
      <c r="O424">
        <v>8471490</v>
      </c>
      <c r="P424" t="s">
        <v>2479</v>
      </c>
      <c r="Q424" t="s">
        <v>2480</v>
      </c>
      <c r="R424" t="s">
        <v>2481</v>
      </c>
      <c r="S424" t="s">
        <v>739</v>
      </c>
      <c r="T424" t="s">
        <v>710</v>
      </c>
      <c r="U424" t="s">
        <v>2482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26">
        <f t="shared" si="132"/>
        <v>0</v>
      </c>
      <c r="AD424" s="20">
        <f t="shared" si="133"/>
        <v>-1.0591133004926108</v>
      </c>
      <c r="AE424" s="20">
        <v>0</v>
      </c>
      <c r="AF424">
        <v>-1</v>
      </c>
      <c r="AG424">
        <v>-0.8</v>
      </c>
      <c r="AH424">
        <v>0</v>
      </c>
      <c r="AI424">
        <v>66</v>
      </c>
      <c r="AJ424">
        <v>2313</v>
      </c>
      <c r="AK424" s="20">
        <v>38.549999999999997</v>
      </c>
      <c r="AL424">
        <v>38.549999999999997</v>
      </c>
      <c r="AM424">
        <v>39</v>
      </c>
      <c r="AN424" s="26">
        <f t="shared" si="134"/>
        <v>7.7099999999999991</v>
      </c>
      <c r="AO424">
        <v>13.35</v>
      </c>
      <c r="AP424" s="41">
        <f t="shared" si="135"/>
        <v>0</v>
      </c>
      <c r="AQ424">
        <v>8</v>
      </c>
      <c r="AR424">
        <v>8</v>
      </c>
      <c r="AS424">
        <v>8</v>
      </c>
      <c r="AT424">
        <v>6</v>
      </c>
      <c r="AU424">
        <v>6</v>
      </c>
      <c r="AV424">
        <v>6</v>
      </c>
      <c r="AW424">
        <v>2</v>
      </c>
      <c r="AX424">
        <v>1</v>
      </c>
      <c r="AY424">
        <v>1</v>
      </c>
      <c r="AZ424">
        <v>0</v>
      </c>
      <c r="BA424" s="42">
        <f t="shared" si="136"/>
        <v>1</v>
      </c>
      <c r="BB424">
        <v>0.4</v>
      </c>
      <c r="BC424">
        <v>31.666699999999999</v>
      </c>
      <c r="BD424" s="20">
        <v>0</v>
      </c>
      <c r="BE424" s="20">
        <f t="shared" si="137"/>
        <v>8</v>
      </c>
      <c r="BF424" s="20">
        <f t="shared" si="138"/>
        <v>12.45136186770428</v>
      </c>
      <c r="BG424">
        <v>7</v>
      </c>
      <c r="BH424">
        <v>11</v>
      </c>
      <c r="BI424">
        <v>12</v>
      </c>
      <c r="BJ424" s="41">
        <f t="shared" si="139"/>
        <v>0.36842105263157893</v>
      </c>
      <c r="BK424">
        <v>12</v>
      </c>
      <c r="BL424">
        <v>12</v>
      </c>
      <c r="BM424">
        <v>3</v>
      </c>
      <c r="BN424" s="42">
        <f t="shared" si="140"/>
        <v>9</v>
      </c>
      <c r="BO424">
        <v>0</v>
      </c>
      <c r="BP424">
        <v>2</v>
      </c>
      <c r="BQ424">
        <v>3</v>
      </c>
      <c r="BR424">
        <v>1</v>
      </c>
      <c r="BS424" s="41">
        <f t="shared" si="141"/>
        <v>3.3333333333333333E-2</v>
      </c>
      <c r="BT424">
        <v>3</v>
      </c>
      <c r="BU424">
        <v>3</v>
      </c>
      <c r="BV424" s="41">
        <f t="shared" si="142"/>
        <v>0.5</v>
      </c>
      <c r="BW424">
        <v>1</v>
      </c>
      <c r="BX424">
        <v>0</v>
      </c>
      <c r="BY424">
        <v>2</v>
      </c>
      <c r="BZ424">
        <v>2</v>
      </c>
      <c r="CA424">
        <v>0</v>
      </c>
      <c r="CB424">
        <v>1</v>
      </c>
      <c r="CC424">
        <v>2</v>
      </c>
      <c r="CD424">
        <v>1</v>
      </c>
      <c r="CE424">
        <v>1</v>
      </c>
      <c r="CF424">
        <v>2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>
        <v>1</v>
      </c>
      <c r="DF424">
        <v>0</v>
      </c>
      <c r="DG424">
        <v>3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s="42">
        <f t="shared" si="143"/>
        <v>0</v>
      </c>
      <c r="DQ424" s="20">
        <v>-6.2E-2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27</v>
      </c>
      <c r="DX424">
        <v>36</v>
      </c>
      <c r="DY424">
        <v>18</v>
      </c>
      <c r="DZ424">
        <v>29</v>
      </c>
      <c r="EA424">
        <v>14</v>
      </c>
      <c r="EB424">
        <v>24</v>
      </c>
      <c r="EC424">
        <v>0.87</v>
      </c>
      <c r="ED424">
        <v>2.27</v>
      </c>
      <c r="EE424">
        <v>0</v>
      </c>
      <c r="EF424">
        <v>2</v>
      </c>
      <c r="EG424" s="41">
        <f t="shared" si="144"/>
        <v>0</v>
      </c>
      <c r="EH424" s="43">
        <f t="shared" si="145"/>
        <v>0.91666666666666663</v>
      </c>
      <c r="EI424" s="44">
        <f t="shared" si="146"/>
        <v>0.91666666666666663</v>
      </c>
      <c r="EJ424">
        <v>27</v>
      </c>
      <c r="EK424">
        <v>36</v>
      </c>
      <c r="EL424">
        <v>18</v>
      </c>
      <c r="EM424">
        <v>29</v>
      </c>
      <c r="EN424">
        <v>14</v>
      </c>
      <c r="EO424">
        <v>24</v>
      </c>
      <c r="EP424">
        <v>0</v>
      </c>
      <c r="EQ424">
        <v>2</v>
      </c>
      <c r="ER424">
        <v>8</v>
      </c>
      <c r="ES424">
        <v>16</v>
      </c>
      <c r="ET424">
        <v>3</v>
      </c>
      <c r="EU424">
        <v>7</v>
      </c>
      <c r="EV424">
        <v>0</v>
      </c>
      <c r="EW424">
        <v>1</v>
      </c>
      <c r="EX424">
        <v>4</v>
      </c>
      <c r="EY424">
        <v>5</v>
      </c>
      <c r="EZ424">
        <v>-0.1</v>
      </c>
      <c r="FA424">
        <v>0</v>
      </c>
      <c r="FB424">
        <v>-0.1</v>
      </c>
      <c r="FC424" s="20">
        <v>0.15</v>
      </c>
      <c r="FD424" s="26">
        <f t="shared" si="147"/>
        <v>0.03</v>
      </c>
      <c r="FE424">
        <v>4.3E-3</v>
      </c>
      <c r="FF424">
        <v>0</v>
      </c>
      <c r="FG424">
        <v>0</v>
      </c>
      <c r="FH424">
        <v>0</v>
      </c>
      <c r="FL424" s="42">
        <f t="shared" si="148"/>
        <v>13</v>
      </c>
      <c r="FM424" s="20">
        <f t="shared" si="149"/>
        <v>0</v>
      </c>
      <c r="FN424" s="41">
        <v>0</v>
      </c>
      <c r="FO424" s="20">
        <f t="shared" si="150"/>
        <v>0</v>
      </c>
      <c r="FP424" s="20">
        <f t="shared" si="151"/>
        <v>-1.24E-2</v>
      </c>
      <c r="FQ424" s="20">
        <f t="shared" si="152"/>
        <v>98.054474708171213</v>
      </c>
      <c r="FV424" t="s">
        <v>711</v>
      </c>
      <c r="FW424" s="45">
        <v>675000</v>
      </c>
      <c r="FX424" s="45">
        <v>675000</v>
      </c>
      <c r="FY424">
        <v>208</v>
      </c>
      <c r="FZ424">
        <v>21</v>
      </c>
      <c r="GA424">
        <v>22</v>
      </c>
      <c r="GB424">
        <v>43</v>
      </c>
      <c r="GC424">
        <v>4</v>
      </c>
      <c r="GD424">
        <v>46</v>
      </c>
      <c r="GE424">
        <v>242</v>
      </c>
      <c r="GF424">
        <v>2123</v>
      </c>
      <c r="GG424">
        <v>1.2</v>
      </c>
      <c r="GH424">
        <v>2.6</v>
      </c>
      <c r="GI424">
        <v>3.7</v>
      </c>
      <c r="GJ424" s="42">
        <f t="shared" si="153"/>
        <v>0</v>
      </c>
    </row>
    <row r="425" spans="1:192" x14ac:dyDescent="0.45">
      <c r="A425" s="40">
        <v>33634</v>
      </c>
      <c r="B425" t="s">
        <v>2245</v>
      </c>
      <c r="C425" t="s">
        <v>145</v>
      </c>
      <c r="D425" t="s">
        <v>91</v>
      </c>
      <c r="E425" t="s">
        <v>91</v>
      </c>
      <c r="F425">
        <v>73</v>
      </c>
      <c r="G425">
        <v>201</v>
      </c>
      <c r="H425">
        <v>2010</v>
      </c>
      <c r="I425">
        <v>1</v>
      </c>
      <c r="J425">
        <v>2</v>
      </c>
      <c r="K425" t="s">
        <v>202</v>
      </c>
      <c r="L425">
        <v>2010</v>
      </c>
      <c r="M425">
        <v>26</v>
      </c>
      <c r="N425">
        <v>8</v>
      </c>
      <c r="O425">
        <v>8475794</v>
      </c>
      <c r="P425" t="s">
        <v>2483</v>
      </c>
      <c r="Q425" t="s">
        <v>2484</v>
      </c>
      <c r="R425" t="s">
        <v>2485</v>
      </c>
      <c r="S425" t="s">
        <v>1540</v>
      </c>
      <c r="T425" t="s">
        <v>716</v>
      </c>
      <c r="U425" t="s">
        <v>351</v>
      </c>
      <c r="V425">
        <v>82</v>
      </c>
      <c r="W425">
        <v>40</v>
      </c>
      <c r="X425">
        <v>38</v>
      </c>
      <c r="Y425">
        <v>26</v>
      </c>
      <c r="Z425">
        <v>78</v>
      </c>
      <c r="AA425">
        <v>2</v>
      </c>
      <c r="AB425">
        <v>1</v>
      </c>
      <c r="AC425" s="26">
        <f t="shared" si="132"/>
        <v>0.95121951219512191</v>
      </c>
      <c r="AD425" s="20">
        <f t="shared" si="133"/>
        <v>9.0748031496062964</v>
      </c>
      <c r="AE425" s="20">
        <v>31.641999999999999</v>
      </c>
      <c r="AF425">
        <v>12</v>
      </c>
      <c r="AG425">
        <v>13.4</v>
      </c>
      <c r="AH425">
        <v>43</v>
      </c>
      <c r="AI425">
        <v>2370</v>
      </c>
      <c r="AJ425">
        <v>102870</v>
      </c>
      <c r="AK425" s="20">
        <v>1714.5</v>
      </c>
      <c r="AL425">
        <v>1714.47</v>
      </c>
      <c r="AM425">
        <v>1715</v>
      </c>
      <c r="AN425" s="26">
        <f t="shared" si="134"/>
        <v>20.908536585365855</v>
      </c>
      <c r="AO425">
        <v>34.450000000000003</v>
      </c>
      <c r="AP425" s="41">
        <f t="shared" si="135"/>
        <v>0.62903225806451613</v>
      </c>
      <c r="AQ425">
        <v>568</v>
      </c>
      <c r="AR425">
        <v>568</v>
      </c>
      <c r="AS425">
        <v>568</v>
      </c>
      <c r="AT425">
        <v>444</v>
      </c>
      <c r="AU425">
        <v>444</v>
      </c>
      <c r="AV425">
        <v>335</v>
      </c>
      <c r="AW425">
        <v>339</v>
      </c>
      <c r="AX425">
        <v>126</v>
      </c>
      <c r="AY425">
        <v>13</v>
      </c>
      <c r="AZ425">
        <v>49</v>
      </c>
      <c r="BA425" s="42">
        <f t="shared" si="136"/>
        <v>62</v>
      </c>
      <c r="BB425">
        <v>36.35</v>
      </c>
      <c r="BC425">
        <v>30.614899999999999</v>
      </c>
      <c r="BD425" s="20">
        <v>406.7</v>
      </c>
      <c r="BE425" s="20">
        <f t="shared" si="137"/>
        <v>974.7</v>
      </c>
      <c r="BF425" s="20">
        <f t="shared" si="138"/>
        <v>34.110833085443318</v>
      </c>
      <c r="BG425">
        <v>796</v>
      </c>
      <c r="BH425">
        <v>547</v>
      </c>
      <c r="BI425">
        <v>763</v>
      </c>
      <c r="BJ425" s="41">
        <f t="shared" si="139"/>
        <v>0.51058370750481075</v>
      </c>
      <c r="BK425">
        <v>74</v>
      </c>
      <c r="BL425">
        <v>74</v>
      </c>
      <c r="BM425">
        <v>34</v>
      </c>
      <c r="BN425" s="42">
        <f t="shared" si="140"/>
        <v>40</v>
      </c>
      <c r="BO425">
        <v>109</v>
      </c>
      <c r="BP425">
        <v>36</v>
      </c>
      <c r="BQ425">
        <v>38</v>
      </c>
      <c r="BR425">
        <v>44</v>
      </c>
      <c r="BS425" s="41">
        <f t="shared" si="141"/>
        <v>3.5455278001611606E-2</v>
      </c>
      <c r="BT425">
        <v>790</v>
      </c>
      <c r="BU425">
        <v>650</v>
      </c>
      <c r="BV425" s="41">
        <f t="shared" si="142"/>
        <v>0.54861111111111116</v>
      </c>
      <c r="BW425">
        <v>301</v>
      </c>
      <c r="BX425">
        <v>259</v>
      </c>
      <c r="BY425">
        <v>259</v>
      </c>
      <c r="BZ425">
        <v>211</v>
      </c>
      <c r="CA425">
        <v>230</v>
      </c>
      <c r="CB425">
        <v>180</v>
      </c>
      <c r="CC425">
        <v>211</v>
      </c>
      <c r="CD425">
        <v>150</v>
      </c>
      <c r="CE425">
        <v>294</v>
      </c>
      <c r="CF425">
        <v>244</v>
      </c>
      <c r="CG425">
        <v>468</v>
      </c>
      <c r="CH425">
        <v>406</v>
      </c>
      <c r="CI425">
        <v>1</v>
      </c>
      <c r="CJ425">
        <v>1</v>
      </c>
      <c r="CK425">
        <v>8</v>
      </c>
      <c r="CL425">
        <v>6</v>
      </c>
      <c r="CM425">
        <v>4</v>
      </c>
      <c r="CN425">
        <v>0</v>
      </c>
      <c r="CO425">
        <v>0</v>
      </c>
      <c r="CP425">
        <v>3</v>
      </c>
      <c r="CQ425">
        <v>0</v>
      </c>
      <c r="CR425">
        <v>6</v>
      </c>
      <c r="CS425">
        <v>7</v>
      </c>
      <c r="CT425">
        <v>6</v>
      </c>
      <c r="CU425">
        <v>0</v>
      </c>
      <c r="CV425">
        <v>18</v>
      </c>
      <c r="CW425">
        <v>1</v>
      </c>
      <c r="CX425">
        <v>13</v>
      </c>
      <c r="CY425">
        <v>10</v>
      </c>
      <c r="CZ425">
        <v>85</v>
      </c>
      <c r="DA425">
        <v>19</v>
      </c>
      <c r="DB425">
        <v>7</v>
      </c>
      <c r="DC425">
        <v>73</v>
      </c>
      <c r="DD425">
        <v>54</v>
      </c>
      <c r="DE425">
        <v>17</v>
      </c>
      <c r="DF425">
        <v>3</v>
      </c>
      <c r="DG425">
        <v>162</v>
      </c>
      <c r="DH425">
        <v>20</v>
      </c>
      <c r="DI425">
        <v>24</v>
      </c>
      <c r="DJ425">
        <v>20</v>
      </c>
      <c r="DK425">
        <v>19</v>
      </c>
      <c r="DL425">
        <v>1</v>
      </c>
      <c r="DM425">
        <v>23</v>
      </c>
      <c r="DN425">
        <v>22</v>
      </c>
      <c r="DO425">
        <v>1</v>
      </c>
      <c r="DP425" s="42">
        <f t="shared" si="143"/>
        <v>4</v>
      </c>
      <c r="DQ425" s="20">
        <v>-1.036</v>
      </c>
      <c r="DR425">
        <v>19</v>
      </c>
      <c r="DS425">
        <v>1</v>
      </c>
      <c r="DT425">
        <v>0</v>
      </c>
      <c r="DU425">
        <v>0</v>
      </c>
      <c r="DV425">
        <v>0</v>
      </c>
      <c r="DW425">
        <v>1951</v>
      </c>
      <c r="DX425">
        <v>1641</v>
      </c>
      <c r="DY425">
        <v>1449</v>
      </c>
      <c r="DZ425">
        <v>1197</v>
      </c>
      <c r="EA425">
        <v>1078</v>
      </c>
      <c r="EB425">
        <v>901</v>
      </c>
      <c r="EC425">
        <v>115.88</v>
      </c>
      <c r="ED425">
        <v>80.56</v>
      </c>
      <c r="EE425">
        <v>124</v>
      </c>
      <c r="EF425">
        <v>90</v>
      </c>
      <c r="EG425" s="41">
        <f t="shared" si="144"/>
        <v>0.11502782931354361</v>
      </c>
      <c r="EH425" s="43">
        <f t="shared" si="145"/>
        <v>0.90011098779134291</v>
      </c>
      <c r="EI425" s="44">
        <f t="shared" si="146"/>
        <v>1.0151388171048865</v>
      </c>
      <c r="EJ425">
        <v>1963</v>
      </c>
      <c r="EK425">
        <v>1644</v>
      </c>
      <c r="EL425">
        <v>1456</v>
      </c>
      <c r="EM425">
        <v>1198</v>
      </c>
      <c r="EN425">
        <v>1083</v>
      </c>
      <c r="EO425">
        <v>902</v>
      </c>
      <c r="EP425">
        <v>124</v>
      </c>
      <c r="EQ425">
        <v>90</v>
      </c>
      <c r="ER425">
        <v>1074</v>
      </c>
      <c r="ES425">
        <v>846</v>
      </c>
      <c r="ET425">
        <v>430</v>
      </c>
      <c r="EU425">
        <v>285</v>
      </c>
      <c r="EV425">
        <v>59</v>
      </c>
      <c r="EW425">
        <v>29</v>
      </c>
      <c r="EX425">
        <v>108</v>
      </c>
      <c r="EY425">
        <v>107</v>
      </c>
      <c r="EZ425">
        <v>7.6</v>
      </c>
      <c r="FA425">
        <v>2.6</v>
      </c>
      <c r="FB425">
        <v>10.199999999999999</v>
      </c>
      <c r="FC425" s="20">
        <v>87.08</v>
      </c>
      <c r="FD425" s="26">
        <f t="shared" si="147"/>
        <v>1.0619512195121952</v>
      </c>
      <c r="FE425">
        <v>15.033200000000001</v>
      </c>
      <c r="FF425">
        <v>1.57</v>
      </c>
      <c r="FG425">
        <v>0.01</v>
      </c>
      <c r="FH425">
        <v>1.58</v>
      </c>
      <c r="FI425">
        <v>7</v>
      </c>
      <c r="FJ425">
        <v>4</v>
      </c>
      <c r="FK425">
        <v>1</v>
      </c>
      <c r="FL425" s="42">
        <f t="shared" si="148"/>
        <v>162</v>
      </c>
      <c r="FM425" s="20">
        <f t="shared" si="149"/>
        <v>5.8947368421052628</v>
      </c>
      <c r="FN425" s="41">
        <v>0.20942408379999999</v>
      </c>
      <c r="FO425" s="20">
        <f t="shared" si="150"/>
        <v>73.7</v>
      </c>
      <c r="FP425" s="20">
        <f t="shared" si="151"/>
        <v>77.7928</v>
      </c>
      <c r="FQ425" s="20">
        <f t="shared" si="152"/>
        <v>125.70648655269557</v>
      </c>
      <c r="FV425" t="s">
        <v>711</v>
      </c>
      <c r="FW425" s="45">
        <v>6000000</v>
      </c>
      <c r="FX425" s="45">
        <v>5750000</v>
      </c>
      <c r="FY425">
        <v>590</v>
      </c>
      <c r="FZ425">
        <v>229</v>
      </c>
      <c r="GA425">
        <v>276</v>
      </c>
      <c r="GB425">
        <v>505</v>
      </c>
      <c r="GC425">
        <v>67</v>
      </c>
      <c r="GD425">
        <v>183</v>
      </c>
      <c r="GE425">
        <v>2022</v>
      </c>
      <c r="GF425">
        <v>10656</v>
      </c>
      <c r="GG425">
        <v>52.2</v>
      </c>
      <c r="GH425">
        <v>13.2</v>
      </c>
      <c r="GI425">
        <v>65.400000000000006</v>
      </c>
      <c r="GJ425" s="42">
        <f t="shared" si="153"/>
        <v>73.7</v>
      </c>
    </row>
    <row r="426" spans="1:192" x14ac:dyDescent="0.45">
      <c r="A426" s="40">
        <v>29376</v>
      </c>
      <c r="B426" t="s">
        <v>227</v>
      </c>
      <c r="C426" t="s">
        <v>126</v>
      </c>
      <c r="D426" t="s">
        <v>91</v>
      </c>
      <c r="E426" t="s">
        <v>91</v>
      </c>
      <c r="F426">
        <v>71</v>
      </c>
      <c r="G426">
        <v>208</v>
      </c>
      <c r="H426">
        <v>1998</v>
      </c>
      <c r="I426">
        <v>3</v>
      </c>
      <c r="J426">
        <v>75</v>
      </c>
      <c r="K426" t="s">
        <v>92</v>
      </c>
      <c r="L426">
        <v>2002</v>
      </c>
      <c r="M426">
        <v>37</v>
      </c>
      <c r="N426">
        <v>14</v>
      </c>
      <c r="O426">
        <v>8467400</v>
      </c>
      <c r="P426" t="s">
        <v>2486</v>
      </c>
      <c r="Q426" t="s">
        <v>2487</v>
      </c>
      <c r="R426" t="s">
        <v>2488</v>
      </c>
      <c r="S426" t="s">
        <v>2489</v>
      </c>
      <c r="T426" t="s">
        <v>720</v>
      </c>
      <c r="U426" t="s">
        <v>102</v>
      </c>
      <c r="V426">
        <v>67</v>
      </c>
      <c r="W426">
        <v>3</v>
      </c>
      <c r="X426">
        <v>14</v>
      </c>
      <c r="Y426">
        <v>8</v>
      </c>
      <c r="Z426">
        <v>17</v>
      </c>
      <c r="AA426">
        <v>14</v>
      </c>
      <c r="AB426">
        <v>52</v>
      </c>
      <c r="AC426" s="26">
        <f t="shared" si="132"/>
        <v>0.2537313432835821</v>
      </c>
      <c r="AD426" s="20">
        <f t="shared" si="133"/>
        <v>-4.7188995215310996</v>
      </c>
      <c r="AE426" s="20">
        <v>5.625</v>
      </c>
      <c r="AF426">
        <v>12</v>
      </c>
      <c r="AG426">
        <v>-8.9</v>
      </c>
      <c r="AH426">
        <v>26</v>
      </c>
      <c r="AI426">
        <v>1416</v>
      </c>
      <c r="AJ426">
        <v>69593</v>
      </c>
      <c r="AK426" s="20">
        <v>1159.8833333333</v>
      </c>
      <c r="AL426">
        <v>1159.8800000000001</v>
      </c>
      <c r="AM426">
        <v>1160</v>
      </c>
      <c r="AN426" s="26">
        <f t="shared" si="134"/>
        <v>17.31169154228856</v>
      </c>
      <c r="AO426">
        <v>29.15</v>
      </c>
      <c r="AP426" s="41">
        <f t="shared" si="135"/>
        <v>0.32075471698113206</v>
      </c>
      <c r="AQ426">
        <v>187</v>
      </c>
      <c r="AR426">
        <v>188</v>
      </c>
      <c r="AS426">
        <v>188</v>
      </c>
      <c r="AT426">
        <v>129</v>
      </c>
      <c r="AU426">
        <v>130</v>
      </c>
      <c r="AV426">
        <v>93</v>
      </c>
      <c r="AW426">
        <v>43</v>
      </c>
      <c r="AX426">
        <v>5</v>
      </c>
      <c r="AY426">
        <v>3</v>
      </c>
      <c r="AZ426">
        <v>16</v>
      </c>
      <c r="BA426" s="42">
        <f t="shared" si="136"/>
        <v>19</v>
      </c>
      <c r="BB426">
        <v>4.3499999999999996</v>
      </c>
      <c r="BC426">
        <v>54.688200000000002</v>
      </c>
      <c r="BD426" s="20">
        <v>161</v>
      </c>
      <c r="BE426" s="20">
        <f t="shared" si="137"/>
        <v>348</v>
      </c>
      <c r="BF426" s="20">
        <f t="shared" si="138"/>
        <v>18.001862261613269</v>
      </c>
      <c r="BG426">
        <v>371</v>
      </c>
      <c r="BH426">
        <v>327</v>
      </c>
      <c r="BI426">
        <v>399</v>
      </c>
      <c r="BJ426" s="41">
        <f t="shared" si="139"/>
        <v>0.48181818181818181</v>
      </c>
      <c r="BK426">
        <v>102</v>
      </c>
      <c r="BL426">
        <v>102</v>
      </c>
      <c r="BM426">
        <v>64</v>
      </c>
      <c r="BN426" s="42">
        <f t="shared" si="140"/>
        <v>38</v>
      </c>
      <c r="BO426">
        <v>37</v>
      </c>
      <c r="BP426">
        <v>47</v>
      </c>
      <c r="BQ426">
        <v>11</v>
      </c>
      <c r="BR426">
        <v>121</v>
      </c>
      <c r="BS426" s="41">
        <f t="shared" si="141"/>
        <v>0.11141804788213629</v>
      </c>
      <c r="BT426">
        <v>0</v>
      </c>
      <c r="BU426">
        <v>0</v>
      </c>
      <c r="BV426" s="41">
        <f t="shared" si="142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0</v>
      </c>
      <c r="CY426">
        <v>5</v>
      </c>
      <c r="CZ426">
        <v>30</v>
      </c>
      <c r="DA426">
        <v>1</v>
      </c>
      <c r="DB426">
        <v>0</v>
      </c>
      <c r="DC426">
        <v>63</v>
      </c>
      <c r="DD426">
        <v>5</v>
      </c>
      <c r="DE426">
        <v>1</v>
      </c>
      <c r="DF426">
        <v>0</v>
      </c>
      <c r="DG426">
        <v>23</v>
      </c>
      <c r="DH426">
        <v>12</v>
      </c>
      <c r="DI426">
        <v>3</v>
      </c>
      <c r="DJ426">
        <v>13</v>
      </c>
      <c r="DK426">
        <v>13</v>
      </c>
      <c r="DL426">
        <v>0</v>
      </c>
      <c r="DM426">
        <v>3</v>
      </c>
      <c r="DN426">
        <v>3</v>
      </c>
      <c r="DO426">
        <v>0</v>
      </c>
      <c r="DP426" s="42">
        <f t="shared" si="143"/>
        <v>-9</v>
      </c>
      <c r="DQ426" s="20">
        <v>-4.298</v>
      </c>
      <c r="DR426">
        <v>12</v>
      </c>
      <c r="DS426">
        <v>0</v>
      </c>
      <c r="DT426">
        <v>0</v>
      </c>
      <c r="DU426">
        <v>0</v>
      </c>
      <c r="DV426">
        <v>0</v>
      </c>
      <c r="DW426">
        <v>1071</v>
      </c>
      <c r="DX426">
        <v>1301</v>
      </c>
      <c r="DY426">
        <v>810</v>
      </c>
      <c r="DZ426">
        <v>965</v>
      </c>
      <c r="EA426">
        <v>544</v>
      </c>
      <c r="EB426">
        <v>657</v>
      </c>
      <c r="EC426">
        <v>50.02</v>
      </c>
      <c r="ED426">
        <v>62.2</v>
      </c>
      <c r="EE426">
        <v>53</v>
      </c>
      <c r="EF426">
        <v>47</v>
      </c>
      <c r="EG426" s="41">
        <f t="shared" si="144"/>
        <v>9.7426470588235295E-2</v>
      </c>
      <c r="EH426" s="43">
        <f t="shared" si="145"/>
        <v>0.92846270928462715</v>
      </c>
      <c r="EI426" s="44">
        <f t="shared" si="146"/>
        <v>1.0258891798728624</v>
      </c>
      <c r="EJ426">
        <v>1069</v>
      </c>
      <c r="EK426">
        <v>1299</v>
      </c>
      <c r="EL426">
        <v>808</v>
      </c>
      <c r="EM426">
        <v>963</v>
      </c>
      <c r="EN426">
        <v>544</v>
      </c>
      <c r="EO426">
        <v>657</v>
      </c>
      <c r="EP426">
        <v>52</v>
      </c>
      <c r="EQ426">
        <v>47</v>
      </c>
      <c r="ER426">
        <v>481</v>
      </c>
      <c r="ES426">
        <v>671</v>
      </c>
      <c r="ET426">
        <v>182</v>
      </c>
      <c r="EU426">
        <v>271</v>
      </c>
      <c r="EV426">
        <v>30</v>
      </c>
      <c r="EW426">
        <v>32</v>
      </c>
      <c r="EX426">
        <v>79</v>
      </c>
      <c r="EY426">
        <v>66</v>
      </c>
      <c r="EZ426">
        <v>0.60000000000000009</v>
      </c>
      <c r="FA426">
        <v>3.4</v>
      </c>
      <c r="FB426">
        <v>4</v>
      </c>
      <c r="FC426" s="20">
        <v>19.2</v>
      </c>
      <c r="FD426" s="26">
        <f t="shared" si="147"/>
        <v>0.28656716417910449</v>
      </c>
      <c r="FE426">
        <v>0.93390000000000006</v>
      </c>
      <c r="FF426">
        <v>0.1</v>
      </c>
      <c r="FG426">
        <v>-0.60000000000000009</v>
      </c>
      <c r="FH426">
        <v>-0.5</v>
      </c>
      <c r="FL426" s="42">
        <f t="shared" si="148"/>
        <v>249</v>
      </c>
      <c r="FM426" s="20">
        <f t="shared" si="149"/>
        <v>9.4166666666666661</v>
      </c>
      <c r="FN426" s="41">
        <v>1.6103692100000001E-2</v>
      </c>
      <c r="FO426" s="20">
        <f t="shared" si="150"/>
        <v>14.4</v>
      </c>
      <c r="FP426" s="20">
        <f t="shared" si="151"/>
        <v>16.1404</v>
      </c>
      <c r="FQ426" s="20">
        <f t="shared" si="152"/>
        <v>122.70234851881227</v>
      </c>
      <c r="FV426" t="s">
        <v>711</v>
      </c>
      <c r="FW426" s="45">
        <v>1000000</v>
      </c>
      <c r="FX426" s="45">
        <v>1000000</v>
      </c>
      <c r="FY426">
        <v>903</v>
      </c>
      <c r="FZ426">
        <v>76</v>
      </c>
      <c r="GA426">
        <v>212</v>
      </c>
      <c r="GB426">
        <v>288</v>
      </c>
      <c r="GC426">
        <v>14</v>
      </c>
      <c r="GD426">
        <v>490</v>
      </c>
      <c r="GE426">
        <v>1506</v>
      </c>
      <c r="GF426">
        <v>21295</v>
      </c>
      <c r="GG426">
        <v>13.7</v>
      </c>
      <c r="GH426">
        <v>46.5</v>
      </c>
      <c r="GI426">
        <v>60.2</v>
      </c>
      <c r="GJ426" s="42">
        <f t="shared" si="153"/>
        <v>14.4</v>
      </c>
    </row>
    <row r="427" spans="1:192" x14ac:dyDescent="0.45">
      <c r="A427" s="40">
        <v>32055</v>
      </c>
      <c r="B427" t="s">
        <v>1798</v>
      </c>
      <c r="D427" t="s">
        <v>817</v>
      </c>
      <c r="E427" t="s">
        <v>817</v>
      </c>
      <c r="F427">
        <v>73</v>
      </c>
      <c r="G427">
        <v>188</v>
      </c>
      <c r="H427">
        <v>2006</v>
      </c>
      <c r="I427">
        <v>1</v>
      </c>
      <c r="J427">
        <v>14</v>
      </c>
      <c r="K427" t="s">
        <v>92</v>
      </c>
      <c r="L427">
        <v>2009</v>
      </c>
      <c r="M427">
        <v>30</v>
      </c>
      <c r="N427">
        <v>9</v>
      </c>
      <c r="O427">
        <v>8473546</v>
      </c>
      <c r="P427" t="s">
        <v>2490</v>
      </c>
      <c r="Q427" t="s">
        <v>2491</v>
      </c>
      <c r="R427" t="s">
        <v>2492</v>
      </c>
      <c r="S427" t="s">
        <v>301</v>
      </c>
      <c r="T427" t="s">
        <v>710</v>
      </c>
      <c r="U427" t="s">
        <v>2493</v>
      </c>
      <c r="V427">
        <v>80</v>
      </c>
      <c r="W427">
        <v>27</v>
      </c>
      <c r="X427">
        <v>9</v>
      </c>
      <c r="Y427">
        <v>5</v>
      </c>
      <c r="Z427">
        <v>36</v>
      </c>
      <c r="AA427">
        <v>0</v>
      </c>
      <c r="AB427">
        <v>0</v>
      </c>
      <c r="AC427" s="26">
        <f t="shared" si="132"/>
        <v>0.45</v>
      </c>
      <c r="AD427" s="20">
        <f t="shared" si="133"/>
        <v>-2.536997885835035E-2</v>
      </c>
      <c r="AE427" s="20">
        <v>16.242000000000001</v>
      </c>
      <c r="AF427">
        <v>11</v>
      </c>
      <c r="AG427">
        <v>-1.6</v>
      </c>
      <c r="AH427">
        <v>16</v>
      </c>
      <c r="AI427">
        <v>1738</v>
      </c>
      <c r="AJ427">
        <v>71129</v>
      </c>
      <c r="AK427" s="20">
        <v>1185.45</v>
      </c>
      <c r="AL427">
        <v>1185.45</v>
      </c>
      <c r="AM427">
        <v>1186</v>
      </c>
      <c r="AN427" s="26">
        <f t="shared" si="134"/>
        <v>14.818541666666667</v>
      </c>
      <c r="AO427">
        <v>24.65</v>
      </c>
      <c r="AP427" s="41">
        <f t="shared" si="135"/>
        <v>0.70588235294117652</v>
      </c>
      <c r="AQ427">
        <v>260</v>
      </c>
      <c r="AR427">
        <v>260</v>
      </c>
      <c r="AS427">
        <v>260</v>
      </c>
      <c r="AT427">
        <v>216</v>
      </c>
      <c r="AU427">
        <v>216</v>
      </c>
      <c r="AV427">
        <v>167</v>
      </c>
      <c r="AW427">
        <v>168</v>
      </c>
      <c r="AX427">
        <v>93</v>
      </c>
      <c r="AY427">
        <v>22</v>
      </c>
      <c r="AZ427">
        <v>12</v>
      </c>
      <c r="BA427" s="42">
        <f t="shared" si="136"/>
        <v>34</v>
      </c>
      <c r="BB427">
        <v>22.86</v>
      </c>
      <c r="BC427">
        <v>28.437100000000001</v>
      </c>
      <c r="BD427" s="20">
        <v>94.8</v>
      </c>
      <c r="BE427" s="20">
        <f t="shared" si="137"/>
        <v>354.8</v>
      </c>
      <c r="BF427" s="20">
        <f t="shared" si="138"/>
        <v>17.957737568012146</v>
      </c>
      <c r="BG427">
        <v>321</v>
      </c>
      <c r="BH427">
        <v>390</v>
      </c>
      <c r="BI427">
        <v>491</v>
      </c>
      <c r="BJ427" s="41">
        <f t="shared" si="139"/>
        <v>0.39532019704433496</v>
      </c>
      <c r="BK427">
        <v>68</v>
      </c>
      <c r="BL427">
        <v>68</v>
      </c>
      <c r="BM427">
        <v>29</v>
      </c>
      <c r="BN427" s="42">
        <f t="shared" si="140"/>
        <v>39</v>
      </c>
      <c r="BO427">
        <v>49</v>
      </c>
      <c r="BP427">
        <v>33</v>
      </c>
      <c r="BQ427">
        <v>46</v>
      </c>
      <c r="BR427">
        <v>37</v>
      </c>
      <c r="BS427" s="41">
        <f t="shared" si="141"/>
        <v>3.5137701804368468E-2</v>
      </c>
      <c r="BT427">
        <v>10</v>
      </c>
      <c r="BU427">
        <v>12</v>
      </c>
      <c r="BV427" s="41">
        <f t="shared" si="142"/>
        <v>0.45454545454545453</v>
      </c>
      <c r="BW427">
        <v>6</v>
      </c>
      <c r="BX427">
        <v>7</v>
      </c>
      <c r="BY427">
        <v>2</v>
      </c>
      <c r="BZ427">
        <v>3</v>
      </c>
      <c r="CA427">
        <v>2</v>
      </c>
      <c r="CB427">
        <v>2</v>
      </c>
      <c r="CC427">
        <v>3</v>
      </c>
      <c r="CD427">
        <v>6</v>
      </c>
      <c r="CE427">
        <v>4</v>
      </c>
      <c r="CF427">
        <v>2</v>
      </c>
      <c r="CG427">
        <v>9</v>
      </c>
      <c r="CH427">
        <v>8</v>
      </c>
      <c r="CI427">
        <v>1</v>
      </c>
      <c r="CJ427">
        <v>0</v>
      </c>
      <c r="CK427">
        <v>2</v>
      </c>
      <c r="CL427">
        <v>3</v>
      </c>
      <c r="CM427">
        <v>7</v>
      </c>
      <c r="CN427">
        <v>0</v>
      </c>
      <c r="CO427">
        <v>0</v>
      </c>
      <c r="CP427">
        <v>4</v>
      </c>
      <c r="CQ427">
        <v>1</v>
      </c>
      <c r="CR427">
        <v>0</v>
      </c>
      <c r="CS427">
        <v>2</v>
      </c>
      <c r="CT427">
        <v>2</v>
      </c>
      <c r="CU427">
        <v>0</v>
      </c>
      <c r="CV427">
        <v>18</v>
      </c>
      <c r="CW427">
        <v>1</v>
      </c>
      <c r="CX427">
        <v>5</v>
      </c>
      <c r="CY427">
        <v>8</v>
      </c>
      <c r="CZ427">
        <v>35</v>
      </c>
      <c r="DA427">
        <v>16</v>
      </c>
      <c r="DB427">
        <v>1</v>
      </c>
      <c r="DC427">
        <v>8</v>
      </c>
      <c r="DD427">
        <v>30</v>
      </c>
      <c r="DE427">
        <v>13</v>
      </c>
      <c r="DF427">
        <v>0</v>
      </c>
      <c r="DG427">
        <v>99</v>
      </c>
      <c r="DH427">
        <v>8</v>
      </c>
      <c r="DI427">
        <v>12</v>
      </c>
      <c r="DJ427">
        <v>8</v>
      </c>
      <c r="DK427">
        <v>8</v>
      </c>
      <c r="DL427">
        <v>0</v>
      </c>
      <c r="DM427">
        <v>13</v>
      </c>
      <c r="DN427">
        <v>13</v>
      </c>
      <c r="DO427">
        <v>0</v>
      </c>
      <c r="DP427" s="42">
        <f t="shared" si="143"/>
        <v>4</v>
      </c>
      <c r="DQ427" s="20">
        <v>3.081</v>
      </c>
      <c r="DR427">
        <v>8</v>
      </c>
      <c r="DS427">
        <v>0</v>
      </c>
      <c r="DT427">
        <v>0</v>
      </c>
      <c r="DU427">
        <v>0</v>
      </c>
      <c r="DV427">
        <v>0</v>
      </c>
      <c r="DW427">
        <v>949</v>
      </c>
      <c r="DX427">
        <v>1357</v>
      </c>
      <c r="DY427">
        <v>737</v>
      </c>
      <c r="DZ427">
        <v>1016</v>
      </c>
      <c r="EA427">
        <v>570</v>
      </c>
      <c r="EB427">
        <v>756</v>
      </c>
      <c r="EC427">
        <v>54.42</v>
      </c>
      <c r="ED427">
        <v>72.81</v>
      </c>
      <c r="EE427">
        <v>51</v>
      </c>
      <c r="EF427">
        <v>52</v>
      </c>
      <c r="EG427" s="41">
        <f t="shared" si="144"/>
        <v>8.9473684210526316E-2</v>
      </c>
      <c r="EH427" s="43">
        <f t="shared" si="145"/>
        <v>0.93121693121693117</v>
      </c>
      <c r="EI427" s="44">
        <f t="shared" si="146"/>
        <v>1.0206906154274575</v>
      </c>
      <c r="EJ427">
        <v>952</v>
      </c>
      <c r="EK427">
        <v>1358</v>
      </c>
      <c r="EL427">
        <v>739</v>
      </c>
      <c r="EM427">
        <v>1018</v>
      </c>
      <c r="EN427">
        <v>570</v>
      </c>
      <c r="EO427">
        <v>759</v>
      </c>
      <c r="EP427">
        <v>51</v>
      </c>
      <c r="EQ427">
        <v>52</v>
      </c>
      <c r="ER427">
        <v>504</v>
      </c>
      <c r="ES427">
        <v>717</v>
      </c>
      <c r="ET427">
        <v>227</v>
      </c>
      <c r="EU427">
        <v>296</v>
      </c>
      <c r="EV427">
        <v>29</v>
      </c>
      <c r="EW427">
        <v>29</v>
      </c>
      <c r="EX427">
        <v>84</v>
      </c>
      <c r="EY427">
        <v>56</v>
      </c>
      <c r="EZ427">
        <v>3.2</v>
      </c>
      <c r="FA427">
        <v>1.9</v>
      </c>
      <c r="FB427">
        <v>5.0999999999999996</v>
      </c>
      <c r="FC427" s="20">
        <v>33.299999999999997</v>
      </c>
      <c r="FD427" s="26">
        <f t="shared" si="147"/>
        <v>0.41624999999999995</v>
      </c>
      <c r="FE427">
        <v>4.4617000000000004</v>
      </c>
      <c r="FF427">
        <v>0.68</v>
      </c>
      <c r="FG427">
        <v>-0.30000000000000004</v>
      </c>
      <c r="FH427">
        <v>0.38</v>
      </c>
      <c r="FL427" s="42">
        <f t="shared" si="148"/>
        <v>121</v>
      </c>
      <c r="FM427" s="20">
        <f t="shared" si="149"/>
        <v>14.25</v>
      </c>
      <c r="FN427" s="41">
        <v>0.20356605580000001</v>
      </c>
      <c r="FO427" s="20">
        <f t="shared" si="150"/>
        <v>34.4</v>
      </c>
      <c r="FP427" s="20">
        <f t="shared" si="151"/>
        <v>36.616199999999999</v>
      </c>
      <c r="FQ427" s="20">
        <f t="shared" si="152"/>
        <v>116.71517145387827</v>
      </c>
      <c r="FR427">
        <v>4</v>
      </c>
      <c r="FS427" t="s">
        <v>2494</v>
      </c>
      <c r="FT427">
        <v>195</v>
      </c>
      <c r="FV427" t="s">
        <v>711</v>
      </c>
      <c r="FW427" s="45">
        <v>1650000</v>
      </c>
      <c r="FX427" s="45">
        <v>1650000</v>
      </c>
      <c r="FY427">
        <v>553</v>
      </c>
      <c r="FZ427">
        <v>158</v>
      </c>
      <c r="GA427">
        <v>91</v>
      </c>
      <c r="GB427">
        <v>249</v>
      </c>
      <c r="GC427">
        <v>24</v>
      </c>
      <c r="GD427">
        <v>96</v>
      </c>
      <c r="GE427">
        <v>1218</v>
      </c>
      <c r="GF427">
        <v>8065</v>
      </c>
      <c r="GG427">
        <v>22.1</v>
      </c>
      <c r="GH427">
        <v>9.9</v>
      </c>
      <c r="GI427">
        <v>32.1</v>
      </c>
      <c r="GJ427" s="42">
        <f t="shared" si="153"/>
        <v>34.4</v>
      </c>
    </row>
    <row r="428" spans="1:192" x14ac:dyDescent="0.45">
      <c r="A428" s="40">
        <v>28873</v>
      </c>
      <c r="B428" t="s">
        <v>1143</v>
      </c>
      <c r="C428" t="s">
        <v>295</v>
      </c>
      <c r="D428" t="s">
        <v>107</v>
      </c>
      <c r="E428" t="s">
        <v>107</v>
      </c>
      <c r="F428">
        <v>67</v>
      </c>
      <c r="G428">
        <v>178</v>
      </c>
      <c r="H428">
        <v>1998</v>
      </c>
      <c r="I428">
        <v>3</v>
      </c>
      <c r="J428">
        <v>82</v>
      </c>
      <c r="K428" t="s">
        <v>202</v>
      </c>
      <c r="L428">
        <v>2001</v>
      </c>
      <c r="M428">
        <v>39</v>
      </c>
      <c r="N428">
        <v>16</v>
      </c>
      <c r="O428">
        <v>8467407</v>
      </c>
      <c r="P428" t="s">
        <v>2495</v>
      </c>
      <c r="Q428" t="s">
        <v>2496</v>
      </c>
      <c r="R428" t="s">
        <v>2497</v>
      </c>
      <c r="S428" t="s">
        <v>219</v>
      </c>
      <c r="T428" t="s">
        <v>710</v>
      </c>
      <c r="U428" t="s">
        <v>263</v>
      </c>
      <c r="V428">
        <v>20</v>
      </c>
      <c r="W428">
        <v>2</v>
      </c>
      <c r="X428">
        <v>5</v>
      </c>
      <c r="Y428">
        <v>3</v>
      </c>
      <c r="Z428">
        <v>7</v>
      </c>
      <c r="AA428">
        <v>20</v>
      </c>
      <c r="AB428">
        <v>78</v>
      </c>
      <c r="AC428" s="26">
        <f t="shared" si="132"/>
        <v>0.35</v>
      </c>
      <c r="AD428" s="20">
        <f t="shared" si="133"/>
        <v>-4.6898608349900588</v>
      </c>
      <c r="AE428" s="20">
        <v>2.4700000000000002</v>
      </c>
      <c r="AF428">
        <v>-1</v>
      </c>
      <c r="AG428">
        <v>1.8</v>
      </c>
      <c r="AH428">
        <v>2</v>
      </c>
      <c r="AI428">
        <v>331</v>
      </c>
      <c r="AJ428">
        <v>15681</v>
      </c>
      <c r="AK428" s="20">
        <v>261.35000000000002</v>
      </c>
      <c r="AL428">
        <v>261.35000000000002</v>
      </c>
      <c r="AM428">
        <v>261</v>
      </c>
      <c r="AN428" s="26">
        <f t="shared" si="134"/>
        <v>13.067500000000001</v>
      </c>
      <c r="AO428">
        <v>21.82</v>
      </c>
      <c r="AP428" s="41">
        <f t="shared" si="135"/>
        <v>0.63636363636363635</v>
      </c>
      <c r="AQ428">
        <v>59</v>
      </c>
      <c r="AR428">
        <v>59</v>
      </c>
      <c r="AS428">
        <v>59</v>
      </c>
      <c r="AT428">
        <v>50</v>
      </c>
      <c r="AU428">
        <v>50</v>
      </c>
      <c r="AV428">
        <v>42</v>
      </c>
      <c r="AW428">
        <v>26</v>
      </c>
      <c r="AX428">
        <v>12</v>
      </c>
      <c r="AY428">
        <v>2</v>
      </c>
      <c r="AZ428">
        <v>6</v>
      </c>
      <c r="BA428" s="42">
        <f t="shared" si="136"/>
        <v>8</v>
      </c>
      <c r="BB428">
        <v>3.88</v>
      </c>
      <c r="BC428">
        <v>36.785699999999999</v>
      </c>
      <c r="BD428" s="20">
        <v>114.1</v>
      </c>
      <c r="BE428" s="20">
        <f t="shared" si="137"/>
        <v>173.1</v>
      </c>
      <c r="BF428" s="20">
        <f t="shared" si="138"/>
        <v>39.73981251195714</v>
      </c>
      <c r="BG428">
        <v>93</v>
      </c>
      <c r="BH428">
        <v>93</v>
      </c>
      <c r="BI428">
        <v>65</v>
      </c>
      <c r="BJ428" s="41">
        <f t="shared" si="139"/>
        <v>0.58860759493670889</v>
      </c>
      <c r="BK428">
        <v>17</v>
      </c>
      <c r="BL428">
        <v>17</v>
      </c>
      <c r="BM428">
        <v>22</v>
      </c>
      <c r="BN428" s="42">
        <f t="shared" si="140"/>
        <v>-5</v>
      </c>
      <c r="BO428">
        <v>8</v>
      </c>
      <c r="BP428">
        <v>1</v>
      </c>
      <c r="BQ428">
        <v>5</v>
      </c>
      <c r="BR428">
        <v>6</v>
      </c>
      <c r="BS428" s="41">
        <f t="shared" si="141"/>
        <v>3.8216560509554139E-2</v>
      </c>
      <c r="BT428">
        <v>6</v>
      </c>
      <c r="BU428">
        <v>7</v>
      </c>
      <c r="BV428" s="41">
        <f t="shared" si="142"/>
        <v>0.46153846153846156</v>
      </c>
      <c r="BW428">
        <v>0</v>
      </c>
      <c r="BX428">
        <v>0</v>
      </c>
      <c r="BY428">
        <v>1</v>
      </c>
      <c r="BZ428">
        <v>2</v>
      </c>
      <c r="CA428">
        <v>5</v>
      </c>
      <c r="CB428">
        <v>5</v>
      </c>
      <c r="CC428">
        <v>3</v>
      </c>
      <c r="CD428">
        <v>0</v>
      </c>
      <c r="CE428">
        <v>1</v>
      </c>
      <c r="CF428">
        <v>2</v>
      </c>
      <c r="CG428">
        <v>4</v>
      </c>
      <c r="CH428">
        <v>6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2</v>
      </c>
      <c r="CZ428">
        <v>6</v>
      </c>
      <c r="DA428">
        <v>7</v>
      </c>
      <c r="DB428">
        <v>1</v>
      </c>
      <c r="DC428">
        <v>7</v>
      </c>
      <c r="DD428">
        <v>5</v>
      </c>
      <c r="DE428">
        <v>2</v>
      </c>
      <c r="DF428">
        <v>0</v>
      </c>
      <c r="DG428">
        <v>20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1</v>
      </c>
      <c r="DN428">
        <v>1</v>
      </c>
      <c r="DO428">
        <v>0</v>
      </c>
      <c r="DP428" s="42">
        <f t="shared" si="143"/>
        <v>0</v>
      </c>
      <c r="DQ428" s="20">
        <v>-0.11600000000000001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286</v>
      </c>
      <c r="DX428">
        <v>204</v>
      </c>
      <c r="DY428">
        <v>211</v>
      </c>
      <c r="DZ428">
        <v>151</v>
      </c>
      <c r="EA428">
        <v>166</v>
      </c>
      <c r="EB428">
        <v>110</v>
      </c>
      <c r="EC428">
        <v>14</v>
      </c>
      <c r="ED428">
        <v>8.35</v>
      </c>
      <c r="EE428">
        <v>11</v>
      </c>
      <c r="EF428">
        <v>5</v>
      </c>
      <c r="EG428" s="41">
        <f t="shared" si="144"/>
        <v>6.6265060240963861E-2</v>
      </c>
      <c r="EH428" s="43">
        <f t="shared" si="145"/>
        <v>0.95454545454545459</v>
      </c>
      <c r="EI428" s="44">
        <f t="shared" si="146"/>
        <v>1.0208105147864184</v>
      </c>
      <c r="EJ428">
        <v>286</v>
      </c>
      <c r="EK428">
        <v>204</v>
      </c>
      <c r="EL428">
        <v>210</v>
      </c>
      <c r="EM428">
        <v>151</v>
      </c>
      <c r="EN428">
        <v>165</v>
      </c>
      <c r="EO428">
        <v>110</v>
      </c>
      <c r="EP428">
        <v>11</v>
      </c>
      <c r="EQ428">
        <v>5</v>
      </c>
      <c r="ER428">
        <v>126</v>
      </c>
      <c r="ES428">
        <v>90</v>
      </c>
      <c r="ET428">
        <v>48</v>
      </c>
      <c r="EU428">
        <v>33</v>
      </c>
      <c r="EV428">
        <v>6</v>
      </c>
      <c r="EW428">
        <v>3</v>
      </c>
      <c r="EX428">
        <v>11</v>
      </c>
      <c r="EY428">
        <v>16</v>
      </c>
      <c r="EZ428">
        <v>0.2</v>
      </c>
      <c r="FA428">
        <v>0.30000000000000004</v>
      </c>
      <c r="FB428">
        <v>0.5</v>
      </c>
      <c r="FC428" s="20">
        <v>8.89</v>
      </c>
      <c r="FD428" s="26">
        <f t="shared" si="147"/>
        <v>0.44450000000000001</v>
      </c>
      <c r="FE428">
        <v>0.5091</v>
      </c>
      <c r="FF428">
        <v>0</v>
      </c>
      <c r="FG428">
        <v>0.08</v>
      </c>
      <c r="FH428">
        <v>7.0000000000000007E-2</v>
      </c>
      <c r="FL428" s="42">
        <f t="shared" si="148"/>
        <v>25</v>
      </c>
      <c r="FM428" s="20">
        <f t="shared" si="149"/>
        <v>22</v>
      </c>
      <c r="FN428" s="41">
        <v>3.0943396200000001E-2</v>
      </c>
      <c r="FO428" s="20">
        <f t="shared" si="150"/>
        <v>6.8</v>
      </c>
      <c r="FP428" s="20">
        <f t="shared" si="151"/>
        <v>6.9767999999999999</v>
      </c>
      <c r="FQ428" s="20">
        <f t="shared" si="152"/>
        <v>112.49282571264587</v>
      </c>
      <c r="FV428" t="s">
        <v>711</v>
      </c>
      <c r="FW428" s="45">
        <v>700000</v>
      </c>
      <c r="FX428" s="45">
        <v>700000</v>
      </c>
      <c r="FY428">
        <v>1026</v>
      </c>
      <c r="FZ428">
        <v>291</v>
      </c>
      <c r="GA428">
        <v>304</v>
      </c>
      <c r="GB428">
        <v>595</v>
      </c>
      <c r="GC428">
        <v>35</v>
      </c>
      <c r="GD428">
        <v>377</v>
      </c>
      <c r="GE428">
        <v>2770</v>
      </c>
      <c r="GF428">
        <v>18132</v>
      </c>
      <c r="GG428">
        <v>43.4</v>
      </c>
      <c r="GH428">
        <v>24.4</v>
      </c>
      <c r="GI428">
        <v>67.7</v>
      </c>
      <c r="GJ428" s="42">
        <f t="shared" si="153"/>
        <v>6.8</v>
      </c>
    </row>
    <row r="429" spans="1:192" x14ac:dyDescent="0.45">
      <c r="A429" s="40">
        <v>32052</v>
      </c>
      <c r="B429" t="s">
        <v>822</v>
      </c>
      <c r="C429" t="s">
        <v>823</v>
      </c>
      <c r="D429" t="s">
        <v>107</v>
      </c>
      <c r="E429" t="s">
        <v>107</v>
      </c>
      <c r="F429">
        <v>72</v>
      </c>
      <c r="G429">
        <v>202</v>
      </c>
      <c r="H429">
        <v>2006</v>
      </c>
      <c r="I429">
        <v>1</v>
      </c>
      <c r="J429">
        <v>5</v>
      </c>
      <c r="K429" t="s">
        <v>202</v>
      </c>
      <c r="L429">
        <v>2006</v>
      </c>
      <c r="M429">
        <v>30</v>
      </c>
      <c r="N429">
        <v>12</v>
      </c>
      <c r="O429">
        <v>8473548</v>
      </c>
      <c r="P429" t="s">
        <v>2498</v>
      </c>
      <c r="Q429" t="s">
        <v>2499</v>
      </c>
      <c r="R429" t="s">
        <v>2500</v>
      </c>
      <c r="S429" t="s">
        <v>2501</v>
      </c>
      <c r="T429" t="s">
        <v>710</v>
      </c>
      <c r="U429" t="s">
        <v>230</v>
      </c>
      <c r="V429">
        <v>82</v>
      </c>
      <c r="W429">
        <v>34</v>
      </c>
      <c r="X429">
        <v>58</v>
      </c>
      <c r="Y429">
        <v>40</v>
      </c>
      <c r="Z429">
        <v>92</v>
      </c>
      <c r="AA429">
        <v>2</v>
      </c>
      <c r="AB429">
        <v>6</v>
      </c>
      <c r="AC429" s="26">
        <f t="shared" si="132"/>
        <v>1.1219512195121952</v>
      </c>
      <c r="AD429" s="20">
        <f t="shared" si="133"/>
        <v>28.036057692307693</v>
      </c>
      <c r="AE429" s="20">
        <v>34.058999999999997</v>
      </c>
      <c r="AF429">
        <v>-4</v>
      </c>
      <c r="AG429">
        <v>7</v>
      </c>
      <c r="AH429">
        <v>36</v>
      </c>
      <c r="AI429">
        <v>1823</v>
      </c>
      <c r="AJ429">
        <v>91935</v>
      </c>
      <c r="AK429" s="20">
        <v>1532.25</v>
      </c>
      <c r="AL429">
        <v>1532.25</v>
      </c>
      <c r="AM429">
        <v>1532</v>
      </c>
      <c r="AN429" s="26">
        <f t="shared" si="134"/>
        <v>18.685975609756099</v>
      </c>
      <c r="AO429">
        <v>30.99</v>
      </c>
      <c r="AP429" s="41">
        <f t="shared" si="135"/>
        <v>0.70769230769230773</v>
      </c>
      <c r="AQ429">
        <v>449</v>
      </c>
      <c r="AR429">
        <v>449</v>
      </c>
      <c r="AS429">
        <v>449</v>
      </c>
      <c r="AT429">
        <v>327</v>
      </c>
      <c r="AU429">
        <v>327</v>
      </c>
      <c r="AV429">
        <v>261</v>
      </c>
      <c r="AW429">
        <v>246</v>
      </c>
      <c r="AX429">
        <v>71</v>
      </c>
      <c r="AY429">
        <v>9</v>
      </c>
      <c r="AZ429">
        <v>31</v>
      </c>
      <c r="BA429" s="42">
        <f t="shared" si="136"/>
        <v>40</v>
      </c>
      <c r="BB429">
        <v>21.68</v>
      </c>
      <c r="BC429">
        <v>28.7241</v>
      </c>
      <c r="BD429" s="20">
        <v>574.4</v>
      </c>
      <c r="BE429" s="20">
        <f t="shared" si="137"/>
        <v>1023.4</v>
      </c>
      <c r="BF429" s="20">
        <f t="shared" si="138"/>
        <v>40.074400391581008</v>
      </c>
      <c r="BG429">
        <v>826</v>
      </c>
      <c r="BH429">
        <v>463</v>
      </c>
      <c r="BI429">
        <v>300</v>
      </c>
      <c r="BJ429" s="41">
        <f t="shared" si="139"/>
        <v>0.73357015985790408</v>
      </c>
      <c r="BK429">
        <v>10</v>
      </c>
      <c r="BL429">
        <v>10</v>
      </c>
      <c r="BM429">
        <v>40</v>
      </c>
      <c r="BN429" s="42">
        <f t="shared" si="140"/>
        <v>-30</v>
      </c>
      <c r="BO429">
        <v>66</v>
      </c>
      <c r="BP429">
        <v>60</v>
      </c>
      <c r="BQ429">
        <v>26</v>
      </c>
      <c r="BR429">
        <v>17</v>
      </c>
      <c r="BS429" s="41">
        <f t="shared" si="141"/>
        <v>1.6798418972332016E-2</v>
      </c>
      <c r="BT429">
        <v>6</v>
      </c>
      <c r="BU429">
        <v>13</v>
      </c>
      <c r="BV429" s="41">
        <f t="shared" si="142"/>
        <v>0.31578947368421051</v>
      </c>
      <c r="BW429">
        <v>2</v>
      </c>
      <c r="BX429">
        <v>3</v>
      </c>
      <c r="BY429">
        <v>0</v>
      </c>
      <c r="BZ429">
        <v>0</v>
      </c>
      <c r="CA429">
        <v>4</v>
      </c>
      <c r="CB429">
        <v>10</v>
      </c>
      <c r="CC429">
        <v>1</v>
      </c>
      <c r="CD429">
        <v>2</v>
      </c>
      <c r="CE429">
        <v>2</v>
      </c>
      <c r="CF429">
        <v>4</v>
      </c>
      <c r="CG429">
        <v>5</v>
      </c>
      <c r="CH429">
        <v>9</v>
      </c>
      <c r="CI429">
        <v>0</v>
      </c>
      <c r="CJ429">
        <v>3</v>
      </c>
      <c r="CK429">
        <v>4</v>
      </c>
      <c r="CL429">
        <v>6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14</v>
      </c>
      <c r="CT429">
        <v>2</v>
      </c>
      <c r="CU429">
        <v>0</v>
      </c>
      <c r="CV429">
        <v>18</v>
      </c>
      <c r="CW429">
        <v>1</v>
      </c>
      <c r="CX429">
        <v>3</v>
      </c>
      <c r="CY429">
        <v>8</v>
      </c>
      <c r="CZ429">
        <v>54</v>
      </c>
      <c r="DA429">
        <v>15</v>
      </c>
      <c r="DB429">
        <v>2</v>
      </c>
      <c r="DC429">
        <v>10</v>
      </c>
      <c r="DD429">
        <v>63</v>
      </c>
      <c r="DE429">
        <v>7</v>
      </c>
      <c r="DF429">
        <v>0</v>
      </c>
      <c r="DG429">
        <v>164</v>
      </c>
      <c r="DH429">
        <v>14</v>
      </c>
      <c r="DI429">
        <v>9</v>
      </c>
      <c r="DJ429">
        <v>14</v>
      </c>
      <c r="DK429">
        <v>14</v>
      </c>
      <c r="DL429">
        <v>0</v>
      </c>
      <c r="DM429">
        <v>8</v>
      </c>
      <c r="DN429">
        <v>8</v>
      </c>
      <c r="DO429">
        <v>0</v>
      </c>
      <c r="DP429" s="42">
        <f t="shared" si="143"/>
        <v>-5</v>
      </c>
      <c r="DQ429" s="20">
        <v>-5.077</v>
      </c>
      <c r="DR429">
        <v>13</v>
      </c>
      <c r="DS429">
        <v>0</v>
      </c>
      <c r="DT429">
        <v>0</v>
      </c>
      <c r="DU429">
        <v>1</v>
      </c>
      <c r="DV429">
        <v>0</v>
      </c>
      <c r="DW429">
        <v>1824</v>
      </c>
      <c r="DX429">
        <v>1290</v>
      </c>
      <c r="DY429">
        <v>1411</v>
      </c>
      <c r="DZ429">
        <v>995</v>
      </c>
      <c r="EA429">
        <v>1071</v>
      </c>
      <c r="EB429">
        <v>763</v>
      </c>
      <c r="EC429">
        <v>109.71</v>
      </c>
      <c r="ED429">
        <v>71.13</v>
      </c>
      <c r="EE429">
        <v>130</v>
      </c>
      <c r="EF429">
        <v>76</v>
      </c>
      <c r="EG429" s="41">
        <f t="shared" si="144"/>
        <v>0.12138188608776844</v>
      </c>
      <c r="EH429" s="43">
        <f t="shared" si="145"/>
        <v>0.90039318479685448</v>
      </c>
      <c r="EI429" s="44">
        <f t="shared" si="146"/>
        <v>1.0217750708846229</v>
      </c>
      <c r="EJ429">
        <v>1824</v>
      </c>
      <c r="EK429">
        <v>1290</v>
      </c>
      <c r="EL429">
        <v>1411</v>
      </c>
      <c r="EM429">
        <v>995</v>
      </c>
      <c r="EN429">
        <v>1070</v>
      </c>
      <c r="EO429">
        <v>763</v>
      </c>
      <c r="EP429">
        <v>130</v>
      </c>
      <c r="EQ429">
        <v>76</v>
      </c>
      <c r="ER429">
        <v>1054</v>
      </c>
      <c r="ES429">
        <v>672</v>
      </c>
      <c r="ET429">
        <v>408</v>
      </c>
      <c r="EU429">
        <v>291</v>
      </c>
      <c r="EV429">
        <v>70</v>
      </c>
      <c r="EW429">
        <v>42</v>
      </c>
      <c r="EX429">
        <v>121</v>
      </c>
      <c r="EY429">
        <v>84</v>
      </c>
      <c r="EZ429">
        <v>8.6</v>
      </c>
      <c r="FA429">
        <v>1.4</v>
      </c>
      <c r="FB429">
        <v>10.1</v>
      </c>
      <c r="FC429" s="20">
        <v>82.91</v>
      </c>
      <c r="FD429" s="26">
        <f t="shared" si="147"/>
        <v>1.0110975609756097</v>
      </c>
      <c r="FE429">
        <v>12.177899999999999</v>
      </c>
      <c r="FF429">
        <v>2.2000000000000002</v>
      </c>
      <c r="FG429">
        <v>-0.76</v>
      </c>
      <c r="FH429">
        <v>1.44</v>
      </c>
      <c r="FI429">
        <v>2</v>
      </c>
      <c r="FJ429">
        <v>0</v>
      </c>
      <c r="FK429">
        <v>0</v>
      </c>
      <c r="FL429" s="42">
        <f t="shared" si="148"/>
        <v>63</v>
      </c>
      <c r="FM429" s="20">
        <f t="shared" si="149"/>
        <v>2.7692307692307692</v>
      </c>
      <c r="FN429" s="41">
        <v>0.14406779659999999</v>
      </c>
      <c r="FO429" s="20">
        <f t="shared" si="150"/>
        <v>88.4</v>
      </c>
      <c r="FP429" s="20">
        <f t="shared" si="151"/>
        <v>90.9846</v>
      </c>
      <c r="FQ429" s="20">
        <f t="shared" si="152"/>
        <v>121.93832599118942</v>
      </c>
      <c r="FU429" t="s">
        <v>731</v>
      </c>
      <c r="FV429" t="s">
        <v>711</v>
      </c>
      <c r="FW429" s="45">
        <v>9000000</v>
      </c>
      <c r="FX429" s="45">
        <v>8000000</v>
      </c>
      <c r="FY429">
        <v>914</v>
      </c>
      <c r="FZ429">
        <v>330</v>
      </c>
      <c r="GA429">
        <v>411</v>
      </c>
      <c r="GB429">
        <v>741</v>
      </c>
      <c r="GC429">
        <v>-67</v>
      </c>
      <c r="GD429">
        <v>270</v>
      </c>
      <c r="GE429">
        <v>3042</v>
      </c>
      <c r="GF429">
        <v>16713</v>
      </c>
      <c r="GG429">
        <v>70.599999999999994</v>
      </c>
      <c r="GH429">
        <v>13.9</v>
      </c>
      <c r="GI429">
        <v>84.6</v>
      </c>
      <c r="GJ429" s="42">
        <f t="shared" si="153"/>
        <v>88.4</v>
      </c>
    </row>
    <row r="430" spans="1:192" x14ac:dyDescent="0.45">
      <c r="A430" s="40">
        <v>30480</v>
      </c>
      <c r="B430" t="s">
        <v>1063</v>
      </c>
      <c r="C430" t="s">
        <v>145</v>
      </c>
      <c r="D430" t="s">
        <v>91</v>
      </c>
      <c r="E430" t="s">
        <v>91</v>
      </c>
      <c r="F430">
        <v>75</v>
      </c>
      <c r="G430">
        <v>214</v>
      </c>
      <c r="H430">
        <v>2001</v>
      </c>
      <c r="I430">
        <v>1</v>
      </c>
      <c r="J430">
        <v>2</v>
      </c>
      <c r="K430" t="s">
        <v>202</v>
      </c>
      <c r="L430">
        <v>2002</v>
      </c>
      <c r="M430">
        <v>34</v>
      </c>
      <c r="N430">
        <v>15</v>
      </c>
      <c r="O430">
        <v>8469455</v>
      </c>
      <c r="P430" t="s">
        <v>2502</v>
      </c>
      <c r="Q430" t="s">
        <v>2503</v>
      </c>
      <c r="R430" t="s">
        <v>2504</v>
      </c>
      <c r="S430" t="s">
        <v>321</v>
      </c>
      <c r="T430" t="s">
        <v>716</v>
      </c>
      <c r="U430" t="s">
        <v>351</v>
      </c>
      <c r="V430">
        <v>78</v>
      </c>
      <c r="W430">
        <v>8</v>
      </c>
      <c r="X430">
        <v>18</v>
      </c>
      <c r="Y430">
        <v>13</v>
      </c>
      <c r="Z430">
        <v>26</v>
      </c>
      <c r="AA430">
        <v>10</v>
      </c>
      <c r="AB430">
        <v>53</v>
      </c>
      <c r="AC430" s="26">
        <f t="shared" si="132"/>
        <v>0.33333333333333331</v>
      </c>
      <c r="AD430" s="20">
        <f t="shared" si="133"/>
        <v>-47.804610318331498</v>
      </c>
      <c r="AE430" s="20">
        <v>9.5150000000000006</v>
      </c>
      <c r="AF430">
        <v>-12</v>
      </c>
      <c r="AG430">
        <v>5.8</v>
      </c>
      <c r="AH430">
        <v>12</v>
      </c>
      <c r="AI430">
        <v>1469</v>
      </c>
      <c r="AJ430">
        <v>60868</v>
      </c>
      <c r="AK430" s="20">
        <v>1014.4666666667</v>
      </c>
      <c r="AL430">
        <v>1014.47</v>
      </c>
      <c r="AM430">
        <v>1014</v>
      </c>
      <c r="AN430" s="26">
        <f t="shared" si="134"/>
        <v>13.005982905982906</v>
      </c>
      <c r="AO430">
        <v>21.83</v>
      </c>
      <c r="AP430" s="41">
        <f t="shared" si="135"/>
        <v>0.59090909090909094</v>
      </c>
      <c r="AQ430">
        <v>275</v>
      </c>
      <c r="AR430">
        <v>275</v>
      </c>
      <c r="AS430">
        <v>275</v>
      </c>
      <c r="AT430">
        <v>201</v>
      </c>
      <c r="AU430">
        <v>201</v>
      </c>
      <c r="AV430">
        <v>138</v>
      </c>
      <c r="AW430">
        <v>133</v>
      </c>
      <c r="AX430">
        <v>64</v>
      </c>
      <c r="AY430">
        <v>6</v>
      </c>
      <c r="AZ430">
        <v>14</v>
      </c>
      <c r="BA430" s="42">
        <f t="shared" si="136"/>
        <v>20</v>
      </c>
      <c r="BB430">
        <v>13.35</v>
      </c>
      <c r="BC430">
        <v>31.8261</v>
      </c>
      <c r="BD430" s="20">
        <v>308.3</v>
      </c>
      <c r="BE430" s="20">
        <f t="shared" si="137"/>
        <v>583.29999999999995</v>
      </c>
      <c r="BF430" s="20">
        <f t="shared" si="138"/>
        <v>34.498802330280832</v>
      </c>
      <c r="BG430">
        <v>449</v>
      </c>
      <c r="BH430">
        <v>290</v>
      </c>
      <c r="BI430">
        <v>267</v>
      </c>
      <c r="BJ430" s="41">
        <f t="shared" si="139"/>
        <v>0.62709497206703912</v>
      </c>
      <c r="BK430">
        <v>16</v>
      </c>
      <c r="BL430">
        <v>16</v>
      </c>
      <c r="BM430">
        <v>39</v>
      </c>
      <c r="BN430" s="42">
        <f t="shared" si="140"/>
        <v>-23</v>
      </c>
      <c r="BO430">
        <v>63</v>
      </c>
      <c r="BP430">
        <v>36</v>
      </c>
      <c r="BQ430">
        <v>12</v>
      </c>
      <c r="BR430">
        <v>26</v>
      </c>
      <c r="BS430" s="41">
        <f t="shared" si="141"/>
        <v>4.1867954911433171E-2</v>
      </c>
      <c r="BT430">
        <v>417</v>
      </c>
      <c r="BU430">
        <v>330</v>
      </c>
      <c r="BV430" s="41">
        <f t="shared" si="142"/>
        <v>0.55823293172690758</v>
      </c>
      <c r="BW430">
        <v>113</v>
      </c>
      <c r="BX430">
        <v>91</v>
      </c>
      <c r="BY430">
        <v>132</v>
      </c>
      <c r="BZ430">
        <v>104</v>
      </c>
      <c r="CA430">
        <v>172</v>
      </c>
      <c r="CB430">
        <v>135</v>
      </c>
      <c r="CC430">
        <v>117</v>
      </c>
      <c r="CD430">
        <v>88</v>
      </c>
      <c r="CE430">
        <v>165</v>
      </c>
      <c r="CF430">
        <v>132</v>
      </c>
      <c r="CG430">
        <v>241</v>
      </c>
      <c r="CH430">
        <v>188</v>
      </c>
      <c r="CI430">
        <v>0</v>
      </c>
      <c r="CJ430">
        <v>0</v>
      </c>
      <c r="CK430">
        <v>1</v>
      </c>
      <c r="CL430">
        <v>3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2</v>
      </c>
      <c r="CS430">
        <v>0</v>
      </c>
      <c r="CT430">
        <v>1</v>
      </c>
      <c r="CU430">
        <v>0</v>
      </c>
      <c r="CV430">
        <v>4</v>
      </c>
      <c r="CW430">
        <v>2</v>
      </c>
      <c r="CX430">
        <v>1</v>
      </c>
      <c r="CY430">
        <v>5</v>
      </c>
      <c r="CZ430">
        <v>55</v>
      </c>
      <c r="DA430">
        <v>12</v>
      </c>
      <c r="DB430">
        <v>4</v>
      </c>
      <c r="DC430">
        <v>26</v>
      </c>
      <c r="DD430">
        <v>15</v>
      </c>
      <c r="DE430">
        <v>10</v>
      </c>
      <c r="DF430">
        <v>2</v>
      </c>
      <c r="DG430">
        <v>69</v>
      </c>
      <c r="DH430">
        <v>6</v>
      </c>
      <c r="DI430">
        <v>6</v>
      </c>
      <c r="DJ430">
        <v>5</v>
      </c>
      <c r="DK430">
        <v>5</v>
      </c>
      <c r="DL430">
        <v>0</v>
      </c>
      <c r="DM430">
        <v>4</v>
      </c>
      <c r="DN430">
        <v>4</v>
      </c>
      <c r="DO430">
        <v>0</v>
      </c>
      <c r="DP430" s="42">
        <f t="shared" si="143"/>
        <v>0</v>
      </c>
      <c r="DQ430" s="20">
        <v>-1.3129999999999999</v>
      </c>
      <c r="DR430">
        <v>6</v>
      </c>
      <c r="DS430">
        <v>0</v>
      </c>
      <c r="DT430">
        <v>0</v>
      </c>
      <c r="DU430">
        <v>0</v>
      </c>
      <c r="DV430">
        <v>0</v>
      </c>
      <c r="DW430">
        <v>1193</v>
      </c>
      <c r="DX430">
        <v>812</v>
      </c>
      <c r="DY430">
        <v>852</v>
      </c>
      <c r="DZ430">
        <v>595</v>
      </c>
      <c r="EA430">
        <v>596</v>
      </c>
      <c r="EB430">
        <v>422</v>
      </c>
      <c r="EC430">
        <v>56.42</v>
      </c>
      <c r="ED430">
        <v>36.119999999999997</v>
      </c>
      <c r="EE430">
        <v>44</v>
      </c>
      <c r="EF430">
        <v>39</v>
      </c>
      <c r="EG430" s="41">
        <f t="shared" si="144"/>
        <v>7.3825503355704702E-2</v>
      </c>
      <c r="EH430" s="43">
        <f t="shared" si="145"/>
        <v>0.90758293838862558</v>
      </c>
      <c r="EI430" s="44">
        <f t="shared" si="146"/>
        <v>0.98140844174433028</v>
      </c>
      <c r="EJ430">
        <v>1191</v>
      </c>
      <c r="EK430">
        <v>813</v>
      </c>
      <c r="EL430">
        <v>850</v>
      </c>
      <c r="EM430">
        <v>597</v>
      </c>
      <c r="EN430">
        <v>593</v>
      </c>
      <c r="EO430">
        <v>424</v>
      </c>
      <c r="EP430">
        <v>44</v>
      </c>
      <c r="EQ430">
        <v>39</v>
      </c>
      <c r="ER430">
        <v>580</v>
      </c>
      <c r="ES430">
        <v>365</v>
      </c>
      <c r="ET430">
        <v>237</v>
      </c>
      <c r="EU430">
        <v>126</v>
      </c>
      <c r="EV430">
        <v>22</v>
      </c>
      <c r="EW430">
        <v>17</v>
      </c>
      <c r="EX430">
        <v>56</v>
      </c>
      <c r="EY430">
        <v>64</v>
      </c>
      <c r="EZ430">
        <v>0.7</v>
      </c>
      <c r="FA430">
        <v>0.8</v>
      </c>
      <c r="FB430">
        <v>1.5</v>
      </c>
      <c r="FC430" s="20">
        <v>33.520000000000003</v>
      </c>
      <c r="FD430" s="26">
        <f t="shared" si="147"/>
        <v>0.42974358974358978</v>
      </c>
      <c r="FE430">
        <v>1.7686000000000002</v>
      </c>
      <c r="FF430">
        <v>1.03</v>
      </c>
      <c r="FG430">
        <v>-0.03</v>
      </c>
      <c r="FH430">
        <v>1</v>
      </c>
      <c r="FI430">
        <v>4</v>
      </c>
      <c r="FJ430">
        <v>1</v>
      </c>
      <c r="FK430">
        <v>1</v>
      </c>
      <c r="FL430" s="42">
        <f t="shared" si="148"/>
        <v>54</v>
      </c>
      <c r="FM430" s="20">
        <f t="shared" si="149"/>
        <v>4.666666666666667</v>
      </c>
      <c r="FN430" s="41">
        <v>3.7714154300000004E-2</v>
      </c>
      <c r="FO430" s="20">
        <f t="shared" si="150"/>
        <v>24.8</v>
      </c>
      <c r="FP430" s="20">
        <f t="shared" si="151"/>
        <v>25.737400000000001</v>
      </c>
      <c r="FQ430" s="20">
        <f t="shared" si="152"/>
        <v>118.58408824312203</v>
      </c>
      <c r="FR430">
        <v>4</v>
      </c>
      <c r="FS430" t="s">
        <v>856</v>
      </c>
      <c r="FT430">
        <v>195</v>
      </c>
      <c r="FU430" t="s">
        <v>1618</v>
      </c>
      <c r="FV430" t="s">
        <v>711</v>
      </c>
      <c r="FW430" s="45">
        <v>7500000</v>
      </c>
      <c r="FX430" s="45">
        <v>7500000</v>
      </c>
      <c r="FY430">
        <v>989</v>
      </c>
      <c r="FZ430">
        <v>324</v>
      </c>
      <c r="GA430">
        <v>564</v>
      </c>
      <c r="GB430">
        <v>888</v>
      </c>
      <c r="GC430">
        <v>21</v>
      </c>
      <c r="GD430">
        <v>525</v>
      </c>
      <c r="GE430">
        <v>2494</v>
      </c>
      <c r="GF430">
        <v>17547</v>
      </c>
      <c r="GG430">
        <v>82.6</v>
      </c>
      <c r="GH430">
        <v>18</v>
      </c>
      <c r="GI430">
        <v>100.6</v>
      </c>
      <c r="GJ430" s="42">
        <f t="shared" si="153"/>
        <v>24.8</v>
      </c>
    </row>
    <row r="431" spans="1:192" x14ac:dyDescent="0.45">
      <c r="A431" s="40">
        <v>31486</v>
      </c>
      <c r="B431" t="s">
        <v>2505</v>
      </c>
      <c r="D431" t="s">
        <v>99</v>
      </c>
      <c r="E431" t="s">
        <v>99</v>
      </c>
      <c r="F431">
        <v>73</v>
      </c>
      <c r="G431">
        <v>198</v>
      </c>
      <c r="H431">
        <v>2004</v>
      </c>
      <c r="I431">
        <v>9</v>
      </c>
      <c r="J431">
        <v>287</v>
      </c>
      <c r="K431" t="s">
        <v>202</v>
      </c>
      <c r="L431">
        <v>2007</v>
      </c>
      <c r="M431">
        <v>31</v>
      </c>
      <c r="N431">
        <v>11</v>
      </c>
      <c r="O431">
        <v>8471498</v>
      </c>
      <c r="P431" t="s">
        <v>2506</v>
      </c>
      <c r="Q431" t="s">
        <v>2507</v>
      </c>
      <c r="R431" t="s">
        <v>2508</v>
      </c>
      <c r="S431" t="s">
        <v>2509</v>
      </c>
      <c r="T431" t="s">
        <v>710</v>
      </c>
      <c r="U431" t="s">
        <v>319</v>
      </c>
      <c r="V431">
        <v>46</v>
      </c>
      <c r="W431">
        <v>2</v>
      </c>
      <c r="X431">
        <v>12</v>
      </c>
      <c r="Y431">
        <v>8</v>
      </c>
      <c r="Z431">
        <v>14</v>
      </c>
      <c r="AA431">
        <v>17</v>
      </c>
      <c r="AB431">
        <v>53</v>
      </c>
      <c r="AC431" s="26">
        <f t="shared" si="132"/>
        <v>0.30434782608695654</v>
      </c>
      <c r="AD431" s="20">
        <f t="shared" si="133"/>
        <v>-5.1931034482758633</v>
      </c>
      <c r="AE431" s="20">
        <v>4.407</v>
      </c>
      <c r="AF431">
        <v>2</v>
      </c>
      <c r="AG431">
        <v>-4.4000000000000004</v>
      </c>
      <c r="AH431">
        <v>15</v>
      </c>
      <c r="AI431">
        <v>811</v>
      </c>
      <c r="AJ431">
        <v>33233</v>
      </c>
      <c r="AK431" s="20">
        <v>553.88333333333003</v>
      </c>
      <c r="AL431">
        <v>553.88</v>
      </c>
      <c r="AM431">
        <v>554</v>
      </c>
      <c r="AN431" s="26">
        <f t="shared" si="134"/>
        <v>12.040942028985507</v>
      </c>
      <c r="AO431">
        <v>20.399999999999999</v>
      </c>
      <c r="AP431" s="41">
        <f t="shared" si="135"/>
        <v>0.51851851851851849</v>
      </c>
      <c r="AQ431">
        <v>99</v>
      </c>
      <c r="AR431">
        <v>99</v>
      </c>
      <c r="AS431">
        <v>99</v>
      </c>
      <c r="AT431">
        <v>82</v>
      </c>
      <c r="AU431">
        <v>82</v>
      </c>
      <c r="AV431">
        <v>54</v>
      </c>
      <c r="AW431">
        <v>48</v>
      </c>
      <c r="AX431">
        <v>16</v>
      </c>
      <c r="AY431">
        <v>3</v>
      </c>
      <c r="AZ431">
        <v>6</v>
      </c>
      <c r="BA431" s="42">
        <f t="shared" si="136"/>
        <v>9</v>
      </c>
      <c r="BB431">
        <v>4.72</v>
      </c>
      <c r="BC431">
        <v>36.3889</v>
      </c>
      <c r="BD431" s="20">
        <v>149</v>
      </c>
      <c r="BE431" s="20">
        <f t="shared" si="137"/>
        <v>248</v>
      </c>
      <c r="BF431" s="20">
        <f t="shared" si="138"/>
        <v>26.865024915144073</v>
      </c>
      <c r="BG431">
        <v>143</v>
      </c>
      <c r="BH431">
        <v>188</v>
      </c>
      <c r="BI431">
        <v>165</v>
      </c>
      <c r="BJ431" s="41">
        <f t="shared" si="139"/>
        <v>0.4642857142857143</v>
      </c>
      <c r="BK431">
        <v>38</v>
      </c>
      <c r="BL431">
        <v>38</v>
      </c>
      <c r="BM431">
        <v>41</v>
      </c>
      <c r="BN431" s="42">
        <f t="shared" si="140"/>
        <v>-3</v>
      </c>
      <c r="BO431">
        <v>28</v>
      </c>
      <c r="BP431">
        <v>27</v>
      </c>
      <c r="BQ431">
        <v>25</v>
      </c>
      <c r="BR431">
        <v>19</v>
      </c>
      <c r="BS431" s="41">
        <f t="shared" si="141"/>
        <v>4.5783132530120479E-2</v>
      </c>
      <c r="BT431">
        <v>8</v>
      </c>
      <c r="BU431">
        <v>4</v>
      </c>
      <c r="BV431" s="41">
        <f t="shared" si="142"/>
        <v>0.66666666666666663</v>
      </c>
      <c r="BW431">
        <v>3</v>
      </c>
      <c r="BX431">
        <v>0</v>
      </c>
      <c r="BY431">
        <v>2</v>
      </c>
      <c r="BZ431">
        <v>3</v>
      </c>
      <c r="CA431">
        <v>3</v>
      </c>
      <c r="CB431">
        <v>1</v>
      </c>
      <c r="CC431">
        <v>2</v>
      </c>
      <c r="CD431">
        <v>2</v>
      </c>
      <c r="CE431">
        <v>3</v>
      </c>
      <c r="CF431">
        <v>1</v>
      </c>
      <c r="CG431">
        <v>7</v>
      </c>
      <c r="CH431">
        <v>2</v>
      </c>
      <c r="CI431">
        <v>0</v>
      </c>
      <c r="CJ431">
        <v>0</v>
      </c>
      <c r="CK431">
        <v>0</v>
      </c>
      <c r="CL431">
        <v>2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2</v>
      </c>
      <c r="CY431">
        <v>2</v>
      </c>
      <c r="CZ431">
        <v>24</v>
      </c>
      <c r="DA431">
        <v>7</v>
      </c>
      <c r="DB431">
        <v>3</v>
      </c>
      <c r="DC431">
        <v>11</v>
      </c>
      <c r="DD431">
        <v>5</v>
      </c>
      <c r="DE431">
        <v>0</v>
      </c>
      <c r="DF431">
        <v>0</v>
      </c>
      <c r="DG431">
        <v>28</v>
      </c>
      <c r="DH431">
        <v>6</v>
      </c>
      <c r="DI431">
        <v>6</v>
      </c>
      <c r="DJ431">
        <v>6</v>
      </c>
      <c r="DK431">
        <v>5</v>
      </c>
      <c r="DL431">
        <v>1</v>
      </c>
      <c r="DM431">
        <v>7</v>
      </c>
      <c r="DN431">
        <v>6</v>
      </c>
      <c r="DO431">
        <v>1</v>
      </c>
      <c r="DP431" s="42">
        <f t="shared" si="143"/>
        <v>0</v>
      </c>
      <c r="DQ431" s="20">
        <v>0.27700000000000002</v>
      </c>
      <c r="DR431">
        <v>5</v>
      </c>
      <c r="DS431">
        <v>1</v>
      </c>
      <c r="DT431">
        <v>0</v>
      </c>
      <c r="DU431">
        <v>0</v>
      </c>
      <c r="DV431">
        <v>0</v>
      </c>
      <c r="DW431">
        <v>531</v>
      </c>
      <c r="DX431">
        <v>552</v>
      </c>
      <c r="DY431">
        <v>394</v>
      </c>
      <c r="DZ431">
        <v>396</v>
      </c>
      <c r="EA431">
        <v>258</v>
      </c>
      <c r="EB431">
        <v>302</v>
      </c>
      <c r="EC431">
        <v>23.97</v>
      </c>
      <c r="ED431">
        <v>25.14</v>
      </c>
      <c r="EE431">
        <v>27</v>
      </c>
      <c r="EF431">
        <v>28</v>
      </c>
      <c r="EG431" s="41">
        <f t="shared" si="144"/>
        <v>0.10465116279069768</v>
      </c>
      <c r="EH431" s="43">
        <f t="shared" si="145"/>
        <v>0.9072847682119205</v>
      </c>
      <c r="EI431" s="44">
        <f t="shared" si="146"/>
        <v>1.0119359310026181</v>
      </c>
      <c r="EJ431">
        <v>532</v>
      </c>
      <c r="EK431">
        <v>553</v>
      </c>
      <c r="EL431">
        <v>394</v>
      </c>
      <c r="EM431">
        <v>397</v>
      </c>
      <c r="EN431">
        <v>257</v>
      </c>
      <c r="EO431">
        <v>304</v>
      </c>
      <c r="EP431">
        <v>26</v>
      </c>
      <c r="EQ431">
        <v>28</v>
      </c>
      <c r="ER431">
        <v>232</v>
      </c>
      <c r="ES431">
        <v>280</v>
      </c>
      <c r="ET431">
        <v>93</v>
      </c>
      <c r="EU431">
        <v>119</v>
      </c>
      <c r="EV431">
        <v>13</v>
      </c>
      <c r="EW431">
        <v>20</v>
      </c>
      <c r="EX431">
        <v>23</v>
      </c>
      <c r="EY431">
        <v>23</v>
      </c>
      <c r="EZ431">
        <v>0.1</v>
      </c>
      <c r="FA431">
        <v>0.8</v>
      </c>
      <c r="FB431">
        <v>0.8</v>
      </c>
      <c r="FC431" s="20">
        <v>16.14</v>
      </c>
      <c r="FD431" s="26">
        <f t="shared" si="147"/>
        <v>0.35086956521739132</v>
      </c>
      <c r="FE431">
        <v>0.29399999999999998</v>
      </c>
      <c r="FF431">
        <v>0.04</v>
      </c>
      <c r="FG431">
        <v>0.04</v>
      </c>
      <c r="FH431">
        <v>0.08</v>
      </c>
      <c r="FL431" s="42">
        <f t="shared" si="148"/>
        <v>73</v>
      </c>
      <c r="FM431" s="20">
        <f t="shared" si="149"/>
        <v>12.6</v>
      </c>
      <c r="FN431" s="41">
        <v>1.45519077E-2</v>
      </c>
      <c r="FO431" s="20">
        <f t="shared" si="150"/>
        <v>12.5</v>
      </c>
      <c r="FP431" s="20">
        <f t="shared" si="151"/>
        <v>14.055400000000001</v>
      </c>
      <c r="FQ431" s="20">
        <f t="shared" si="152"/>
        <v>117.31783057702029</v>
      </c>
      <c r="FU431" t="s">
        <v>731</v>
      </c>
      <c r="FV431" t="s">
        <v>711</v>
      </c>
      <c r="FW431" s="45">
        <v>3000000</v>
      </c>
      <c r="FX431" s="45">
        <v>2500000</v>
      </c>
      <c r="FY431">
        <v>626</v>
      </c>
      <c r="FZ431">
        <v>109</v>
      </c>
      <c r="GA431">
        <v>147</v>
      </c>
      <c r="GB431">
        <v>256</v>
      </c>
      <c r="GC431">
        <v>48</v>
      </c>
      <c r="GD431">
        <v>282</v>
      </c>
      <c r="GE431">
        <v>984</v>
      </c>
      <c r="GF431">
        <v>9168</v>
      </c>
      <c r="GG431">
        <v>14.5</v>
      </c>
      <c r="GH431">
        <v>12.4</v>
      </c>
      <c r="GI431">
        <v>26.9</v>
      </c>
      <c r="GJ431" s="42">
        <f t="shared" si="153"/>
        <v>12.5</v>
      </c>
    </row>
    <row r="432" spans="1:192" x14ac:dyDescent="0.45">
      <c r="A432" s="40">
        <v>30387</v>
      </c>
      <c r="B432" t="s">
        <v>423</v>
      </c>
      <c r="D432" t="s">
        <v>120</v>
      </c>
      <c r="E432" t="s">
        <v>120</v>
      </c>
      <c r="F432">
        <v>75</v>
      </c>
      <c r="G432">
        <v>215</v>
      </c>
      <c r="H432">
        <v>2001</v>
      </c>
      <c r="I432">
        <v>1</v>
      </c>
      <c r="J432">
        <v>6</v>
      </c>
      <c r="K432" t="s">
        <v>92</v>
      </c>
      <c r="L432">
        <v>2005</v>
      </c>
      <c r="M432">
        <v>34</v>
      </c>
      <c r="N432">
        <v>13</v>
      </c>
      <c r="O432">
        <v>8469459</v>
      </c>
      <c r="P432" t="s">
        <v>2510</v>
      </c>
      <c r="Q432" t="s">
        <v>2511</v>
      </c>
      <c r="R432" t="s">
        <v>2512</v>
      </c>
      <c r="S432" t="s">
        <v>2513</v>
      </c>
      <c r="T432" t="s">
        <v>716</v>
      </c>
      <c r="U432" t="s">
        <v>30</v>
      </c>
      <c r="V432">
        <v>82</v>
      </c>
      <c r="W432">
        <v>14</v>
      </c>
      <c r="X432">
        <v>31</v>
      </c>
      <c r="Y432">
        <v>16</v>
      </c>
      <c r="Z432">
        <v>45</v>
      </c>
      <c r="AA432">
        <v>6</v>
      </c>
      <c r="AB432">
        <v>31</v>
      </c>
      <c r="AC432" s="26">
        <f t="shared" si="132"/>
        <v>0.54878048780487809</v>
      </c>
      <c r="AD432" s="20">
        <f t="shared" si="133"/>
        <v>-14.724792408066428</v>
      </c>
      <c r="AE432" s="20">
        <v>16.096</v>
      </c>
      <c r="AF432">
        <v>9</v>
      </c>
      <c r="AG432">
        <v>12.3</v>
      </c>
      <c r="AH432">
        <v>46</v>
      </c>
      <c r="AI432">
        <v>1893</v>
      </c>
      <c r="AJ432">
        <v>90957</v>
      </c>
      <c r="AK432" s="20">
        <v>1515.95</v>
      </c>
      <c r="AL432">
        <v>1515.87</v>
      </c>
      <c r="AM432">
        <v>1516</v>
      </c>
      <c r="AN432" s="26">
        <f t="shared" si="134"/>
        <v>18.487195121951221</v>
      </c>
      <c r="AO432">
        <v>30.39</v>
      </c>
      <c r="AP432" s="41">
        <f t="shared" si="135"/>
        <v>0.569620253164557</v>
      </c>
      <c r="AQ432">
        <v>284</v>
      </c>
      <c r="AR432">
        <v>284</v>
      </c>
      <c r="AS432">
        <v>284</v>
      </c>
      <c r="AT432">
        <v>234</v>
      </c>
      <c r="AU432">
        <v>234</v>
      </c>
      <c r="AV432">
        <v>170</v>
      </c>
      <c r="AW432">
        <v>173</v>
      </c>
      <c r="AX432">
        <v>80</v>
      </c>
      <c r="AY432">
        <v>7</v>
      </c>
      <c r="AZ432">
        <v>23</v>
      </c>
      <c r="BA432" s="42">
        <f t="shared" si="136"/>
        <v>30</v>
      </c>
      <c r="BB432">
        <v>17.34</v>
      </c>
      <c r="BC432">
        <v>29.070599999999999</v>
      </c>
      <c r="BD432" s="20">
        <v>287.89999999999998</v>
      </c>
      <c r="BE432" s="20">
        <f t="shared" si="137"/>
        <v>571.9</v>
      </c>
      <c r="BF432" s="20">
        <f t="shared" si="138"/>
        <v>22.636505768964359</v>
      </c>
      <c r="BG432">
        <v>520</v>
      </c>
      <c r="BH432">
        <v>510</v>
      </c>
      <c r="BI432">
        <v>699</v>
      </c>
      <c r="BJ432" s="41">
        <f t="shared" si="139"/>
        <v>0.42657916324856437</v>
      </c>
      <c r="BK432">
        <v>51</v>
      </c>
      <c r="BL432">
        <v>51</v>
      </c>
      <c r="BM432">
        <v>42</v>
      </c>
      <c r="BN432" s="42">
        <f t="shared" si="140"/>
        <v>9</v>
      </c>
      <c r="BO432">
        <v>64</v>
      </c>
      <c r="BP432">
        <v>23</v>
      </c>
      <c r="BQ432">
        <v>44</v>
      </c>
      <c r="BR432">
        <v>53</v>
      </c>
      <c r="BS432" s="41">
        <f t="shared" si="141"/>
        <v>4.9858889934148637E-2</v>
      </c>
      <c r="BT432">
        <v>809</v>
      </c>
      <c r="BU432">
        <v>766</v>
      </c>
      <c r="BV432" s="41">
        <f t="shared" si="142"/>
        <v>0.51365079365079369</v>
      </c>
      <c r="BW432">
        <v>302</v>
      </c>
      <c r="BX432">
        <v>334</v>
      </c>
      <c r="BY432">
        <v>234</v>
      </c>
      <c r="BZ432">
        <v>249</v>
      </c>
      <c r="CA432">
        <v>273</v>
      </c>
      <c r="CB432">
        <v>183</v>
      </c>
      <c r="CC432">
        <v>190</v>
      </c>
      <c r="CD432">
        <v>200</v>
      </c>
      <c r="CE432">
        <v>327</v>
      </c>
      <c r="CF432">
        <v>287</v>
      </c>
      <c r="CG432">
        <v>474</v>
      </c>
      <c r="CH432">
        <v>462</v>
      </c>
      <c r="CI432">
        <v>0</v>
      </c>
      <c r="CJ432">
        <v>0</v>
      </c>
      <c r="CK432">
        <v>0</v>
      </c>
      <c r="CL432">
        <v>2</v>
      </c>
      <c r="CM432">
        <v>1</v>
      </c>
      <c r="CN432">
        <v>0</v>
      </c>
      <c r="CO432">
        <v>0</v>
      </c>
      <c r="CP432">
        <v>2</v>
      </c>
      <c r="CQ432">
        <v>1</v>
      </c>
      <c r="CR432">
        <v>0</v>
      </c>
      <c r="CS432">
        <v>2</v>
      </c>
      <c r="CT432">
        <v>4</v>
      </c>
      <c r="CU432">
        <v>0</v>
      </c>
      <c r="CV432">
        <v>5</v>
      </c>
      <c r="CW432">
        <v>0</v>
      </c>
      <c r="CX432">
        <v>5</v>
      </c>
      <c r="CY432">
        <v>8</v>
      </c>
      <c r="CZ432">
        <v>51</v>
      </c>
      <c r="DA432">
        <v>24</v>
      </c>
      <c r="DB432">
        <v>6</v>
      </c>
      <c r="DC432">
        <v>15</v>
      </c>
      <c r="DD432">
        <v>26</v>
      </c>
      <c r="DE432">
        <v>8</v>
      </c>
      <c r="DF432">
        <v>1</v>
      </c>
      <c r="DG432">
        <v>90</v>
      </c>
      <c r="DH432">
        <v>23</v>
      </c>
      <c r="DI432">
        <v>4</v>
      </c>
      <c r="DJ432">
        <v>23</v>
      </c>
      <c r="DK432">
        <v>23</v>
      </c>
      <c r="DL432">
        <v>0</v>
      </c>
      <c r="DM432">
        <v>6</v>
      </c>
      <c r="DN432">
        <v>6</v>
      </c>
      <c r="DO432">
        <v>0</v>
      </c>
      <c r="DP432" s="42">
        <f t="shared" si="143"/>
        <v>-19</v>
      </c>
      <c r="DQ432" s="20">
        <v>-13.292</v>
      </c>
      <c r="DR432">
        <v>23</v>
      </c>
      <c r="DS432">
        <v>0</v>
      </c>
      <c r="DT432">
        <v>0</v>
      </c>
      <c r="DU432">
        <v>0</v>
      </c>
      <c r="DV432">
        <v>0</v>
      </c>
      <c r="DW432">
        <v>1398</v>
      </c>
      <c r="DX432">
        <v>1362</v>
      </c>
      <c r="DY432">
        <v>1100</v>
      </c>
      <c r="DZ432">
        <v>1010</v>
      </c>
      <c r="EA432">
        <v>776</v>
      </c>
      <c r="EB432">
        <v>725</v>
      </c>
      <c r="EC432">
        <v>82.92</v>
      </c>
      <c r="ED432">
        <v>60.36</v>
      </c>
      <c r="EE432">
        <v>79</v>
      </c>
      <c r="EF432">
        <v>69</v>
      </c>
      <c r="EG432" s="41">
        <f t="shared" si="144"/>
        <v>0.10180412371134021</v>
      </c>
      <c r="EH432" s="43">
        <f t="shared" si="145"/>
        <v>0.90482758620689652</v>
      </c>
      <c r="EI432" s="44">
        <f t="shared" si="146"/>
        <v>1.0066317099182367</v>
      </c>
      <c r="EJ432">
        <v>1395</v>
      </c>
      <c r="EK432">
        <v>1362</v>
      </c>
      <c r="EL432">
        <v>1098</v>
      </c>
      <c r="EM432">
        <v>1010</v>
      </c>
      <c r="EN432">
        <v>774</v>
      </c>
      <c r="EO432">
        <v>726</v>
      </c>
      <c r="EP432">
        <v>79</v>
      </c>
      <c r="EQ432">
        <v>70</v>
      </c>
      <c r="ER432">
        <v>728</v>
      </c>
      <c r="ES432">
        <v>559</v>
      </c>
      <c r="ET432">
        <v>324</v>
      </c>
      <c r="EU432">
        <v>200</v>
      </c>
      <c r="EV432">
        <v>40</v>
      </c>
      <c r="EW432">
        <v>36</v>
      </c>
      <c r="EX432">
        <v>83</v>
      </c>
      <c r="EY432">
        <v>86</v>
      </c>
      <c r="EZ432">
        <v>1.8</v>
      </c>
      <c r="FA432">
        <v>1.9</v>
      </c>
      <c r="FB432">
        <v>3.7</v>
      </c>
      <c r="FC432" s="20">
        <v>42.18</v>
      </c>
      <c r="FD432" s="26">
        <f t="shared" si="147"/>
        <v>0.51439024390243904</v>
      </c>
      <c r="FE432">
        <v>3.9417</v>
      </c>
      <c r="FF432">
        <v>-0.08</v>
      </c>
      <c r="FG432">
        <v>2.31</v>
      </c>
      <c r="FH432">
        <v>2.2400000000000002</v>
      </c>
      <c r="FI432">
        <v>6</v>
      </c>
      <c r="FJ432">
        <v>0</v>
      </c>
      <c r="FK432">
        <v>0</v>
      </c>
      <c r="FL432" s="42">
        <f t="shared" si="148"/>
        <v>150</v>
      </c>
      <c r="FM432" s="20">
        <f t="shared" si="149"/>
        <v>4.1304347826086953</v>
      </c>
      <c r="FN432" s="41">
        <v>5.9322033900000001E-2</v>
      </c>
      <c r="FO432" s="20">
        <f t="shared" si="150"/>
        <v>40.4</v>
      </c>
      <c r="FP432" s="20">
        <f t="shared" si="151"/>
        <v>42.3416</v>
      </c>
      <c r="FQ432" s="20">
        <f t="shared" si="152"/>
        <v>109.24419640206614</v>
      </c>
      <c r="FU432" t="s">
        <v>702</v>
      </c>
      <c r="FV432" t="s">
        <v>711</v>
      </c>
      <c r="FW432" s="45">
        <v>9180000</v>
      </c>
      <c r="FX432" s="45">
        <v>6750000</v>
      </c>
      <c r="FY432">
        <v>925</v>
      </c>
      <c r="FZ432">
        <v>193</v>
      </c>
      <c r="GA432">
        <v>466</v>
      </c>
      <c r="GB432">
        <v>659</v>
      </c>
      <c r="GC432">
        <v>70</v>
      </c>
      <c r="GD432">
        <v>542</v>
      </c>
      <c r="GE432">
        <v>2107</v>
      </c>
      <c r="GF432">
        <v>17984</v>
      </c>
      <c r="GG432">
        <v>41.5</v>
      </c>
      <c r="GH432">
        <v>25.3</v>
      </c>
      <c r="GI432">
        <v>66.7</v>
      </c>
      <c r="GJ432" s="42">
        <f t="shared" si="153"/>
        <v>40.4</v>
      </c>
    </row>
    <row r="433" spans="1:192" x14ac:dyDescent="0.45">
      <c r="A433" s="40">
        <v>32189</v>
      </c>
      <c r="B433" t="s">
        <v>2514</v>
      </c>
      <c r="D433" t="s">
        <v>246</v>
      </c>
      <c r="E433" t="s">
        <v>246</v>
      </c>
      <c r="F433">
        <v>75</v>
      </c>
      <c r="G433">
        <v>214</v>
      </c>
      <c r="H433">
        <v>2006</v>
      </c>
      <c r="I433">
        <v>4</v>
      </c>
      <c r="J433">
        <v>111</v>
      </c>
      <c r="K433" t="s">
        <v>202</v>
      </c>
      <c r="L433">
        <v>2010</v>
      </c>
      <c r="M433">
        <v>29</v>
      </c>
      <c r="N433">
        <v>6</v>
      </c>
      <c r="O433">
        <v>8473560</v>
      </c>
      <c r="P433" t="s">
        <v>2515</v>
      </c>
      <c r="Q433" t="s">
        <v>2516</v>
      </c>
      <c r="R433" t="s">
        <v>2517</v>
      </c>
      <c r="S433" t="s">
        <v>2518</v>
      </c>
      <c r="T433" t="s">
        <v>720</v>
      </c>
      <c r="U433" t="s">
        <v>102</v>
      </c>
      <c r="V433">
        <v>16</v>
      </c>
      <c r="W433">
        <v>0</v>
      </c>
      <c r="X433">
        <v>0</v>
      </c>
      <c r="Y433">
        <v>0</v>
      </c>
      <c r="Z433">
        <v>0</v>
      </c>
      <c r="AA433">
        <v>37</v>
      </c>
      <c r="AB433">
        <v>69</v>
      </c>
      <c r="AC433" s="26">
        <f t="shared" si="132"/>
        <v>0</v>
      </c>
      <c r="AD433" s="20">
        <f t="shared" si="133"/>
        <v>-2.5546218487394956</v>
      </c>
      <c r="AE433" s="20">
        <v>0</v>
      </c>
      <c r="AF433">
        <v>-3</v>
      </c>
      <c r="AG433">
        <v>-0.8</v>
      </c>
      <c r="AH433">
        <v>6</v>
      </c>
      <c r="AI433">
        <v>257</v>
      </c>
      <c r="AJ433">
        <v>11151</v>
      </c>
      <c r="AK433" s="20">
        <v>185.85</v>
      </c>
      <c r="AL433">
        <v>185.85</v>
      </c>
      <c r="AM433">
        <v>186</v>
      </c>
      <c r="AN433" s="26">
        <f t="shared" si="134"/>
        <v>11.615625</v>
      </c>
      <c r="AO433">
        <v>19.61</v>
      </c>
      <c r="AP433" s="41">
        <f t="shared" si="135"/>
        <v>0</v>
      </c>
      <c r="AQ433">
        <v>18</v>
      </c>
      <c r="AR433">
        <v>18</v>
      </c>
      <c r="AS433">
        <v>18</v>
      </c>
      <c r="AT433">
        <v>14</v>
      </c>
      <c r="AU433">
        <v>14</v>
      </c>
      <c r="AV433">
        <v>10</v>
      </c>
      <c r="AW433">
        <v>7</v>
      </c>
      <c r="AX433">
        <v>1</v>
      </c>
      <c r="AY433">
        <v>0</v>
      </c>
      <c r="AZ433">
        <v>1</v>
      </c>
      <c r="BA433" s="42">
        <f t="shared" si="136"/>
        <v>1</v>
      </c>
      <c r="BB433">
        <v>0.47</v>
      </c>
      <c r="BC433">
        <v>54.6</v>
      </c>
      <c r="BD433" s="20">
        <v>0</v>
      </c>
      <c r="BE433" s="20">
        <f t="shared" si="137"/>
        <v>18</v>
      </c>
      <c r="BF433" s="20">
        <f t="shared" si="138"/>
        <v>5.8111380145278453</v>
      </c>
      <c r="BG433">
        <v>56</v>
      </c>
      <c r="BH433">
        <v>43</v>
      </c>
      <c r="BI433">
        <v>60</v>
      </c>
      <c r="BJ433" s="41">
        <f t="shared" si="139"/>
        <v>0.48275862068965519</v>
      </c>
      <c r="BK433">
        <v>22</v>
      </c>
      <c r="BL433">
        <v>22</v>
      </c>
      <c r="BM433">
        <v>19</v>
      </c>
      <c r="BN433" s="42">
        <f t="shared" si="140"/>
        <v>3</v>
      </c>
      <c r="BO433">
        <v>4</v>
      </c>
      <c r="BP433">
        <v>9</v>
      </c>
      <c r="BQ433">
        <v>1</v>
      </c>
      <c r="BR433">
        <v>14</v>
      </c>
      <c r="BS433" s="41">
        <f t="shared" si="141"/>
        <v>8.9743589743589744E-2</v>
      </c>
      <c r="BT433">
        <v>0</v>
      </c>
      <c r="BU433">
        <v>0</v>
      </c>
      <c r="BV433" s="41">
        <f t="shared" si="142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</v>
      </c>
      <c r="DA433">
        <v>0</v>
      </c>
      <c r="DB433">
        <v>0</v>
      </c>
      <c r="DC433">
        <v>2</v>
      </c>
      <c r="DD433">
        <v>0</v>
      </c>
      <c r="DE433">
        <v>1</v>
      </c>
      <c r="DF433">
        <v>0</v>
      </c>
      <c r="DG433">
        <v>7</v>
      </c>
      <c r="DH433">
        <v>3</v>
      </c>
      <c r="DI433">
        <v>1</v>
      </c>
      <c r="DJ433">
        <v>3</v>
      </c>
      <c r="DK433">
        <v>3</v>
      </c>
      <c r="DL433">
        <v>0</v>
      </c>
      <c r="DM433">
        <v>1</v>
      </c>
      <c r="DN433">
        <v>1</v>
      </c>
      <c r="DO433">
        <v>0</v>
      </c>
      <c r="DP433" s="42">
        <f t="shared" si="143"/>
        <v>-2</v>
      </c>
      <c r="DQ433" s="20">
        <v>-1.224</v>
      </c>
      <c r="DR433">
        <v>3</v>
      </c>
      <c r="DS433">
        <v>0</v>
      </c>
      <c r="DT433">
        <v>0</v>
      </c>
      <c r="DU433">
        <v>0</v>
      </c>
      <c r="DV433">
        <v>0</v>
      </c>
      <c r="DW433">
        <v>123</v>
      </c>
      <c r="DX433">
        <v>199</v>
      </c>
      <c r="DY433">
        <v>97</v>
      </c>
      <c r="DZ433">
        <v>142</v>
      </c>
      <c r="EA433">
        <v>76</v>
      </c>
      <c r="EB433">
        <v>101</v>
      </c>
      <c r="EC433">
        <v>6.34</v>
      </c>
      <c r="ED433">
        <v>8.32</v>
      </c>
      <c r="EE433">
        <v>4</v>
      </c>
      <c r="EF433">
        <v>8</v>
      </c>
      <c r="EG433" s="41">
        <f t="shared" si="144"/>
        <v>5.2631578947368418E-2</v>
      </c>
      <c r="EH433" s="43">
        <f t="shared" si="145"/>
        <v>0.92079207920792083</v>
      </c>
      <c r="EI433" s="44">
        <f t="shared" si="146"/>
        <v>0.97342365815528931</v>
      </c>
      <c r="EJ433">
        <v>124</v>
      </c>
      <c r="EK433">
        <v>199</v>
      </c>
      <c r="EL433">
        <v>97</v>
      </c>
      <c r="EM433">
        <v>142</v>
      </c>
      <c r="EN433">
        <v>75</v>
      </c>
      <c r="EO433">
        <v>101</v>
      </c>
      <c r="EP433">
        <v>4</v>
      </c>
      <c r="EQ433">
        <v>8</v>
      </c>
      <c r="ER433">
        <v>63</v>
      </c>
      <c r="ES433">
        <v>100</v>
      </c>
      <c r="ET433">
        <v>30</v>
      </c>
      <c r="EU433">
        <v>40</v>
      </c>
      <c r="EV433">
        <v>3</v>
      </c>
      <c r="EW433">
        <v>4</v>
      </c>
      <c r="EX433">
        <v>24</v>
      </c>
      <c r="EY433">
        <v>13</v>
      </c>
      <c r="EZ433">
        <v>-0.2</v>
      </c>
      <c r="FA433">
        <v>0.2</v>
      </c>
      <c r="FB433">
        <v>-0.1</v>
      </c>
      <c r="FC433" s="20">
        <v>-1.55</v>
      </c>
      <c r="FD433" s="26">
        <f t="shared" si="147"/>
        <v>-9.6875000000000003E-2</v>
      </c>
      <c r="FE433">
        <v>4.2000000000000006E-3</v>
      </c>
      <c r="FF433">
        <v>-0.17</v>
      </c>
      <c r="FG433">
        <v>0.04</v>
      </c>
      <c r="FH433">
        <v>-0.13</v>
      </c>
      <c r="FL433" s="42">
        <f t="shared" si="148"/>
        <v>42</v>
      </c>
      <c r="FM433" s="20">
        <f t="shared" si="149"/>
        <v>7.666666666666667</v>
      </c>
      <c r="FN433" s="41">
        <v>0</v>
      </c>
      <c r="FO433" s="20">
        <f t="shared" si="150"/>
        <v>-0.6</v>
      </c>
      <c r="FP433" s="20">
        <f t="shared" si="151"/>
        <v>-0.24479999999999999</v>
      </c>
      <c r="FQ433" s="20">
        <f t="shared" si="152"/>
        <v>103.95480225988702</v>
      </c>
      <c r="FU433" t="s">
        <v>702</v>
      </c>
      <c r="FV433" t="s">
        <v>711</v>
      </c>
      <c r="FW433" s="45">
        <v>900000</v>
      </c>
      <c r="FX433" s="45">
        <v>900000</v>
      </c>
      <c r="FY433">
        <v>135</v>
      </c>
      <c r="FZ433">
        <v>4</v>
      </c>
      <c r="GA433">
        <v>15</v>
      </c>
      <c r="GB433">
        <v>19</v>
      </c>
      <c r="GC433">
        <v>-16</v>
      </c>
      <c r="GD433">
        <v>94</v>
      </c>
      <c r="GE433">
        <v>90</v>
      </c>
      <c r="GF433">
        <v>2061</v>
      </c>
      <c r="GG433">
        <v>0</v>
      </c>
      <c r="GH433">
        <v>3.3</v>
      </c>
      <c r="GI433">
        <v>3.3</v>
      </c>
      <c r="GJ433" s="42">
        <f t="shared" si="153"/>
        <v>-0.6</v>
      </c>
    </row>
    <row r="434" spans="1:192" x14ac:dyDescent="0.45">
      <c r="A434" s="40">
        <v>30298</v>
      </c>
      <c r="B434" t="s">
        <v>2519</v>
      </c>
      <c r="C434" t="s">
        <v>163</v>
      </c>
      <c r="D434" t="s">
        <v>91</v>
      </c>
      <c r="E434" t="s">
        <v>91</v>
      </c>
      <c r="F434">
        <v>73</v>
      </c>
      <c r="G434">
        <v>204</v>
      </c>
      <c r="H434">
        <v>2001</v>
      </c>
      <c r="I434">
        <v>1</v>
      </c>
      <c r="J434">
        <v>12</v>
      </c>
      <c r="K434" t="s">
        <v>92</v>
      </c>
      <c r="L434">
        <v>2003</v>
      </c>
      <c r="M434">
        <v>35</v>
      </c>
      <c r="N434">
        <v>14</v>
      </c>
      <c r="O434">
        <v>8469465</v>
      </c>
      <c r="P434" t="s">
        <v>2520</v>
      </c>
      <c r="Q434" t="s">
        <v>2521</v>
      </c>
      <c r="R434" t="s">
        <v>2522</v>
      </c>
      <c r="S434" t="s">
        <v>2523</v>
      </c>
      <c r="T434" t="s">
        <v>720</v>
      </c>
      <c r="U434" t="s">
        <v>351</v>
      </c>
      <c r="V434">
        <v>80</v>
      </c>
      <c r="W434">
        <v>3</v>
      </c>
      <c r="X434">
        <v>21</v>
      </c>
      <c r="Y434">
        <v>8</v>
      </c>
      <c r="Z434">
        <v>24</v>
      </c>
      <c r="AA434">
        <v>11</v>
      </c>
      <c r="AB434">
        <v>55</v>
      </c>
      <c r="AC434" s="26">
        <f t="shared" si="132"/>
        <v>0.3</v>
      </c>
      <c r="AD434" s="20">
        <f t="shared" si="133"/>
        <v>-2.8349106203995795</v>
      </c>
      <c r="AE434" s="20">
        <v>7.9340000000000002</v>
      </c>
      <c r="AF434">
        <v>-6</v>
      </c>
      <c r="AG434">
        <v>2.4</v>
      </c>
      <c r="AH434">
        <v>33</v>
      </c>
      <c r="AI434">
        <v>2161</v>
      </c>
      <c r="AJ434">
        <v>96903</v>
      </c>
      <c r="AK434" s="20">
        <v>1615.05</v>
      </c>
      <c r="AL434">
        <v>1615.28</v>
      </c>
      <c r="AM434">
        <v>1615</v>
      </c>
      <c r="AN434" s="26">
        <f t="shared" si="134"/>
        <v>20.188124999999999</v>
      </c>
      <c r="AO434">
        <v>33.61</v>
      </c>
      <c r="AP434" s="41">
        <f t="shared" si="135"/>
        <v>0.38709677419354838</v>
      </c>
      <c r="AQ434">
        <v>161</v>
      </c>
      <c r="AR434">
        <v>161</v>
      </c>
      <c r="AS434">
        <v>161</v>
      </c>
      <c r="AT434">
        <v>97</v>
      </c>
      <c r="AU434">
        <v>97</v>
      </c>
      <c r="AV434">
        <v>66</v>
      </c>
      <c r="AW434">
        <v>46</v>
      </c>
      <c r="AX434">
        <v>10</v>
      </c>
      <c r="AY434">
        <v>4</v>
      </c>
      <c r="AZ434">
        <v>8</v>
      </c>
      <c r="BA434" s="42">
        <f t="shared" si="136"/>
        <v>12</v>
      </c>
      <c r="BB434">
        <v>3.54</v>
      </c>
      <c r="BC434">
        <v>60.454500000000003</v>
      </c>
      <c r="BD434" s="20">
        <v>148.9</v>
      </c>
      <c r="BE434" s="20">
        <f t="shared" si="137"/>
        <v>309.89999999999998</v>
      </c>
      <c r="BF434" s="20">
        <f t="shared" si="138"/>
        <v>11.511316923381704</v>
      </c>
      <c r="BG434">
        <v>379</v>
      </c>
      <c r="BH434">
        <v>548</v>
      </c>
      <c r="BI434">
        <v>715</v>
      </c>
      <c r="BJ434" s="41">
        <f t="shared" si="139"/>
        <v>0.34643510054844606</v>
      </c>
      <c r="BK434">
        <v>82</v>
      </c>
      <c r="BL434">
        <v>82</v>
      </c>
      <c r="BM434">
        <v>88</v>
      </c>
      <c r="BN434" s="42">
        <f t="shared" si="140"/>
        <v>-6</v>
      </c>
      <c r="BO434">
        <v>31</v>
      </c>
      <c r="BP434">
        <v>30</v>
      </c>
      <c r="BQ434">
        <v>13</v>
      </c>
      <c r="BR434">
        <v>113</v>
      </c>
      <c r="BS434" s="41">
        <f t="shared" si="141"/>
        <v>8.9968152866242032E-2</v>
      </c>
      <c r="BT434">
        <v>0</v>
      </c>
      <c r="BU434">
        <v>1</v>
      </c>
      <c r="BV434" s="41">
        <f t="shared" si="142"/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2</v>
      </c>
      <c r="CW434">
        <v>0</v>
      </c>
      <c r="CX434">
        <v>1</v>
      </c>
      <c r="CY434">
        <v>1</v>
      </c>
      <c r="CZ434">
        <v>29</v>
      </c>
      <c r="DA434">
        <v>1</v>
      </c>
      <c r="DB434">
        <v>2</v>
      </c>
      <c r="DC434">
        <v>15</v>
      </c>
      <c r="DD434">
        <v>2</v>
      </c>
      <c r="DE434">
        <v>2</v>
      </c>
      <c r="DF434">
        <v>0</v>
      </c>
      <c r="DG434">
        <v>43</v>
      </c>
      <c r="DH434">
        <v>14</v>
      </c>
      <c r="DI434">
        <v>10</v>
      </c>
      <c r="DJ434">
        <v>15</v>
      </c>
      <c r="DK434">
        <v>14</v>
      </c>
      <c r="DL434">
        <v>1</v>
      </c>
      <c r="DM434">
        <v>9</v>
      </c>
      <c r="DN434">
        <v>8</v>
      </c>
      <c r="DO434">
        <v>1</v>
      </c>
      <c r="DP434" s="42">
        <f t="shared" si="143"/>
        <v>-4</v>
      </c>
      <c r="DQ434" s="20">
        <v>0.27</v>
      </c>
      <c r="DR434">
        <v>13</v>
      </c>
      <c r="DS434">
        <v>1</v>
      </c>
      <c r="DT434">
        <v>0</v>
      </c>
      <c r="DU434">
        <v>0</v>
      </c>
      <c r="DV434">
        <v>0</v>
      </c>
      <c r="DW434">
        <v>1350</v>
      </c>
      <c r="DX434">
        <v>1616</v>
      </c>
      <c r="DY434">
        <v>978</v>
      </c>
      <c r="DZ434">
        <v>1143</v>
      </c>
      <c r="EA434">
        <v>708</v>
      </c>
      <c r="EB434">
        <v>829</v>
      </c>
      <c r="EC434">
        <v>60.26</v>
      </c>
      <c r="ED434">
        <v>70.3</v>
      </c>
      <c r="EE434">
        <v>62</v>
      </c>
      <c r="EF434">
        <v>93</v>
      </c>
      <c r="EG434" s="41">
        <f t="shared" si="144"/>
        <v>8.7570621468926552E-2</v>
      </c>
      <c r="EH434" s="43">
        <f t="shared" si="145"/>
        <v>0.887816646562123</v>
      </c>
      <c r="EI434" s="44">
        <f t="shared" si="146"/>
        <v>0.97538726803104958</v>
      </c>
      <c r="EJ434">
        <v>1347</v>
      </c>
      <c r="EK434">
        <v>1613</v>
      </c>
      <c r="EL434">
        <v>976</v>
      </c>
      <c r="EM434">
        <v>1141</v>
      </c>
      <c r="EN434">
        <v>707</v>
      </c>
      <c r="EO434">
        <v>829</v>
      </c>
      <c r="EP434">
        <v>61</v>
      </c>
      <c r="EQ434">
        <v>93</v>
      </c>
      <c r="ER434">
        <v>649</v>
      </c>
      <c r="ES434">
        <v>777</v>
      </c>
      <c r="ET434">
        <v>273</v>
      </c>
      <c r="EU434">
        <v>272</v>
      </c>
      <c r="EV434">
        <v>36</v>
      </c>
      <c r="EW434">
        <v>36</v>
      </c>
      <c r="EX434">
        <v>114</v>
      </c>
      <c r="EY434">
        <v>110</v>
      </c>
      <c r="EZ434">
        <v>0.8</v>
      </c>
      <c r="FA434">
        <v>3.1</v>
      </c>
      <c r="FB434">
        <v>3.9</v>
      </c>
      <c r="FC434" s="20">
        <v>20.29</v>
      </c>
      <c r="FD434" s="26">
        <f t="shared" si="147"/>
        <v>0.25362499999999999</v>
      </c>
      <c r="FE434">
        <v>1.3223</v>
      </c>
      <c r="FF434">
        <v>-0.2</v>
      </c>
      <c r="FG434">
        <v>0.24</v>
      </c>
      <c r="FH434">
        <v>0.04</v>
      </c>
      <c r="FL434" s="42">
        <f t="shared" si="148"/>
        <v>229</v>
      </c>
      <c r="FM434" s="20">
        <f t="shared" si="149"/>
        <v>7.3076923076923075</v>
      </c>
      <c r="FN434" s="41">
        <v>1.34868421E-2</v>
      </c>
      <c r="FO434" s="20">
        <f t="shared" si="150"/>
        <v>20.7</v>
      </c>
      <c r="FP434" s="20">
        <f t="shared" si="151"/>
        <v>24.053999999999998</v>
      </c>
      <c r="FQ434" s="20">
        <f t="shared" si="152"/>
        <v>110.17284928928731</v>
      </c>
      <c r="FR434">
        <v>4</v>
      </c>
      <c r="FS434" t="s">
        <v>160</v>
      </c>
      <c r="FT434">
        <v>195</v>
      </c>
      <c r="FU434" t="s">
        <v>721</v>
      </c>
      <c r="FV434" t="s">
        <v>711</v>
      </c>
      <c r="FW434" s="45">
        <v>3000000</v>
      </c>
      <c r="FX434" s="45">
        <v>3750000</v>
      </c>
      <c r="FY434">
        <v>1031</v>
      </c>
      <c r="FZ434">
        <v>59</v>
      </c>
      <c r="GA434">
        <v>284</v>
      </c>
      <c r="GB434">
        <v>343</v>
      </c>
      <c r="GC434">
        <v>68</v>
      </c>
      <c r="GD434">
        <v>621</v>
      </c>
      <c r="GE434">
        <v>1474</v>
      </c>
      <c r="GF434">
        <v>22719</v>
      </c>
      <c r="GG434">
        <v>16.3</v>
      </c>
      <c r="GH434">
        <v>55.3</v>
      </c>
      <c r="GI434">
        <v>71.5</v>
      </c>
      <c r="GJ434" s="42">
        <f t="shared" si="153"/>
        <v>20.7</v>
      </c>
    </row>
    <row r="435" spans="1:192" x14ac:dyDescent="0.45">
      <c r="A435" s="40">
        <v>30541</v>
      </c>
      <c r="B435" t="s">
        <v>2524</v>
      </c>
      <c r="D435" t="s">
        <v>399</v>
      </c>
      <c r="E435" t="s">
        <v>399</v>
      </c>
      <c r="F435">
        <v>72</v>
      </c>
      <c r="G435">
        <v>177</v>
      </c>
      <c r="H435">
        <v>2001</v>
      </c>
      <c r="I435">
        <v>1</v>
      </c>
      <c r="J435">
        <v>13</v>
      </c>
      <c r="K435" t="s">
        <v>202</v>
      </c>
      <c r="L435">
        <v>2002</v>
      </c>
      <c r="M435">
        <v>34</v>
      </c>
      <c r="N435">
        <v>15</v>
      </c>
      <c r="O435">
        <v>8469466</v>
      </c>
      <c r="P435" t="s">
        <v>2525</v>
      </c>
      <c r="Q435" t="s">
        <v>2526</v>
      </c>
      <c r="R435" t="s">
        <v>2527</v>
      </c>
      <c r="S435" t="s">
        <v>2528</v>
      </c>
      <c r="T435" t="s">
        <v>710</v>
      </c>
      <c r="U435" t="s">
        <v>178</v>
      </c>
      <c r="V435">
        <v>7</v>
      </c>
      <c r="W435">
        <v>0</v>
      </c>
      <c r="X435">
        <v>0</v>
      </c>
      <c r="Y435">
        <v>0</v>
      </c>
      <c r="Z435">
        <v>0</v>
      </c>
      <c r="AA435">
        <v>33</v>
      </c>
      <c r="AB435">
        <v>54</v>
      </c>
      <c r="AC435" s="26">
        <f t="shared" si="132"/>
        <v>0</v>
      </c>
      <c r="AD435" s="20">
        <f t="shared" si="133"/>
        <v>-4.778042959427208</v>
      </c>
      <c r="AE435" s="20">
        <v>0</v>
      </c>
      <c r="AF435">
        <v>-1</v>
      </c>
      <c r="AG435">
        <v>-0.8</v>
      </c>
      <c r="AH435">
        <v>10</v>
      </c>
      <c r="AI435">
        <v>98</v>
      </c>
      <c r="AJ435">
        <v>4167</v>
      </c>
      <c r="AK435" s="20">
        <v>69.45</v>
      </c>
      <c r="AL435">
        <v>69.45</v>
      </c>
      <c r="AM435">
        <v>69</v>
      </c>
      <c r="AN435" s="26">
        <f t="shared" si="134"/>
        <v>9.9214285714285726</v>
      </c>
      <c r="AO435">
        <v>16.89</v>
      </c>
      <c r="AP435" s="41">
        <f t="shared" si="135"/>
        <v>0</v>
      </c>
      <c r="AQ435">
        <v>10</v>
      </c>
      <c r="AR435">
        <v>10</v>
      </c>
      <c r="AS435">
        <v>10</v>
      </c>
      <c r="AT435">
        <v>9</v>
      </c>
      <c r="AU435">
        <v>9</v>
      </c>
      <c r="AV435">
        <v>5</v>
      </c>
      <c r="AW435">
        <v>4</v>
      </c>
      <c r="AX435">
        <v>4</v>
      </c>
      <c r="AY435">
        <v>0</v>
      </c>
      <c r="AZ435">
        <v>0</v>
      </c>
      <c r="BA435" s="42">
        <f t="shared" si="136"/>
        <v>0</v>
      </c>
      <c r="BB435">
        <v>0.66</v>
      </c>
      <c r="BC435">
        <v>30.2</v>
      </c>
      <c r="BD435" s="20">
        <v>0</v>
      </c>
      <c r="BE435" s="20">
        <f t="shared" si="137"/>
        <v>10</v>
      </c>
      <c r="BF435" s="20">
        <f t="shared" si="138"/>
        <v>8.639308855291576</v>
      </c>
      <c r="BG435">
        <v>41</v>
      </c>
      <c r="BH435">
        <v>19</v>
      </c>
      <c r="BI435">
        <v>17</v>
      </c>
      <c r="BJ435" s="41">
        <f t="shared" si="139"/>
        <v>0.7068965517241379</v>
      </c>
      <c r="BK435">
        <v>0</v>
      </c>
      <c r="BL435">
        <v>0</v>
      </c>
      <c r="BM435">
        <v>10</v>
      </c>
      <c r="BN435" s="42">
        <f t="shared" si="140"/>
        <v>-10</v>
      </c>
      <c r="BO435">
        <v>4</v>
      </c>
      <c r="BP435">
        <v>3</v>
      </c>
      <c r="BQ435">
        <v>1</v>
      </c>
      <c r="BR435">
        <v>2</v>
      </c>
      <c r="BS435" s="41">
        <f t="shared" si="141"/>
        <v>4.878048780487805E-2</v>
      </c>
      <c r="BT435">
        <v>0</v>
      </c>
      <c r="BU435">
        <v>1</v>
      </c>
      <c r="BV435" s="41">
        <f t="shared" si="142"/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3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3</v>
      </c>
      <c r="DH435">
        <v>5</v>
      </c>
      <c r="DI435">
        <v>2</v>
      </c>
      <c r="DJ435">
        <v>5</v>
      </c>
      <c r="DK435">
        <v>5</v>
      </c>
      <c r="DL435">
        <v>0</v>
      </c>
      <c r="DM435">
        <v>2</v>
      </c>
      <c r="DN435">
        <v>2</v>
      </c>
      <c r="DO435">
        <v>0</v>
      </c>
      <c r="DP435" s="42">
        <f t="shared" si="143"/>
        <v>-3</v>
      </c>
      <c r="DQ435" s="20">
        <v>-1.9830000000000001</v>
      </c>
      <c r="DR435">
        <v>5</v>
      </c>
      <c r="DS435">
        <v>0</v>
      </c>
      <c r="DT435">
        <v>0</v>
      </c>
      <c r="DU435">
        <v>0</v>
      </c>
      <c r="DV435">
        <v>0</v>
      </c>
      <c r="DW435">
        <v>82</v>
      </c>
      <c r="DX435">
        <v>51</v>
      </c>
      <c r="DY435">
        <v>62</v>
      </c>
      <c r="DZ435">
        <v>39</v>
      </c>
      <c r="EA435">
        <v>46</v>
      </c>
      <c r="EB435">
        <v>26</v>
      </c>
      <c r="EC435">
        <v>4.12</v>
      </c>
      <c r="ED435">
        <v>2.83</v>
      </c>
      <c r="EE435">
        <v>1</v>
      </c>
      <c r="EF435">
        <v>2</v>
      </c>
      <c r="EG435" s="41">
        <f t="shared" si="144"/>
        <v>2.1739130434782608E-2</v>
      </c>
      <c r="EH435" s="43">
        <f t="shared" si="145"/>
        <v>0.92307692307692313</v>
      </c>
      <c r="EI435" s="44">
        <f t="shared" si="146"/>
        <v>0.94481605351170572</v>
      </c>
      <c r="EJ435">
        <v>82</v>
      </c>
      <c r="EK435">
        <v>50</v>
      </c>
      <c r="EL435">
        <v>62</v>
      </c>
      <c r="EM435">
        <v>38</v>
      </c>
      <c r="EN435">
        <v>46</v>
      </c>
      <c r="EO435">
        <v>25</v>
      </c>
      <c r="EP435">
        <v>1</v>
      </c>
      <c r="EQ435">
        <v>2</v>
      </c>
      <c r="ER435">
        <v>35</v>
      </c>
      <c r="ES435">
        <v>22</v>
      </c>
      <c r="ET435">
        <v>14</v>
      </c>
      <c r="EU435">
        <v>10</v>
      </c>
      <c r="EV435">
        <v>1</v>
      </c>
      <c r="EW435">
        <v>2</v>
      </c>
      <c r="EX435">
        <v>7</v>
      </c>
      <c r="EY435">
        <v>6</v>
      </c>
      <c r="EZ435">
        <v>-0.2</v>
      </c>
      <c r="FA435">
        <v>0</v>
      </c>
      <c r="FB435">
        <v>-0.1</v>
      </c>
      <c r="FC435" s="20">
        <v>-0.28000000000000003</v>
      </c>
      <c r="FD435" s="26">
        <f t="shared" si="147"/>
        <v>-0.04</v>
      </c>
      <c r="FE435">
        <v>6.0000000000000006E-4</v>
      </c>
      <c r="FF435">
        <v>0</v>
      </c>
      <c r="FG435">
        <v>0</v>
      </c>
      <c r="FH435">
        <v>0</v>
      </c>
      <c r="FL435" s="42">
        <f t="shared" si="148"/>
        <v>12</v>
      </c>
      <c r="FM435" s="20">
        <f t="shared" si="149"/>
        <v>0.2</v>
      </c>
      <c r="FN435" s="41">
        <v>0</v>
      </c>
      <c r="FO435" s="20">
        <f t="shared" si="150"/>
        <v>-1</v>
      </c>
      <c r="FP435" s="20">
        <f t="shared" si="151"/>
        <v>-0.39660000000000001</v>
      </c>
      <c r="FQ435" s="20">
        <f t="shared" si="152"/>
        <v>114.90280777537797</v>
      </c>
      <c r="FR435">
        <v>74</v>
      </c>
      <c r="FS435" t="s">
        <v>1225</v>
      </c>
      <c r="FT435">
        <v>902</v>
      </c>
      <c r="FV435" t="s">
        <v>711</v>
      </c>
      <c r="FW435" s="45">
        <v>1000000</v>
      </c>
      <c r="FX435" s="45">
        <v>1000000</v>
      </c>
      <c r="FY435">
        <v>845</v>
      </c>
      <c r="FZ435">
        <v>174</v>
      </c>
      <c r="GA435">
        <v>398</v>
      </c>
      <c r="GB435">
        <v>572</v>
      </c>
      <c r="GC435">
        <v>-53</v>
      </c>
      <c r="GD435">
        <v>353</v>
      </c>
      <c r="GE435">
        <v>1650</v>
      </c>
      <c r="GF435">
        <v>13484</v>
      </c>
      <c r="GG435">
        <v>42</v>
      </c>
      <c r="GH435">
        <v>12.5</v>
      </c>
      <c r="GI435">
        <v>54.6</v>
      </c>
      <c r="GJ435" s="42">
        <f t="shared" si="153"/>
        <v>-1</v>
      </c>
    </row>
    <row r="436" spans="1:192" x14ac:dyDescent="0.45">
      <c r="A436" s="40">
        <v>32104</v>
      </c>
      <c r="B436" t="s">
        <v>356</v>
      </c>
      <c r="D436" t="s">
        <v>223</v>
      </c>
      <c r="E436" t="s">
        <v>223</v>
      </c>
      <c r="F436">
        <v>73</v>
      </c>
      <c r="G436">
        <v>210</v>
      </c>
      <c r="H436">
        <v>2006</v>
      </c>
      <c r="I436">
        <v>1</v>
      </c>
      <c r="J436">
        <v>4</v>
      </c>
      <c r="K436" t="s">
        <v>92</v>
      </c>
      <c r="L436">
        <v>2007</v>
      </c>
      <c r="M436">
        <v>30</v>
      </c>
      <c r="N436">
        <v>11</v>
      </c>
      <c r="O436">
        <v>8473563</v>
      </c>
      <c r="P436" t="s">
        <v>2529</v>
      </c>
      <c r="Q436" t="s">
        <v>2530</v>
      </c>
      <c r="R436" t="s">
        <v>122</v>
      </c>
      <c r="S436" t="s">
        <v>2531</v>
      </c>
      <c r="T436" t="s">
        <v>716</v>
      </c>
      <c r="U436" t="s">
        <v>253</v>
      </c>
      <c r="V436">
        <v>81</v>
      </c>
      <c r="W436">
        <v>21</v>
      </c>
      <c r="X436">
        <v>50</v>
      </c>
      <c r="Y436">
        <v>27</v>
      </c>
      <c r="Z436">
        <v>71</v>
      </c>
      <c r="AA436">
        <v>3</v>
      </c>
      <c r="AB436">
        <v>16</v>
      </c>
      <c r="AC436" s="26">
        <f t="shared" si="132"/>
        <v>0.87654320987654322</v>
      </c>
      <c r="AD436" s="20">
        <f t="shared" si="133"/>
        <v>-9.3378746594005406</v>
      </c>
      <c r="AE436" s="20">
        <v>25.145</v>
      </c>
      <c r="AF436">
        <v>5</v>
      </c>
      <c r="AG436">
        <v>-1.8</v>
      </c>
      <c r="AH436">
        <v>46</v>
      </c>
      <c r="AI436">
        <v>1811</v>
      </c>
      <c r="AJ436">
        <v>95550</v>
      </c>
      <c r="AK436" s="20">
        <v>1592.5</v>
      </c>
      <c r="AL436">
        <v>1592.4</v>
      </c>
      <c r="AM436">
        <v>1593</v>
      </c>
      <c r="AN436" s="26">
        <f t="shared" si="134"/>
        <v>19.660493827160494</v>
      </c>
      <c r="AO436">
        <v>32.49</v>
      </c>
      <c r="AP436" s="41">
        <f t="shared" si="135"/>
        <v>0.65740740740740744</v>
      </c>
      <c r="AQ436">
        <v>279</v>
      </c>
      <c r="AR436">
        <v>279</v>
      </c>
      <c r="AS436">
        <v>279</v>
      </c>
      <c r="AT436">
        <v>223</v>
      </c>
      <c r="AU436">
        <v>223</v>
      </c>
      <c r="AV436">
        <v>165</v>
      </c>
      <c r="AW436">
        <v>163</v>
      </c>
      <c r="AX436">
        <v>75</v>
      </c>
      <c r="AY436">
        <v>2</v>
      </c>
      <c r="AZ436">
        <v>15</v>
      </c>
      <c r="BA436" s="42">
        <f t="shared" si="136"/>
        <v>17</v>
      </c>
      <c r="BB436">
        <v>17.03</v>
      </c>
      <c r="BC436">
        <v>32.757599999999996</v>
      </c>
      <c r="BD436" s="20">
        <v>422.7</v>
      </c>
      <c r="BE436" s="20">
        <f t="shared" si="137"/>
        <v>701.7</v>
      </c>
      <c r="BF436" s="20">
        <f t="shared" si="138"/>
        <v>26.43933685003768</v>
      </c>
      <c r="BG436">
        <v>673</v>
      </c>
      <c r="BH436">
        <v>586</v>
      </c>
      <c r="BI436">
        <v>458</v>
      </c>
      <c r="BJ436" s="41">
        <f t="shared" si="139"/>
        <v>0.59504862953138815</v>
      </c>
      <c r="BK436">
        <v>37</v>
      </c>
      <c r="BL436">
        <v>37</v>
      </c>
      <c r="BM436">
        <v>85</v>
      </c>
      <c r="BN436" s="42">
        <f t="shared" si="140"/>
        <v>-48</v>
      </c>
      <c r="BO436">
        <v>58</v>
      </c>
      <c r="BP436">
        <v>58</v>
      </c>
      <c r="BQ436">
        <v>44</v>
      </c>
      <c r="BR436">
        <v>51</v>
      </c>
      <c r="BS436" s="41">
        <f t="shared" si="141"/>
        <v>4.5212765957446811E-2</v>
      </c>
      <c r="BT436">
        <v>702</v>
      </c>
      <c r="BU436">
        <v>669</v>
      </c>
      <c r="BV436" s="41">
        <f t="shared" si="142"/>
        <v>0.51203501094091908</v>
      </c>
      <c r="BW436">
        <v>184</v>
      </c>
      <c r="BX436">
        <v>182</v>
      </c>
      <c r="BY436">
        <v>273</v>
      </c>
      <c r="BZ436">
        <v>263</v>
      </c>
      <c r="CA436">
        <v>245</v>
      </c>
      <c r="CB436">
        <v>224</v>
      </c>
      <c r="CC436">
        <v>204</v>
      </c>
      <c r="CD436">
        <v>202</v>
      </c>
      <c r="CE436">
        <v>262</v>
      </c>
      <c r="CF436">
        <v>224</v>
      </c>
      <c r="CG436">
        <v>402</v>
      </c>
      <c r="CH436">
        <v>396</v>
      </c>
      <c r="CI436">
        <v>0</v>
      </c>
      <c r="CJ436">
        <v>1</v>
      </c>
      <c r="CK436">
        <v>3</v>
      </c>
      <c r="CL436">
        <v>4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3</v>
      </c>
      <c r="CU436">
        <v>0</v>
      </c>
      <c r="CV436">
        <v>16</v>
      </c>
      <c r="CW436">
        <v>0</v>
      </c>
      <c r="CX436">
        <v>1</v>
      </c>
      <c r="CY436">
        <v>2</v>
      </c>
      <c r="CZ436">
        <v>55</v>
      </c>
      <c r="DA436">
        <v>12</v>
      </c>
      <c r="DB436">
        <v>1</v>
      </c>
      <c r="DC436">
        <v>11</v>
      </c>
      <c r="DD436">
        <v>25</v>
      </c>
      <c r="DE436">
        <v>9</v>
      </c>
      <c r="DF436">
        <v>1</v>
      </c>
      <c r="DG436">
        <v>106</v>
      </c>
      <c r="DH436">
        <v>19</v>
      </c>
      <c r="DI436">
        <v>17</v>
      </c>
      <c r="DJ436">
        <v>19</v>
      </c>
      <c r="DK436">
        <v>19</v>
      </c>
      <c r="DL436">
        <v>0</v>
      </c>
      <c r="DM436">
        <v>17</v>
      </c>
      <c r="DN436">
        <v>17</v>
      </c>
      <c r="DO436">
        <v>0</v>
      </c>
      <c r="DP436" s="42">
        <f t="shared" si="143"/>
        <v>-2</v>
      </c>
      <c r="DQ436" s="20">
        <v>-6.5789999999999997</v>
      </c>
      <c r="DR436">
        <v>18</v>
      </c>
      <c r="DS436">
        <v>0</v>
      </c>
      <c r="DT436">
        <v>0</v>
      </c>
      <c r="DU436">
        <v>1</v>
      </c>
      <c r="DV436">
        <v>0</v>
      </c>
      <c r="DW436">
        <v>1774</v>
      </c>
      <c r="DX436">
        <v>1379</v>
      </c>
      <c r="DY436">
        <v>1331</v>
      </c>
      <c r="DZ436">
        <v>1077</v>
      </c>
      <c r="EA436">
        <v>925</v>
      </c>
      <c r="EB436">
        <v>757</v>
      </c>
      <c r="EC436">
        <v>89.27</v>
      </c>
      <c r="ED436">
        <v>78.58</v>
      </c>
      <c r="EE436">
        <v>108</v>
      </c>
      <c r="EF436">
        <v>65</v>
      </c>
      <c r="EG436" s="41">
        <f t="shared" si="144"/>
        <v>0.11675675675675676</v>
      </c>
      <c r="EH436" s="43">
        <f t="shared" si="145"/>
        <v>0.91413474240422721</v>
      </c>
      <c r="EI436" s="44">
        <f t="shared" si="146"/>
        <v>1.0308914991609839</v>
      </c>
      <c r="EJ436">
        <v>1771</v>
      </c>
      <c r="EK436">
        <v>1378</v>
      </c>
      <c r="EL436">
        <v>1331</v>
      </c>
      <c r="EM436">
        <v>1076</v>
      </c>
      <c r="EN436">
        <v>924</v>
      </c>
      <c r="EO436">
        <v>756</v>
      </c>
      <c r="EP436">
        <v>108</v>
      </c>
      <c r="EQ436">
        <v>66</v>
      </c>
      <c r="ER436">
        <v>886</v>
      </c>
      <c r="ES436">
        <v>736</v>
      </c>
      <c r="ET436">
        <v>316</v>
      </c>
      <c r="EU436">
        <v>298</v>
      </c>
      <c r="EV436">
        <v>48</v>
      </c>
      <c r="EW436">
        <v>42</v>
      </c>
      <c r="EX436">
        <v>106</v>
      </c>
      <c r="EY436">
        <v>114</v>
      </c>
      <c r="EZ436">
        <v>5</v>
      </c>
      <c r="FA436">
        <v>1.9</v>
      </c>
      <c r="FB436">
        <v>6.9</v>
      </c>
      <c r="FC436" s="20">
        <v>67.06</v>
      </c>
      <c r="FD436" s="26">
        <f t="shared" si="147"/>
        <v>0.82790123456790121</v>
      </c>
      <c r="FE436">
        <v>9.4748999999999999</v>
      </c>
      <c r="FF436">
        <v>1.1400000000000001</v>
      </c>
      <c r="FG436">
        <v>-0.96</v>
      </c>
      <c r="FH436">
        <v>0.18</v>
      </c>
      <c r="FI436">
        <v>1</v>
      </c>
      <c r="FJ436">
        <v>0</v>
      </c>
      <c r="FK436">
        <v>0</v>
      </c>
      <c r="FL436" s="42">
        <f t="shared" si="148"/>
        <v>134</v>
      </c>
      <c r="FM436" s="20">
        <f t="shared" si="149"/>
        <v>4.5</v>
      </c>
      <c r="FN436" s="41">
        <v>9.0464933000000011E-2</v>
      </c>
      <c r="FO436" s="20">
        <f t="shared" si="150"/>
        <v>66.400000000000006</v>
      </c>
      <c r="FP436" s="20">
        <f t="shared" si="151"/>
        <v>69.684200000000004</v>
      </c>
      <c r="FQ436" s="20">
        <f t="shared" si="152"/>
        <v>118.80180859080632</v>
      </c>
      <c r="FR436">
        <v>1</v>
      </c>
      <c r="FS436" t="s">
        <v>455</v>
      </c>
      <c r="FT436">
        <v>82</v>
      </c>
      <c r="FU436" t="s">
        <v>731</v>
      </c>
      <c r="FV436" t="s">
        <v>711</v>
      </c>
      <c r="FW436" s="45">
        <v>7500000</v>
      </c>
      <c r="FX436" s="45">
        <v>6700000</v>
      </c>
      <c r="FY436">
        <v>815</v>
      </c>
      <c r="FZ436">
        <v>209</v>
      </c>
      <c r="GA436">
        <v>590</v>
      </c>
      <c r="GB436">
        <v>799</v>
      </c>
      <c r="GC436">
        <v>118</v>
      </c>
      <c r="GD436">
        <v>418</v>
      </c>
      <c r="GE436">
        <v>1733</v>
      </c>
      <c r="GF436">
        <v>16051</v>
      </c>
      <c r="GG436">
        <v>65.3</v>
      </c>
      <c r="GH436">
        <v>20.6</v>
      </c>
      <c r="GI436">
        <v>85.9</v>
      </c>
      <c r="GJ436" s="42">
        <f t="shared" si="153"/>
        <v>66.400000000000006</v>
      </c>
    </row>
    <row r="437" spans="1:192" x14ac:dyDescent="0.45">
      <c r="A437" s="40">
        <v>32190</v>
      </c>
      <c r="B437" t="s">
        <v>427</v>
      </c>
      <c r="D437" t="s">
        <v>399</v>
      </c>
      <c r="E437" t="s">
        <v>399</v>
      </c>
      <c r="F437">
        <v>73</v>
      </c>
      <c r="G437">
        <v>194</v>
      </c>
      <c r="H437">
        <v>2006</v>
      </c>
      <c r="I437">
        <v>1</v>
      </c>
      <c r="J437">
        <v>10</v>
      </c>
      <c r="K437" t="s">
        <v>92</v>
      </c>
      <c r="L437">
        <v>2008</v>
      </c>
      <c r="M437">
        <v>29</v>
      </c>
      <c r="N437">
        <v>10</v>
      </c>
      <c r="O437">
        <v>8473564</v>
      </c>
      <c r="P437" t="s">
        <v>2532</v>
      </c>
      <c r="Q437" t="s">
        <v>2533</v>
      </c>
      <c r="R437" t="s">
        <v>2534</v>
      </c>
      <c r="S437" t="s">
        <v>301</v>
      </c>
      <c r="T437" t="s">
        <v>710</v>
      </c>
      <c r="U437" t="s">
        <v>123</v>
      </c>
      <c r="V437">
        <v>70</v>
      </c>
      <c r="W437">
        <v>10</v>
      </c>
      <c r="X437">
        <v>15</v>
      </c>
      <c r="Y437">
        <v>7</v>
      </c>
      <c r="Z437">
        <v>25</v>
      </c>
      <c r="AA437">
        <v>10</v>
      </c>
      <c r="AB437">
        <v>59</v>
      </c>
      <c r="AC437" s="26">
        <f t="shared" si="132"/>
        <v>0.35714285714285715</v>
      </c>
      <c r="AD437" s="20">
        <f t="shared" si="133"/>
        <v>-8.0851063829787222</v>
      </c>
      <c r="AE437" s="20">
        <v>9.343</v>
      </c>
      <c r="AF437">
        <v>-19</v>
      </c>
      <c r="AG437">
        <v>3.2</v>
      </c>
      <c r="AH437">
        <v>26</v>
      </c>
      <c r="AI437">
        <v>1447</v>
      </c>
      <c r="AJ437">
        <v>71075</v>
      </c>
      <c r="AK437" s="20">
        <v>1184.5833333333001</v>
      </c>
      <c r="AL437">
        <v>1184.58</v>
      </c>
      <c r="AM437">
        <v>1185</v>
      </c>
      <c r="AN437" s="26">
        <f t="shared" si="134"/>
        <v>16.922619047619047</v>
      </c>
      <c r="AO437">
        <v>28.15</v>
      </c>
      <c r="AP437" s="41">
        <f t="shared" si="135"/>
        <v>0.7142857142857143</v>
      </c>
      <c r="AQ437">
        <v>281</v>
      </c>
      <c r="AR437">
        <v>281</v>
      </c>
      <c r="AS437">
        <v>281</v>
      </c>
      <c r="AT437">
        <v>230</v>
      </c>
      <c r="AU437">
        <v>230</v>
      </c>
      <c r="AV437">
        <v>167</v>
      </c>
      <c r="AW437">
        <v>146</v>
      </c>
      <c r="AX437">
        <v>64</v>
      </c>
      <c r="AY437">
        <v>11</v>
      </c>
      <c r="AZ437">
        <v>18</v>
      </c>
      <c r="BA437" s="42">
        <f t="shared" si="136"/>
        <v>29</v>
      </c>
      <c r="BB437">
        <v>15.44</v>
      </c>
      <c r="BC437">
        <v>34.125700000000002</v>
      </c>
      <c r="BD437" s="20">
        <v>218.9</v>
      </c>
      <c r="BE437" s="20">
        <f t="shared" si="137"/>
        <v>499.9</v>
      </c>
      <c r="BF437" s="20">
        <f t="shared" si="138"/>
        <v>25.320366712252444</v>
      </c>
      <c r="BG437">
        <v>321</v>
      </c>
      <c r="BH437">
        <v>422</v>
      </c>
      <c r="BI437">
        <v>492</v>
      </c>
      <c r="BJ437" s="41">
        <f t="shared" si="139"/>
        <v>0.39483394833948338</v>
      </c>
      <c r="BK437">
        <v>48</v>
      </c>
      <c r="BL437">
        <v>48</v>
      </c>
      <c r="BM437">
        <v>85</v>
      </c>
      <c r="BN437" s="42">
        <f t="shared" si="140"/>
        <v>-37</v>
      </c>
      <c r="BO437">
        <v>63</v>
      </c>
      <c r="BP437">
        <v>26</v>
      </c>
      <c r="BQ437">
        <v>43</v>
      </c>
      <c r="BR437">
        <v>35</v>
      </c>
      <c r="BS437" s="41">
        <f t="shared" si="141"/>
        <v>3.783783783783784E-2</v>
      </c>
      <c r="BT437">
        <v>33</v>
      </c>
      <c r="BU437">
        <v>39</v>
      </c>
      <c r="BV437" s="41">
        <f t="shared" si="142"/>
        <v>0.45833333333333331</v>
      </c>
      <c r="BW437">
        <v>12</v>
      </c>
      <c r="BX437">
        <v>14</v>
      </c>
      <c r="BY437">
        <v>8</v>
      </c>
      <c r="BZ437">
        <v>6</v>
      </c>
      <c r="CA437">
        <v>13</v>
      </c>
      <c r="CB437">
        <v>19</v>
      </c>
      <c r="CC437">
        <v>6</v>
      </c>
      <c r="CD437">
        <v>15</v>
      </c>
      <c r="CE437">
        <v>3</v>
      </c>
      <c r="CF437">
        <v>13</v>
      </c>
      <c r="CG437">
        <v>26</v>
      </c>
      <c r="CH437">
        <v>24</v>
      </c>
      <c r="CI437">
        <v>0</v>
      </c>
      <c r="CJ437">
        <v>1</v>
      </c>
      <c r="CK437">
        <v>3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2</v>
      </c>
      <c r="CT437">
        <v>1</v>
      </c>
      <c r="CU437">
        <v>0</v>
      </c>
      <c r="CV437">
        <v>6</v>
      </c>
      <c r="CW437">
        <v>0</v>
      </c>
      <c r="CX437">
        <v>3</v>
      </c>
      <c r="CY437">
        <v>2</v>
      </c>
      <c r="CZ437">
        <v>58</v>
      </c>
      <c r="DA437">
        <v>24</v>
      </c>
      <c r="DB437">
        <v>2</v>
      </c>
      <c r="DC437">
        <v>13</v>
      </c>
      <c r="DD437">
        <v>24</v>
      </c>
      <c r="DE437">
        <v>15</v>
      </c>
      <c r="DF437">
        <v>0</v>
      </c>
      <c r="DG437">
        <v>89</v>
      </c>
      <c r="DH437">
        <v>13</v>
      </c>
      <c r="DI437">
        <v>11</v>
      </c>
      <c r="DJ437">
        <v>13</v>
      </c>
      <c r="DK437">
        <v>13</v>
      </c>
      <c r="DL437">
        <v>0</v>
      </c>
      <c r="DM437">
        <v>11</v>
      </c>
      <c r="DN437">
        <v>11</v>
      </c>
      <c r="DO437">
        <v>0</v>
      </c>
      <c r="DP437" s="42">
        <f t="shared" si="143"/>
        <v>-2</v>
      </c>
      <c r="DQ437" s="20">
        <v>-5.6420000000000003</v>
      </c>
      <c r="DR437">
        <v>13</v>
      </c>
      <c r="DS437">
        <v>0</v>
      </c>
      <c r="DT437">
        <v>0</v>
      </c>
      <c r="DU437">
        <v>0</v>
      </c>
      <c r="DV437">
        <v>0</v>
      </c>
      <c r="DW437">
        <v>1250</v>
      </c>
      <c r="DX437">
        <v>1142</v>
      </c>
      <c r="DY437">
        <v>968</v>
      </c>
      <c r="DZ437">
        <v>890</v>
      </c>
      <c r="EA437">
        <v>674</v>
      </c>
      <c r="EB437">
        <v>649</v>
      </c>
      <c r="EC437">
        <v>53.78</v>
      </c>
      <c r="ED437">
        <v>63.37</v>
      </c>
      <c r="EE437">
        <v>35</v>
      </c>
      <c r="EF437">
        <v>65</v>
      </c>
      <c r="EG437" s="41">
        <f t="shared" si="144"/>
        <v>5.192878338278932E-2</v>
      </c>
      <c r="EH437" s="43">
        <f t="shared" si="145"/>
        <v>0.89984591679506931</v>
      </c>
      <c r="EI437" s="44">
        <f t="shared" si="146"/>
        <v>0.95177470017785859</v>
      </c>
      <c r="EJ437">
        <v>1253</v>
      </c>
      <c r="EK437">
        <v>1145</v>
      </c>
      <c r="EL437">
        <v>972</v>
      </c>
      <c r="EM437">
        <v>893</v>
      </c>
      <c r="EN437">
        <v>678</v>
      </c>
      <c r="EO437">
        <v>652</v>
      </c>
      <c r="EP437">
        <v>35</v>
      </c>
      <c r="EQ437">
        <v>65</v>
      </c>
      <c r="ER437">
        <v>583</v>
      </c>
      <c r="ES437">
        <v>589</v>
      </c>
      <c r="ET437">
        <v>218</v>
      </c>
      <c r="EU437">
        <v>242</v>
      </c>
      <c r="EV437">
        <v>19</v>
      </c>
      <c r="EW437">
        <v>46</v>
      </c>
      <c r="EX437">
        <v>97</v>
      </c>
      <c r="EY437">
        <v>84</v>
      </c>
      <c r="EZ437">
        <v>0.2</v>
      </c>
      <c r="FA437">
        <v>0.8</v>
      </c>
      <c r="FB437">
        <v>1</v>
      </c>
      <c r="FC437" s="20">
        <v>41.77</v>
      </c>
      <c r="FD437" s="26">
        <f t="shared" si="147"/>
        <v>0.59671428571428575</v>
      </c>
      <c r="FE437">
        <v>2.0150000000000001</v>
      </c>
      <c r="FF437">
        <v>1.27</v>
      </c>
      <c r="FG437">
        <v>-0.01</v>
      </c>
      <c r="FH437">
        <v>1.26</v>
      </c>
      <c r="FL437" s="42">
        <f t="shared" si="148"/>
        <v>109</v>
      </c>
      <c r="FM437" s="20">
        <f t="shared" si="149"/>
        <v>7</v>
      </c>
      <c r="FN437" s="41">
        <v>5.6865464600000006E-2</v>
      </c>
      <c r="FO437" s="20">
        <f t="shared" si="150"/>
        <v>22.4</v>
      </c>
      <c r="FP437" s="20">
        <f t="shared" si="151"/>
        <v>23.871600000000001</v>
      </c>
      <c r="FQ437" s="20">
        <f t="shared" si="152"/>
        <v>121.1568657245606</v>
      </c>
      <c r="FR437">
        <v>12</v>
      </c>
      <c r="FS437" t="s">
        <v>2535</v>
      </c>
      <c r="FT437">
        <v>629</v>
      </c>
      <c r="FV437" t="s">
        <v>711</v>
      </c>
      <c r="FW437" s="45">
        <v>4000000</v>
      </c>
      <c r="FX437" s="45">
        <v>4300000</v>
      </c>
      <c r="FY437">
        <v>728</v>
      </c>
      <c r="FZ437">
        <v>137</v>
      </c>
      <c r="GA437">
        <v>199</v>
      </c>
      <c r="GB437">
        <v>336</v>
      </c>
      <c r="GC437">
        <v>10</v>
      </c>
      <c r="GD437">
        <v>263</v>
      </c>
      <c r="GE437">
        <v>1762</v>
      </c>
      <c r="GF437">
        <v>11608</v>
      </c>
      <c r="GG437">
        <v>18.899999999999999</v>
      </c>
      <c r="GH437">
        <v>13</v>
      </c>
      <c r="GI437">
        <v>31.8</v>
      </c>
      <c r="GJ437" s="42">
        <f t="shared" si="153"/>
        <v>22.4</v>
      </c>
    </row>
    <row r="438" spans="1:192" x14ac:dyDescent="0.45">
      <c r="A438" s="40">
        <v>31539</v>
      </c>
      <c r="B438" t="s">
        <v>2351</v>
      </c>
      <c r="C438" t="s">
        <v>362</v>
      </c>
      <c r="D438" t="s">
        <v>107</v>
      </c>
      <c r="E438" t="s">
        <v>107</v>
      </c>
      <c r="F438">
        <v>74</v>
      </c>
      <c r="G438">
        <v>206</v>
      </c>
      <c r="K438" t="s">
        <v>202</v>
      </c>
      <c r="L438">
        <v>2009</v>
      </c>
      <c r="M438">
        <v>31</v>
      </c>
      <c r="N438">
        <v>9</v>
      </c>
      <c r="O438">
        <v>8475613</v>
      </c>
      <c r="P438" t="s">
        <v>2536</v>
      </c>
      <c r="Q438" t="s">
        <v>2537</v>
      </c>
      <c r="R438" t="s">
        <v>2538</v>
      </c>
      <c r="S438" t="s">
        <v>1229</v>
      </c>
      <c r="T438" t="s">
        <v>720</v>
      </c>
      <c r="U438" t="s">
        <v>2539</v>
      </c>
      <c r="V438">
        <v>57</v>
      </c>
      <c r="W438">
        <v>3</v>
      </c>
      <c r="X438">
        <v>6</v>
      </c>
      <c r="Y438">
        <v>4</v>
      </c>
      <c r="Z438">
        <v>9</v>
      </c>
      <c r="AA438">
        <v>0</v>
      </c>
      <c r="AB438">
        <v>0</v>
      </c>
      <c r="AC438" s="26">
        <f t="shared" si="132"/>
        <v>0.15789473684210525</v>
      </c>
      <c r="AD438" s="20">
        <f t="shared" si="133"/>
        <v>1.3191489361702127</v>
      </c>
      <c r="AE438" s="20">
        <v>3.2610000000000001</v>
      </c>
      <c r="AF438">
        <v>8</v>
      </c>
      <c r="AG438">
        <v>6.1</v>
      </c>
      <c r="AH438">
        <v>19</v>
      </c>
      <c r="AI438">
        <v>1001</v>
      </c>
      <c r="AJ438">
        <v>46041</v>
      </c>
      <c r="AK438" s="20">
        <v>767.35</v>
      </c>
      <c r="AL438">
        <v>767.35</v>
      </c>
      <c r="AM438">
        <v>767</v>
      </c>
      <c r="AN438" s="26">
        <f t="shared" si="134"/>
        <v>13.462280701754386</v>
      </c>
      <c r="AO438">
        <v>22.73</v>
      </c>
      <c r="AP438" s="41">
        <f t="shared" si="135"/>
        <v>0.33333333333333331</v>
      </c>
      <c r="AQ438">
        <v>74</v>
      </c>
      <c r="AR438">
        <v>74</v>
      </c>
      <c r="AS438">
        <v>74</v>
      </c>
      <c r="AT438">
        <v>46</v>
      </c>
      <c r="AU438">
        <v>46</v>
      </c>
      <c r="AV438">
        <v>27</v>
      </c>
      <c r="AW438">
        <v>14</v>
      </c>
      <c r="AX438">
        <v>1</v>
      </c>
      <c r="AY438">
        <v>1</v>
      </c>
      <c r="AZ438">
        <v>6</v>
      </c>
      <c r="BA438" s="42">
        <f t="shared" si="136"/>
        <v>7</v>
      </c>
      <c r="BB438">
        <v>1.04</v>
      </c>
      <c r="BC438">
        <v>61.666699999999999</v>
      </c>
      <c r="BD438" s="20">
        <v>84</v>
      </c>
      <c r="BE438" s="20">
        <f t="shared" si="137"/>
        <v>158</v>
      </c>
      <c r="BF438" s="20">
        <f t="shared" si="138"/>
        <v>12.354206033752524</v>
      </c>
      <c r="BG438">
        <v>165</v>
      </c>
      <c r="BH438">
        <v>231</v>
      </c>
      <c r="BI438">
        <v>221</v>
      </c>
      <c r="BJ438" s="41">
        <f t="shared" si="139"/>
        <v>0.42746113989637308</v>
      </c>
      <c r="BK438">
        <v>60</v>
      </c>
      <c r="BL438">
        <v>60</v>
      </c>
      <c r="BM438">
        <v>104</v>
      </c>
      <c r="BN438" s="42">
        <f t="shared" si="140"/>
        <v>-44</v>
      </c>
      <c r="BO438">
        <v>19</v>
      </c>
      <c r="BP438">
        <v>17</v>
      </c>
      <c r="BQ438">
        <v>11</v>
      </c>
      <c r="BR438">
        <v>84</v>
      </c>
      <c r="BS438" s="41">
        <f t="shared" si="141"/>
        <v>0.12371134020618557</v>
      </c>
      <c r="BT438">
        <v>0</v>
      </c>
      <c r="BU438">
        <v>0</v>
      </c>
      <c r="BV438" s="41">
        <f t="shared" si="142"/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2</v>
      </c>
      <c r="CW438">
        <v>0</v>
      </c>
      <c r="CX438">
        <v>0</v>
      </c>
      <c r="CY438">
        <v>0</v>
      </c>
      <c r="CZ438">
        <v>19</v>
      </c>
      <c r="DA438">
        <v>0</v>
      </c>
      <c r="DB438">
        <v>0</v>
      </c>
      <c r="DC438">
        <v>6</v>
      </c>
      <c r="DD438">
        <v>5</v>
      </c>
      <c r="DE438">
        <v>0</v>
      </c>
      <c r="DF438">
        <v>0</v>
      </c>
      <c r="DG438">
        <v>16</v>
      </c>
      <c r="DH438">
        <v>8</v>
      </c>
      <c r="DI438">
        <v>10</v>
      </c>
      <c r="DJ438">
        <v>8</v>
      </c>
      <c r="DK438">
        <v>7</v>
      </c>
      <c r="DL438">
        <v>1</v>
      </c>
      <c r="DM438">
        <v>12</v>
      </c>
      <c r="DN438">
        <v>12</v>
      </c>
      <c r="DO438">
        <v>0</v>
      </c>
      <c r="DP438" s="42">
        <f t="shared" si="143"/>
        <v>2</v>
      </c>
      <c r="DQ438" s="20">
        <v>8.1379999999999999</v>
      </c>
      <c r="DR438">
        <v>7</v>
      </c>
      <c r="DS438">
        <v>1</v>
      </c>
      <c r="DT438">
        <v>0</v>
      </c>
      <c r="DU438">
        <v>0</v>
      </c>
      <c r="DV438">
        <v>0</v>
      </c>
      <c r="DW438">
        <v>550</v>
      </c>
      <c r="DX438">
        <v>834</v>
      </c>
      <c r="DY438">
        <v>410</v>
      </c>
      <c r="DZ438">
        <v>595</v>
      </c>
      <c r="EA438">
        <v>292</v>
      </c>
      <c r="EB438">
        <v>386</v>
      </c>
      <c r="EC438">
        <v>24.87</v>
      </c>
      <c r="ED438">
        <v>28.75</v>
      </c>
      <c r="EE438">
        <v>27</v>
      </c>
      <c r="EF438">
        <v>24</v>
      </c>
      <c r="EG438" s="41">
        <f t="shared" si="144"/>
        <v>9.2465753424657529E-2</v>
      </c>
      <c r="EH438" s="43">
        <f t="shared" si="145"/>
        <v>0.93782383419689119</v>
      </c>
      <c r="EI438" s="44">
        <f t="shared" si="146"/>
        <v>1.0302895876215488</v>
      </c>
      <c r="EJ438">
        <v>553</v>
      </c>
      <c r="EK438">
        <v>835</v>
      </c>
      <c r="EL438">
        <v>412</v>
      </c>
      <c r="EM438">
        <v>596</v>
      </c>
      <c r="EN438">
        <v>293</v>
      </c>
      <c r="EO438">
        <v>387</v>
      </c>
      <c r="EP438">
        <v>27</v>
      </c>
      <c r="EQ438">
        <v>24</v>
      </c>
      <c r="ER438">
        <v>263</v>
      </c>
      <c r="ES438">
        <v>352</v>
      </c>
      <c r="ET438">
        <v>128</v>
      </c>
      <c r="EU438">
        <v>116</v>
      </c>
      <c r="EV438">
        <v>18</v>
      </c>
      <c r="EW438">
        <v>12</v>
      </c>
      <c r="EX438">
        <v>64</v>
      </c>
      <c r="EY438">
        <v>62</v>
      </c>
      <c r="EZ438">
        <v>0.30000000000000004</v>
      </c>
      <c r="FA438">
        <v>2.2000000000000002</v>
      </c>
      <c r="FB438">
        <v>2.4</v>
      </c>
      <c r="FC438" s="20">
        <v>5.28</v>
      </c>
      <c r="FD438" s="26">
        <f t="shared" si="147"/>
        <v>9.2631578947368426E-2</v>
      </c>
      <c r="FE438">
        <v>0.41789999999999999</v>
      </c>
      <c r="FF438">
        <v>-0.37</v>
      </c>
      <c r="FG438">
        <v>0.37</v>
      </c>
      <c r="FH438">
        <v>0</v>
      </c>
      <c r="FL438" s="42">
        <f t="shared" si="148"/>
        <v>164</v>
      </c>
      <c r="FM438" s="20">
        <f t="shared" si="149"/>
        <v>10.142857142857142</v>
      </c>
      <c r="FN438" s="41">
        <v>1.7784846699999999E-2</v>
      </c>
      <c r="FO438" s="20">
        <f t="shared" si="150"/>
        <v>7.1</v>
      </c>
      <c r="FP438" s="20">
        <f t="shared" si="151"/>
        <v>10.627599999999999</v>
      </c>
      <c r="FQ438" s="20">
        <f t="shared" si="152"/>
        <v>108.21658956147782</v>
      </c>
      <c r="FV438" t="s">
        <v>711</v>
      </c>
      <c r="FW438" s="45">
        <v>650000</v>
      </c>
      <c r="FX438" s="45">
        <v>650000</v>
      </c>
      <c r="FY438">
        <v>339</v>
      </c>
      <c r="FZ438">
        <v>10</v>
      </c>
      <c r="GA438">
        <v>37</v>
      </c>
      <c r="GB438">
        <v>47</v>
      </c>
      <c r="GC438">
        <v>-1</v>
      </c>
      <c r="GD438">
        <v>229</v>
      </c>
      <c r="GE438">
        <v>177</v>
      </c>
      <c r="GF438">
        <v>4716</v>
      </c>
      <c r="GG438">
        <v>0.5</v>
      </c>
      <c r="GH438">
        <v>10.7</v>
      </c>
      <c r="GI438">
        <v>11.2</v>
      </c>
      <c r="GJ438" s="42">
        <f t="shared" si="153"/>
        <v>7.1</v>
      </c>
    </row>
    <row r="439" spans="1:192" x14ac:dyDescent="0.45">
      <c r="A439" s="40">
        <v>32287</v>
      </c>
      <c r="B439" t="s">
        <v>1962</v>
      </c>
      <c r="D439" t="s">
        <v>156</v>
      </c>
      <c r="E439" t="s">
        <v>156</v>
      </c>
      <c r="F439">
        <v>76</v>
      </c>
      <c r="G439">
        <v>198</v>
      </c>
      <c r="H439">
        <v>2006</v>
      </c>
      <c r="I439">
        <v>2</v>
      </c>
      <c r="J439">
        <v>54</v>
      </c>
      <c r="K439" t="s">
        <v>92</v>
      </c>
      <c r="L439">
        <v>2008</v>
      </c>
      <c r="M439">
        <v>29</v>
      </c>
      <c r="N439">
        <v>10</v>
      </c>
      <c r="O439">
        <v>8473573</v>
      </c>
      <c r="P439" t="s">
        <v>2540</v>
      </c>
      <c r="Q439" t="s">
        <v>2541</v>
      </c>
      <c r="R439" t="s">
        <v>2542</v>
      </c>
      <c r="S439" t="s">
        <v>2543</v>
      </c>
      <c r="T439" t="s">
        <v>716</v>
      </c>
      <c r="U439" t="s">
        <v>188</v>
      </c>
      <c r="V439">
        <v>72</v>
      </c>
      <c r="W439">
        <v>20</v>
      </c>
      <c r="X439">
        <v>11</v>
      </c>
      <c r="Y439">
        <v>8</v>
      </c>
      <c r="Z439">
        <v>31</v>
      </c>
      <c r="AA439">
        <v>7</v>
      </c>
      <c r="AB439">
        <v>45</v>
      </c>
      <c r="AC439" s="26">
        <f t="shared" si="132"/>
        <v>0.43055555555555558</v>
      </c>
      <c r="AD439" s="20">
        <f t="shared" si="133"/>
        <v>-5.3254972875226017</v>
      </c>
      <c r="AE439" s="20">
        <v>13.266</v>
      </c>
      <c r="AF439">
        <v>-17</v>
      </c>
      <c r="AG439">
        <v>-8.3000000000000007</v>
      </c>
      <c r="AH439">
        <v>22</v>
      </c>
      <c r="AI439">
        <v>1568</v>
      </c>
      <c r="AJ439">
        <v>72527</v>
      </c>
      <c r="AK439" s="20">
        <v>1208.7833333333001</v>
      </c>
      <c r="AL439">
        <v>1208.78</v>
      </c>
      <c r="AM439">
        <v>1209</v>
      </c>
      <c r="AN439" s="26">
        <f t="shared" si="134"/>
        <v>16.788657407407406</v>
      </c>
      <c r="AO439">
        <v>27.87</v>
      </c>
      <c r="AP439" s="41">
        <f t="shared" si="135"/>
        <v>0.57407407407407407</v>
      </c>
      <c r="AQ439">
        <v>226</v>
      </c>
      <c r="AR439">
        <v>226</v>
      </c>
      <c r="AS439">
        <v>226</v>
      </c>
      <c r="AT439">
        <v>169</v>
      </c>
      <c r="AU439">
        <v>169</v>
      </c>
      <c r="AV439">
        <v>130</v>
      </c>
      <c r="AW439">
        <v>160</v>
      </c>
      <c r="AX439">
        <v>79</v>
      </c>
      <c r="AY439">
        <v>5</v>
      </c>
      <c r="AZ439">
        <v>18</v>
      </c>
      <c r="BA439" s="42">
        <f t="shared" si="136"/>
        <v>23</v>
      </c>
      <c r="BB439">
        <v>17.63</v>
      </c>
      <c r="BC439">
        <v>23.438500000000001</v>
      </c>
      <c r="BD439" s="20">
        <v>193</v>
      </c>
      <c r="BE439" s="20">
        <f t="shared" si="137"/>
        <v>419</v>
      </c>
      <c r="BF439" s="20">
        <f t="shared" si="138"/>
        <v>20.79782921623455</v>
      </c>
      <c r="BG439">
        <v>514</v>
      </c>
      <c r="BH439">
        <v>326</v>
      </c>
      <c r="BI439">
        <v>389</v>
      </c>
      <c r="BJ439" s="41">
        <f t="shared" si="139"/>
        <v>0.56921373200442971</v>
      </c>
      <c r="BK439">
        <v>15</v>
      </c>
      <c r="BL439">
        <v>15</v>
      </c>
      <c r="BM439">
        <v>72</v>
      </c>
      <c r="BN439" s="42">
        <f t="shared" si="140"/>
        <v>-57</v>
      </c>
      <c r="BO439">
        <v>39</v>
      </c>
      <c r="BP439">
        <v>26</v>
      </c>
      <c r="BQ439">
        <v>18</v>
      </c>
      <c r="BR439">
        <v>40</v>
      </c>
      <c r="BS439" s="41">
        <f t="shared" si="141"/>
        <v>4.3057050592034449E-2</v>
      </c>
      <c r="BT439">
        <v>416</v>
      </c>
      <c r="BU439">
        <v>494</v>
      </c>
      <c r="BV439" s="41">
        <f t="shared" si="142"/>
        <v>0.45714285714285713</v>
      </c>
      <c r="BW439">
        <v>158</v>
      </c>
      <c r="BX439">
        <v>181</v>
      </c>
      <c r="BY439">
        <v>131</v>
      </c>
      <c r="BZ439">
        <v>136</v>
      </c>
      <c r="CA439">
        <v>127</v>
      </c>
      <c r="CB439">
        <v>177</v>
      </c>
      <c r="CC439">
        <v>93</v>
      </c>
      <c r="CD439">
        <v>100</v>
      </c>
      <c r="CE439">
        <v>157</v>
      </c>
      <c r="CF439">
        <v>209</v>
      </c>
      <c r="CG439">
        <v>246</v>
      </c>
      <c r="CH439">
        <v>288</v>
      </c>
      <c r="CI439">
        <v>1</v>
      </c>
      <c r="CJ439">
        <v>0</v>
      </c>
      <c r="CK439">
        <v>6</v>
      </c>
      <c r="CL439">
        <v>6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5</v>
      </c>
      <c r="CU439">
        <v>0</v>
      </c>
      <c r="CV439">
        <v>14</v>
      </c>
      <c r="CW439">
        <v>0</v>
      </c>
      <c r="CX439">
        <v>1</v>
      </c>
      <c r="CY439">
        <v>4</v>
      </c>
      <c r="CZ439">
        <v>34</v>
      </c>
      <c r="DA439">
        <v>15</v>
      </c>
      <c r="DB439">
        <v>3</v>
      </c>
      <c r="DC439">
        <v>1</v>
      </c>
      <c r="DD439">
        <v>9</v>
      </c>
      <c r="DE439">
        <v>12</v>
      </c>
      <c r="DF439">
        <v>1</v>
      </c>
      <c r="DG439">
        <v>89</v>
      </c>
      <c r="DH439">
        <v>11</v>
      </c>
      <c r="DI439">
        <v>13</v>
      </c>
      <c r="DJ439">
        <v>11</v>
      </c>
      <c r="DK439">
        <v>11</v>
      </c>
      <c r="DL439">
        <v>0</v>
      </c>
      <c r="DM439">
        <v>12</v>
      </c>
      <c r="DN439">
        <v>12</v>
      </c>
      <c r="DO439">
        <v>0</v>
      </c>
      <c r="DP439" s="42">
        <f t="shared" si="143"/>
        <v>2</v>
      </c>
      <c r="DQ439" s="20">
        <v>0.245</v>
      </c>
      <c r="DR439">
        <v>11</v>
      </c>
      <c r="DS439">
        <v>0</v>
      </c>
      <c r="DT439">
        <v>0</v>
      </c>
      <c r="DU439">
        <v>0</v>
      </c>
      <c r="DV439">
        <v>0</v>
      </c>
      <c r="DW439">
        <v>1281</v>
      </c>
      <c r="DX439">
        <v>1177</v>
      </c>
      <c r="DY439">
        <v>912</v>
      </c>
      <c r="DZ439">
        <v>889</v>
      </c>
      <c r="EA439">
        <v>698</v>
      </c>
      <c r="EB439">
        <v>684</v>
      </c>
      <c r="EC439">
        <v>61.98</v>
      </c>
      <c r="ED439">
        <v>66.13</v>
      </c>
      <c r="EE439">
        <v>54</v>
      </c>
      <c r="EF439">
        <v>67</v>
      </c>
      <c r="EG439" s="41">
        <f t="shared" si="144"/>
        <v>7.7363896848137534E-2</v>
      </c>
      <c r="EH439" s="43">
        <f t="shared" si="145"/>
        <v>0.90204678362573099</v>
      </c>
      <c r="EI439" s="44">
        <f t="shared" si="146"/>
        <v>0.97941068047386848</v>
      </c>
      <c r="EJ439">
        <v>1283</v>
      </c>
      <c r="EK439">
        <v>1177</v>
      </c>
      <c r="EL439">
        <v>913</v>
      </c>
      <c r="EM439">
        <v>889</v>
      </c>
      <c r="EN439">
        <v>699</v>
      </c>
      <c r="EO439">
        <v>683</v>
      </c>
      <c r="EP439">
        <v>54</v>
      </c>
      <c r="EQ439">
        <v>66</v>
      </c>
      <c r="ER439">
        <v>651</v>
      </c>
      <c r="ES439">
        <v>573</v>
      </c>
      <c r="ET439">
        <v>219</v>
      </c>
      <c r="EU439">
        <v>238</v>
      </c>
      <c r="EV439">
        <v>32</v>
      </c>
      <c r="EW439">
        <v>33</v>
      </c>
      <c r="EX439">
        <v>54</v>
      </c>
      <c r="EY439">
        <v>60</v>
      </c>
      <c r="EZ439">
        <v>1.9</v>
      </c>
      <c r="FA439">
        <v>0.7</v>
      </c>
      <c r="FB439">
        <v>2.6</v>
      </c>
      <c r="FC439" s="20">
        <v>30.47</v>
      </c>
      <c r="FD439" s="26">
        <f t="shared" si="147"/>
        <v>0.42319444444444443</v>
      </c>
      <c r="FE439">
        <v>4.6021999999999998</v>
      </c>
      <c r="FF439">
        <v>0.52</v>
      </c>
      <c r="FG439">
        <v>-0.7</v>
      </c>
      <c r="FH439">
        <v>-0.18</v>
      </c>
      <c r="FI439">
        <v>1</v>
      </c>
      <c r="FJ439">
        <v>0</v>
      </c>
      <c r="FK439">
        <v>0</v>
      </c>
      <c r="FL439" s="42">
        <f t="shared" si="148"/>
        <v>77</v>
      </c>
      <c r="FM439" s="20">
        <f t="shared" si="149"/>
        <v>3</v>
      </c>
      <c r="FN439" s="41">
        <v>0.10950854700000001</v>
      </c>
      <c r="FO439" s="20">
        <f t="shared" si="150"/>
        <v>28.8</v>
      </c>
      <c r="FP439" s="20">
        <f t="shared" si="151"/>
        <v>31.048999999999999</v>
      </c>
      <c r="FQ439" s="20">
        <f t="shared" si="152"/>
        <v>122.00731315872203</v>
      </c>
      <c r="FR439">
        <v>4</v>
      </c>
      <c r="FS439" t="s">
        <v>189</v>
      </c>
      <c r="FT439">
        <v>195</v>
      </c>
      <c r="FU439" t="s">
        <v>702</v>
      </c>
      <c r="FV439" t="s">
        <v>711</v>
      </c>
      <c r="FW439" s="45">
        <v>5000000</v>
      </c>
      <c r="FX439" s="45">
        <v>4550000</v>
      </c>
      <c r="FY439">
        <v>625</v>
      </c>
      <c r="FZ439">
        <v>148</v>
      </c>
      <c r="GA439">
        <v>162</v>
      </c>
      <c r="GB439">
        <v>310</v>
      </c>
      <c r="GC439">
        <v>-1</v>
      </c>
      <c r="GD439">
        <v>190</v>
      </c>
      <c r="GE439">
        <v>1121</v>
      </c>
      <c r="GF439">
        <v>10127</v>
      </c>
      <c r="GG439">
        <v>22.1</v>
      </c>
      <c r="GH439">
        <v>11.5</v>
      </c>
      <c r="GI439">
        <v>33.6</v>
      </c>
      <c r="GJ439" s="42">
        <f t="shared" si="153"/>
        <v>28.8</v>
      </c>
    </row>
    <row r="440" spans="1:192" x14ac:dyDescent="0.45">
      <c r="A440" s="40">
        <v>32192</v>
      </c>
      <c r="B440" t="s">
        <v>933</v>
      </c>
      <c r="C440" t="s">
        <v>145</v>
      </c>
      <c r="D440" t="s">
        <v>91</v>
      </c>
      <c r="E440" t="s">
        <v>91</v>
      </c>
      <c r="F440">
        <v>76</v>
      </c>
      <c r="G440">
        <v>231</v>
      </c>
      <c r="H440">
        <v>2006</v>
      </c>
      <c r="I440">
        <v>2</v>
      </c>
      <c r="J440">
        <v>47</v>
      </c>
      <c r="K440" t="s">
        <v>92</v>
      </c>
      <c r="L440">
        <v>2007</v>
      </c>
      <c r="M440">
        <v>29</v>
      </c>
      <c r="N440">
        <v>11</v>
      </c>
      <c r="O440">
        <v>8473574</v>
      </c>
      <c r="P440" t="s">
        <v>2544</v>
      </c>
      <c r="Q440" t="s">
        <v>2545</v>
      </c>
      <c r="R440" t="s">
        <v>2546</v>
      </c>
      <c r="S440" t="s">
        <v>2547</v>
      </c>
      <c r="T440" t="s">
        <v>725</v>
      </c>
      <c r="U440" t="s">
        <v>285</v>
      </c>
      <c r="V440">
        <v>27</v>
      </c>
      <c r="W440">
        <v>1</v>
      </c>
      <c r="X440">
        <v>2</v>
      </c>
      <c r="Y440">
        <v>2</v>
      </c>
      <c r="Z440">
        <v>3</v>
      </c>
      <c r="AA440">
        <v>24</v>
      </c>
      <c r="AB440">
        <v>88</v>
      </c>
      <c r="AC440" s="26">
        <f t="shared" si="132"/>
        <v>0.1111111111111111</v>
      </c>
      <c r="AD440" s="20">
        <f t="shared" si="133"/>
        <v>-5.8110687022900755</v>
      </c>
      <c r="AE440" s="20">
        <v>1.091</v>
      </c>
      <c r="AF440">
        <v>-1</v>
      </c>
      <c r="AG440">
        <v>0.2</v>
      </c>
      <c r="AH440">
        <v>10</v>
      </c>
      <c r="AI440">
        <v>454</v>
      </c>
      <c r="AJ440">
        <v>18100</v>
      </c>
      <c r="AK440" s="20">
        <v>301.66666666666998</v>
      </c>
      <c r="AL440">
        <v>301.67</v>
      </c>
      <c r="AM440">
        <v>302</v>
      </c>
      <c r="AN440" s="26">
        <f t="shared" si="134"/>
        <v>11.17283950617284</v>
      </c>
      <c r="AO440">
        <v>18.97</v>
      </c>
      <c r="AP440" s="41">
        <f t="shared" si="135"/>
        <v>0.3</v>
      </c>
      <c r="AQ440">
        <v>39</v>
      </c>
      <c r="AR440">
        <v>39</v>
      </c>
      <c r="AS440">
        <v>39</v>
      </c>
      <c r="AT440">
        <v>30</v>
      </c>
      <c r="AU440">
        <v>30</v>
      </c>
      <c r="AV440">
        <v>26</v>
      </c>
      <c r="AW440">
        <v>30</v>
      </c>
      <c r="AX440">
        <v>17</v>
      </c>
      <c r="AY440">
        <v>3</v>
      </c>
      <c r="AZ440">
        <v>2</v>
      </c>
      <c r="BA440" s="42">
        <f t="shared" si="136"/>
        <v>5</v>
      </c>
      <c r="BB440">
        <v>3.28</v>
      </c>
      <c r="BC440">
        <v>22.038499999999999</v>
      </c>
      <c r="BD440" s="20">
        <v>47.8</v>
      </c>
      <c r="BE440" s="20">
        <f t="shared" si="137"/>
        <v>86.8</v>
      </c>
      <c r="BF440" s="20">
        <f t="shared" si="138"/>
        <v>17.263897636490203</v>
      </c>
      <c r="BG440">
        <v>52</v>
      </c>
      <c r="BH440">
        <v>102</v>
      </c>
      <c r="BI440">
        <v>120</v>
      </c>
      <c r="BJ440" s="41">
        <f t="shared" si="139"/>
        <v>0.30232558139534882</v>
      </c>
      <c r="BK440">
        <v>22</v>
      </c>
      <c r="BL440">
        <v>22</v>
      </c>
      <c r="BM440">
        <v>8</v>
      </c>
      <c r="BN440" s="42">
        <f t="shared" si="140"/>
        <v>14</v>
      </c>
      <c r="BO440">
        <v>4</v>
      </c>
      <c r="BP440">
        <v>3</v>
      </c>
      <c r="BQ440">
        <v>7</v>
      </c>
      <c r="BR440">
        <v>14</v>
      </c>
      <c r="BS440" s="41">
        <f t="shared" si="141"/>
        <v>5.0909090909090911E-2</v>
      </c>
      <c r="BT440">
        <v>12</v>
      </c>
      <c r="BU440">
        <v>16</v>
      </c>
      <c r="BV440" s="41">
        <f t="shared" si="142"/>
        <v>0.42857142857142855</v>
      </c>
      <c r="BW440">
        <v>6</v>
      </c>
      <c r="BX440">
        <v>6</v>
      </c>
      <c r="BY440">
        <v>2</v>
      </c>
      <c r="BZ440">
        <v>4</v>
      </c>
      <c r="CA440">
        <v>4</v>
      </c>
      <c r="CB440">
        <v>6</v>
      </c>
      <c r="CC440">
        <v>2</v>
      </c>
      <c r="CD440">
        <v>7</v>
      </c>
      <c r="CE440">
        <v>5</v>
      </c>
      <c r="CF440">
        <v>5</v>
      </c>
      <c r="CG440">
        <v>5</v>
      </c>
      <c r="CH440">
        <v>7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4</v>
      </c>
      <c r="DA440">
        <v>3</v>
      </c>
      <c r="DB440">
        <v>3</v>
      </c>
      <c r="DC440">
        <v>0</v>
      </c>
      <c r="DD440">
        <v>0</v>
      </c>
      <c r="DE440">
        <v>1</v>
      </c>
      <c r="DF440">
        <v>0</v>
      </c>
      <c r="DG440">
        <v>19</v>
      </c>
      <c r="DH440">
        <v>5</v>
      </c>
      <c r="DI440">
        <v>1</v>
      </c>
      <c r="DJ440">
        <v>5</v>
      </c>
      <c r="DK440">
        <v>5</v>
      </c>
      <c r="DL440">
        <v>0</v>
      </c>
      <c r="DM440">
        <v>1</v>
      </c>
      <c r="DN440">
        <v>1</v>
      </c>
      <c r="DO440">
        <v>0</v>
      </c>
      <c r="DP440" s="42">
        <f t="shared" si="143"/>
        <v>-4</v>
      </c>
      <c r="DQ440" s="20">
        <v>-4.4660000000000002</v>
      </c>
      <c r="DR440">
        <v>5</v>
      </c>
      <c r="DS440">
        <v>0</v>
      </c>
      <c r="DT440">
        <v>0</v>
      </c>
      <c r="DU440">
        <v>0</v>
      </c>
      <c r="DV440">
        <v>0</v>
      </c>
      <c r="DW440">
        <v>226</v>
      </c>
      <c r="DX440">
        <v>357</v>
      </c>
      <c r="DY440">
        <v>166</v>
      </c>
      <c r="DZ440">
        <v>261</v>
      </c>
      <c r="EA440">
        <v>126</v>
      </c>
      <c r="EB440">
        <v>186</v>
      </c>
      <c r="EC440">
        <v>11.35</v>
      </c>
      <c r="ED440">
        <v>15.79</v>
      </c>
      <c r="EE440">
        <v>10</v>
      </c>
      <c r="EF440">
        <v>13</v>
      </c>
      <c r="EG440" s="41">
        <f t="shared" si="144"/>
        <v>7.9365079365079361E-2</v>
      </c>
      <c r="EH440" s="43">
        <f t="shared" si="145"/>
        <v>0.93010752688172049</v>
      </c>
      <c r="EI440" s="44">
        <f t="shared" si="146"/>
        <v>1.0094726062467998</v>
      </c>
      <c r="EJ440">
        <v>228</v>
      </c>
      <c r="EK440">
        <v>359</v>
      </c>
      <c r="EL440">
        <v>167</v>
      </c>
      <c r="EM440">
        <v>263</v>
      </c>
      <c r="EN440">
        <v>127</v>
      </c>
      <c r="EO440">
        <v>189</v>
      </c>
      <c r="EP440">
        <v>10</v>
      </c>
      <c r="EQ440">
        <v>13</v>
      </c>
      <c r="ER440">
        <v>102</v>
      </c>
      <c r="ES440">
        <v>180</v>
      </c>
      <c r="ET440">
        <v>50</v>
      </c>
      <c r="EU440">
        <v>70</v>
      </c>
      <c r="EV440">
        <v>8</v>
      </c>
      <c r="EW440">
        <v>6</v>
      </c>
      <c r="EX440">
        <v>28</v>
      </c>
      <c r="EY440">
        <v>19</v>
      </c>
      <c r="EZ440">
        <v>-0.4</v>
      </c>
      <c r="FA440">
        <v>0.30000000000000004</v>
      </c>
      <c r="FB440">
        <v>-0.2</v>
      </c>
      <c r="FC440" s="20">
        <v>0.96</v>
      </c>
      <c r="FD440" s="26">
        <f t="shared" si="147"/>
        <v>3.5555555555555556E-2</v>
      </c>
      <c r="FE440">
        <v>9.8900000000000002E-2</v>
      </c>
      <c r="FF440">
        <v>-0.04</v>
      </c>
      <c r="FG440">
        <v>-0.52</v>
      </c>
      <c r="FH440">
        <v>-0.56000000000000005</v>
      </c>
      <c r="FL440" s="42">
        <f t="shared" si="148"/>
        <v>46</v>
      </c>
      <c r="FM440" s="20">
        <f t="shared" si="149"/>
        <v>5.8</v>
      </c>
      <c r="FN440" s="41">
        <v>1.11655773E-2</v>
      </c>
      <c r="FO440" s="20">
        <f t="shared" si="150"/>
        <v>2</v>
      </c>
      <c r="FP440" s="20">
        <f t="shared" si="151"/>
        <v>2.1067999999999998</v>
      </c>
      <c r="FQ440" s="20">
        <f t="shared" si="152"/>
        <v>115.95451983955978</v>
      </c>
      <c r="FR440">
        <v>24</v>
      </c>
      <c r="FS440" t="s">
        <v>189</v>
      </c>
      <c r="FT440">
        <v>622</v>
      </c>
      <c r="FV440" t="s">
        <v>711</v>
      </c>
      <c r="FW440" s="45">
        <v>2125000</v>
      </c>
      <c r="FX440" s="45">
        <v>2125000</v>
      </c>
      <c r="FY440">
        <v>551</v>
      </c>
      <c r="FZ440">
        <v>90</v>
      </c>
      <c r="GA440">
        <v>84</v>
      </c>
      <c r="GB440">
        <v>174</v>
      </c>
      <c r="GC440">
        <v>-42</v>
      </c>
      <c r="GD440">
        <v>180</v>
      </c>
      <c r="GE440">
        <v>849</v>
      </c>
      <c r="GF440">
        <v>7113</v>
      </c>
      <c r="GG440">
        <v>9.5</v>
      </c>
      <c r="GH440">
        <v>6.3</v>
      </c>
      <c r="GI440">
        <v>15.9</v>
      </c>
      <c r="GJ440" s="42">
        <f t="shared" si="153"/>
        <v>2</v>
      </c>
    </row>
    <row r="441" spans="1:192" x14ac:dyDescent="0.45">
      <c r="A441" s="40">
        <v>32110</v>
      </c>
      <c r="B441" t="s">
        <v>1068</v>
      </c>
      <c r="C441" t="s">
        <v>163</v>
      </c>
      <c r="D441" t="s">
        <v>91</v>
      </c>
      <c r="E441" t="s">
        <v>91</v>
      </c>
      <c r="F441">
        <v>73</v>
      </c>
      <c r="G441">
        <v>207</v>
      </c>
      <c r="K441" t="s">
        <v>92</v>
      </c>
      <c r="L441">
        <v>2012</v>
      </c>
      <c r="M441">
        <v>30</v>
      </c>
      <c r="N441">
        <v>6</v>
      </c>
      <c r="O441">
        <v>8475625</v>
      </c>
      <c r="P441" t="s">
        <v>2548</v>
      </c>
      <c r="Q441" t="s">
        <v>2549</v>
      </c>
      <c r="R441" t="s">
        <v>2550</v>
      </c>
      <c r="S441" t="s">
        <v>404</v>
      </c>
      <c r="T441" t="s">
        <v>720</v>
      </c>
      <c r="U441" t="s">
        <v>307</v>
      </c>
      <c r="V441">
        <v>50</v>
      </c>
      <c r="W441">
        <v>2</v>
      </c>
      <c r="X441">
        <v>6</v>
      </c>
      <c r="Y441">
        <v>2</v>
      </c>
      <c r="Z441">
        <v>8</v>
      </c>
      <c r="AA441">
        <v>18</v>
      </c>
      <c r="AB441">
        <v>56</v>
      </c>
      <c r="AC441" s="26">
        <f t="shared" si="132"/>
        <v>0.16</v>
      </c>
      <c r="AD441" s="20">
        <f t="shared" si="133"/>
        <v>-5.9737991266375552</v>
      </c>
      <c r="AE441" s="20">
        <v>2.8380000000000001</v>
      </c>
      <c r="AF441">
        <v>2</v>
      </c>
      <c r="AG441">
        <v>-3.5</v>
      </c>
      <c r="AH441">
        <v>8</v>
      </c>
      <c r="AI441">
        <v>940</v>
      </c>
      <c r="AJ441">
        <v>40296</v>
      </c>
      <c r="AK441" s="20">
        <v>671.6</v>
      </c>
      <c r="AL441">
        <v>671.6</v>
      </c>
      <c r="AM441">
        <v>672</v>
      </c>
      <c r="AN441" s="26">
        <f t="shared" si="134"/>
        <v>13.432</v>
      </c>
      <c r="AO441">
        <v>22.73</v>
      </c>
      <c r="AP441" s="41">
        <f t="shared" si="135"/>
        <v>0.32</v>
      </c>
      <c r="AQ441">
        <v>145</v>
      </c>
      <c r="AR441">
        <v>145</v>
      </c>
      <c r="AS441">
        <v>145</v>
      </c>
      <c r="AT441">
        <v>91</v>
      </c>
      <c r="AU441">
        <v>91</v>
      </c>
      <c r="AV441">
        <v>62</v>
      </c>
      <c r="AW441">
        <v>41</v>
      </c>
      <c r="AX441">
        <v>4</v>
      </c>
      <c r="AY441">
        <v>4</v>
      </c>
      <c r="AZ441">
        <v>8</v>
      </c>
      <c r="BA441" s="42">
        <f t="shared" si="136"/>
        <v>12</v>
      </c>
      <c r="BB441">
        <v>2.35</v>
      </c>
      <c r="BC441">
        <v>58.709699999999998</v>
      </c>
      <c r="BD441" s="20">
        <v>50.2</v>
      </c>
      <c r="BE441" s="20">
        <f t="shared" si="137"/>
        <v>195.2</v>
      </c>
      <c r="BF441" s="20">
        <f t="shared" si="138"/>
        <v>17.438951756998211</v>
      </c>
      <c r="BG441">
        <v>202</v>
      </c>
      <c r="BH441">
        <v>214</v>
      </c>
      <c r="BI441">
        <v>225</v>
      </c>
      <c r="BJ441" s="41">
        <f t="shared" si="139"/>
        <v>0.47306791569086654</v>
      </c>
      <c r="BK441">
        <v>78</v>
      </c>
      <c r="BL441">
        <v>78</v>
      </c>
      <c r="BM441">
        <v>89</v>
      </c>
      <c r="BN441" s="42">
        <f t="shared" si="140"/>
        <v>-11</v>
      </c>
      <c r="BO441">
        <v>29</v>
      </c>
      <c r="BP441">
        <v>16</v>
      </c>
      <c r="BQ441">
        <v>10</v>
      </c>
      <c r="BR441">
        <v>54</v>
      </c>
      <c r="BS441" s="41">
        <f t="shared" si="141"/>
        <v>0.10404624277456648</v>
      </c>
      <c r="BT441">
        <v>0</v>
      </c>
      <c r="BU441">
        <v>0</v>
      </c>
      <c r="BV441" s="41">
        <f t="shared" si="142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2</v>
      </c>
      <c r="CY441">
        <v>5</v>
      </c>
      <c r="CZ441">
        <v>22</v>
      </c>
      <c r="DA441">
        <v>3</v>
      </c>
      <c r="DB441">
        <v>0</v>
      </c>
      <c r="DC441">
        <v>21</v>
      </c>
      <c r="DD441">
        <v>10</v>
      </c>
      <c r="DE441">
        <v>0</v>
      </c>
      <c r="DF441">
        <v>0</v>
      </c>
      <c r="DG441">
        <v>28</v>
      </c>
      <c r="DH441">
        <v>4</v>
      </c>
      <c r="DI441">
        <v>3</v>
      </c>
      <c r="DJ441">
        <v>4</v>
      </c>
      <c r="DK441">
        <v>4</v>
      </c>
      <c r="DL441">
        <v>0</v>
      </c>
      <c r="DM441">
        <v>3</v>
      </c>
      <c r="DN441">
        <v>3</v>
      </c>
      <c r="DO441">
        <v>0</v>
      </c>
      <c r="DP441" s="42">
        <f t="shared" si="143"/>
        <v>-1</v>
      </c>
      <c r="DQ441" s="20">
        <v>-5.1000000000000004E-2</v>
      </c>
      <c r="DR441">
        <v>4</v>
      </c>
      <c r="DS441">
        <v>0</v>
      </c>
      <c r="DT441">
        <v>0</v>
      </c>
      <c r="DU441">
        <v>0</v>
      </c>
      <c r="DV441">
        <v>0</v>
      </c>
      <c r="DW441">
        <v>615</v>
      </c>
      <c r="DX441">
        <v>629</v>
      </c>
      <c r="DY441">
        <v>456</v>
      </c>
      <c r="DZ441">
        <v>465</v>
      </c>
      <c r="EA441">
        <v>310</v>
      </c>
      <c r="EB441">
        <v>347</v>
      </c>
      <c r="EC441">
        <v>22.66</v>
      </c>
      <c r="ED441">
        <v>26.23</v>
      </c>
      <c r="EE441">
        <v>25</v>
      </c>
      <c r="EF441">
        <v>27</v>
      </c>
      <c r="EG441" s="41">
        <f t="shared" si="144"/>
        <v>8.0645161290322578E-2</v>
      </c>
      <c r="EH441" s="43">
        <f t="shared" si="145"/>
        <v>0.9221902017291066</v>
      </c>
      <c r="EI441" s="44">
        <f t="shared" si="146"/>
        <v>1.0028353630194291</v>
      </c>
      <c r="EJ441">
        <v>616</v>
      </c>
      <c r="EK441">
        <v>630</v>
      </c>
      <c r="EL441">
        <v>458</v>
      </c>
      <c r="EM441">
        <v>466</v>
      </c>
      <c r="EN441">
        <v>313</v>
      </c>
      <c r="EO441">
        <v>348</v>
      </c>
      <c r="EP441">
        <v>25</v>
      </c>
      <c r="EQ441">
        <v>27</v>
      </c>
      <c r="ER441">
        <v>286</v>
      </c>
      <c r="ES441">
        <v>311</v>
      </c>
      <c r="ET441">
        <v>110</v>
      </c>
      <c r="EU441">
        <v>113</v>
      </c>
      <c r="EV441">
        <v>15</v>
      </c>
      <c r="EW441">
        <v>16</v>
      </c>
      <c r="EX441">
        <v>58</v>
      </c>
      <c r="EY441">
        <v>58</v>
      </c>
      <c r="EZ441">
        <v>0.2</v>
      </c>
      <c r="FA441">
        <v>1.4</v>
      </c>
      <c r="FB441">
        <v>1.6</v>
      </c>
      <c r="FC441" s="20">
        <v>13</v>
      </c>
      <c r="FD441" s="26">
        <f t="shared" si="147"/>
        <v>0.26</v>
      </c>
      <c r="FE441">
        <v>0.16880000000000001</v>
      </c>
      <c r="FF441">
        <v>-0.08</v>
      </c>
      <c r="FG441">
        <v>0.2</v>
      </c>
      <c r="FH441">
        <v>0.12</v>
      </c>
      <c r="FL441" s="42">
        <f t="shared" si="148"/>
        <v>140</v>
      </c>
      <c r="FM441" s="20">
        <f t="shared" si="149"/>
        <v>22</v>
      </c>
      <c r="FN441" s="41">
        <v>1.2664092700000001E-2</v>
      </c>
      <c r="FO441" s="20">
        <f t="shared" si="150"/>
        <v>7.2</v>
      </c>
      <c r="FP441" s="20">
        <f t="shared" si="151"/>
        <v>7.9897999999999998</v>
      </c>
      <c r="FQ441" s="20">
        <f t="shared" si="152"/>
        <v>111.13758189398452</v>
      </c>
      <c r="FV441" t="s">
        <v>711</v>
      </c>
      <c r="FW441" s="45">
        <v>650000</v>
      </c>
      <c r="FX441" s="45">
        <v>650000</v>
      </c>
      <c r="FY441">
        <v>279</v>
      </c>
      <c r="FZ441">
        <v>21</v>
      </c>
      <c r="GA441">
        <v>51</v>
      </c>
      <c r="GB441">
        <v>72</v>
      </c>
      <c r="GC441">
        <v>19</v>
      </c>
      <c r="GD441">
        <v>97</v>
      </c>
      <c r="GE441">
        <v>482</v>
      </c>
      <c r="GF441">
        <v>4700</v>
      </c>
      <c r="GG441">
        <v>4.5</v>
      </c>
      <c r="GH441">
        <v>11.5</v>
      </c>
      <c r="GI441">
        <v>16</v>
      </c>
      <c r="GJ441" s="42">
        <f t="shared" si="153"/>
        <v>7.2</v>
      </c>
    </row>
    <row r="442" spans="1:192" x14ac:dyDescent="0.45">
      <c r="A442" s="40">
        <v>31607</v>
      </c>
      <c r="B442" t="s">
        <v>1882</v>
      </c>
      <c r="D442" t="s">
        <v>156</v>
      </c>
      <c r="E442" t="s">
        <v>156</v>
      </c>
      <c r="F442">
        <v>73</v>
      </c>
      <c r="G442">
        <v>228</v>
      </c>
      <c r="H442">
        <v>2006</v>
      </c>
      <c r="I442">
        <v>2</v>
      </c>
      <c r="J442">
        <v>44</v>
      </c>
      <c r="K442" t="s">
        <v>92</v>
      </c>
      <c r="L442">
        <v>2008</v>
      </c>
      <c r="M442">
        <v>31</v>
      </c>
      <c r="N442">
        <v>10</v>
      </c>
      <c r="O442">
        <v>8473579</v>
      </c>
      <c r="P442" t="s">
        <v>2551</v>
      </c>
      <c r="Q442" t="s">
        <v>2552</v>
      </c>
      <c r="R442" t="s">
        <v>2553</v>
      </c>
      <c r="S442" t="s">
        <v>2554</v>
      </c>
      <c r="T442" t="s">
        <v>725</v>
      </c>
      <c r="U442" t="s">
        <v>142</v>
      </c>
      <c r="V442">
        <v>13</v>
      </c>
      <c r="W442">
        <v>1</v>
      </c>
      <c r="X442">
        <v>2</v>
      </c>
      <c r="Y442">
        <v>1</v>
      </c>
      <c r="Z442">
        <v>3</v>
      </c>
      <c r="AA442">
        <v>24</v>
      </c>
      <c r="AB442">
        <v>82</v>
      </c>
      <c r="AC442" s="26">
        <f t="shared" si="132"/>
        <v>0.23076923076923078</v>
      </c>
      <c r="AD442" s="20">
        <f t="shared" si="133"/>
        <v>-2.3704268292682924</v>
      </c>
      <c r="AE442" s="20">
        <v>1.079</v>
      </c>
      <c r="AF442">
        <v>0</v>
      </c>
      <c r="AG442">
        <v>-0.60000000000000009</v>
      </c>
      <c r="AH442">
        <v>0</v>
      </c>
      <c r="AI442">
        <v>220</v>
      </c>
      <c r="AJ442">
        <v>9311</v>
      </c>
      <c r="AK442" s="20">
        <v>155.18333333333001</v>
      </c>
      <c r="AL442">
        <v>155.18</v>
      </c>
      <c r="AM442">
        <v>155</v>
      </c>
      <c r="AN442" s="26">
        <f t="shared" si="134"/>
        <v>11.937179487179488</v>
      </c>
      <c r="AO442">
        <v>19.97</v>
      </c>
      <c r="AP442" s="41">
        <f t="shared" si="135"/>
        <v>0.6</v>
      </c>
      <c r="AQ442">
        <v>13</v>
      </c>
      <c r="AR442">
        <v>13</v>
      </c>
      <c r="AS442">
        <v>13</v>
      </c>
      <c r="AT442">
        <v>9</v>
      </c>
      <c r="AU442">
        <v>9</v>
      </c>
      <c r="AV442">
        <v>7</v>
      </c>
      <c r="AW442">
        <v>9</v>
      </c>
      <c r="AX442">
        <v>6</v>
      </c>
      <c r="AY442">
        <v>2</v>
      </c>
      <c r="AZ442">
        <v>1</v>
      </c>
      <c r="BA442" s="42">
        <f t="shared" si="136"/>
        <v>3</v>
      </c>
      <c r="BB442">
        <v>1.28</v>
      </c>
      <c r="BC442">
        <v>14.428599999999999</v>
      </c>
      <c r="BD442" s="20">
        <v>0</v>
      </c>
      <c r="BE442" s="20">
        <f t="shared" si="137"/>
        <v>13</v>
      </c>
      <c r="BF442" s="20">
        <f t="shared" si="138"/>
        <v>5.0264209305322849</v>
      </c>
      <c r="BG442">
        <v>32</v>
      </c>
      <c r="BH442">
        <v>57</v>
      </c>
      <c r="BI442">
        <v>70</v>
      </c>
      <c r="BJ442" s="41">
        <f t="shared" si="139"/>
        <v>0.31372549019607843</v>
      </c>
      <c r="BK442">
        <v>16</v>
      </c>
      <c r="BL442">
        <v>16</v>
      </c>
      <c r="BM442">
        <v>3</v>
      </c>
      <c r="BN442" s="42">
        <f t="shared" si="140"/>
        <v>13</v>
      </c>
      <c r="BO442">
        <v>2</v>
      </c>
      <c r="BP442">
        <v>8</v>
      </c>
      <c r="BQ442">
        <v>1</v>
      </c>
      <c r="BR442">
        <v>15</v>
      </c>
      <c r="BS442" s="41">
        <f t="shared" si="141"/>
        <v>0.11194029850746269</v>
      </c>
      <c r="BT442">
        <v>4</v>
      </c>
      <c r="BU442">
        <v>6</v>
      </c>
      <c r="BV442" s="41">
        <f t="shared" si="142"/>
        <v>0.4</v>
      </c>
      <c r="BW442">
        <v>1</v>
      </c>
      <c r="BX442">
        <v>1</v>
      </c>
      <c r="BY442">
        <v>1</v>
      </c>
      <c r="BZ442">
        <v>3</v>
      </c>
      <c r="CA442">
        <v>2</v>
      </c>
      <c r="CB442">
        <v>2</v>
      </c>
      <c r="CC442">
        <v>2</v>
      </c>
      <c r="CD442">
        <v>4</v>
      </c>
      <c r="CE442">
        <v>2</v>
      </c>
      <c r="CF442">
        <v>2</v>
      </c>
      <c r="CG442">
        <v>2</v>
      </c>
      <c r="CH442">
        <v>4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2</v>
      </c>
      <c r="DB442">
        <v>0</v>
      </c>
      <c r="DC442">
        <v>0</v>
      </c>
      <c r="DD442">
        <v>0</v>
      </c>
      <c r="DE442">
        <v>2</v>
      </c>
      <c r="DF442">
        <v>0</v>
      </c>
      <c r="DG442">
        <v>3</v>
      </c>
      <c r="DH442">
        <v>0</v>
      </c>
      <c r="DI442">
        <v>5</v>
      </c>
      <c r="DJ442">
        <v>0</v>
      </c>
      <c r="DK442">
        <v>0</v>
      </c>
      <c r="DL442">
        <v>0</v>
      </c>
      <c r="DM442">
        <v>5</v>
      </c>
      <c r="DN442">
        <v>5</v>
      </c>
      <c r="DO442">
        <v>0</v>
      </c>
      <c r="DP442" s="42">
        <f t="shared" si="143"/>
        <v>5</v>
      </c>
      <c r="DQ442" s="20">
        <v>4.7050000000000001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107</v>
      </c>
      <c r="DX442">
        <v>171</v>
      </c>
      <c r="DY442">
        <v>72</v>
      </c>
      <c r="DZ442">
        <v>119</v>
      </c>
      <c r="EA442">
        <v>50</v>
      </c>
      <c r="EB442">
        <v>84</v>
      </c>
      <c r="EC442">
        <v>5.05</v>
      </c>
      <c r="ED442">
        <v>6.1</v>
      </c>
      <c r="EE442">
        <v>5</v>
      </c>
      <c r="EF442">
        <v>7</v>
      </c>
      <c r="EG442" s="41">
        <f t="shared" si="144"/>
        <v>0.1</v>
      </c>
      <c r="EH442" s="43">
        <f t="shared" si="145"/>
        <v>0.91666666666666663</v>
      </c>
      <c r="EI442" s="44">
        <f t="shared" si="146"/>
        <v>1.0166666666666666</v>
      </c>
      <c r="EJ442">
        <v>107</v>
      </c>
      <c r="EK442">
        <v>171</v>
      </c>
      <c r="EL442">
        <v>72</v>
      </c>
      <c r="EM442">
        <v>119</v>
      </c>
      <c r="EN442">
        <v>50</v>
      </c>
      <c r="EO442">
        <v>84</v>
      </c>
      <c r="EP442">
        <v>5</v>
      </c>
      <c r="EQ442">
        <v>7</v>
      </c>
      <c r="ER442">
        <v>55</v>
      </c>
      <c r="ES442">
        <v>84</v>
      </c>
      <c r="ET442">
        <v>20</v>
      </c>
      <c r="EU442">
        <v>22</v>
      </c>
      <c r="EV442">
        <v>2</v>
      </c>
      <c r="EW442">
        <v>1</v>
      </c>
      <c r="EX442">
        <v>11</v>
      </c>
      <c r="EY442">
        <v>12</v>
      </c>
      <c r="EZ442">
        <v>0</v>
      </c>
      <c r="FA442">
        <v>0.1</v>
      </c>
      <c r="FB442">
        <v>0.1</v>
      </c>
      <c r="FC442" s="20">
        <v>3</v>
      </c>
      <c r="FD442" s="26">
        <f t="shared" si="147"/>
        <v>0.23076923076923078</v>
      </c>
      <c r="FE442">
        <v>0.17050000000000001</v>
      </c>
      <c r="FF442">
        <v>0.14000000000000001</v>
      </c>
      <c r="FG442">
        <v>0.01</v>
      </c>
      <c r="FH442">
        <v>0.16</v>
      </c>
      <c r="FL442" s="42">
        <f t="shared" si="148"/>
        <v>31</v>
      </c>
      <c r="FM442" s="20">
        <f t="shared" si="149"/>
        <v>0</v>
      </c>
      <c r="FN442" s="41">
        <v>2.4260355000000001E-2</v>
      </c>
      <c r="FO442" s="20">
        <f t="shared" si="150"/>
        <v>3</v>
      </c>
      <c r="FP442" s="20">
        <f t="shared" si="151"/>
        <v>3.9409999999999998</v>
      </c>
      <c r="FQ442" s="20">
        <f t="shared" si="152"/>
        <v>107.48807836061347</v>
      </c>
      <c r="FR442">
        <v>67</v>
      </c>
      <c r="FS442" t="s">
        <v>189</v>
      </c>
      <c r="FT442">
        <v>3421</v>
      </c>
      <c r="FV442" t="s">
        <v>711</v>
      </c>
      <c r="FW442" s="45">
        <v>5250000</v>
      </c>
      <c r="FX442" s="45">
        <v>4187500</v>
      </c>
      <c r="FY442">
        <v>669</v>
      </c>
      <c r="FZ442">
        <v>121</v>
      </c>
      <c r="GA442">
        <v>153</v>
      </c>
      <c r="GB442">
        <v>274</v>
      </c>
      <c r="GC442">
        <v>15</v>
      </c>
      <c r="GD442">
        <v>173</v>
      </c>
      <c r="GE442">
        <v>995</v>
      </c>
      <c r="GF442">
        <v>10218</v>
      </c>
      <c r="GG442">
        <v>14.9</v>
      </c>
      <c r="GH442">
        <v>10.6</v>
      </c>
      <c r="GI442">
        <v>25.5</v>
      </c>
      <c r="GJ442" s="42">
        <f t="shared" si="153"/>
        <v>3</v>
      </c>
    </row>
    <row r="443" spans="1:192" x14ac:dyDescent="0.45">
      <c r="A443" s="40">
        <v>31662</v>
      </c>
      <c r="B443" t="s">
        <v>2555</v>
      </c>
      <c r="C443" t="s">
        <v>1460</v>
      </c>
      <c r="D443" t="s">
        <v>91</v>
      </c>
      <c r="E443" t="s">
        <v>91</v>
      </c>
      <c r="F443">
        <v>73</v>
      </c>
      <c r="G443">
        <v>204</v>
      </c>
      <c r="H443">
        <v>2006</v>
      </c>
      <c r="I443">
        <v>6</v>
      </c>
      <c r="J443">
        <v>160</v>
      </c>
      <c r="K443" t="s">
        <v>92</v>
      </c>
      <c r="L443">
        <v>2008</v>
      </c>
      <c r="M443">
        <v>31</v>
      </c>
      <c r="N443">
        <v>10</v>
      </c>
      <c r="O443">
        <v>8473584</v>
      </c>
      <c r="P443" t="s">
        <v>2556</v>
      </c>
      <c r="Q443" t="s">
        <v>2557</v>
      </c>
      <c r="R443" t="s">
        <v>2558</v>
      </c>
      <c r="S443" t="s">
        <v>272</v>
      </c>
      <c r="T443" t="s">
        <v>720</v>
      </c>
      <c r="U443" t="s">
        <v>382</v>
      </c>
      <c r="V443">
        <v>66</v>
      </c>
      <c r="W443">
        <v>6</v>
      </c>
      <c r="X443">
        <v>15</v>
      </c>
      <c r="Y443">
        <v>2</v>
      </c>
      <c r="Z443">
        <v>21</v>
      </c>
      <c r="AA443">
        <v>11</v>
      </c>
      <c r="AB443">
        <v>81</v>
      </c>
      <c r="AC443" s="26">
        <f t="shared" si="132"/>
        <v>0.31818181818181818</v>
      </c>
      <c r="AD443" s="20">
        <f t="shared" si="133"/>
        <v>2.720930232558139</v>
      </c>
      <c r="AE443" s="20">
        <v>7.2249999999999996</v>
      </c>
      <c r="AF443">
        <v>8</v>
      </c>
      <c r="AG443">
        <v>0.2</v>
      </c>
      <c r="AH443">
        <v>30</v>
      </c>
      <c r="AI443">
        <v>1698</v>
      </c>
      <c r="AJ443">
        <v>78611</v>
      </c>
      <c r="AK443" s="20">
        <v>1310.1833333333</v>
      </c>
      <c r="AL443">
        <v>1310.7</v>
      </c>
      <c r="AM443">
        <v>1310</v>
      </c>
      <c r="AN443" s="26">
        <f t="shared" si="134"/>
        <v>19.851262626262628</v>
      </c>
      <c r="AO443">
        <v>32.97</v>
      </c>
      <c r="AP443" s="41">
        <f t="shared" si="135"/>
        <v>0.3888888888888889</v>
      </c>
      <c r="AQ443">
        <v>194</v>
      </c>
      <c r="AR443">
        <v>194</v>
      </c>
      <c r="AS443">
        <v>194</v>
      </c>
      <c r="AT443">
        <v>121</v>
      </c>
      <c r="AU443">
        <v>121</v>
      </c>
      <c r="AV443">
        <v>82</v>
      </c>
      <c r="AW443">
        <v>54</v>
      </c>
      <c r="AX443">
        <v>6</v>
      </c>
      <c r="AY443">
        <v>3</v>
      </c>
      <c r="AZ443">
        <v>16</v>
      </c>
      <c r="BA443" s="42">
        <f t="shared" si="136"/>
        <v>19</v>
      </c>
      <c r="BB443">
        <v>3.96</v>
      </c>
      <c r="BC443">
        <v>61.865900000000003</v>
      </c>
      <c r="BD443" s="20">
        <v>22.8</v>
      </c>
      <c r="BE443" s="20">
        <f t="shared" si="137"/>
        <v>216.8</v>
      </c>
      <c r="BF443" s="20">
        <f t="shared" si="138"/>
        <v>9.924467841611353</v>
      </c>
      <c r="BG443">
        <v>306</v>
      </c>
      <c r="BH443">
        <v>422</v>
      </c>
      <c r="BI443">
        <v>524</v>
      </c>
      <c r="BJ443" s="41">
        <f t="shared" si="139"/>
        <v>0.36867469879518072</v>
      </c>
      <c r="BK443">
        <v>36</v>
      </c>
      <c r="BL443">
        <v>36</v>
      </c>
      <c r="BM443">
        <v>120</v>
      </c>
      <c r="BN443" s="42">
        <f t="shared" si="140"/>
        <v>-84</v>
      </c>
      <c r="BO443">
        <v>39</v>
      </c>
      <c r="BP443">
        <v>46</v>
      </c>
      <c r="BQ443">
        <v>16</v>
      </c>
      <c r="BR443">
        <v>131</v>
      </c>
      <c r="BS443" s="41">
        <f t="shared" si="141"/>
        <v>0.11481156879929887</v>
      </c>
      <c r="BT443">
        <v>0</v>
      </c>
      <c r="BU443">
        <v>0</v>
      </c>
      <c r="BV443" s="41">
        <f t="shared" si="142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3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3</v>
      </c>
      <c r="CZ443">
        <v>36</v>
      </c>
      <c r="DA443">
        <v>10</v>
      </c>
      <c r="DB443">
        <v>1</v>
      </c>
      <c r="DC443">
        <v>32</v>
      </c>
      <c r="DD443">
        <v>10</v>
      </c>
      <c r="DE443">
        <v>1</v>
      </c>
      <c r="DF443">
        <v>1</v>
      </c>
      <c r="DG443">
        <v>27</v>
      </c>
      <c r="DH443">
        <v>14</v>
      </c>
      <c r="DI443">
        <v>11</v>
      </c>
      <c r="DJ443">
        <v>15</v>
      </c>
      <c r="DK443">
        <v>15</v>
      </c>
      <c r="DL443">
        <v>0</v>
      </c>
      <c r="DM443">
        <v>12</v>
      </c>
      <c r="DN443">
        <v>12</v>
      </c>
      <c r="DO443">
        <v>0</v>
      </c>
      <c r="DP443" s="42">
        <f t="shared" si="143"/>
        <v>-3</v>
      </c>
      <c r="DQ443" s="20">
        <v>3.3069999999999999</v>
      </c>
      <c r="DR443">
        <v>14</v>
      </c>
      <c r="DS443">
        <v>0</v>
      </c>
      <c r="DT443">
        <v>0</v>
      </c>
      <c r="DU443">
        <v>0</v>
      </c>
      <c r="DV443">
        <v>0</v>
      </c>
      <c r="DW443">
        <v>1041</v>
      </c>
      <c r="DX443">
        <v>1387</v>
      </c>
      <c r="DY443">
        <v>783</v>
      </c>
      <c r="DZ443">
        <v>1010</v>
      </c>
      <c r="EA443">
        <v>568</v>
      </c>
      <c r="EB443">
        <v>707</v>
      </c>
      <c r="EC443">
        <v>54.79</v>
      </c>
      <c r="ED443">
        <v>63.71</v>
      </c>
      <c r="EE443">
        <v>54</v>
      </c>
      <c r="EF443">
        <v>61</v>
      </c>
      <c r="EG443" s="41">
        <f t="shared" si="144"/>
        <v>9.5070422535211266E-2</v>
      </c>
      <c r="EH443" s="43">
        <f t="shared" si="145"/>
        <v>0.91371994342291374</v>
      </c>
      <c r="EI443" s="44">
        <f t="shared" si="146"/>
        <v>1.008790365958125</v>
      </c>
      <c r="EJ443">
        <v>1036</v>
      </c>
      <c r="EK443">
        <v>1388</v>
      </c>
      <c r="EL443">
        <v>778</v>
      </c>
      <c r="EM443">
        <v>1010</v>
      </c>
      <c r="EN443">
        <v>561</v>
      </c>
      <c r="EO443">
        <v>707</v>
      </c>
      <c r="EP443">
        <v>53</v>
      </c>
      <c r="EQ443">
        <v>60</v>
      </c>
      <c r="ER443">
        <v>521</v>
      </c>
      <c r="ES443">
        <v>671</v>
      </c>
      <c r="ET443">
        <v>202</v>
      </c>
      <c r="EU443">
        <v>245</v>
      </c>
      <c r="EV443">
        <v>26</v>
      </c>
      <c r="EW443">
        <v>34</v>
      </c>
      <c r="EX443">
        <v>79</v>
      </c>
      <c r="EY443">
        <v>76</v>
      </c>
      <c r="EZ443">
        <v>1.1000000000000001</v>
      </c>
      <c r="FA443">
        <v>3.2</v>
      </c>
      <c r="FB443">
        <v>4.3</v>
      </c>
      <c r="FC443" s="20">
        <v>17.45</v>
      </c>
      <c r="FD443" s="26">
        <f t="shared" si="147"/>
        <v>0.2643939393939394</v>
      </c>
      <c r="FE443">
        <v>1.5526</v>
      </c>
      <c r="FF443">
        <v>0.17</v>
      </c>
      <c r="FG443">
        <v>-7.0000000000000007E-2</v>
      </c>
      <c r="FH443">
        <v>0.1</v>
      </c>
      <c r="FL443" s="42">
        <f t="shared" si="148"/>
        <v>197</v>
      </c>
      <c r="FM443" s="20">
        <f t="shared" si="149"/>
        <v>3.7142857142857144</v>
      </c>
      <c r="FN443" s="41">
        <v>3.0677141800000002E-2</v>
      </c>
      <c r="FO443" s="20">
        <f t="shared" si="150"/>
        <v>18</v>
      </c>
      <c r="FP443" s="20">
        <f t="shared" si="151"/>
        <v>21.6614</v>
      </c>
      <c r="FQ443" s="20">
        <f t="shared" si="152"/>
        <v>111.14671549553672</v>
      </c>
      <c r="FR443">
        <v>5</v>
      </c>
      <c r="FS443" t="s">
        <v>308</v>
      </c>
      <c r="FT443">
        <v>256</v>
      </c>
      <c r="FV443" t="s">
        <v>711</v>
      </c>
      <c r="FW443" s="45">
        <v>5250000</v>
      </c>
      <c r="FX443" s="45">
        <v>5000000</v>
      </c>
      <c r="FY443">
        <v>539</v>
      </c>
      <c r="FZ443">
        <v>28</v>
      </c>
      <c r="GA443">
        <v>124</v>
      </c>
      <c r="GB443">
        <v>152</v>
      </c>
      <c r="GC443">
        <v>-6</v>
      </c>
      <c r="GD443">
        <v>258</v>
      </c>
      <c r="GE443">
        <v>553</v>
      </c>
      <c r="GF443">
        <v>11763</v>
      </c>
      <c r="GG443">
        <v>5.4</v>
      </c>
      <c r="GH443">
        <v>24.8</v>
      </c>
      <c r="GI443">
        <v>30.2</v>
      </c>
      <c r="GJ443" s="42">
        <f t="shared" si="153"/>
        <v>18</v>
      </c>
    </row>
    <row r="444" spans="1:192" x14ac:dyDescent="0.45">
      <c r="A444" s="40">
        <v>35971</v>
      </c>
      <c r="B444" t="s">
        <v>1050</v>
      </c>
      <c r="D444" t="s">
        <v>156</v>
      </c>
      <c r="E444" t="s">
        <v>156</v>
      </c>
      <c r="F444">
        <v>75</v>
      </c>
      <c r="G444">
        <v>215</v>
      </c>
      <c r="H444">
        <v>2016</v>
      </c>
      <c r="I444">
        <v>1</v>
      </c>
      <c r="J444">
        <v>9</v>
      </c>
      <c r="K444" t="s">
        <v>92</v>
      </c>
      <c r="L444">
        <v>2016</v>
      </c>
      <c r="M444">
        <v>19</v>
      </c>
      <c r="N444">
        <v>2</v>
      </c>
      <c r="O444">
        <v>8479410</v>
      </c>
      <c r="P444" t="s">
        <v>2559</v>
      </c>
      <c r="Q444" t="s">
        <v>2560</v>
      </c>
      <c r="R444" t="s">
        <v>2561</v>
      </c>
      <c r="S444" t="s">
        <v>2562</v>
      </c>
      <c r="T444" t="s">
        <v>720</v>
      </c>
      <c r="U444" t="s">
        <v>153</v>
      </c>
      <c r="V444">
        <v>79</v>
      </c>
      <c r="W444">
        <v>9</v>
      </c>
      <c r="X444">
        <v>31</v>
      </c>
      <c r="Y444">
        <v>17</v>
      </c>
      <c r="Z444">
        <v>40</v>
      </c>
      <c r="AA444">
        <v>9</v>
      </c>
      <c r="AB444">
        <v>60</v>
      </c>
      <c r="AC444" s="26">
        <f t="shared" si="132"/>
        <v>0.50632911392405067</v>
      </c>
      <c r="AD444" s="20">
        <f t="shared" si="133"/>
        <v>40</v>
      </c>
      <c r="AE444" s="20">
        <v>13.581</v>
      </c>
      <c r="AF444">
        <v>11</v>
      </c>
      <c r="AG444">
        <v>7.4</v>
      </c>
      <c r="AH444">
        <v>38</v>
      </c>
      <c r="AI444">
        <v>1528</v>
      </c>
      <c r="AJ444">
        <v>72808</v>
      </c>
      <c r="AK444" s="20">
        <v>1213.4666666666999</v>
      </c>
      <c r="AL444">
        <v>1213.33</v>
      </c>
      <c r="AM444">
        <v>1213</v>
      </c>
      <c r="AN444" s="26">
        <f t="shared" si="134"/>
        <v>15.360337552742616</v>
      </c>
      <c r="AO444">
        <v>25.66</v>
      </c>
      <c r="AP444" s="41">
        <f t="shared" si="135"/>
        <v>0.5</v>
      </c>
      <c r="AQ444">
        <v>329</v>
      </c>
      <c r="AR444">
        <v>330</v>
      </c>
      <c r="AS444">
        <v>330</v>
      </c>
      <c r="AT444">
        <v>222</v>
      </c>
      <c r="AU444">
        <v>222</v>
      </c>
      <c r="AV444">
        <v>141</v>
      </c>
      <c r="AW444">
        <v>123</v>
      </c>
      <c r="AX444">
        <v>17</v>
      </c>
      <c r="AY444">
        <v>4</v>
      </c>
      <c r="AZ444">
        <v>19</v>
      </c>
      <c r="BA444" s="42">
        <f t="shared" si="136"/>
        <v>23</v>
      </c>
      <c r="BB444">
        <v>8.24</v>
      </c>
      <c r="BC444">
        <v>47.780099999999997</v>
      </c>
      <c r="BD444" s="20">
        <v>257.8</v>
      </c>
      <c r="BE444" s="20">
        <f t="shared" si="137"/>
        <v>586.79999999999995</v>
      </c>
      <c r="BF444" s="20">
        <f t="shared" si="138"/>
        <v>29.017662136434438</v>
      </c>
      <c r="BG444">
        <v>558</v>
      </c>
      <c r="BH444">
        <v>368</v>
      </c>
      <c r="BI444">
        <v>203</v>
      </c>
      <c r="BJ444" s="41">
        <f t="shared" si="139"/>
        <v>0.73324572930354792</v>
      </c>
      <c r="BK444">
        <v>90</v>
      </c>
      <c r="BL444">
        <v>90</v>
      </c>
      <c r="BM444">
        <v>110</v>
      </c>
      <c r="BN444" s="42">
        <f t="shared" si="140"/>
        <v>-20</v>
      </c>
      <c r="BO444">
        <v>81</v>
      </c>
      <c r="BP444">
        <v>60</v>
      </c>
      <c r="BQ444">
        <v>21</v>
      </c>
      <c r="BR444">
        <v>64</v>
      </c>
      <c r="BS444" s="41">
        <f t="shared" si="141"/>
        <v>7.6555023923444973E-2</v>
      </c>
      <c r="BT444">
        <v>0</v>
      </c>
      <c r="BU444">
        <v>0</v>
      </c>
      <c r="BV444" s="41">
        <f t="shared" si="142"/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5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</v>
      </c>
      <c r="CS444">
        <v>1</v>
      </c>
      <c r="CT444">
        <v>0</v>
      </c>
      <c r="CU444">
        <v>0</v>
      </c>
      <c r="CV444">
        <v>4</v>
      </c>
      <c r="CW444">
        <v>0</v>
      </c>
      <c r="CX444">
        <v>3</v>
      </c>
      <c r="CY444">
        <v>16</v>
      </c>
      <c r="CZ444">
        <v>62</v>
      </c>
      <c r="DA444">
        <v>6</v>
      </c>
      <c r="DB444">
        <v>0</v>
      </c>
      <c r="DC444">
        <v>48</v>
      </c>
      <c r="DD444">
        <v>18</v>
      </c>
      <c r="DE444">
        <v>1</v>
      </c>
      <c r="DF444">
        <v>2</v>
      </c>
      <c r="DG444">
        <v>66</v>
      </c>
      <c r="DH444">
        <v>19</v>
      </c>
      <c r="DI444">
        <v>9</v>
      </c>
      <c r="DJ444">
        <v>20</v>
      </c>
      <c r="DK444">
        <v>20</v>
      </c>
      <c r="DL444">
        <v>0</v>
      </c>
      <c r="DM444">
        <v>8</v>
      </c>
      <c r="DN444">
        <v>8</v>
      </c>
      <c r="DO444">
        <v>0</v>
      </c>
      <c r="DP444" s="42">
        <f t="shared" si="143"/>
        <v>-10</v>
      </c>
      <c r="DQ444" s="20">
        <v>-5.407</v>
      </c>
      <c r="DR444">
        <v>19</v>
      </c>
      <c r="DS444">
        <v>0</v>
      </c>
      <c r="DT444">
        <v>0</v>
      </c>
      <c r="DU444">
        <v>0</v>
      </c>
      <c r="DV444">
        <v>0</v>
      </c>
      <c r="DW444">
        <v>1422</v>
      </c>
      <c r="DX444">
        <v>1015</v>
      </c>
      <c r="DY444">
        <v>1066</v>
      </c>
      <c r="DZ444">
        <v>772</v>
      </c>
      <c r="EA444">
        <v>739</v>
      </c>
      <c r="EB444">
        <v>581</v>
      </c>
      <c r="EC444">
        <v>64.989999999999995</v>
      </c>
      <c r="ED444">
        <v>40.25</v>
      </c>
      <c r="EE444">
        <v>80</v>
      </c>
      <c r="EF444">
        <v>45</v>
      </c>
      <c r="EG444" s="41">
        <f t="shared" si="144"/>
        <v>0.10825439783491204</v>
      </c>
      <c r="EH444" s="43">
        <f t="shared" si="145"/>
        <v>0.92254733218588636</v>
      </c>
      <c r="EI444" s="44">
        <f t="shared" si="146"/>
        <v>1.0308017300207983</v>
      </c>
      <c r="EJ444">
        <v>1415</v>
      </c>
      <c r="EK444">
        <v>1016</v>
      </c>
      <c r="EL444">
        <v>1059</v>
      </c>
      <c r="EM444">
        <v>773</v>
      </c>
      <c r="EN444">
        <v>735</v>
      </c>
      <c r="EO444">
        <v>583</v>
      </c>
      <c r="EP444">
        <v>80</v>
      </c>
      <c r="EQ444">
        <v>46</v>
      </c>
      <c r="ER444">
        <v>768</v>
      </c>
      <c r="ES444">
        <v>516</v>
      </c>
      <c r="ET444">
        <v>271</v>
      </c>
      <c r="EU444">
        <v>183</v>
      </c>
      <c r="EV444">
        <v>43</v>
      </c>
      <c r="EW444">
        <v>20</v>
      </c>
      <c r="EX444">
        <v>92</v>
      </c>
      <c r="EY444">
        <v>93</v>
      </c>
      <c r="EZ444">
        <v>3.5</v>
      </c>
      <c r="FA444">
        <v>2.5</v>
      </c>
      <c r="FB444">
        <v>6</v>
      </c>
      <c r="FC444" s="20">
        <v>49.42</v>
      </c>
      <c r="FD444" s="26">
        <f t="shared" si="147"/>
        <v>0.62556962025316454</v>
      </c>
      <c r="FE444">
        <v>2.4826999999999999</v>
      </c>
      <c r="FF444">
        <v>0.12</v>
      </c>
      <c r="FG444">
        <v>-0.01</v>
      </c>
      <c r="FH444">
        <v>0.11</v>
      </c>
      <c r="FI444">
        <v>1</v>
      </c>
      <c r="FJ444">
        <v>0</v>
      </c>
      <c r="FK444">
        <v>0</v>
      </c>
      <c r="FL444" s="42">
        <f t="shared" si="148"/>
        <v>192</v>
      </c>
      <c r="FM444" s="20">
        <f t="shared" si="149"/>
        <v>5.8421052631578947</v>
      </c>
      <c r="FN444" s="41">
        <v>3.3244740799999999E-2</v>
      </c>
      <c r="FO444" s="20">
        <f t="shared" si="150"/>
        <v>36.200000000000003</v>
      </c>
      <c r="FP444" s="20">
        <f t="shared" si="151"/>
        <v>38.918599999999998</v>
      </c>
      <c r="FQ444" s="20">
        <f t="shared" si="152"/>
        <v>120.51132008604419</v>
      </c>
      <c r="FV444" t="s">
        <v>751</v>
      </c>
      <c r="FW444" s="45">
        <v>925000</v>
      </c>
      <c r="FX444" s="45">
        <v>894166</v>
      </c>
      <c r="FY444">
        <v>83</v>
      </c>
      <c r="FZ444">
        <v>9</v>
      </c>
      <c r="GA444">
        <v>31</v>
      </c>
      <c r="GB444">
        <v>40</v>
      </c>
      <c r="GC444">
        <v>12</v>
      </c>
      <c r="GD444">
        <v>38</v>
      </c>
      <c r="GE444">
        <v>143</v>
      </c>
      <c r="GF444">
        <v>1262</v>
      </c>
      <c r="GG444">
        <v>3.5</v>
      </c>
      <c r="GH444">
        <v>2.7</v>
      </c>
      <c r="GI444">
        <v>6.2</v>
      </c>
      <c r="GJ444" s="42">
        <f t="shared" si="153"/>
        <v>36.200000000000003</v>
      </c>
    </row>
    <row r="445" spans="1:192" x14ac:dyDescent="0.45">
      <c r="A445" s="40">
        <v>30110</v>
      </c>
      <c r="B445" t="s">
        <v>1063</v>
      </c>
      <c r="C445" t="s">
        <v>145</v>
      </c>
      <c r="D445" t="s">
        <v>91</v>
      </c>
      <c r="E445" t="s">
        <v>91</v>
      </c>
      <c r="F445">
        <v>69</v>
      </c>
      <c r="G445">
        <v>185</v>
      </c>
      <c r="H445">
        <v>2001</v>
      </c>
      <c r="I445">
        <v>2</v>
      </c>
      <c r="J445">
        <v>49</v>
      </c>
      <c r="K445" t="s">
        <v>92</v>
      </c>
      <c r="L445">
        <v>2002</v>
      </c>
      <c r="M445">
        <v>35</v>
      </c>
      <c r="N445">
        <v>15</v>
      </c>
      <c r="O445">
        <v>8469500</v>
      </c>
      <c r="P445" t="s">
        <v>2563</v>
      </c>
      <c r="Q445" t="s">
        <v>2564</v>
      </c>
      <c r="R445" t="s">
        <v>2565</v>
      </c>
      <c r="S445" t="s">
        <v>301</v>
      </c>
      <c r="T445" t="s">
        <v>725</v>
      </c>
      <c r="U445" t="s">
        <v>2566</v>
      </c>
      <c r="V445">
        <v>66</v>
      </c>
      <c r="W445">
        <v>7</v>
      </c>
      <c r="X445">
        <v>22</v>
      </c>
      <c r="Y445">
        <v>12</v>
      </c>
      <c r="Z445">
        <v>29</v>
      </c>
      <c r="AA445">
        <v>0</v>
      </c>
      <c r="AB445">
        <v>0</v>
      </c>
      <c r="AC445" s="26">
        <f t="shared" si="132"/>
        <v>0.43939393939393939</v>
      </c>
      <c r="AD445" s="20">
        <f t="shared" si="133"/>
        <v>-19.164285714285711</v>
      </c>
      <c r="AE445" s="20">
        <v>10.090999999999999</v>
      </c>
      <c r="AF445">
        <v>-3</v>
      </c>
      <c r="AG445">
        <v>-3.4</v>
      </c>
      <c r="AH445">
        <v>18</v>
      </c>
      <c r="AI445">
        <v>1174</v>
      </c>
      <c r="AJ445">
        <v>54536</v>
      </c>
      <c r="AK445" s="20">
        <v>908.93333333332998</v>
      </c>
      <c r="AL445">
        <v>908.93</v>
      </c>
      <c r="AM445">
        <v>909</v>
      </c>
      <c r="AN445" s="26">
        <f t="shared" si="134"/>
        <v>13.771717171717171</v>
      </c>
      <c r="AO445">
        <v>23.08</v>
      </c>
      <c r="AP445" s="41">
        <f t="shared" si="135"/>
        <v>0.70731707317073167</v>
      </c>
      <c r="AQ445">
        <v>219</v>
      </c>
      <c r="AR445">
        <v>220</v>
      </c>
      <c r="AS445">
        <v>220</v>
      </c>
      <c r="AT445">
        <v>171</v>
      </c>
      <c r="AU445">
        <v>172</v>
      </c>
      <c r="AV445">
        <v>128</v>
      </c>
      <c r="AW445">
        <v>111</v>
      </c>
      <c r="AX445">
        <v>39</v>
      </c>
      <c r="AY445">
        <v>5</v>
      </c>
      <c r="AZ445">
        <v>9</v>
      </c>
      <c r="BA445" s="42">
        <f t="shared" si="136"/>
        <v>14</v>
      </c>
      <c r="BB445">
        <v>11.59</v>
      </c>
      <c r="BC445">
        <v>34.617199999999997</v>
      </c>
      <c r="BD445" s="20">
        <v>260.10000000000002</v>
      </c>
      <c r="BE445" s="20">
        <f t="shared" si="137"/>
        <v>479.1</v>
      </c>
      <c r="BF445" s="20">
        <f t="shared" si="138"/>
        <v>31.626197837017155</v>
      </c>
      <c r="BG445">
        <v>335</v>
      </c>
      <c r="BH445">
        <v>272</v>
      </c>
      <c r="BI445">
        <v>272</v>
      </c>
      <c r="BJ445" s="41">
        <f t="shared" si="139"/>
        <v>0.55189456342668863</v>
      </c>
      <c r="BK445">
        <v>43</v>
      </c>
      <c r="BL445">
        <v>43</v>
      </c>
      <c r="BM445">
        <v>43</v>
      </c>
      <c r="BN445" s="42">
        <f t="shared" si="140"/>
        <v>0</v>
      </c>
      <c r="BO445">
        <v>44</v>
      </c>
      <c r="BP445">
        <v>36</v>
      </c>
      <c r="BQ445">
        <v>22</v>
      </c>
      <c r="BR445">
        <v>32</v>
      </c>
      <c r="BS445" s="41">
        <f t="shared" si="141"/>
        <v>4.930662557781202E-2</v>
      </c>
      <c r="BT445">
        <v>77</v>
      </c>
      <c r="BU445">
        <v>67</v>
      </c>
      <c r="BV445" s="41">
        <f t="shared" si="142"/>
        <v>0.53472222222222221</v>
      </c>
      <c r="BW445">
        <v>15</v>
      </c>
      <c r="BX445">
        <v>13</v>
      </c>
      <c r="BY445">
        <v>20</v>
      </c>
      <c r="BZ445">
        <v>15</v>
      </c>
      <c r="CA445">
        <v>42</v>
      </c>
      <c r="CB445">
        <v>39</v>
      </c>
      <c r="CC445">
        <v>18</v>
      </c>
      <c r="CD445">
        <v>21</v>
      </c>
      <c r="CE445">
        <v>28</v>
      </c>
      <c r="CF445">
        <v>27</v>
      </c>
      <c r="CG445">
        <v>54</v>
      </c>
      <c r="CH445">
        <v>39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5</v>
      </c>
      <c r="CW445">
        <v>0</v>
      </c>
      <c r="CX445">
        <v>2</v>
      </c>
      <c r="CY445">
        <v>4</v>
      </c>
      <c r="CZ445">
        <v>38</v>
      </c>
      <c r="DA445">
        <v>12</v>
      </c>
      <c r="DB445">
        <v>2</v>
      </c>
      <c r="DC445">
        <v>22</v>
      </c>
      <c r="DD445">
        <v>25</v>
      </c>
      <c r="DE445">
        <v>3</v>
      </c>
      <c r="DF445">
        <v>0</v>
      </c>
      <c r="DG445">
        <v>64</v>
      </c>
      <c r="DH445">
        <v>9</v>
      </c>
      <c r="DI445">
        <v>3</v>
      </c>
      <c r="DJ445">
        <v>10</v>
      </c>
      <c r="DK445">
        <v>10</v>
      </c>
      <c r="DL445">
        <v>0</v>
      </c>
      <c r="DM445">
        <v>2</v>
      </c>
      <c r="DN445">
        <v>2</v>
      </c>
      <c r="DO445">
        <v>0</v>
      </c>
      <c r="DP445" s="42">
        <f t="shared" si="143"/>
        <v>-6</v>
      </c>
      <c r="DQ445" s="20">
        <v>-9.5879999999999992</v>
      </c>
      <c r="DR445">
        <v>9</v>
      </c>
      <c r="DS445">
        <v>0</v>
      </c>
      <c r="DT445">
        <v>0</v>
      </c>
      <c r="DU445">
        <v>0</v>
      </c>
      <c r="DV445">
        <v>0</v>
      </c>
      <c r="DW445">
        <v>900</v>
      </c>
      <c r="DX445">
        <v>849</v>
      </c>
      <c r="DY445">
        <v>684</v>
      </c>
      <c r="DZ445">
        <v>617</v>
      </c>
      <c r="EA445">
        <v>502</v>
      </c>
      <c r="EB445">
        <v>444</v>
      </c>
      <c r="EC445">
        <v>44.59</v>
      </c>
      <c r="ED445">
        <v>38.909999999999997</v>
      </c>
      <c r="EE445">
        <v>41</v>
      </c>
      <c r="EF445">
        <v>41</v>
      </c>
      <c r="EG445" s="41">
        <f t="shared" si="144"/>
        <v>8.1673306772908363E-2</v>
      </c>
      <c r="EH445" s="43">
        <f t="shared" si="145"/>
        <v>0.9076576576576576</v>
      </c>
      <c r="EI445" s="44">
        <f t="shared" si="146"/>
        <v>0.98933096443056601</v>
      </c>
      <c r="EJ445">
        <v>900</v>
      </c>
      <c r="EK445">
        <v>850</v>
      </c>
      <c r="EL445">
        <v>683</v>
      </c>
      <c r="EM445">
        <v>617</v>
      </c>
      <c r="EN445">
        <v>501</v>
      </c>
      <c r="EO445">
        <v>444</v>
      </c>
      <c r="EP445">
        <v>40</v>
      </c>
      <c r="EQ445">
        <v>40</v>
      </c>
      <c r="ER445">
        <v>437</v>
      </c>
      <c r="ES445">
        <v>428</v>
      </c>
      <c r="ET445">
        <v>162</v>
      </c>
      <c r="EU445">
        <v>163</v>
      </c>
      <c r="EV445">
        <v>24</v>
      </c>
      <c r="EW445">
        <v>19</v>
      </c>
      <c r="EX445">
        <v>52</v>
      </c>
      <c r="EY445">
        <v>48</v>
      </c>
      <c r="EZ445">
        <v>1.2</v>
      </c>
      <c r="FA445">
        <v>0.9</v>
      </c>
      <c r="FB445">
        <v>2.1</v>
      </c>
      <c r="FC445" s="20">
        <v>23.75</v>
      </c>
      <c r="FD445" s="26">
        <f t="shared" si="147"/>
        <v>0.35984848484848486</v>
      </c>
      <c r="FE445">
        <v>1.8776999999999999</v>
      </c>
      <c r="FF445">
        <v>0.09</v>
      </c>
      <c r="FG445">
        <v>-0.04</v>
      </c>
      <c r="FH445">
        <v>0.05</v>
      </c>
      <c r="FI445">
        <v>5</v>
      </c>
      <c r="FJ445">
        <v>4</v>
      </c>
      <c r="FK445">
        <v>1</v>
      </c>
      <c r="FL445" s="42">
        <f t="shared" si="148"/>
        <v>93</v>
      </c>
      <c r="FM445" s="20">
        <f t="shared" si="149"/>
        <v>7.2222222222222223</v>
      </c>
      <c r="FN445" s="41">
        <v>9.8669348099999998E-2</v>
      </c>
      <c r="FO445" s="20">
        <f t="shared" si="150"/>
        <v>27.2</v>
      </c>
      <c r="FP445" s="20">
        <f t="shared" si="151"/>
        <v>27.0824</v>
      </c>
      <c r="FQ445" s="20">
        <f t="shared" si="152"/>
        <v>115.45443543507201</v>
      </c>
      <c r="FR445">
        <v>4</v>
      </c>
      <c r="FS445" t="s">
        <v>314</v>
      </c>
      <c r="FT445">
        <v>195</v>
      </c>
      <c r="FV445" t="s">
        <v>711</v>
      </c>
      <c r="FW445" s="45">
        <v>1000000</v>
      </c>
      <c r="FX445" s="45">
        <v>1000000</v>
      </c>
      <c r="FY445">
        <v>906</v>
      </c>
      <c r="FZ445">
        <v>294</v>
      </c>
      <c r="GA445">
        <v>348</v>
      </c>
      <c r="GB445">
        <v>642</v>
      </c>
      <c r="GC445">
        <v>-54</v>
      </c>
      <c r="GD445">
        <v>425</v>
      </c>
      <c r="GE445">
        <v>2469</v>
      </c>
      <c r="GF445">
        <v>15972</v>
      </c>
      <c r="GG445">
        <v>55.4</v>
      </c>
      <c r="GH445">
        <v>16.899999999999999</v>
      </c>
      <c r="GI445">
        <v>72.3</v>
      </c>
      <c r="GJ445" s="42">
        <f t="shared" si="153"/>
        <v>27.2</v>
      </c>
    </row>
    <row r="446" spans="1:192" x14ac:dyDescent="0.45">
      <c r="A446" s="40">
        <v>30470</v>
      </c>
      <c r="B446" t="s">
        <v>419</v>
      </c>
      <c r="C446" t="s">
        <v>145</v>
      </c>
      <c r="D446" t="s">
        <v>91</v>
      </c>
      <c r="E446" t="s">
        <v>91</v>
      </c>
      <c r="F446">
        <v>75</v>
      </c>
      <c r="G446">
        <v>235</v>
      </c>
      <c r="H446">
        <v>2001</v>
      </c>
      <c r="I446">
        <v>2</v>
      </c>
      <c r="J446">
        <v>50</v>
      </c>
      <c r="K446" t="s">
        <v>202</v>
      </c>
      <c r="L446">
        <v>2005</v>
      </c>
      <c r="M446">
        <v>34</v>
      </c>
      <c r="N446">
        <v>13</v>
      </c>
      <c r="O446">
        <v>8469501</v>
      </c>
      <c r="P446" t="s">
        <v>2567</v>
      </c>
      <c r="Q446" t="s">
        <v>2568</v>
      </c>
      <c r="R446" t="s">
        <v>2569</v>
      </c>
      <c r="S446" t="s">
        <v>209</v>
      </c>
      <c r="T446" t="s">
        <v>710</v>
      </c>
      <c r="U446" t="s">
        <v>95</v>
      </c>
      <c r="V446">
        <v>50</v>
      </c>
      <c r="W446">
        <v>1</v>
      </c>
      <c r="X446">
        <v>6</v>
      </c>
      <c r="Y446">
        <v>5</v>
      </c>
      <c r="Z446">
        <v>7</v>
      </c>
      <c r="AA446">
        <v>20</v>
      </c>
      <c r="AB446">
        <v>63</v>
      </c>
      <c r="AC446" s="26">
        <f t="shared" si="132"/>
        <v>0.14000000000000001</v>
      </c>
      <c r="AD446" s="20">
        <f t="shared" si="133"/>
        <v>-1.4666666666666668</v>
      </c>
      <c r="AE446" s="20">
        <v>2.2290000000000001</v>
      </c>
      <c r="AF446">
        <v>-4</v>
      </c>
      <c r="AG446">
        <v>-2.4</v>
      </c>
      <c r="AH446">
        <v>60</v>
      </c>
      <c r="AI446">
        <v>572</v>
      </c>
      <c r="AJ446">
        <v>21115</v>
      </c>
      <c r="AK446" s="20">
        <v>351.91666666666998</v>
      </c>
      <c r="AL446">
        <v>351.92</v>
      </c>
      <c r="AM446">
        <v>352</v>
      </c>
      <c r="AN446" s="26">
        <f t="shared" si="134"/>
        <v>7.038333333333334</v>
      </c>
      <c r="AO446">
        <v>12.13</v>
      </c>
      <c r="AP446" s="41">
        <f t="shared" si="135"/>
        <v>0.63636363636363635</v>
      </c>
      <c r="AQ446">
        <v>55</v>
      </c>
      <c r="AR446">
        <v>55</v>
      </c>
      <c r="AS446">
        <v>55</v>
      </c>
      <c r="AT446">
        <v>44</v>
      </c>
      <c r="AU446">
        <v>44</v>
      </c>
      <c r="AV446">
        <v>35</v>
      </c>
      <c r="AW446">
        <v>32</v>
      </c>
      <c r="AX446">
        <v>16</v>
      </c>
      <c r="AY446">
        <v>2</v>
      </c>
      <c r="AZ446">
        <v>4</v>
      </c>
      <c r="BA446" s="42">
        <f t="shared" si="136"/>
        <v>6</v>
      </c>
      <c r="BB446">
        <v>2.69</v>
      </c>
      <c r="BC446">
        <v>36.1143</v>
      </c>
      <c r="BD446" s="20">
        <v>133.19999999999999</v>
      </c>
      <c r="BE446" s="20">
        <f t="shared" si="137"/>
        <v>188.2</v>
      </c>
      <c r="BF446" s="20">
        <f t="shared" si="138"/>
        <v>32.086837917708571</v>
      </c>
      <c r="BG446">
        <v>74</v>
      </c>
      <c r="BH446">
        <v>130</v>
      </c>
      <c r="BI446">
        <v>138</v>
      </c>
      <c r="BJ446" s="41">
        <f t="shared" si="139"/>
        <v>0.34905660377358488</v>
      </c>
      <c r="BK446">
        <v>99</v>
      </c>
      <c r="BL446">
        <v>99</v>
      </c>
      <c r="BM446">
        <v>31</v>
      </c>
      <c r="BN446" s="42">
        <f t="shared" si="140"/>
        <v>68</v>
      </c>
      <c r="BO446">
        <v>9</v>
      </c>
      <c r="BP446">
        <v>6</v>
      </c>
      <c r="BQ446">
        <v>5</v>
      </c>
      <c r="BR446">
        <v>16</v>
      </c>
      <c r="BS446" s="41">
        <f t="shared" si="141"/>
        <v>6.0150375939849621E-2</v>
      </c>
      <c r="BT446">
        <v>7</v>
      </c>
      <c r="BU446">
        <v>5</v>
      </c>
      <c r="BV446" s="41">
        <f t="shared" si="142"/>
        <v>0.58333333333333337</v>
      </c>
      <c r="BW446">
        <v>2</v>
      </c>
      <c r="BX446">
        <v>0</v>
      </c>
      <c r="BY446">
        <v>3</v>
      </c>
      <c r="BZ446">
        <v>3</v>
      </c>
      <c r="CA446">
        <v>2</v>
      </c>
      <c r="CB446">
        <v>2</v>
      </c>
      <c r="CC446">
        <v>0</v>
      </c>
      <c r="CD446">
        <v>0</v>
      </c>
      <c r="CE446">
        <v>2</v>
      </c>
      <c r="CF446">
        <v>1</v>
      </c>
      <c r="CG446">
        <v>5</v>
      </c>
      <c r="CH446">
        <v>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8</v>
      </c>
      <c r="DA446">
        <v>5</v>
      </c>
      <c r="DB446">
        <v>0</v>
      </c>
      <c r="DC446">
        <v>4</v>
      </c>
      <c r="DD446">
        <v>2</v>
      </c>
      <c r="DE446">
        <v>3</v>
      </c>
      <c r="DF446">
        <v>0</v>
      </c>
      <c r="DG446">
        <v>21</v>
      </c>
      <c r="DH446">
        <v>14</v>
      </c>
      <c r="DI446">
        <v>3</v>
      </c>
      <c r="DJ446">
        <v>14</v>
      </c>
      <c r="DK446">
        <v>6</v>
      </c>
      <c r="DL446">
        <v>8</v>
      </c>
      <c r="DM446">
        <v>11</v>
      </c>
      <c r="DN446">
        <v>3</v>
      </c>
      <c r="DO446">
        <v>8</v>
      </c>
      <c r="DP446" s="42">
        <f t="shared" si="143"/>
        <v>-11</v>
      </c>
      <c r="DQ446" s="20">
        <v>-3.37</v>
      </c>
      <c r="DR446">
        <v>5</v>
      </c>
      <c r="DS446">
        <v>8</v>
      </c>
      <c r="DT446">
        <v>0</v>
      </c>
      <c r="DU446">
        <v>1</v>
      </c>
      <c r="DV446">
        <v>0</v>
      </c>
      <c r="DW446">
        <v>293</v>
      </c>
      <c r="DX446">
        <v>345</v>
      </c>
      <c r="DY446">
        <v>211</v>
      </c>
      <c r="DZ446">
        <v>250</v>
      </c>
      <c r="EA446">
        <v>155</v>
      </c>
      <c r="EB446">
        <v>178</v>
      </c>
      <c r="EC446">
        <v>10.98</v>
      </c>
      <c r="ED446">
        <v>11.57</v>
      </c>
      <c r="EE446">
        <v>11</v>
      </c>
      <c r="EF446">
        <v>15</v>
      </c>
      <c r="EG446" s="41">
        <f t="shared" si="144"/>
        <v>7.0967741935483872E-2</v>
      </c>
      <c r="EH446" s="43">
        <f t="shared" si="145"/>
        <v>0.9157303370786517</v>
      </c>
      <c r="EI446" s="44">
        <f t="shared" si="146"/>
        <v>0.98669807901413553</v>
      </c>
      <c r="EJ446">
        <v>294</v>
      </c>
      <c r="EK446">
        <v>347</v>
      </c>
      <c r="EL446">
        <v>212</v>
      </c>
      <c r="EM446">
        <v>252</v>
      </c>
      <c r="EN446">
        <v>156</v>
      </c>
      <c r="EO446">
        <v>180</v>
      </c>
      <c r="EP446">
        <v>11</v>
      </c>
      <c r="EQ446">
        <v>15</v>
      </c>
      <c r="ER446">
        <v>115</v>
      </c>
      <c r="ES446">
        <v>162</v>
      </c>
      <c r="ET446">
        <v>45</v>
      </c>
      <c r="EU446">
        <v>60</v>
      </c>
      <c r="EV446">
        <v>7</v>
      </c>
      <c r="EW446">
        <v>6</v>
      </c>
      <c r="EX446">
        <v>34</v>
      </c>
      <c r="EY446">
        <v>23</v>
      </c>
      <c r="EZ446">
        <v>-0.2</v>
      </c>
      <c r="FA446">
        <v>0.30000000000000004</v>
      </c>
      <c r="FB446">
        <v>0.1</v>
      </c>
      <c r="FC446" s="20">
        <v>4.2</v>
      </c>
      <c r="FD446" s="26">
        <f t="shared" si="147"/>
        <v>8.4000000000000005E-2</v>
      </c>
      <c r="FE446">
        <v>8.610000000000001E-2</v>
      </c>
      <c r="FF446">
        <v>0.01</v>
      </c>
      <c r="FG446">
        <v>0.21</v>
      </c>
      <c r="FH446">
        <v>0.22</v>
      </c>
      <c r="FL446" s="42">
        <f t="shared" si="148"/>
        <v>183</v>
      </c>
      <c r="FM446" s="20">
        <f t="shared" si="149"/>
        <v>20.8</v>
      </c>
      <c r="FN446" s="41">
        <v>7.3873874000000006E-3</v>
      </c>
      <c r="FO446" s="20">
        <f t="shared" si="150"/>
        <v>1</v>
      </c>
      <c r="FP446" s="20">
        <f t="shared" si="151"/>
        <v>6.3259999999999996</v>
      </c>
      <c r="FQ446" s="20">
        <f t="shared" si="152"/>
        <v>108.77472152761992</v>
      </c>
      <c r="FV446" t="s">
        <v>711</v>
      </c>
      <c r="FW446" s="45">
        <v>900000</v>
      </c>
      <c r="FX446" s="45">
        <v>900000</v>
      </c>
      <c r="FY446">
        <v>800</v>
      </c>
      <c r="FZ446">
        <v>53</v>
      </c>
      <c r="GA446">
        <v>81</v>
      </c>
      <c r="GB446">
        <v>134</v>
      </c>
      <c r="GC446">
        <v>-40</v>
      </c>
      <c r="GD446">
        <v>968</v>
      </c>
      <c r="GE446">
        <v>691</v>
      </c>
      <c r="GF446">
        <v>7425</v>
      </c>
      <c r="GG446">
        <v>-0.5</v>
      </c>
      <c r="GH446">
        <v>5.8</v>
      </c>
      <c r="GI446">
        <v>5.3</v>
      </c>
      <c r="GJ446" s="42">
        <f t="shared" si="153"/>
        <v>1</v>
      </c>
    </row>
    <row r="447" spans="1:192" x14ac:dyDescent="0.45">
      <c r="A447" s="40">
        <v>36408</v>
      </c>
      <c r="B447" t="s">
        <v>2570</v>
      </c>
      <c r="D447" t="s">
        <v>399</v>
      </c>
      <c r="E447" t="s">
        <v>399</v>
      </c>
      <c r="F447">
        <v>74</v>
      </c>
      <c r="G447">
        <v>202</v>
      </c>
      <c r="H447">
        <v>2017</v>
      </c>
      <c r="I447">
        <v>1</v>
      </c>
      <c r="J447">
        <v>21</v>
      </c>
      <c r="K447" t="s">
        <v>92</v>
      </c>
      <c r="L447">
        <v>2017</v>
      </c>
      <c r="M447">
        <v>18</v>
      </c>
      <c r="N447">
        <v>1</v>
      </c>
      <c r="O447">
        <v>8480078</v>
      </c>
      <c r="P447" t="s">
        <v>2571</v>
      </c>
      <c r="Q447" t="s">
        <v>2572</v>
      </c>
      <c r="R447" t="s">
        <v>2573</v>
      </c>
      <c r="S447" t="s">
        <v>1155</v>
      </c>
      <c r="T447" t="s">
        <v>716</v>
      </c>
      <c r="U447" t="s">
        <v>279</v>
      </c>
      <c r="V447">
        <v>9</v>
      </c>
      <c r="W447">
        <v>1</v>
      </c>
      <c r="X447">
        <v>2</v>
      </c>
      <c r="Y447">
        <v>1</v>
      </c>
      <c r="Z447">
        <v>3</v>
      </c>
      <c r="AA447">
        <v>28</v>
      </c>
      <c r="AB447">
        <v>50</v>
      </c>
      <c r="AC447" s="26">
        <f t="shared" si="132"/>
        <v>0.33333333333333331</v>
      </c>
      <c r="AD447" s="20">
        <f t="shared" si="133"/>
        <v>0</v>
      </c>
      <c r="AE447" s="20">
        <v>1.0980000000000001</v>
      </c>
      <c r="AF447">
        <v>-5</v>
      </c>
      <c r="AG447">
        <v>-3.4</v>
      </c>
      <c r="AH447">
        <v>4</v>
      </c>
      <c r="AI447">
        <v>151</v>
      </c>
      <c r="AJ447">
        <v>7349</v>
      </c>
      <c r="AK447" s="20">
        <v>122.48333333332999</v>
      </c>
      <c r="AL447">
        <v>122.48</v>
      </c>
      <c r="AM447">
        <v>122</v>
      </c>
      <c r="AN447" s="26">
        <f t="shared" si="134"/>
        <v>13.609259259259259</v>
      </c>
      <c r="AO447">
        <v>23.09</v>
      </c>
      <c r="AP447" s="41">
        <f t="shared" si="135"/>
        <v>1</v>
      </c>
      <c r="AQ447">
        <v>31</v>
      </c>
      <c r="AR447">
        <v>31</v>
      </c>
      <c r="AS447">
        <v>31</v>
      </c>
      <c r="AT447">
        <v>27</v>
      </c>
      <c r="AU447">
        <v>27</v>
      </c>
      <c r="AV447">
        <v>21</v>
      </c>
      <c r="AW447">
        <v>21</v>
      </c>
      <c r="AX447">
        <v>15</v>
      </c>
      <c r="AY447">
        <v>0</v>
      </c>
      <c r="AZ447">
        <v>4</v>
      </c>
      <c r="BA447" s="42">
        <f t="shared" si="136"/>
        <v>4</v>
      </c>
      <c r="BB447">
        <v>2.35</v>
      </c>
      <c r="BC447">
        <v>17.571400000000001</v>
      </c>
      <c r="BD447" s="20">
        <v>31.3</v>
      </c>
      <c r="BE447" s="20">
        <f t="shared" si="137"/>
        <v>62.3</v>
      </c>
      <c r="BF447" s="20">
        <f t="shared" si="138"/>
        <v>30.519268451992158</v>
      </c>
      <c r="BG447">
        <v>35</v>
      </c>
      <c r="BH447">
        <v>30</v>
      </c>
      <c r="BI447">
        <v>38</v>
      </c>
      <c r="BJ447" s="41">
        <f t="shared" si="139"/>
        <v>0.47945205479452052</v>
      </c>
      <c r="BK447">
        <v>3</v>
      </c>
      <c r="BL447">
        <v>3</v>
      </c>
      <c r="BM447">
        <v>15</v>
      </c>
      <c r="BN447" s="42">
        <f t="shared" si="140"/>
        <v>-12</v>
      </c>
      <c r="BO447">
        <v>6</v>
      </c>
      <c r="BP447">
        <v>3</v>
      </c>
      <c r="BQ447">
        <v>1</v>
      </c>
      <c r="BR447">
        <v>1</v>
      </c>
      <c r="BS447" s="41">
        <f t="shared" si="141"/>
        <v>9.0090090090090089E-3</v>
      </c>
      <c r="BT447">
        <v>28</v>
      </c>
      <c r="BU447">
        <v>48</v>
      </c>
      <c r="BV447" s="41">
        <f t="shared" si="142"/>
        <v>0.36842105263157893</v>
      </c>
      <c r="BW447">
        <v>9</v>
      </c>
      <c r="BX447">
        <v>19</v>
      </c>
      <c r="BY447">
        <v>7</v>
      </c>
      <c r="BZ447">
        <v>16</v>
      </c>
      <c r="CA447">
        <v>12</v>
      </c>
      <c r="CB447">
        <v>13</v>
      </c>
      <c r="CC447">
        <v>16</v>
      </c>
      <c r="CD447">
        <v>23</v>
      </c>
      <c r="CE447">
        <v>8</v>
      </c>
      <c r="CF447">
        <v>12</v>
      </c>
      <c r="CG447">
        <v>14</v>
      </c>
      <c r="CH447">
        <v>21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5</v>
      </c>
      <c r="DA447">
        <v>5</v>
      </c>
      <c r="DB447">
        <v>0</v>
      </c>
      <c r="DC447">
        <v>1</v>
      </c>
      <c r="DD447">
        <v>0</v>
      </c>
      <c r="DE447">
        <v>4</v>
      </c>
      <c r="DF447">
        <v>0</v>
      </c>
      <c r="DG447">
        <v>11</v>
      </c>
      <c r="DH447">
        <v>2</v>
      </c>
      <c r="DI447">
        <v>1</v>
      </c>
      <c r="DJ447">
        <v>2</v>
      </c>
      <c r="DK447">
        <v>2</v>
      </c>
      <c r="DL447">
        <v>0</v>
      </c>
      <c r="DM447">
        <v>1</v>
      </c>
      <c r="DN447">
        <v>1</v>
      </c>
      <c r="DO447">
        <v>0</v>
      </c>
      <c r="DP447" s="42">
        <f t="shared" si="143"/>
        <v>-1</v>
      </c>
      <c r="DQ447" s="20">
        <v>-1.1140000000000001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101</v>
      </c>
      <c r="DX447">
        <v>142</v>
      </c>
      <c r="DY447">
        <v>78</v>
      </c>
      <c r="DZ447">
        <v>110</v>
      </c>
      <c r="EA447">
        <v>50</v>
      </c>
      <c r="EB447">
        <v>84</v>
      </c>
      <c r="EC447">
        <v>5.03</v>
      </c>
      <c r="ED447">
        <v>7.79</v>
      </c>
      <c r="EE447">
        <v>3</v>
      </c>
      <c r="EF447">
        <v>9</v>
      </c>
      <c r="EG447" s="41">
        <f t="shared" si="144"/>
        <v>0.06</v>
      </c>
      <c r="EH447" s="43">
        <f t="shared" si="145"/>
        <v>0.8928571428571429</v>
      </c>
      <c r="EI447" s="44">
        <f t="shared" si="146"/>
        <v>0.95285714285714285</v>
      </c>
      <c r="EJ447">
        <v>102</v>
      </c>
      <c r="EK447">
        <v>141</v>
      </c>
      <c r="EL447">
        <v>78</v>
      </c>
      <c r="EM447">
        <v>109</v>
      </c>
      <c r="EN447">
        <v>50</v>
      </c>
      <c r="EO447">
        <v>83</v>
      </c>
      <c r="EP447">
        <v>3</v>
      </c>
      <c r="EQ447">
        <v>8</v>
      </c>
      <c r="ER447">
        <v>57</v>
      </c>
      <c r="ES447">
        <v>89</v>
      </c>
      <c r="ET447">
        <v>27</v>
      </c>
      <c r="EU447">
        <v>34</v>
      </c>
      <c r="EV447">
        <v>3</v>
      </c>
      <c r="EW447">
        <v>6</v>
      </c>
      <c r="EX447">
        <v>9</v>
      </c>
      <c r="EY447">
        <v>6</v>
      </c>
      <c r="EZ447">
        <v>0.1</v>
      </c>
      <c r="FA447">
        <v>0</v>
      </c>
      <c r="FB447">
        <v>0</v>
      </c>
      <c r="FC447" s="20">
        <v>0.72</v>
      </c>
      <c r="FD447" s="26">
        <f t="shared" si="147"/>
        <v>0.08</v>
      </c>
      <c r="FE447">
        <v>6.0500000000000005E-2</v>
      </c>
      <c r="FF447">
        <v>-0.01</v>
      </c>
      <c r="FG447">
        <v>-0.16</v>
      </c>
      <c r="FH447">
        <v>-0.17</v>
      </c>
      <c r="FL447" s="42">
        <f t="shared" si="148"/>
        <v>8</v>
      </c>
      <c r="FM447" s="20">
        <f t="shared" si="149"/>
        <v>2</v>
      </c>
      <c r="FN447" s="41">
        <v>4.0137053400000004E-2</v>
      </c>
      <c r="FO447" s="20">
        <f t="shared" si="150"/>
        <v>2.6</v>
      </c>
      <c r="FP447" s="20">
        <f t="shared" si="151"/>
        <v>2.7772000000000001</v>
      </c>
      <c r="FQ447" s="20">
        <f t="shared" si="152"/>
        <v>119.03984323971261</v>
      </c>
      <c r="FV447" t="s">
        <v>751</v>
      </c>
      <c r="FW447" s="45">
        <v>925000</v>
      </c>
      <c r="FX447" s="45">
        <v>925000</v>
      </c>
      <c r="FY447">
        <v>9</v>
      </c>
      <c r="FZ447">
        <v>1</v>
      </c>
      <c r="GA447">
        <v>2</v>
      </c>
      <c r="GB447">
        <v>3</v>
      </c>
      <c r="GC447">
        <v>-5</v>
      </c>
      <c r="GD447">
        <v>4</v>
      </c>
      <c r="GE447">
        <v>21</v>
      </c>
      <c r="GF447">
        <v>122</v>
      </c>
      <c r="GG447">
        <v>0.1</v>
      </c>
      <c r="GH447">
        <v>0</v>
      </c>
      <c r="GI447">
        <v>0</v>
      </c>
      <c r="GJ447" s="42">
        <f t="shared" si="153"/>
        <v>2.6</v>
      </c>
    </row>
    <row r="448" spans="1:192" x14ac:dyDescent="0.45">
      <c r="A448" s="40">
        <v>30285</v>
      </c>
      <c r="B448" t="s">
        <v>138</v>
      </c>
      <c r="C448" t="s">
        <v>126</v>
      </c>
      <c r="D448" t="s">
        <v>91</v>
      </c>
      <c r="E448" t="s">
        <v>107</v>
      </c>
      <c r="F448">
        <v>72</v>
      </c>
      <c r="G448">
        <v>180</v>
      </c>
      <c r="H448">
        <v>2001</v>
      </c>
      <c r="I448">
        <v>2</v>
      </c>
      <c r="J448">
        <v>55</v>
      </c>
      <c r="K448" t="s">
        <v>202</v>
      </c>
      <c r="L448">
        <v>2003</v>
      </c>
      <c r="M448">
        <v>35</v>
      </c>
      <c r="N448">
        <v>14</v>
      </c>
      <c r="O448">
        <v>8469506</v>
      </c>
      <c r="P448" t="s">
        <v>2574</v>
      </c>
      <c r="Q448" t="s">
        <v>2575</v>
      </c>
      <c r="R448" t="s">
        <v>2576</v>
      </c>
      <c r="S448" t="s">
        <v>321</v>
      </c>
      <c r="T448" t="s">
        <v>710</v>
      </c>
      <c r="U448" t="s">
        <v>313</v>
      </c>
      <c r="V448">
        <v>82</v>
      </c>
      <c r="W448">
        <v>16</v>
      </c>
      <c r="X448">
        <v>18</v>
      </c>
      <c r="Y448">
        <v>10</v>
      </c>
      <c r="Z448">
        <v>34</v>
      </c>
      <c r="AA448">
        <v>7</v>
      </c>
      <c r="AB448">
        <v>30</v>
      </c>
      <c r="AC448" s="26">
        <f t="shared" si="132"/>
        <v>0.41463414634146339</v>
      </c>
      <c r="AD448" s="20">
        <f t="shared" si="133"/>
        <v>-25.982320441988954</v>
      </c>
      <c r="AE448" s="20">
        <v>13.416</v>
      </c>
      <c r="AF448">
        <v>-17</v>
      </c>
      <c r="AG448">
        <v>-0.4</v>
      </c>
      <c r="AH448">
        <v>8</v>
      </c>
      <c r="AI448">
        <v>1667</v>
      </c>
      <c r="AJ448">
        <v>73323</v>
      </c>
      <c r="AK448" s="20">
        <v>1222.05</v>
      </c>
      <c r="AL448">
        <v>1222.05</v>
      </c>
      <c r="AM448">
        <v>1222</v>
      </c>
      <c r="AN448" s="26">
        <f t="shared" si="134"/>
        <v>14.903048780487804</v>
      </c>
      <c r="AO448">
        <v>24.93</v>
      </c>
      <c r="AP448" s="41">
        <f t="shared" si="135"/>
        <v>0.6071428571428571</v>
      </c>
      <c r="AQ448">
        <v>278</v>
      </c>
      <c r="AR448">
        <v>278</v>
      </c>
      <c r="AS448">
        <v>278</v>
      </c>
      <c r="AT448">
        <v>221</v>
      </c>
      <c r="AU448">
        <v>221</v>
      </c>
      <c r="AV448">
        <v>168</v>
      </c>
      <c r="AW448">
        <v>127</v>
      </c>
      <c r="AX448">
        <v>54</v>
      </c>
      <c r="AY448">
        <v>8</v>
      </c>
      <c r="AZ448">
        <v>18</v>
      </c>
      <c r="BA448" s="42">
        <f t="shared" si="136"/>
        <v>26</v>
      </c>
      <c r="BB448">
        <v>12.79</v>
      </c>
      <c r="BC448">
        <v>37.256</v>
      </c>
      <c r="BD448" s="20">
        <v>208.1</v>
      </c>
      <c r="BE448" s="20">
        <f t="shared" si="137"/>
        <v>486.1</v>
      </c>
      <c r="BF448" s="20">
        <f t="shared" si="138"/>
        <v>23.86645390941451</v>
      </c>
      <c r="BG448">
        <v>517</v>
      </c>
      <c r="BH448">
        <v>437</v>
      </c>
      <c r="BI448">
        <v>251</v>
      </c>
      <c r="BJ448" s="41">
        <f t="shared" si="139"/>
        <v>0.67317708333333337</v>
      </c>
      <c r="BK448">
        <v>39</v>
      </c>
      <c r="BL448">
        <v>39</v>
      </c>
      <c r="BM448">
        <v>53</v>
      </c>
      <c r="BN448" s="42">
        <f t="shared" si="140"/>
        <v>-14</v>
      </c>
      <c r="BO448">
        <v>53</v>
      </c>
      <c r="BP448">
        <v>20</v>
      </c>
      <c r="BQ448">
        <v>22</v>
      </c>
      <c r="BR448">
        <v>35</v>
      </c>
      <c r="BS448" s="41">
        <f t="shared" si="141"/>
        <v>4.0697674418604654E-2</v>
      </c>
      <c r="BT448">
        <v>33</v>
      </c>
      <c r="BU448">
        <v>24</v>
      </c>
      <c r="BV448" s="41">
        <f t="shared" si="142"/>
        <v>0.57894736842105265</v>
      </c>
      <c r="BW448">
        <v>2</v>
      </c>
      <c r="BX448">
        <v>4</v>
      </c>
      <c r="BY448">
        <v>6</v>
      </c>
      <c r="BZ448">
        <v>4</v>
      </c>
      <c r="CA448">
        <v>25</v>
      </c>
      <c r="CB448">
        <v>16</v>
      </c>
      <c r="CC448">
        <v>12</v>
      </c>
      <c r="CD448">
        <v>9</v>
      </c>
      <c r="CE448">
        <v>8</v>
      </c>
      <c r="CF448">
        <v>7</v>
      </c>
      <c r="CG448">
        <v>24</v>
      </c>
      <c r="CH448">
        <v>19</v>
      </c>
      <c r="CI448">
        <v>0</v>
      </c>
      <c r="CJ448">
        <v>1</v>
      </c>
      <c r="CK448">
        <v>3</v>
      </c>
      <c r="CL448">
        <v>1</v>
      </c>
      <c r="CM448">
        <v>0</v>
      </c>
      <c r="CN448">
        <v>0</v>
      </c>
      <c r="CO448">
        <v>0</v>
      </c>
      <c r="CP448">
        <v>2</v>
      </c>
      <c r="CQ448">
        <v>0</v>
      </c>
      <c r="CR448">
        <v>4</v>
      </c>
      <c r="CS448">
        <v>1</v>
      </c>
      <c r="CT448">
        <v>4</v>
      </c>
      <c r="CU448">
        <v>0</v>
      </c>
      <c r="CV448">
        <v>5</v>
      </c>
      <c r="CW448">
        <v>0</v>
      </c>
      <c r="CX448">
        <v>2</v>
      </c>
      <c r="CY448">
        <v>2</v>
      </c>
      <c r="CZ448">
        <v>49</v>
      </c>
      <c r="DA448">
        <v>12</v>
      </c>
      <c r="DB448">
        <v>2</v>
      </c>
      <c r="DC448">
        <v>51</v>
      </c>
      <c r="DD448">
        <v>21</v>
      </c>
      <c r="DE448">
        <v>10</v>
      </c>
      <c r="DF448">
        <v>1</v>
      </c>
      <c r="DG448">
        <v>71</v>
      </c>
      <c r="DH448">
        <v>4</v>
      </c>
      <c r="DI448">
        <v>7</v>
      </c>
      <c r="DJ448">
        <v>5</v>
      </c>
      <c r="DK448">
        <v>5</v>
      </c>
      <c r="DL448">
        <v>0</v>
      </c>
      <c r="DM448">
        <v>7</v>
      </c>
      <c r="DN448">
        <v>7</v>
      </c>
      <c r="DO448">
        <v>0</v>
      </c>
      <c r="DP448" s="42">
        <f t="shared" si="143"/>
        <v>3</v>
      </c>
      <c r="DQ448" s="20">
        <v>1.476</v>
      </c>
      <c r="DR448">
        <v>4</v>
      </c>
      <c r="DS448">
        <v>0</v>
      </c>
      <c r="DT448">
        <v>0</v>
      </c>
      <c r="DU448">
        <v>0</v>
      </c>
      <c r="DV448">
        <v>0</v>
      </c>
      <c r="DW448">
        <v>1294</v>
      </c>
      <c r="DX448">
        <v>1056</v>
      </c>
      <c r="DY448">
        <v>1007</v>
      </c>
      <c r="DZ448">
        <v>825</v>
      </c>
      <c r="EA448">
        <v>758</v>
      </c>
      <c r="EB448">
        <v>597</v>
      </c>
      <c r="EC448">
        <v>55.47</v>
      </c>
      <c r="ED448">
        <v>57.97</v>
      </c>
      <c r="EE448">
        <v>56</v>
      </c>
      <c r="EF448">
        <v>65</v>
      </c>
      <c r="EG448" s="41">
        <f t="shared" si="144"/>
        <v>7.3878627968337732E-2</v>
      </c>
      <c r="EH448" s="43">
        <f t="shared" si="145"/>
        <v>0.89112227805695143</v>
      </c>
      <c r="EI448" s="44">
        <f t="shared" si="146"/>
        <v>0.96500090602528921</v>
      </c>
      <c r="EJ448">
        <v>1295</v>
      </c>
      <c r="EK448">
        <v>1051</v>
      </c>
      <c r="EL448">
        <v>1008</v>
      </c>
      <c r="EM448">
        <v>822</v>
      </c>
      <c r="EN448">
        <v>759</v>
      </c>
      <c r="EO448">
        <v>594</v>
      </c>
      <c r="EP448">
        <v>56</v>
      </c>
      <c r="EQ448">
        <v>64</v>
      </c>
      <c r="ER448">
        <v>553</v>
      </c>
      <c r="ES448">
        <v>503</v>
      </c>
      <c r="ET448">
        <v>241</v>
      </c>
      <c r="EU448">
        <v>201</v>
      </c>
      <c r="EV448">
        <v>27</v>
      </c>
      <c r="EW448">
        <v>39</v>
      </c>
      <c r="EX448">
        <v>67</v>
      </c>
      <c r="EY448">
        <v>71</v>
      </c>
      <c r="EZ448">
        <v>1.8</v>
      </c>
      <c r="FA448">
        <v>1.1000000000000001</v>
      </c>
      <c r="FB448">
        <v>2.9</v>
      </c>
      <c r="FC448" s="20">
        <v>38.44</v>
      </c>
      <c r="FD448" s="26">
        <f t="shared" si="147"/>
        <v>0.46878048780487802</v>
      </c>
      <c r="FE448">
        <v>3.0209999999999999</v>
      </c>
      <c r="FF448">
        <v>0.55000000000000004</v>
      </c>
      <c r="FG448">
        <v>-0.28999999999999998</v>
      </c>
      <c r="FH448">
        <v>0.26</v>
      </c>
      <c r="FI448">
        <v>2</v>
      </c>
      <c r="FJ448">
        <v>0</v>
      </c>
      <c r="FK448">
        <v>0</v>
      </c>
      <c r="FL448" s="42">
        <f t="shared" si="148"/>
        <v>82</v>
      </c>
      <c r="FM448" s="20">
        <f t="shared" si="149"/>
        <v>15.25</v>
      </c>
      <c r="FN448" s="41">
        <v>8.7912087900000005E-2</v>
      </c>
      <c r="FO448" s="20">
        <f t="shared" si="150"/>
        <v>33.200000000000003</v>
      </c>
      <c r="FP448" s="20">
        <f t="shared" si="151"/>
        <v>34.295200000000001</v>
      </c>
      <c r="FQ448" s="20">
        <f t="shared" si="152"/>
        <v>115.37989443967105</v>
      </c>
      <c r="FU448" t="s">
        <v>731</v>
      </c>
      <c r="FV448" t="s">
        <v>711</v>
      </c>
      <c r="FW448" s="45">
        <v>5000000</v>
      </c>
      <c r="FX448" s="45">
        <v>5600000</v>
      </c>
      <c r="FY448">
        <v>987</v>
      </c>
      <c r="FZ448">
        <v>277</v>
      </c>
      <c r="GA448">
        <v>419</v>
      </c>
      <c r="GB448">
        <v>696</v>
      </c>
      <c r="GC448">
        <v>48</v>
      </c>
      <c r="GD448">
        <v>195</v>
      </c>
      <c r="GE448">
        <v>2639</v>
      </c>
      <c r="GF448">
        <v>17512</v>
      </c>
      <c r="GG448">
        <v>55.4</v>
      </c>
      <c r="GH448">
        <v>20.9</v>
      </c>
      <c r="GI448">
        <v>76.3</v>
      </c>
      <c r="GJ448" s="42">
        <f t="shared" si="153"/>
        <v>33.200000000000003</v>
      </c>
    </row>
    <row r="449" spans="1:192" x14ac:dyDescent="0.45">
      <c r="A449" s="40">
        <v>32262</v>
      </c>
      <c r="B449" t="s">
        <v>207</v>
      </c>
      <c r="C449" t="s">
        <v>208</v>
      </c>
      <c r="D449" t="s">
        <v>91</v>
      </c>
      <c r="E449" t="s">
        <v>91</v>
      </c>
      <c r="F449">
        <v>74</v>
      </c>
      <c r="G449">
        <v>201</v>
      </c>
      <c r="H449">
        <v>2006</v>
      </c>
      <c r="I449">
        <v>1</v>
      </c>
      <c r="J449">
        <v>3</v>
      </c>
      <c r="K449" t="s">
        <v>92</v>
      </c>
      <c r="L449">
        <v>2007</v>
      </c>
      <c r="M449">
        <v>29</v>
      </c>
      <c r="N449">
        <v>11</v>
      </c>
      <c r="O449">
        <v>8473604</v>
      </c>
      <c r="P449" t="s">
        <v>2577</v>
      </c>
      <c r="Q449" t="s">
        <v>2578</v>
      </c>
      <c r="R449" t="s">
        <v>2579</v>
      </c>
      <c r="S449" t="s">
        <v>127</v>
      </c>
      <c r="T449" t="s">
        <v>716</v>
      </c>
      <c r="U449" t="s">
        <v>188</v>
      </c>
      <c r="V449">
        <v>74</v>
      </c>
      <c r="W449">
        <v>20</v>
      </c>
      <c r="X449">
        <v>32</v>
      </c>
      <c r="Y449">
        <v>21</v>
      </c>
      <c r="Z449">
        <v>52</v>
      </c>
      <c r="AA449">
        <v>2</v>
      </c>
      <c r="AB449">
        <v>24</v>
      </c>
      <c r="AC449" s="26">
        <f t="shared" si="132"/>
        <v>0.70270270270270274</v>
      </c>
      <c r="AD449" s="20">
        <f t="shared" si="133"/>
        <v>-12.195258019525795</v>
      </c>
      <c r="AE449" s="20">
        <v>19.5</v>
      </c>
      <c r="AF449">
        <v>-1</v>
      </c>
      <c r="AG449">
        <v>7.8</v>
      </c>
      <c r="AH449">
        <v>47</v>
      </c>
      <c r="AI449">
        <v>1827</v>
      </c>
      <c r="AJ449">
        <v>87426</v>
      </c>
      <c r="AK449" s="20">
        <v>1457.1</v>
      </c>
      <c r="AL449">
        <v>1457.1</v>
      </c>
      <c r="AM449">
        <v>1457</v>
      </c>
      <c r="AN449" s="26">
        <f t="shared" si="134"/>
        <v>19.690540540540539</v>
      </c>
      <c r="AO449">
        <v>32.58</v>
      </c>
      <c r="AP449" s="41">
        <f t="shared" si="135"/>
        <v>0.65822784810126578</v>
      </c>
      <c r="AQ449">
        <v>341</v>
      </c>
      <c r="AR449">
        <v>341</v>
      </c>
      <c r="AS449">
        <v>341</v>
      </c>
      <c r="AT449">
        <v>266</v>
      </c>
      <c r="AU449">
        <v>266</v>
      </c>
      <c r="AV449">
        <v>211</v>
      </c>
      <c r="AW449">
        <v>218</v>
      </c>
      <c r="AX449">
        <v>95</v>
      </c>
      <c r="AY449">
        <v>16</v>
      </c>
      <c r="AZ449">
        <v>25</v>
      </c>
      <c r="BA449" s="42">
        <f t="shared" si="136"/>
        <v>41</v>
      </c>
      <c r="BB449">
        <v>24.18</v>
      </c>
      <c r="BC449">
        <v>27.246400000000001</v>
      </c>
      <c r="BD449" s="20">
        <v>454.2</v>
      </c>
      <c r="BE449" s="20">
        <f t="shared" si="137"/>
        <v>795.2</v>
      </c>
      <c r="BF449" s="20">
        <f t="shared" si="138"/>
        <v>32.744492485073096</v>
      </c>
      <c r="BG449">
        <v>671</v>
      </c>
      <c r="BH449">
        <v>517</v>
      </c>
      <c r="BI449">
        <v>503</v>
      </c>
      <c r="BJ449" s="41">
        <f t="shared" si="139"/>
        <v>0.57155025553662686</v>
      </c>
      <c r="BK449">
        <v>32</v>
      </c>
      <c r="BL449">
        <v>32</v>
      </c>
      <c r="BM449">
        <v>110</v>
      </c>
      <c r="BN449" s="42">
        <f t="shared" si="140"/>
        <v>-78</v>
      </c>
      <c r="BO449">
        <v>55</v>
      </c>
      <c r="BP449">
        <v>42</v>
      </c>
      <c r="BQ449">
        <v>53</v>
      </c>
      <c r="BR449">
        <v>24</v>
      </c>
      <c r="BS449" s="41">
        <f t="shared" si="141"/>
        <v>2.2367194780987885E-2</v>
      </c>
      <c r="BT449">
        <v>900</v>
      </c>
      <c r="BU449">
        <v>653</v>
      </c>
      <c r="BV449" s="41">
        <f t="shared" si="142"/>
        <v>0.57952350289761756</v>
      </c>
      <c r="BW449">
        <v>251</v>
      </c>
      <c r="BX449">
        <v>212</v>
      </c>
      <c r="BY449">
        <v>284</v>
      </c>
      <c r="BZ449">
        <v>204</v>
      </c>
      <c r="CA449">
        <v>365</v>
      </c>
      <c r="CB449">
        <v>237</v>
      </c>
      <c r="CC449">
        <v>240</v>
      </c>
      <c r="CD449">
        <v>160</v>
      </c>
      <c r="CE449">
        <v>330</v>
      </c>
      <c r="CF449">
        <v>247</v>
      </c>
      <c r="CG449">
        <v>541</v>
      </c>
      <c r="CH449">
        <v>385</v>
      </c>
      <c r="CI449">
        <v>0</v>
      </c>
      <c r="CJ449">
        <v>1</v>
      </c>
      <c r="CK449">
        <v>2</v>
      </c>
      <c r="CL449">
        <v>2</v>
      </c>
      <c r="CM449">
        <v>2</v>
      </c>
      <c r="CN449">
        <v>0</v>
      </c>
      <c r="CO449">
        <v>0</v>
      </c>
      <c r="CP449">
        <v>2</v>
      </c>
      <c r="CQ449">
        <v>0</v>
      </c>
      <c r="CR449">
        <v>2</v>
      </c>
      <c r="CS449">
        <v>3</v>
      </c>
      <c r="CT449">
        <v>4</v>
      </c>
      <c r="CU449">
        <v>0</v>
      </c>
      <c r="CV449">
        <v>9</v>
      </c>
      <c r="CW449">
        <v>1</v>
      </c>
      <c r="CX449">
        <v>1</v>
      </c>
      <c r="CY449">
        <v>7</v>
      </c>
      <c r="CZ449">
        <v>46</v>
      </c>
      <c r="DA449">
        <v>25</v>
      </c>
      <c r="DB449">
        <v>4</v>
      </c>
      <c r="DC449">
        <v>8</v>
      </c>
      <c r="DD449">
        <v>27</v>
      </c>
      <c r="DE449">
        <v>15</v>
      </c>
      <c r="DF449">
        <v>2</v>
      </c>
      <c r="DG449">
        <v>130</v>
      </c>
      <c r="DH449">
        <v>22</v>
      </c>
      <c r="DI449">
        <v>10</v>
      </c>
      <c r="DJ449">
        <v>22</v>
      </c>
      <c r="DK449">
        <v>22</v>
      </c>
      <c r="DL449">
        <v>0</v>
      </c>
      <c r="DM449">
        <v>11</v>
      </c>
      <c r="DN449">
        <v>11</v>
      </c>
      <c r="DO449">
        <v>0</v>
      </c>
      <c r="DP449" s="42">
        <f t="shared" si="143"/>
        <v>-12</v>
      </c>
      <c r="DQ449" s="20">
        <v>-13.917999999999999</v>
      </c>
      <c r="DR449">
        <v>21</v>
      </c>
      <c r="DS449">
        <v>1</v>
      </c>
      <c r="DT449">
        <v>0</v>
      </c>
      <c r="DU449">
        <v>0</v>
      </c>
      <c r="DV449">
        <v>0</v>
      </c>
      <c r="DW449">
        <v>1884</v>
      </c>
      <c r="DX449">
        <v>1336</v>
      </c>
      <c r="DY449">
        <v>1289</v>
      </c>
      <c r="DZ449">
        <v>1049</v>
      </c>
      <c r="EA449">
        <v>951</v>
      </c>
      <c r="EB449">
        <v>763</v>
      </c>
      <c r="EC449">
        <v>94.39</v>
      </c>
      <c r="ED449">
        <v>77.59</v>
      </c>
      <c r="EE449">
        <v>79</v>
      </c>
      <c r="EF449">
        <v>76</v>
      </c>
      <c r="EG449" s="41">
        <f t="shared" si="144"/>
        <v>8.3070452155625654E-2</v>
      </c>
      <c r="EH449" s="43">
        <f t="shared" si="145"/>
        <v>0.90039318479685448</v>
      </c>
      <c r="EI449" s="44">
        <f t="shared" si="146"/>
        <v>0.98346363695248018</v>
      </c>
      <c r="EJ449">
        <v>1881</v>
      </c>
      <c r="EK449">
        <v>1339</v>
      </c>
      <c r="EL449">
        <v>1287</v>
      </c>
      <c r="EM449">
        <v>1051</v>
      </c>
      <c r="EN449">
        <v>948</v>
      </c>
      <c r="EO449">
        <v>765</v>
      </c>
      <c r="EP449">
        <v>79</v>
      </c>
      <c r="EQ449">
        <v>76</v>
      </c>
      <c r="ER449">
        <v>953</v>
      </c>
      <c r="ES449">
        <v>710</v>
      </c>
      <c r="ET449">
        <v>331</v>
      </c>
      <c r="EU449">
        <v>307</v>
      </c>
      <c r="EV449">
        <v>41</v>
      </c>
      <c r="EW449">
        <v>41</v>
      </c>
      <c r="EX449">
        <v>91</v>
      </c>
      <c r="EY449">
        <v>84</v>
      </c>
      <c r="EZ449">
        <v>3.4</v>
      </c>
      <c r="FA449">
        <v>1.7000000000000002</v>
      </c>
      <c r="FB449">
        <v>5</v>
      </c>
      <c r="FC449" s="20">
        <v>66.95</v>
      </c>
      <c r="FD449" s="26">
        <f t="shared" si="147"/>
        <v>0.90472972972972976</v>
      </c>
      <c r="FE449">
        <v>7.1993999999999998</v>
      </c>
      <c r="FF449">
        <v>2.12</v>
      </c>
      <c r="FG449">
        <v>-0.11</v>
      </c>
      <c r="FH449">
        <v>2.02</v>
      </c>
      <c r="FI449">
        <v>2</v>
      </c>
      <c r="FJ449">
        <v>0</v>
      </c>
      <c r="FK449">
        <v>0</v>
      </c>
      <c r="FL449" s="42">
        <f t="shared" si="148"/>
        <v>104</v>
      </c>
      <c r="FM449" s="20">
        <f t="shared" si="149"/>
        <v>4.0476190476190474</v>
      </c>
      <c r="FN449" s="41">
        <v>0.1065488565</v>
      </c>
      <c r="FO449" s="20">
        <f t="shared" si="150"/>
        <v>47.3</v>
      </c>
      <c r="FP449" s="20">
        <f t="shared" si="151"/>
        <v>49.2164</v>
      </c>
      <c r="FQ449" s="20">
        <f t="shared" si="152"/>
        <v>132.59213506279599</v>
      </c>
      <c r="FR449">
        <v>8</v>
      </c>
      <c r="FS449" t="s">
        <v>189</v>
      </c>
      <c r="FT449">
        <v>1024</v>
      </c>
      <c r="FU449" t="s">
        <v>702</v>
      </c>
      <c r="FV449" t="s">
        <v>711</v>
      </c>
      <c r="FW449" s="45">
        <v>13800000</v>
      </c>
      <c r="FX449" s="45">
        <v>10500000</v>
      </c>
      <c r="FY449">
        <v>791</v>
      </c>
      <c r="FZ449">
        <v>292</v>
      </c>
      <c r="GA449">
        <v>382</v>
      </c>
      <c r="GB449">
        <v>674</v>
      </c>
      <c r="GC449">
        <v>193</v>
      </c>
      <c r="GD449">
        <v>437</v>
      </c>
      <c r="GE449">
        <v>2076</v>
      </c>
      <c r="GF449">
        <v>15630</v>
      </c>
      <c r="GG449">
        <v>61.8</v>
      </c>
      <c r="GH449">
        <v>23.6</v>
      </c>
      <c r="GI449">
        <v>85.4</v>
      </c>
      <c r="GJ449" s="42">
        <f t="shared" si="153"/>
        <v>47.3</v>
      </c>
    </row>
    <row r="450" spans="1:192" x14ac:dyDescent="0.45">
      <c r="A450" s="40">
        <v>33541</v>
      </c>
      <c r="B450" t="s">
        <v>2580</v>
      </c>
      <c r="D450" t="s">
        <v>156</v>
      </c>
      <c r="E450" t="s">
        <v>156</v>
      </c>
      <c r="F450">
        <v>71</v>
      </c>
      <c r="G450">
        <v>168</v>
      </c>
      <c r="K450" t="s">
        <v>202</v>
      </c>
      <c r="L450">
        <v>2015</v>
      </c>
      <c r="M450">
        <v>26</v>
      </c>
      <c r="N450">
        <v>3</v>
      </c>
      <c r="O450">
        <v>8478550</v>
      </c>
      <c r="P450" t="s">
        <v>2581</v>
      </c>
      <c r="Q450" t="s">
        <v>2582</v>
      </c>
      <c r="R450" t="s">
        <v>2583</v>
      </c>
      <c r="S450" t="s">
        <v>2584</v>
      </c>
      <c r="T450" t="s">
        <v>725</v>
      </c>
      <c r="U450" t="s">
        <v>159</v>
      </c>
      <c r="V450">
        <v>81</v>
      </c>
      <c r="W450">
        <v>27</v>
      </c>
      <c r="X450">
        <v>55</v>
      </c>
      <c r="Y450">
        <v>35</v>
      </c>
      <c r="Z450">
        <v>82</v>
      </c>
      <c r="AA450">
        <v>1</v>
      </c>
      <c r="AB450">
        <v>0</v>
      </c>
      <c r="AC450" s="26">
        <f t="shared" si="132"/>
        <v>1.0123456790123457</v>
      </c>
      <c r="AD450" s="20">
        <f t="shared" si="133"/>
        <v>6.5</v>
      </c>
      <c r="AE450" s="20">
        <v>30.27</v>
      </c>
      <c r="AF450">
        <v>23</v>
      </c>
      <c r="AG450">
        <v>8.3000000000000007</v>
      </c>
      <c r="AH450">
        <v>26</v>
      </c>
      <c r="AI450">
        <v>1875</v>
      </c>
      <c r="AJ450">
        <v>97835</v>
      </c>
      <c r="AK450" s="20">
        <v>1630.5833333333001</v>
      </c>
      <c r="AL450">
        <v>1630.68</v>
      </c>
      <c r="AM450">
        <v>1631</v>
      </c>
      <c r="AN450" s="26">
        <f t="shared" si="134"/>
        <v>20.130658436213992</v>
      </c>
      <c r="AO450">
        <v>33.19</v>
      </c>
      <c r="AP450" s="41">
        <f t="shared" si="135"/>
        <v>0.79611650485436891</v>
      </c>
      <c r="AQ450">
        <v>470</v>
      </c>
      <c r="AR450">
        <v>465</v>
      </c>
      <c r="AS450">
        <v>470</v>
      </c>
      <c r="AT450">
        <v>338</v>
      </c>
      <c r="AU450">
        <v>338</v>
      </c>
      <c r="AV450">
        <v>228</v>
      </c>
      <c r="AW450">
        <v>247</v>
      </c>
      <c r="AX450">
        <v>63</v>
      </c>
      <c r="AY450">
        <v>19</v>
      </c>
      <c r="AZ450">
        <v>18</v>
      </c>
      <c r="BA450" s="42">
        <f t="shared" si="136"/>
        <v>37</v>
      </c>
      <c r="BB450">
        <v>23.18</v>
      </c>
      <c r="BC450">
        <v>32.451799999999999</v>
      </c>
      <c r="BD450" s="20">
        <v>686.1</v>
      </c>
      <c r="BE450" s="20">
        <f t="shared" si="137"/>
        <v>1156.0999999999999</v>
      </c>
      <c r="BF450" s="20">
        <f t="shared" si="138"/>
        <v>42.538082272426223</v>
      </c>
      <c r="BG450">
        <v>772</v>
      </c>
      <c r="BH450">
        <v>536</v>
      </c>
      <c r="BI450">
        <v>302</v>
      </c>
      <c r="BJ450" s="41">
        <f t="shared" si="139"/>
        <v>0.71880819366852888</v>
      </c>
      <c r="BK450">
        <v>15</v>
      </c>
      <c r="BL450">
        <v>15</v>
      </c>
      <c r="BM450">
        <v>56</v>
      </c>
      <c r="BN450" s="42">
        <f t="shared" si="140"/>
        <v>-41</v>
      </c>
      <c r="BO450">
        <v>110</v>
      </c>
      <c r="BP450">
        <v>51</v>
      </c>
      <c r="BQ450">
        <v>70</v>
      </c>
      <c r="BR450">
        <v>19</v>
      </c>
      <c r="BS450" s="41">
        <f t="shared" si="141"/>
        <v>1.9668737060041408E-2</v>
      </c>
      <c r="BT450">
        <v>0</v>
      </c>
      <c r="BU450">
        <v>7</v>
      </c>
      <c r="BV450" s="41">
        <f t="shared" si="142"/>
        <v>0</v>
      </c>
      <c r="BW450">
        <v>0</v>
      </c>
      <c r="BX450">
        <v>2</v>
      </c>
      <c r="BY450">
        <v>0</v>
      </c>
      <c r="BZ450">
        <v>2</v>
      </c>
      <c r="CA450">
        <v>0</v>
      </c>
      <c r="CB450">
        <v>3</v>
      </c>
      <c r="CC450">
        <v>0</v>
      </c>
      <c r="CD450">
        <v>0</v>
      </c>
      <c r="CE450">
        <v>0</v>
      </c>
      <c r="CF450">
        <v>2</v>
      </c>
      <c r="CG450">
        <v>0</v>
      </c>
      <c r="CH450">
        <v>6</v>
      </c>
      <c r="CI450">
        <v>1</v>
      </c>
      <c r="CJ450">
        <v>1</v>
      </c>
      <c r="CK450">
        <v>5</v>
      </c>
      <c r="CL450">
        <v>5</v>
      </c>
      <c r="CM450">
        <v>2</v>
      </c>
      <c r="CN450">
        <v>0</v>
      </c>
      <c r="CO450">
        <v>0</v>
      </c>
      <c r="CP450">
        <v>2</v>
      </c>
      <c r="CQ450">
        <v>1</v>
      </c>
      <c r="CR450">
        <v>4</v>
      </c>
      <c r="CS450">
        <v>4</v>
      </c>
      <c r="CT450">
        <v>2</v>
      </c>
      <c r="CU450">
        <v>0</v>
      </c>
      <c r="CV450">
        <v>14</v>
      </c>
      <c r="CW450">
        <v>1</v>
      </c>
      <c r="CX450">
        <v>9</v>
      </c>
      <c r="CY450">
        <v>13</v>
      </c>
      <c r="CZ450">
        <v>87</v>
      </c>
      <c r="DA450">
        <v>13</v>
      </c>
      <c r="DB450">
        <v>2</v>
      </c>
      <c r="DC450">
        <v>41</v>
      </c>
      <c r="DD450">
        <v>41</v>
      </c>
      <c r="DE450">
        <v>3</v>
      </c>
      <c r="DF450">
        <v>0</v>
      </c>
      <c r="DG450">
        <v>128</v>
      </c>
      <c r="DH450">
        <v>13</v>
      </c>
      <c r="DI450">
        <v>24</v>
      </c>
      <c r="DJ450">
        <v>15</v>
      </c>
      <c r="DK450">
        <v>15</v>
      </c>
      <c r="DL450">
        <v>0</v>
      </c>
      <c r="DM450">
        <v>22</v>
      </c>
      <c r="DN450">
        <v>22</v>
      </c>
      <c r="DO450">
        <v>0</v>
      </c>
      <c r="DP450" s="42">
        <f t="shared" si="143"/>
        <v>11</v>
      </c>
      <c r="DQ450" s="20">
        <v>5.4630000000000001</v>
      </c>
      <c r="DR450">
        <v>13</v>
      </c>
      <c r="DS450">
        <v>0</v>
      </c>
      <c r="DT450">
        <v>0</v>
      </c>
      <c r="DU450">
        <v>0</v>
      </c>
      <c r="DV450">
        <v>0</v>
      </c>
      <c r="DW450">
        <v>2012</v>
      </c>
      <c r="DX450">
        <v>1266</v>
      </c>
      <c r="DY450">
        <v>1529</v>
      </c>
      <c r="DZ450">
        <v>947</v>
      </c>
      <c r="EA450">
        <v>1094</v>
      </c>
      <c r="EB450">
        <v>740</v>
      </c>
      <c r="EC450">
        <v>101.17</v>
      </c>
      <c r="ED450">
        <v>73.53</v>
      </c>
      <c r="EE450">
        <v>103</v>
      </c>
      <c r="EF450">
        <v>50</v>
      </c>
      <c r="EG450" s="41">
        <f t="shared" si="144"/>
        <v>9.4149908592321752E-2</v>
      </c>
      <c r="EH450" s="43">
        <f t="shared" si="145"/>
        <v>0.93243243243243246</v>
      </c>
      <c r="EI450" s="44">
        <f t="shared" si="146"/>
        <v>1.0265823410247541</v>
      </c>
      <c r="EJ450">
        <v>2017</v>
      </c>
      <c r="EK450">
        <v>1264</v>
      </c>
      <c r="EL450">
        <v>1532</v>
      </c>
      <c r="EM450">
        <v>946</v>
      </c>
      <c r="EN450">
        <v>1096</v>
      </c>
      <c r="EO450">
        <v>738</v>
      </c>
      <c r="EP450">
        <v>103</v>
      </c>
      <c r="EQ450">
        <v>52</v>
      </c>
      <c r="ER450">
        <v>1023</v>
      </c>
      <c r="ES450">
        <v>688</v>
      </c>
      <c r="ET450">
        <v>347</v>
      </c>
      <c r="EU450">
        <v>276</v>
      </c>
      <c r="EV450">
        <v>49</v>
      </c>
      <c r="EW450">
        <v>26</v>
      </c>
      <c r="EX450">
        <v>77</v>
      </c>
      <c r="EY450">
        <v>109</v>
      </c>
      <c r="EZ450">
        <v>6.8</v>
      </c>
      <c r="FA450">
        <v>2.6</v>
      </c>
      <c r="FB450">
        <v>9.4</v>
      </c>
      <c r="FC450" s="20">
        <v>95.58</v>
      </c>
      <c r="FD450" s="26">
        <f t="shared" si="147"/>
        <v>1.18</v>
      </c>
      <c r="FE450">
        <v>11.241899999999999</v>
      </c>
      <c r="FF450">
        <v>0.85</v>
      </c>
      <c r="FG450">
        <v>-0.66</v>
      </c>
      <c r="FH450">
        <v>0.18</v>
      </c>
      <c r="FI450">
        <v>10</v>
      </c>
      <c r="FJ450">
        <v>6</v>
      </c>
      <c r="FK450">
        <v>2</v>
      </c>
      <c r="FL450" s="42">
        <f t="shared" si="148"/>
        <v>60</v>
      </c>
      <c r="FM450" s="20">
        <f t="shared" si="149"/>
        <v>6.5384615384615383</v>
      </c>
      <c r="FN450" s="41">
        <v>0.13078149920000001</v>
      </c>
      <c r="FO450" s="20">
        <f t="shared" si="150"/>
        <v>79.400000000000006</v>
      </c>
      <c r="FP450" s="20">
        <f t="shared" si="151"/>
        <v>83.092600000000004</v>
      </c>
      <c r="FQ450" s="20">
        <f t="shared" si="152"/>
        <v>120.61225991610863</v>
      </c>
      <c r="FV450" t="s">
        <v>711</v>
      </c>
      <c r="FW450" s="45">
        <v>6000000</v>
      </c>
      <c r="FX450" s="45">
        <v>6000000</v>
      </c>
      <c r="FY450">
        <v>243</v>
      </c>
      <c r="FZ450">
        <v>88</v>
      </c>
      <c r="GA450">
        <v>145</v>
      </c>
      <c r="GB450">
        <v>233</v>
      </c>
      <c r="GC450">
        <v>49</v>
      </c>
      <c r="GD450">
        <v>79</v>
      </c>
      <c r="GE450">
        <v>626</v>
      </c>
      <c r="GF450">
        <v>4709</v>
      </c>
      <c r="GG450">
        <v>21.8</v>
      </c>
      <c r="GH450">
        <v>6.8</v>
      </c>
      <c r="GI450">
        <v>28.7</v>
      </c>
      <c r="GJ450" s="42">
        <f t="shared" si="153"/>
        <v>79.400000000000006</v>
      </c>
    </row>
    <row r="451" spans="1:192" x14ac:dyDescent="0.45">
      <c r="A451" s="40">
        <v>31891</v>
      </c>
      <c r="B451" t="s">
        <v>185</v>
      </c>
      <c r="C451" t="s">
        <v>126</v>
      </c>
      <c r="D451" t="s">
        <v>91</v>
      </c>
      <c r="E451" t="s">
        <v>91</v>
      </c>
      <c r="F451">
        <v>72</v>
      </c>
      <c r="G451">
        <v>201</v>
      </c>
      <c r="H451">
        <v>2005</v>
      </c>
      <c r="I451">
        <v>3</v>
      </c>
      <c r="J451">
        <v>62</v>
      </c>
      <c r="K451" t="s">
        <v>202</v>
      </c>
      <c r="L451">
        <v>2006</v>
      </c>
      <c r="M451">
        <v>30</v>
      </c>
      <c r="N451">
        <v>12</v>
      </c>
      <c r="O451">
        <v>8471724</v>
      </c>
      <c r="P451" t="s">
        <v>2585</v>
      </c>
      <c r="Q451" t="s">
        <v>2586</v>
      </c>
      <c r="R451" t="s">
        <v>2587</v>
      </c>
      <c r="S451" t="s">
        <v>2221</v>
      </c>
      <c r="T451" t="s">
        <v>720</v>
      </c>
      <c r="U451" t="s">
        <v>230</v>
      </c>
      <c r="V451">
        <v>79</v>
      </c>
      <c r="W451">
        <v>9</v>
      </c>
      <c r="X451">
        <v>42</v>
      </c>
      <c r="Y451">
        <v>15</v>
      </c>
      <c r="Z451">
        <v>51</v>
      </c>
      <c r="AA451">
        <v>4</v>
      </c>
      <c r="AB451">
        <v>47</v>
      </c>
      <c r="AC451" s="26">
        <f t="shared" si="132"/>
        <v>0.64556962025316456</v>
      </c>
      <c r="AD451" s="20">
        <f t="shared" si="133"/>
        <v>0.42951907131011779</v>
      </c>
      <c r="AE451" s="20">
        <v>16.853000000000002</v>
      </c>
      <c r="AF451">
        <v>-9</v>
      </c>
      <c r="AG451">
        <v>15.1</v>
      </c>
      <c r="AH451">
        <v>56</v>
      </c>
      <c r="AI451">
        <v>2350</v>
      </c>
      <c r="AJ451">
        <v>120058</v>
      </c>
      <c r="AK451" s="20">
        <v>2000.9666666666999</v>
      </c>
      <c r="AL451">
        <v>2000.95</v>
      </c>
      <c r="AM451">
        <v>2001</v>
      </c>
      <c r="AN451" s="26">
        <f t="shared" si="134"/>
        <v>25.328691983122365</v>
      </c>
      <c r="AO451">
        <v>41.87</v>
      </c>
      <c r="AP451" s="41">
        <f t="shared" si="135"/>
        <v>0.40476190476190477</v>
      </c>
      <c r="AQ451">
        <v>441</v>
      </c>
      <c r="AR451">
        <v>422</v>
      </c>
      <c r="AS451">
        <v>443</v>
      </c>
      <c r="AT451">
        <v>295</v>
      </c>
      <c r="AU451">
        <v>297</v>
      </c>
      <c r="AV451">
        <v>222</v>
      </c>
      <c r="AW451">
        <v>131</v>
      </c>
      <c r="AX451">
        <v>23</v>
      </c>
      <c r="AY451">
        <v>3</v>
      </c>
      <c r="AZ451">
        <v>30</v>
      </c>
      <c r="BA451" s="42">
        <f t="shared" si="136"/>
        <v>33</v>
      </c>
      <c r="BB451">
        <v>11.01</v>
      </c>
      <c r="BC451">
        <v>50.6937</v>
      </c>
      <c r="BD451" s="20">
        <v>226.4</v>
      </c>
      <c r="BE451" s="20">
        <f t="shared" si="137"/>
        <v>667.4</v>
      </c>
      <c r="BF451" s="20">
        <f t="shared" si="138"/>
        <v>20.012494065318972</v>
      </c>
      <c r="BG451">
        <v>784</v>
      </c>
      <c r="BH451">
        <v>738</v>
      </c>
      <c r="BI451">
        <v>698</v>
      </c>
      <c r="BJ451" s="41">
        <f t="shared" si="139"/>
        <v>0.52901484480431848</v>
      </c>
      <c r="BK451">
        <v>109</v>
      </c>
      <c r="BL451">
        <v>109</v>
      </c>
      <c r="BM451">
        <v>129</v>
      </c>
      <c r="BN451" s="42">
        <f t="shared" si="140"/>
        <v>-20</v>
      </c>
      <c r="BO451">
        <v>75</v>
      </c>
      <c r="BP451">
        <v>89</v>
      </c>
      <c r="BQ451">
        <v>53</v>
      </c>
      <c r="BR451">
        <v>108</v>
      </c>
      <c r="BS451" s="41">
        <f t="shared" si="141"/>
        <v>7.5313807531380755E-2</v>
      </c>
      <c r="BT451">
        <v>0</v>
      </c>
      <c r="BU451">
        <v>1</v>
      </c>
      <c r="BV451" s="41">
        <f t="shared" si="142"/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2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  <c r="CS451">
        <v>1</v>
      </c>
      <c r="CT451">
        <v>0</v>
      </c>
      <c r="CU451">
        <v>0</v>
      </c>
      <c r="CV451">
        <v>2</v>
      </c>
      <c r="CW451">
        <v>0</v>
      </c>
      <c r="CX451">
        <v>3</v>
      </c>
      <c r="CY451">
        <v>6</v>
      </c>
      <c r="CZ451">
        <v>66</v>
      </c>
      <c r="DA451">
        <v>10</v>
      </c>
      <c r="DB451">
        <v>0</v>
      </c>
      <c r="DC451">
        <v>65</v>
      </c>
      <c r="DD451">
        <v>35</v>
      </c>
      <c r="DE451">
        <v>2</v>
      </c>
      <c r="DF451">
        <v>0</v>
      </c>
      <c r="DG451">
        <v>110</v>
      </c>
      <c r="DH451">
        <v>28</v>
      </c>
      <c r="DI451">
        <v>15</v>
      </c>
      <c r="DJ451">
        <v>28</v>
      </c>
      <c r="DK451">
        <v>28</v>
      </c>
      <c r="DL451">
        <v>0</v>
      </c>
      <c r="DM451">
        <v>15</v>
      </c>
      <c r="DN451">
        <v>15</v>
      </c>
      <c r="DO451">
        <v>0</v>
      </c>
      <c r="DP451" s="42">
        <f t="shared" si="143"/>
        <v>-13</v>
      </c>
      <c r="DQ451" s="20">
        <v>-5.0110000000000001</v>
      </c>
      <c r="DR451">
        <v>28</v>
      </c>
      <c r="DS451">
        <v>0</v>
      </c>
      <c r="DT451">
        <v>0</v>
      </c>
      <c r="DU451">
        <v>0</v>
      </c>
      <c r="DV451">
        <v>0</v>
      </c>
      <c r="DW451">
        <v>2144</v>
      </c>
      <c r="DX451">
        <v>1740</v>
      </c>
      <c r="DY451">
        <v>1624</v>
      </c>
      <c r="DZ451">
        <v>1326</v>
      </c>
      <c r="EA451">
        <v>1204</v>
      </c>
      <c r="EB451">
        <v>969</v>
      </c>
      <c r="EC451">
        <v>125.08</v>
      </c>
      <c r="ED451">
        <v>95.88</v>
      </c>
      <c r="EE451">
        <v>126</v>
      </c>
      <c r="EF451">
        <v>109</v>
      </c>
      <c r="EG451" s="41">
        <f t="shared" si="144"/>
        <v>0.10465116279069768</v>
      </c>
      <c r="EH451" s="43">
        <f t="shared" si="145"/>
        <v>0.88751289989680082</v>
      </c>
      <c r="EI451" s="44">
        <f t="shared" si="146"/>
        <v>0.99216406268749846</v>
      </c>
      <c r="EJ451">
        <v>2151</v>
      </c>
      <c r="EK451">
        <v>1738</v>
      </c>
      <c r="EL451">
        <v>1630</v>
      </c>
      <c r="EM451">
        <v>1326</v>
      </c>
      <c r="EN451">
        <v>1208</v>
      </c>
      <c r="EO451">
        <v>969</v>
      </c>
      <c r="EP451">
        <v>127</v>
      </c>
      <c r="EQ451">
        <v>109</v>
      </c>
      <c r="ER451">
        <v>1202</v>
      </c>
      <c r="ES451">
        <v>911</v>
      </c>
      <c r="ET451">
        <v>486</v>
      </c>
      <c r="EU451">
        <v>383</v>
      </c>
      <c r="EV451">
        <v>72</v>
      </c>
      <c r="EW451">
        <v>64</v>
      </c>
      <c r="EX451">
        <v>132</v>
      </c>
      <c r="EY451">
        <v>121</v>
      </c>
      <c r="EZ451">
        <v>3.7</v>
      </c>
      <c r="FA451">
        <v>3.4</v>
      </c>
      <c r="FB451">
        <v>7.1</v>
      </c>
      <c r="FC451" s="20">
        <v>61.84</v>
      </c>
      <c r="FD451" s="26">
        <f t="shared" si="147"/>
        <v>0.7827848101265823</v>
      </c>
      <c r="FE451">
        <v>3.3976999999999999</v>
      </c>
      <c r="FF451">
        <v>0.2</v>
      </c>
      <c r="FG451">
        <v>0.35</v>
      </c>
      <c r="FH451">
        <v>0.54</v>
      </c>
      <c r="FI451">
        <v>2</v>
      </c>
      <c r="FJ451">
        <v>1</v>
      </c>
      <c r="FK451">
        <v>1</v>
      </c>
      <c r="FL451" s="42">
        <f t="shared" si="148"/>
        <v>273</v>
      </c>
      <c r="FM451" s="20">
        <f t="shared" si="149"/>
        <v>5.7857142857142856</v>
      </c>
      <c r="FN451" s="41">
        <v>3.5792230500000001E-2</v>
      </c>
      <c r="FO451" s="20">
        <f t="shared" si="150"/>
        <v>45.4</v>
      </c>
      <c r="FP451" s="20">
        <f t="shared" si="151"/>
        <v>49.997799999999998</v>
      </c>
      <c r="FQ451" s="20">
        <f t="shared" si="152"/>
        <v>116.46467927734325</v>
      </c>
      <c r="FR451">
        <v>4</v>
      </c>
      <c r="FS451" t="s">
        <v>111</v>
      </c>
      <c r="FT451">
        <v>195</v>
      </c>
      <c r="FV451" t="s">
        <v>711</v>
      </c>
      <c r="FW451" s="45">
        <v>7250000</v>
      </c>
      <c r="FX451" s="45">
        <v>7250000</v>
      </c>
      <c r="FY451">
        <v>682</v>
      </c>
      <c r="FZ451">
        <v>96</v>
      </c>
      <c r="GA451">
        <v>341</v>
      </c>
      <c r="GB451">
        <v>437</v>
      </c>
      <c r="GC451">
        <v>48</v>
      </c>
      <c r="GD451">
        <v>494</v>
      </c>
      <c r="GE451">
        <v>1728</v>
      </c>
      <c r="GF451">
        <v>16114</v>
      </c>
      <c r="GG451">
        <v>39</v>
      </c>
      <c r="GH451">
        <v>35.1</v>
      </c>
      <c r="GI451">
        <v>74.099999999999994</v>
      </c>
      <c r="GJ451" s="42">
        <f t="shared" si="153"/>
        <v>45.4</v>
      </c>
    </row>
    <row r="452" spans="1:192" x14ac:dyDescent="0.45">
      <c r="A452" s="40">
        <v>33944</v>
      </c>
      <c r="B452" t="s">
        <v>324</v>
      </c>
      <c r="D452" t="s">
        <v>325</v>
      </c>
      <c r="E452" t="s">
        <v>156</v>
      </c>
      <c r="F452">
        <v>71</v>
      </c>
      <c r="G452">
        <v>175</v>
      </c>
      <c r="K452" t="s">
        <v>92</v>
      </c>
      <c r="L452">
        <v>2017</v>
      </c>
      <c r="M452">
        <v>25</v>
      </c>
      <c r="N452">
        <v>1</v>
      </c>
      <c r="O452">
        <v>8479755</v>
      </c>
      <c r="P452" t="s">
        <v>2588</v>
      </c>
      <c r="Q452" t="s">
        <v>2589</v>
      </c>
      <c r="R452" t="s">
        <v>2590</v>
      </c>
      <c r="S452" t="s">
        <v>1479</v>
      </c>
      <c r="T452" t="s">
        <v>720</v>
      </c>
      <c r="U452" t="s">
        <v>313</v>
      </c>
      <c r="V452">
        <v>47</v>
      </c>
      <c r="W452">
        <v>0</v>
      </c>
      <c r="X452">
        <v>10</v>
      </c>
      <c r="Y452">
        <v>4</v>
      </c>
      <c r="Z452">
        <v>10</v>
      </c>
      <c r="AA452">
        <v>15</v>
      </c>
      <c r="AB452">
        <v>54</v>
      </c>
      <c r="AC452" s="26">
        <f t="shared" ref="AC452:AC515" si="154">Z452/V452</f>
        <v>0.21276595744680851</v>
      </c>
      <c r="AD452" s="20">
        <f t="shared" ref="AD452:AD515" si="155">IF(FY452&gt;V452,Z452-V452*(GB452-Z452)/(FY452-V452),0)</f>
        <v>0</v>
      </c>
      <c r="AE452" s="20">
        <v>3.0089999999999999</v>
      </c>
      <c r="AF452">
        <v>-9</v>
      </c>
      <c r="AG452">
        <v>-2.9</v>
      </c>
      <c r="AH452">
        <v>18</v>
      </c>
      <c r="AI452">
        <v>965</v>
      </c>
      <c r="AJ452">
        <v>43083</v>
      </c>
      <c r="AK452" s="20">
        <v>718.05</v>
      </c>
      <c r="AL452">
        <v>718.05</v>
      </c>
      <c r="AM452">
        <v>718</v>
      </c>
      <c r="AN452" s="26">
        <f t="shared" ref="AN452:AN515" si="156">AJ452/60/V452</f>
        <v>15.277659574468084</v>
      </c>
      <c r="AO452">
        <v>25.75</v>
      </c>
      <c r="AP452" s="41">
        <f t="shared" ref="AP452:AP515" si="157">IF(EE452&gt;0,Z452/EE452,0)</f>
        <v>0.43478260869565216</v>
      </c>
      <c r="AQ452">
        <v>79</v>
      </c>
      <c r="AR452">
        <v>79</v>
      </c>
      <c r="AS452">
        <v>79</v>
      </c>
      <c r="AT452">
        <v>53</v>
      </c>
      <c r="AU452">
        <v>53</v>
      </c>
      <c r="AV452">
        <v>40</v>
      </c>
      <c r="AW452">
        <v>18</v>
      </c>
      <c r="AX452">
        <v>3</v>
      </c>
      <c r="AY452">
        <v>0</v>
      </c>
      <c r="AZ452">
        <v>7</v>
      </c>
      <c r="BA452" s="42">
        <f t="shared" ref="BA452:BA515" si="158">AY452+AZ452</f>
        <v>7</v>
      </c>
      <c r="BB452">
        <v>1.52</v>
      </c>
      <c r="BC452">
        <v>47.174999999999997</v>
      </c>
      <c r="BD452" s="20">
        <v>102.3</v>
      </c>
      <c r="BE452" s="20">
        <f t="shared" ref="BE452:BE515" si="159">AQ452+BD452</f>
        <v>181.3</v>
      </c>
      <c r="BF452" s="20">
        <f t="shared" ref="BF452:BF515" si="160">IF(AL452&gt;0,BE452/AL452*60,0)</f>
        <v>15.149362857739712</v>
      </c>
      <c r="BG452">
        <v>232</v>
      </c>
      <c r="BH452">
        <v>196</v>
      </c>
      <c r="BI452">
        <v>167</v>
      </c>
      <c r="BJ452" s="41">
        <f t="shared" ref="BJ452:BJ515" si="161">BG452/(BG452+BI452)</f>
        <v>0.581453634085213</v>
      </c>
      <c r="BK452">
        <v>14</v>
      </c>
      <c r="BL452">
        <v>14</v>
      </c>
      <c r="BM452">
        <v>34</v>
      </c>
      <c r="BN452" s="42">
        <f t="shared" ref="BN452:BN515" si="162">BL452-BM452</f>
        <v>-20</v>
      </c>
      <c r="BO452">
        <v>13</v>
      </c>
      <c r="BP452">
        <v>13</v>
      </c>
      <c r="BQ452">
        <v>4</v>
      </c>
      <c r="BR452">
        <v>41</v>
      </c>
      <c r="BS452" s="41">
        <f t="shared" ref="BS452:BS515" si="163">BR452/(DZ452+BR452)</f>
        <v>8.1673306772908363E-2</v>
      </c>
      <c r="BT452">
        <v>0</v>
      </c>
      <c r="BU452">
        <v>0</v>
      </c>
      <c r="BV452" s="41">
        <f t="shared" ref="BV452:BV515" si="164">IF(BT452+BU452&gt;0,BT452/(BT452+BU452),0)</f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3</v>
      </c>
      <c r="CZ452">
        <v>10</v>
      </c>
      <c r="DA452">
        <v>2</v>
      </c>
      <c r="DB452">
        <v>0</v>
      </c>
      <c r="DC452">
        <v>12</v>
      </c>
      <c r="DD452">
        <v>3</v>
      </c>
      <c r="DE452">
        <v>0</v>
      </c>
      <c r="DF452">
        <v>0</v>
      </c>
      <c r="DG452">
        <v>23</v>
      </c>
      <c r="DH452">
        <v>9</v>
      </c>
      <c r="DI452">
        <v>2</v>
      </c>
      <c r="DJ452">
        <v>9</v>
      </c>
      <c r="DK452">
        <v>9</v>
      </c>
      <c r="DL452">
        <v>0</v>
      </c>
      <c r="DM452">
        <v>2</v>
      </c>
      <c r="DN452">
        <v>2</v>
      </c>
      <c r="DO452">
        <v>0</v>
      </c>
      <c r="DP452" s="42">
        <f t="shared" ref="DP452:DP515" si="165">DI452-DH452</f>
        <v>-7</v>
      </c>
      <c r="DQ452" s="20">
        <v>-0.73299999999999998</v>
      </c>
      <c r="DR452">
        <v>9</v>
      </c>
      <c r="DS452">
        <v>0</v>
      </c>
      <c r="DT452">
        <v>0</v>
      </c>
      <c r="DU452">
        <v>0</v>
      </c>
      <c r="DV452">
        <v>0</v>
      </c>
      <c r="DW452">
        <v>624</v>
      </c>
      <c r="DX452">
        <v>603</v>
      </c>
      <c r="DY452">
        <v>455</v>
      </c>
      <c r="DZ452">
        <v>461</v>
      </c>
      <c r="EA452">
        <v>338</v>
      </c>
      <c r="EB452">
        <v>340</v>
      </c>
      <c r="EC452">
        <v>23</v>
      </c>
      <c r="ED452">
        <v>25.88</v>
      </c>
      <c r="EE452">
        <v>23</v>
      </c>
      <c r="EF452">
        <v>29</v>
      </c>
      <c r="EG452" s="41">
        <f t="shared" ref="EG452:EG515" si="166">EE452/EA452</f>
        <v>6.8047337278106509E-2</v>
      </c>
      <c r="EH452" s="43">
        <f t="shared" ref="EH452:EH515" si="167">1-EF452/EB452</f>
        <v>0.91470588235294115</v>
      </c>
      <c r="EI452" s="44">
        <f t="shared" ref="EI452:EI515" si="168">EG452+EH452</f>
        <v>0.98275321963104767</v>
      </c>
      <c r="EJ452">
        <v>623</v>
      </c>
      <c r="EK452">
        <v>602</v>
      </c>
      <c r="EL452">
        <v>454</v>
      </c>
      <c r="EM452">
        <v>460</v>
      </c>
      <c r="EN452">
        <v>335</v>
      </c>
      <c r="EO452">
        <v>339</v>
      </c>
      <c r="EP452">
        <v>23</v>
      </c>
      <c r="EQ452">
        <v>28</v>
      </c>
      <c r="ER452">
        <v>270</v>
      </c>
      <c r="ES452">
        <v>273</v>
      </c>
      <c r="ET452">
        <v>109</v>
      </c>
      <c r="EU452">
        <v>116</v>
      </c>
      <c r="EV452">
        <v>14</v>
      </c>
      <c r="EW452">
        <v>13</v>
      </c>
      <c r="EX452">
        <v>43</v>
      </c>
      <c r="EY452">
        <v>49</v>
      </c>
      <c r="EZ452">
        <v>0.1</v>
      </c>
      <c r="FA452">
        <v>1.2</v>
      </c>
      <c r="FB452">
        <v>1.4</v>
      </c>
      <c r="FC452" s="20">
        <v>7.2</v>
      </c>
      <c r="FD452" s="26">
        <f t="shared" ref="FD452:FD515" si="169">FC452/V452</f>
        <v>0.15319148936170213</v>
      </c>
      <c r="FE452">
        <v>0.3034</v>
      </c>
      <c r="FF452">
        <v>-0.49</v>
      </c>
      <c r="FG452">
        <v>0.05</v>
      </c>
      <c r="FH452">
        <v>-0.44</v>
      </c>
      <c r="FL452" s="42">
        <f t="shared" ref="FL452:FL515" si="170">BK452+BR452+AH452+DS452</f>
        <v>73</v>
      </c>
      <c r="FM452" s="20">
        <f t="shared" ref="FM452:FM515" si="171">IF(DR452&gt;0,(BK452+BQ452)/DR452,0)</f>
        <v>2</v>
      </c>
      <c r="FN452" s="41">
        <v>0</v>
      </c>
      <c r="FO452" s="20">
        <f t="shared" ref="FO452:FO515" si="172">Z452-AH452/10</f>
        <v>8.1999999999999993</v>
      </c>
      <c r="FP452" s="20">
        <f t="shared" ref="FP452:FP515" si="173">Z452+DQ452/5</f>
        <v>9.8534000000000006</v>
      </c>
      <c r="FQ452" s="20">
        <f t="shared" ref="FQ452:FQ515" si="174">(DW452+DX452)/AL452*60</f>
        <v>102.52767913097975</v>
      </c>
      <c r="FR452">
        <v>4</v>
      </c>
      <c r="FS452" t="s">
        <v>455</v>
      </c>
      <c r="FT452">
        <v>195</v>
      </c>
      <c r="FV452" t="s">
        <v>751</v>
      </c>
      <c r="FW452" s="45">
        <v>925000</v>
      </c>
      <c r="FX452" s="45">
        <v>925000</v>
      </c>
      <c r="FY452">
        <v>47</v>
      </c>
      <c r="FZ452">
        <v>0</v>
      </c>
      <c r="GA452">
        <v>10</v>
      </c>
      <c r="GB452">
        <v>10</v>
      </c>
      <c r="GC452">
        <v>-9</v>
      </c>
      <c r="GD452">
        <v>18</v>
      </c>
      <c r="GE452">
        <v>40</v>
      </c>
      <c r="GF452">
        <v>718</v>
      </c>
      <c r="GG452">
        <v>0.1</v>
      </c>
      <c r="GH452">
        <v>1.2</v>
      </c>
      <c r="GI452">
        <v>1.4</v>
      </c>
      <c r="GJ452" s="42">
        <f t="shared" ref="GJ452:GJ515" si="175">Z452-AH452/10</f>
        <v>8.1999999999999993</v>
      </c>
    </row>
    <row r="453" spans="1:192" x14ac:dyDescent="0.45">
      <c r="A453" s="40">
        <v>30255</v>
      </c>
      <c r="B453" t="s">
        <v>427</v>
      </c>
      <c r="D453" t="s">
        <v>399</v>
      </c>
      <c r="E453" t="s">
        <v>399</v>
      </c>
      <c r="F453">
        <v>71</v>
      </c>
      <c r="G453">
        <v>193</v>
      </c>
      <c r="H453">
        <v>2001</v>
      </c>
      <c r="I453">
        <v>3</v>
      </c>
      <c r="J453">
        <v>71</v>
      </c>
      <c r="K453" t="s">
        <v>92</v>
      </c>
      <c r="L453">
        <v>2003</v>
      </c>
      <c r="M453">
        <v>35</v>
      </c>
      <c r="N453">
        <v>14</v>
      </c>
      <c r="O453">
        <v>8469521</v>
      </c>
      <c r="P453" t="s">
        <v>2591</v>
      </c>
      <c r="Q453" t="s">
        <v>2592</v>
      </c>
      <c r="R453" t="s">
        <v>2593</v>
      </c>
      <c r="S453" t="s">
        <v>1133</v>
      </c>
      <c r="T453" t="s">
        <v>716</v>
      </c>
      <c r="U453" t="s">
        <v>2594</v>
      </c>
      <c r="V453">
        <v>77</v>
      </c>
      <c r="W453">
        <v>6</v>
      </c>
      <c r="X453">
        <v>20</v>
      </c>
      <c r="Y453">
        <v>14</v>
      </c>
      <c r="Z453">
        <v>26</v>
      </c>
      <c r="AA453">
        <v>0</v>
      </c>
      <c r="AB453">
        <v>0</v>
      </c>
      <c r="AC453" s="26">
        <f t="shared" si="154"/>
        <v>0.33766233766233766</v>
      </c>
      <c r="AD453" s="20">
        <f t="shared" si="155"/>
        <v>-22.57437567861021</v>
      </c>
      <c r="AE453" s="20">
        <v>9.2720000000000002</v>
      </c>
      <c r="AF453">
        <v>1</v>
      </c>
      <c r="AG453">
        <v>11</v>
      </c>
      <c r="AH453">
        <v>45</v>
      </c>
      <c r="AI453">
        <v>1688</v>
      </c>
      <c r="AJ453">
        <v>69929</v>
      </c>
      <c r="AK453" s="20">
        <v>1165.4833333332999</v>
      </c>
      <c r="AL453">
        <v>1165.48</v>
      </c>
      <c r="AM453">
        <v>1166</v>
      </c>
      <c r="AN453" s="26">
        <f t="shared" si="156"/>
        <v>15.136147186147186</v>
      </c>
      <c r="AO453">
        <v>25.28</v>
      </c>
      <c r="AP453" s="41">
        <f t="shared" si="157"/>
        <v>0.59090909090909094</v>
      </c>
      <c r="AQ453">
        <v>228</v>
      </c>
      <c r="AR453">
        <v>228</v>
      </c>
      <c r="AS453">
        <v>228</v>
      </c>
      <c r="AT453">
        <v>181</v>
      </c>
      <c r="AU453">
        <v>181</v>
      </c>
      <c r="AV453">
        <v>144</v>
      </c>
      <c r="AW453">
        <v>124</v>
      </c>
      <c r="AX453">
        <v>48</v>
      </c>
      <c r="AY453">
        <v>14</v>
      </c>
      <c r="AZ453">
        <v>8</v>
      </c>
      <c r="BA453" s="42">
        <f t="shared" si="158"/>
        <v>22</v>
      </c>
      <c r="BB453">
        <v>11.19</v>
      </c>
      <c r="BC453">
        <v>34.145800000000001</v>
      </c>
      <c r="BD453" s="20">
        <v>305.89999999999998</v>
      </c>
      <c r="BE453" s="20">
        <f t="shared" si="159"/>
        <v>533.9</v>
      </c>
      <c r="BF453" s="20">
        <f t="shared" si="160"/>
        <v>27.485671139787897</v>
      </c>
      <c r="BG453">
        <v>296</v>
      </c>
      <c r="BH453">
        <v>469</v>
      </c>
      <c r="BI453">
        <v>632</v>
      </c>
      <c r="BJ453" s="41">
        <f t="shared" si="161"/>
        <v>0.31896551724137934</v>
      </c>
      <c r="BK453">
        <v>61</v>
      </c>
      <c r="BL453">
        <v>61</v>
      </c>
      <c r="BM453">
        <v>56</v>
      </c>
      <c r="BN453" s="42">
        <f t="shared" si="162"/>
        <v>5</v>
      </c>
      <c r="BO453">
        <v>37</v>
      </c>
      <c r="BP453">
        <v>51</v>
      </c>
      <c r="BQ453">
        <v>29</v>
      </c>
      <c r="BR453">
        <v>41</v>
      </c>
      <c r="BS453" s="41">
        <f t="shared" si="163"/>
        <v>4.2531120331950209E-2</v>
      </c>
      <c r="BT453">
        <v>659</v>
      </c>
      <c r="BU453">
        <v>577</v>
      </c>
      <c r="BV453" s="41">
        <f t="shared" si="164"/>
        <v>0.53317152103559873</v>
      </c>
      <c r="BW453">
        <v>318</v>
      </c>
      <c r="BX453">
        <v>243</v>
      </c>
      <c r="BY453">
        <v>217</v>
      </c>
      <c r="BZ453">
        <v>208</v>
      </c>
      <c r="CA453">
        <v>124</v>
      </c>
      <c r="CB453">
        <v>126</v>
      </c>
      <c r="CC453">
        <v>152</v>
      </c>
      <c r="CD453">
        <v>137</v>
      </c>
      <c r="CE453">
        <v>256</v>
      </c>
      <c r="CF453">
        <v>239</v>
      </c>
      <c r="CG453">
        <v>400</v>
      </c>
      <c r="CH453">
        <v>328</v>
      </c>
      <c r="CI453">
        <v>0</v>
      </c>
      <c r="CJ453">
        <v>1</v>
      </c>
      <c r="CK453">
        <v>2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6</v>
      </c>
      <c r="CW453">
        <v>0</v>
      </c>
      <c r="CX453">
        <v>1</v>
      </c>
      <c r="CY453">
        <v>1</v>
      </c>
      <c r="CZ453">
        <v>35</v>
      </c>
      <c r="DA453">
        <v>22</v>
      </c>
      <c r="DB453">
        <v>0</v>
      </c>
      <c r="DC453">
        <v>17</v>
      </c>
      <c r="DD453">
        <v>14</v>
      </c>
      <c r="DE453">
        <v>5</v>
      </c>
      <c r="DF453">
        <v>1</v>
      </c>
      <c r="DG453">
        <v>85</v>
      </c>
      <c r="DH453">
        <v>21</v>
      </c>
      <c r="DI453">
        <v>8</v>
      </c>
      <c r="DJ453">
        <v>21</v>
      </c>
      <c r="DK453">
        <v>20</v>
      </c>
      <c r="DL453">
        <v>1</v>
      </c>
      <c r="DM453">
        <v>9</v>
      </c>
      <c r="DN453">
        <v>8</v>
      </c>
      <c r="DO453">
        <v>1</v>
      </c>
      <c r="DP453" s="42">
        <f t="shared" si="165"/>
        <v>-13</v>
      </c>
      <c r="DQ453" s="20">
        <v>-12.805</v>
      </c>
      <c r="DR453">
        <v>20</v>
      </c>
      <c r="DS453">
        <v>1</v>
      </c>
      <c r="DT453">
        <v>0</v>
      </c>
      <c r="DU453">
        <v>0</v>
      </c>
      <c r="DV453">
        <v>0</v>
      </c>
      <c r="DW453">
        <v>1091</v>
      </c>
      <c r="DX453">
        <v>1302</v>
      </c>
      <c r="DY453">
        <v>802</v>
      </c>
      <c r="DZ453">
        <v>923</v>
      </c>
      <c r="EA453">
        <v>612</v>
      </c>
      <c r="EB453">
        <v>665</v>
      </c>
      <c r="EC453">
        <v>54.77</v>
      </c>
      <c r="ED453">
        <v>58.75</v>
      </c>
      <c r="EE453">
        <v>44</v>
      </c>
      <c r="EF453">
        <v>63</v>
      </c>
      <c r="EG453" s="41">
        <f t="shared" si="166"/>
        <v>7.1895424836601302E-2</v>
      </c>
      <c r="EH453" s="43">
        <f t="shared" si="167"/>
        <v>0.90526315789473688</v>
      </c>
      <c r="EI453" s="44">
        <f t="shared" si="168"/>
        <v>0.97715858273133815</v>
      </c>
      <c r="EJ453">
        <v>1091</v>
      </c>
      <c r="EK453">
        <v>1297</v>
      </c>
      <c r="EL453">
        <v>801</v>
      </c>
      <c r="EM453">
        <v>919</v>
      </c>
      <c r="EN453">
        <v>610</v>
      </c>
      <c r="EO453">
        <v>664</v>
      </c>
      <c r="EP453">
        <v>44</v>
      </c>
      <c r="EQ453">
        <v>63</v>
      </c>
      <c r="ER453">
        <v>503</v>
      </c>
      <c r="ES453">
        <v>604</v>
      </c>
      <c r="ET453">
        <v>216</v>
      </c>
      <c r="EU453">
        <v>224</v>
      </c>
      <c r="EV453">
        <v>28</v>
      </c>
      <c r="EW453">
        <v>35</v>
      </c>
      <c r="EX453">
        <v>78</v>
      </c>
      <c r="EY453">
        <v>66</v>
      </c>
      <c r="EZ453">
        <v>0.1</v>
      </c>
      <c r="FA453">
        <v>1.4</v>
      </c>
      <c r="FB453">
        <v>1.6</v>
      </c>
      <c r="FC453" s="20">
        <v>31.47</v>
      </c>
      <c r="FD453" s="26">
        <f t="shared" si="169"/>
        <v>0.40870129870129868</v>
      </c>
      <c r="FE453">
        <v>2.7768000000000002</v>
      </c>
      <c r="FF453">
        <v>0.12</v>
      </c>
      <c r="FG453">
        <v>0.05</v>
      </c>
      <c r="FH453">
        <v>0.17</v>
      </c>
      <c r="FL453" s="42">
        <f t="shared" si="170"/>
        <v>148</v>
      </c>
      <c r="FM453" s="20">
        <f t="shared" si="171"/>
        <v>4.5</v>
      </c>
      <c r="FN453" s="41">
        <v>4.0796019900000001E-2</v>
      </c>
      <c r="FO453" s="20">
        <f t="shared" si="172"/>
        <v>21.5</v>
      </c>
      <c r="FP453" s="20">
        <f t="shared" si="173"/>
        <v>23.439</v>
      </c>
      <c r="FQ453" s="20">
        <f t="shared" si="174"/>
        <v>123.19387720080996</v>
      </c>
      <c r="FV453" t="s">
        <v>711</v>
      </c>
      <c r="FW453" s="45">
        <v>5000000</v>
      </c>
      <c r="FX453" s="45">
        <v>6000000</v>
      </c>
      <c r="FY453">
        <v>998</v>
      </c>
      <c r="FZ453">
        <v>232</v>
      </c>
      <c r="GA453">
        <v>375</v>
      </c>
      <c r="GB453">
        <v>607</v>
      </c>
      <c r="GC453">
        <v>55</v>
      </c>
      <c r="GD453">
        <v>543</v>
      </c>
      <c r="GE453">
        <v>2352</v>
      </c>
      <c r="GF453">
        <v>17994</v>
      </c>
      <c r="GG453">
        <v>41</v>
      </c>
      <c r="GH453">
        <v>23.2</v>
      </c>
      <c r="GI453">
        <v>64.2</v>
      </c>
      <c r="GJ453" s="42">
        <f t="shared" si="175"/>
        <v>21.5</v>
      </c>
    </row>
    <row r="454" spans="1:192" x14ac:dyDescent="0.45">
      <c r="A454" s="40">
        <v>32147</v>
      </c>
      <c r="B454" t="s">
        <v>2595</v>
      </c>
      <c r="C454" t="s">
        <v>126</v>
      </c>
      <c r="D454" t="s">
        <v>91</v>
      </c>
      <c r="E454" t="s">
        <v>91</v>
      </c>
      <c r="F454">
        <v>70</v>
      </c>
      <c r="G454">
        <v>188</v>
      </c>
      <c r="H454">
        <v>2006</v>
      </c>
      <c r="I454">
        <v>6</v>
      </c>
      <c r="J454">
        <v>177</v>
      </c>
      <c r="K454" t="s">
        <v>92</v>
      </c>
      <c r="L454">
        <v>2009</v>
      </c>
      <c r="M454">
        <v>30</v>
      </c>
      <c r="N454">
        <v>9</v>
      </c>
      <c r="O454">
        <v>8473618</v>
      </c>
      <c r="P454" t="s">
        <v>2596</v>
      </c>
      <c r="Q454" t="s">
        <v>2597</v>
      </c>
      <c r="R454" t="s">
        <v>2598</v>
      </c>
      <c r="S454" t="s">
        <v>2599</v>
      </c>
      <c r="T454" t="s">
        <v>716</v>
      </c>
      <c r="U454" t="s">
        <v>285</v>
      </c>
      <c r="V454">
        <v>70</v>
      </c>
      <c r="W454">
        <v>17</v>
      </c>
      <c r="X454">
        <v>22</v>
      </c>
      <c r="Y454">
        <v>9</v>
      </c>
      <c r="Z454">
        <v>39</v>
      </c>
      <c r="AA454">
        <v>8</v>
      </c>
      <c r="AB454">
        <v>52</v>
      </c>
      <c r="AC454" s="26">
        <f t="shared" si="154"/>
        <v>0.55714285714285716</v>
      </c>
      <c r="AD454" s="20">
        <f t="shared" si="155"/>
        <v>-0.43661971830985635</v>
      </c>
      <c r="AE454" s="20">
        <v>15</v>
      </c>
      <c r="AF454">
        <v>4</v>
      </c>
      <c r="AG454">
        <v>10.199999999999999</v>
      </c>
      <c r="AH454">
        <v>38</v>
      </c>
      <c r="AI454">
        <v>1337</v>
      </c>
      <c r="AJ454">
        <v>60725</v>
      </c>
      <c r="AK454" s="20">
        <v>1012.0833333332999</v>
      </c>
      <c r="AL454">
        <v>1012.08</v>
      </c>
      <c r="AM454">
        <v>1012</v>
      </c>
      <c r="AN454" s="26">
        <f t="shared" si="156"/>
        <v>14.458333333333334</v>
      </c>
      <c r="AO454">
        <v>24.16</v>
      </c>
      <c r="AP454" s="41">
        <f t="shared" si="157"/>
        <v>0.59090909090909094</v>
      </c>
      <c r="AQ454">
        <v>230</v>
      </c>
      <c r="AR454">
        <v>230</v>
      </c>
      <c r="AS454">
        <v>230</v>
      </c>
      <c r="AT454">
        <v>184</v>
      </c>
      <c r="AU454">
        <v>184</v>
      </c>
      <c r="AV454">
        <v>139</v>
      </c>
      <c r="AW454">
        <v>154</v>
      </c>
      <c r="AX454">
        <v>78</v>
      </c>
      <c r="AY454">
        <v>5</v>
      </c>
      <c r="AZ454">
        <v>12</v>
      </c>
      <c r="BA454" s="42">
        <f t="shared" si="158"/>
        <v>17</v>
      </c>
      <c r="BB454">
        <v>17.649999999999999</v>
      </c>
      <c r="BC454">
        <v>28.014399999999998</v>
      </c>
      <c r="BD454" s="20">
        <v>185.9</v>
      </c>
      <c r="BE454" s="20">
        <f t="shared" si="159"/>
        <v>415.9</v>
      </c>
      <c r="BF454" s="20">
        <f t="shared" si="160"/>
        <v>24.656153663741993</v>
      </c>
      <c r="BG454">
        <v>428</v>
      </c>
      <c r="BH454">
        <v>298</v>
      </c>
      <c r="BI454">
        <v>283</v>
      </c>
      <c r="BJ454" s="41">
        <f t="shared" si="161"/>
        <v>0.60196905766526021</v>
      </c>
      <c r="BK454">
        <v>120</v>
      </c>
      <c r="BL454">
        <v>120</v>
      </c>
      <c r="BM454">
        <v>65</v>
      </c>
      <c r="BN454" s="42">
        <f t="shared" si="162"/>
        <v>55</v>
      </c>
      <c r="BO454">
        <v>45</v>
      </c>
      <c r="BP454">
        <v>25</v>
      </c>
      <c r="BQ454">
        <v>42</v>
      </c>
      <c r="BR454">
        <v>25</v>
      </c>
      <c r="BS454" s="41">
        <f t="shared" si="163"/>
        <v>3.9872408293460927E-2</v>
      </c>
      <c r="BT454">
        <v>33</v>
      </c>
      <c r="BU454">
        <v>26</v>
      </c>
      <c r="BV454" s="41">
        <f t="shared" si="164"/>
        <v>0.55932203389830504</v>
      </c>
      <c r="BW454">
        <v>3</v>
      </c>
      <c r="BX454">
        <v>1</v>
      </c>
      <c r="BY454">
        <v>6</v>
      </c>
      <c r="BZ454">
        <v>4</v>
      </c>
      <c r="CA454">
        <v>24</v>
      </c>
      <c r="CB454">
        <v>21</v>
      </c>
      <c r="CC454">
        <v>7</v>
      </c>
      <c r="CD454">
        <v>4</v>
      </c>
      <c r="CE454">
        <v>15</v>
      </c>
      <c r="CF454">
        <v>7</v>
      </c>
      <c r="CG454">
        <v>16</v>
      </c>
      <c r="CH454">
        <v>18</v>
      </c>
      <c r="CI454">
        <v>0</v>
      </c>
      <c r="CJ454">
        <v>0</v>
      </c>
      <c r="CK454">
        <v>1</v>
      </c>
      <c r="CL454">
        <v>2</v>
      </c>
      <c r="CM454">
        <v>1</v>
      </c>
      <c r="CN454">
        <v>0</v>
      </c>
      <c r="CO454">
        <v>0</v>
      </c>
      <c r="CP454">
        <v>1</v>
      </c>
      <c r="CQ454">
        <v>2</v>
      </c>
      <c r="CR454">
        <v>3</v>
      </c>
      <c r="CS454">
        <v>1</v>
      </c>
      <c r="CT454">
        <v>4</v>
      </c>
      <c r="CU454">
        <v>0</v>
      </c>
      <c r="CV454">
        <v>6</v>
      </c>
      <c r="CW454">
        <v>2</v>
      </c>
      <c r="CX454">
        <v>3</v>
      </c>
      <c r="CY454">
        <v>5</v>
      </c>
      <c r="CZ454">
        <v>35</v>
      </c>
      <c r="DA454">
        <v>14</v>
      </c>
      <c r="DB454">
        <v>14</v>
      </c>
      <c r="DC454">
        <v>11</v>
      </c>
      <c r="DD454">
        <v>12</v>
      </c>
      <c r="DE454">
        <v>9</v>
      </c>
      <c r="DF454">
        <v>0</v>
      </c>
      <c r="DG454">
        <v>79</v>
      </c>
      <c r="DH454">
        <v>19</v>
      </c>
      <c r="DI454">
        <v>23</v>
      </c>
      <c r="DJ454">
        <v>20</v>
      </c>
      <c r="DK454">
        <v>20</v>
      </c>
      <c r="DL454">
        <v>0</v>
      </c>
      <c r="DM454">
        <v>24</v>
      </c>
      <c r="DN454">
        <v>24</v>
      </c>
      <c r="DO454">
        <v>0</v>
      </c>
      <c r="DP454" s="42">
        <f t="shared" si="165"/>
        <v>4</v>
      </c>
      <c r="DQ454" s="20">
        <v>6.7010000000000005</v>
      </c>
      <c r="DR454">
        <v>19</v>
      </c>
      <c r="DS454">
        <v>0</v>
      </c>
      <c r="DT454">
        <v>0</v>
      </c>
      <c r="DU454">
        <v>0</v>
      </c>
      <c r="DV454">
        <v>0</v>
      </c>
      <c r="DW454">
        <v>1254</v>
      </c>
      <c r="DX454">
        <v>778</v>
      </c>
      <c r="DY454">
        <v>907</v>
      </c>
      <c r="DZ454">
        <v>602</v>
      </c>
      <c r="EA454">
        <v>663</v>
      </c>
      <c r="EB454">
        <v>444</v>
      </c>
      <c r="EC454">
        <v>62.21</v>
      </c>
      <c r="ED454">
        <v>32.99</v>
      </c>
      <c r="EE454">
        <v>66</v>
      </c>
      <c r="EF454">
        <v>35</v>
      </c>
      <c r="EG454" s="41">
        <f t="shared" si="166"/>
        <v>9.9547511312217188E-2</v>
      </c>
      <c r="EH454" s="43">
        <f t="shared" si="167"/>
        <v>0.9211711711711712</v>
      </c>
      <c r="EI454" s="44">
        <f t="shared" si="168"/>
        <v>1.0207186824833885</v>
      </c>
      <c r="EJ454">
        <v>1252</v>
      </c>
      <c r="EK454">
        <v>778</v>
      </c>
      <c r="EL454">
        <v>908</v>
      </c>
      <c r="EM454">
        <v>600</v>
      </c>
      <c r="EN454">
        <v>663</v>
      </c>
      <c r="EO454">
        <v>441</v>
      </c>
      <c r="EP454">
        <v>66</v>
      </c>
      <c r="EQ454">
        <v>35</v>
      </c>
      <c r="ER454">
        <v>598</v>
      </c>
      <c r="ES454">
        <v>355</v>
      </c>
      <c r="ET454">
        <v>223</v>
      </c>
      <c r="EU454">
        <v>134</v>
      </c>
      <c r="EV454">
        <v>32</v>
      </c>
      <c r="EW454">
        <v>20</v>
      </c>
      <c r="EX454">
        <v>59</v>
      </c>
      <c r="EY454">
        <v>73</v>
      </c>
      <c r="EZ454">
        <v>2.9</v>
      </c>
      <c r="FA454">
        <v>1.2</v>
      </c>
      <c r="FB454">
        <v>4.0999999999999996</v>
      </c>
      <c r="FC454" s="20">
        <v>50.45</v>
      </c>
      <c r="FD454" s="26">
        <f t="shared" si="169"/>
        <v>0.72071428571428575</v>
      </c>
      <c r="FE454">
        <v>4.5781000000000001</v>
      </c>
      <c r="FF454">
        <v>1.55</v>
      </c>
      <c r="FG454">
        <v>-0.11</v>
      </c>
      <c r="FH454">
        <v>1.44</v>
      </c>
      <c r="FI454">
        <v>1</v>
      </c>
      <c r="FJ454">
        <v>0</v>
      </c>
      <c r="FK454">
        <v>0</v>
      </c>
      <c r="FL454" s="42">
        <f t="shared" si="170"/>
        <v>183</v>
      </c>
      <c r="FM454" s="20">
        <f t="shared" si="171"/>
        <v>8.526315789473685</v>
      </c>
      <c r="FN454" s="41">
        <v>7.779017860000001E-2</v>
      </c>
      <c r="FO454" s="20">
        <f t="shared" si="172"/>
        <v>35.200000000000003</v>
      </c>
      <c r="FP454" s="20">
        <f t="shared" si="173"/>
        <v>40.340200000000003</v>
      </c>
      <c r="FQ454" s="20">
        <f t="shared" si="174"/>
        <v>120.46478539245909</v>
      </c>
      <c r="FR454">
        <v>4</v>
      </c>
      <c r="FS454" t="s">
        <v>111</v>
      </c>
      <c r="FT454">
        <v>195</v>
      </c>
      <c r="FV454" t="s">
        <v>711</v>
      </c>
      <c r="FW454" s="45">
        <v>4500000</v>
      </c>
      <c r="FX454" s="45">
        <v>4125000</v>
      </c>
      <c r="FY454">
        <v>496</v>
      </c>
      <c r="FZ454">
        <v>108</v>
      </c>
      <c r="GA454">
        <v>171</v>
      </c>
      <c r="GB454">
        <v>279</v>
      </c>
      <c r="GC454">
        <v>19</v>
      </c>
      <c r="GD454">
        <v>248</v>
      </c>
      <c r="GE454">
        <v>830</v>
      </c>
      <c r="GF454">
        <v>7090</v>
      </c>
      <c r="GG454">
        <v>23.2</v>
      </c>
      <c r="GH454">
        <v>7.6</v>
      </c>
      <c r="GI454">
        <v>30.8</v>
      </c>
      <c r="GJ454" s="42">
        <f t="shared" si="175"/>
        <v>35.200000000000003</v>
      </c>
    </row>
    <row r="455" spans="1:192" x14ac:dyDescent="0.45">
      <c r="A455" s="40">
        <v>32945</v>
      </c>
      <c r="B455" t="s">
        <v>2600</v>
      </c>
      <c r="C455" t="s">
        <v>145</v>
      </c>
      <c r="D455" t="s">
        <v>91</v>
      </c>
      <c r="E455" t="s">
        <v>91</v>
      </c>
      <c r="F455">
        <v>75</v>
      </c>
      <c r="G455">
        <v>230</v>
      </c>
      <c r="H455">
        <v>2010</v>
      </c>
      <c r="I455">
        <v>6</v>
      </c>
      <c r="J455">
        <v>154</v>
      </c>
      <c r="K455" t="s">
        <v>202</v>
      </c>
      <c r="L455">
        <v>2011</v>
      </c>
      <c r="M455">
        <v>27</v>
      </c>
      <c r="N455">
        <v>7</v>
      </c>
      <c r="O455">
        <v>8474774</v>
      </c>
      <c r="P455" t="s">
        <v>2601</v>
      </c>
      <c r="Q455" t="s">
        <v>2602</v>
      </c>
      <c r="R455" t="s">
        <v>2603</v>
      </c>
      <c r="S455" t="s">
        <v>2604</v>
      </c>
      <c r="T455" t="s">
        <v>720</v>
      </c>
      <c r="U455" t="s">
        <v>194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30</v>
      </c>
      <c r="AB455">
        <v>93</v>
      </c>
      <c r="AC455" s="26">
        <f t="shared" si="154"/>
        <v>0</v>
      </c>
      <c r="AD455" s="20">
        <f t="shared" si="155"/>
        <v>-0.60504201680672265</v>
      </c>
      <c r="AE455" s="20">
        <v>0</v>
      </c>
      <c r="AF455">
        <v>-2</v>
      </c>
      <c r="AG455">
        <v>0.4</v>
      </c>
      <c r="AH455">
        <v>13</v>
      </c>
      <c r="AI455">
        <v>80</v>
      </c>
      <c r="AJ455">
        <v>3357</v>
      </c>
      <c r="AK455" s="20">
        <v>55.95</v>
      </c>
      <c r="AL455">
        <v>55.95</v>
      </c>
      <c r="AM455">
        <v>56</v>
      </c>
      <c r="AN455" s="26">
        <f t="shared" si="156"/>
        <v>13.987500000000001</v>
      </c>
      <c r="AO455">
        <v>23.37</v>
      </c>
      <c r="AP455" s="41">
        <f t="shared" si="157"/>
        <v>0</v>
      </c>
      <c r="AQ455">
        <v>9</v>
      </c>
      <c r="AR455">
        <v>9</v>
      </c>
      <c r="AS455">
        <v>9</v>
      </c>
      <c r="AT455">
        <v>7</v>
      </c>
      <c r="AU455">
        <v>7</v>
      </c>
      <c r="AV455">
        <v>5</v>
      </c>
      <c r="AW455">
        <v>2</v>
      </c>
      <c r="AX455">
        <v>1</v>
      </c>
      <c r="AY455">
        <v>0</v>
      </c>
      <c r="AZ455">
        <v>0</v>
      </c>
      <c r="BA455" s="42">
        <f t="shared" si="158"/>
        <v>0</v>
      </c>
      <c r="BB455">
        <v>0.16</v>
      </c>
      <c r="BC455">
        <v>48.8</v>
      </c>
      <c r="BD455" s="20">
        <v>0</v>
      </c>
      <c r="BE455" s="20">
        <f t="shared" si="159"/>
        <v>9</v>
      </c>
      <c r="BF455" s="20">
        <f t="shared" si="160"/>
        <v>9.6514745308310985</v>
      </c>
      <c r="BG455">
        <v>11</v>
      </c>
      <c r="BH455">
        <v>21</v>
      </c>
      <c r="BI455">
        <v>20</v>
      </c>
      <c r="BJ455" s="41">
        <f t="shared" si="161"/>
        <v>0.35483870967741937</v>
      </c>
      <c r="BK455">
        <v>7</v>
      </c>
      <c r="BL455">
        <v>7</v>
      </c>
      <c r="BM455">
        <v>4</v>
      </c>
      <c r="BN455" s="42">
        <f t="shared" si="162"/>
        <v>3</v>
      </c>
      <c r="BO455">
        <v>2</v>
      </c>
      <c r="BP455">
        <v>4</v>
      </c>
      <c r="BQ455">
        <v>0</v>
      </c>
      <c r="BR455">
        <v>3</v>
      </c>
      <c r="BS455" s="41">
        <f t="shared" si="163"/>
        <v>6.1224489795918366E-2</v>
      </c>
      <c r="BT455">
        <v>0</v>
      </c>
      <c r="BU455">
        <v>0</v>
      </c>
      <c r="BV455" s="41">
        <f t="shared" si="164"/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0</v>
      </c>
      <c r="DB455">
        <v>0</v>
      </c>
      <c r="DC455">
        <v>3</v>
      </c>
      <c r="DD455">
        <v>2</v>
      </c>
      <c r="DE455">
        <v>0</v>
      </c>
      <c r="DF455">
        <v>0</v>
      </c>
      <c r="DG455">
        <v>0</v>
      </c>
      <c r="DH455">
        <v>5</v>
      </c>
      <c r="DI455">
        <v>0</v>
      </c>
      <c r="DJ455">
        <v>5</v>
      </c>
      <c r="DK455">
        <v>4</v>
      </c>
      <c r="DL455">
        <v>1</v>
      </c>
      <c r="DM455">
        <v>1</v>
      </c>
      <c r="DN455">
        <v>0</v>
      </c>
      <c r="DO455">
        <v>1</v>
      </c>
      <c r="DP455" s="42">
        <f t="shared" si="165"/>
        <v>-5</v>
      </c>
      <c r="DQ455" s="20">
        <v>-3.7560000000000002</v>
      </c>
      <c r="DR455">
        <v>4</v>
      </c>
      <c r="DS455">
        <v>1</v>
      </c>
      <c r="DT455">
        <v>0</v>
      </c>
      <c r="DU455">
        <v>0</v>
      </c>
      <c r="DV455">
        <v>0</v>
      </c>
      <c r="DW455">
        <v>56</v>
      </c>
      <c r="DX455">
        <v>54</v>
      </c>
      <c r="DY455">
        <v>48</v>
      </c>
      <c r="DZ455">
        <v>46</v>
      </c>
      <c r="EA455">
        <v>36</v>
      </c>
      <c r="EB455">
        <v>30</v>
      </c>
      <c r="EC455">
        <v>4.29</v>
      </c>
      <c r="ED455">
        <v>2.82</v>
      </c>
      <c r="EE455">
        <v>3</v>
      </c>
      <c r="EF455">
        <v>5</v>
      </c>
      <c r="EG455" s="41">
        <f t="shared" si="166"/>
        <v>8.3333333333333329E-2</v>
      </c>
      <c r="EH455" s="43">
        <f t="shared" si="167"/>
        <v>0.83333333333333337</v>
      </c>
      <c r="EI455" s="44">
        <f t="shared" si="168"/>
        <v>0.91666666666666674</v>
      </c>
      <c r="EJ455">
        <v>56</v>
      </c>
      <c r="EK455">
        <v>54</v>
      </c>
      <c r="EL455">
        <v>48</v>
      </c>
      <c r="EM455">
        <v>46</v>
      </c>
      <c r="EN455">
        <v>36</v>
      </c>
      <c r="EO455">
        <v>30</v>
      </c>
      <c r="EP455">
        <v>3</v>
      </c>
      <c r="EQ455">
        <v>5</v>
      </c>
      <c r="ER455">
        <v>33</v>
      </c>
      <c r="ES455">
        <v>25</v>
      </c>
      <c r="ET455">
        <v>16</v>
      </c>
      <c r="EU455">
        <v>8</v>
      </c>
      <c r="EV455">
        <v>2</v>
      </c>
      <c r="EW455">
        <v>3</v>
      </c>
      <c r="EX455">
        <v>10</v>
      </c>
      <c r="EY455">
        <v>3</v>
      </c>
      <c r="EZ455">
        <v>-0.1</v>
      </c>
      <c r="FA455">
        <v>0</v>
      </c>
      <c r="FB455">
        <v>-0.1</v>
      </c>
      <c r="FC455" s="20">
        <v>-0.12</v>
      </c>
      <c r="FD455" s="26">
        <f t="shared" si="169"/>
        <v>-0.03</v>
      </c>
      <c r="FE455">
        <v>1.2000000000000001E-3</v>
      </c>
      <c r="FF455">
        <v>0</v>
      </c>
      <c r="FG455">
        <v>0</v>
      </c>
      <c r="FH455">
        <v>0</v>
      </c>
      <c r="FL455" s="42">
        <f t="shared" si="170"/>
        <v>24</v>
      </c>
      <c r="FM455" s="20">
        <f t="shared" si="171"/>
        <v>1.75</v>
      </c>
      <c r="FN455" s="41">
        <v>0</v>
      </c>
      <c r="FO455" s="20">
        <f t="shared" si="172"/>
        <v>-1.3</v>
      </c>
      <c r="FP455" s="20">
        <f t="shared" si="173"/>
        <v>-0.75120000000000009</v>
      </c>
      <c r="FQ455" s="20">
        <f t="shared" si="174"/>
        <v>117.96246648793566</v>
      </c>
      <c r="FU455" t="s">
        <v>721</v>
      </c>
      <c r="FV455" t="s">
        <v>711</v>
      </c>
      <c r="FW455" s="45">
        <v>1900000</v>
      </c>
      <c r="FX455" s="45">
        <v>1575000</v>
      </c>
      <c r="FY455">
        <v>242</v>
      </c>
      <c r="FZ455">
        <v>6</v>
      </c>
      <c r="GA455">
        <v>30</v>
      </c>
      <c r="GB455">
        <v>36</v>
      </c>
      <c r="GC455">
        <v>-14</v>
      </c>
      <c r="GD455">
        <v>306</v>
      </c>
      <c r="GE455">
        <v>225</v>
      </c>
      <c r="GF455">
        <v>4077</v>
      </c>
      <c r="GG455">
        <v>-0.4</v>
      </c>
      <c r="GH455">
        <v>7.3</v>
      </c>
      <c r="GI455">
        <v>7</v>
      </c>
      <c r="GJ455" s="42">
        <f t="shared" si="175"/>
        <v>-1.3</v>
      </c>
    </row>
    <row r="456" spans="1:192" x14ac:dyDescent="0.45">
      <c r="A456" s="40">
        <v>31598</v>
      </c>
      <c r="B456" t="s">
        <v>2605</v>
      </c>
      <c r="D456" t="s">
        <v>156</v>
      </c>
      <c r="E456" t="s">
        <v>156</v>
      </c>
      <c r="F456">
        <v>73</v>
      </c>
      <c r="G456">
        <v>201</v>
      </c>
      <c r="H456">
        <v>2004</v>
      </c>
      <c r="I456">
        <v>1</v>
      </c>
      <c r="J456">
        <v>15</v>
      </c>
      <c r="K456" t="s">
        <v>92</v>
      </c>
      <c r="L456">
        <v>2006</v>
      </c>
      <c r="M456">
        <v>31</v>
      </c>
      <c r="N456">
        <v>5</v>
      </c>
      <c r="O456">
        <v>8471228</v>
      </c>
      <c r="P456" t="s">
        <v>2606</v>
      </c>
      <c r="Q456" t="s">
        <v>2607</v>
      </c>
      <c r="R456" t="s">
        <v>2608</v>
      </c>
      <c r="S456" t="s">
        <v>1409</v>
      </c>
      <c r="T456" t="s">
        <v>710</v>
      </c>
      <c r="U456" t="s">
        <v>351</v>
      </c>
      <c r="V456">
        <v>82</v>
      </c>
      <c r="W456">
        <v>27</v>
      </c>
      <c r="X456">
        <v>45</v>
      </c>
      <c r="Y456">
        <v>31</v>
      </c>
      <c r="Z456">
        <v>72</v>
      </c>
      <c r="AA456">
        <v>3</v>
      </c>
      <c r="AB456">
        <v>7</v>
      </c>
      <c r="AC456" s="26">
        <f t="shared" si="154"/>
        <v>0.87804878048780488</v>
      </c>
      <c r="AD456" s="20">
        <f t="shared" si="155"/>
        <v>16.382608695652173</v>
      </c>
      <c r="AE456" s="20">
        <v>27.286000000000001</v>
      </c>
      <c r="AF456">
        <v>4</v>
      </c>
      <c r="AG456">
        <v>20.3</v>
      </c>
      <c r="AH456">
        <v>72</v>
      </c>
      <c r="AI456">
        <v>2087</v>
      </c>
      <c r="AJ456">
        <v>99029</v>
      </c>
      <c r="AK456" s="20">
        <v>1650.4833333332999</v>
      </c>
      <c r="AL456">
        <v>1650.45</v>
      </c>
      <c r="AM456">
        <v>1650</v>
      </c>
      <c r="AN456" s="26">
        <f t="shared" si="156"/>
        <v>20.127845528455286</v>
      </c>
      <c r="AO456">
        <v>33.28</v>
      </c>
      <c r="AP456" s="41">
        <f t="shared" si="157"/>
        <v>0.65454545454545454</v>
      </c>
      <c r="AQ456">
        <v>388</v>
      </c>
      <c r="AR456">
        <v>388</v>
      </c>
      <c r="AS456">
        <v>388</v>
      </c>
      <c r="AT456">
        <v>303</v>
      </c>
      <c r="AU456">
        <v>303</v>
      </c>
      <c r="AV456">
        <v>217</v>
      </c>
      <c r="AW456">
        <v>227</v>
      </c>
      <c r="AX456">
        <v>108</v>
      </c>
      <c r="AY456">
        <v>8</v>
      </c>
      <c r="AZ456">
        <v>23</v>
      </c>
      <c r="BA456" s="42">
        <f t="shared" si="158"/>
        <v>31</v>
      </c>
      <c r="BB456">
        <v>25.96</v>
      </c>
      <c r="BC456">
        <v>25.7742</v>
      </c>
      <c r="BD456" s="20">
        <v>579.29999999999995</v>
      </c>
      <c r="BE456" s="20">
        <f t="shared" si="159"/>
        <v>967.3</v>
      </c>
      <c r="BF456" s="20">
        <f t="shared" si="160"/>
        <v>35.164955012269374</v>
      </c>
      <c r="BG456">
        <v>821</v>
      </c>
      <c r="BH456">
        <v>545</v>
      </c>
      <c r="BI456">
        <v>433</v>
      </c>
      <c r="BJ456" s="41">
        <f t="shared" si="161"/>
        <v>0.65470494417862835</v>
      </c>
      <c r="BK456">
        <v>77</v>
      </c>
      <c r="BL456">
        <v>77</v>
      </c>
      <c r="BM456">
        <v>86</v>
      </c>
      <c r="BN456" s="42">
        <f t="shared" si="162"/>
        <v>-9</v>
      </c>
      <c r="BO456">
        <v>86</v>
      </c>
      <c r="BP456">
        <v>50</v>
      </c>
      <c r="BQ456">
        <v>46</v>
      </c>
      <c r="BR456">
        <v>64</v>
      </c>
      <c r="BS456" s="41">
        <f t="shared" si="163"/>
        <v>5.9534883720930236E-2</v>
      </c>
      <c r="BT456">
        <v>6</v>
      </c>
      <c r="BU456">
        <v>4</v>
      </c>
      <c r="BV456" s="41">
        <f t="shared" si="164"/>
        <v>0.6</v>
      </c>
      <c r="BW456">
        <v>0</v>
      </c>
      <c r="BX456">
        <v>0</v>
      </c>
      <c r="BY456">
        <v>1</v>
      </c>
      <c r="BZ456">
        <v>0</v>
      </c>
      <c r="CA456">
        <v>5</v>
      </c>
      <c r="CB456">
        <v>4</v>
      </c>
      <c r="CC456">
        <v>2</v>
      </c>
      <c r="CD456">
        <v>2</v>
      </c>
      <c r="CE456">
        <v>1</v>
      </c>
      <c r="CF456">
        <v>2</v>
      </c>
      <c r="CG456">
        <v>4</v>
      </c>
      <c r="CH456">
        <v>2</v>
      </c>
      <c r="CI456">
        <v>0</v>
      </c>
      <c r="CJ456">
        <v>2</v>
      </c>
      <c r="CK456">
        <v>2</v>
      </c>
      <c r="CL456">
        <v>4</v>
      </c>
      <c r="CM456">
        <v>3</v>
      </c>
      <c r="CN456">
        <v>0</v>
      </c>
      <c r="CO456">
        <v>0</v>
      </c>
      <c r="CP456">
        <v>7</v>
      </c>
      <c r="CQ456">
        <v>0</v>
      </c>
      <c r="CR456">
        <v>0</v>
      </c>
      <c r="CS456">
        <v>7</v>
      </c>
      <c r="CT456">
        <v>1</v>
      </c>
      <c r="CU456">
        <v>0</v>
      </c>
      <c r="CV456">
        <v>12</v>
      </c>
      <c r="CW456">
        <v>1</v>
      </c>
      <c r="CX456">
        <v>1</v>
      </c>
      <c r="CY456">
        <v>10</v>
      </c>
      <c r="CZ456">
        <v>74</v>
      </c>
      <c r="DA456">
        <v>30</v>
      </c>
      <c r="DB456">
        <v>3</v>
      </c>
      <c r="DC456">
        <v>16</v>
      </c>
      <c r="DD456">
        <v>24</v>
      </c>
      <c r="DE456">
        <v>18</v>
      </c>
      <c r="DF456">
        <v>2</v>
      </c>
      <c r="DG456">
        <v>124</v>
      </c>
      <c r="DH456">
        <v>36</v>
      </c>
      <c r="DI456">
        <v>23</v>
      </c>
      <c r="DJ456">
        <v>36</v>
      </c>
      <c r="DK456">
        <v>36</v>
      </c>
      <c r="DL456">
        <v>0</v>
      </c>
      <c r="DM456">
        <v>22</v>
      </c>
      <c r="DN456">
        <v>22</v>
      </c>
      <c r="DO456">
        <v>0</v>
      </c>
      <c r="DP456" s="42">
        <f t="shared" si="165"/>
        <v>-13</v>
      </c>
      <c r="DQ456" s="20">
        <v>-13.385999999999999</v>
      </c>
      <c r="DR456">
        <v>36</v>
      </c>
      <c r="DS456">
        <v>0</v>
      </c>
      <c r="DT456">
        <v>0</v>
      </c>
      <c r="DU456">
        <v>0</v>
      </c>
      <c r="DV456">
        <v>0</v>
      </c>
      <c r="DW456">
        <v>2017</v>
      </c>
      <c r="DX456">
        <v>1387</v>
      </c>
      <c r="DY456">
        <v>1483</v>
      </c>
      <c r="DZ456">
        <v>1011</v>
      </c>
      <c r="EA456">
        <v>1095</v>
      </c>
      <c r="EB456">
        <v>737</v>
      </c>
      <c r="EC456">
        <v>112.16</v>
      </c>
      <c r="ED456">
        <v>65.02</v>
      </c>
      <c r="EE456">
        <v>110</v>
      </c>
      <c r="EF456">
        <v>71</v>
      </c>
      <c r="EG456" s="41">
        <f t="shared" si="166"/>
        <v>0.1004566210045662</v>
      </c>
      <c r="EH456" s="43">
        <f t="shared" si="167"/>
        <v>0.90366350067842605</v>
      </c>
      <c r="EI456" s="44">
        <f t="shared" si="168"/>
        <v>1.0041201216829923</v>
      </c>
      <c r="EJ456">
        <v>2019</v>
      </c>
      <c r="EK456">
        <v>1386</v>
      </c>
      <c r="EL456">
        <v>1484</v>
      </c>
      <c r="EM456">
        <v>1009</v>
      </c>
      <c r="EN456">
        <v>1094</v>
      </c>
      <c r="EO456">
        <v>734</v>
      </c>
      <c r="EP456">
        <v>110</v>
      </c>
      <c r="EQ456">
        <v>71</v>
      </c>
      <c r="ER456">
        <v>1074</v>
      </c>
      <c r="ES456">
        <v>682</v>
      </c>
      <c r="ET456">
        <v>432</v>
      </c>
      <c r="EU456">
        <v>215</v>
      </c>
      <c r="EV456">
        <v>48</v>
      </c>
      <c r="EW456">
        <v>28</v>
      </c>
      <c r="EX456">
        <v>107</v>
      </c>
      <c r="EY456">
        <v>100</v>
      </c>
      <c r="EZ456">
        <v>5.7</v>
      </c>
      <c r="FA456">
        <v>2.2000000000000002</v>
      </c>
      <c r="FB456">
        <v>8</v>
      </c>
      <c r="FC456" s="20">
        <v>73.3</v>
      </c>
      <c r="FD456" s="26">
        <f t="shared" si="169"/>
        <v>0.89390243902439026</v>
      </c>
      <c r="FE456">
        <v>9.2905999999999995</v>
      </c>
      <c r="FF456">
        <v>1.3</v>
      </c>
      <c r="FG456">
        <v>0</v>
      </c>
      <c r="FH456">
        <v>1.3</v>
      </c>
      <c r="FI456">
        <v>7</v>
      </c>
      <c r="FJ456">
        <v>3</v>
      </c>
      <c r="FK456">
        <v>2</v>
      </c>
      <c r="FL456" s="42">
        <f t="shared" si="170"/>
        <v>213</v>
      </c>
      <c r="FM456" s="20">
        <f t="shared" si="171"/>
        <v>3.4166666666666665</v>
      </c>
      <c r="FN456" s="41">
        <v>0.13235294120000002</v>
      </c>
      <c r="FO456" s="20">
        <f t="shared" si="172"/>
        <v>64.8</v>
      </c>
      <c r="FP456" s="20">
        <f t="shared" si="173"/>
        <v>69.322800000000001</v>
      </c>
      <c r="FQ456" s="20">
        <f t="shared" si="174"/>
        <v>123.74806870853402</v>
      </c>
      <c r="FU456" t="s">
        <v>702</v>
      </c>
      <c r="FV456" t="s">
        <v>711</v>
      </c>
      <c r="FW456" s="45">
        <v>8000000</v>
      </c>
      <c r="FX456" s="45">
        <v>6250000</v>
      </c>
      <c r="FY456">
        <v>312</v>
      </c>
      <c r="FZ456">
        <v>92</v>
      </c>
      <c r="GA456">
        <v>136</v>
      </c>
      <c r="GB456">
        <v>228</v>
      </c>
      <c r="GC456">
        <v>43</v>
      </c>
      <c r="GD456">
        <v>208</v>
      </c>
      <c r="GE456">
        <v>664</v>
      </c>
      <c r="GF456">
        <v>5287</v>
      </c>
      <c r="GG456">
        <v>19.100000000000001</v>
      </c>
      <c r="GH456">
        <v>7.7</v>
      </c>
      <c r="GI456">
        <v>26.8</v>
      </c>
      <c r="GJ456" s="42">
        <f t="shared" si="175"/>
        <v>64.8</v>
      </c>
    </row>
    <row r="457" spans="1:192" x14ac:dyDescent="0.45">
      <c r="A457" s="40">
        <v>31899</v>
      </c>
      <c r="B457" t="s">
        <v>2609</v>
      </c>
      <c r="C457" t="s">
        <v>475</v>
      </c>
      <c r="D457" t="s">
        <v>91</v>
      </c>
      <c r="E457" t="s">
        <v>91</v>
      </c>
      <c r="F457">
        <v>70</v>
      </c>
      <c r="G457">
        <v>173</v>
      </c>
      <c r="H457">
        <v>2005</v>
      </c>
      <c r="I457">
        <v>3</v>
      </c>
      <c r="J457">
        <v>67</v>
      </c>
      <c r="K457" t="s">
        <v>92</v>
      </c>
      <c r="L457">
        <v>2007</v>
      </c>
      <c r="M457">
        <v>30</v>
      </c>
      <c r="N457">
        <v>11</v>
      </c>
      <c r="O457">
        <v>8471729</v>
      </c>
      <c r="P457" t="s">
        <v>2610</v>
      </c>
      <c r="Q457" t="s">
        <v>2611</v>
      </c>
      <c r="R457" t="s">
        <v>2612</v>
      </c>
      <c r="S457" t="s">
        <v>2221</v>
      </c>
      <c r="T457" t="s">
        <v>720</v>
      </c>
      <c r="U457" t="s">
        <v>166</v>
      </c>
      <c r="V457">
        <v>78</v>
      </c>
      <c r="W457">
        <v>4</v>
      </c>
      <c r="X457">
        <v>17</v>
      </c>
      <c r="Y457">
        <v>7</v>
      </c>
      <c r="Z457">
        <v>21</v>
      </c>
      <c r="AA457">
        <v>12</v>
      </c>
      <c r="AB457">
        <v>87</v>
      </c>
      <c r="AC457" s="26">
        <f t="shared" si="154"/>
        <v>0.26923076923076922</v>
      </c>
      <c r="AD457" s="20">
        <f t="shared" si="155"/>
        <v>-2.1201248049922015</v>
      </c>
      <c r="AE457" s="20">
        <v>7.109</v>
      </c>
      <c r="AF457">
        <v>-7</v>
      </c>
      <c r="AG457">
        <v>-6.4</v>
      </c>
      <c r="AH457">
        <v>8</v>
      </c>
      <c r="AI457">
        <v>2009</v>
      </c>
      <c r="AJ457">
        <v>89240</v>
      </c>
      <c r="AK457" s="20">
        <v>1487.2</v>
      </c>
      <c r="AL457">
        <v>1488.1</v>
      </c>
      <c r="AM457">
        <v>1487</v>
      </c>
      <c r="AN457" s="26">
        <f t="shared" si="156"/>
        <v>19.068376068376068</v>
      </c>
      <c r="AO457">
        <v>31.73</v>
      </c>
      <c r="AP457" s="41">
        <f t="shared" si="157"/>
        <v>0.375</v>
      </c>
      <c r="AQ457">
        <v>193</v>
      </c>
      <c r="AR457">
        <v>193</v>
      </c>
      <c r="AS457">
        <v>193</v>
      </c>
      <c r="AT457">
        <v>133</v>
      </c>
      <c r="AU457">
        <v>133</v>
      </c>
      <c r="AV457">
        <v>90</v>
      </c>
      <c r="AW457">
        <v>62</v>
      </c>
      <c r="AX457">
        <v>8</v>
      </c>
      <c r="AY457">
        <v>7</v>
      </c>
      <c r="AZ457">
        <v>7</v>
      </c>
      <c r="BA457" s="42">
        <f t="shared" si="158"/>
        <v>14</v>
      </c>
      <c r="BB457">
        <v>4</v>
      </c>
      <c r="BC457">
        <v>53.911099999999998</v>
      </c>
      <c r="BD457" s="20">
        <v>185.3</v>
      </c>
      <c r="BE457" s="20">
        <f t="shared" si="159"/>
        <v>378.3</v>
      </c>
      <c r="BF457" s="20">
        <f t="shared" si="160"/>
        <v>15.253007190376993</v>
      </c>
      <c r="BG457">
        <v>421</v>
      </c>
      <c r="BH457">
        <v>480</v>
      </c>
      <c r="BI457">
        <v>499</v>
      </c>
      <c r="BJ457" s="41">
        <f t="shared" si="161"/>
        <v>0.45760869565217394</v>
      </c>
      <c r="BK457">
        <v>97</v>
      </c>
      <c r="BL457">
        <v>97</v>
      </c>
      <c r="BM457">
        <v>112</v>
      </c>
      <c r="BN457" s="42">
        <f t="shared" si="162"/>
        <v>-15</v>
      </c>
      <c r="BO457">
        <v>43</v>
      </c>
      <c r="BP457">
        <v>72</v>
      </c>
      <c r="BQ457">
        <v>20</v>
      </c>
      <c r="BR457">
        <v>223</v>
      </c>
      <c r="BS457" s="41">
        <f t="shared" si="163"/>
        <v>0.16604616530156366</v>
      </c>
      <c r="BT457">
        <v>0</v>
      </c>
      <c r="BU457">
        <v>0</v>
      </c>
      <c r="BV457" s="41">
        <f t="shared" si="164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3</v>
      </c>
      <c r="CW457">
        <v>0</v>
      </c>
      <c r="CX457">
        <v>1</v>
      </c>
      <c r="CY457">
        <v>1</v>
      </c>
      <c r="CZ457">
        <v>41</v>
      </c>
      <c r="DA457">
        <v>2</v>
      </c>
      <c r="DB457">
        <v>0</v>
      </c>
      <c r="DC457">
        <v>26</v>
      </c>
      <c r="DD457">
        <v>13</v>
      </c>
      <c r="DE457">
        <v>2</v>
      </c>
      <c r="DF457">
        <v>0</v>
      </c>
      <c r="DG457">
        <v>47</v>
      </c>
      <c r="DH457">
        <v>4</v>
      </c>
      <c r="DI457">
        <v>9</v>
      </c>
      <c r="DJ457">
        <v>4</v>
      </c>
      <c r="DK457">
        <v>4</v>
      </c>
      <c r="DL457">
        <v>0</v>
      </c>
      <c r="DM457">
        <v>8</v>
      </c>
      <c r="DN457">
        <v>8</v>
      </c>
      <c r="DO457">
        <v>0</v>
      </c>
      <c r="DP457" s="42">
        <f t="shared" si="165"/>
        <v>5</v>
      </c>
      <c r="DQ457" s="20">
        <v>11.97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1328</v>
      </c>
      <c r="DX457">
        <v>1582</v>
      </c>
      <c r="DY457">
        <v>982</v>
      </c>
      <c r="DZ457">
        <v>1120</v>
      </c>
      <c r="EA457">
        <v>715</v>
      </c>
      <c r="EB457">
        <v>824</v>
      </c>
      <c r="EC457">
        <v>61.87</v>
      </c>
      <c r="ED457">
        <v>80.290000000000006</v>
      </c>
      <c r="EE457">
        <v>56</v>
      </c>
      <c r="EF457">
        <v>88</v>
      </c>
      <c r="EG457" s="41">
        <f t="shared" si="166"/>
        <v>7.8321678321678329E-2</v>
      </c>
      <c r="EH457" s="43">
        <f t="shared" si="167"/>
        <v>0.89320388349514568</v>
      </c>
      <c r="EI457" s="44">
        <f t="shared" si="168"/>
        <v>0.97152556181682403</v>
      </c>
      <c r="EJ457">
        <v>1329</v>
      </c>
      <c r="EK457">
        <v>1581</v>
      </c>
      <c r="EL457">
        <v>982</v>
      </c>
      <c r="EM457">
        <v>1119</v>
      </c>
      <c r="EN457">
        <v>715</v>
      </c>
      <c r="EO457">
        <v>823</v>
      </c>
      <c r="EP457">
        <v>55</v>
      </c>
      <c r="EQ457">
        <v>87</v>
      </c>
      <c r="ER457">
        <v>672</v>
      </c>
      <c r="ES457">
        <v>832</v>
      </c>
      <c r="ET457">
        <v>266</v>
      </c>
      <c r="EU457">
        <v>318</v>
      </c>
      <c r="EV457">
        <v>29</v>
      </c>
      <c r="EW457">
        <v>46</v>
      </c>
      <c r="EX457">
        <v>81</v>
      </c>
      <c r="EY457">
        <v>89</v>
      </c>
      <c r="EZ457">
        <v>0.7</v>
      </c>
      <c r="FA457">
        <v>2.4</v>
      </c>
      <c r="FB457">
        <v>3.1</v>
      </c>
      <c r="FC457" s="20">
        <v>24.3</v>
      </c>
      <c r="FD457" s="26">
        <f t="shared" si="169"/>
        <v>0.31153846153846154</v>
      </c>
      <c r="FE457">
        <v>0.8861</v>
      </c>
      <c r="FF457">
        <v>-0.16</v>
      </c>
      <c r="FG457">
        <v>0.43</v>
      </c>
      <c r="FH457">
        <v>0.27</v>
      </c>
      <c r="FL457" s="42">
        <f t="shared" si="170"/>
        <v>328</v>
      </c>
      <c r="FM457" s="20">
        <f t="shared" si="171"/>
        <v>29.25</v>
      </c>
      <c r="FN457" s="41">
        <v>1.8689458700000001E-2</v>
      </c>
      <c r="FO457" s="20">
        <f t="shared" si="172"/>
        <v>20.2</v>
      </c>
      <c r="FP457" s="20">
        <f t="shared" si="173"/>
        <v>23.393999999999998</v>
      </c>
      <c r="FQ457" s="20">
        <f t="shared" si="174"/>
        <v>117.33082454136147</v>
      </c>
      <c r="FR457">
        <v>6</v>
      </c>
      <c r="FS457" t="s">
        <v>2613</v>
      </c>
      <c r="FT457">
        <v>293</v>
      </c>
      <c r="FV457" t="s">
        <v>711</v>
      </c>
      <c r="FW457" s="45">
        <v>5000000</v>
      </c>
      <c r="FX457" s="45">
        <v>4000000</v>
      </c>
      <c r="FY457">
        <v>719</v>
      </c>
      <c r="FZ457">
        <v>43</v>
      </c>
      <c r="GA457">
        <v>168</v>
      </c>
      <c r="GB457">
        <v>211</v>
      </c>
      <c r="GC457">
        <v>-10</v>
      </c>
      <c r="GD457">
        <v>218</v>
      </c>
      <c r="GE457">
        <v>917</v>
      </c>
      <c r="GF457">
        <v>13926</v>
      </c>
      <c r="GG457">
        <v>10.8</v>
      </c>
      <c r="GH457">
        <v>29.3</v>
      </c>
      <c r="GI457">
        <v>40.1</v>
      </c>
      <c r="GJ457" s="42">
        <f t="shared" si="175"/>
        <v>20.2</v>
      </c>
    </row>
    <row r="458" spans="1:192" x14ac:dyDescent="0.45">
      <c r="A458" s="40">
        <v>29947</v>
      </c>
      <c r="B458" t="s">
        <v>207</v>
      </c>
      <c r="C458" t="s">
        <v>208</v>
      </c>
      <c r="D458" t="s">
        <v>91</v>
      </c>
      <c r="E458" t="s">
        <v>91</v>
      </c>
      <c r="F458">
        <v>73</v>
      </c>
      <c r="G458">
        <v>200</v>
      </c>
      <c r="H458">
        <v>2001</v>
      </c>
      <c r="I458">
        <v>3</v>
      </c>
      <c r="J458">
        <v>95</v>
      </c>
      <c r="K458" t="s">
        <v>202</v>
      </c>
      <c r="L458">
        <v>2002</v>
      </c>
      <c r="M458">
        <v>36</v>
      </c>
      <c r="N458">
        <v>15</v>
      </c>
      <c r="O458">
        <v>8469544</v>
      </c>
      <c r="P458" t="s">
        <v>2614</v>
      </c>
      <c r="Q458" t="s">
        <v>2615</v>
      </c>
      <c r="R458" t="s">
        <v>2616</v>
      </c>
      <c r="S458" t="s">
        <v>889</v>
      </c>
      <c r="T458" t="s">
        <v>725</v>
      </c>
      <c r="U458" t="s">
        <v>188</v>
      </c>
      <c r="V458">
        <v>70</v>
      </c>
      <c r="W458">
        <v>10</v>
      </c>
      <c r="X458">
        <v>11</v>
      </c>
      <c r="Y458">
        <v>7</v>
      </c>
      <c r="Z458">
        <v>21</v>
      </c>
      <c r="AA458">
        <v>11</v>
      </c>
      <c r="AB458">
        <v>55</v>
      </c>
      <c r="AC458" s="26">
        <f t="shared" si="154"/>
        <v>0.3</v>
      </c>
      <c r="AD458" s="20">
        <f t="shared" si="155"/>
        <v>-27.250863060989644</v>
      </c>
      <c r="AE458" s="20">
        <v>8.266</v>
      </c>
      <c r="AF458">
        <v>-16</v>
      </c>
      <c r="AG458">
        <v>-4.2</v>
      </c>
      <c r="AH458">
        <v>14</v>
      </c>
      <c r="AI458">
        <v>1195</v>
      </c>
      <c r="AJ458">
        <v>54111</v>
      </c>
      <c r="AK458" s="20">
        <v>901.85</v>
      </c>
      <c r="AL458">
        <v>901.85</v>
      </c>
      <c r="AM458">
        <v>902</v>
      </c>
      <c r="AN458" s="26">
        <f t="shared" si="156"/>
        <v>12.883571428571429</v>
      </c>
      <c r="AO458">
        <v>21.62</v>
      </c>
      <c r="AP458" s="41">
        <f t="shared" si="157"/>
        <v>0.56756756756756754</v>
      </c>
      <c r="AQ458">
        <v>243</v>
      </c>
      <c r="AR458">
        <v>242</v>
      </c>
      <c r="AS458">
        <v>243</v>
      </c>
      <c r="AT458">
        <v>181</v>
      </c>
      <c r="AU458">
        <v>181</v>
      </c>
      <c r="AV458">
        <v>143</v>
      </c>
      <c r="AW458">
        <v>121</v>
      </c>
      <c r="AX458">
        <v>40</v>
      </c>
      <c r="AY458">
        <v>10</v>
      </c>
      <c r="AZ458">
        <v>13</v>
      </c>
      <c r="BA458" s="42">
        <f t="shared" si="158"/>
        <v>23</v>
      </c>
      <c r="BB458">
        <v>10.54</v>
      </c>
      <c r="BC458">
        <v>33.021000000000001</v>
      </c>
      <c r="BD458" s="20">
        <v>181.7</v>
      </c>
      <c r="BE458" s="20">
        <f t="shared" si="159"/>
        <v>424.7</v>
      </c>
      <c r="BF458" s="20">
        <f t="shared" si="160"/>
        <v>28.25525309086877</v>
      </c>
      <c r="BG458">
        <v>384</v>
      </c>
      <c r="BH458">
        <v>247</v>
      </c>
      <c r="BI458">
        <v>226</v>
      </c>
      <c r="BJ458" s="41">
        <f t="shared" si="161"/>
        <v>0.62950819672131153</v>
      </c>
      <c r="BK458">
        <v>46</v>
      </c>
      <c r="BL458">
        <v>46</v>
      </c>
      <c r="BM458">
        <v>76</v>
      </c>
      <c r="BN458" s="42">
        <f t="shared" si="162"/>
        <v>-30</v>
      </c>
      <c r="BO458">
        <v>38</v>
      </c>
      <c r="BP458">
        <v>13</v>
      </c>
      <c r="BQ458">
        <v>16</v>
      </c>
      <c r="BR458">
        <v>25</v>
      </c>
      <c r="BS458" s="41">
        <f t="shared" si="163"/>
        <v>3.924646781789639E-2</v>
      </c>
      <c r="BT458">
        <v>53</v>
      </c>
      <c r="BU458">
        <v>43</v>
      </c>
      <c r="BV458" s="41">
        <f t="shared" si="164"/>
        <v>0.55208333333333337</v>
      </c>
      <c r="BW458">
        <v>3</v>
      </c>
      <c r="BX458">
        <v>7</v>
      </c>
      <c r="BY458">
        <v>15</v>
      </c>
      <c r="BZ458">
        <v>3</v>
      </c>
      <c r="CA458">
        <v>35</v>
      </c>
      <c r="CB458">
        <v>33</v>
      </c>
      <c r="CC458">
        <v>19</v>
      </c>
      <c r="CD458">
        <v>9</v>
      </c>
      <c r="CE458">
        <v>15</v>
      </c>
      <c r="CF458">
        <v>19</v>
      </c>
      <c r="CG458">
        <v>27</v>
      </c>
      <c r="CH458">
        <v>23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1</v>
      </c>
      <c r="CP458">
        <v>2</v>
      </c>
      <c r="CQ458">
        <v>0</v>
      </c>
      <c r="CR458">
        <v>0</v>
      </c>
      <c r="CS458">
        <v>3</v>
      </c>
      <c r="CT458">
        <v>0</v>
      </c>
      <c r="CU458">
        <v>0</v>
      </c>
      <c r="CV458">
        <v>5</v>
      </c>
      <c r="CW458">
        <v>1</v>
      </c>
      <c r="CX458">
        <v>4</v>
      </c>
      <c r="CY458">
        <v>5</v>
      </c>
      <c r="CZ458">
        <v>28</v>
      </c>
      <c r="DA458">
        <v>17</v>
      </c>
      <c r="DB458">
        <v>0</v>
      </c>
      <c r="DC458">
        <v>16</v>
      </c>
      <c r="DD458">
        <v>20</v>
      </c>
      <c r="DE458">
        <v>3</v>
      </c>
      <c r="DF458">
        <v>0</v>
      </c>
      <c r="DG458">
        <v>87</v>
      </c>
      <c r="DH458">
        <v>7</v>
      </c>
      <c r="DI458">
        <v>8</v>
      </c>
      <c r="DJ458">
        <v>8</v>
      </c>
      <c r="DK458">
        <v>8</v>
      </c>
      <c r="DL458">
        <v>0</v>
      </c>
      <c r="DM458">
        <v>9</v>
      </c>
      <c r="DN458">
        <v>9</v>
      </c>
      <c r="DO458">
        <v>0</v>
      </c>
      <c r="DP458" s="42">
        <f t="shared" si="165"/>
        <v>1</v>
      </c>
      <c r="DQ458" s="20">
        <v>0.58099999999999996</v>
      </c>
      <c r="DR458">
        <v>7</v>
      </c>
      <c r="DS458">
        <v>0</v>
      </c>
      <c r="DT458">
        <v>0</v>
      </c>
      <c r="DU458">
        <v>0</v>
      </c>
      <c r="DV458">
        <v>0</v>
      </c>
      <c r="DW458">
        <v>1004</v>
      </c>
      <c r="DX458">
        <v>832</v>
      </c>
      <c r="DY458">
        <v>712</v>
      </c>
      <c r="DZ458">
        <v>612</v>
      </c>
      <c r="EA458">
        <v>528</v>
      </c>
      <c r="EB458">
        <v>454</v>
      </c>
      <c r="EC458">
        <v>40.47</v>
      </c>
      <c r="ED458">
        <v>40.71</v>
      </c>
      <c r="EE458">
        <v>37</v>
      </c>
      <c r="EF458">
        <v>47</v>
      </c>
      <c r="EG458" s="41">
        <f t="shared" si="166"/>
        <v>7.0075757575757569E-2</v>
      </c>
      <c r="EH458" s="43">
        <f t="shared" si="167"/>
        <v>0.8964757709251101</v>
      </c>
      <c r="EI458" s="44">
        <f t="shared" si="168"/>
        <v>0.96655152850086767</v>
      </c>
      <c r="EJ458">
        <v>1001</v>
      </c>
      <c r="EK458">
        <v>830</v>
      </c>
      <c r="EL458">
        <v>708</v>
      </c>
      <c r="EM458">
        <v>610</v>
      </c>
      <c r="EN458">
        <v>526</v>
      </c>
      <c r="EO458">
        <v>451</v>
      </c>
      <c r="EP458">
        <v>37</v>
      </c>
      <c r="EQ458">
        <v>47</v>
      </c>
      <c r="ER458">
        <v>477</v>
      </c>
      <c r="ES458">
        <v>419</v>
      </c>
      <c r="ET458">
        <v>156</v>
      </c>
      <c r="EU458">
        <v>182</v>
      </c>
      <c r="EV458">
        <v>15</v>
      </c>
      <c r="EW458">
        <v>33</v>
      </c>
      <c r="EX458">
        <v>46</v>
      </c>
      <c r="EY458">
        <v>87</v>
      </c>
      <c r="EZ458">
        <v>0.7</v>
      </c>
      <c r="FA458">
        <v>0.4</v>
      </c>
      <c r="FB458">
        <v>1.1000000000000001</v>
      </c>
      <c r="FC458" s="20">
        <v>25.82</v>
      </c>
      <c r="FD458" s="26">
        <f t="shared" si="169"/>
        <v>0.36885714285714288</v>
      </c>
      <c r="FE458">
        <v>1.0996999999999999</v>
      </c>
      <c r="FF458">
        <v>0.04</v>
      </c>
      <c r="FG458">
        <v>0.01</v>
      </c>
      <c r="FH458">
        <v>0.05</v>
      </c>
      <c r="FI458">
        <v>1</v>
      </c>
      <c r="FJ458">
        <v>1</v>
      </c>
      <c r="FK458">
        <v>0</v>
      </c>
      <c r="FL458" s="42">
        <f t="shared" si="170"/>
        <v>85</v>
      </c>
      <c r="FM458" s="20">
        <f t="shared" si="171"/>
        <v>8.8571428571428577</v>
      </c>
      <c r="FN458" s="41">
        <v>5.3735255600000004E-2</v>
      </c>
      <c r="FO458" s="20">
        <f t="shared" si="172"/>
        <v>19.600000000000001</v>
      </c>
      <c r="FP458" s="20">
        <f t="shared" si="173"/>
        <v>21.116199999999999</v>
      </c>
      <c r="FQ458" s="20">
        <f t="shared" si="174"/>
        <v>122.14891611687088</v>
      </c>
      <c r="FU458" t="s">
        <v>731</v>
      </c>
      <c r="FV458" t="s">
        <v>711</v>
      </c>
      <c r="FW458" s="45">
        <v>800000</v>
      </c>
      <c r="FX458" s="45">
        <v>800000</v>
      </c>
      <c r="FY458">
        <v>939</v>
      </c>
      <c r="FZ458">
        <v>287</v>
      </c>
      <c r="GA458">
        <v>333</v>
      </c>
      <c r="GB458">
        <v>620</v>
      </c>
      <c r="GC458">
        <v>39</v>
      </c>
      <c r="GD458">
        <v>536</v>
      </c>
      <c r="GE458">
        <v>2706</v>
      </c>
      <c r="GF458">
        <v>15994</v>
      </c>
      <c r="GG458">
        <v>53.8</v>
      </c>
      <c r="GH458">
        <v>17.399999999999999</v>
      </c>
      <c r="GI458">
        <v>71.099999999999994</v>
      </c>
      <c r="GJ458" s="42">
        <f t="shared" si="175"/>
        <v>19.600000000000001</v>
      </c>
    </row>
    <row r="459" spans="1:192" x14ac:dyDescent="0.45">
      <c r="A459" s="40">
        <v>32862</v>
      </c>
      <c r="B459" t="s">
        <v>1063</v>
      </c>
      <c r="C459" t="s">
        <v>145</v>
      </c>
      <c r="D459" t="s">
        <v>91</v>
      </c>
      <c r="E459" t="s">
        <v>91</v>
      </c>
      <c r="F459">
        <v>74</v>
      </c>
      <c r="G459">
        <v>195</v>
      </c>
      <c r="K459" t="s">
        <v>202</v>
      </c>
      <c r="L459">
        <v>2010</v>
      </c>
      <c r="M459">
        <v>28</v>
      </c>
      <c r="N459">
        <v>8</v>
      </c>
      <c r="O459">
        <v>8475690</v>
      </c>
      <c r="P459" t="s">
        <v>2617</v>
      </c>
      <c r="Q459" t="s">
        <v>2618</v>
      </c>
      <c r="R459" t="s">
        <v>1725</v>
      </c>
      <c r="S459" t="s">
        <v>238</v>
      </c>
      <c r="T459" t="s">
        <v>720</v>
      </c>
      <c r="U459" t="s">
        <v>117</v>
      </c>
      <c r="V459">
        <v>42</v>
      </c>
      <c r="W459">
        <v>2</v>
      </c>
      <c r="X459">
        <v>9</v>
      </c>
      <c r="Y459">
        <v>2</v>
      </c>
      <c r="Z459">
        <v>11</v>
      </c>
      <c r="AA459">
        <v>16</v>
      </c>
      <c r="AB459">
        <v>44</v>
      </c>
      <c r="AC459" s="26">
        <f t="shared" si="154"/>
        <v>0.26190476190476192</v>
      </c>
      <c r="AD459" s="20">
        <f t="shared" si="155"/>
        <v>1.9482758620689662</v>
      </c>
      <c r="AE459" s="20">
        <v>3.702</v>
      </c>
      <c r="AF459">
        <v>7</v>
      </c>
      <c r="AG459">
        <v>-5.6</v>
      </c>
      <c r="AH459">
        <v>8</v>
      </c>
      <c r="AI459">
        <v>1127</v>
      </c>
      <c r="AJ459">
        <v>49835</v>
      </c>
      <c r="AK459" s="20">
        <v>830.58333333332996</v>
      </c>
      <c r="AL459">
        <v>811.45</v>
      </c>
      <c r="AM459">
        <v>831</v>
      </c>
      <c r="AN459" s="26">
        <f t="shared" si="156"/>
        <v>19.775793650793652</v>
      </c>
      <c r="AO459">
        <v>32.869999999999997</v>
      </c>
      <c r="AP459" s="41">
        <f t="shared" si="157"/>
        <v>0.28205128205128205</v>
      </c>
      <c r="AQ459">
        <v>50</v>
      </c>
      <c r="AR459">
        <v>51</v>
      </c>
      <c r="AS459">
        <v>51</v>
      </c>
      <c r="AT459">
        <v>39</v>
      </c>
      <c r="AU459">
        <v>39</v>
      </c>
      <c r="AV459">
        <v>31</v>
      </c>
      <c r="AW459">
        <v>12</v>
      </c>
      <c r="AX459">
        <v>0</v>
      </c>
      <c r="AY459">
        <v>1</v>
      </c>
      <c r="AZ459">
        <v>2</v>
      </c>
      <c r="BA459" s="42">
        <f t="shared" si="158"/>
        <v>3</v>
      </c>
      <c r="BB459">
        <v>0.98</v>
      </c>
      <c r="BC459">
        <v>60.967700000000001</v>
      </c>
      <c r="BD459" s="20">
        <v>22.2</v>
      </c>
      <c r="BE459" s="20">
        <f t="shared" si="159"/>
        <v>72.2</v>
      </c>
      <c r="BF459" s="20">
        <f t="shared" si="160"/>
        <v>5.3385914104381049</v>
      </c>
      <c r="BG459">
        <v>228</v>
      </c>
      <c r="BH459">
        <v>321</v>
      </c>
      <c r="BI459">
        <v>433</v>
      </c>
      <c r="BJ459" s="41">
        <f t="shared" si="161"/>
        <v>0.34493192133131617</v>
      </c>
      <c r="BK459">
        <v>21</v>
      </c>
      <c r="BL459">
        <v>19</v>
      </c>
      <c r="BM459">
        <v>66</v>
      </c>
      <c r="BN459" s="42">
        <f t="shared" si="162"/>
        <v>-47</v>
      </c>
      <c r="BO459">
        <v>8</v>
      </c>
      <c r="BP459">
        <v>15</v>
      </c>
      <c r="BQ459">
        <v>15</v>
      </c>
      <c r="BR459">
        <v>70</v>
      </c>
      <c r="BS459" s="41">
        <f t="shared" si="163"/>
        <v>0.10294117647058823</v>
      </c>
      <c r="BT459">
        <v>0</v>
      </c>
      <c r="BU459">
        <v>0</v>
      </c>
      <c r="BV459" s="41">
        <f t="shared" si="164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2</v>
      </c>
      <c r="CW459">
        <v>0</v>
      </c>
      <c r="CX459">
        <v>1</v>
      </c>
      <c r="CY459">
        <v>0</v>
      </c>
      <c r="CZ459">
        <v>7</v>
      </c>
      <c r="DA459">
        <v>0</v>
      </c>
      <c r="DB459">
        <v>0</v>
      </c>
      <c r="DC459">
        <v>9</v>
      </c>
      <c r="DD459">
        <v>5</v>
      </c>
      <c r="DE459">
        <v>0</v>
      </c>
      <c r="DF459">
        <v>0</v>
      </c>
      <c r="DG459">
        <v>17</v>
      </c>
      <c r="DH459">
        <v>4</v>
      </c>
      <c r="DI459">
        <v>4</v>
      </c>
      <c r="DJ459">
        <v>5</v>
      </c>
      <c r="DK459">
        <v>5</v>
      </c>
      <c r="DL459">
        <v>0</v>
      </c>
      <c r="DM459">
        <v>4</v>
      </c>
      <c r="DN459">
        <v>4</v>
      </c>
      <c r="DO459">
        <v>0</v>
      </c>
      <c r="DP459" s="42">
        <f t="shared" si="165"/>
        <v>0</v>
      </c>
      <c r="DQ459" s="20">
        <v>1.0209999999999999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570</v>
      </c>
      <c r="DX459">
        <v>803</v>
      </c>
      <c r="DY459">
        <v>430</v>
      </c>
      <c r="DZ459">
        <v>610</v>
      </c>
      <c r="EA459">
        <v>321</v>
      </c>
      <c r="EB459">
        <v>434</v>
      </c>
      <c r="EC459">
        <v>24.76</v>
      </c>
      <c r="ED459">
        <v>37.479999999999997</v>
      </c>
      <c r="EE459">
        <v>39</v>
      </c>
      <c r="EF459">
        <v>47</v>
      </c>
      <c r="EG459" s="41">
        <f t="shared" si="166"/>
        <v>0.12149532710280374</v>
      </c>
      <c r="EH459" s="43">
        <f t="shared" si="167"/>
        <v>0.89170506912442393</v>
      </c>
      <c r="EI459" s="44">
        <f t="shared" si="168"/>
        <v>1.0132003962272276</v>
      </c>
      <c r="EJ459">
        <v>585</v>
      </c>
      <c r="EK459">
        <v>820</v>
      </c>
      <c r="EL459">
        <v>436</v>
      </c>
      <c r="EM459">
        <v>626</v>
      </c>
      <c r="EN459">
        <v>326</v>
      </c>
      <c r="EO459">
        <v>444</v>
      </c>
      <c r="EP459">
        <v>39</v>
      </c>
      <c r="EQ459">
        <v>48</v>
      </c>
      <c r="ER459">
        <v>276</v>
      </c>
      <c r="ES459">
        <v>452</v>
      </c>
      <c r="ET459">
        <v>106</v>
      </c>
      <c r="EU459">
        <v>159</v>
      </c>
      <c r="EV459">
        <v>21</v>
      </c>
      <c r="EW459">
        <v>26</v>
      </c>
      <c r="EX459">
        <v>45</v>
      </c>
      <c r="EY459">
        <v>48</v>
      </c>
      <c r="EZ459">
        <v>0.30000000000000004</v>
      </c>
      <c r="FA459">
        <v>2.5</v>
      </c>
      <c r="FB459">
        <v>2.8</v>
      </c>
      <c r="FC459" s="20">
        <v>10.07</v>
      </c>
      <c r="FD459" s="26">
        <f t="shared" si="169"/>
        <v>0.23976190476190476</v>
      </c>
      <c r="FE459">
        <v>1.2423999999999999</v>
      </c>
      <c r="FF459">
        <v>0.09</v>
      </c>
      <c r="FG459">
        <v>0.1</v>
      </c>
      <c r="FH459">
        <v>0.19</v>
      </c>
      <c r="FL459" s="42">
        <f t="shared" si="170"/>
        <v>99</v>
      </c>
      <c r="FM459" s="20">
        <f t="shared" si="171"/>
        <v>9</v>
      </c>
      <c r="FN459" s="41">
        <v>1.8077601400000001E-2</v>
      </c>
      <c r="FO459" s="20">
        <f t="shared" si="172"/>
        <v>10.199999999999999</v>
      </c>
      <c r="FP459" s="20">
        <f t="shared" si="173"/>
        <v>11.2042</v>
      </c>
      <c r="FQ459" s="20">
        <f t="shared" si="174"/>
        <v>101.52196684946699</v>
      </c>
      <c r="FR459">
        <v>11</v>
      </c>
      <c r="FS459" t="s">
        <v>2619</v>
      </c>
      <c r="FT459">
        <v>575</v>
      </c>
      <c r="FV459" t="s">
        <v>711</v>
      </c>
      <c r="FW459" s="45">
        <v>5000000</v>
      </c>
      <c r="FX459" s="45">
        <v>4450000</v>
      </c>
      <c r="FY459">
        <v>390</v>
      </c>
      <c r="FZ459">
        <v>18</v>
      </c>
      <c r="GA459">
        <v>68</v>
      </c>
      <c r="GB459">
        <v>86</v>
      </c>
      <c r="GC459">
        <v>36</v>
      </c>
      <c r="GD459">
        <v>62</v>
      </c>
      <c r="GE459">
        <v>280</v>
      </c>
      <c r="GF459">
        <v>7688</v>
      </c>
      <c r="GG459">
        <v>2.1</v>
      </c>
      <c r="GH459">
        <v>21</v>
      </c>
      <c r="GI459">
        <v>23.1</v>
      </c>
      <c r="GJ459" s="42">
        <f t="shared" si="175"/>
        <v>10.199999999999999</v>
      </c>
    </row>
    <row r="460" spans="1:192" x14ac:dyDescent="0.45">
      <c r="A460" s="40">
        <v>32021</v>
      </c>
      <c r="B460" t="s">
        <v>2620</v>
      </c>
      <c r="D460" t="s">
        <v>2621</v>
      </c>
      <c r="E460" t="s">
        <v>2621</v>
      </c>
      <c r="F460">
        <v>68</v>
      </c>
      <c r="G460">
        <v>179</v>
      </c>
      <c r="K460" t="s">
        <v>92</v>
      </c>
      <c r="L460">
        <v>2010</v>
      </c>
      <c r="M460">
        <v>30</v>
      </c>
      <c r="N460">
        <v>8</v>
      </c>
      <c r="O460">
        <v>8475692</v>
      </c>
      <c r="P460" t="s">
        <v>2622</v>
      </c>
      <c r="Q460" t="s">
        <v>2623</v>
      </c>
      <c r="R460" t="s">
        <v>2624</v>
      </c>
      <c r="S460" t="s">
        <v>2625</v>
      </c>
      <c r="T460" t="s">
        <v>710</v>
      </c>
      <c r="U460" t="s">
        <v>279</v>
      </c>
      <c r="V460">
        <v>80</v>
      </c>
      <c r="W460">
        <v>16</v>
      </c>
      <c r="X460">
        <v>37</v>
      </c>
      <c r="Y460">
        <v>23</v>
      </c>
      <c r="Z460">
        <v>53</v>
      </c>
      <c r="AA460">
        <v>1</v>
      </c>
      <c r="AB460">
        <v>0</v>
      </c>
      <c r="AC460" s="26">
        <f t="shared" si="154"/>
        <v>0.66249999999999998</v>
      </c>
      <c r="AD460" s="20">
        <f t="shared" si="155"/>
        <v>-1.7258485639686683</v>
      </c>
      <c r="AE460" s="20">
        <v>19.071000000000002</v>
      </c>
      <c r="AF460">
        <v>-10</v>
      </c>
      <c r="AG460">
        <v>-5.3</v>
      </c>
      <c r="AH460">
        <v>36</v>
      </c>
      <c r="AI460">
        <v>1915</v>
      </c>
      <c r="AJ460">
        <v>90836</v>
      </c>
      <c r="AK460" s="20">
        <v>1513.9</v>
      </c>
      <c r="AL460">
        <v>1513.9</v>
      </c>
      <c r="AM460">
        <v>1514</v>
      </c>
      <c r="AN460" s="26">
        <f t="shared" si="156"/>
        <v>18.924166666666668</v>
      </c>
      <c r="AO460">
        <v>31.32</v>
      </c>
      <c r="AP460" s="41">
        <f t="shared" si="157"/>
        <v>0.63095238095238093</v>
      </c>
      <c r="AQ460">
        <v>290</v>
      </c>
      <c r="AR460">
        <v>291</v>
      </c>
      <c r="AS460">
        <v>291</v>
      </c>
      <c r="AT460">
        <v>238</v>
      </c>
      <c r="AU460">
        <v>239</v>
      </c>
      <c r="AV460">
        <v>178</v>
      </c>
      <c r="AW460">
        <v>171</v>
      </c>
      <c r="AX460">
        <v>73</v>
      </c>
      <c r="AY460">
        <v>13</v>
      </c>
      <c r="AZ460">
        <v>18</v>
      </c>
      <c r="BA460" s="42">
        <f t="shared" si="158"/>
        <v>31</v>
      </c>
      <c r="BB460">
        <v>18.09</v>
      </c>
      <c r="BC460">
        <v>35.325800000000001</v>
      </c>
      <c r="BD460" s="20">
        <v>378.3</v>
      </c>
      <c r="BE460" s="20">
        <f t="shared" si="159"/>
        <v>668.3</v>
      </c>
      <c r="BF460" s="20">
        <f t="shared" si="160"/>
        <v>26.486557896822774</v>
      </c>
      <c r="BG460">
        <v>595</v>
      </c>
      <c r="BH460">
        <v>436</v>
      </c>
      <c r="BI460">
        <v>410</v>
      </c>
      <c r="BJ460" s="41">
        <f t="shared" si="161"/>
        <v>0.59203980099502485</v>
      </c>
      <c r="BK460">
        <v>62</v>
      </c>
      <c r="BL460">
        <v>62</v>
      </c>
      <c r="BM460">
        <v>93</v>
      </c>
      <c r="BN460" s="42">
        <f t="shared" si="162"/>
        <v>-31</v>
      </c>
      <c r="BO460">
        <v>61</v>
      </c>
      <c r="BP460">
        <v>58</v>
      </c>
      <c r="BQ460">
        <v>69</v>
      </c>
      <c r="BR460">
        <v>67</v>
      </c>
      <c r="BS460" s="41">
        <f t="shared" si="163"/>
        <v>5.9821428571428574E-2</v>
      </c>
      <c r="BT460">
        <v>21</v>
      </c>
      <c r="BU460">
        <v>59</v>
      </c>
      <c r="BV460" s="41">
        <f t="shared" si="164"/>
        <v>0.26250000000000001</v>
      </c>
      <c r="BW460">
        <v>3</v>
      </c>
      <c r="BX460">
        <v>14</v>
      </c>
      <c r="BY460">
        <v>4</v>
      </c>
      <c r="BZ460">
        <v>9</v>
      </c>
      <c r="CA460">
        <v>14</v>
      </c>
      <c r="CB460">
        <v>36</v>
      </c>
      <c r="CC460">
        <v>6</v>
      </c>
      <c r="CD460">
        <v>19</v>
      </c>
      <c r="CE460">
        <v>6</v>
      </c>
      <c r="CF460">
        <v>23</v>
      </c>
      <c r="CG460">
        <v>13</v>
      </c>
      <c r="CH460">
        <v>40</v>
      </c>
      <c r="CI460">
        <v>0</v>
      </c>
      <c r="CJ460">
        <v>2</v>
      </c>
      <c r="CK460">
        <v>1</v>
      </c>
      <c r="CL460">
        <v>3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4</v>
      </c>
      <c r="CT460">
        <v>1</v>
      </c>
      <c r="CU460">
        <v>0</v>
      </c>
      <c r="CV460">
        <v>11</v>
      </c>
      <c r="CW460">
        <v>0</v>
      </c>
      <c r="CX460">
        <v>4</v>
      </c>
      <c r="CY460">
        <v>5</v>
      </c>
      <c r="CZ460">
        <v>52</v>
      </c>
      <c r="DA460">
        <v>10</v>
      </c>
      <c r="DB460">
        <v>0</v>
      </c>
      <c r="DC460">
        <v>15</v>
      </c>
      <c r="DD460">
        <v>36</v>
      </c>
      <c r="DE460">
        <v>10</v>
      </c>
      <c r="DF460">
        <v>2</v>
      </c>
      <c r="DG460">
        <v>105</v>
      </c>
      <c r="DH460">
        <v>18</v>
      </c>
      <c r="DI460">
        <v>20</v>
      </c>
      <c r="DJ460">
        <v>18</v>
      </c>
      <c r="DK460">
        <v>18</v>
      </c>
      <c r="DL460">
        <v>0</v>
      </c>
      <c r="DM460">
        <v>19</v>
      </c>
      <c r="DN460">
        <v>19</v>
      </c>
      <c r="DO460">
        <v>0</v>
      </c>
      <c r="DP460" s="42">
        <f t="shared" si="165"/>
        <v>2</v>
      </c>
      <c r="DQ460" s="20">
        <v>0.121</v>
      </c>
      <c r="DR460">
        <v>18</v>
      </c>
      <c r="DS460">
        <v>0</v>
      </c>
      <c r="DT460">
        <v>0</v>
      </c>
      <c r="DU460">
        <v>0</v>
      </c>
      <c r="DV460">
        <v>0</v>
      </c>
      <c r="DW460">
        <v>1524</v>
      </c>
      <c r="DX460">
        <v>1435</v>
      </c>
      <c r="DY460">
        <v>1177</v>
      </c>
      <c r="DZ460">
        <v>1053</v>
      </c>
      <c r="EA460">
        <v>850</v>
      </c>
      <c r="EB460">
        <v>786</v>
      </c>
      <c r="EC460">
        <v>92.35</v>
      </c>
      <c r="ED460">
        <v>74.39</v>
      </c>
      <c r="EE460">
        <v>84</v>
      </c>
      <c r="EF460">
        <v>73</v>
      </c>
      <c r="EG460" s="41">
        <f t="shared" si="166"/>
        <v>9.8823529411764699E-2</v>
      </c>
      <c r="EH460" s="43">
        <f t="shared" si="167"/>
        <v>0.90712468193384221</v>
      </c>
      <c r="EI460" s="44">
        <f t="shared" si="168"/>
        <v>1.0059482113456069</v>
      </c>
      <c r="EJ460">
        <v>1524</v>
      </c>
      <c r="EK460">
        <v>1436</v>
      </c>
      <c r="EL460">
        <v>1177</v>
      </c>
      <c r="EM460">
        <v>1053</v>
      </c>
      <c r="EN460">
        <v>851</v>
      </c>
      <c r="EO460">
        <v>786</v>
      </c>
      <c r="EP460">
        <v>84</v>
      </c>
      <c r="EQ460">
        <v>73</v>
      </c>
      <c r="ER460">
        <v>852</v>
      </c>
      <c r="ES460">
        <v>729</v>
      </c>
      <c r="ET460">
        <v>377</v>
      </c>
      <c r="EU460">
        <v>295</v>
      </c>
      <c r="EV460">
        <v>48</v>
      </c>
      <c r="EW460">
        <v>35</v>
      </c>
      <c r="EX460">
        <v>105</v>
      </c>
      <c r="EY460">
        <v>81</v>
      </c>
      <c r="EZ460">
        <v>2.9</v>
      </c>
      <c r="FA460">
        <v>1.5</v>
      </c>
      <c r="FB460">
        <v>4.4000000000000004</v>
      </c>
      <c r="FC460" s="20">
        <v>42.65</v>
      </c>
      <c r="FD460" s="26">
        <f t="shared" si="169"/>
        <v>0.53312499999999996</v>
      </c>
      <c r="FE460">
        <v>4.8344000000000005</v>
      </c>
      <c r="FF460">
        <v>1.1400000000000001</v>
      </c>
      <c r="FG460">
        <v>0</v>
      </c>
      <c r="FH460">
        <v>1.1299999999999999</v>
      </c>
      <c r="FI460">
        <v>7</v>
      </c>
      <c r="FJ460">
        <v>4</v>
      </c>
      <c r="FK460">
        <v>1</v>
      </c>
      <c r="FL460" s="42">
        <f t="shared" si="170"/>
        <v>165</v>
      </c>
      <c r="FM460" s="20">
        <f t="shared" si="171"/>
        <v>7.2777777777777777</v>
      </c>
      <c r="FN460" s="41">
        <v>7.7358490599999996E-2</v>
      </c>
      <c r="FO460" s="20">
        <f t="shared" si="172"/>
        <v>49.4</v>
      </c>
      <c r="FP460" s="20">
        <f t="shared" si="173"/>
        <v>53.0242</v>
      </c>
      <c r="FQ460" s="20">
        <f t="shared" si="174"/>
        <v>117.27326771913599</v>
      </c>
      <c r="FR460">
        <v>4</v>
      </c>
      <c r="FS460" t="s">
        <v>314</v>
      </c>
      <c r="FT460">
        <v>195</v>
      </c>
      <c r="FV460" t="s">
        <v>711</v>
      </c>
      <c r="FW460" s="45">
        <v>4500000</v>
      </c>
      <c r="FX460" s="45">
        <v>4500000</v>
      </c>
      <c r="FY460">
        <v>463</v>
      </c>
      <c r="FZ460">
        <v>102</v>
      </c>
      <c r="GA460">
        <v>213</v>
      </c>
      <c r="GB460">
        <v>315</v>
      </c>
      <c r="GC460">
        <v>48</v>
      </c>
      <c r="GD460">
        <v>191</v>
      </c>
      <c r="GE460">
        <v>968</v>
      </c>
      <c r="GF460">
        <v>8125</v>
      </c>
      <c r="GG460">
        <v>23.7</v>
      </c>
      <c r="GH460">
        <v>10.7</v>
      </c>
      <c r="GI460">
        <v>34.5</v>
      </c>
      <c r="GJ460" s="42">
        <f t="shared" si="175"/>
        <v>49.4</v>
      </c>
    </row>
    <row r="461" spans="1:192" x14ac:dyDescent="0.45">
      <c r="A461" s="40">
        <v>33930</v>
      </c>
      <c r="B461" t="s">
        <v>2626</v>
      </c>
      <c r="D461" t="s">
        <v>156</v>
      </c>
      <c r="E461" t="s">
        <v>156</v>
      </c>
      <c r="F461">
        <v>71</v>
      </c>
      <c r="G461">
        <v>180</v>
      </c>
      <c r="H461">
        <v>2011</v>
      </c>
      <c r="I461">
        <v>1</v>
      </c>
      <c r="J461">
        <v>27</v>
      </c>
      <c r="K461" t="s">
        <v>92</v>
      </c>
      <c r="L461">
        <v>2013</v>
      </c>
      <c r="M461">
        <v>25</v>
      </c>
      <c r="N461">
        <v>5</v>
      </c>
      <c r="O461">
        <v>8476480</v>
      </c>
      <c r="P461" t="s">
        <v>2627</v>
      </c>
      <c r="Q461" t="s">
        <v>2628</v>
      </c>
      <c r="R461" t="s">
        <v>2629</v>
      </c>
      <c r="S461" t="s">
        <v>2630</v>
      </c>
      <c r="T461" t="s">
        <v>716</v>
      </c>
      <c r="U461" t="s">
        <v>2631</v>
      </c>
      <c r="V461">
        <v>81</v>
      </c>
      <c r="W461">
        <v>22</v>
      </c>
      <c r="X461">
        <v>26</v>
      </c>
      <c r="Y461">
        <v>12</v>
      </c>
      <c r="Z461">
        <v>48</v>
      </c>
      <c r="AA461">
        <v>0</v>
      </c>
      <c r="AB461">
        <v>0</v>
      </c>
      <c r="AC461" s="26">
        <f t="shared" si="154"/>
        <v>0.59259259259259256</v>
      </c>
      <c r="AD461" s="20">
        <f t="shared" si="155"/>
        <v>16.164179104477611</v>
      </c>
      <c r="AE461" s="20">
        <v>18.628</v>
      </c>
      <c r="AF461">
        <v>6</v>
      </c>
      <c r="AG461">
        <v>-6</v>
      </c>
      <c r="AH461">
        <v>45</v>
      </c>
      <c r="AI461">
        <v>1718</v>
      </c>
      <c r="AJ461">
        <v>83046</v>
      </c>
      <c r="AK461" s="20">
        <v>1384.1</v>
      </c>
      <c r="AL461">
        <v>1384.1</v>
      </c>
      <c r="AM461">
        <v>1384</v>
      </c>
      <c r="AN461" s="26">
        <f t="shared" si="156"/>
        <v>17.087654320987653</v>
      </c>
      <c r="AO461">
        <v>28.55</v>
      </c>
      <c r="AP461" s="41">
        <f t="shared" si="157"/>
        <v>0.52173913043478259</v>
      </c>
      <c r="AQ461">
        <v>246</v>
      </c>
      <c r="AR461">
        <v>247</v>
      </c>
      <c r="AS461">
        <v>247</v>
      </c>
      <c r="AT461">
        <v>203</v>
      </c>
      <c r="AU461">
        <v>204</v>
      </c>
      <c r="AV461">
        <v>155</v>
      </c>
      <c r="AW461">
        <v>194</v>
      </c>
      <c r="AX461">
        <v>109</v>
      </c>
      <c r="AY461">
        <v>8</v>
      </c>
      <c r="AZ461">
        <v>19</v>
      </c>
      <c r="BA461" s="42">
        <f t="shared" si="158"/>
        <v>27</v>
      </c>
      <c r="BB461">
        <v>22.47</v>
      </c>
      <c r="BC461">
        <v>20.632300000000001</v>
      </c>
      <c r="BD461" s="20">
        <v>178.5</v>
      </c>
      <c r="BE461" s="20">
        <f t="shared" si="159"/>
        <v>424.5</v>
      </c>
      <c r="BF461" s="20">
        <f t="shared" si="160"/>
        <v>18.401849577342677</v>
      </c>
      <c r="BG461">
        <v>665</v>
      </c>
      <c r="BH461">
        <v>439</v>
      </c>
      <c r="BI461">
        <v>315</v>
      </c>
      <c r="BJ461" s="41">
        <f t="shared" si="161"/>
        <v>0.6785714285714286</v>
      </c>
      <c r="BK461">
        <v>79</v>
      </c>
      <c r="BL461">
        <v>79</v>
      </c>
      <c r="BM461">
        <v>101</v>
      </c>
      <c r="BN461" s="42">
        <f t="shared" si="162"/>
        <v>-22</v>
      </c>
      <c r="BO461">
        <v>49</v>
      </c>
      <c r="BP461">
        <v>24</v>
      </c>
      <c r="BQ461">
        <v>27</v>
      </c>
      <c r="BR461">
        <v>44</v>
      </c>
      <c r="BS461" s="41">
        <f t="shared" si="163"/>
        <v>4.7008547008547008E-2</v>
      </c>
      <c r="BT461">
        <v>285</v>
      </c>
      <c r="BU461">
        <v>337</v>
      </c>
      <c r="BV461" s="41">
        <f t="shared" si="164"/>
        <v>0.45819935691318325</v>
      </c>
      <c r="BW461">
        <v>64</v>
      </c>
      <c r="BX461">
        <v>83</v>
      </c>
      <c r="BY461">
        <v>80</v>
      </c>
      <c r="BZ461">
        <v>92</v>
      </c>
      <c r="CA461">
        <v>141</v>
      </c>
      <c r="CB461">
        <v>162</v>
      </c>
      <c r="CC461">
        <v>115</v>
      </c>
      <c r="CD461">
        <v>120</v>
      </c>
      <c r="CE461">
        <v>68</v>
      </c>
      <c r="CF461">
        <v>97</v>
      </c>
      <c r="CG461">
        <v>170</v>
      </c>
      <c r="CH461">
        <v>193</v>
      </c>
      <c r="CI461">
        <v>0</v>
      </c>
      <c r="CJ461">
        <v>0</v>
      </c>
      <c r="CK461">
        <v>3</v>
      </c>
      <c r="CL461">
        <v>2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4</v>
      </c>
      <c r="CT461">
        <v>0</v>
      </c>
      <c r="CU461">
        <v>0</v>
      </c>
      <c r="CV461">
        <v>17</v>
      </c>
      <c r="CW461">
        <v>0</v>
      </c>
      <c r="CX461">
        <v>4</v>
      </c>
      <c r="CY461">
        <v>8</v>
      </c>
      <c r="CZ461">
        <v>37</v>
      </c>
      <c r="DA461">
        <v>13</v>
      </c>
      <c r="DB461">
        <v>2</v>
      </c>
      <c r="DC461">
        <v>8</v>
      </c>
      <c r="DD461">
        <v>18</v>
      </c>
      <c r="DE461">
        <v>13</v>
      </c>
      <c r="DF461">
        <v>1</v>
      </c>
      <c r="DG461">
        <v>100</v>
      </c>
      <c r="DH461">
        <v>21</v>
      </c>
      <c r="DI461">
        <v>21</v>
      </c>
      <c r="DJ461">
        <v>20</v>
      </c>
      <c r="DK461">
        <v>19</v>
      </c>
      <c r="DL461">
        <v>1</v>
      </c>
      <c r="DM461">
        <v>19</v>
      </c>
      <c r="DN461">
        <v>18</v>
      </c>
      <c r="DO461">
        <v>1</v>
      </c>
      <c r="DP461" s="42">
        <f t="shared" si="165"/>
        <v>0</v>
      </c>
      <c r="DQ461" s="20">
        <v>-3.2890000000000001</v>
      </c>
      <c r="DR461">
        <v>20</v>
      </c>
      <c r="DS461">
        <v>1</v>
      </c>
      <c r="DT461">
        <v>0</v>
      </c>
      <c r="DU461">
        <v>0</v>
      </c>
      <c r="DV461">
        <v>0</v>
      </c>
      <c r="DW461">
        <v>1611</v>
      </c>
      <c r="DX461">
        <v>1165</v>
      </c>
      <c r="DY461">
        <v>1202</v>
      </c>
      <c r="DZ461">
        <v>892</v>
      </c>
      <c r="EA461">
        <v>840</v>
      </c>
      <c r="EB461">
        <v>683</v>
      </c>
      <c r="EC461">
        <v>80.72</v>
      </c>
      <c r="ED461">
        <v>52.38</v>
      </c>
      <c r="EE461">
        <v>92</v>
      </c>
      <c r="EF461">
        <v>48</v>
      </c>
      <c r="EG461" s="41">
        <f t="shared" si="166"/>
        <v>0.10952380952380952</v>
      </c>
      <c r="EH461" s="43">
        <f t="shared" si="167"/>
        <v>0.92972181551976574</v>
      </c>
      <c r="EI461" s="44">
        <f t="shared" si="168"/>
        <v>1.0392456250435753</v>
      </c>
      <c r="EJ461">
        <v>1615</v>
      </c>
      <c r="EK461">
        <v>1163</v>
      </c>
      <c r="EL461">
        <v>1205</v>
      </c>
      <c r="EM461">
        <v>892</v>
      </c>
      <c r="EN461">
        <v>842</v>
      </c>
      <c r="EO461">
        <v>682</v>
      </c>
      <c r="EP461">
        <v>92</v>
      </c>
      <c r="EQ461">
        <v>47</v>
      </c>
      <c r="ER461">
        <v>826</v>
      </c>
      <c r="ES461">
        <v>586</v>
      </c>
      <c r="ET461">
        <v>305</v>
      </c>
      <c r="EU461">
        <v>214</v>
      </c>
      <c r="EV461">
        <v>48</v>
      </c>
      <c r="EW461">
        <v>21</v>
      </c>
      <c r="EX461">
        <v>93</v>
      </c>
      <c r="EY461">
        <v>91</v>
      </c>
      <c r="EZ461">
        <v>3.3</v>
      </c>
      <c r="FA461">
        <v>1.4</v>
      </c>
      <c r="FB461">
        <v>4.8</v>
      </c>
      <c r="FC461" s="20">
        <v>50.05</v>
      </c>
      <c r="FD461" s="26">
        <f t="shared" si="169"/>
        <v>0.61790123456790125</v>
      </c>
      <c r="FE461">
        <v>4.8042999999999996</v>
      </c>
      <c r="FF461">
        <v>0.23</v>
      </c>
      <c r="FG461">
        <v>0.02</v>
      </c>
      <c r="FH461">
        <v>0.25</v>
      </c>
      <c r="FL461" s="42">
        <f t="shared" si="170"/>
        <v>169</v>
      </c>
      <c r="FM461" s="20">
        <f t="shared" si="171"/>
        <v>5.3</v>
      </c>
      <c r="FN461" s="41">
        <v>0.13616176390000001</v>
      </c>
      <c r="FO461" s="20">
        <f t="shared" si="172"/>
        <v>43.5</v>
      </c>
      <c r="FP461" s="20">
        <f t="shared" si="173"/>
        <v>47.342199999999998</v>
      </c>
      <c r="FQ461" s="20">
        <f t="shared" si="174"/>
        <v>120.33812585795825</v>
      </c>
      <c r="FV461" t="s">
        <v>751</v>
      </c>
      <c r="FW461" s="45">
        <v>1975000</v>
      </c>
      <c r="FX461" s="45">
        <v>1937500</v>
      </c>
      <c r="FY461">
        <v>282</v>
      </c>
      <c r="FZ461">
        <v>55</v>
      </c>
      <c r="GA461">
        <v>72</v>
      </c>
      <c r="GB461">
        <v>127</v>
      </c>
      <c r="GC461">
        <v>19</v>
      </c>
      <c r="GD461">
        <v>138</v>
      </c>
      <c r="GE461">
        <v>425</v>
      </c>
      <c r="GF461">
        <v>4161</v>
      </c>
      <c r="GG461">
        <v>8.1999999999999993</v>
      </c>
      <c r="GH461">
        <v>5.0999999999999996</v>
      </c>
      <c r="GI461">
        <v>13.3</v>
      </c>
      <c r="GJ461" s="42">
        <f t="shared" si="175"/>
        <v>43.5</v>
      </c>
    </row>
    <row r="462" spans="1:192" x14ac:dyDescent="0.45">
      <c r="A462" s="40">
        <v>31530</v>
      </c>
      <c r="B462" t="s">
        <v>398</v>
      </c>
      <c r="D462" t="s">
        <v>399</v>
      </c>
      <c r="E462" t="s">
        <v>399</v>
      </c>
      <c r="F462">
        <v>74</v>
      </c>
      <c r="G462">
        <v>235</v>
      </c>
      <c r="H462">
        <v>2004</v>
      </c>
      <c r="I462">
        <v>6</v>
      </c>
      <c r="J462">
        <v>180</v>
      </c>
      <c r="K462" t="s">
        <v>202</v>
      </c>
      <c r="L462">
        <v>2006</v>
      </c>
      <c r="M462">
        <v>31</v>
      </c>
      <c r="N462">
        <v>12</v>
      </c>
      <c r="O462">
        <v>8471392</v>
      </c>
      <c r="P462" t="s">
        <v>2632</v>
      </c>
      <c r="Q462" t="s">
        <v>2633</v>
      </c>
      <c r="R462" t="s">
        <v>2634</v>
      </c>
      <c r="S462" t="s">
        <v>519</v>
      </c>
      <c r="T462" t="s">
        <v>720</v>
      </c>
      <c r="U462" t="s">
        <v>129</v>
      </c>
      <c r="V462">
        <v>54</v>
      </c>
      <c r="W462">
        <v>2</v>
      </c>
      <c r="X462">
        <v>10</v>
      </c>
      <c r="Y462">
        <v>5</v>
      </c>
      <c r="Z462">
        <v>12</v>
      </c>
      <c r="AA462">
        <v>19</v>
      </c>
      <c r="AB462">
        <v>57</v>
      </c>
      <c r="AC462" s="26">
        <f t="shared" si="154"/>
        <v>0.22222222222222221</v>
      </c>
      <c r="AD462" s="20">
        <f t="shared" si="155"/>
        <v>2.205047318611987</v>
      </c>
      <c r="AE462" s="20">
        <v>4.0469999999999997</v>
      </c>
      <c r="AF462">
        <v>5</v>
      </c>
      <c r="AG462">
        <v>0.30000000000000004</v>
      </c>
      <c r="AH462">
        <v>46</v>
      </c>
      <c r="AI462">
        <v>1275</v>
      </c>
      <c r="AJ462">
        <v>57163</v>
      </c>
      <c r="AK462" s="20">
        <v>952.71666666666999</v>
      </c>
      <c r="AL462">
        <v>952.72</v>
      </c>
      <c r="AM462">
        <v>953</v>
      </c>
      <c r="AN462" s="26">
        <f t="shared" si="156"/>
        <v>17.642901234567901</v>
      </c>
      <c r="AO462">
        <v>29.76</v>
      </c>
      <c r="AP462" s="41">
        <f t="shared" si="157"/>
        <v>0.32432432432432434</v>
      </c>
      <c r="AQ462">
        <v>127</v>
      </c>
      <c r="AR462">
        <v>127</v>
      </c>
      <c r="AS462">
        <v>127</v>
      </c>
      <c r="AT462">
        <v>80</v>
      </c>
      <c r="AU462">
        <v>80</v>
      </c>
      <c r="AV462">
        <v>47</v>
      </c>
      <c r="AW462">
        <v>30</v>
      </c>
      <c r="AX462">
        <v>4</v>
      </c>
      <c r="AY462">
        <v>3</v>
      </c>
      <c r="AZ462">
        <v>8</v>
      </c>
      <c r="BA462" s="42">
        <f t="shared" si="158"/>
        <v>11</v>
      </c>
      <c r="BB462">
        <v>2.2200000000000002</v>
      </c>
      <c r="BC462">
        <v>48.446800000000003</v>
      </c>
      <c r="BD462" s="20">
        <v>107.3</v>
      </c>
      <c r="BE462" s="20">
        <f t="shared" si="159"/>
        <v>234.3</v>
      </c>
      <c r="BF462" s="20">
        <f t="shared" si="160"/>
        <v>14.755646989671678</v>
      </c>
      <c r="BG462">
        <v>188</v>
      </c>
      <c r="BH462">
        <v>310</v>
      </c>
      <c r="BI462">
        <v>389</v>
      </c>
      <c r="BJ462" s="41">
        <f t="shared" si="161"/>
        <v>0.32582322357019067</v>
      </c>
      <c r="BK462">
        <v>131</v>
      </c>
      <c r="BL462">
        <v>131</v>
      </c>
      <c r="BM462">
        <v>74</v>
      </c>
      <c r="BN462" s="42">
        <f t="shared" si="162"/>
        <v>57</v>
      </c>
      <c r="BO462">
        <v>33</v>
      </c>
      <c r="BP462">
        <v>32</v>
      </c>
      <c r="BQ462">
        <v>5</v>
      </c>
      <c r="BR462">
        <v>84</v>
      </c>
      <c r="BS462" s="41">
        <f t="shared" si="163"/>
        <v>8.9456869009584661E-2</v>
      </c>
      <c r="BT462">
        <v>0</v>
      </c>
      <c r="BU462">
        <v>0</v>
      </c>
      <c r="BV462" s="41">
        <f t="shared" si="164"/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4</v>
      </c>
      <c r="CZ462">
        <v>29</v>
      </c>
      <c r="DA462">
        <v>3</v>
      </c>
      <c r="DB462">
        <v>0</v>
      </c>
      <c r="DC462">
        <v>20</v>
      </c>
      <c r="DD462">
        <v>10</v>
      </c>
      <c r="DE462">
        <v>0</v>
      </c>
      <c r="DF462">
        <v>0</v>
      </c>
      <c r="DG462">
        <v>14</v>
      </c>
      <c r="DH462">
        <v>22</v>
      </c>
      <c r="DI462">
        <v>8</v>
      </c>
      <c r="DJ462">
        <v>23</v>
      </c>
      <c r="DK462">
        <v>23</v>
      </c>
      <c r="DL462">
        <v>0</v>
      </c>
      <c r="DM462">
        <v>7</v>
      </c>
      <c r="DN462">
        <v>7</v>
      </c>
      <c r="DO462">
        <v>0</v>
      </c>
      <c r="DP462" s="42">
        <f t="shared" si="165"/>
        <v>-14</v>
      </c>
      <c r="DQ462" s="20">
        <v>-9.3659999999999997</v>
      </c>
      <c r="DR462">
        <v>22</v>
      </c>
      <c r="DS462">
        <v>0</v>
      </c>
      <c r="DT462">
        <v>0</v>
      </c>
      <c r="DU462">
        <v>0</v>
      </c>
      <c r="DV462">
        <v>0</v>
      </c>
      <c r="DW462">
        <v>818</v>
      </c>
      <c r="DX462">
        <v>1095</v>
      </c>
      <c r="DY462">
        <v>616</v>
      </c>
      <c r="DZ462">
        <v>855</v>
      </c>
      <c r="EA462">
        <v>435</v>
      </c>
      <c r="EB462">
        <v>615</v>
      </c>
      <c r="EC462">
        <v>38.79</v>
      </c>
      <c r="ED462">
        <v>54.16</v>
      </c>
      <c r="EE462">
        <v>37</v>
      </c>
      <c r="EF462">
        <v>46</v>
      </c>
      <c r="EG462" s="41">
        <f t="shared" si="166"/>
        <v>8.5057471264367815E-2</v>
      </c>
      <c r="EH462" s="43">
        <f t="shared" si="167"/>
        <v>0.9252032520325203</v>
      </c>
      <c r="EI462" s="44">
        <f t="shared" si="168"/>
        <v>1.0102607232968881</v>
      </c>
      <c r="EJ462">
        <v>824</v>
      </c>
      <c r="EK462">
        <v>1095</v>
      </c>
      <c r="EL462">
        <v>620</v>
      </c>
      <c r="EM462">
        <v>854</v>
      </c>
      <c r="EN462">
        <v>443</v>
      </c>
      <c r="EO462">
        <v>615</v>
      </c>
      <c r="EP462">
        <v>38</v>
      </c>
      <c r="EQ462">
        <v>46</v>
      </c>
      <c r="ER462">
        <v>436</v>
      </c>
      <c r="ES462">
        <v>552</v>
      </c>
      <c r="ET462">
        <v>156</v>
      </c>
      <c r="EU462">
        <v>193</v>
      </c>
      <c r="EV462">
        <v>19</v>
      </c>
      <c r="EW462">
        <v>26</v>
      </c>
      <c r="EX462">
        <v>63</v>
      </c>
      <c r="EY462">
        <v>57</v>
      </c>
      <c r="EZ462">
        <v>0.30000000000000004</v>
      </c>
      <c r="FA462">
        <v>2.2000000000000002</v>
      </c>
      <c r="FB462">
        <v>2.4</v>
      </c>
      <c r="FC462" s="20">
        <v>9.2200000000000006</v>
      </c>
      <c r="FD462" s="26">
        <f t="shared" si="169"/>
        <v>0.17074074074074075</v>
      </c>
      <c r="FE462">
        <v>0.58630000000000004</v>
      </c>
      <c r="FF462">
        <v>0.02</v>
      </c>
      <c r="FG462">
        <v>-0.83</v>
      </c>
      <c r="FH462">
        <v>-0.81</v>
      </c>
      <c r="FL462" s="42">
        <f t="shared" si="170"/>
        <v>261</v>
      </c>
      <c r="FM462" s="20">
        <f t="shared" si="171"/>
        <v>6.1818181818181817</v>
      </c>
      <c r="FN462" s="41">
        <v>1.1332227800000001E-2</v>
      </c>
      <c r="FO462" s="20">
        <f t="shared" si="172"/>
        <v>7.4</v>
      </c>
      <c r="FP462" s="20">
        <f t="shared" si="173"/>
        <v>10.126799999999999</v>
      </c>
      <c r="FQ462" s="20">
        <f t="shared" si="174"/>
        <v>120.47611050466033</v>
      </c>
      <c r="FR462">
        <v>4</v>
      </c>
      <c r="FS462" t="s">
        <v>455</v>
      </c>
      <c r="FT462">
        <v>195</v>
      </c>
      <c r="FV462" t="s">
        <v>711</v>
      </c>
      <c r="FW462" s="45">
        <v>1100000</v>
      </c>
      <c r="FX462" s="45">
        <v>1100000</v>
      </c>
      <c r="FY462">
        <v>688</v>
      </c>
      <c r="FZ462">
        <v>25</v>
      </c>
      <c r="GA462">
        <v>102</v>
      </c>
      <c r="GB462">
        <v>127</v>
      </c>
      <c r="GC462">
        <v>-8</v>
      </c>
      <c r="GD462">
        <v>550</v>
      </c>
      <c r="GE462">
        <v>688</v>
      </c>
      <c r="GF462">
        <v>13046</v>
      </c>
      <c r="GG462">
        <v>0.9</v>
      </c>
      <c r="GH462">
        <v>28.6</v>
      </c>
      <c r="GI462">
        <v>29.5</v>
      </c>
      <c r="GJ462" s="42">
        <f t="shared" si="175"/>
        <v>7.4</v>
      </c>
    </row>
    <row r="463" spans="1:192" x14ac:dyDescent="0.45">
      <c r="A463" s="40">
        <v>33506</v>
      </c>
      <c r="B463" t="s">
        <v>356</v>
      </c>
      <c r="D463" t="s">
        <v>223</v>
      </c>
      <c r="E463" t="s">
        <v>223</v>
      </c>
      <c r="F463">
        <v>71</v>
      </c>
      <c r="G463">
        <v>186</v>
      </c>
      <c r="H463">
        <v>2010</v>
      </c>
      <c r="I463">
        <v>2</v>
      </c>
      <c r="J463">
        <v>51</v>
      </c>
      <c r="K463" t="s">
        <v>202</v>
      </c>
      <c r="L463">
        <v>2013</v>
      </c>
      <c r="M463">
        <v>26</v>
      </c>
      <c r="N463">
        <v>5</v>
      </c>
      <c r="O463">
        <v>8475714</v>
      </c>
      <c r="P463" t="s">
        <v>2635</v>
      </c>
      <c r="Q463" t="s">
        <v>2636</v>
      </c>
      <c r="R463" t="s">
        <v>2637</v>
      </c>
      <c r="S463" t="s">
        <v>1503</v>
      </c>
      <c r="T463" t="s">
        <v>716</v>
      </c>
      <c r="U463" t="s">
        <v>307</v>
      </c>
      <c r="V463">
        <v>68</v>
      </c>
      <c r="W463">
        <v>16</v>
      </c>
      <c r="X463">
        <v>19</v>
      </c>
      <c r="Y463">
        <v>10</v>
      </c>
      <c r="Z463">
        <v>35</v>
      </c>
      <c r="AA463">
        <v>9</v>
      </c>
      <c r="AB463">
        <v>29</v>
      </c>
      <c r="AC463" s="26">
        <f t="shared" si="154"/>
        <v>0.51470588235294112</v>
      </c>
      <c r="AD463" s="20">
        <f t="shared" si="155"/>
        <v>10.870967741935484</v>
      </c>
      <c r="AE463" s="20">
        <v>13.82</v>
      </c>
      <c r="AF463">
        <v>20</v>
      </c>
      <c r="AG463">
        <v>-4.5999999999999996</v>
      </c>
      <c r="AH463">
        <v>12</v>
      </c>
      <c r="AI463">
        <v>1579</v>
      </c>
      <c r="AJ463">
        <v>64812</v>
      </c>
      <c r="AK463" s="20">
        <v>1080.2</v>
      </c>
      <c r="AL463">
        <v>1080.2</v>
      </c>
      <c r="AM463">
        <v>1080</v>
      </c>
      <c r="AN463" s="26">
        <f t="shared" si="156"/>
        <v>15.88529411764706</v>
      </c>
      <c r="AO463">
        <v>26.25</v>
      </c>
      <c r="AP463" s="41">
        <f t="shared" si="157"/>
        <v>0.74468085106382975</v>
      </c>
      <c r="AQ463">
        <v>184</v>
      </c>
      <c r="AR463">
        <v>184</v>
      </c>
      <c r="AS463">
        <v>184</v>
      </c>
      <c r="AT463">
        <v>144</v>
      </c>
      <c r="AU463">
        <v>144</v>
      </c>
      <c r="AV463">
        <v>105</v>
      </c>
      <c r="AW463">
        <v>106</v>
      </c>
      <c r="AX463">
        <v>43</v>
      </c>
      <c r="AY463">
        <v>8</v>
      </c>
      <c r="AZ463">
        <v>10</v>
      </c>
      <c r="BA463" s="42">
        <f t="shared" si="158"/>
        <v>18</v>
      </c>
      <c r="BB463">
        <v>10.58</v>
      </c>
      <c r="BC463">
        <v>29.952400000000001</v>
      </c>
      <c r="BD463" s="20">
        <v>191.6</v>
      </c>
      <c r="BE463" s="20">
        <f t="shared" si="159"/>
        <v>375.6</v>
      </c>
      <c r="BF463" s="20">
        <f t="shared" si="160"/>
        <v>20.862803184595446</v>
      </c>
      <c r="BG463">
        <v>314</v>
      </c>
      <c r="BH463">
        <v>339</v>
      </c>
      <c r="BI463">
        <v>490</v>
      </c>
      <c r="BJ463" s="41">
        <f t="shared" si="161"/>
        <v>0.39054726368159204</v>
      </c>
      <c r="BK463">
        <v>36</v>
      </c>
      <c r="BL463">
        <v>36</v>
      </c>
      <c r="BM463">
        <v>61</v>
      </c>
      <c r="BN463" s="42">
        <f t="shared" si="162"/>
        <v>-25</v>
      </c>
      <c r="BO463">
        <v>39</v>
      </c>
      <c r="BP463">
        <v>10</v>
      </c>
      <c r="BQ463">
        <v>22</v>
      </c>
      <c r="BR463">
        <v>31</v>
      </c>
      <c r="BS463" s="41">
        <f t="shared" si="163"/>
        <v>3.5267349260523322E-2</v>
      </c>
      <c r="BT463">
        <v>266</v>
      </c>
      <c r="BU463">
        <v>253</v>
      </c>
      <c r="BV463" s="41">
        <f t="shared" si="164"/>
        <v>0.51252408477842004</v>
      </c>
      <c r="BW463">
        <v>117</v>
      </c>
      <c r="BX463">
        <v>111</v>
      </c>
      <c r="BY463">
        <v>85</v>
      </c>
      <c r="BZ463">
        <v>66</v>
      </c>
      <c r="CA463">
        <v>64</v>
      </c>
      <c r="CB463">
        <v>76</v>
      </c>
      <c r="CC463">
        <v>91</v>
      </c>
      <c r="CD463">
        <v>95</v>
      </c>
      <c r="CE463">
        <v>89</v>
      </c>
      <c r="CF463">
        <v>86</v>
      </c>
      <c r="CG463">
        <v>141</v>
      </c>
      <c r="CH463">
        <v>129</v>
      </c>
      <c r="CI463">
        <v>0</v>
      </c>
      <c r="CJ463">
        <v>1</v>
      </c>
      <c r="CK463">
        <v>0</v>
      </c>
      <c r="CL463">
        <v>3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14</v>
      </c>
      <c r="CW463">
        <v>0</v>
      </c>
      <c r="CX463">
        <v>1</v>
      </c>
      <c r="CY463">
        <v>5</v>
      </c>
      <c r="CZ463">
        <v>33</v>
      </c>
      <c r="DA463">
        <v>6</v>
      </c>
      <c r="DB463">
        <v>3</v>
      </c>
      <c r="DC463">
        <v>11</v>
      </c>
      <c r="DD463">
        <v>12</v>
      </c>
      <c r="DE463">
        <v>5</v>
      </c>
      <c r="DF463">
        <v>0</v>
      </c>
      <c r="DG463">
        <v>68</v>
      </c>
      <c r="DH463">
        <v>6</v>
      </c>
      <c r="DI463">
        <v>8</v>
      </c>
      <c r="DJ463">
        <v>6</v>
      </c>
      <c r="DK463">
        <v>6</v>
      </c>
      <c r="DL463">
        <v>0</v>
      </c>
      <c r="DM463">
        <v>8</v>
      </c>
      <c r="DN463">
        <v>8</v>
      </c>
      <c r="DO463">
        <v>0</v>
      </c>
      <c r="DP463" s="42">
        <f t="shared" si="165"/>
        <v>2</v>
      </c>
      <c r="DQ463" s="20">
        <v>-1.583</v>
      </c>
      <c r="DR463">
        <v>6</v>
      </c>
      <c r="DS463">
        <v>0</v>
      </c>
      <c r="DT463">
        <v>0</v>
      </c>
      <c r="DU463">
        <v>0</v>
      </c>
      <c r="DV463">
        <v>0</v>
      </c>
      <c r="DW463">
        <v>909</v>
      </c>
      <c r="DX463">
        <v>1136</v>
      </c>
      <c r="DY463">
        <v>683</v>
      </c>
      <c r="DZ463">
        <v>848</v>
      </c>
      <c r="EA463">
        <v>476</v>
      </c>
      <c r="EB463">
        <v>627</v>
      </c>
      <c r="EC463">
        <v>41.78</v>
      </c>
      <c r="ED463">
        <v>57.66</v>
      </c>
      <c r="EE463">
        <v>47</v>
      </c>
      <c r="EF463">
        <v>38</v>
      </c>
      <c r="EG463" s="41">
        <f t="shared" si="166"/>
        <v>9.8739495798319324E-2</v>
      </c>
      <c r="EH463" s="43">
        <f t="shared" si="167"/>
        <v>0.93939393939393945</v>
      </c>
      <c r="EI463" s="44">
        <f t="shared" si="168"/>
        <v>1.0381334351922589</v>
      </c>
      <c r="EJ463">
        <v>906</v>
      </c>
      <c r="EK463">
        <v>1135</v>
      </c>
      <c r="EL463">
        <v>680</v>
      </c>
      <c r="EM463">
        <v>849</v>
      </c>
      <c r="EN463">
        <v>474</v>
      </c>
      <c r="EO463">
        <v>628</v>
      </c>
      <c r="EP463">
        <v>47</v>
      </c>
      <c r="EQ463">
        <v>38</v>
      </c>
      <c r="ER463">
        <v>410</v>
      </c>
      <c r="ES463">
        <v>544</v>
      </c>
      <c r="ET463">
        <v>140</v>
      </c>
      <c r="EU463">
        <v>216</v>
      </c>
      <c r="EV463">
        <v>28</v>
      </c>
      <c r="EW463">
        <v>22</v>
      </c>
      <c r="EX463">
        <v>66</v>
      </c>
      <c r="EY463">
        <v>65</v>
      </c>
      <c r="EZ463">
        <v>2.2999999999999998</v>
      </c>
      <c r="FA463">
        <v>1.8</v>
      </c>
      <c r="FB463">
        <v>4.0999999999999996</v>
      </c>
      <c r="FC463" s="20">
        <v>34.76</v>
      </c>
      <c r="FD463" s="26">
        <f t="shared" si="169"/>
        <v>0.51117647058823523</v>
      </c>
      <c r="FE463">
        <v>3.3174000000000001</v>
      </c>
      <c r="FF463">
        <v>0.97</v>
      </c>
      <c r="FG463">
        <v>-0.04</v>
      </c>
      <c r="FH463">
        <v>0.92</v>
      </c>
      <c r="FL463" s="42">
        <f t="shared" si="170"/>
        <v>79</v>
      </c>
      <c r="FM463" s="20">
        <f t="shared" si="171"/>
        <v>9.6666666666666661</v>
      </c>
      <c r="FN463" s="41">
        <v>7.8751500599999996E-2</v>
      </c>
      <c r="FO463" s="20">
        <f t="shared" si="172"/>
        <v>33.799999999999997</v>
      </c>
      <c r="FP463" s="20">
        <f t="shared" si="173"/>
        <v>34.683399999999999</v>
      </c>
      <c r="FQ463" s="20">
        <f t="shared" si="174"/>
        <v>113.59007591186817</v>
      </c>
      <c r="FR463">
        <v>4</v>
      </c>
      <c r="FS463" t="s">
        <v>189</v>
      </c>
      <c r="FT463">
        <v>195</v>
      </c>
      <c r="FV463" t="s">
        <v>711</v>
      </c>
      <c r="FW463" s="45">
        <v>1800000</v>
      </c>
      <c r="FX463" s="45">
        <v>2000000</v>
      </c>
      <c r="FY463">
        <v>316</v>
      </c>
      <c r="FZ463">
        <v>56</v>
      </c>
      <c r="GA463">
        <v>67</v>
      </c>
      <c r="GB463">
        <v>123</v>
      </c>
      <c r="GC463">
        <v>29</v>
      </c>
      <c r="GD463">
        <v>73</v>
      </c>
      <c r="GE463">
        <v>472</v>
      </c>
      <c r="GF463">
        <v>4781</v>
      </c>
      <c r="GG463">
        <v>6.4</v>
      </c>
      <c r="GH463">
        <v>6.2</v>
      </c>
      <c r="GI463">
        <v>12.6</v>
      </c>
      <c r="GJ463" s="42">
        <f t="shared" si="175"/>
        <v>33.799999999999997</v>
      </c>
    </row>
    <row r="464" spans="1:192" x14ac:dyDescent="0.45">
      <c r="A464" s="40">
        <v>33540</v>
      </c>
      <c r="B464" t="s">
        <v>2638</v>
      </c>
      <c r="D464" t="s">
        <v>223</v>
      </c>
      <c r="E464" t="s">
        <v>223</v>
      </c>
      <c r="F464">
        <v>73</v>
      </c>
      <c r="G464">
        <v>202</v>
      </c>
      <c r="H464">
        <v>2010</v>
      </c>
      <c r="I464">
        <v>2</v>
      </c>
      <c r="J464">
        <v>57</v>
      </c>
      <c r="K464" t="s">
        <v>92</v>
      </c>
      <c r="L464">
        <v>2014</v>
      </c>
      <c r="M464">
        <v>26</v>
      </c>
      <c r="N464">
        <v>4</v>
      </c>
      <c r="O464">
        <v>8475715</v>
      </c>
      <c r="P464" t="s">
        <v>2639</v>
      </c>
      <c r="Q464" t="s">
        <v>2640</v>
      </c>
      <c r="R464" t="s">
        <v>2641</v>
      </c>
      <c r="S464" t="s">
        <v>2642</v>
      </c>
      <c r="T464" t="s">
        <v>716</v>
      </c>
      <c r="U464" t="s">
        <v>917</v>
      </c>
      <c r="V464">
        <v>63</v>
      </c>
      <c r="W464">
        <v>9</v>
      </c>
      <c r="X464">
        <v>2</v>
      </c>
      <c r="Y464">
        <v>1</v>
      </c>
      <c r="Z464">
        <v>11</v>
      </c>
      <c r="AA464">
        <v>20</v>
      </c>
      <c r="AB464">
        <v>67</v>
      </c>
      <c r="AC464" s="26">
        <f t="shared" si="154"/>
        <v>0.17460317460317459</v>
      </c>
      <c r="AD464" s="20">
        <f t="shared" si="155"/>
        <v>-11.567164179104477</v>
      </c>
      <c r="AE464" s="20">
        <v>5.1059999999999999</v>
      </c>
      <c r="AF464">
        <v>-11</v>
      </c>
      <c r="AG464">
        <v>1.2</v>
      </c>
      <c r="AH464">
        <v>14</v>
      </c>
      <c r="AI464">
        <v>937</v>
      </c>
      <c r="AJ464">
        <v>44512</v>
      </c>
      <c r="AK464" s="20">
        <v>741.83333333332996</v>
      </c>
      <c r="AL464">
        <v>741.83</v>
      </c>
      <c r="AM464">
        <v>742</v>
      </c>
      <c r="AN464" s="26">
        <f t="shared" si="156"/>
        <v>11.775661375661375</v>
      </c>
      <c r="AO464">
        <v>19.88</v>
      </c>
      <c r="AP464" s="41">
        <f t="shared" si="157"/>
        <v>0.57894736842105265</v>
      </c>
      <c r="AQ464">
        <v>142</v>
      </c>
      <c r="AR464">
        <v>143</v>
      </c>
      <c r="AS464">
        <v>143</v>
      </c>
      <c r="AT464">
        <v>114</v>
      </c>
      <c r="AU464">
        <v>115</v>
      </c>
      <c r="AV464">
        <v>81</v>
      </c>
      <c r="AW464">
        <v>73</v>
      </c>
      <c r="AX464">
        <v>28</v>
      </c>
      <c r="AY464">
        <v>6</v>
      </c>
      <c r="AZ464">
        <v>9</v>
      </c>
      <c r="BA464" s="42">
        <f t="shared" si="158"/>
        <v>15</v>
      </c>
      <c r="BB464">
        <v>7.02</v>
      </c>
      <c r="BC464">
        <v>36.913600000000002</v>
      </c>
      <c r="BD464" s="20">
        <v>36.6</v>
      </c>
      <c r="BE464" s="20">
        <f t="shared" si="159"/>
        <v>178.6</v>
      </c>
      <c r="BF464" s="20">
        <f t="shared" si="160"/>
        <v>14.445358100912607</v>
      </c>
      <c r="BG464">
        <v>227</v>
      </c>
      <c r="BH464">
        <v>234</v>
      </c>
      <c r="BI464">
        <v>230</v>
      </c>
      <c r="BJ464" s="41">
        <f t="shared" si="161"/>
        <v>0.49671772428884026</v>
      </c>
      <c r="BK464">
        <v>72</v>
      </c>
      <c r="BL464">
        <v>72</v>
      </c>
      <c r="BM464">
        <v>65</v>
      </c>
      <c r="BN464" s="42">
        <f t="shared" si="162"/>
        <v>7</v>
      </c>
      <c r="BO464">
        <v>34</v>
      </c>
      <c r="BP464">
        <v>24</v>
      </c>
      <c r="BQ464">
        <v>23</v>
      </c>
      <c r="BR464">
        <v>27</v>
      </c>
      <c r="BS464" s="41">
        <f t="shared" si="163"/>
        <v>4.9907578558225509E-2</v>
      </c>
      <c r="BT464">
        <v>99</v>
      </c>
      <c r="BU464">
        <v>88</v>
      </c>
      <c r="BV464" s="41">
        <f t="shared" si="164"/>
        <v>0.52941176470588236</v>
      </c>
      <c r="BW464">
        <v>29</v>
      </c>
      <c r="BX464">
        <v>24</v>
      </c>
      <c r="BY464">
        <v>35</v>
      </c>
      <c r="BZ464">
        <v>32</v>
      </c>
      <c r="CA464">
        <v>35</v>
      </c>
      <c r="CB464">
        <v>32</v>
      </c>
      <c r="CC464">
        <v>16</v>
      </c>
      <c r="CD464">
        <v>24</v>
      </c>
      <c r="CE464">
        <v>48</v>
      </c>
      <c r="CF464">
        <v>37</v>
      </c>
      <c r="CG464">
        <v>63</v>
      </c>
      <c r="CH464">
        <v>46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3</v>
      </c>
      <c r="CT464">
        <v>0</v>
      </c>
      <c r="CU464">
        <v>0</v>
      </c>
      <c r="CV464">
        <v>5</v>
      </c>
      <c r="CW464">
        <v>0</v>
      </c>
      <c r="CX464">
        <v>2</v>
      </c>
      <c r="CY464">
        <v>7</v>
      </c>
      <c r="CZ464">
        <v>25</v>
      </c>
      <c r="DA464">
        <v>5</v>
      </c>
      <c r="DB464">
        <v>2</v>
      </c>
      <c r="DC464">
        <v>3</v>
      </c>
      <c r="DD464">
        <v>11</v>
      </c>
      <c r="DE464">
        <v>1</v>
      </c>
      <c r="DF464">
        <v>0</v>
      </c>
      <c r="DG464">
        <v>59</v>
      </c>
      <c r="DH464">
        <v>6</v>
      </c>
      <c r="DI464">
        <v>7</v>
      </c>
      <c r="DJ464">
        <v>7</v>
      </c>
      <c r="DK464">
        <v>7</v>
      </c>
      <c r="DL464">
        <v>0</v>
      </c>
      <c r="DM464">
        <v>7</v>
      </c>
      <c r="DN464">
        <v>7</v>
      </c>
      <c r="DO464">
        <v>0</v>
      </c>
      <c r="DP464" s="42">
        <f t="shared" si="165"/>
        <v>1</v>
      </c>
      <c r="DQ464" s="20">
        <v>4.5999999999999999E-2</v>
      </c>
      <c r="DR464">
        <v>6</v>
      </c>
      <c r="DS464">
        <v>0</v>
      </c>
      <c r="DT464">
        <v>0</v>
      </c>
      <c r="DU464">
        <v>0</v>
      </c>
      <c r="DV464">
        <v>0</v>
      </c>
      <c r="DW464">
        <v>663</v>
      </c>
      <c r="DX464">
        <v>718</v>
      </c>
      <c r="DY464">
        <v>497</v>
      </c>
      <c r="DZ464">
        <v>514</v>
      </c>
      <c r="EA464">
        <v>346</v>
      </c>
      <c r="EB464">
        <v>375</v>
      </c>
      <c r="EC464">
        <v>27.7</v>
      </c>
      <c r="ED464">
        <v>30.09</v>
      </c>
      <c r="EE464">
        <v>19</v>
      </c>
      <c r="EF464">
        <v>36</v>
      </c>
      <c r="EG464" s="41">
        <f t="shared" si="166"/>
        <v>5.4913294797687862E-2</v>
      </c>
      <c r="EH464" s="43">
        <f t="shared" si="167"/>
        <v>0.90400000000000003</v>
      </c>
      <c r="EI464" s="44">
        <f t="shared" si="168"/>
        <v>0.95891329479768794</v>
      </c>
      <c r="EJ464">
        <v>663</v>
      </c>
      <c r="EK464">
        <v>715</v>
      </c>
      <c r="EL464">
        <v>497</v>
      </c>
      <c r="EM464">
        <v>511</v>
      </c>
      <c r="EN464">
        <v>345</v>
      </c>
      <c r="EO464">
        <v>373</v>
      </c>
      <c r="EP464">
        <v>19</v>
      </c>
      <c r="EQ464">
        <v>36</v>
      </c>
      <c r="ER464">
        <v>311</v>
      </c>
      <c r="ES464">
        <v>324</v>
      </c>
      <c r="ET464">
        <v>108</v>
      </c>
      <c r="EU464">
        <v>115</v>
      </c>
      <c r="EV464">
        <v>11</v>
      </c>
      <c r="EW464">
        <v>13</v>
      </c>
      <c r="EX464">
        <v>46</v>
      </c>
      <c r="EY464">
        <v>54</v>
      </c>
      <c r="EZ464">
        <v>0</v>
      </c>
      <c r="FA464">
        <v>0.30000000000000004</v>
      </c>
      <c r="FB464">
        <v>0.30000000000000004</v>
      </c>
      <c r="FC464" s="20">
        <v>15.15</v>
      </c>
      <c r="FD464" s="26">
        <f t="shared" si="169"/>
        <v>0.24047619047619048</v>
      </c>
      <c r="FE464">
        <v>0.63080000000000003</v>
      </c>
      <c r="FF464">
        <v>-0.03</v>
      </c>
      <c r="FG464">
        <v>0.39</v>
      </c>
      <c r="FH464">
        <v>0.36</v>
      </c>
      <c r="FL464" s="42">
        <f t="shared" si="170"/>
        <v>113</v>
      </c>
      <c r="FM464" s="20">
        <f t="shared" si="171"/>
        <v>15.833333333333334</v>
      </c>
      <c r="FN464" s="41">
        <v>4.52289024E-2</v>
      </c>
      <c r="FO464" s="20">
        <f t="shared" si="172"/>
        <v>9.6</v>
      </c>
      <c r="FP464" s="20">
        <f t="shared" si="173"/>
        <v>11.0092</v>
      </c>
      <c r="FQ464" s="20">
        <f t="shared" si="174"/>
        <v>111.69674992922906</v>
      </c>
      <c r="FR464">
        <v>14</v>
      </c>
      <c r="FS464" t="s">
        <v>189</v>
      </c>
      <c r="FT464">
        <v>290</v>
      </c>
      <c r="FV464" t="s">
        <v>711</v>
      </c>
      <c r="FW464" s="45">
        <v>1600000</v>
      </c>
      <c r="FX464" s="45">
        <v>1700000</v>
      </c>
      <c r="FY464">
        <v>197</v>
      </c>
      <c r="FZ464">
        <v>30</v>
      </c>
      <c r="GA464">
        <v>29</v>
      </c>
      <c r="GB464">
        <v>59</v>
      </c>
      <c r="GC464">
        <v>3</v>
      </c>
      <c r="GD464">
        <v>89</v>
      </c>
      <c r="GE464">
        <v>283</v>
      </c>
      <c r="GF464">
        <v>2282</v>
      </c>
      <c r="GG464">
        <v>3.5</v>
      </c>
      <c r="GH464">
        <v>2.2999999999999998</v>
      </c>
      <c r="GI464">
        <v>5.8</v>
      </c>
      <c r="GJ464" s="42">
        <f t="shared" si="175"/>
        <v>9.6</v>
      </c>
    </row>
    <row r="465" spans="1:192" x14ac:dyDescent="0.45">
      <c r="A465" s="40">
        <v>33652</v>
      </c>
      <c r="B465" t="s">
        <v>1001</v>
      </c>
      <c r="D465" t="s">
        <v>169</v>
      </c>
      <c r="E465" t="s">
        <v>169</v>
      </c>
      <c r="F465">
        <v>77</v>
      </c>
      <c r="G465">
        <v>212</v>
      </c>
      <c r="H465">
        <v>2010</v>
      </c>
      <c r="I465">
        <v>2</v>
      </c>
      <c r="J465">
        <v>46</v>
      </c>
      <c r="K465" t="s">
        <v>92</v>
      </c>
      <c r="L465">
        <v>2013</v>
      </c>
      <c r="M465">
        <v>25</v>
      </c>
      <c r="N465">
        <v>5</v>
      </c>
      <c r="O465">
        <v>8475716</v>
      </c>
      <c r="P465" t="s">
        <v>2643</v>
      </c>
      <c r="Q465" t="s">
        <v>2644</v>
      </c>
      <c r="R465" t="s">
        <v>2645</v>
      </c>
      <c r="S465" t="s">
        <v>317</v>
      </c>
      <c r="T465" t="s">
        <v>720</v>
      </c>
      <c r="U465" t="s">
        <v>129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28</v>
      </c>
      <c r="AB465">
        <v>69</v>
      </c>
      <c r="AC465" s="26">
        <f t="shared" si="154"/>
        <v>0</v>
      </c>
      <c r="AD465" s="20">
        <f t="shared" si="155"/>
        <v>-0.2857142857142857</v>
      </c>
      <c r="AE465" s="20">
        <v>0</v>
      </c>
      <c r="AF465">
        <v>-2</v>
      </c>
      <c r="AG465">
        <v>-0.5</v>
      </c>
      <c r="AH465">
        <v>2</v>
      </c>
      <c r="AI465">
        <v>50</v>
      </c>
      <c r="AJ465">
        <v>2001</v>
      </c>
      <c r="AK465" s="20">
        <v>33.35</v>
      </c>
      <c r="AL465">
        <v>33.35</v>
      </c>
      <c r="AM465">
        <v>33</v>
      </c>
      <c r="AN465" s="26">
        <f t="shared" si="156"/>
        <v>16.675000000000001</v>
      </c>
      <c r="AO465">
        <v>28.22</v>
      </c>
      <c r="AP465" s="41">
        <f t="shared" si="157"/>
        <v>0</v>
      </c>
      <c r="AQ465">
        <v>3</v>
      </c>
      <c r="AR465">
        <v>3</v>
      </c>
      <c r="AS465">
        <v>3</v>
      </c>
      <c r="AT465">
        <v>2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0</v>
      </c>
      <c r="BA465" s="42">
        <f t="shared" si="158"/>
        <v>0</v>
      </c>
      <c r="BB465">
        <v>0.03</v>
      </c>
      <c r="BC465">
        <v>0</v>
      </c>
      <c r="BD465" s="20">
        <v>0</v>
      </c>
      <c r="BE465" s="20">
        <f t="shared" si="159"/>
        <v>3</v>
      </c>
      <c r="BF465" s="20">
        <f t="shared" si="160"/>
        <v>5.3973013493253372</v>
      </c>
      <c r="BG465">
        <v>9</v>
      </c>
      <c r="BH465">
        <v>10</v>
      </c>
      <c r="BI465">
        <v>16</v>
      </c>
      <c r="BJ465" s="41">
        <f t="shared" si="161"/>
        <v>0.36</v>
      </c>
      <c r="BK465">
        <v>1</v>
      </c>
      <c r="BL465">
        <v>1</v>
      </c>
      <c r="BM465">
        <v>0</v>
      </c>
      <c r="BN465" s="42">
        <f t="shared" si="162"/>
        <v>1</v>
      </c>
      <c r="BO465">
        <v>2</v>
      </c>
      <c r="BP465">
        <v>2</v>
      </c>
      <c r="BQ465">
        <v>1</v>
      </c>
      <c r="BR465">
        <v>4</v>
      </c>
      <c r="BS465" s="41">
        <f t="shared" si="163"/>
        <v>0.16666666666666666</v>
      </c>
      <c r="BT465">
        <v>0</v>
      </c>
      <c r="BU465">
        <v>0</v>
      </c>
      <c r="BV465" s="41">
        <f t="shared" si="164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1</v>
      </c>
      <c r="DL465">
        <v>0</v>
      </c>
      <c r="DM465">
        <v>0</v>
      </c>
      <c r="DN465">
        <v>0</v>
      </c>
      <c r="DO465">
        <v>0</v>
      </c>
      <c r="DP465" s="42">
        <f t="shared" si="165"/>
        <v>-1</v>
      </c>
      <c r="DQ465" s="20">
        <v>-0.871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24</v>
      </c>
      <c r="DX465">
        <v>32</v>
      </c>
      <c r="DY465">
        <v>14</v>
      </c>
      <c r="DZ465">
        <v>20</v>
      </c>
      <c r="EA465">
        <v>8</v>
      </c>
      <c r="EB465">
        <v>13</v>
      </c>
      <c r="EC465">
        <v>0.42</v>
      </c>
      <c r="ED465">
        <v>1.27</v>
      </c>
      <c r="EE465">
        <v>0</v>
      </c>
      <c r="EF465">
        <v>2</v>
      </c>
      <c r="EG465" s="41">
        <f t="shared" si="166"/>
        <v>0</v>
      </c>
      <c r="EH465" s="43">
        <f t="shared" si="167"/>
        <v>0.84615384615384615</v>
      </c>
      <c r="EI465" s="44">
        <f t="shared" si="168"/>
        <v>0.84615384615384615</v>
      </c>
      <c r="EJ465">
        <v>23</v>
      </c>
      <c r="EK465">
        <v>32</v>
      </c>
      <c r="EL465">
        <v>14</v>
      </c>
      <c r="EM465">
        <v>20</v>
      </c>
      <c r="EN465">
        <v>8</v>
      </c>
      <c r="EO465">
        <v>13</v>
      </c>
      <c r="EP465">
        <v>0</v>
      </c>
      <c r="EQ465">
        <v>2</v>
      </c>
      <c r="ER465">
        <v>7</v>
      </c>
      <c r="ES465">
        <v>18</v>
      </c>
      <c r="ET465">
        <v>1</v>
      </c>
      <c r="EU465">
        <v>5</v>
      </c>
      <c r="EV465">
        <v>0</v>
      </c>
      <c r="EW465">
        <v>1</v>
      </c>
      <c r="EX465">
        <v>1</v>
      </c>
      <c r="EY465">
        <v>3</v>
      </c>
      <c r="EZ465">
        <v>0</v>
      </c>
      <c r="FA465">
        <v>-0.1</v>
      </c>
      <c r="FB465">
        <v>-0.1</v>
      </c>
      <c r="FC465" s="20">
        <v>-0.5</v>
      </c>
      <c r="FD465" s="26">
        <f t="shared" si="169"/>
        <v>-0.25</v>
      </c>
      <c r="FE465">
        <v>1E-4</v>
      </c>
      <c r="FF465">
        <v>0</v>
      </c>
      <c r="FG465">
        <v>0</v>
      </c>
      <c r="FH465">
        <v>0</v>
      </c>
      <c r="FL465" s="42">
        <f t="shared" si="170"/>
        <v>7</v>
      </c>
      <c r="FM465" s="20">
        <f t="shared" si="171"/>
        <v>2</v>
      </c>
      <c r="FN465" s="41">
        <v>0</v>
      </c>
      <c r="FO465" s="20">
        <f t="shared" si="172"/>
        <v>-0.2</v>
      </c>
      <c r="FP465" s="20">
        <f t="shared" si="173"/>
        <v>-0.17419999999999999</v>
      </c>
      <c r="FQ465" s="20">
        <f t="shared" si="174"/>
        <v>100.74962518740629</v>
      </c>
      <c r="FV465" t="s">
        <v>751</v>
      </c>
      <c r="FW465" s="45">
        <v>1300000</v>
      </c>
      <c r="FX465" s="45">
        <v>1250000</v>
      </c>
      <c r="FY465">
        <v>177</v>
      </c>
      <c r="FZ465">
        <v>3</v>
      </c>
      <c r="GA465">
        <v>22</v>
      </c>
      <c r="GB465">
        <v>25</v>
      </c>
      <c r="GC465">
        <v>-8</v>
      </c>
      <c r="GD465">
        <v>84</v>
      </c>
      <c r="GE465">
        <v>143</v>
      </c>
      <c r="GF465">
        <v>3182</v>
      </c>
      <c r="GG465">
        <v>-0.9</v>
      </c>
      <c r="GH465">
        <v>6.5</v>
      </c>
      <c r="GI465">
        <v>5.6</v>
      </c>
      <c r="GJ465" s="42">
        <f t="shared" si="175"/>
        <v>-0.2</v>
      </c>
    </row>
    <row r="466" spans="1:192" x14ac:dyDescent="0.45">
      <c r="A466" s="40">
        <v>33633</v>
      </c>
      <c r="B466" t="s">
        <v>2646</v>
      </c>
      <c r="C466" t="s">
        <v>362</v>
      </c>
      <c r="D466" t="s">
        <v>107</v>
      </c>
      <c r="E466" t="s">
        <v>107</v>
      </c>
      <c r="F466">
        <v>75</v>
      </c>
      <c r="G466">
        <v>205</v>
      </c>
      <c r="H466">
        <v>2010</v>
      </c>
      <c r="I466">
        <v>2</v>
      </c>
      <c r="J466">
        <v>54</v>
      </c>
      <c r="K466" t="s">
        <v>202</v>
      </c>
      <c r="L466">
        <v>2017</v>
      </c>
      <c r="M466">
        <v>26</v>
      </c>
      <c r="N466">
        <v>1</v>
      </c>
      <c r="O466">
        <v>8475718</v>
      </c>
      <c r="P466" t="s">
        <v>2647</v>
      </c>
      <c r="Q466" t="s">
        <v>2648</v>
      </c>
      <c r="R466" t="s">
        <v>2649</v>
      </c>
      <c r="S466" t="s">
        <v>766</v>
      </c>
      <c r="T466" t="s">
        <v>720</v>
      </c>
      <c r="U466" t="s">
        <v>129</v>
      </c>
      <c r="V466">
        <v>2</v>
      </c>
      <c r="W466">
        <v>2</v>
      </c>
      <c r="X466">
        <v>0</v>
      </c>
      <c r="Y466">
        <v>0</v>
      </c>
      <c r="Z466">
        <v>2</v>
      </c>
      <c r="AA466">
        <v>24</v>
      </c>
      <c r="AB466">
        <v>67</v>
      </c>
      <c r="AC466" s="26">
        <f t="shared" si="154"/>
        <v>1</v>
      </c>
      <c r="AD466" s="20">
        <f t="shared" si="155"/>
        <v>0</v>
      </c>
      <c r="AE466" s="20">
        <v>1</v>
      </c>
      <c r="AF466">
        <v>5</v>
      </c>
      <c r="AG466">
        <v>0.60000000000000009</v>
      </c>
      <c r="AH466">
        <v>0</v>
      </c>
      <c r="AI466">
        <v>53</v>
      </c>
      <c r="AJ466">
        <v>2083</v>
      </c>
      <c r="AK466" s="20">
        <v>34.716666666667003</v>
      </c>
      <c r="AL466">
        <v>34.72</v>
      </c>
      <c r="AM466">
        <v>35</v>
      </c>
      <c r="AN466" s="26">
        <f t="shared" si="156"/>
        <v>17.358333333333334</v>
      </c>
      <c r="AO466">
        <v>28.93</v>
      </c>
      <c r="AP466" s="41">
        <f t="shared" si="157"/>
        <v>0.4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2</v>
      </c>
      <c r="AW466">
        <v>1</v>
      </c>
      <c r="AX466">
        <v>0</v>
      </c>
      <c r="AY466">
        <v>0</v>
      </c>
      <c r="AZ466">
        <v>0</v>
      </c>
      <c r="BA466" s="42">
        <f t="shared" si="158"/>
        <v>0</v>
      </c>
      <c r="BB466">
        <v>7.0000000000000007E-2</v>
      </c>
      <c r="BC466">
        <v>40</v>
      </c>
      <c r="BD466" s="20">
        <v>0</v>
      </c>
      <c r="BE466" s="20">
        <f t="shared" si="159"/>
        <v>4</v>
      </c>
      <c r="BF466" s="20">
        <f t="shared" si="160"/>
        <v>6.9124423963133639</v>
      </c>
      <c r="BG466">
        <v>8</v>
      </c>
      <c r="BH466">
        <v>6</v>
      </c>
      <c r="BI466">
        <v>14</v>
      </c>
      <c r="BJ466" s="41">
        <f t="shared" si="161"/>
        <v>0.36363636363636365</v>
      </c>
      <c r="BK466">
        <v>2</v>
      </c>
      <c r="BL466">
        <v>2</v>
      </c>
      <c r="BM466">
        <v>7</v>
      </c>
      <c r="BN466" s="42">
        <f t="shared" si="162"/>
        <v>-5</v>
      </c>
      <c r="BO466">
        <v>2</v>
      </c>
      <c r="BP466">
        <v>1</v>
      </c>
      <c r="BQ466">
        <v>0</v>
      </c>
      <c r="BR466">
        <v>3</v>
      </c>
      <c r="BS466" s="41">
        <f t="shared" si="163"/>
        <v>0.1</v>
      </c>
      <c r="BT466">
        <v>0</v>
      </c>
      <c r="BU466">
        <v>0</v>
      </c>
      <c r="BV466" s="41">
        <f t="shared" si="164"/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0</v>
      </c>
      <c r="CX466">
        <v>0</v>
      </c>
      <c r="CY466">
        <v>0</v>
      </c>
      <c r="CZ466">
        <v>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s="42">
        <f t="shared" si="165"/>
        <v>0</v>
      </c>
      <c r="DQ466" s="20">
        <v>0.14799999999999999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48</v>
      </c>
      <c r="DX466">
        <v>37</v>
      </c>
      <c r="DY466">
        <v>35</v>
      </c>
      <c r="DZ466">
        <v>27</v>
      </c>
      <c r="EA466">
        <v>27</v>
      </c>
      <c r="EB466">
        <v>19</v>
      </c>
      <c r="EC466">
        <v>2.2200000000000002</v>
      </c>
      <c r="ED466">
        <v>1.73</v>
      </c>
      <c r="EE466">
        <v>5</v>
      </c>
      <c r="EF466">
        <v>0</v>
      </c>
      <c r="EG466" s="41">
        <f t="shared" si="166"/>
        <v>0.18518518518518517</v>
      </c>
      <c r="EH466" s="43">
        <f t="shared" si="167"/>
        <v>1</v>
      </c>
      <c r="EI466" s="44">
        <f t="shared" si="168"/>
        <v>1.1851851851851851</v>
      </c>
      <c r="EJ466">
        <v>49</v>
      </c>
      <c r="EK466">
        <v>37</v>
      </c>
      <c r="EL466">
        <v>36</v>
      </c>
      <c r="EM466">
        <v>27</v>
      </c>
      <c r="EN466">
        <v>28</v>
      </c>
      <c r="EO466">
        <v>19</v>
      </c>
      <c r="EP466">
        <v>5</v>
      </c>
      <c r="EQ466">
        <v>0</v>
      </c>
      <c r="ER466">
        <v>27</v>
      </c>
      <c r="ES466">
        <v>20</v>
      </c>
      <c r="ET466">
        <v>12</v>
      </c>
      <c r="EU466">
        <v>10</v>
      </c>
      <c r="EV466">
        <v>3</v>
      </c>
      <c r="EW466">
        <v>0</v>
      </c>
      <c r="EX466">
        <v>0</v>
      </c>
      <c r="EY466">
        <v>1</v>
      </c>
      <c r="EZ466">
        <v>0.4</v>
      </c>
      <c r="FA466">
        <v>0.5</v>
      </c>
      <c r="FB466">
        <v>0.8</v>
      </c>
      <c r="FC466" s="20">
        <v>3.25</v>
      </c>
      <c r="FD466" s="26">
        <f t="shared" si="169"/>
        <v>1.625</v>
      </c>
      <c r="FE466">
        <v>0.44620000000000004</v>
      </c>
      <c r="FF466">
        <v>0</v>
      </c>
      <c r="FG466">
        <v>0</v>
      </c>
      <c r="FH466">
        <v>0</v>
      </c>
      <c r="FL466" s="42">
        <f t="shared" si="170"/>
        <v>5</v>
      </c>
      <c r="FM466" s="20">
        <f t="shared" si="171"/>
        <v>0</v>
      </c>
      <c r="FN466" s="41">
        <v>0.30597014929999999</v>
      </c>
      <c r="FO466" s="20">
        <f t="shared" si="172"/>
        <v>2</v>
      </c>
      <c r="FP466" s="20">
        <f t="shared" si="173"/>
        <v>2.0295999999999998</v>
      </c>
      <c r="FQ466" s="20">
        <f t="shared" si="174"/>
        <v>146.88940092165899</v>
      </c>
      <c r="FU466" t="s">
        <v>731</v>
      </c>
      <c r="FV466" t="s">
        <v>751</v>
      </c>
      <c r="FW466" s="45">
        <v>650000</v>
      </c>
      <c r="FX466" s="45">
        <v>650000</v>
      </c>
      <c r="FY466">
        <v>2</v>
      </c>
      <c r="FZ466">
        <v>2</v>
      </c>
      <c r="GA466">
        <v>0</v>
      </c>
      <c r="GB466">
        <v>2</v>
      </c>
      <c r="GC466">
        <v>5</v>
      </c>
      <c r="GD466">
        <v>0</v>
      </c>
      <c r="GE466">
        <v>2</v>
      </c>
      <c r="GF466">
        <v>35</v>
      </c>
      <c r="GG466">
        <v>0.4</v>
      </c>
      <c r="GH466">
        <v>0.5</v>
      </c>
      <c r="GI466">
        <v>0.8</v>
      </c>
      <c r="GJ466" s="42">
        <f t="shared" si="175"/>
        <v>2</v>
      </c>
    </row>
    <row r="467" spans="1:192" x14ac:dyDescent="0.45">
      <c r="A467" s="40">
        <v>31904</v>
      </c>
      <c r="B467" t="s">
        <v>832</v>
      </c>
      <c r="C467" t="s">
        <v>475</v>
      </c>
      <c r="D467" t="s">
        <v>91</v>
      </c>
      <c r="E467" t="s">
        <v>91</v>
      </c>
      <c r="F467">
        <v>73</v>
      </c>
      <c r="G467">
        <v>189</v>
      </c>
      <c r="K467" t="s">
        <v>92</v>
      </c>
      <c r="L467">
        <v>2008</v>
      </c>
      <c r="M467">
        <v>30</v>
      </c>
      <c r="N467">
        <v>10</v>
      </c>
      <c r="O467">
        <v>8473673</v>
      </c>
      <c r="P467" t="s">
        <v>2650</v>
      </c>
      <c r="Q467" t="s">
        <v>2651</v>
      </c>
      <c r="R467" t="s">
        <v>2652</v>
      </c>
      <c r="S467" t="s">
        <v>774</v>
      </c>
      <c r="T467" t="s">
        <v>720</v>
      </c>
      <c r="U467" t="s">
        <v>178</v>
      </c>
      <c r="V467">
        <v>37</v>
      </c>
      <c r="W467">
        <v>1</v>
      </c>
      <c r="X467">
        <v>4</v>
      </c>
      <c r="Y467">
        <v>4</v>
      </c>
      <c r="Z467">
        <v>5</v>
      </c>
      <c r="AA467">
        <v>24</v>
      </c>
      <c r="AB467">
        <v>49</v>
      </c>
      <c r="AC467" s="26">
        <f t="shared" si="154"/>
        <v>0.13513513513513514</v>
      </c>
      <c r="AD467" s="20">
        <f t="shared" si="155"/>
        <v>-3.9416666666666664</v>
      </c>
      <c r="AE467" s="20">
        <v>1.758</v>
      </c>
      <c r="AF467">
        <v>3</v>
      </c>
      <c r="AG467">
        <v>5.6</v>
      </c>
      <c r="AH467">
        <v>6</v>
      </c>
      <c r="AI467">
        <v>910</v>
      </c>
      <c r="AJ467">
        <v>40104</v>
      </c>
      <c r="AK467" s="20">
        <v>668.4</v>
      </c>
      <c r="AL467">
        <v>668.4</v>
      </c>
      <c r="AM467">
        <v>668</v>
      </c>
      <c r="AN467" s="26">
        <f t="shared" si="156"/>
        <v>18.064864864864866</v>
      </c>
      <c r="AO467">
        <v>30.2</v>
      </c>
      <c r="AP467" s="41">
        <f t="shared" si="157"/>
        <v>0.17241379310344829</v>
      </c>
      <c r="AQ467">
        <v>89</v>
      </c>
      <c r="AR467">
        <v>89</v>
      </c>
      <c r="AS467">
        <v>89</v>
      </c>
      <c r="AT467">
        <v>50</v>
      </c>
      <c r="AU467">
        <v>50</v>
      </c>
      <c r="AV467">
        <v>38</v>
      </c>
      <c r="AW467">
        <v>21</v>
      </c>
      <c r="AX467">
        <v>2</v>
      </c>
      <c r="AY467">
        <v>3</v>
      </c>
      <c r="AZ467">
        <v>8</v>
      </c>
      <c r="BA467" s="42">
        <f t="shared" si="158"/>
        <v>11</v>
      </c>
      <c r="BB467">
        <v>1.65</v>
      </c>
      <c r="BC467">
        <v>50.315800000000003</v>
      </c>
      <c r="BD467" s="20">
        <v>63.6</v>
      </c>
      <c r="BE467" s="20">
        <f t="shared" si="159"/>
        <v>152.6</v>
      </c>
      <c r="BF467" s="20">
        <f t="shared" si="160"/>
        <v>13.6983842010772</v>
      </c>
      <c r="BG467">
        <v>216</v>
      </c>
      <c r="BH467">
        <v>225</v>
      </c>
      <c r="BI467">
        <v>180</v>
      </c>
      <c r="BJ467" s="41">
        <f t="shared" si="161"/>
        <v>0.54545454545454541</v>
      </c>
      <c r="BK467">
        <v>33</v>
      </c>
      <c r="BL467">
        <v>33</v>
      </c>
      <c r="BM467">
        <v>82</v>
      </c>
      <c r="BN467" s="42">
        <f t="shared" si="162"/>
        <v>-49</v>
      </c>
      <c r="BO467">
        <v>12</v>
      </c>
      <c r="BP467">
        <v>27</v>
      </c>
      <c r="BQ467">
        <v>13</v>
      </c>
      <c r="BR467">
        <v>72</v>
      </c>
      <c r="BS467" s="41">
        <f t="shared" si="163"/>
        <v>0.13259668508287292</v>
      </c>
      <c r="BT467">
        <v>0</v>
      </c>
      <c r="BU467">
        <v>0</v>
      </c>
      <c r="BV467" s="41">
        <f t="shared" si="164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2</v>
      </c>
      <c r="CY467">
        <v>2</v>
      </c>
      <c r="CZ467">
        <v>8</v>
      </c>
      <c r="DA467">
        <v>2</v>
      </c>
      <c r="DB467">
        <v>0</v>
      </c>
      <c r="DC467">
        <v>12</v>
      </c>
      <c r="DD467">
        <v>1</v>
      </c>
      <c r="DE467">
        <v>0</v>
      </c>
      <c r="DF467">
        <v>0</v>
      </c>
      <c r="DG467">
        <v>23</v>
      </c>
      <c r="DH467">
        <v>3</v>
      </c>
      <c r="DI467">
        <v>2</v>
      </c>
      <c r="DJ467">
        <v>3</v>
      </c>
      <c r="DK467">
        <v>3</v>
      </c>
      <c r="DL467">
        <v>0</v>
      </c>
      <c r="DM467">
        <v>2</v>
      </c>
      <c r="DN467">
        <v>2</v>
      </c>
      <c r="DO467">
        <v>0</v>
      </c>
      <c r="DP467" s="42">
        <f t="shared" si="165"/>
        <v>-1</v>
      </c>
      <c r="DQ467" s="20">
        <v>1.827</v>
      </c>
      <c r="DR467">
        <v>3</v>
      </c>
      <c r="DS467">
        <v>0</v>
      </c>
      <c r="DT467">
        <v>0</v>
      </c>
      <c r="DU467">
        <v>0</v>
      </c>
      <c r="DV467">
        <v>0</v>
      </c>
      <c r="DW467">
        <v>637</v>
      </c>
      <c r="DX467">
        <v>675</v>
      </c>
      <c r="DY467">
        <v>454</v>
      </c>
      <c r="DZ467">
        <v>471</v>
      </c>
      <c r="EA467">
        <v>332</v>
      </c>
      <c r="EB467">
        <v>341</v>
      </c>
      <c r="EC467">
        <v>32.869999999999997</v>
      </c>
      <c r="ED467">
        <v>28.71</v>
      </c>
      <c r="EE467">
        <v>29</v>
      </c>
      <c r="EF467">
        <v>29</v>
      </c>
      <c r="EG467" s="41">
        <f t="shared" si="166"/>
        <v>8.7349397590361449E-2</v>
      </c>
      <c r="EH467" s="43">
        <f t="shared" si="167"/>
        <v>0.91495601173020524</v>
      </c>
      <c r="EI467" s="44">
        <f t="shared" si="168"/>
        <v>1.0023054093205668</v>
      </c>
      <c r="EJ467">
        <v>643</v>
      </c>
      <c r="EK467">
        <v>674</v>
      </c>
      <c r="EL467">
        <v>457</v>
      </c>
      <c r="EM467">
        <v>470</v>
      </c>
      <c r="EN467">
        <v>336</v>
      </c>
      <c r="EO467">
        <v>341</v>
      </c>
      <c r="EP467">
        <v>29</v>
      </c>
      <c r="EQ467">
        <v>29</v>
      </c>
      <c r="ER467">
        <v>327</v>
      </c>
      <c r="ES467">
        <v>326</v>
      </c>
      <c r="ET467">
        <v>141</v>
      </c>
      <c r="EU467">
        <v>113</v>
      </c>
      <c r="EV467">
        <v>20</v>
      </c>
      <c r="EW467">
        <v>15</v>
      </c>
      <c r="EX467">
        <v>32</v>
      </c>
      <c r="EY467">
        <v>30</v>
      </c>
      <c r="EZ467">
        <v>-0.2</v>
      </c>
      <c r="FA467">
        <v>1.8</v>
      </c>
      <c r="FB467">
        <v>1.6</v>
      </c>
      <c r="FC467" s="20">
        <v>8.9</v>
      </c>
      <c r="FD467" s="26">
        <f t="shared" si="169"/>
        <v>0.24054054054054055</v>
      </c>
      <c r="FE467">
        <v>0.20650000000000002</v>
      </c>
      <c r="FF467">
        <v>-0.08</v>
      </c>
      <c r="FG467">
        <v>0.09</v>
      </c>
      <c r="FH467">
        <v>0.01</v>
      </c>
      <c r="FI467">
        <v>1</v>
      </c>
      <c r="FJ467">
        <v>0</v>
      </c>
      <c r="FK467">
        <v>0</v>
      </c>
      <c r="FL467" s="42">
        <f t="shared" si="170"/>
        <v>111</v>
      </c>
      <c r="FM467" s="20">
        <f t="shared" si="171"/>
        <v>15.333333333333334</v>
      </c>
      <c r="FN467" s="41">
        <v>1.0758331100000001E-2</v>
      </c>
      <c r="FO467" s="20">
        <f t="shared" si="172"/>
        <v>4.4000000000000004</v>
      </c>
      <c r="FP467" s="20">
        <f t="shared" si="173"/>
        <v>5.3654000000000002</v>
      </c>
      <c r="FQ467" s="20">
        <f t="shared" si="174"/>
        <v>117.77378815080792</v>
      </c>
      <c r="FR467">
        <v>4</v>
      </c>
      <c r="FS467" t="s">
        <v>189</v>
      </c>
      <c r="FT467">
        <v>195</v>
      </c>
      <c r="FV467" t="s">
        <v>711</v>
      </c>
      <c r="FW467" s="45">
        <v>2250000</v>
      </c>
      <c r="FX467" s="45">
        <v>2100000</v>
      </c>
      <c r="FY467">
        <v>397</v>
      </c>
      <c r="FZ467">
        <v>18</v>
      </c>
      <c r="GA467">
        <v>74</v>
      </c>
      <c r="GB467">
        <v>92</v>
      </c>
      <c r="GC467">
        <v>10</v>
      </c>
      <c r="GD467">
        <v>120</v>
      </c>
      <c r="GE467">
        <v>528</v>
      </c>
      <c r="GF467">
        <v>6829</v>
      </c>
      <c r="GG467">
        <v>3.8</v>
      </c>
      <c r="GH467">
        <v>16.7</v>
      </c>
      <c r="GI467">
        <v>20.5</v>
      </c>
      <c r="GJ467" s="42">
        <f t="shared" si="175"/>
        <v>4.4000000000000004</v>
      </c>
    </row>
    <row r="468" spans="1:192" x14ac:dyDescent="0.45">
      <c r="A468" s="40">
        <v>33619</v>
      </c>
      <c r="B468" t="s">
        <v>2653</v>
      </c>
      <c r="C468" t="s">
        <v>664</v>
      </c>
      <c r="D468" t="s">
        <v>107</v>
      </c>
      <c r="E468" t="s">
        <v>107</v>
      </c>
      <c r="F468">
        <v>71</v>
      </c>
      <c r="G468">
        <v>187</v>
      </c>
      <c r="H468">
        <v>2010</v>
      </c>
      <c r="I468">
        <v>2</v>
      </c>
      <c r="J468">
        <v>59</v>
      </c>
      <c r="K468" t="s">
        <v>92</v>
      </c>
      <c r="L468">
        <v>2011</v>
      </c>
      <c r="M468">
        <v>26</v>
      </c>
      <c r="N468">
        <v>7</v>
      </c>
      <c r="O468">
        <v>8475722</v>
      </c>
      <c r="P468" t="s">
        <v>2654</v>
      </c>
      <c r="Q468" t="s">
        <v>2655</v>
      </c>
      <c r="R468" t="s">
        <v>2656</v>
      </c>
      <c r="S468" t="s">
        <v>321</v>
      </c>
      <c r="T468" t="s">
        <v>725</v>
      </c>
      <c r="U468" t="s">
        <v>30</v>
      </c>
      <c r="V468">
        <v>82</v>
      </c>
      <c r="W468">
        <v>33</v>
      </c>
      <c r="X468">
        <v>31</v>
      </c>
      <c r="Y468">
        <v>19</v>
      </c>
      <c r="Z468">
        <v>64</v>
      </c>
      <c r="AA468">
        <v>3</v>
      </c>
      <c r="AB468">
        <v>12</v>
      </c>
      <c r="AC468" s="26">
        <f t="shared" si="154"/>
        <v>0.78048780487804881</v>
      </c>
      <c r="AD468" s="20">
        <f t="shared" si="155"/>
        <v>28.29032258064516</v>
      </c>
      <c r="AE468" s="20">
        <v>25.596</v>
      </c>
      <c r="AF468">
        <v>8</v>
      </c>
      <c r="AG468">
        <v>16.5</v>
      </c>
      <c r="AH468">
        <v>44</v>
      </c>
      <c r="AI468">
        <v>1686</v>
      </c>
      <c r="AJ468">
        <v>83448</v>
      </c>
      <c r="AK468" s="20">
        <v>1390.8</v>
      </c>
      <c r="AL468">
        <v>1390.8</v>
      </c>
      <c r="AM468">
        <v>1391</v>
      </c>
      <c r="AN468" s="26">
        <f t="shared" si="156"/>
        <v>16.960975609756098</v>
      </c>
      <c r="AO468">
        <v>28.01</v>
      </c>
      <c r="AP468" s="41">
        <f t="shared" si="157"/>
        <v>0.68817204301075274</v>
      </c>
      <c r="AQ468">
        <v>337</v>
      </c>
      <c r="AR468">
        <v>338</v>
      </c>
      <c r="AS468">
        <v>338</v>
      </c>
      <c r="AT468">
        <v>283</v>
      </c>
      <c r="AU468">
        <v>284</v>
      </c>
      <c r="AV468">
        <v>222</v>
      </c>
      <c r="AW468">
        <v>216</v>
      </c>
      <c r="AX468">
        <v>126</v>
      </c>
      <c r="AY468">
        <v>6</v>
      </c>
      <c r="AZ468">
        <v>26</v>
      </c>
      <c r="BA468" s="42">
        <f t="shared" si="158"/>
        <v>32</v>
      </c>
      <c r="BB468">
        <v>27.82</v>
      </c>
      <c r="BC468">
        <v>25.855899999999998</v>
      </c>
      <c r="BD468" s="20">
        <v>320.7</v>
      </c>
      <c r="BE468" s="20">
        <f t="shared" si="159"/>
        <v>657.7</v>
      </c>
      <c r="BF468" s="20">
        <f t="shared" si="160"/>
        <v>28.373597929249357</v>
      </c>
      <c r="BG468">
        <v>476</v>
      </c>
      <c r="BH468">
        <v>441</v>
      </c>
      <c r="BI468">
        <v>420</v>
      </c>
      <c r="BJ468" s="41">
        <f t="shared" si="161"/>
        <v>0.53125</v>
      </c>
      <c r="BK468">
        <v>80</v>
      </c>
      <c r="BL468">
        <v>80</v>
      </c>
      <c r="BM468">
        <v>86</v>
      </c>
      <c r="BN468" s="42">
        <f t="shared" si="162"/>
        <v>-6</v>
      </c>
      <c r="BO468">
        <v>62</v>
      </c>
      <c r="BP468">
        <v>37</v>
      </c>
      <c r="BQ468">
        <v>54</v>
      </c>
      <c r="BR468">
        <v>47</v>
      </c>
      <c r="BS468" s="41">
        <f t="shared" si="163"/>
        <v>4.9060542797494784E-2</v>
      </c>
      <c r="BT468">
        <v>4</v>
      </c>
      <c r="BU468">
        <v>14</v>
      </c>
      <c r="BV468" s="41">
        <f t="shared" si="164"/>
        <v>0.22222222222222221</v>
      </c>
      <c r="BW468">
        <v>2</v>
      </c>
      <c r="BX468">
        <v>2</v>
      </c>
      <c r="BY468">
        <v>0</v>
      </c>
      <c r="BZ468">
        <v>5</v>
      </c>
      <c r="CA468">
        <v>2</v>
      </c>
      <c r="CB468">
        <v>7</v>
      </c>
      <c r="CC468">
        <v>2</v>
      </c>
      <c r="CD468">
        <v>2</v>
      </c>
      <c r="CE468">
        <v>1</v>
      </c>
      <c r="CF468">
        <v>6</v>
      </c>
      <c r="CG468">
        <v>3</v>
      </c>
      <c r="CH468">
        <v>9</v>
      </c>
      <c r="CI468">
        <v>1</v>
      </c>
      <c r="CJ468">
        <v>0</v>
      </c>
      <c r="CK468">
        <v>8</v>
      </c>
      <c r="CL468">
        <v>7</v>
      </c>
      <c r="CM468">
        <v>5</v>
      </c>
      <c r="CN468">
        <v>0</v>
      </c>
      <c r="CO468">
        <v>0</v>
      </c>
      <c r="CP468">
        <v>6</v>
      </c>
      <c r="CQ468">
        <v>1</v>
      </c>
      <c r="CR468">
        <v>0</v>
      </c>
      <c r="CS468">
        <v>4</v>
      </c>
      <c r="CT468">
        <v>2</v>
      </c>
      <c r="CU468">
        <v>0</v>
      </c>
      <c r="CV468">
        <v>20</v>
      </c>
      <c r="CW468">
        <v>1</v>
      </c>
      <c r="CX468">
        <v>0</v>
      </c>
      <c r="CY468">
        <v>5</v>
      </c>
      <c r="CZ468">
        <v>56</v>
      </c>
      <c r="DA468">
        <v>41</v>
      </c>
      <c r="DB468">
        <v>4</v>
      </c>
      <c r="DC468">
        <v>11</v>
      </c>
      <c r="DD468">
        <v>24</v>
      </c>
      <c r="DE468">
        <v>17</v>
      </c>
      <c r="DF468">
        <v>4</v>
      </c>
      <c r="DG468">
        <v>121</v>
      </c>
      <c r="DH468">
        <v>22</v>
      </c>
      <c r="DI468">
        <v>20</v>
      </c>
      <c r="DJ468">
        <v>21</v>
      </c>
      <c r="DK468">
        <v>21</v>
      </c>
      <c r="DL468">
        <v>0</v>
      </c>
      <c r="DM468">
        <v>18</v>
      </c>
      <c r="DN468">
        <v>18</v>
      </c>
      <c r="DO468">
        <v>0</v>
      </c>
      <c r="DP468" s="42">
        <f t="shared" si="165"/>
        <v>-2</v>
      </c>
      <c r="DQ468" s="20">
        <v>-0.79100000000000004</v>
      </c>
      <c r="DR468">
        <v>22</v>
      </c>
      <c r="DS468">
        <v>0</v>
      </c>
      <c r="DT468">
        <v>0</v>
      </c>
      <c r="DU468">
        <v>0</v>
      </c>
      <c r="DV468">
        <v>0</v>
      </c>
      <c r="DW468">
        <v>1467</v>
      </c>
      <c r="DX468">
        <v>1243</v>
      </c>
      <c r="DY468">
        <v>1133</v>
      </c>
      <c r="DZ468">
        <v>911</v>
      </c>
      <c r="EA468">
        <v>860</v>
      </c>
      <c r="EB468">
        <v>649</v>
      </c>
      <c r="EC468">
        <v>83.67</v>
      </c>
      <c r="ED468">
        <v>47.83</v>
      </c>
      <c r="EE468">
        <v>93</v>
      </c>
      <c r="EF468">
        <v>62</v>
      </c>
      <c r="EG468" s="41">
        <f t="shared" si="166"/>
        <v>0.10813953488372093</v>
      </c>
      <c r="EH468" s="43">
        <f t="shared" si="167"/>
        <v>0.90446841294298919</v>
      </c>
      <c r="EI468" s="44">
        <f t="shared" si="168"/>
        <v>1.01260794782671</v>
      </c>
      <c r="EJ468">
        <v>1469</v>
      </c>
      <c r="EK468">
        <v>1243</v>
      </c>
      <c r="EL468">
        <v>1135</v>
      </c>
      <c r="EM468">
        <v>911</v>
      </c>
      <c r="EN468">
        <v>861</v>
      </c>
      <c r="EO468">
        <v>649</v>
      </c>
      <c r="EP468">
        <v>93</v>
      </c>
      <c r="EQ468">
        <v>62</v>
      </c>
      <c r="ER468">
        <v>778</v>
      </c>
      <c r="ES468">
        <v>531</v>
      </c>
      <c r="ET468">
        <v>356</v>
      </c>
      <c r="EU468">
        <v>191</v>
      </c>
      <c r="EV468">
        <v>60</v>
      </c>
      <c r="EW468">
        <v>27</v>
      </c>
      <c r="EX468">
        <v>93</v>
      </c>
      <c r="EY468">
        <v>68</v>
      </c>
      <c r="EZ468">
        <v>6</v>
      </c>
      <c r="FA468">
        <v>1.7000000000000002</v>
      </c>
      <c r="FB468">
        <v>7.8</v>
      </c>
      <c r="FC468" s="20">
        <v>64.8</v>
      </c>
      <c r="FD468" s="26">
        <f t="shared" si="169"/>
        <v>0.79024390243902431</v>
      </c>
      <c r="FE468">
        <v>11.07</v>
      </c>
      <c r="FF468">
        <v>0.79</v>
      </c>
      <c r="FG468">
        <v>0.46</v>
      </c>
      <c r="FH468">
        <v>1.26</v>
      </c>
      <c r="FI468">
        <v>1</v>
      </c>
      <c r="FJ468">
        <v>0</v>
      </c>
      <c r="FK468">
        <v>0</v>
      </c>
      <c r="FL468" s="42">
        <f t="shared" si="170"/>
        <v>171</v>
      </c>
      <c r="FM468" s="20">
        <f t="shared" si="171"/>
        <v>6.0909090909090908</v>
      </c>
      <c r="FN468" s="41">
        <v>0.15207373270000002</v>
      </c>
      <c r="FO468" s="20">
        <f t="shared" si="172"/>
        <v>59.6</v>
      </c>
      <c r="FP468" s="20">
        <f t="shared" si="173"/>
        <v>63.841799999999999</v>
      </c>
      <c r="FQ468" s="20">
        <f t="shared" si="174"/>
        <v>116.91113028472822</v>
      </c>
      <c r="FV468" t="s">
        <v>751</v>
      </c>
      <c r="FW468" s="45">
        <v>2000000</v>
      </c>
      <c r="FX468" s="45">
        <v>2000000</v>
      </c>
      <c r="FY468">
        <v>330</v>
      </c>
      <c r="FZ468">
        <v>97</v>
      </c>
      <c r="GA468">
        <v>75</v>
      </c>
      <c r="GB468">
        <v>172</v>
      </c>
      <c r="GC468">
        <v>32</v>
      </c>
      <c r="GD468">
        <v>124</v>
      </c>
      <c r="GE468">
        <v>760</v>
      </c>
      <c r="GF468">
        <v>5037</v>
      </c>
      <c r="GG468">
        <v>15.2</v>
      </c>
      <c r="GH468">
        <v>6.7</v>
      </c>
      <c r="GI468">
        <v>21.8</v>
      </c>
      <c r="GJ468" s="42">
        <f t="shared" si="175"/>
        <v>59.6</v>
      </c>
    </row>
    <row r="469" spans="1:192" x14ac:dyDescent="0.45">
      <c r="A469" s="40">
        <v>33718</v>
      </c>
      <c r="B469" t="s">
        <v>2657</v>
      </c>
      <c r="C469" t="s">
        <v>145</v>
      </c>
      <c r="D469" t="s">
        <v>91</v>
      </c>
      <c r="E469" t="s">
        <v>91</v>
      </c>
      <c r="F469">
        <v>72</v>
      </c>
      <c r="G469">
        <v>197</v>
      </c>
      <c r="H469">
        <v>2010</v>
      </c>
      <c r="I469">
        <v>2</v>
      </c>
      <c r="J469">
        <v>47</v>
      </c>
      <c r="K469" t="s">
        <v>202</v>
      </c>
      <c r="L469">
        <v>2012</v>
      </c>
      <c r="M469">
        <v>25</v>
      </c>
      <c r="N469">
        <v>6</v>
      </c>
      <c r="O469">
        <v>8475726</v>
      </c>
      <c r="P469" t="s">
        <v>2658</v>
      </c>
      <c r="Q469" t="s">
        <v>2659</v>
      </c>
      <c r="R469" t="s">
        <v>2660</v>
      </c>
      <c r="S469" t="s">
        <v>1540</v>
      </c>
      <c r="T469" t="s">
        <v>716</v>
      </c>
      <c r="U469" t="s">
        <v>172</v>
      </c>
      <c r="V469">
        <v>82</v>
      </c>
      <c r="W469">
        <v>24</v>
      </c>
      <c r="X469">
        <v>23</v>
      </c>
      <c r="Y469">
        <v>9</v>
      </c>
      <c r="Z469">
        <v>47</v>
      </c>
      <c r="AA469">
        <v>4</v>
      </c>
      <c r="AB469">
        <v>45</v>
      </c>
      <c r="AC469" s="26">
        <f t="shared" si="154"/>
        <v>0.57317073170731703</v>
      </c>
      <c r="AD469" s="20">
        <f t="shared" si="155"/>
        <v>-1.9761092150170683</v>
      </c>
      <c r="AE469" s="20">
        <v>18.797000000000001</v>
      </c>
      <c r="AF469">
        <v>9</v>
      </c>
      <c r="AG469">
        <v>0.8</v>
      </c>
      <c r="AH469">
        <v>16</v>
      </c>
      <c r="AI469">
        <v>1794</v>
      </c>
      <c r="AJ469">
        <v>79304</v>
      </c>
      <c r="AK469" s="20">
        <v>1321.7333333332999</v>
      </c>
      <c r="AL469">
        <v>1321.23</v>
      </c>
      <c r="AM469">
        <v>1322</v>
      </c>
      <c r="AN469" s="26">
        <f t="shared" si="156"/>
        <v>16.118699186991869</v>
      </c>
      <c r="AO469">
        <v>26.7</v>
      </c>
      <c r="AP469" s="41">
        <f t="shared" si="157"/>
        <v>0.63513513513513509</v>
      </c>
      <c r="AQ469">
        <v>438</v>
      </c>
      <c r="AR469">
        <v>439</v>
      </c>
      <c r="AS469">
        <v>440</v>
      </c>
      <c r="AT469">
        <v>338</v>
      </c>
      <c r="AU469">
        <v>340</v>
      </c>
      <c r="AV469">
        <v>251</v>
      </c>
      <c r="AW469">
        <v>254</v>
      </c>
      <c r="AX469">
        <v>99</v>
      </c>
      <c r="AY469">
        <v>14</v>
      </c>
      <c r="AZ469">
        <v>22</v>
      </c>
      <c r="BA469" s="42">
        <f t="shared" si="158"/>
        <v>36</v>
      </c>
      <c r="BB469">
        <v>26.18</v>
      </c>
      <c r="BC469">
        <v>31.533899999999999</v>
      </c>
      <c r="BD469" s="20">
        <v>181.8</v>
      </c>
      <c r="BE469" s="20">
        <f t="shared" si="159"/>
        <v>619.79999999999995</v>
      </c>
      <c r="BF469" s="20">
        <f t="shared" si="160"/>
        <v>28.146499852410251</v>
      </c>
      <c r="BG469">
        <v>541</v>
      </c>
      <c r="BH469">
        <v>434</v>
      </c>
      <c r="BI469">
        <v>314</v>
      </c>
      <c r="BJ469" s="41">
        <f t="shared" si="161"/>
        <v>0.63274853801169595</v>
      </c>
      <c r="BK469">
        <v>75</v>
      </c>
      <c r="BL469">
        <v>75</v>
      </c>
      <c r="BM469">
        <v>82</v>
      </c>
      <c r="BN469" s="42">
        <f t="shared" si="162"/>
        <v>-7</v>
      </c>
      <c r="BO469">
        <v>89</v>
      </c>
      <c r="BP469">
        <v>36</v>
      </c>
      <c r="BQ469">
        <v>26</v>
      </c>
      <c r="BR469">
        <v>17</v>
      </c>
      <c r="BS469" s="41">
        <f t="shared" si="163"/>
        <v>1.7382413087934562E-2</v>
      </c>
      <c r="BT469">
        <v>9</v>
      </c>
      <c r="BU469">
        <v>16</v>
      </c>
      <c r="BV469" s="41">
        <f t="shared" si="164"/>
        <v>0.36</v>
      </c>
      <c r="BW469">
        <v>2</v>
      </c>
      <c r="BX469">
        <v>6</v>
      </c>
      <c r="BY469">
        <v>2</v>
      </c>
      <c r="BZ469">
        <v>4</v>
      </c>
      <c r="CA469">
        <v>5</v>
      </c>
      <c r="CB469">
        <v>6</v>
      </c>
      <c r="CC469">
        <v>1</v>
      </c>
      <c r="CD469">
        <v>7</v>
      </c>
      <c r="CE469">
        <v>3</v>
      </c>
      <c r="CF469">
        <v>4</v>
      </c>
      <c r="CG469">
        <v>6</v>
      </c>
      <c r="CH469">
        <v>10</v>
      </c>
      <c r="CI469">
        <v>0</v>
      </c>
      <c r="CJ469">
        <v>1</v>
      </c>
      <c r="CK469">
        <v>5</v>
      </c>
      <c r="CL469">
        <v>6</v>
      </c>
      <c r="CM469">
        <v>1</v>
      </c>
      <c r="CN469">
        <v>0</v>
      </c>
      <c r="CO469">
        <v>0</v>
      </c>
      <c r="CP469">
        <v>3</v>
      </c>
      <c r="CQ469">
        <v>3</v>
      </c>
      <c r="CR469">
        <v>2</v>
      </c>
      <c r="CS469">
        <v>2</v>
      </c>
      <c r="CT469">
        <v>3</v>
      </c>
      <c r="CU469">
        <v>0</v>
      </c>
      <c r="CV469">
        <v>11</v>
      </c>
      <c r="CW469">
        <v>1</v>
      </c>
      <c r="CX469">
        <v>4</v>
      </c>
      <c r="CY469">
        <v>5</v>
      </c>
      <c r="CZ469">
        <v>79</v>
      </c>
      <c r="DA469">
        <v>14</v>
      </c>
      <c r="DB469">
        <v>4</v>
      </c>
      <c r="DC469">
        <v>37</v>
      </c>
      <c r="DD469">
        <v>36</v>
      </c>
      <c r="DE469">
        <v>17</v>
      </c>
      <c r="DF469">
        <v>2</v>
      </c>
      <c r="DG469">
        <v>141</v>
      </c>
      <c r="DH469">
        <v>8</v>
      </c>
      <c r="DI469">
        <v>20</v>
      </c>
      <c r="DJ469">
        <v>8</v>
      </c>
      <c r="DK469">
        <v>8</v>
      </c>
      <c r="DL469">
        <v>0</v>
      </c>
      <c r="DM469">
        <v>20</v>
      </c>
      <c r="DN469">
        <v>20</v>
      </c>
      <c r="DO469">
        <v>0</v>
      </c>
      <c r="DP469" s="42">
        <f t="shared" si="165"/>
        <v>12</v>
      </c>
      <c r="DQ469" s="20">
        <v>8.2379999999999995</v>
      </c>
      <c r="DR469">
        <v>8</v>
      </c>
      <c r="DS469">
        <v>0</v>
      </c>
      <c r="DT469">
        <v>0</v>
      </c>
      <c r="DU469">
        <v>0</v>
      </c>
      <c r="DV469">
        <v>0</v>
      </c>
      <c r="DW469">
        <v>1517</v>
      </c>
      <c r="DX469">
        <v>1239</v>
      </c>
      <c r="DY469">
        <v>1142</v>
      </c>
      <c r="DZ469">
        <v>961</v>
      </c>
      <c r="EA469">
        <v>821</v>
      </c>
      <c r="EB469">
        <v>679</v>
      </c>
      <c r="EC469">
        <v>79.290000000000006</v>
      </c>
      <c r="ED469">
        <v>69.88</v>
      </c>
      <c r="EE469">
        <v>74</v>
      </c>
      <c r="EF469">
        <v>54</v>
      </c>
      <c r="EG469" s="41">
        <f t="shared" si="166"/>
        <v>9.0133982947624841E-2</v>
      </c>
      <c r="EH469" s="43">
        <f t="shared" si="167"/>
        <v>0.92047128129602362</v>
      </c>
      <c r="EI469" s="44">
        <f t="shared" si="168"/>
        <v>1.0106052642436485</v>
      </c>
      <c r="EJ469">
        <v>1518</v>
      </c>
      <c r="EK469">
        <v>1236</v>
      </c>
      <c r="EL469">
        <v>1143</v>
      </c>
      <c r="EM469">
        <v>958</v>
      </c>
      <c r="EN469">
        <v>820</v>
      </c>
      <c r="EO469">
        <v>677</v>
      </c>
      <c r="EP469">
        <v>75</v>
      </c>
      <c r="EQ469">
        <v>54</v>
      </c>
      <c r="ER469">
        <v>730</v>
      </c>
      <c r="ES469">
        <v>624</v>
      </c>
      <c r="ET469">
        <v>275</v>
      </c>
      <c r="EU469">
        <v>245</v>
      </c>
      <c r="EV469">
        <v>48</v>
      </c>
      <c r="EW469">
        <v>28</v>
      </c>
      <c r="EX469">
        <v>77</v>
      </c>
      <c r="EY469">
        <v>92</v>
      </c>
      <c r="EZ469">
        <v>3.6</v>
      </c>
      <c r="FA469">
        <v>2</v>
      </c>
      <c r="FB469">
        <v>5.6</v>
      </c>
      <c r="FC469" s="20">
        <v>54.76</v>
      </c>
      <c r="FD469" s="26">
        <f t="shared" si="169"/>
        <v>0.66780487804878041</v>
      </c>
      <c r="FE469">
        <v>6.8700999999999999</v>
      </c>
      <c r="FF469">
        <v>1.92</v>
      </c>
      <c r="FG469">
        <v>-1.1499999999999999</v>
      </c>
      <c r="FH469">
        <v>0.76</v>
      </c>
      <c r="FI469">
        <v>1</v>
      </c>
      <c r="FJ469">
        <v>0</v>
      </c>
      <c r="FK469">
        <v>0</v>
      </c>
      <c r="FL469" s="42">
        <f t="shared" si="170"/>
        <v>108</v>
      </c>
      <c r="FM469" s="20">
        <f t="shared" si="171"/>
        <v>12.625</v>
      </c>
      <c r="FN469" s="41">
        <v>0.11267605630000001</v>
      </c>
      <c r="FO469" s="20">
        <f t="shared" si="172"/>
        <v>45.4</v>
      </c>
      <c r="FP469" s="20">
        <f t="shared" si="173"/>
        <v>48.647599999999997</v>
      </c>
      <c r="FQ469" s="20">
        <f t="shared" si="174"/>
        <v>125.15610453895233</v>
      </c>
      <c r="FU469" t="s">
        <v>721</v>
      </c>
      <c r="FV469" t="s">
        <v>711</v>
      </c>
      <c r="FW469" s="45">
        <v>4400000</v>
      </c>
      <c r="FX469" s="45">
        <v>4600000</v>
      </c>
      <c r="FY469">
        <v>375</v>
      </c>
      <c r="FZ469">
        <v>108</v>
      </c>
      <c r="GA469">
        <v>114</v>
      </c>
      <c r="GB469">
        <v>222</v>
      </c>
      <c r="GC469">
        <v>99</v>
      </c>
      <c r="GD469">
        <v>107</v>
      </c>
      <c r="GE469">
        <v>973</v>
      </c>
      <c r="GF469">
        <v>5817</v>
      </c>
      <c r="GG469">
        <v>20.100000000000001</v>
      </c>
      <c r="GH469">
        <v>11.4</v>
      </c>
      <c r="GI469">
        <v>31.5</v>
      </c>
      <c r="GJ469" s="42">
        <f t="shared" si="175"/>
        <v>45.4</v>
      </c>
    </row>
    <row r="470" spans="1:192" x14ac:dyDescent="0.45">
      <c r="A470" s="40">
        <v>33633</v>
      </c>
      <c r="B470" t="s">
        <v>1120</v>
      </c>
      <c r="C470" t="s">
        <v>145</v>
      </c>
      <c r="D470" t="s">
        <v>91</v>
      </c>
      <c r="E470" t="s">
        <v>91</v>
      </c>
      <c r="F470">
        <v>70</v>
      </c>
      <c r="G470">
        <v>187</v>
      </c>
      <c r="H470">
        <v>2010</v>
      </c>
      <c r="I470">
        <v>2</v>
      </c>
      <c r="J470">
        <v>45</v>
      </c>
      <c r="K470" t="s">
        <v>92</v>
      </c>
      <c r="L470">
        <v>2012</v>
      </c>
      <c r="M470">
        <v>26</v>
      </c>
      <c r="N470">
        <v>6</v>
      </c>
      <c r="O470">
        <v>8475727</v>
      </c>
      <c r="P470" t="s">
        <v>2661</v>
      </c>
      <c r="Q470" t="s">
        <v>2662</v>
      </c>
      <c r="R470" t="s">
        <v>2663</v>
      </c>
      <c r="S470" t="s">
        <v>390</v>
      </c>
      <c r="T470" t="s">
        <v>716</v>
      </c>
      <c r="U470" t="s">
        <v>2418</v>
      </c>
      <c r="V470">
        <v>59</v>
      </c>
      <c r="W470">
        <v>13</v>
      </c>
      <c r="X470">
        <v>28</v>
      </c>
      <c r="Y470">
        <v>15</v>
      </c>
      <c r="Z470">
        <v>41</v>
      </c>
      <c r="AA470">
        <v>0</v>
      </c>
      <c r="AB470">
        <v>0</v>
      </c>
      <c r="AC470" s="26">
        <f t="shared" si="154"/>
        <v>0.69491525423728817</v>
      </c>
      <c r="AD470" s="20">
        <f t="shared" si="155"/>
        <v>8.7429906542056059</v>
      </c>
      <c r="AE470" s="20">
        <v>14.795999999999999</v>
      </c>
      <c r="AF470">
        <v>6</v>
      </c>
      <c r="AG470">
        <v>-2.9</v>
      </c>
      <c r="AH470">
        <v>4</v>
      </c>
      <c r="AI470">
        <v>1127</v>
      </c>
      <c r="AJ470">
        <v>54133</v>
      </c>
      <c r="AK470" s="20">
        <v>902.21666666666999</v>
      </c>
      <c r="AL470">
        <v>902.22</v>
      </c>
      <c r="AM470">
        <v>902</v>
      </c>
      <c r="AN470" s="26">
        <f t="shared" si="156"/>
        <v>15.29180790960452</v>
      </c>
      <c r="AO470">
        <v>25.55</v>
      </c>
      <c r="AP470" s="41">
        <f t="shared" si="157"/>
        <v>0.7068965517241379</v>
      </c>
      <c r="AQ470">
        <v>161</v>
      </c>
      <c r="AR470">
        <v>161</v>
      </c>
      <c r="AS470">
        <v>161</v>
      </c>
      <c r="AT470">
        <v>133</v>
      </c>
      <c r="AU470">
        <v>133</v>
      </c>
      <c r="AV470">
        <v>107</v>
      </c>
      <c r="AW470">
        <v>92</v>
      </c>
      <c r="AX470">
        <v>35</v>
      </c>
      <c r="AY470">
        <v>4</v>
      </c>
      <c r="AZ470">
        <v>6</v>
      </c>
      <c r="BA470" s="42">
        <f t="shared" si="158"/>
        <v>10</v>
      </c>
      <c r="BB470">
        <v>8.08</v>
      </c>
      <c r="BC470">
        <v>32.953299999999999</v>
      </c>
      <c r="BD470" s="20">
        <v>224.6</v>
      </c>
      <c r="BE470" s="20">
        <f t="shared" si="159"/>
        <v>385.6</v>
      </c>
      <c r="BF470" s="20">
        <f t="shared" si="160"/>
        <v>25.643412914810135</v>
      </c>
      <c r="BG470">
        <v>438</v>
      </c>
      <c r="BH470">
        <v>271</v>
      </c>
      <c r="BI470">
        <v>191</v>
      </c>
      <c r="BJ470" s="41">
        <f t="shared" si="161"/>
        <v>0.69634340222575519</v>
      </c>
      <c r="BK470">
        <v>66</v>
      </c>
      <c r="BL470">
        <v>66</v>
      </c>
      <c r="BM470">
        <v>50</v>
      </c>
      <c r="BN470" s="42">
        <f t="shared" si="162"/>
        <v>16</v>
      </c>
      <c r="BO470">
        <v>26</v>
      </c>
      <c r="BP470">
        <v>36</v>
      </c>
      <c r="BQ470">
        <v>15</v>
      </c>
      <c r="BR470">
        <v>16</v>
      </c>
      <c r="BS470" s="41">
        <f t="shared" si="163"/>
        <v>2.4096385542168676E-2</v>
      </c>
      <c r="BT470">
        <v>91</v>
      </c>
      <c r="BU470">
        <v>119</v>
      </c>
      <c r="BV470" s="41">
        <f t="shared" si="164"/>
        <v>0.43333333333333335</v>
      </c>
      <c r="BW470">
        <v>13</v>
      </c>
      <c r="BX470">
        <v>23</v>
      </c>
      <c r="BY470">
        <v>25</v>
      </c>
      <c r="BZ470">
        <v>37</v>
      </c>
      <c r="CA470">
        <v>53</v>
      </c>
      <c r="CB470">
        <v>59</v>
      </c>
      <c r="CC470">
        <v>30</v>
      </c>
      <c r="CD470">
        <v>31</v>
      </c>
      <c r="CE470">
        <v>32</v>
      </c>
      <c r="CF470">
        <v>54</v>
      </c>
      <c r="CG470">
        <v>48</v>
      </c>
      <c r="CH470">
        <v>58</v>
      </c>
      <c r="CI470">
        <v>0</v>
      </c>
      <c r="CJ470">
        <v>0</v>
      </c>
      <c r="CK470">
        <v>3</v>
      </c>
      <c r="CL470">
        <v>3</v>
      </c>
      <c r="CM470">
        <v>0</v>
      </c>
      <c r="CN470">
        <v>0</v>
      </c>
      <c r="CO470">
        <v>0</v>
      </c>
      <c r="CP470">
        <v>3</v>
      </c>
      <c r="CQ470">
        <v>0</v>
      </c>
      <c r="CR470">
        <v>0</v>
      </c>
      <c r="CS470">
        <v>2</v>
      </c>
      <c r="CT470">
        <v>2</v>
      </c>
      <c r="CU470">
        <v>0</v>
      </c>
      <c r="CV470">
        <v>6</v>
      </c>
      <c r="CW470">
        <v>0</v>
      </c>
      <c r="CX470">
        <v>1</v>
      </c>
      <c r="CY470">
        <v>2</v>
      </c>
      <c r="CZ470">
        <v>23</v>
      </c>
      <c r="DA470">
        <v>8</v>
      </c>
      <c r="DB470">
        <v>2</v>
      </c>
      <c r="DC470">
        <v>10</v>
      </c>
      <c r="DD470">
        <v>15</v>
      </c>
      <c r="DE470">
        <v>3</v>
      </c>
      <c r="DF470">
        <v>0</v>
      </c>
      <c r="DG470">
        <v>69</v>
      </c>
      <c r="DH470">
        <v>2</v>
      </c>
      <c r="DI470">
        <v>9</v>
      </c>
      <c r="DJ470">
        <v>2</v>
      </c>
      <c r="DK470">
        <v>2</v>
      </c>
      <c r="DL470">
        <v>0</v>
      </c>
      <c r="DM470">
        <v>8</v>
      </c>
      <c r="DN470">
        <v>8</v>
      </c>
      <c r="DO470">
        <v>0</v>
      </c>
      <c r="DP470" s="42">
        <f t="shared" si="165"/>
        <v>7</v>
      </c>
      <c r="DQ470" s="20">
        <v>4.7519999999999998</v>
      </c>
      <c r="DR470">
        <v>2</v>
      </c>
      <c r="DS470">
        <v>0</v>
      </c>
      <c r="DT470">
        <v>0</v>
      </c>
      <c r="DU470">
        <v>0</v>
      </c>
      <c r="DV470">
        <v>0</v>
      </c>
      <c r="DW470">
        <v>961</v>
      </c>
      <c r="DX470">
        <v>792</v>
      </c>
      <c r="DY470">
        <v>715</v>
      </c>
      <c r="DZ470">
        <v>648</v>
      </c>
      <c r="EA470">
        <v>530</v>
      </c>
      <c r="EB470">
        <v>466</v>
      </c>
      <c r="EC470">
        <v>46.23</v>
      </c>
      <c r="ED470">
        <v>40.159999999999997</v>
      </c>
      <c r="EE470">
        <v>58</v>
      </c>
      <c r="EF470">
        <v>36</v>
      </c>
      <c r="EG470" s="41">
        <f t="shared" si="166"/>
        <v>0.10943396226415095</v>
      </c>
      <c r="EH470" s="43">
        <f t="shared" si="167"/>
        <v>0.92274678111587982</v>
      </c>
      <c r="EI470" s="44">
        <f t="shared" si="168"/>
        <v>1.0321807433800307</v>
      </c>
      <c r="EJ470">
        <v>959</v>
      </c>
      <c r="EK470">
        <v>790</v>
      </c>
      <c r="EL470">
        <v>713</v>
      </c>
      <c r="EM470">
        <v>646</v>
      </c>
      <c r="EN470">
        <v>527</v>
      </c>
      <c r="EO470">
        <v>464</v>
      </c>
      <c r="EP470">
        <v>58</v>
      </c>
      <c r="EQ470">
        <v>35</v>
      </c>
      <c r="ER470">
        <v>512</v>
      </c>
      <c r="ES470">
        <v>396</v>
      </c>
      <c r="ET470">
        <v>167</v>
      </c>
      <c r="EU470">
        <v>164</v>
      </c>
      <c r="EV470">
        <v>33</v>
      </c>
      <c r="EW470">
        <v>21</v>
      </c>
      <c r="EX470">
        <v>42</v>
      </c>
      <c r="EY470">
        <v>57</v>
      </c>
      <c r="EZ470">
        <v>3</v>
      </c>
      <c r="FA470">
        <v>1.3</v>
      </c>
      <c r="FB470">
        <v>4.3</v>
      </c>
      <c r="FC470" s="20">
        <v>35.450000000000003</v>
      </c>
      <c r="FD470" s="26">
        <f t="shared" si="169"/>
        <v>0.60084745762711866</v>
      </c>
      <c r="FE470">
        <v>3.3166000000000002</v>
      </c>
      <c r="FF470">
        <v>0.79</v>
      </c>
      <c r="FG470">
        <v>-0.51</v>
      </c>
      <c r="FH470">
        <v>0.28000000000000003</v>
      </c>
      <c r="FI470">
        <v>2</v>
      </c>
      <c r="FJ470">
        <v>0</v>
      </c>
      <c r="FK470">
        <v>0</v>
      </c>
      <c r="FL470" s="42">
        <f t="shared" si="170"/>
        <v>86</v>
      </c>
      <c r="FM470" s="20">
        <f t="shared" si="171"/>
        <v>40.5</v>
      </c>
      <c r="FN470" s="41">
        <v>0.14655954509999999</v>
      </c>
      <c r="FO470" s="20">
        <f t="shared" si="172"/>
        <v>40.6</v>
      </c>
      <c r="FP470" s="20">
        <f t="shared" si="173"/>
        <v>41.950400000000002</v>
      </c>
      <c r="FQ470" s="20">
        <f t="shared" si="174"/>
        <v>116.57910487464254</v>
      </c>
      <c r="FR470">
        <v>4</v>
      </c>
      <c r="FS470" t="s">
        <v>111</v>
      </c>
      <c r="FT470">
        <v>195</v>
      </c>
      <c r="FV470" t="s">
        <v>751</v>
      </c>
      <c r="FW470" s="45">
        <v>2825000</v>
      </c>
      <c r="FX470" s="45">
        <v>2825000</v>
      </c>
      <c r="FY470">
        <v>273</v>
      </c>
      <c r="FZ470">
        <v>45</v>
      </c>
      <c r="GA470">
        <v>113</v>
      </c>
      <c r="GB470">
        <v>158</v>
      </c>
      <c r="GC470">
        <v>-9</v>
      </c>
      <c r="GD470">
        <v>61</v>
      </c>
      <c r="GE470">
        <v>533</v>
      </c>
      <c r="GF470">
        <v>3966</v>
      </c>
      <c r="GG470">
        <v>11.4</v>
      </c>
      <c r="GH470">
        <v>4.0999999999999996</v>
      </c>
      <c r="GI470">
        <v>15.4</v>
      </c>
      <c r="GJ470" s="42">
        <f t="shared" si="175"/>
        <v>40.6</v>
      </c>
    </row>
    <row r="471" spans="1:192" x14ac:dyDescent="0.45">
      <c r="A471" s="40">
        <v>33810</v>
      </c>
      <c r="B471" t="s">
        <v>2664</v>
      </c>
      <c r="D471" t="s">
        <v>223</v>
      </c>
      <c r="E471" t="s">
        <v>223</v>
      </c>
      <c r="F471">
        <v>71</v>
      </c>
      <c r="G471">
        <v>198</v>
      </c>
      <c r="H471">
        <v>2010</v>
      </c>
      <c r="I471">
        <v>2</v>
      </c>
      <c r="J471">
        <v>56</v>
      </c>
      <c r="K471" t="s">
        <v>92</v>
      </c>
      <c r="L471">
        <v>2012</v>
      </c>
      <c r="M471">
        <v>25</v>
      </c>
      <c r="N471">
        <v>6</v>
      </c>
      <c r="O471">
        <v>8475728</v>
      </c>
      <c r="P471" t="s">
        <v>2665</v>
      </c>
      <c r="Q471" t="s">
        <v>2666</v>
      </c>
      <c r="R471" t="s">
        <v>2667</v>
      </c>
      <c r="S471" t="s">
        <v>2668</v>
      </c>
      <c r="T471" t="s">
        <v>716</v>
      </c>
      <c r="U471" t="s">
        <v>313</v>
      </c>
      <c r="V471">
        <v>80</v>
      </c>
      <c r="W471">
        <v>4</v>
      </c>
      <c r="X471">
        <v>13</v>
      </c>
      <c r="Y471">
        <v>5</v>
      </c>
      <c r="Z471">
        <v>17</v>
      </c>
      <c r="AA471">
        <v>11</v>
      </c>
      <c r="AB471">
        <v>47</v>
      </c>
      <c r="AC471" s="26">
        <f t="shared" si="154"/>
        <v>0.21249999999999999</v>
      </c>
      <c r="AD471" s="20">
        <f t="shared" si="155"/>
        <v>-4.5730337078651679</v>
      </c>
      <c r="AE471" s="20">
        <v>5.9119999999999999</v>
      </c>
      <c r="AF471">
        <v>-30</v>
      </c>
      <c r="AG471">
        <v>-18.100000000000001</v>
      </c>
      <c r="AH471">
        <v>49</v>
      </c>
      <c r="AI471">
        <v>1584</v>
      </c>
      <c r="AJ471">
        <v>67751</v>
      </c>
      <c r="AK471" s="20">
        <v>1129.1833333333</v>
      </c>
      <c r="AL471">
        <v>1129.07</v>
      </c>
      <c r="AM471">
        <v>1129</v>
      </c>
      <c r="AN471" s="26">
        <f t="shared" si="156"/>
        <v>14.114791666666667</v>
      </c>
      <c r="AO471">
        <v>23.7</v>
      </c>
      <c r="AP471" s="41">
        <f t="shared" si="157"/>
        <v>0.65384615384615385</v>
      </c>
      <c r="AQ471">
        <v>140</v>
      </c>
      <c r="AR471">
        <v>140</v>
      </c>
      <c r="AS471">
        <v>140</v>
      </c>
      <c r="AT471">
        <v>122</v>
      </c>
      <c r="AU471">
        <v>122</v>
      </c>
      <c r="AV471">
        <v>86</v>
      </c>
      <c r="AW471">
        <v>61</v>
      </c>
      <c r="AX471">
        <v>28</v>
      </c>
      <c r="AY471">
        <v>9</v>
      </c>
      <c r="AZ471">
        <v>4</v>
      </c>
      <c r="BA471" s="42">
        <f t="shared" si="158"/>
        <v>13</v>
      </c>
      <c r="BB471">
        <v>7.31</v>
      </c>
      <c r="BC471">
        <v>44.174399999999999</v>
      </c>
      <c r="BD471" s="20">
        <v>192.3</v>
      </c>
      <c r="BE471" s="20">
        <f t="shared" si="159"/>
        <v>332.3</v>
      </c>
      <c r="BF471" s="20">
        <f t="shared" si="160"/>
        <v>17.658781120745392</v>
      </c>
      <c r="BG471">
        <v>189</v>
      </c>
      <c r="BH471">
        <v>338</v>
      </c>
      <c r="BI471">
        <v>555</v>
      </c>
      <c r="BJ471" s="41">
        <f t="shared" si="161"/>
        <v>0.25403225806451613</v>
      </c>
      <c r="BK471">
        <v>117</v>
      </c>
      <c r="BL471">
        <v>117</v>
      </c>
      <c r="BM471">
        <v>114</v>
      </c>
      <c r="BN471" s="42">
        <f t="shared" si="162"/>
        <v>3</v>
      </c>
      <c r="BO471">
        <v>36</v>
      </c>
      <c r="BP471">
        <v>25</v>
      </c>
      <c r="BQ471">
        <v>42</v>
      </c>
      <c r="BR471">
        <v>47</v>
      </c>
      <c r="BS471" s="41">
        <f t="shared" si="163"/>
        <v>4.7331319234642497E-2</v>
      </c>
      <c r="BT471">
        <v>348</v>
      </c>
      <c r="BU471">
        <v>291</v>
      </c>
      <c r="BV471" s="41">
        <f t="shared" si="164"/>
        <v>0.54460093896713613</v>
      </c>
      <c r="BW471">
        <v>129</v>
      </c>
      <c r="BX471">
        <v>112</v>
      </c>
      <c r="BY471">
        <v>144</v>
      </c>
      <c r="BZ471">
        <v>119</v>
      </c>
      <c r="CA471">
        <v>75</v>
      </c>
      <c r="CB471">
        <v>60</v>
      </c>
      <c r="CC471">
        <v>129</v>
      </c>
      <c r="CD471">
        <v>99</v>
      </c>
      <c r="CE471">
        <v>120</v>
      </c>
      <c r="CF471">
        <v>98</v>
      </c>
      <c r="CG471">
        <v>186</v>
      </c>
      <c r="CH471">
        <v>177</v>
      </c>
      <c r="CI471">
        <v>0</v>
      </c>
      <c r="CJ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2</v>
      </c>
      <c r="CW471">
        <v>0</v>
      </c>
      <c r="CX471">
        <v>0</v>
      </c>
      <c r="CY471">
        <v>2</v>
      </c>
      <c r="CZ471">
        <v>34</v>
      </c>
      <c r="DA471">
        <v>6</v>
      </c>
      <c r="DB471">
        <v>1</v>
      </c>
      <c r="DC471">
        <v>7</v>
      </c>
      <c r="DD471">
        <v>10</v>
      </c>
      <c r="DE471">
        <v>3</v>
      </c>
      <c r="DF471">
        <v>0</v>
      </c>
      <c r="DG471">
        <v>59</v>
      </c>
      <c r="DH471">
        <v>19</v>
      </c>
      <c r="DI471">
        <v>15</v>
      </c>
      <c r="DJ471">
        <v>17</v>
      </c>
      <c r="DK471">
        <v>17</v>
      </c>
      <c r="DL471">
        <v>0</v>
      </c>
      <c r="DM471">
        <v>13</v>
      </c>
      <c r="DN471">
        <v>13</v>
      </c>
      <c r="DO471">
        <v>0</v>
      </c>
      <c r="DP471" s="42">
        <f t="shared" si="165"/>
        <v>-4</v>
      </c>
      <c r="DQ471" s="20">
        <v>-7.8010000000000002</v>
      </c>
      <c r="DR471">
        <v>17</v>
      </c>
      <c r="DS471">
        <v>1</v>
      </c>
      <c r="DT471">
        <v>1</v>
      </c>
      <c r="DU471">
        <v>0</v>
      </c>
      <c r="DV471">
        <v>0</v>
      </c>
      <c r="DW471">
        <v>758</v>
      </c>
      <c r="DX471">
        <v>1258</v>
      </c>
      <c r="DY471">
        <v>586</v>
      </c>
      <c r="DZ471">
        <v>946</v>
      </c>
      <c r="EA471">
        <v>436</v>
      </c>
      <c r="EB471">
        <v>692</v>
      </c>
      <c r="EC471">
        <v>29.55</v>
      </c>
      <c r="ED471">
        <v>60.43</v>
      </c>
      <c r="EE471">
        <v>26</v>
      </c>
      <c r="EF471">
        <v>77</v>
      </c>
      <c r="EG471" s="41">
        <f t="shared" si="166"/>
        <v>5.9633027522935783E-2</v>
      </c>
      <c r="EH471" s="43">
        <f t="shared" si="167"/>
        <v>0.88872832369942201</v>
      </c>
      <c r="EI471" s="44">
        <f t="shared" si="168"/>
        <v>0.94836135122235776</v>
      </c>
      <c r="EJ471">
        <v>755</v>
      </c>
      <c r="EK471">
        <v>1262</v>
      </c>
      <c r="EL471">
        <v>582</v>
      </c>
      <c r="EM471">
        <v>949</v>
      </c>
      <c r="EN471">
        <v>434</v>
      </c>
      <c r="EO471">
        <v>695</v>
      </c>
      <c r="EP471">
        <v>26</v>
      </c>
      <c r="EQ471">
        <v>79</v>
      </c>
      <c r="ER471">
        <v>307</v>
      </c>
      <c r="ES471">
        <v>585</v>
      </c>
      <c r="ET471">
        <v>109</v>
      </c>
      <c r="EU471">
        <v>243</v>
      </c>
      <c r="EV471">
        <v>8</v>
      </c>
      <c r="EW471">
        <v>46</v>
      </c>
      <c r="EX471">
        <v>76</v>
      </c>
      <c r="EY471">
        <v>61</v>
      </c>
      <c r="EZ471">
        <v>-1</v>
      </c>
      <c r="FA471">
        <v>0.5</v>
      </c>
      <c r="FB471">
        <v>-0.5</v>
      </c>
      <c r="FC471" s="20">
        <v>3.17</v>
      </c>
      <c r="FD471" s="26">
        <f t="shared" si="169"/>
        <v>3.9625E-2</v>
      </c>
      <c r="FE471">
        <v>1.26</v>
      </c>
      <c r="FF471">
        <v>-1.54</v>
      </c>
      <c r="FG471">
        <v>-0.06</v>
      </c>
      <c r="FH471">
        <v>-1.6</v>
      </c>
      <c r="FL471" s="42">
        <f t="shared" si="170"/>
        <v>214</v>
      </c>
      <c r="FM471" s="20">
        <f t="shared" si="171"/>
        <v>9.3529411764705888</v>
      </c>
      <c r="FN471" s="41">
        <v>2.1134020600000001E-2</v>
      </c>
      <c r="FO471" s="20">
        <f t="shared" si="172"/>
        <v>12.1</v>
      </c>
      <c r="FP471" s="20">
        <f t="shared" si="173"/>
        <v>15.4398</v>
      </c>
      <c r="FQ471" s="20">
        <f t="shared" si="174"/>
        <v>107.13241871628864</v>
      </c>
      <c r="FU471" t="s">
        <v>702</v>
      </c>
      <c r="FV471" t="s">
        <v>751</v>
      </c>
      <c r="FW471" s="45">
        <v>1400000</v>
      </c>
      <c r="FX471" s="45">
        <v>1475000</v>
      </c>
      <c r="FY471">
        <v>258</v>
      </c>
      <c r="FZ471">
        <v>26</v>
      </c>
      <c r="GA471">
        <v>39</v>
      </c>
      <c r="GB471">
        <v>65</v>
      </c>
      <c r="GC471">
        <v>-41</v>
      </c>
      <c r="GD471">
        <v>127</v>
      </c>
      <c r="GE471">
        <v>303</v>
      </c>
      <c r="GF471">
        <v>3789</v>
      </c>
      <c r="GG471">
        <v>-0.5</v>
      </c>
      <c r="GH471">
        <v>3.6</v>
      </c>
      <c r="GI471">
        <v>3.1</v>
      </c>
      <c r="GJ471" s="42">
        <f t="shared" si="175"/>
        <v>12.1</v>
      </c>
    </row>
    <row r="472" spans="1:192" x14ac:dyDescent="0.45">
      <c r="A472" s="40">
        <v>33529</v>
      </c>
      <c r="B472" t="s">
        <v>2669</v>
      </c>
      <c r="C472" t="s">
        <v>1430</v>
      </c>
      <c r="D472" t="s">
        <v>107</v>
      </c>
      <c r="E472" t="s">
        <v>107</v>
      </c>
      <c r="F472">
        <v>76</v>
      </c>
      <c r="G472">
        <v>201</v>
      </c>
      <c r="H472">
        <v>2010</v>
      </c>
      <c r="I472">
        <v>2</v>
      </c>
      <c r="J472">
        <v>53</v>
      </c>
      <c r="K472" t="s">
        <v>202</v>
      </c>
      <c r="L472">
        <v>2014</v>
      </c>
      <c r="M472">
        <v>26</v>
      </c>
      <c r="N472">
        <v>2</v>
      </c>
      <c r="O472">
        <v>8475729</v>
      </c>
      <c r="P472" t="s">
        <v>2670</v>
      </c>
      <c r="Q472" t="s">
        <v>2671</v>
      </c>
      <c r="R472" t="s">
        <v>2672</v>
      </c>
      <c r="S472" t="s">
        <v>884</v>
      </c>
      <c r="T472" t="s">
        <v>720</v>
      </c>
      <c r="U472" t="s">
        <v>2673</v>
      </c>
      <c r="V472">
        <v>15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26">
        <f t="shared" si="154"/>
        <v>0</v>
      </c>
      <c r="AD472" s="20">
        <f t="shared" si="155"/>
        <v>0</v>
      </c>
      <c r="AE472" s="20">
        <v>0</v>
      </c>
      <c r="AF472">
        <v>-1</v>
      </c>
      <c r="AG472">
        <v>-1.3</v>
      </c>
      <c r="AH472">
        <v>2</v>
      </c>
      <c r="AI472">
        <v>255</v>
      </c>
      <c r="AJ472">
        <v>11204</v>
      </c>
      <c r="AK472" s="20">
        <v>186.73333333332999</v>
      </c>
      <c r="AL472">
        <v>186.73</v>
      </c>
      <c r="AM472">
        <v>186</v>
      </c>
      <c r="AN472" s="26">
        <f t="shared" si="156"/>
        <v>12.448888888888888</v>
      </c>
      <c r="AO472">
        <v>21.2</v>
      </c>
      <c r="AP472" s="41">
        <f t="shared" si="157"/>
        <v>0</v>
      </c>
      <c r="AQ472">
        <v>29</v>
      </c>
      <c r="AR472">
        <v>29</v>
      </c>
      <c r="AS472">
        <v>29</v>
      </c>
      <c r="AT472">
        <v>17</v>
      </c>
      <c r="AU472">
        <v>17</v>
      </c>
      <c r="AV472">
        <v>11</v>
      </c>
      <c r="AW472">
        <v>4</v>
      </c>
      <c r="AX472">
        <v>0</v>
      </c>
      <c r="AY472">
        <v>0</v>
      </c>
      <c r="AZ472">
        <v>3</v>
      </c>
      <c r="BA472" s="42">
        <f t="shared" si="158"/>
        <v>3</v>
      </c>
      <c r="BB472">
        <v>0.28999999999999998</v>
      </c>
      <c r="BC472">
        <v>53.363599999999998</v>
      </c>
      <c r="BD472" s="20">
        <v>0</v>
      </c>
      <c r="BE472" s="20">
        <f t="shared" si="159"/>
        <v>29</v>
      </c>
      <c r="BF472" s="20">
        <f t="shared" si="160"/>
        <v>9.3182670165479564</v>
      </c>
      <c r="BG472">
        <v>59</v>
      </c>
      <c r="BH472">
        <v>48</v>
      </c>
      <c r="BI472">
        <v>51</v>
      </c>
      <c r="BJ472" s="41">
        <f t="shared" si="161"/>
        <v>0.53636363636363638</v>
      </c>
      <c r="BK472">
        <v>17</v>
      </c>
      <c r="BL472">
        <v>17</v>
      </c>
      <c r="BM472">
        <v>34</v>
      </c>
      <c r="BN472" s="42">
        <f t="shared" si="162"/>
        <v>-17</v>
      </c>
      <c r="BO472">
        <v>6</v>
      </c>
      <c r="BP472">
        <v>4</v>
      </c>
      <c r="BQ472">
        <v>3</v>
      </c>
      <c r="BR472">
        <v>18</v>
      </c>
      <c r="BS472" s="41">
        <f t="shared" si="163"/>
        <v>0.12080536912751678</v>
      </c>
      <c r="BT472">
        <v>0</v>
      </c>
      <c r="BU472">
        <v>0</v>
      </c>
      <c r="BV472" s="41">
        <f t="shared" si="164"/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6</v>
      </c>
      <c r="DA472">
        <v>0</v>
      </c>
      <c r="DB472">
        <v>0</v>
      </c>
      <c r="DC472">
        <v>2</v>
      </c>
      <c r="DD472">
        <v>0</v>
      </c>
      <c r="DE472">
        <v>1</v>
      </c>
      <c r="DF472">
        <v>0</v>
      </c>
      <c r="DG472">
        <v>8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f t="shared" si="165"/>
        <v>0</v>
      </c>
      <c r="DQ472" s="20">
        <v>-0.19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158</v>
      </c>
      <c r="DX472">
        <v>181</v>
      </c>
      <c r="DY472">
        <v>112</v>
      </c>
      <c r="DZ472">
        <v>131</v>
      </c>
      <c r="EA472">
        <v>81</v>
      </c>
      <c r="EB472">
        <v>103</v>
      </c>
      <c r="EC472">
        <v>4.82</v>
      </c>
      <c r="ED472">
        <v>7.7</v>
      </c>
      <c r="EE472">
        <v>3</v>
      </c>
      <c r="EF472">
        <v>5</v>
      </c>
      <c r="EG472" s="41">
        <f t="shared" si="166"/>
        <v>3.7037037037037035E-2</v>
      </c>
      <c r="EH472" s="43">
        <f t="shared" si="167"/>
        <v>0.95145631067961167</v>
      </c>
      <c r="EI472" s="44">
        <f t="shared" si="168"/>
        <v>0.98849334771664865</v>
      </c>
      <c r="EJ472">
        <v>162</v>
      </c>
      <c r="EK472">
        <v>181</v>
      </c>
      <c r="EL472">
        <v>115</v>
      </c>
      <c r="EM472">
        <v>131</v>
      </c>
      <c r="EN472">
        <v>83</v>
      </c>
      <c r="EO472">
        <v>103</v>
      </c>
      <c r="EP472">
        <v>3</v>
      </c>
      <c r="EQ472">
        <v>5</v>
      </c>
      <c r="ER472">
        <v>78</v>
      </c>
      <c r="ES472">
        <v>93</v>
      </c>
      <c r="ET472">
        <v>21</v>
      </c>
      <c r="EU472">
        <v>36</v>
      </c>
      <c r="EV472">
        <v>1</v>
      </c>
      <c r="EW472">
        <v>5</v>
      </c>
      <c r="EX472">
        <v>13</v>
      </c>
      <c r="EY472">
        <v>9</v>
      </c>
      <c r="EZ472">
        <v>-0.2</v>
      </c>
      <c r="FA472">
        <v>0.30000000000000004</v>
      </c>
      <c r="FB472">
        <v>0.1</v>
      </c>
      <c r="FC472" s="20">
        <v>0.92</v>
      </c>
      <c r="FD472" s="26">
        <f t="shared" si="169"/>
        <v>6.1333333333333337E-2</v>
      </c>
      <c r="FE472">
        <v>1.9E-3</v>
      </c>
      <c r="FF472">
        <v>-0.01</v>
      </c>
      <c r="FG472">
        <v>0.02</v>
      </c>
      <c r="FH472">
        <v>0.01</v>
      </c>
      <c r="FL472" s="42">
        <f t="shared" si="170"/>
        <v>37</v>
      </c>
      <c r="FM472" s="20">
        <f t="shared" si="171"/>
        <v>20</v>
      </c>
      <c r="FN472" s="41">
        <v>0</v>
      </c>
      <c r="FO472" s="20">
        <f t="shared" si="172"/>
        <v>-0.2</v>
      </c>
      <c r="FP472" s="20">
        <f t="shared" si="173"/>
        <v>-3.7999999999999999E-2</v>
      </c>
      <c r="FQ472" s="20">
        <f t="shared" si="174"/>
        <v>108.92732822792267</v>
      </c>
      <c r="FV472" t="s">
        <v>711</v>
      </c>
      <c r="FW472" s="45">
        <v>650000</v>
      </c>
      <c r="FX472" s="45">
        <v>650000</v>
      </c>
      <c r="FY472">
        <v>16</v>
      </c>
      <c r="FZ472">
        <v>0</v>
      </c>
      <c r="GA472">
        <v>0</v>
      </c>
      <c r="GB472">
        <v>0</v>
      </c>
      <c r="GC472">
        <v>-2</v>
      </c>
      <c r="GD472">
        <v>2</v>
      </c>
      <c r="GE472">
        <v>11</v>
      </c>
      <c r="GF472">
        <v>196</v>
      </c>
      <c r="GG472">
        <v>-0.2</v>
      </c>
      <c r="GH472">
        <v>0.2</v>
      </c>
      <c r="GI472">
        <v>0</v>
      </c>
      <c r="GJ472" s="42">
        <f t="shared" si="175"/>
        <v>-0.2</v>
      </c>
    </row>
    <row r="473" spans="1:192" x14ac:dyDescent="0.45">
      <c r="A473" s="40">
        <v>33712</v>
      </c>
      <c r="B473" t="s">
        <v>2674</v>
      </c>
      <c r="C473" t="s">
        <v>242</v>
      </c>
      <c r="D473" t="s">
        <v>107</v>
      </c>
      <c r="E473" t="s">
        <v>107</v>
      </c>
      <c r="F473">
        <v>76</v>
      </c>
      <c r="G473">
        <v>221</v>
      </c>
      <c r="H473">
        <v>2010</v>
      </c>
      <c r="I473">
        <v>2</v>
      </c>
      <c r="J473">
        <v>60</v>
      </c>
      <c r="K473" t="s">
        <v>202</v>
      </c>
      <c r="L473">
        <v>2015</v>
      </c>
      <c r="M473">
        <v>25</v>
      </c>
      <c r="N473">
        <v>3</v>
      </c>
      <c r="O473">
        <v>8475730</v>
      </c>
      <c r="P473" t="s">
        <v>2675</v>
      </c>
      <c r="Q473" t="s">
        <v>2676</v>
      </c>
      <c r="R473" t="s">
        <v>2677</v>
      </c>
      <c r="S473" t="s">
        <v>2678</v>
      </c>
      <c r="T473" t="s">
        <v>720</v>
      </c>
      <c r="U473" t="s">
        <v>351</v>
      </c>
      <c r="V473">
        <v>75</v>
      </c>
      <c r="W473">
        <v>8</v>
      </c>
      <c r="X473">
        <v>7</v>
      </c>
      <c r="Y473">
        <v>1</v>
      </c>
      <c r="Z473">
        <v>15</v>
      </c>
      <c r="AA473">
        <v>13</v>
      </c>
      <c r="AB473">
        <v>64</v>
      </c>
      <c r="AC473" s="26">
        <f t="shared" si="154"/>
        <v>0.2</v>
      </c>
      <c r="AD473" s="20">
        <f t="shared" si="155"/>
        <v>2</v>
      </c>
      <c r="AE473" s="20">
        <v>6.1449999999999996</v>
      </c>
      <c r="AF473">
        <v>10</v>
      </c>
      <c r="AG473">
        <v>1</v>
      </c>
      <c r="AH473">
        <v>41</v>
      </c>
      <c r="AI473">
        <v>1854</v>
      </c>
      <c r="AJ473">
        <v>78951</v>
      </c>
      <c r="AK473" s="20">
        <v>1315.85</v>
      </c>
      <c r="AL473">
        <v>1315.88</v>
      </c>
      <c r="AM473">
        <v>1316</v>
      </c>
      <c r="AN473" s="26">
        <f t="shared" si="156"/>
        <v>17.544666666666664</v>
      </c>
      <c r="AO473">
        <v>29.14</v>
      </c>
      <c r="AP473" s="41">
        <f t="shared" si="157"/>
        <v>0.32608695652173914</v>
      </c>
      <c r="AQ473">
        <v>249</v>
      </c>
      <c r="AR473">
        <v>249</v>
      </c>
      <c r="AS473">
        <v>249</v>
      </c>
      <c r="AT473">
        <v>164</v>
      </c>
      <c r="AU473">
        <v>164</v>
      </c>
      <c r="AV473">
        <v>121</v>
      </c>
      <c r="AW473">
        <v>64</v>
      </c>
      <c r="AX473">
        <v>4</v>
      </c>
      <c r="AY473">
        <v>8</v>
      </c>
      <c r="AZ473">
        <v>9</v>
      </c>
      <c r="BA473" s="42">
        <f t="shared" si="158"/>
        <v>17</v>
      </c>
      <c r="BB473">
        <v>4.59</v>
      </c>
      <c r="BC473">
        <v>58.702500000000001</v>
      </c>
      <c r="BD473" s="20">
        <v>24.8</v>
      </c>
      <c r="BE473" s="20">
        <f t="shared" si="159"/>
        <v>273.8</v>
      </c>
      <c r="BF473" s="20">
        <f t="shared" si="160"/>
        <v>12.484421071830257</v>
      </c>
      <c r="BG473">
        <v>369</v>
      </c>
      <c r="BH473">
        <v>437</v>
      </c>
      <c r="BI473">
        <v>526</v>
      </c>
      <c r="BJ473" s="41">
        <f t="shared" si="161"/>
        <v>0.4122905027932961</v>
      </c>
      <c r="BK473">
        <v>201</v>
      </c>
      <c r="BL473">
        <v>201</v>
      </c>
      <c r="BM473">
        <v>97</v>
      </c>
      <c r="BN473" s="42">
        <f t="shared" si="162"/>
        <v>104</v>
      </c>
      <c r="BO473">
        <v>43</v>
      </c>
      <c r="BP473">
        <v>44</v>
      </c>
      <c r="BQ473">
        <v>25</v>
      </c>
      <c r="BR473">
        <v>155</v>
      </c>
      <c r="BS473" s="41">
        <f t="shared" si="163"/>
        <v>0.14733840304182511</v>
      </c>
      <c r="BT473">
        <v>0</v>
      </c>
      <c r="BU473">
        <v>0</v>
      </c>
      <c r="BV473" s="41">
        <f t="shared" si="164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4</v>
      </c>
      <c r="CS473">
        <v>0</v>
      </c>
      <c r="CT473">
        <v>0</v>
      </c>
      <c r="CU473">
        <v>0</v>
      </c>
      <c r="CV473">
        <v>4</v>
      </c>
      <c r="CW473">
        <v>1</v>
      </c>
      <c r="CX473">
        <v>4</v>
      </c>
      <c r="CY473">
        <v>3</v>
      </c>
      <c r="CZ473">
        <v>35</v>
      </c>
      <c r="DA473">
        <v>4</v>
      </c>
      <c r="DB473">
        <v>0</v>
      </c>
      <c r="DC473">
        <v>52</v>
      </c>
      <c r="DD473">
        <v>7</v>
      </c>
      <c r="DE473">
        <v>1</v>
      </c>
      <c r="DF473">
        <v>0</v>
      </c>
      <c r="DG473">
        <v>57</v>
      </c>
      <c r="DH473">
        <v>15</v>
      </c>
      <c r="DI473">
        <v>3</v>
      </c>
      <c r="DJ473">
        <v>16</v>
      </c>
      <c r="DK473">
        <v>13</v>
      </c>
      <c r="DL473">
        <v>3</v>
      </c>
      <c r="DM473">
        <v>5</v>
      </c>
      <c r="DN473">
        <v>2</v>
      </c>
      <c r="DO473">
        <v>3</v>
      </c>
      <c r="DP473" s="42">
        <f t="shared" si="165"/>
        <v>-12</v>
      </c>
      <c r="DQ473" s="20">
        <v>-4.8449999999999998</v>
      </c>
      <c r="DR473">
        <v>12</v>
      </c>
      <c r="DS473">
        <v>3</v>
      </c>
      <c r="DT473">
        <v>0</v>
      </c>
      <c r="DU473">
        <v>0</v>
      </c>
      <c r="DV473">
        <v>0</v>
      </c>
      <c r="DW473">
        <v>1123</v>
      </c>
      <c r="DX473">
        <v>1297</v>
      </c>
      <c r="DY473">
        <v>805</v>
      </c>
      <c r="DZ473">
        <v>897</v>
      </c>
      <c r="EA473">
        <v>595</v>
      </c>
      <c r="EB473">
        <v>626</v>
      </c>
      <c r="EC473">
        <v>49.46</v>
      </c>
      <c r="ED473">
        <v>58.38</v>
      </c>
      <c r="EE473">
        <v>46</v>
      </c>
      <c r="EF473">
        <v>55</v>
      </c>
      <c r="EG473" s="41">
        <f t="shared" si="166"/>
        <v>7.7310924369747902E-2</v>
      </c>
      <c r="EH473" s="43">
        <f t="shared" si="167"/>
        <v>0.91214057507987223</v>
      </c>
      <c r="EI473" s="44">
        <f t="shared" si="168"/>
        <v>0.98945149944962019</v>
      </c>
      <c r="EJ473">
        <v>1122</v>
      </c>
      <c r="EK473">
        <v>1297</v>
      </c>
      <c r="EL473">
        <v>805</v>
      </c>
      <c r="EM473">
        <v>898</v>
      </c>
      <c r="EN473">
        <v>597</v>
      </c>
      <c r="EO473">
        <v>627</v>
      </c>
      <c r="EP473">
        <v>46</v>
      </c>
      <c r="EQ473">
        <v>55</v>
      </c>
      <c r="ER473">
        <v>513</v>
      </c>
      <c r="ES473">
        <v>648</v>
      </c>
      <c r="ET473">
        <v>213</v>
      </c>
      <c r="EU473">
        <v>215</v>
      </c>
      <c r="EV473">
        <v>23</v>
      </c>
      <c r="EW473">
        <v>25</v>
      </c>
      <c r="EX473">
        <v>107</v>
      </c>
      <c r="EY473">
        <v>93</v>
      </c>
      <c r="EZ473">
        <v>0.8</v>
      </c>
      <c r="FA473">
        <v>3.7</v>
      </c>
      <c r="FB473">
        <v>4.4000000000000004</v>
      </c>
      <c r="FC473" s="20">
        <v>26.02</v>
      </c>
      <c r="FD473" s="26">
        <f t="shared" si="169"/>
        <v>0.34693333333333332</v>
      </c>
      <c r="FE473">
        <v>1.6581999999999999</v>
      </c>
      <c r="FF473">
        <v>-0.5</v>
      </c>
      <c r="FG473">
        <v>0.56000000000000005</v>
      </c>
      <c r="FH473">
        <v>0.06</v>
      </c>
      <c r="FL473" s="42">
        <f t="shared" si="170"/>
        <v>400</v>
      </c>
      <c r="FM473" s="20">
        <f t="shared" si="171"/>
        <v>18.833333333333332</v>
      </c>
      <c r="FN473" s="41">
        <v>3.9222720500000002E-2</v>
      </c>
      <c r="FO473" s="20">
        <f t="shared" si="172"/>
        <v>10.9</v>
      </c>
      <c r="FP473" s="20">
        <f t="shared" si="173"/>
        <v>14.031000000000001</v>
      </c>
      <c r="FQ473" s="20">
        <f t="shared" si="174"/>
        <v>110.34440830470862</v>
      </c>
      <c r="FR473">
        <v>4</v>
      </c>
      <c r="FS473" t="s">
        <v>189</v>
      </c>
      <c r="FT473">
        <v>195</v>
      </c>
      <c r="FV473" t="s">
        <v>751</v>
      </c>
      <c r="FW473" s="45">
        <v>800000</v>
      </c>
      <c r="FX473" s="45">
        <v>725000</v>
      </c>
      <c r="FY473">
        <v>150</v>
      </c>
      <c r="FZ473">
        <v>13</v>
      </c>
      <c r="GA473">
        <v>15</v>
      </c>
      <c r="GB473">
        <v>28</v>
      </c>
      <c r="GC473">
        <v>-6</v>
      </c>
      <c r="GD473">
        <v>83</v>
      </c>
      <c r="GE473">
        <v>225</v>
      </c>
      <c r="GF473">
        <v>2679</v>
      </c>
      <c r="GG473">
        <v>1.1000000000000001</v>
      </c>
      <c r="GH473">
        <v>4.7</v>
      </c>
      <c r="GI473">
        <v>5.8</v>
      </c>
      <c r="GJ473" s="42">
        <f t="shared" si="175"/>
        <v>10.9</v>
      </c>
    </row>
    <row r="474" spans="1:192" x14ac:dyDescent="0.45">
      <c r="A474" s="40">
        <v>33772</v>
      </c>
      <c r="B474" t="s">
        <v>2679</v>
      </c>
      <c r="C474" t="s">
        <v>145</v>
      </c>
      <c r="D474" t="s">
        <v>91</v>
      </c>
      <c r="E474" t="s">
        <v>91</v>
      </c>
      <c r="F474">
        <v>72</v>
      </c>
      <c r="G474">
        <v>191</v>
      </c>
      <c r="H474">
        <v>2010</v>
      </c>
      <c r="I474">
        <v>3</v>
      </c>
      <c r="J474">
        <v>62</v>
      </c>
      <c r="K474" t="s">
        <v>92</v>
      </c>
      <c r="L474">
        <v>2013</v>
      </c>
      <c r="M474">
        <v>25</v>
      </c>
      <c r="N474">
        <v>5</v>
      </c>
      <c r="O474">
        <v>8475735</v>
      </c>
      <c r="P474" t="s">
        <v>2680</v>
      </c>
      <c r="Q474" t="s">
        <v>2681</v>
      </c>
      <c r="R474" t="s">
        <v>2682</v>
      </c>
      <c r="S474" t="s">
        <v>811</v>
      </c>
      <c r="T474" t="s">
        <v>716</v>
      </c>
      <c r="U474" t="s">
        <v>230</v>
      </c>
      <c r="V474">
        <v>26</v>
      </c>
      <c r="W474">
        <v>2</v>
      </c>
      <c r="X474">
        <v>2</v>
      </c>
      <c r="Y474">
        <v>2</v>
      </c>
      <c r="Z474">
        <v>4</v>
      </c>
      <c r="AA474">
        <v>24</v>
      </c>
      <c r="AB474">
        <v>94</v>
      </c>
      <c r="AC474" s="26">
        <f t="shared" si="154"/>
        <v>0.15384615384615385</v>
      </c>
      <c r="AD474" s="20">
        <f t="shared" si="155"/>
        <v>0.39999999999999991</v>
      </c>
      <c r="AE474" s="20">
        <v>1.5880000000000001</v>
      </c>
      <c r="AF474">
        <v>-4</v>
      </c>
      <c r="AG474">
        <v>0.1</v>
      </c>
      <c r="AH474">
        <v>8</v>
      </c>
      <c r="AI474">
        <v>385</v>
      </c>
      <c r="AJ474">
        <v>15100</v>
      </c>
      <c r="AK474" s="20">
        <v>251.66666666667001</v>
      </c>
      <c r="AL474">
        <v>251.67</v>
      </c>
      <c r="AM474">
        <v>252</v>
      </c>
      <c r="AN474" s="26">
        <f t="shared" si="156"/>
        <v>9.6794871794871788</v>
      </c>
      <c r="AO474">
        <v>16.59</v>
      </c>
      <c r="AP474" s="41">
        <f t="shared" si="157"/>
        <v>0.5714285714285714</v>
      </c>
      <c r="AQ474">
        <v>32</v>
      </c>
      <c r="AR474">
        <v>32</v>
      </c>
      <c r="AS474">
        <v>32</v>
      </c>
      <c r="AT474">
        <v>27</v>
      </c>
      <c r="AU474">
        <v>27</v>
      </c>
      <c r="AV474">
        <v>21</v>
      </c>
      <c r="AW474">
        <v>24</v>
      </c>
      <c r="AX474">
        <v>10</v>
      </c>
      <c r="AY474">
        <v>2</v>
      </c>
      <c r="AZ474">
        <v>2</v>
      </c>
      <c r="BA474" s="42">
        <f t="shared" si="158"/>
        <v>4</v>
      </c>
      <c r="BB474">
        <v>1.82</v>
      </c>
      <c r="BC474">
        <v>21.666699999999999</v>
      </c>
      <c r="BD474" s="20">
        <v>61.7</v>
      </c>
      <c r="BE474" s="20">
        <f t="shared" si="159"/>
        <v>93.7</v>
      </c>
      <c r="BF474" s="20">
        <f t="shared" si="160"/>
        <v>22.338776969841458</v>
      </c>
      <c r="BG474">
        <v>52</v>
      </c>
      <c r="BH474">
        <v>88</v>
      </c>
      <c r="BI474">
        <v>120</v>
      </c>
      <c r="BJ474" s="41">
        <f t="shared" si="161"/>
        <v>0.30232558139534882</v>
      </c>
      <c r="BK474">
        <v>19</v>
      </c>
      <c r="BL474">
        <v>19</v>
      </c>
      <c r="BM474">
        <v>24</v>
      </c>
      <c r="BN474" s="42">
        <f t="shared" si="162"/>
        <v>-5</v>
      </c>
      <c r="BO474">
        <v>6</v>
      </c>
      <c r="BP474">
        <v>3</v>
      </c>
      <c r="BQ474">
        <v>3</v>
      </c>
      <c r="BR474">
        <v>10</v>
      </c>
      <c r="BS474" s="41">
        <f t="shared" si="163"/>
        <v>5.5865921787709494E-2</v>
      </c>
      <c r="BT474">
        <v>115</v>
      </c>
      <c r="BU474">
        <v>118</v>
      </c>
      <c r="BV474" s="41">
        <f t="shared" si="164"/>
        <v>0.49356223175965663</v>
      </c>
      <c r="BW474">
        <v>58</v>
      </c>
      <c r="BX474">
        <v>45</v>
      </c>
      <c r="BY474">
        <v>35</v>
      </c>
      <c r="BZ474">
        <v>46</v>
      </c>
      <c r="CA474">
        <v>22</v>
      </c>
      <c r="CB474">
        <v>27</v>
      </c>
      <c r="CC474">
        <v>32</v>
      </c>
      <c r="CD474">
        <v>25</v>
      </c>
      <c r="CE474">
        <v>49</v>
      </c>
      <c r="CF474">
        <v>51</v>
      </c>
      <c r="CG474">
        <v>75</v>
      </c>
      <c r="CH474">
        <v>70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6</v>
      </c>
      <c r="DA474">
        <v>5</v>
      </c>
      <c r="DB474">
        <v>1</v>
      </c>
      <c r="DC474">
        <v>1</v>
      </c>
      <c r="DD474">
        <v>1</v>
      </c>
      <c r="DE474">
        <v>2</v>
      </c>
      <c r="DF474">
        <v>1</v>
      </c>
      <c r="DG474">
        <v>10</v>
      </c>
      <c r="DH474">
        <v>4</v>
      </c>
      <c r="DI474">
        <v>2</v>
      </c>
      <c r="DJ474">
        <v>4</v>
      </c>
      <c r="DK474">
        <v>4</v>
      </c>
      <c r="DL474">
        <v>0</v>
      </c>
      <c r="DM474">
        <v>2</v>
      </c>
      <c r="DN474">
        <v>2</v>
      </c>
      <c r="DO474">
        <v>0</v>
      </c>
      <c r="DP474" s="42">
        <f t="shared" si="165"/>
        <v>-2</v>
      </c>
      <c r="DQ474" s="20">
        <v>-1.377</v>
      </c>
      <c r="DR474">
        <v>4</v>
      </c>
      <c r="DS474">
        <v>0</v>
      </c>
      <c r="DT474">
        <v>0</v>
      </c>
      <c r="DU474">
        <v>0</v>
      </c>
      <c r="DV474">
        <v>0</v>
      </c>
      <c r="DW474">
        <v>193</v>
      </c>
      <c r="DX474">
        <v>238</v>
      </c>
      <c r="DY474">
        <v>145</v>
      </c>
      <c r="DZ474">
        <v>169</v>
      </c>
      <c r="EA474">
        <v>108</v>
      </c>
      <c r="EB474">
        <v>127</v>
      </c>
      <c r="EC474">
        <v>8.43</v>
      </c>
      <c r="ED474">
        <v>9.65</v>
      </c>
      <c r="EE474">
        <v>7</v>
      </c>
      <c r="EF474">
        <v>18</v>
      </c>
      <c r="EG474" s="41">
        <f t="shared" si="166"/>
        <v>6.4814814814814811E-2</v>
      </c>
      <c r="EH474" s="43">
        <f t="shared" si="167"/>
        <v>0.8582677165354331</v>
      </c>
      <c r="EI474" s="44">
        <f t="shared" si="168"/>
        <v>0.92308253135024787</v>
      </c>
      <c r="EJ474">
        <v>193</v>
      </c>
      <c r="EK474">
        <v>237</v>
      </c>
      <c r="EL474">
        <v>145</v>
      </c>
      <c r="EM474">
        <v>168</v>
      </c>
      <c r="EN474">
        <v>108</v>
      </c>
      <c r="EO474">
        <v>126</v>
      </c>
      <c r="EP474">
        <v>7</v>
      </c>
      <c r="EQ474">
        <v>18</v>
      </c>
      <c r="ER474">
        <v>85</v>
      </c>
      <c r="ES474">
        <v>104</v>
      </c>
      <c r="ET474">
        <v>36</v>
      </c>
      <c r="EU474">
        <v>44</v>
      </c>
      <c r="EV474">
        <v>4</v>
      </c>
      <c r="EW474">
        <v>8</v>
      </c>
      <c r="EX474">
        <v>19</v>
      </c>
      <c r="EY474">
        <v>25</v>
      </c>
      <c r="EZ474">
        <v>-0.1</v>
      </c>
      <c r="FA474">
        <v>0.1</v>
      </c>
      <c r="FB474">
        <v>0</v>
      </c>
      <c r="FC474" s="20">
        <v>2.85</v>
      </c>
      <c r="FD474" s="26">
        <f t="shared" si="169"/>
        <v>0.10961538461538461</v>
      </c>
      <c r="FE474">
        <v>0.12290000000000001</v>
      </c>
      <c r="FF474">
        <v>-0.12</v>
      </c>
      <c r="FG474">
        <v>-0.03</v>
      </c>
      <c r="FH474">
        <v>-0.16</v>
      </c>
      <c r="FL474" s="42">
        <f t="shared" si="170"/>
        <v>37</v>
      </c>
      <c r="FM474" s="20">
        <f t="shared" si="171"/>
        <v>5.5</v>
      </c>
      <c r="FN474" s="41">
        <v>2.3536165300000002E-2</v>
      </c>
      <c r="FO474" s="20">
        <f t="shared" si="172"/>
        <v>3.2</v>
      </c>
      <c r="FP474" s="20">
        <f t="shared" si="173"/>
        <v>3.7246000000000001</v>
      </c>
      <c r="FQ474" s="20">
        <f t="shared" si="174"/>
        <v>102.75360591250448</v>
      </c>
      <c r="FV474" t="s">
        <v>751</v>
      </c>
      <c r="FW474" s="45">
        <v>650000</v>
      </c>
      <c r="FX474" s="45">
        <v>650000</v>
      </c>
      <c r="FY474">
        <v>91</v>
      </c>
      <c r="FZ474">
        <v>7</v>
      </c>
      <c r="GA474">
        <v>6</v>
      </c>
      <c r="GB474">
        <v>13</v>
      </c>
      <c r="GC474">
        <v>-6</v>
      </c>
      <c r="GD474">
        <v>32</v>
      </c>
      <c r="GE474">
        <v>73</v>
      </c>
      <c r="GF474">
        <v>862</v>
      </c>
      <c r="GG474">
        <v>-0.2</v>
      </c>
      <c r="GH474">
        <v>0.8</v>
      </c>
      <c r="GI474">
        <v>0.5</v>
      </c>
      <c r="GJ474" s="42">
        <f t="shared" si="175"/>
        <v>3.2</v>
      </c>
    </row>
    <row r="475" spans="1:192" x14ac:dyDescent="0.45">
      <c r="A475" s="40">
        <v>33659</v>
      </c>
      <c r="B475" t="s">
        <v>2683</v>
      </c>
      <c r="C475" t="s">
        <v>175</v>
      </c>
      <c r="D475" t="s">
        <v>107</v>
      </c>
      <c r="E475" t="s">
        <v>107</v>
      </c>
      <c r="F475">
        <v>72</v>
      </c>
      <c r="G475">
        <v>203</v>
      </c>
      <c r="H475">
        <v>2010</v>
      </c>
      <c r="I475">
        <v>2</v>
      </c>
      <c r="J475">
        <v>50</v>
      </c>
      <c r="K475" t="s">
        <v>92</v>
      </c>
      <c r="L475">
        <v>2015</v>
      </c>
      <c r="M475">
        <v>25</v>
      </c>
      <c r="N475">
        <v>2</v>
      </c>
      <c r="O475">
        <v>8475736</v>
      </c>
      <c r="P475" t="s">
        <v>2684</v>
      </c>
      <c r="Q475" t="s">
        <v>2685</v>
      </c>
      <c r="R475" t="s">
        <v>749</v>
      </c>
      <c r="S475" t="s">
        <v>283</v>
      </c>
      <c r="T475" t="s">
        <v>938</v>
      </c>
      <c r="U475" t="s">
        <v>373</v>
      </c>
      <c r="V475">
        <v>44</v>
      </c>
      <c r="W475">
        <v>4</v>
      </c>
      <c r="X475">
        <v>8</v>
      </c>
      <c r="Y475">
        <v>5</v>
      </c>
      <c r="Z475">
        <v>12</v>
      </c>
      <c r="AA475">
        <v>17</v>
      </c>
      <c r="AB475">
        <v>66</v>
      </c>
      <c r="AC475" s="26">
        <f t="shared" si="154"/>
        <v>0.27272727272727271</v>
      </c>
      <c r="AD475" s="20">
        <f t="shared" si="155"/>
        <v>2.4347826086956523</v>
      </c>
      <c r="AE475" s="20">
        <v>4.3280000000000003</v>
      </c>
      <c r="AF475">
        <v>-6</v>
      </c>
      <c r="AG475">
        <v>-2.4</v>
      </c>
      <c r="AH475">
        <v>19</v>
      </c>
      <c r="AI475">
        <v>756</v>
      </c>
      <c r="AJ475">
        <v>31392</v>
      </c>
      <c r="AK475" s="20">
        <v>523.20000000000005</v>
      </c>
      <c r="AL475">
        <v>523.20000000000005</v>
      </c>
      <c r="AM475">
        <v>523</v>
      </c>
      <c r="AN475" s="26">
        <f t="shared" si="156"/>
        <v>11.890909090909092</v>
      </c>
      <c r="AO475">
        <v>20.2</v>
      </c>
      <c r="AP475" s="41">
        <f t="shared" si="157"/>
        <v>0.8</v>
      </c>
      <c r="AQ475">
        <v>97</v>
      </c>
      <c r="AR475">
        <v>97</v>
      </c>
      <c r="AS475">
        <v>97</v>
      </c>
      <c r="AT475">
        <v>78</v>
      </c>
      <c r="AU475">
        <v>78</v>
      </c>
      <c r="AV475">
        <v>62</v>
      </c>
      <c r="AW475">
        <v>58</v>
      </c>
      <c r="AX475">
        <v>26</v>
      </c>
      <c r="AY475">
        <v>5</v>
      </c>
      <c r="AZ475">
        <v>9</v>
      </c>
      <c r="BA475" s="42">
        <f t="shared" si="158"/>
        <v>14</v>
      </c>
      <c r="BB475">
        <v>5.38</v>
      </c>
      <c r="BC475">
        <v>31.209700000000002</v>
      </c>
      <c r="BD475" s="20">
        <v>140.30000000000001</v>
      </c>
      <c r="BE475" s="20">
        <f t="shared" si="159"/>
        <v>237.3</v>
      </c>
      <c r="BF475" s="20">
        <f t="shared" si="160"/>
        <v>27.213302752293576</v>
      </c>
      <c r="BG475">
        <v>145</v>
      </c>
      <c r="BH475">
        <v>184</v>
      </c>
      <c r="BI475">
        <v>163</v>
      </c>
      <c r="BJ475" s="41">
        <f t="shared" si="161"/>
        <v>0.4707792207792208</v>
      </c>
      <c r="BK475">
        <v>82</v>
      </c>
      <c r="BL475">
        <v>82</v>
      </c>
      <c r="BM475">
        <v>53</v>
      </c>
      <c r="BN475" s="42">
        <f t="shared" si="162"/>
        <v>29</v>
      </c>
      <c r="BO475">
        <v>16</v>
      </c>
      <c r="BP475">
        <v>17</v>
      </c>
      <c r="BQ475">
        <v>10</v>
      </c>
      <c r="BR475">
        <v>28</v>
      </c>
      <c r="BS475" s="41">
        <f t="shared" si="163"/>
        <v>6.5116279069767441E-2</v>
      </c>
      <c r="BT475">
        <v>3</v>
      </c>
      <c r="BU475">
        <v>13</v>
      </c>
      <c r="BV475" s="41">
        <f t="shared" si="164"/>
        <v>0.1875</v>
      </c>
      <c r="BW475">
        <v>1</v>
      </c>
      <c r="BX475">
        <v>5</v>
      </c>
      <c r="BY475">
        <v>1</v>
      </c>
      <c r="BZ475">
        <v>3</v>
      </c>
      <c r="CA475">
        <v>1</v>
      </c>
      <c r="CB475">
        <v>5</v>
      </c>
      <c r="CC475">
        <v>0</v>
      </c>
      <c r="CD475">
        <v>2</v>
      </c>
      <c r="CE475">
        <v>2</v>
      </c>
      <c r="CF475">
        <v>9</v>
      </c>
      <c r="CG475">
        <v>1</v>
      </c>
      <c r="CH475">
        <v>4</v>
      </c>
      <c r="CI475">
        <v>0</v>
      </c>
      <c r="CJ475">
        <v>0</v>
      </c>
      <c r="CK475">
        <v>2</v>
      </c>
      <c r="CL475">
        <v>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14</v>
      </c>
      <c r="DA475">
        <v>8</v>
      </c>
      <c r="DB475">
        <v>0</v>
      </c>
      <c r="DC475">
        <v>8</v>
      </c>
      <c r="DD475">
        <v>8</v>
      </c>
      <c r="DE475">
        <v>8</v>
      </c>
      <c r="DF475">
        <v>0</v>
      </c>
      <c r="DG475">
        <v>30</v>
      </c>
      <c r="DH475">
        <v>8</v>
      </c>
      <c r="DI475">
        <v>4</v>
      </c>
      <c r="DJ475">
        <v>8</v>
      </c>
      <c r="DK475">
        <v>7</v>
      </c>
      <c r="DL475">
        <v>1</v>
      </c>
      <c r="DM475">
        <v>5</v>
      </c>
      <c r="DN475">
        <v>4</v>
      </c>
      <c r="DO475">
        <v>1</v>
      </c>
      <c r="DP475" s="42">
        <f t="shared" si="165"/>
        <v>-4</v>
      </c>
      <c r="DQ475" s="20">
        <v>-3.6859999999999999</v>
      </c>
      <c r="DR475">
        <v>7</v>
      </c>
      <c r="DS475">
        <v>1</v>
      </c>
      <c r="DT475">
        <v>0</v>
      </c>
      <c r="DU475">
        <v>0</v>
      </c>
      <c r="DV475">
        <v>0</v>
      </c>
      <c r="DW475">
        <v>446</v>
      </c>
      <c r="DX475">
        <v>559</v>
      </c>
      <c r="DY475">
        <v>348</v>
      </c>
      <c r="DZ475">
        <v>402</v>
      </c>
      <c r="EA475">
        <v>259</v>
      </c>
      <c r="EB475">
        <v>322</v>
      </c>
      <c r="EC475">
        <v>18.82</v>
      </c>
      <c r="ED475">
        <v>21.54</v>
      </c>
      <c r="EE475">
        <v>15</v>
      </c>
      <c r="EF475">
        <v>26</v>
      </c>
      <c r="EG475" s="41">
        <f t="shared" si="166"/>
        <v>5.7915057915057917E-2</v>
      </c>
      <c r="EH475" s="43">
        <f t="shared" si="167"/>
        <v>0.91925465838509313</v>
      </c>
      <c r="EI475" s="44">
        <f t="shared" si="168"/>
        <v>0.97716971630015104</v>
      </c>
      <c r="EJ475">
        <v>445</v>
      </c>
      <c r="EK475">
        <v>560</v>
      </c>
      <c r="EL475">
        <v>347</v>
      </c>
      <c r="EM475">
        <v>403</v>
      </c>
      <c r="EN475">
        <v>258</v>
      </c>
      <c r="EO475">
        <v>323</v>
      </c>
      <c r="EP475">
        <v>15</v>
      </c>
      <c r="EQ475">
        <v>26</v>
      </c>
      <c r="ER475">
        <v>207</v>
      </c>
      <c r="ES475">
        <v>243</v>
      </c>
      <c r="ET475">
        <v>79</v>
      </c>
      <c r="EU475">
        <v>93</v>
      </c>
      <c r="EV475">
        <v>9</v>
      </c>
      <c r="EW475">
        <v>14</v>
      </c>
      <c r="EX475">
        <v>42</v>
      </c>
      <c r="EY475">
        <v>38</v>
      </c>
      <c r="EZ475">
        <v>0.2</v>
      </c>
      <c r="FA475">
        <v>0.30000000000000004</v>
      </c>
      <c r="FB475">
        <v>0.5</v>
      </c>
      <c r="FC475" s="20">
        <v>9.9499999999999993</v>
      </c>
      <c r="FD475" s="26">
        <f t="shared" si="169"/>
        <v>0.22613636363636361</v>
      </c>
      <c r="FE475">
        <v>1.0341</v>
      </c>
      <c r="FF475">
        <v>0.01</v>
      </c>
      <c r="FG475">
        <v>0.12</v>
      </c>
      <c r="FH475">
        <v>0.13</v>
      </c>
      <c r="FL475" s="42">
        <f t="shared" si="170"/>
        <v>130</v>
      </c>
      <c r="FM475" s="20">
        <f t="shared" si="171"/>
        <v>13.142857142857142</v>
      </c>
      <c r="FN475" s="41">
        <v>3.0931723900000003E-2</v>
      </c>
      <c r="FO475" s="20">
        <f t="shared" si="172"/>
        <v>10.1</v>
      </c>
      <c r="FP475" s="20">
        <f t="shared" si="173"/>
        <v>11.2628</v>
      </c>
      <c r="FQ475" s="20">
        <f t="shared" si="174"/>
        <v>115.25229357798163</v>
      </c>
      <c r="FR475">
        <v>4</v>
      </c>
      <c r="FS475" t="s">
        <v>189</v>
      </c>
      <c r="FT475">
        <v>195</v>
      </c>
      <c r="FV475" t="s">
        <v>711</v>
      </c>
      <c r="FW475" s="45">
        <v>750000</v>
      </c>
      <c r="FX475" s="45">
        <v>750000</v>
      </c>
      <c r="FY475">
        <v>67</v>
      </c>
      <c r="FZ475">
        <v>5</v>
      </c>
      <c r="GA475">
        <v>12</v>
      </c>
      <c r="GB475">
        <v>17</v>
      </c>
      <c r="GC475">
        <v>-5</v>
      </c>
      <c r="GD475">
        <v>33</v>
      </c>
      <c r="GE475">
        <v>75</v>
      </c>
      <c r="GF475">
        <v>724</v>
      </c>
      <c r="GG475">
        <v>0.30000000000000004</v>
      </c>
      <c r="GH475">
        <v>0.60000000000000009</v>
      </c>
      <c r="GI475">
        <v>0.9</v>
      </c>
      <c r="GJ475" s="42">
        <f t="shared" si="175"/>
        <v>10.1</v>
      </c>
    </row>
    <row r="476" spans="1:192" x14ac:dyDescent="0.45">
      <c r="A476" s="40">
        <v>33709</v>
      </c>
      <c r="B476" t="s">
        <v>316</v>
      </c>
      <c r="C476" t="s">
        <v>163</v>
      </c>
      <c r="D476" t="s">
        <v>91</v>
      </c>
      <c r="E476" t="s">
        <v>91</v>
      </c>
      <c r="F476">
        <v>70</v>
      </c>
      <c r="G476">
        <v>179</v>
      </c>
      <c r="H476">
        <v>2010</v>
      </c>
      <c r="I476">
        <v>3</v>
      </c>
      <c r="J476">
        <v>70</v>
      </c>
      <c r="K476" t="s">
        <v>202</v>
      </c>
      <c r="L476">
        <v>2015</v>
      </c>
      <c r="M476">
        <v>25</v>
      </c>
      <c r="N476">
        <v>3</v>
      </c>
      <c r="O476">
        <v>8475738</v>
      </c>
      <c r="P476" t="s">
        <v>2686</v>
      </c>
      <c r="Q476" t="s">
        <v>2687</v>
      </c>
      <c r="R476" t="s">
        <v>2688</v>
      </c>
      <c r="S476" t="s">
        <v>146</v>
      </c>
      <c r="T476" t="s">
        <v>716</v>
      </c>
      <c r="U476" t="s">
        <v>382</v>
      </c>
      <c r="V476">
        <v>69</v>
      </c>
      <c r="W476">
        <v>8</v>
      </c>
      <c r="X476">
        <v>13</v>
      </c>
      <c r="Y476">
        <v>9</v>
      </c>
      <c r="Z476">
        <v>21</v>
      </c>
      <c r="AA476">
        <v>12</v>
      </c>
      <c r="AB476">
        <v>81</v>
      </c>
      <c r="AC476" s="26">
        <f t="shared" si="154"/>
        <v>0.30434782608695654</v>
      </c>
      <c r="AD476" s="20">
        <f t="shared" si="155"/>
        <v>-1.378378378378379</v>
      </c>
      <c r="AE476" s="20">
        <v>7.6619999999999999</v>
      </c>
      <c r="AF476">
        <v>-10</v>
      </c>
      <c r="AG476">
        <v>1.2</v>
      </c>
      <c r="AH476">
        <v>12</v>
      </c>
      <c r="AI476">
        <v>1221</v>
      </c>
      <c r="AJ476">
        <v>53613</v>
      </c>
      <c r="AK476" s="20">
        <v>893.55</v>
      </c>
      <c r="AL476">
        <v>893.55</v>
      </c>
      <c r="AM476">
        <v>894</v>
      </c>
      <c r="AN476" s="26">
        <f t="shared" si="156"/>
        <v>12.95</v>
      </c>
      <c r="AO476">
        <v>21.74</v>
      </c>
      <c r="AP476" s="41">
        <f t="shared" si="157"/>
        <v>0.63636363636363635</v>
      </c>
      <c r="AQ476">
        <v>180</v>
      </c>
      <c r="AR476">
        <v>180</v>
      </c>
      <c r="AS476">
        <v>180</v>
      </c>
      <c r="AT476">
        <v>152</v>
      </c>
      <c r="AU476">
        <v>152</v>
      </c>
      <c r="AV476">
        <v>102</v>
      </c>
      <c r="AW476">
        <v>108</v>
      </c>
      <c r="AX476">
        <v>51</v>
      </c>
      <c r="AY476">
        <v>1</v>
      </c>
      <c r="AZ476">
        <v>11</v>
      </c>
      <c r="BA476" s="42">
        <f t="shared" si="158"/>
        <v>12</v>
      </c>
      <c r="BB476">
        <v>12.26</v>
      </c>
      <c r="BC476">
        <v>26.029399999999999</v>
      </c>
      <c r="BD476" s="20">
        <v>235</v>
      </c>
      <c r="BE476" s="20">
        <f t="shared" si="159"/>
        <v>415</v>
      </c>
      <c r="BF476" s="20">
        <f t="shared" si="160"/>
        <v>27.86637569246265</v>
      </c>
      <c r="BG476">
        <v>262</v>
      </c>
      <c r="BH476">
        <v>290</v>
      </c>
      <c r="BI476">
        <v>225</v>
      </c>
      <c r="BJ476" s="41">
        <f t="shared" si="161"/>
        <v>0.53798767967145789</v>
      </c>
      <c r="BK476">
        <v>17</v>
      </c>
      <c r="BL476">
        <v>17</v>
      </c>
      <c r="BM476">
        <v>73</v>
      </c>
      <c r="BN476" s="42">
        <f t="shared" si="162"/>
        <v>-56</v>
      </c>
      <c r="BO476">
        <v>50</v>
      </c>
      <c r="BP476">
        <v>15</v>
      </c>
      <c r="BQ476">
        <v>19</v>
      </c>
      <c r="BR476">
        <v>25</v>
      </c>
      <c r="BS476" s="41">
        <f t="shared" si="163"/>
        <v>4.317789291882556E-2</v>
      </c>
      <c r="BT476">
        <v>53</v>
      </c>
      <c r="BU476">
        <v>63</v>
      </c>
      <c r="BV476" s="41">
        <f t="shared" si="164"/>
        <v>0.45689655172413796</v>
      </c>
      <c r="BW476">
        <v>7</v>
      </c>
      <c r="BX476">
        <v>14</v>
      </c>
      <c r="BY476">
        <v>15</v>
      </c>
      <c r="BZ476">
        <v>16</v>
      </c>
      <c r="CA476">
        <v>31</v>
      </c>
      <c r="CB476">
        <v>33</v>
      </c>
      <c r="CC476">
        <v>9</v>
      </c>
      <c r="CD476">
        <v>19</v>
      </c>
      <c r="CE476">
        <v>22</v>
      </c>
      <c r="CF476">
        <v>27</v>
      </c>
      <c r="CG476">
        <v>31</v>
      </c>
      <c r="CH476">
        <v>29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3</v>
      </c>
      <c r="CT476">
        <v>3</v>
      </c>
      <c r="CU476">
        <v>0</v>
      </c>
      <c r="CV476">
        <v>1</v>
      </c>
      <c r="CW476">
        <v>0</v>
      </c>
      <c r="CX476">
        <v>1</v>
      </c>
      <c r="CY476">
        <v>6</v>
      </c>
      <c r="CZ476">
        <v>43</v>
      </c>
      <c r="DA476">
        <v>13</v>
      </c>
      <c r="DB476">
        <v>5</v>
      </c>
      <c r="DC476">
        <v>5</v>
      </c>
      <c r="DD476">
        <v>19</v>
      </c>
      <c r="DE476">
        <v>10</v>
      </c>
      <c r="DF476">
        <v>4</v>
      </c>
      <c r="DG476">
        <v>46</v>
      </c>
      <c r="DH476">
        <v>5</v>
      </c>
      <c r="DI476">
        <v>8</v>
      </c>
      <c r="DJ476">
        <v>5</v>
      </c>
      <c r="DK476">
        <v>5</v>
      </c>
      <c r="DL476">
        <v>0</v>
      </c>
      <c r="DM476">
        <v>7</v>
      </c>
      <c r="DN476">
        <v>7</v>
      </c>
      <c r="DO476">
        <v>0</v>
      </c>
      <c r="DP476" s="42">
        <f t="shared" si="165"/>
        <v>3</v>
      </c>
      <c r="DQ476" s="20">
        <v>1.57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862</v>
      </c>
      <c r="DX476">
        <v>754</v>
      </c>
      <c r="DY476">
        <v>637</v>
      </c>
      <c r="DZ476">
        <v>554</v>
      </c>
      <c r="EA476">
        <v>452</v>
      </c>
      <c r="EB476">
        <v>385</v>
      </c>
      <c r="EC476">
        <v>39.090000000000003</v>
      </c>
      <c r="ED476">
        <v>32.619999999999997</v>
      </c>
      <c r="EE476">
        <v>33</v>
      </c>
      <c r="EF476">
        <v>39</v>
      </c>
      <c r="EG476" s="41">
        <f t="shared" si="166"/>
        <v>7.3008849557522126E-2</v>
      </c>
      <c r="EH476" s="43">
        <f t="shared" si="167"/>
        <v>0.89870129870129867</v>
      </c>
      <c r="EI476" s="44">
        <f t="shared" si="168"/>
        <v>0.97171014825882085</v>
      </c>
      <c r="EJ476">
        <v>862</v>
      </c>
      <c r="EK476">
        <v>752</v>
      </c>
      <c r="EL476">
        <v>637</v>
      </c>
      <c r="EM476">
        <v>551</v>
      </c>
      <c r="EN476">
        <v>452</v>
      </c>
      <c r="EO476">
        <v>382</v>
      </c>
      <c r="EP476">
        <v>33</v>
      </c>
      <c r="EQ476">
        <v>38</v>
      </c>
      <c r="ER476">
        <v>409</v>
      </c>
      <c r="ES476">
        <v>341</v>
      </c>
      <c r="ET476">
        <v>148</v>
      </c>
      <c r="EU476">
        <v>125</v>
      </c>
      <c r="EV476">
        <v>13</v>
      </c>
      <c r="EW476">
        <v>19</v>
      </c>
      <c r="EX476">
        <v>49</v>
      </c>
      <c r="EY476">
        <v>62</v>
      </c>
      <c r="EZ476">
        <v>0.4</v>
      </c>
      <c r="FA476">
        <v>0.5</v>
      </c>
      <c r="FB476">
        <v>1</v>
      </c>
      <c r="FC476" s="20">
        <v>22.05</v>
      </c>
      <c r="FD476" s="26">
        <f t="shared" si="169"/>
        <v>0.31956521739130433</v>
      </c>
      <c r="FE476">
        <v>1.1329</v>
      </c>
      <c r="FF476">
        <v>-0.12</v>
      </c>
      <c r="FG476">
        <v>0.23</v>
      </c>
      <c r="FH476">
        <v>0.12</v>
      </c>
      <c r="FI476">
        <v>7</v>
      </c>
      <c r="FJ476">
        <v>2</v>
      </c>
      <c r="FK476">
        <v>0</v>
      </c>
      <c r="FL476" s="42">
        <f t="shared" si="170"/>
        <v>54</v>
      </c>
      <c r="FM476" s="20">
        <f t="shared" si="171"/>
        <v>7.2</v>
      </c>
      <c r="FN476" s="41">
        <v>3.9449155100000001E-2</v>
      </c>
      <c r="FO476" s="20">
        <f t="shared" si="172"/>
        <v>19.8</v>
      </c>
      <c r="FP476" s="20">
        <f t="shared" si="173"/>
        <v>21.314</v>
      </c>
      <c r="FQ476" s="20">
        <f t="shared" si="174"/>
        <v>108.51099546751722</v>
      </c>
      <c r="FR476">
        <v>5</v>
      </c>
      <c r="FS476" t="s">
        <v>189</v>
      </c>
      <c r="FT476">
        <v>216</v>
      </c>
      <c r="FV476" t="s">
        <v>711</v>
      </c>
      <c r="FW476" s="45">
        <v>1750000</v>
      </c>
      <c r="FX476" s="45">
        <v>1750000</v>
      </c>
      <c r="FY476">
        <v>106</v>
      </c>
      <c r="FZ476">
        <v>16</v>
      </c>
      <c r="GA476">
        <v>17</v>
      </c>
      <c r="GB476">
        <v>33</v>
      </c>
      <c r="GC476">
        <v>-4</v>
      </c>
      <c r="GD476">
        <v>24</v>
      </c>
      <c r="GE476">
        <v>155</v>
      </c>
      <c r="GF476">
        <v>1354</v>
      </c>
      <c r="GG476">
        <v>1.3</v>
      </c>
      <c r="GH476">
        <v>1.4</v>
      </c>
      <c r="GI476">
        <v>2.7</v>
      </c>
      <c r="GJ476" s="42">
        <f t="shared" si="175"/>
        <v>19.8</v>
      </c>
    </row>
    <row r="477" spans="1:192" x14ac:dyDescent="0.45">
      <c r="A477" s="40">
        <v>33755</v>
      </c>
      <c r="B477" t="s">
        <v>2689</v>
      </c>
      <c r="C477" t="s">
        <v>126</v>
      </c>
      <c r="D477" t="s">
        <v>91</v>
      </c>
      <c r="E477" t="s">
        <v>91</v>
      </c>
      <c r="F477">
        <v>71</v>
      </c>
      <c r="G477">
        <v>198</v>
      </c>
      <c r="H477">
        <v>2010</v>
      </c>
      <c r="I477">
        <v>3</v>
      </c>
      <c r="J477">
        <v>71</v>
      </c>
      <c r="K477" t="s">
        <v>92</v>
      </c>
      <c r="L477">
        <v>2013</v>
      </c>
      <c r="M477">
        <v>25</v>
      </c>
      <c r="N477">
        <v>4</v>
      </c>
      <c r="O477">
        <v>8475739</v>
      </c>
      <c r="P477" t="s">
        <v>2690</v>
      </c>
      <c r="Q477" t="s">
        <v>2691</v>
      </c>
      <c r="R477" t="s">
        <v>2692</v>
      </c>
      <c r="S477" t="s">
        <v>301</v>
      </c>
      <c r="T477" t="s">
        <v>725</v>
      </c>
      <c r="U477" t="s">
        <v>153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27</v>
      </c>
      <c r="AB477">
        <v>100</v>
      </c>
      <c r="AC477" s="26">
        <f t="shared" si="154"/>
        <v>0</v>
      </c>
      <c r="AD477" s="20">
        <f t="shared" si="155"/>
        <v>-1.0185185185185186</v>
      </c>
      <c r="AE477" s="20">
        <v>0</v>
      </c>
      <c r="AF477">
        <v>0</v>
      </c>
      <c r="AG477">
        <v>-0.60000000000000009</v>
      </c>
      <c r="AH477">
        <v>0</v>
      </c>
      <c r="AI477">
        <v>66</v>
      </c>
      <c r="AJ477">
        <v>2804</v>
      </c>
      <c r="AK477" s="20">
        <v>46.733333333333</v>
      </c>
      <c r="AL477">
        <v>46.73</v>
      </c>
      <c r="AM477">
        <v>47</v>
      </c>
      <c r="AN477" s="26">
        <f t="shared" si="156"/>
        <v>9.3466666666666676</v>
      </c>
      <c r="AO477">
        <v>15.92</v>
      </c>
      <c r="AP477" s="41">
        <f t="shared" si="157"/>
        <v>0</v>
      </c>
      <c r="AQ477">
        <v>7</v>
      </c>
      <c r="AR477">
        <v>7</v>
      </c>
      <c r="AS477">
        <v>7</v>
      </c>
      <c r="AT477">
        <v>7</v>
      </c>
      <c r="AU477">
        <v>7</v>
      </c>
      <c r="AV477">
        <v>5</v>
      </c>
      <c r="AW477">
        <v>5</v>
      </c>
      <c r="AX477">
        <v>1</v>
      </c>
      <c r="AY477">
        <v>2</v>
      </c>
      <c r="AZ477">
        <v>0</v>
      </c>
      <c r="BA477" s="42">
        <f t="shared" si="158"/>
        <v>2</v>
      </c>
      <c r="BB477">
        <v>0.2</v>
      </c>
      <c r="BC477">
        <v>37.4</v>
      </c>
      <c r="BD477" s="20">
        <v>0</v>
      </c>
      <c r="BE477" s="20">
        <f t="shared" si="159"/>
        <v>7</v>
      </c>
      <c r="BF477" s="20">
        <f t="shared" si="160"/>
        <v>8.987802268350098</v>
      </c>
      <c r="BG477">
        <v>8</v>
      </c>
      <c r="BH477">
        <v>21</v>
      </c>
      <c r="BI477">
        <v>16</v>
      </c>
      <c r="BJ477" s="41">
        <f t="shared" si="161"/>
        <v>0.33333333333333331</v>
      </c>
      <c r="BK477">
        <v>8</v>
      </c>
      <c r="BL477">
        <v>8</v>
      </c>
      <c r="BM477">
        <v>9</v>
      </c>
      <c r="BN477" s="42">
        <f t="shared" si="162"/>
        <v>-1</v>
      </c>
      <c r="BO477">
        <v>2</v>
      </c>
      <c r="BP477">
        <v>0</v>
      </c>
      <c r="BQ477">
        <v>1</v>
      </c>
      <c r="BR477">
        <v>5</v>
      </c>
      <c r="BS477" s="41">
        <f t="shared" si="163"/>
        <v>0.11363636363636363</v>
      </c>
      <c r="BT477">
        <v>0</v>
      </c>
      <c r="BU477">
        <v>0</v>
      </c>
      <c r="BV477" s="41">
        <f t="shared" si="164"/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 s="42">
        <f t="shared" si="165"/>
        <v>0</v>
      </c>
      <c r="DQ477" s="20">
        <v>-4.9000000000000002E-2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34</v>
      </c>
      <c r="DX477">
        <v>54</v>
      </c>
      <c r="DY477">
        <v>24</v>
      </c>
      <c r="DZ477">
        <v>39</v>
      </c>
      <c r="EA477">
        <v>18</v>
      </c>
      <c r="EB477">
        <v>28</v>
      </c>
      <c r="EC477">
        <v>1.17</v>
      </c>
      <c r="ED477">
        <v>1.62</v>
      </c>
      <c r="EE477">
        <v>0</v>
      </c>
      <c r="EF477">
        <v>0</v>
      </c>
      <c r="EG477" s="41">
        <f t="shared" si="166"/>
        <v>0</v>
      </c>
      <c r="EH477" s="43">
        <f t="shared" si="167"/>
        <v>1</v>
      </c>
      <c r="EI477" s="44">
        <f t="shared" si="168"/>
        <v>1</v>
      </c>
      <c r="EJ477">
        <v>34</v>
      </c>
      <c r="EK477">
        <v>54</v>
      </c>
      <c r="EL477">
        <v>24</v>
      </c>
      <c r="EM477">
        <v>39</v>
      </c>
      <c r="EN477">
        <v>18</v>
      </c>
      <c r="EO477">
        <v>28</v>
      </c>
      <c r="EP477">
        <v>0</v>
      </c>
      <c r="EQ477">
        <v>0</v>
      </c>
      <c r="ER477">
        <v>11</v>
      </c>
      <c r="ES477">
        <v>24</v>
      </c>
      <c r="ET477">
        <v>4</v>
      </c>
      <c r="EU477">
        <v>8</v>
      </c>
      <c r="EV477">
        <v>0</v>
      </c>
      <c r="EW477">
        <v>0</v>
      </c>
      <c r="EX477">
        <v>1</v>
      </c>
      <c r="EY477">
        <v>1</v>
      </c>
      <c r="EZ477">
        <v>-0.1</v>
      </c>
      <c r="FA477">
        <v>0</v>
      </c>
      <c r="FB477">
        <v>-0.1</v>
      </c>
      <c r="FC477" s="20">
        <v>-0.28000000000000003</v>
      </c>
      <c r="FD477" s="26">
        <f t="shared" si="169"/>
        <v>-5.6000000000000008E-2</v>
      </c>
      <c r="FE477">
        <v>4.0000000000000002E-4</v>
      </c>
      <c r="FF477">
        <v>0</v>
      </c>
      <c r="FG477">
        <v>0</v>
      </c>
      <c r="FH477">
        <v>0</v>
      </c>
      <c r="FL477" s="42">
        <f t="shared" si="170"/>
        <v>13</v>
      </c>
      <c r="FM477" s="20">
        <f t="shared" si="171"/>
        <v>0</v>
      </c>
      <c r="FN477" s="41">
        <v>0</v>
      </c>
      <c r="FO477" s="20">
        <f t="shared" si="172"/>
        <v>0</v>
      </c>
      <c r="FP477" s="20">
        <f t="shared" si="173"/>
        <v>-9.7999999999999997E-3</v>
      </c>
      <c r="FQ477" s="20">
        <f t="shared" si="174"/>
        <v>112.98951423068694</v>
      </c>
      <c r="FV477" t="s">
        <v>751</v>
      </c>
      <c r="FW477" s="45">
        <v>650000</v>
      </c>
      <c r="FX477" s="45">
        <v>650000</v>
      </c>
      <c r="FY477">
        <v>113</v>
      </c>
      <c r="FZ477">
        <v>12</v>
      </c>
      <c r="GA477">
        <v>10</v>
      </c>
      <c r="GB477">
        <v>22</v>
      </c>
      <c r="GC477">
        <v>-6</v>
      </c>
      <c r="GD477">
        <v>24</v>
      </c>
      <c r="GE477">
        <v>135</v>
      </c>
      <c r="GF477">
        <v>1087</v>
      </c>
      <c r="GG477">
        <v>0.8</v>
      </c>
      <c r="GH477">
        <v>1</v>
      </c>
      <c r="GI477">
        <v>1.8</v>
      </c>
      <c r="GJ477" s="42">
        <f t="shared" si="175"/>
        <v>0</v>
      </c>
    </row>
    <row r="478" spans="1:192" x14ac:dyDescent="0.45">
      <c r="A478" s="40">
        <v>34491</v>
      </c>
      <c r="B478" t="s">
        <v>1871</v>
      </c>
      <c r="D478" t="s">
        <v>120</v>
      </c>
      <c r="E478" t="s">
        <v>120</v>
      </c>
      <c r="F478">
        <v>73</v>
      </c>
      <c r="G478">
        <v>191</v>
      </c>
      <c r="H478">
        <v>2015</v>
      </c>
      <c r="I478">
        <v>7</v>
      </c>
      <c r="J478">
        <v>189</v>
      </c>
      <c r="K478" t="s">
        <v>92</v>
      </c>
      <c r="L478">
        <v>2016</v>
      </c>
      <c r="M478">
        <v>23</v>
      </c>
      <c r="N478">
        <v>2</v>
      </c>
      <c r="O478">
        <v>8478906</v>
      </c>
      <c r="P478" t="s">
        <v>2693</v>
      </c>
      <c r="Q478" t="s">
        <v>2694</v>
      </c>
      <c r="R478" t="s">
        <v>2695</v>
      </c>
      <c r="S478" t="s">
        <v>1875</v>
      </c>
      <c r="T478" t="s">
        <v>720</v>
      </c>
      <c r="U478" t="s">
        <v>159</v>
      </c>
      <c r="V478">
        <v>61</v>
      </c>
      <c r="W478">
        <v>7</v>
      </c>
      <c r="X478">
        <v>16</v>
      </c>
      <c r="Y478">
        <v>10</v>
      </c>
      <c r="Z478">
        <v>23</v>
      </c>
      <c r="AA478">
        <v>12</v>
      </c>
      <c r="AB478">
        <v>59</v>
      </c>
      <c r="AC478" s="26">
        <f t="shared" si="154"/>
        <v>0.37704918032786883</v>
      </c>
      <c r="AD478" s="20">
        <f t="shared" si="155"/>
        <v>16.530303030303031</v>
      </c>
      <c r="AE478" s="20">
        <v>8.3789999999999996</v>
      </c>
      <c r="AF478">
        <v>13</v>
      </c>
      <c r="AG478">
        <v>7.3</v>
      </c>
      <c r="AH478">
        <v>14</v>
      </c>
      <c r="AI478">
        <v>1280</v>
      </c>
      <c r="AJ478">
        <v>58664</v>
      </c>
      <c r="AK478" s="20">
        <v>977.36666666666997</v>
      </c>
      <c r="AL478">
        <v>977.33</v>
      </c>
      <c r="AM478">
        <v>978</v>
      </c>
      <c r="AN478" s="26">
        <f t="shared" si="156"/>
        <v>16.028415300546449</v>
      </c>
      <c r="AO478">
        <v>26.97</v>
      </c>
      <c r="AP478" s="41">
        <f t="shared" si="157"/>
        <v>0.52272727272727271</v>
      </c>
      <c r="AQ478">
        <v>156</v>
      </c>
      <c r="AR478">
        <v>156</v>
      </c>
      <c r="AS478">
        <v>156</v>
      </c>
      <c r="AT478">
        <v>113</v>
      </c>
      <c r="AU478">
        <v>113</v>
      </c>
      <c r="AV478">
        <v>79</v>
      </c>
      <c r="AW478">
        <v>52</v>
      </c>
      <c r="AX478">
        <v>8</v>
      </c>
      <c r="AY478">
        <v>1</v>
      </c>
      <c r="AZ478">
        <v>9</v>
      </c>
      <c r="BA478" s="42">
        <f t="shared" si="158"/>
        <v>10</v>
      </c>
      <c r="BB478">
        <v>4.3600000000000003</v>
      </c>
      <c r="BC478">
        <v>45.949399999999997</v>
      </c>
      <c r="BD478" s="20">
        <v>235.3</v>
      </c>
      <c r="BE478" s="20">
        <f t="shared" si="159"/>
        <v>391.3</v>
      </c>
      <c r="BF478" s="20">
        <f t="shared" si="160"/>
        <v>24.022592164366181</v>
      </c>
      <c r="BG478">
        <v>326</v>
      </c>
      <c r="BH478">
        <v>287</v>
      </c>
      <c r="BI478">
        <v>280</v>
      </c>
      <c r="BJ478" s="41">
        <f t="shared" si="161"/>
        <v>0.53795379537953791</v>
      </c>
      <c r="BK478">
        <v>42</v>
      </c>
      <c r="BL478">
        <v>42</v>
      </c>
      <c r="BM478">
        <v>61</v>
      </c>
      <c r="BN478" s="42">
        <f t="shared" si="162"/>
        <v>-19</v>
      </c>
      <c r="BO478">
        <v>34</v>
      </c>
      <c r="BP478">
        <v>19</v>
      </c>
      <c r="BQ478">
        <v>9</v>
      </c>
      <c r="BR478">
        <v>40</v>
      </c>
      <c r="BS478" s="41">
        <f t="shared" si="163"/>
        <v>5.865102639296188E-2</v>
      </c>
      <c r="BT478">
        <v>0</v>
      </c>
      <c r="BU478">
        <v>0</v>
      </c>
      <c r="BV478" s="41">
        <f t="shared" si="164"/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2</v>
      </c>
      <c r="CT478">
        <v>0</v>
      </c>
      <c r="CU478">
        <v>0</v>
      </c>
      <c r="CV478">
        <v>4</v>
      </c>
      <c r="CW478">
        <v>0</v>
      </c>
      <c r="CX478">
        <v>0</v>
      </c>
      <c r="CY478">
        <v>3</v>
      </c>
      <c r="CZ478">
        <v>31</v>
      </c>
      <c r="DA478">
        <v>3</v>
      </c>
      <c r="DB478">
        <v>0</v>
      </c>
      <c r="DC478">
        <v>22</v>
      </c>
      <c r="DD478">
        <v>13</v>
      </c>
      <c r="DE478">
        <v>1</v>
      </c>
      <c r="DF478">
        <v>0</v>
      </c>
      <c r="DG478">
        <v>40</v>
      </c>
      <c r="DH478">
        <v>7</v>
      </c>
      <c r="DI478">
        <v>5</v>
      </c>
      <c r="DJ478">
        <v>7</v>
      </c>
      <c r="DK478">
        <v>7</v>
      </c>
      <c r="DL478">
        <v>0</v>
      </c>
      <c r="DM478">
        <v>5</v>
      </c>
      <c r="DN478">
        <v>5</v>
      </c>
      <c r="DO478">
        <v>0</v>
      </c>
      <c r="DP478" s="42">
        <f t="shared" si="165"/>
        <v>-2</v>
      </c>
      <c r="DQ478" s="20">
        <v>4.4790000000000001</v>
      </c>
      <c r="DR478">
        <v>7</v>
      </c>
      <c r="DS478">
        <v>0</v>
      </c>
      <c r="DT478">
        <v>0</v>
      </c>
      <c r="DU478">
        <v>0</v>
      </c>
      <c r="DV478">
        <v>0</v>
      </c>
      <c r="DW478">
        <v>986</v>
      </c>
      <c r="DX478">
        <v>855</v>
      </c>
      <c r="DY478">
        <v>763</v>
      </c>
      <c r="DZ478">
        <v>642</v>
      </c>
      <c r="EA478">
        <v>546</v>
      </c>
      <c r="EB478">
        <v>471</v>
      </c>
      <c r="EC478">
        <v>48.28</v>
      </c>
      <c r="ED478">
        <v>42.71</v>
      </c>
      <c r="EE478">
        <v>44</v>
      </c>
      <c r="EF478">
        <v>28</v>
      </c>
      <c r="EG478" s="41">
        <f t="shared" si="166"/>
        <v>8.0586080586080591E-2</v>
      </c>
      <c r="EH478" s="43">
        <f t="shared" si="167"/>
        <v>0.94055201698513802</v>
      </c>
      <c r="EI478" s="44">
        <f t="shared" si="168"/>
        <v>1.0211380975712185</v>
      </c>
      <c r="EJ478">
        <v>995</v>
      </c>
      <c r="EK478">
        <v>854</v>
      </c>
      <c r="EL478">
        <v>770</v>
      </c>
      <c r="EM478">
        <v>641</v>
      </c>
      <c r="EN478">
        <v>552</v>
      </c>
      <c r="EO478">
        <v>470</v>
      </c>
      <c r="EP478">
        <v>44</v>
      </c>
      <c r="EQ478">
        <v>29</v>
      </c>
      <c r="ER478">
        <v>533</v>
      </c>
      <c r="ES478">
        <v>419</v>
      </c>
      <c r="ET478">
        <v>215</v>
      </c>
      <c r="EU478">
        <v>184</v>
      </c>
      <c r="EV478">
        <v>25</v>
      </c>
      <c r="EW478">
        <v>15</v>
      </c>
      <c r="EX478">
        <v>52</v>
      </c>
      <c r="EY478">
        <v>63</v>
      </c>
      <c r="EZ478">
        <v>1.9</v>
      </c>
      <c r="FA478">
        <v>3</v>
      </c>
      <c r="FB478">
        <v>4.9000000000000004</v>
      </c>
      <c r="FC478" s="20">
        <v>29.62</v>
      </c>
      <c r="FD478" s="26">
        <f t="shared" si="169"/>
        <v>0.48557377049180328</v>
      </c>
      <c r="FE478">
        <v>1.6760000000000002</v>
      </c>
      <c r="FF478">
        <v>0.37</v>
      </c>
      <c r="FG478">
        <v>-0.36</v>
      </c>
      <c r="FH478">
        <v>0.01</v>
      </c>
      <c r="FL478" s="42">
        <f t="shared" si="170"/>
        <v>96</v>
      </c>
      <c r="FM478" s="20">
        <f t="shared" si="171"/>
        <v>7.2857142857142856</v>
      </c>
      <c r="FN478" s="41">
        <v>4.1090987199999998E-2</v>
      </c>
      <c r="FO478" s="20">
        <f t="shared" si="172"/>
        <v>21.6</v>
      </c>
      <c r="FP478" s="20">
        <f t="shared" si="173"/>
        <v>23.895800000000001</v>
      </c>
      <c r="FQ478" s="20">
        <f t="shared" si="174"/>
        <v>113.02221358190171</v>
      </c>
      <c r="FR478">
        <v>4</v>
      </c>
      <c r="FS478" t="s">
        <v>189</v>
      </c>
      <c r="FT478">
        <v>195</v>
      </c>
      <c r="FV478" t="s">
        <v>711</v>
      </c>
      <c r="FW478" s="45">
        <v>842500</v>
      </c>
      <c r="FX478" s="45">
        <v>817500</v>
      </c>
      <c r="FY478">
        <v>127</v>
      </c>
      <c r="FZ478">
        <v>9</v>
      </c>
      <c r="GA478">
        <v>21</v>
      </c>
      <c r="GB478">
        <v>30</v>
      </c>
      <c r="GC478">
        <v>20</v>
      </c>
      <c r="GD478">
        <v>20</v>
      </c>
      <c r="GE478">
        <v>145</v>
      </c>
      <c r="GF478">
        <v>1850</v>
      </c>
      <c r="GG478">
        <v>1.8</v>
      </c>
      <c r="GH478">
        <v>5.3</v>
      </c>
      <c r="GI478">
        <v>7.1</v>
      </c>
      <c r="GJ478" s="42">
        <f t="shared" si="175"/>
        <v>21.6</v>
      </c>
    </row>
    <row r="479" spans="1:192" x14ac:dyDescent="0.45">
      <c r="A479" s="40">
        <v>29753</v>
      </c>
      <c r="B479" t="s">
        <v>2696</v>
      </c>
      <c r="C479" t="s">
        <v>145</v>
      </c>
      <c r="D479" t="s">
        <v>91</v>
      </c>
      <c r="E479" t="s">
        <v>91</v>
      </c>
      <c r="F479">
        <v>73</v>
      </c>
      <c r="G479">
        <v>197</v>
      </c>
      <c r="H479">
        <v>2001</v>
      </c>
      <c r="I479">
        <v>5</v>
      </c>
      <c r="J479">
        <v>151</v>
      </c>
      <c r="K479" t="s">
        <v>202</v>
      </c>
      <c r="L479">
        <v>2005</v>
      </c>
      <c r="M479">
        <v>36</v>
      </c>
      <c r="N479">
        <v>13</v>
      </c>
      <c r="O479">
        <v>8469598</v>
      </c>
      <c r="P479" t="s">
        <v>2697</v>
      </c>
      <c r="Q479" t="s">
        <v>2698</v>
      </c>
      <c r="R479" t="s">
        <v>2699</v>
      </c>
      <c r="S479" t="s">
        <v>1325</v>
      </c>
      <c r="T479" t="s">
        <v>720</v>
      </c>
      <c r="U479" t="s">
        <v>102</v>
      </c>
      <c r="V479">
        <v>59</v>
      </c>
      <c r="W479">
        <v>0</v>
      </c>
      <c r="X479">
        <v>8</v>
      </c>
      <c r="Y479">
        <v>4</v>
      </c>
      <c r="Z479">
        <v>8</v>
      </c>
      <c r="AA479">
        <v>19</v>
      </c>
      <c r="AB479">
        <v>61</v>
      </c>
      <c r="AC479" s="26">
        <f t="shared" si="154"/>
        <v>0.13559322033898305</v>
      </c>
      <c r="AD479" s="20">
        <f t="shared" si="155"/>
        <v>-13.268357810413885</v>
      </c>
      <c r="AE479" s="20">
        <v>2.3570000000000002</v>
      </c>
      <c r="AF479">
        <v>-13</v>
      </c>
      <c r="AG479">
        <v>-5.2</v>
      </c>
      <c r="AH479">
        <v>83</v>
      </c>
      <c r="AI479">
        <v>1251</v>
      </c>
      <c r="AJ479">
        <v>63786</v>
      </c>
      <c r="AK479" s="20">
        <v>1063.0999999999999</v>
      </c>
      <c r="AL479">
        <v>1063.0999999999999</v>
      </c>
      <c r="AM479">
        <v>1063</v>
      </c>
      <c r="AN479" s="26">
        <f t="shared" si="156"/>
        <v>18.018644067796608</v>
      </c>
      <c r="AO479">
        <v>30.15</v>
      </c>
      <c r="AP479" s="41">
        <f t="shared" si="157"/>
        <v>0.27586206896551724</v>
      </c>
      <c r="AQ479">
        <v>147</v>
      </c>
      <c r="AR479">
        <v>147</v>
      </c>
      <c r="AS479">
        <v>147</v>
      </c>
      <c r="AT479">
        <v>110</v>
      </c>
      <c r="AU479">
        <v>110</v>
      </c>
      <c r="AV479">
        <v>66</v>
      </c>
      <c r="AW479">
        <v>35</v>
      </c>
      <c r="AX479">
        <v>5</v>
      </c>
      <c r="AY479">
        <v>3</v>
      </c>
      <c r="AZ479">
        <v>8</v>
      </c>
      <c r="BA479" s="42">
        <f t="shared" si="158"/>
        <v>11</v>
      </c>
      <c r="BB479">
        <v>2.79</v>
      </c>
      <c r="BC479">
        <v>58.818199999999997</v>
      </c>
      <c r="BD479" s="20">
        <v>88.3</v>
      </c>
      <c r="BE479" s="20">
        <f t="shared" si="159"/>
        <v>235.3</v>
      </c>
      <c r="BF479" s="20">
        <f t="shared" si="160"/>
        <v>13.280030100649046</v>
      </c>
      <c r="BG479">
        <v>273</v>
      </c>
      <c r="BH479">
        <v>324</v>
      </c>
      <c r="BI479">
        <v>385</v>
      </c>
      <c r="BJ479" s="41">
        <f t="shared" si="161"/>
        <v>0.41489361702127658</v>
      </c>
      <c r="BK479">
        <v>116</v>
      </c>
      <c r="BL479">
        <v>116</v>
      </c>
      <c r="BM479">
        <v>65</v>
      </c>
      <c r="BN479" s="42">
        <f t="shared" si="162"/>
        <v>51</v>
      </c>
      <c r="BO479">
        <v>44</v>
      </c>
      <c r="BP479">
        <v>41</v>
      </c>
      <c r="BQ479">
        <v>12</v>
      </c>
      <c r="BR479">
        <v>81</v>
      </c>
      <c r="BS479" s="41">
        <f t="shared" si="163"/>
        <v>8.0277502477700699E-2</v>
      </c>
      <c r="BT479">
        <v>0</v>
      </c>
      <c r="BU479">
        <v>0</v>
      </c>
      <c r="BV479" s="41">
        <f t="shared" si="164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</v>
      </c>
      <c r="CY479">
        <v>0</v>
      </c>
      <c r="CZ479">
        <v>42</v>
      </c>
      <c r="DA479">
        <v>1</v>
      </c>
      <c r="DB479">
        <v>0</v>
      </c>
      <c r="DC479">
        <v>27</v>
      </c>
      <c r="DD479">
        <v>7</v>
      </c>
      <c r="DE479">
        <v>1</v>
      </c>
      <c r="DF479">
        <v>0</v>
      </c>
      <c r="DG479">
        <v>30</v>
      </c>
      <c r="DH479">
        <v>30</v>
      </c>
      <c r="DI479">
        <v>12</v>
      </c>
      <c r="DJ479">
        <v>29</v>
      </c>
      <c r="DK479">
        <v>24</v>
      </c>
      <c r="DL479">
        <v>5</v>
      </c>
      <c r="DM479">
        <v>18</v>
      </c>
      <c r="DN479">
        <v>14</v>
      </c>
      <c r="DO479">
        <v>4</v>
      </c>
      <c r="DP479" s="42">
        <f t="shared" si="165"/>
        <v>-18</v>
      </c>
      <c r="DQ479" s="20">
        <v>-3.7439999999999998</v>
      </c>
      <c r="DR479">
        <v>24</v>
      </c>
      <c r="DS479">
        <v>5</v>
      </c>
      <c r="DT479">
        <v>0</v>
      </c>
      <c r="DU479">
        <v>1</v>
      </c>
      <c r="DV479">
        <v>0</v>
      </c>
      <c r="DW479">
        <v>861</v>
      </c>
      <c r="DX479">
        <v>1214</v>
      </c>
      <c r="DY479">
        <v>648</v>
      </c>
      <c r="DZ479">
        <v>928</v>
      </c>
      <c r="EA479">
        <v>455</v>
      </c>
      <c r="EB479">
        <v>638</v>
      </c>
      <c r="EC479">
        <v>42.26</v>
      </c>
      <c r="ED479">
        <v>59.96</v>
      </c>
      <c r="EE479">
        <v>29</v>
      </c>
      <c r="EF479">
        <v>45</v>
      </c>
      <c r="EG479" s="41">
        <f t="shared" si="166"/>
        <v>6.3736263736263732E-2</v>
      </c>
      <c r="EH479" s="43">
        <f t="shared" si="167"/>
        <v>0.92946708463949845</v>
      </c>
      <c r="EI479" s="44">
        <f t="shared" si="168"/>
        <v>0.99320334837576219</v>
      </c>
      <c r="EJ479">
        <v>860</v>
      </c>
      <c r="EK479">
        <v>1215</v>
      </c>
      <c r="EL479">
        <v>650</v>
      </c>
      <c r="EM479">
        <v>929</v>
      </c>
      <c r="EN479">
        <v>455</v>
      </c>
      <c r="EO479">
        <v>638</v>
      </c>
      <c r="EP479">
        <v>29</v>
      </c>
      <c r="EQ479">
        <v>45</v>
      </c>
      <c r="ER479">
        <v>443</v>
      </c>
      <c r="ES479">
        <v>639</v>
      </c>
      <c r="ET479">
        <v>198</v>
      </c>
      <c r="EU479">
        <v>260</v>
      </c>
      <c r="EV479">
        <v>18</v>
      </c>
      <c r="EW479">
        <v>25</v>
      </c>
      <c r="EX479">
        <v>97</v>
      </c>
      <c r="EY479">
        <v>78</v>
      </c>
      <c r="EZ479">
        <v>-0.5</v>
      </c>
      <c r="FA479">
        <v>1.2</v>
      </c>
      <c r="FB479">
        <v>0.7</v>
      </c>
      <c r="FC479" s="20">
        <v>1.7000000000000002</v>
      </c>
      <c r="FD479" s="26">
        <f t="shared" si="169"/>
        <v>2.8813559322033902E-2</v>
      </c>
      <c r="FE479">
        <v>0.2127</v>
      </c>
      <c r="FF479">
        <v>-0.62</v>
      </c>
      <c r="FG479">
        <v>-0.45</v>
      </c>
      <c r="FH479">
        <v>-1.07</v>
      </c>
      <c r="FL479" s="42">
        <f t="shared" si="170"/>
        <v>285</v>
      </c>
      <c r="FM479" s="20">
        <f t="shared" si="171"/>
        <v>5.333333333333333</v>
      </c>
      <c r="FN479" s="41">
        <v>0</v>
      </c>
      <c r="FO479" s="20">
        <f t="shared" si="172"/>
        <v>-0.30000000000000071</v>
      </c>
      <c r="FP479" s="20">
        <f t="shared" si="173"/>
        <v>7.2511999999999999</v>
      </c>
      <c r="FQ479" s="20">
        <f t="shared" si="174"/>
        <v>117.1103376916565</v>
      </c>
      <c r="FR479">
        <v>15</v>
      </c>
      <c r="FS479" t="s">
        <v>558</v>
      </c>
      <c r="FT479">
        <v>732</v>
      </c>
      <c r="FV479" t="s">
        <v>711</v>
      </c>
      <c r="FW479" s="45">
        <v>4000000</v>
      </c>
      <c r="FX479" s="45">
        <v>4000000</v>
      </c>
      <c r="FY479">
        <v>808</v>
      </c>
      <c r="FZ479">
        <v>63</v>
      </c>
      <c r="GA479">
        <v>215</v>
      </c>
      <c r="GB479">
        <v>278</v>
      </c>
      <c r="GC479">
        <v>2</v>
      </c>
      <c r="GD479">
        <v>1124</v>
      </c>
      <c r="GE479">
        <v>1436</v>
      </c>
      <c r="GF479">
        <v>17453</v>
      </c>
      <c r="GG479">
        <v>15.9</v>
      </c>
      <c r="GH479">
        <v>39.4</v>
      </c>
      <c r="GI479">
        <v>55.3</v>
      </c>
      <c r="GJ479" s="42">
        <f t="shared" si="175"/>
        <v>-0.30000000000000071</v>
      </c>
    </row>
    <row r="480" spans="1:192" x14ac:dyDescent="0.45">
      <c r="A480" s="40">
        <v>33743</v>
      </c>
      <c r="B480" t="s">
        <v>2700</v>
      </c>
      <c r="D480" t="s">
        <v>156</v>
      </c>
      <c r="E480" t="s">
        <v>156</v>
      </c>
      <c r="F480">
        <v>74</v>
      </c>
      <c r="G480">
        <v>204</v>
      </c>
      <c r="H480">
        <v>2010</v>
      </c>
      <c r="I480">
        <v>1</v>
      </c>
      <c r="J480">
        <v>26</v>
      </c>
      <c r="K480" t="s">
        <v>92</v>
      </c>
      <c r="L480">
        <v>2013</v>
      </c>
      <c r="M480">
        <v>25</v>
      </c>
      <c r="N480">
        <v>5</v>
      </c>
      <c r="O480">
        <v>8475744</v>
      </c>
      <c r="P480" t="s">
        <v>2701</v>
      </c>
      <c r="Q480" t="s">
        <v>2702</v>
      </c>
      <c r="R480" t="s">
        <v>2703</v>
      </c>
      <c r="S480" t="s">
        <v>2704</v>
      </c>
      <c r="T480" t="s">
        <v>716</v>
      </c>
      <c r="U480" t="s">
        <v>253</v>
      </c>
      <c r="V480">
        <v>79</v>
      </c>
      <c r="W480">
        <v>27</v>
      </c>
      <c r="X480">
        <v>56</v>
      </c>
      <c r="Y480">
        <v>33</v>
      </c>
      <c r="Z480">
        <v>83</v>
      </c>
      <c r="AA480">
        <v>2</v>
      </c>
      <c r="AB480">
        <v>4</v>
      </c>
      <c r="AC480" s="26">
        <f t="shared" si="154"/>
        <v>1.0506329113924051</v>
      </c>
      <c r="AD480" s="20">
        <f t="shared" si="155"/>
        <v>27.911877394636015</v>
      </c>
      <c r="AE480" s="20">
        <v>29.902999999999999</v>
      </c>
      <c r="AF480">
        <v>3</v>
      </c>
      <c r="AG480">
        <v>-0.1</v>
      </c>
      <c r="AH480">
        <v>48</v>
      </c>
      <c r="AI480">
        <v>1600</v>
      </c>
      <c r="AJ480">
        <v>89168</v>
      </c>
      <c r="AK480" s="20">
        <v>1486.1333333333</v>
      </c>
      <c r="AL480">
        <v>1486.23</v>
      </c>
      <c r="AM480">
        <v>1486</v>
      </c>
      <c r="AN480" s="26">
        <f t="shared" si="156"/>
        <v>18.811814345991561</v>
      </c>
      <c r="AO480">
        <v>31.14</v>
      </c>
      <c r="AP480" s="41">
        <f t="shared" si="157"/>
        <v>0.72173913043478266</v>
      </c>
      <c r="AQ480">
        <v>313</v>
      </c>
      <c r="AR480">
        <v>312</v>
      </c>
      <c r="AS480">
        <v>313</v>
      </c>
      <c r="AT480">
        <v>251</v>
      </c>
      <c r="AU480">
        <v>251</v>
      </c>
      <c r="AV480">
        <v>187</v>
      </c>
      <c r="AW480">
        <v>187</v>
      </c>
      <c r="AX480">
        <v>96</v>
      </c>
      <c r="AY480">
        <v>14</v>
      </c>
      <c r="AZ480">
        <v>18</v>
      </c>
      <c r="BA480" s="42">
        <f t="shared" si="158"/>
        <v>32</v>
      </c>
      <c r="BB480">
        <v>20.239999999999998</v>
      </c>
      <c r="BC480">
        <v>24.9358</v>
      </c>
      <c r="BD480" s="20">
        <v>489.2</v>
      </c>
      <c r="BE480" s="20">
        <f t="shared" si="159"/>
        <v>802.2</v>
      </c>
      <c r="BF480" s="20">
        <f t="shared" si="160"/>
        <v>32.385297026705153</v>
      </c>
      <c r="BG480">
        <v>665</v>
      </c>
      <c r="BH480">
        <v>492</v>
      </c>
      <c r="BI480">
        <v>329</v>
      </c>
      <c r="BJ480" s="41">
        <f t="shared" si="161"/>
        <v>0.66901408450704225</v>
      </c>
      <c r="BK480">
        <v>50</v>
      </c>
      <c r="BL480">
        <v>50</v>
      </c>
      <c r="BM480">
        <v>48</v>
      </c>
      <c r="BN480" s="42">
        <f t="shared" si="162"/>
        <v>2</v>
      </c>
      <c r="BO480">
        <v>64</v>
      </c>
      <c r="BP480">
        <v>66</v>
      </c>
      <c r="BQ480">
        <v>44</v>
      </c>
      <c r="BR480">
        <v>26</v>
      </c>
      <c r="BS480" s="41">
        <f t="shared" si="163"/>
        <v>2.6156941649899398E-2</v>
      </c>
      <c r="BT480">
        <v>450</v>
      </c>
      <c r="BU480">
        <v>568</v>
      </c>
      <c r="BV480" s="41">
        <f t="shared" si="164"/>
        <v>0.44204322200392926</v>
      </c>
      <c r="BW480">
        <v>106</v>
      </c>
      <c r="BX480">
        <v>127</v>
      </c>
      <c r="BY480">
        <v>184</v>
      </c>
      <c r="BZ480">
        <v>228</v>
      </c>
      <c r="CA480">
        <v>160</v>
      </c>
      <c r="CB480">
        <v>213</v>
      </c>
      <c r="CC480">
        <v>119</v>
      </c>
      <c r="CD480">
        <v>158</v>
      </c>
      <c r="CE480">
        <v>187</v>
      </c>
      <c r="CF480">
        <v>210</v>
      </c>
      <c r="CG480">
        <v>261</v>
      </c>
      <c r="CH480">
        <v>343</v>
      </c>
      <c r="CI480">
        <v>0</v>
      </c>
      <c r="CJ480">
        <v>2</v>
      </c>
      <c r="CK480">
        <v>4</v>
      </c>
      <c r="CL480">
        <v>8</v>
      </c>
      <c r="CM480">
        <v>1</v>
      </c>
      <c r="CN480">
        <v>0</v>
      </c>
      <c r="CO480">
        <v>1</v>
      </c>
      <c r="CP480">
        <v>4</v>
      </c>
      <c r="CQ480">
        <v>0</v>
      </c>
      <c r="CR480">
        <v>1</v>
      </c>
      <c r="CS480">
        <v>2</v>
      </c>
      <c r="CT480">
        <v>2</v>
      </c>
      <c r="CU480">
        <v>1</v>
      </c>
      <c r="CV480">
        <v>17</v>
      </c>
      <c r="CW480">
        <v>0</v>
      </c>
      <c r="CX480">
        <v>5</v>
      </c>
      <c r="CY480">
        <v>9</v>
      </c>
      <c r="CZ480">
        <v>50</v>
      </c>
      <c r="DA480">
        <v>20</v>
      </c>
      <c r="DB480">
        <v>0</v>
      </c>
      <c r="DC480">
        <v>12</v>
      </c>
      <c r="DD480">
        <v>28</v>
      </c>
      <c r="DE480">
        <v>12</v>
      </c>
      <c r="DF480">
        <v>4</v>
      </c>
      <c r="DG480">
        <v>111</v>
      </c>
      <c r="DH480">
        <v>24</v>
      </c>
      <c r="DI480">
        <v>16</v>
      </c>
      <c r="DJ480">
        <v>24</v>
      </c>
      <c r="DK480">
        <v>24</v>
      </c>
      <c r="DL480">
        <v>0</v>
      </c>
      <c r="DM480">
        <v>17</v>
      </c>
      <c r="DN480">
        <v>17</v>
      </c>
      <c r="DO480">
        <v>0</v>
      </c>
      <c r="DP480" s="42">
        <f t="shared" si="165"/>
        <v>-8</v>
      </c>
      <c r="DQ480" s="20">
        <v>-6.2469999999999999</v>
      </c>
      <c r="DR480">
        <v>24</v>
      </c>
      <c r="DS480">
        <v>0</v>
      </c>
      <c r="DT480">
        <v>0</v>
      </c>
      <c r="DU480">
        <v>0</v>
      </c>
      <c r="DV480">
        <v>0</v>
      </c>
      <c r="DW480">
        <v>1644</v>
      </c>
      <c r="DX480">
        <v>1270</v>
      </c>
      <c r="DY480">
        <v>1242</v>
      </c>
      <c r="DZ480">
        <v>968</v>
      </c>
      <c r="EA480">
        <v>887</v>
      </c>
      <c r="EB480">
        <v>675</v>
      </c>
      <c r="EC480">
        <v>84.3</v>
      </c>
      <c r="ED480">
        <v>67.17</v>
      </c>
      <c r="EE480">
        <v>115</v>
      </c>
      <c r="EF480">
        <v>67</v>
      </c>
      <c r="EG480" s="41">
        <f t="shared" si="166"/>
        <v>0.12965050732807215</v>
      </c>
      <c r="EH480" s="43">
        <f t="shared" si="167"/>
        <v>0.90074074074074073</v>
      </c>
      <c r="EI480" s="44">
        <f t="shared" si="168"/>
        <v>1.0303912480688129</v>
      </c>
      <c r="EJ480">
        <v>1645</v>
      </c>
      <c r="EK480">
        <v>1268</v>
      </c>
      <c r="EL480">
        <v>1243</v>
      </c>
      <c r="EM480">
        <v>966</v>
      </c>
      <c r="EN480">
        <v>887</v>
      </c>
      <c r="EO480">
        <v>673</v>
      </c>
      <c r="EP480">
        <v>115</v>
      </c>
      <c r="EQ480">
        <v>66</v>
      </c>
      <c r="ER480">
        <v>880</v>
      </c>
      <c r="ES480">
        <v>663</v>
      </c>
      <c r="ET480">
        <v>341</v>
      </c>
      <c r="EU480">
        <v>285</v>
      </c>
      <c r="EV480">
        <v>51</v>
      </c>
      <c r="EW480">
        <v>40</v>
      </c>
      <c r="EX480">
        <v>105</v>
      </c>
      <c r="EY480">
        <v>105</v>
      </c>
      <c r="EZ480">
        <v>7.1</v>
      </c>
      <c r="FA480">
        <v>1.7000000000000002</v>
      </c>
      <c r="FB480">
        <v>8.8000000000000007</v>
      </c>
      <c r="FC480" s="20">
        <v>65.64</v>
      </c>
      <c r="FD480" s="26">
        <f t="shared" si="169"/>
        <v>0.83088607594936714</v>
      </c>
      <c r="FE480">
        <v>12.795999999999999</v>
      </c>
      <c r="FF480">
        <v>1.1200000000000001</v>
      </c>
      <c r="FG480">
        <v>-0.22</v>
      </c>
      <c r="FH480">
        <v>0.9</v>
      </c>
      <c r="FI480">
        <v>3</v>
      </c>
      <c r="FJ480">
        <v>1</v>
      </c>
      <c r="FK480">
        <v>1</v>
      </c>
      <c r="FL480" s="42">
        <f t="shared" si="170"/>
        <v>124</v>
      </c>
      <c r="FM480" s="20">
        <f t="shared" si="171"/>
        <v>3.9166666666666665</v>
      </c>
      <c r="FN480" s="41">
        <v>0.12238129460000001</v>
      </c>
      <c r="FO480" s="20">
        <f t="shared" si="172"/>
        <v>78.2</v>
      </c>
      <c r="FP480" s="20">
        <f t="shared" si="173"/>
        <v>81.750600000000006</v>
      </c>
      <c r="FQ480" s="20">
        <f t="shared" si="174"/>
        <v>117.63993459962455</v>
      </c>
      <c r="FR480">
        <v>3</v>
      </c>
      <c r="FS480" t="s">
        <v>189</v>
      </c>
      <c r="FT480">
        <v>285</v>
      </c>
      <c r="FV480" t="s">
        <v>711</v>
      </c>
      <c r="FW480" s="45">
        <v>10000000</v>
      </c>
      <c r="FX480" s="45">
        <v>7800000</v>
      </c>
      <c r="FY480">
        <v>340</v>
      </c>
      <c r="FZ480">
        <v>80</v>
      </c>
      <c r="GA480">
        <v>185</v>
      </c>
      <c r="GB480">
        <v>265</v>
      </c>
      <c r="GC480">
        <v>56</v>
      </c>
      <c r="GD480">
        <v>156</v>
      </c>
      <c r="GE480">
        <v>699</v>
      </c>
      <c r="GF480">
        <v>5600</v>
      </c>
      <c r="GG480">
        <v>21.8</v>
      </c>
      <c r="GH480">
        <v>8.1999999999999993</v>
      </c>
      <c r="GI480">
        <v>30</v>
      </c>
      <c r="GJ480" s="42">
        <f t="shared" si="175"/>
        <v>78.2</v>
      </c>
    </row>
    <row r="481" spans="1:192" x14ac:dyDescent="0.45">
      <c r="A481" s="40">
        <v>33665</v>
      </c>
      <c r="B481" t="s">
        <v>2705</v>
      </c>
      <c r="C481" t="s">
        <v>175</v>
      </c>
      <c r="D481" t="s">
        <v>107</v>
      </c>
      <c r="E481" t="s">
        <v>107</v>
      </c>
      <c r="F481">
        <v>75</v>
      </c>
      <c r="G481">
        <v>221</v>
      </c>
      <c r="H481">
        <v>2010</v>
      </c>
      <c r="I481">
        <v>1</v>
      </c>
      <c r="J481">
        <v>28</v>
      </c>
      <c r="K481" t="s">
        <v>202</v>
      </c>
      <c r="L481">
        <v>2012</v>
      </c>
      <c r="M481">
        <v>25</v>
      </c>
      <c r="N481">
        <v>6</v>
      </c>
      <c r="O481">
        <v>8475745</v>
      </c>
      <c r="P481" t="s">
        <v>2706</v>
      </c>
      <c r="Q481" t="s">
        <v>2707</v>
      </c>
      <c r="R481" t="s">
        <v>2708</v>
      </c>
      <c r="S481" t="s">
        <v>363</v>
      </c>
      <c r="T481" t="s">
        <v>716</v>
      </c>
      <c r="U481" t="s">
        <v>30</v>
      </c>
      <c r="V481">
        <v>66</v>
      </c>
      <c r="W481">
        <v>11</v>
      </c>
      <c r="X481">
        <v>26</v>
      </c>
      <c r="Y481">
        <v>16</v>
      </c>
      <c r="Z481">
        <v>37</v>
      </c>
      <c r="AA481">
        <v>8</v>
      </c>
      <c r="AB481">
        <v>39</v>
      </c>
      <c r="AC481" s="26">
        <f t="shared" si="154"/>
        <v>0.56060606060606055</v>
      </c>
      <c r="AD481" s="20">
        <f t="shared" si="155"/>
        <v>3.9065155807365457</v>
      </c>
      <c r="AE481" s="20">
        <v>13.129</v>
      </c>
      <c r="AF481">
        <v>8</v>
      </c>
      <c r="AG481">
        <v>5.7</v>
      </c>
      <c r="AH481">
        <v>18</v>
      </c>
      <c r="AI481">
        <v>1355</v>
      </c>
      <c r="AJ481">
        <v>65471</v>
      </c>
      <c r="AK481" s="20">
        <v>1091.1833333333</v>
      </c>
      <c r="AL481">
        <v>1091.18</v>
      </c>
      <c r="AM481">
        <v>1091</v>
      </c>
      <c r="AN481" s="26">
        <f t="shared" si="156"/>
        <v>16.533080808080808</v>
      </c>
      <c r="AO481">
        <v>27.15</v>
      </c>
      <c r="AP481" s="41">
        <f t="shared" si="157"/>
        <v>0.6607142857142857</v>
      </c>
      <c r="AQ481">
        <v>199</v>
      </c>
      <c r="AR481">
        <v>199</v>
      </c>
      <c r="AS481">
        <v>199</v>
      </c>
      <c r="AT481">
        <v>158</v>
      </c>
      <c r="AU481">
        <v>158</v>
      </c>
      <c r="AV481">
        <v>117</v>
      </c>
      <c r="AW481">
        <v>117</v>
      </c>
      <c r="AX481">
        <v>61</v>
      </c>
      <c r="AY481">
        <v>3</v>
      </c>
      <c r="AZ481">
        <v>7</v>
      </c>
      <c r="BA481" s="42">
        <f t="shared" si="158"/>
        <v>10</v>
      </c>
      <c r="BB481">
        <v>12.88</v>
      </c>
      <c r="BC481">
        <v>28.905999999999999</v>
      </c>
      <c r="BD481" s="20">
        <v>253.7</v>
      </c>
      <c r="BE481" s="20">
        <f t="shared" si="159"/>
        <v>452.7</v>
      </c>
      <c r="BF481" s="20">
        <f t="shared" si="160"/>
        <v>24.892318407595447</v>
      </c>
      <c r="BG481">
        <v>346</v>
      </c>
      <c r="BH481">
        <v>325</v>
      </c>
      <c r="BI481">
        <v>338</v>
      </c>
      <c r="BJ481" s="41">
        <f t="shared" si="161"/>
        <v>0.50584795321637432</v>
      </c>
      <c r="BK481">
        <v>76</v>
      </c>
      <c r="BL481">
        <v>76</v>
      </c>
      <c r="BM481">
        <v>56</v>
      </c>
      <c r="BN481" s="42">
        <f t="shared" si="162"/>
        <v>20</v>
      </c>
      <c r="BO481">
        <v>41</v>
      </c>
      <c r="BP481">
        <v>26</v>
      </c>
      <c r="BQ481">
        <v>29</v>
      </c>
      <c r="BR481">
        <v>63</v>
      </c>
      <c r="BS481" s="41">
        <f t="shared" si="163"/>
        <v>7.2413793103448282E-2</v>
      </c>
      <c r="BT481">
        <v>240</v>
      </c>
      <c r="BU481">
        <v>220</v>
      </c>
      <c r="BV481" s="41">
        <f t="shared" si="164"/>
        <v>0.52173913043478259</v>
      </c>
      <c r="BW481">
        <v>96</v>
      </c>
      <c r="BX481">
        <v>79</v>
      </c>
      <c r="BY481">
        <v>71</v>
      </c>
      <c r="BZ481">
        <v>60</v>
      </c>
      <c r="CA481">
        <v>73</v>
      </c>
      <c r="CB481">
        <v>81</v>
      </c>
      <c r="CC481">
        <v>51</v>
      </c>
      <c r="CD481">
        <v>47</v>
      </c>
      <c r="CE481">
        <v>104</v>
      </c>
      <c r="CF481">
        <v>91</v>
      </c>
      <c r="CG481">
        <v>143</v>
      </c>
      <c r="CH481">
        <v>136</v>
      </c>
      <c r="CI481">
        <v>0</v>
      </c>
      <c r="CJ481">
        <v>0</v>
      </c>
      <c r="CK481">
        <v>2</v>
      </c>
      <c r="CL481">
        <v>1</v>
      </c>
      <c r="CM481">
        <v>2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2</v>
      </c>
      <c r="CT481">
        <v>1</v>
      </c>
      <c r="CU481">
        <v>0</v>
      </c>
      <c r="CV481">
        <v>6</v>
      </c>
      <c r="CW481">
        <v>1</v>
      </c>
      <c r="CX481">
        <v>1</v>
      </c>
      <c r="CY481">
        <v>5</v>
      </c>
      <c r="CZ481">
        <v>34</v>
      </c>
      <c r="DA481">
        <v>11</v>
      </c>
      <c r="DB481">
        <v>5</v>
      </c>
      <c r="DC481">
        <v>9</v>
      </c>
      <c r="DD481">
        <v>13</v>
      </c>
      <c r="DE481">
        <v>7</v>
      </c>
      <c r="DF481">
        <v>3</v>
      </c>
      <c r="DG481">
        <v>69</v>
      </c>
      <c r="DH481">
        <v>9</v>
      </c>
      <c r="DI481">
        <v>17</v>
      </c>
      <c r="DJ481">
        <v>9</v>
      </c>
      <c r="DK481">
        <v>9</v>
      </c>
      <c r="DL481">
        <v>0</v>
      </c>
      <c r="DM481">
        <v>16</v>
      </c>
      <c r="DN481">
        <v>16</v>
      </c>
      <c r="DO481">
        <v>0</v>
      </c>
      <c r="DP481" s="42">
        <f t="shared" si="165"/>
        <v>8</v>
      </c>
      <c r="DQ481" s="20">
        <v>6.0289999999999999</v>
      </c>
      <c r="DR481">
        <v>9</v>
      </c>
      <c r="DS481">
        <v>0</v>
      </c>
      <c r="DT481">
        <v>0</v>
      </c>
      <c r="DU481">
        <v>0</v>
      </c>
      <c r="DV481">
        <v>0</v>
      </c>
      <c r="DW481">
        <v>955</v>
      </c>
      <c r="DX481">
        <v>1107</v>
      </c>
      <c r="DY481">
        <v>737</v>
      </c>
      <c r="DZ481">
        <v>807</v>
      </c>
      <c r="EA481">
        <v>555</v>
      </c>
      <c r="EB481">
        <v>574</v>
      </c>
      <c r="EC481">
        <v>53.36</v>
      </c>
      <c r="ED481">
        <v>45.71</v>
      </c>
      <c r="EE481">
        <v>56</v>
      </c>
      <c r="EF481">
        <v>45</v>
      </c>
      <c r="EG481" s="41">
        <f t="shared" si="166"/>
        <v>0.1009009009009009</v>
      </c>
      <c r="EH481" s="43">
        <f t="shared" si="167"/>
        <v>0.92160278745644597</v>
      </c>
      <c r="EI481" s="44">
        <f t="shared" si="168"/>
        <v>1.0225036883573468</v>
      </c>
      <c r="EJ481">
        <v>957</v>
      </c>
      <c r="EK481">
        <v>1106</v>
      </c>
      <c r="EL481">
        <v>739</v>
      </c>
      <c r="EM481">
        <v>807</v>
      </c>
      <c r="EN481">
        <v>557</v>
      </c>
      <c r="EO481">
        <v>574</v>
      </c>
      <c r="EP481">
        <v>56</v>
      </c>
      <c r="EQ481">
        <v>45</v>
      </c>
      <c r="ER481">
        <v>483</v>
      </c>
      <c r="ES481">
        <v>491</v>
      </c>
      <c r="ET481">
        <v>228</v>
      </c>
      <c r="EU481">
        <v>179</v>
      </c>
      <c r="EV481">
        <v>29</v>
      </c>
      <c r="EW481">
        <v>20</v>
      </c>
      <c r="EX481">
        <v>60</v>
      </c>
      <c r="EY481">
        <v>77</v>
      </c>
      <c r="EZ481">
        <v>1.9</v>
      </c>
      <c r="FA481">
        <v>1.4</v>
      </c>
      <c r="FB481">
        <v>3.3</v>
      </c>
      <c r="FC481" s="20">
        <v>30.73</v>
      </c>
      <c r="FD481" s="26">
        <f t="shared" si="169"/>
        <v>0.46560606060606063</v>
      </c>
      <c r="FE481">
        <v>2.4114</v>
      </c>
      <c r="FF481">
        <v>0.27</v>
      </c>
      <c r="FG481">
        <v>-0.34</v>
      </c>
      <c r="FH481">
        <v>-7.0000000000000007E-2</v>
      </c>
      <c r="FI481">
        <v>4</v>
      </c>
      <c r="FJ481">
        <v>1</v>
      </c>
      <c r="FK481">
        <v>1</v>
      </c>
      <c r="FL481" s="42">
        <f t="shared" si="170"/>
        <v>157</v>
      </c>
      <c r="FM481" s="20">
        <f t="shared" si="171"/>
        <v>11.666666666666666</v>
      </c>
      <c r="FN481" s="41">
        <v>5.7182705700000003E-2</v>
      </c>
      <c r="FO481" s="20">
        <f t="shared" si="172"/>
        <v>35.200000000000003</v>
      </c>
      <c r="FP481" s="20">
        <f t="shared" si="173"/>
        <v>38.205799999999996</v>
      </c>
      <c r="FQ481" s="20">
        <f t="shared" si="174"/>
        <v>113.38184350886196</v>
      </c>
      <c r="FR481">
        <v>4</v>
      </c>
      <c r="FS481" t="s">
        <v>1410</v>
      </c>
      <c r="FT481">
        <v>195</v>
      </c>
      <c r="FV481" t="s">
        <v>711</v>
      </c>
      <c r="FW481" s="45">
        <v>3500000</v>
      </c>
      <c r="FX481" s="45">
        <v>3200000</v>
      </c>
      <c r="FY481">
        <v>419</v>
      </c>
      <c r="FZ481">
        <v>81</v>
      </c>
      <c r="GA481">
        <v>133</v>
      </c>
      <c r="GB481">
        <v>214</v>
      </c>
      <c r="GC481">
        <v>31</v>
      </c>
      <c r="GD481">
        <v>170</v>
      </c>
      <c r="GE481">
        <v>721</v>
      </c>
      <c r="GF481">
        <v>6827</v>
      </c>
      <c r="GG481">
        <v>13.4</v>
      </c>
      <c r="GH481">
        <v>8.8000000000000007</v>
      </c>
      <c r="GI481">
        <v>22.3</v>
      </c>
      <c r="GJ481" s="42">
        <f t="shared" si="175"/>
        <v>35.200000000000003</v>
      </c>
    </row>
    <row r="482" spans="1:192" x14ac:dyDescent="0.45">
      <c r="A482" s="40">
        <v>33642</v>
      </c>
      <c r="B482" t="s">
        <v>222</v>
      </c>
      <c r="D482" t="s">
        <v>223</v>
      </c>
      <c r="E482" t="s">
        <v>223</v>
      </c>
      <c r="F482">
        <v>75</v>
      </c>
      <c r="G482">
        <v>219</v>
      </c>
      <c r="H482">
        <v>2010</v>
      </c>
      <c r="I482">
        <v>2</v>
      </c>
      <c r="J482">
        <v>41</v>
      </c>
      <c r="K482" t="s">
        <v>92</v>
      </c>
      <c r="L482">
        <v>2013</v>
      </c>
      <c r="M482">
        <v>25</v>
      </c>
      <c r="N482">
        <v>5</v>
      </c>
      <c r="O482">
        <v>8475747</v>
      </c>
      <c r="P482" t="s">
        <v>2709</v>
      </c>
      <c r="Q482" t="s">
        <v>2710</v>
      </c>
      <c r="R482" t="s">
        <v>2711</v>
      </c>
      <c r="S482" t="s">
        <v>1806</v>
      </c>
      <c r="T482" t="s">
        <v>720</v>
      </c>
      <c r="U482" t="s">
        <v>135</v>
      </c>
      <c r="V482">
        <v>68</v>
      </c>
      <c r="W482">
        <v>3</v>
      </c>
      <c r="X482">
        <v>12</v>
      </c>
      <c r="Y482">
        <v>4</v>
      </c>
      <c r="Z482">
        <v>15</v>
      </c>
      <c r="AA482">
        <v>17</v>
      </c>
      <c r="AB482">
        <v>82</v>
      </c>
      <c r="AC482" s="26">
        <f t="shared" si="154"/>
        <v>0.22058823529411764</v>
      </c>
      <c r="AD482" s="20">
        <f t="shared" si="155"/>
        <v>6.1851851851851851</v>
      </c>
      <c r="AE482" s="20">
        <v>5.117</v>
      </c>
      <c r="AF482">
        <v>27</v>
      </c>
      <c r="AG482">
        <v>-2.6</v>
      </c>
      <c r="AH482">
        <v>41</v>
      </c>
      <c r="AI482">
        <v>1677</v>
      </c>
      <c r="AJ482">
        <v>81014</v>
      </c>
      <c r="AK482" s="20">
        <v>1350.2333333332999</v>
      </c>
      <c r="AL482">
        <v>1350.23</v>
      </c>
      <c r="AM482">
        <v>1350</v>
      </c>
      <c r="AN482" s="26">
        <f t="shared" si="156"/>
        <v>19.856372549019607</v>
      </c>
      <c r="AO482">
        <v>33.25</v>
      </c>
      <c r="AP482" s="41">
        <f t="shared" si="157"/>
        <v>0.21739130434782608</v>
      </c>
      <c r="AQ482">
        <v>144</v>
      </c>
      <c r="AR482">
        <v>144</v>
      </c>
      <c r="AS482">
        <v>144</v>
      </c>
      <c r="AT482">
        <v>101</v>
      </c>
      <c r="AU482">
        <v>101</v>
      </c>
      <c r="AV482">
        <v>73</v>
      </c>
      <c r="AW482">
        <v>34</v>
      </c>
      <c r="AX482">
        <v>2</v>
      </c>
      <c r="AY482">
        <v>2</v>
      </c>
      <c r="AZ482">
        <v>1</v>
      </c>
      <c r="BA482" s="42">
        <f t="shared" si="158"/>
        <v>3</v>
      </c>
      <c r="BB482">
        <v>2.76</v>
      </c>
      <c r="BC482">
        <v>53.588999999999999</v>
      </c>
      <c r="BD482" s="20">
        <v>38.5</v>
      </c>
      <c r="BE482" s="20">
        <f t="shared" si="159"/>
        <v>182.5</v>
      </c>
      <c r="BF482" s="20">
        <f t="shared" si="160"/>
        <v>8.1097294535005151</v>
      </c>
      <c r="BG482">
        <v>237</v>
      </c>
      <c r="BH482">
        <v>455</v>
      </c>
      <c r="BI482">
        <v>657</v>
      </c>
      <c r="BJ482" s="41">
        <f t="shared" si="161"/>
        <v>0.2651006711409396</v>
      </c>
      <c r="BK482">
        <v>66</v>
      </c>
      <c r="BL482">
        <v>66</v>
      </c>
      <c r="BM482">
        <v>131</v>
      </c>
      <c r="BN482" s="42">
        <f t="shared" si="162"/>
        <v>-65</v>
      </c>
      <c r="BO482">
        <v>28</v>
      </c>
      <c r="BP482">
        <v>25</v>
      </c>
      <c r="BQ482">
        <v>14</v>
      </c>
      <c r="BR482">
        <v>185</v>
      </c>
      <c r="BS482" s="41">
        <f t="shared" si="163"/>
        <v>0.13271162123385941</v>
      </c>
      <c r="BT482">
        <v>0</v>
      </c>
      <c r="BU482">
        <v>3</v>
      </c>
      <c r="BV482" s="41">
        <f t="shared" si="164"/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2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27</v>
      </c>
      <c r="DA482">
        <v>2</v>
      </c>
      <c r="DB482">
        <v>0</v>
      </c>
      <c r="DC482">
        <v>26</v>
      </c>
      <c r="DD482">
        <v>5</v>
      </c>
      <c r="DE482">
        <v>0</v>
      </c>
      <c r="DF482">
        <v>0</v>
      </c>
      <c r="DG482">
        <v>40</v>
      </c>
      <c r="DH482">
        <v>18</v>
      </c>
      <c r="DI482">
        <v>8</v>
      </c>
      <c r="DJ482">
        <v>19</v>
      </c>
      <c r="DK482">
        <v>18</v>
      </c>
      <c r="DL482">
        <v>1</v>
      </c>
      <c r="DM482">
        <v>9</v>
      </c>
      <c r="DN482">
        <v>8</v>
      </c>
      <c r="DO482">
        <v>1</v>
      </c>
      <c r="DP482" s="42">
        <f t="shared" si="165"/>
        <v>-10</v>
      </c>
      <c r="DQ482" s="20">
        <v>-4.1100000000000003</v>
      </c>
      <c r="DR482">
        <v>17</v>
      </c>
      <c r="DS482">
        <v>1</v>
      </c>
      <c r="DT482">
        <v>0</v>
      </c>
      <c r="DU482">
        <v>0</v>
      </c>
      <c r="DV482">
        <v>0</v>
      </c>
      <c r="DW482">
        <v>1018</v>
      </c>
      <c r="DX482">
        <v>1661</v>
      </c>
      <c r="DY482">
        <v>768</v>
      </c>
      <c r="DZ482">
        <v>1209</v>
      </c>
      <c r="EA482">
        <v>573</v>
      </c>
      <c r="EB482">
        <v>865</v>
      </c>
      <c r="EC482">
        <v>49.49</v>
      </c>
      <c r="ED482">
        <v>70.78</v>
      </c>
      <c r="EE482">
        <v>69</v>
      </c>
      <c r="EF482">
        <v>62</v>
      </c>
      <c r="EG482" s="41">
        <f t="shared" si="166"/>
        <v>0.12041884816753927</v>
      </c>
      <c r="EH482" s="43">
        <f t="shared" si="167"/>
        <v>0.92832369942196535</v>
      </c>
      <c r="EI482" s="44">
        <f t="shared" si="168"/>
        <v>1.0487425475895047</v>
      </c>
      <c r="EJ482">
        <v>1020</v>
      </c>
      <c r="EK482">
        <v>1664</v>
      </c>
      <c r="EL482">
        <v>770</v>
      </c>
      <c r="EM482">
        <v>1211</v>
      </c>
      <c r="EN482">
        <v>573</v>
      </c>
      <c r="EO482">
        <v>866</v>
      </c>
      <c r="EP482">
        <v>69</v>
      </c>
      <c r="EQ482">
        <v>62</v>
      </c>
      <c r="ER482">
        <v>527</v>
      </c>
      <c r="ES482">
        <v>756</v>
      </c>
      <c r="ET482">
        <v>190</v>
      </c>
      <c r="EU482">
        <v>268</v>
      </c>
      <c r="EV482">
        <v>31</v>
      </c>
      <c r="EW482">
        <v>28</v>
      </c>
      <c r="EX482">
        <v>81</v>
      </c>
      <c r="EY482">
        <v>92</v>
      </c>
      <c r="EZ482">
        <v>0.2</v>
      </c>
      <c r="FA482">
        <v>4.9000000000000004</v>
      </c>
      <c r="FB482">
        <v>5.0999999999999996</v>
      </c>
      <c r="FC482" s="20">
        <v>16.34</v>
      </c>
      <c r="FD482" s="26">
        <f t="shared" si="169"/>
        <v>0.24029411764705882</v>
      </c>
      <c r="FE482">
        <v>0.79020000000000001</v>
      </c>
      <c r="FF482">
        <v>0.27</v>
      </c>
      <c r="FG482">
        <v>0.49</v>
      </c>
      <c r="FH482">
        <v>0.75</v>
      </c>
      <c r="FL482" s="42">
        <f t="shared" si="170"/>
        <v>293</v>
      </c>
      <c r="FM482" s="20">
        <f t="shared" si="171"/>
        <v>4.7058823529411766</v>
      </c>
      <c r="FN482" s="41">
        <v>1.43557423E-2</v>
      </c>
      <c r="FO482" s="20">
        <f t="shared" si="172"/>
        <v>10.9</v>
      </c>
      <c r="FP482" s="20">
        <f t="shared" si="173"/>
        <v>14.178000000000001</v>
      </c>
      <c r="FQ482" s="20">
        <f t="shared" si="174"/>
        <v>119.04638469001577</v>
      </c>
      <c r="FR482">
        <v>5</v>
      </c>
      <c r="FS482" t="s">
        <v>2712</v>
      </c>
      <c r="FT482">
        <v>207</v>
      </c>
      <c r="FU482" t="s">
        <v>731</v>
      </c>
      <c r="FV482" t="s">
        <v>751</v>
      </c>
      <c r="FW482" s="45">
        <v>945000</v>
      </c>
      <c r="FX482" s="45">
        <v>945000</v>
      </c>
      <c r="FY482">
        <v>176</v>
      </c>
      <c r="FZ482">
        <v>3</v>
      </c>
      <c r="GA482">
        <v>26</v>
      </c>
      <c r="GB482">
        <v>29</v>
      </c>
      <c r="GC482">
        <v>19</v>
      </c>
      <c r="GD482">
        <v>81</v>
      </c>
      <c r="GE482">
        <v>174</v>
      </c>
      <c r="GF482">
        <v>3042</v>
      </c>
      <c r="GG482">
        <v>-0.30000000000000004</v>
      </c>
      <c r="GH482">
        <v>7.1</v>
      </c>
      <c r="GI482">
        <v>6.8</v>
      </c>
      <c r="GJ482" s="42">
        <f t="shared" si="175"/>
        <v>10.9</v>
      </c>
    </row>
    <row r="483" spans="1:192" x14ac:dyDescent="0.45">
      <c r="A483" s="40">
        <v>33637</v>
      </c>
      <c r="B483" t="s">
        <v>2713</v>
      </c>
      <c r="C483" t="s">
        <v>2714</v>
      </c>
      <c r="D483" t="s">
        <v>107</v>
      </c>
      <c r="E483" t="s">
        <v>107</v>
      </c>
      <c r="F483">
        <v>75</v>
      </c>
      <c r="G483">
        <v>205</v>
      </c>
      <c r="H483">
        <v>2010</v>
      </c>
      <c r="I483">
        <v>2</v>
      </c>
      <c r="J483">
        <v>38</v>
      </c>
      <c r="K483" t="s">
        <v>92</v>
      </c>
      <c r="L483">
        <v>2013</v>
      </c>
      <c r="M483">
        <v>25</v>
      </c>
      <c r="N483">
        <v>5</v>
      </c>
      <c r="O483">
        <v>8475750</v>
      </c>
      <c r="P483" t="s">
        <v>2715</v>
      </c>
      <c r="Q483" t="s">
        <v>2716</v>
      </c>
      <c r="R483" t="s">
        <v>2717</v>
      </c>
      <c r="S483" t="s">
        <v>2718</v>
      </c>
      <c r="T483" t="s">
        <v>720</v>
      </c>
      <c r="U483" t="s">
        <v>917</v>
      </c>
      <c r="V483">
        <v>34</v>
      </c>
      <c r="W483">
        <v>1</v>
      </c>
      <c r="X483">
        <v>2</v>
      </c>
      <c r="Y483">
        <v>1</v>
      </c>
      <c r="Z483">
        <v>3</v>
      </c>
      <c r="AA483">
        <v>24</v>
      </c>
      <c r="AB483">
        <v>75</v>
      </c>
      <c r="AC483" s="26">
        <f t="shared" si="154"/>
        <v>8.8235294117647065E-2</v>
      </c>
      <c r="AD483" s="20">
        <f t="shared" si="155"/>
        <v>-2.666666666666667</v>
      </c>
      <c r="AE483" s="20">
        <v>1.1060000000000001</v>
      </c>
      <c r="AF483">
        <v>7</v>
      </c>
      <c r="AG483">
        <v>1.1000000000000001</v>
      </c>
      <c r="AH483">
        <v>22</v>
      </c>
      <c r="AI483">
        <v>693</v>
      </c>
      <c r="AJ483">
        <v>32815</v>
      </c>
      <c r="AK483" s="20">
        <v>546.91666666667004</v>
      </c>
      <c r="AL483">
        <v>546.9</v>
      </c>
      <c r="AM483">
        <v>547</v>
      </c>
      <c r="AN483" s="26">
        <f t="shared" si="156"/>
        <v>16.08578431372549</v>
      </c>
      <c r="AO483">
        <v>27.09</v>
      </c>
      <c r="AP483" s="41">
        <f t="shared" si="157"/>
        <v>0.14285714285714285</v>
      </c>
      <c r="AQ483">
        <v>59</v>
      </c>
      <c r="AR483">
        <v>59</v>
      </c>
      <c r="AS483">
        <v>59</v>
      </c>
      <c r="AT483">
        <v>43</v>
      </c>
      <c r="AU483">
        <v>43</v>
      </c>
      <c r="AV483">
        <v>30</v>
      </c>
      <c r="AW483">
        <v>16</v>
      </c>
      <c r="AX483">
        <v>3</v>
      </c>
      <c r="AY483">
        <v>1</v>
      </c>
      <c r="AZ483">
        <v>6</v>
      </c>
      <c r="BA483" s="42">
        <f t="shared" si="158"/>
        <v>7</v>
      </c>
      <c r="BB483">
        <v>1.31</v>
      </c>
      <c r="BC483">
        <v>47.4</v>
      </c>
      <c r="BD483" s="20">
        <v>24.1</v>
      </c>
      <c r="BE483" s="20">
        <f t="shared" si="159"/>
        <v>83.1</v>
      </c>
      <c r="BF483" s="20">
        <f t="shared" si="160"/>
        <v>9.1168403730115202</v>
      </c>
      <c r="BG483">
        <v>165</v>
      </c>
      <c r="BH483">
        <v>176</v>
      </c>
      <c r="BI483">
        <v>154</v>
      </c>
      <c r="BJ483" s="41">
        <f t="shared" si="161"/>
        <v>0.51724137931034486</v>
      </c>
      <c r="BK483">
        <v>35</v>
      </c>
      <c r="BL483">
        <v>35</v>
      </c>
      <c r="BM483">
        <v>78</v>
      </c>
      <c r="BN483" s="42">
        <f t="shared" si="162"/>
        <v>-43</v>
      </c>
      <c r="BO483">
        <v>13</v>
      </c>
      <c r="BP483">
        <v>18</v>
      </c>
      <c r="BQ483">
        <v>7</v>
      </c>
      <c r="BR483">
        <v>42</v>
      </c>
      <c r="BS483" s="41">
        <f t="shared" si="163"/>
        <v>9.7447795823665889E-2</v>
      </c>
      <c r="BT483">
        <v>0</v>
      </c>
      <c r="BU483">
        <v>0</v>
      </c>
      <c r="BV483" s="41">
        <f t="shared" si="164"/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12</v>
      </c>
      <c r="DA483">
        <v>3</v>
      </c>
      <c r="DB483">
        <v>0</v>
      </c>
      <c r="DC483">
        <v>6</v>
      </c>
      <c r="DD483">
        <v>4</v>
      </c>
      <c r="DE483">
        <v>0</v>
      </c>
      <c r="DF483">
        <v>0</v>
      </c>
      <c r="DG483">
        <v>17</v>
      </c>
      <c r="DH483">
        <v>11</v>
      </c>
      <c r="DI483">
        <v>1</v>
      </c>
      <c r="DJ483">
        <v>11</v>
      </c>
      <c r="DK483">
        <v>11</v>
      </c>
      <c r="DL483">
        <v>0</v>
      </c>
      <c r="DM483">
        <v>1</v>
      </c>
      <c r="DN483">
        <v>1</v>
      </c>
      <c r="DO483">
        <v>0</v>
      </c>
      <c r="DP483" s="42">
        <f t="shared" si="165"/>
        <v>-10</v>
      </c>
      <c r="DQ483" s="20">
        <v>-5.6109999999999998</v>
      </c>
      <c r="DR483">
        <v>11</v>
      </c>
      <c r="DS483">
        <v>0</v>
      </c>
      <c r="DT483">
        <v>0</v>
      </c>
      <c r="DU483">
        <v>0</v>
      </c>
      <c r="DV483">
        <v>0</v>
      </c>
      <c r="DW483">
        <v>497</v>
      </c>
      <c r="DX483">
        <v>510</v>
      </c>
      <c r="DY483">
        <v>367</v>
      </c>
      <c r="DZ483">
        <v>389</v>
      </c>
      <c r="EA483">
        <v>259</v>
      </c>
      <c r="EB483">
        <v>264</v>
      </c>
      <c r="EC483">
        <v>22.07</v>
      </c>
      <c r="ED483">
        <v>20.09</v>
      </c>
      <c r="EE483">
        <v>21</v>
      </c>
      <c r="EF483">
        <v>16</v>
      </c>
      <c r="EG483" s="41">
        <f t="shared" si="166"/>
        <v>8.1081081081081086E-2</v>
      </c>
      <c r="EH483" s="43">
        <f t="shared" si="167"/>
        <v>0.93939393939393945</v>
      </c>
      <c r="EI483" s="44">
        <f t="shared" si="168"/>
        <v>1.0204750204750206</v>
      </c>
      <c r="EJ483">
        <v>492</v>
      </c>
      <c r="EK483">
        <v>508</v>
      </c>
      <c r="EL483">
        <v>363</v>
      </c>
      <c r="EM483">
        <v>387</v>
      </c>
      <c r="EN483">
        <v>258</v>
      </c>
      <c r="EO483">
        <v>263</v>
      </c>
      <c r="EP483">
        <v>21</v>
      </c>
      <c r="EQ483">
        <v>16</v>
      </c>
      <c r="ER483">
        <v>237</v>
      </c>
      <c r="ES483">
        <v>215</v>
      </c>
      <c r="ET483">
        <v>79</v>
      </c>
      <c r="EU483">
        <v>78</v>
      </c>
      <c r="EV483">
        <v>8</v>
      </c>
      <c r="EW483">
        <v>10</v>
      </c>
      <c r="EX483">
        <v>35</v>
      </c>
      <c r="EY483">
        <v>32</v>
      </c>
      <c r="EZ483">
        <v>-0.30000000000000004</v>
      </c>
      <c r="FA483">
        <v>1.6</v>
      </c>
      <c r="FB483">
        <v>1.4</v>
      </c>
      <c r="FC483" s="20">
        <v>5.95</v>
      </c>
      <c r="FD483" s="26">
        <f t="shared" si="169"/>
        <v>0.17500000000000002</v>
      </c>
      <c r="FE483">
        <v>0.65650000000000008</v>
      </c>
      <c r="FF483">
        <v>-0.01</v>
      </c>
      <c r="FG483">
        <v>0.25</v>
      </c>
      <c r="FH483">
        <v>0.24</v>
      </c>
      <c r="FL483" s="42">
        <f t="shared" si="170"/>
        <v>99</v>
      </c>
      <c r="FM483" s="20">
        <f t="shared" si="171"/>
        <v>3.8181818181818183</v>
      </c>
      <c r="FN483" s="41">
        <v>9.0328266000000001E-3</v>
      </c>
      <c r="FO483" s="20">
        <f t="shared" si="172"/>
        <v>0.79999999999999982</v>
      </c>
      <c r="FP483" s="20">
        <f t="shared" si="173"/>
        <v>1.8778000000000001</v>
      </c>
      <c r="FQ483" s="20">
        <f t="shared" si="174"/>
        <v>110.47723532638508</v>
      </c>
      <c r="FR483">
        <v>20</v>
      </c>
      <c r="FS483" t="s">
        <v>314</v>
      </c>
      <c r="FT483">
        <v>277</v>
      </c>
      <c r="FU483" t="s">
        <v>721</v>
      </c>
      <c r="FV483" t="s">
        <v>711</v>
      </c>
      <c r="FW483" s="45">
        <v>1275000</v>
      </c>
      <c r="FX483" s="45">
        <v>1137500</v>
      </c>
      <c r="FY483">
        <v>250</v>
      </c>
      <c r="FZ483">
        <v>7</v>
      </c>
      <c r="GA483">
        <v>32</v>
      </c>
      <c r="GB483">
        <v>39</v>
      </c>
      <c r="GC483">
        <v>-34</v>
      </c>
      <c r="GD483">
        <v>110</v>
      </c>
      <c r="GE483">
        <v>200</v>
      </c>
      <c r="GF483">
        <v>4644</v>
      </c>
      <c r="GG483">
        <v>-0.7</v>
      </c>
      <c r="GH483">
        <v>9.1</v>
      </c>
      <c r="GI483">
        <v>8.4</v>
      </c>
      <c r="GJ483" s="42">
        <f t="shared" si="175"/>
        <v>0.79999999999999982</v>
      </c>
    </row>
    <row r="484" spans="1:192" x14ac:dyDescent="0.45">
      <c r="A484" s="40">
        <v>33543</v>
      </c>
      <c r="B484" t="s">
        <v>803</v>
      </c>
      <c r="C484" t="s">
        <v>362</v>
      </c>
      <c r="D484" t="s">
        <v>107</v>
      </c>
      <c r="E484" t="s">
        <v>107</v>
      </c>
      <c r="F484">
        <v>74</v>
      </c>
      <c r="G484">
        <v>200</v>
      </c>
      <c r="H484">
        <v>2010</v>
      </c>
      <c r="I484">
        <v>2</v>
      </c>
      <c r="J484">
        <v>31</v>
      </c>
      <c r="K484" t="s">
        <v>202</v>
      </c>
      <c r="L484">
        <v>2013</v>
      </c>
      <c r="M484">
        <v>26</v>
      </c>
      <c r="N484">
        <v>4</v>
      </c>
      <c r="O484">
        <v>8475752</v>
      </c>
      <c r="P484" t="s">
        <v>2719</v>
      </c>
      <c r="Q484" t="s">
        <v>2720</v>
      </c>
      <c r="R484" t="s">
        <v>2721</v>
      </c>
      <c r="S484" t="s">
        <v>1540</v>
      </c>
      <c r="T484" t="s">
        <v>716</v>
      </c>
      <c r="U484" t="s">
        <v>351</v>
      </c>
      <c r="V484">
        <v>80</v>
      </c>
      <c r="W484">
        <v>14</v>
      </c>
      <c r="X484">
        <v>13</v>
      </c>
      <c r="Y484">
        <v>5</v>
      </c>
      <c r="Z484">
        <v>27</v>
      </c>
      <c r="AA484">
        <v>9</v>
      </c>
      <c r="AB484">
        <v>52</v>
      </c>
      <c r="AC484" s="26">
        <f t="shared" si="154"/>
        <v>0.33750000000000002</v>
      </c>
      <c r="AD484" s="20">
        <f t="shared" si="155"/>
        <v>7.6896551724137936</v>
      </c>
      <c r="AE484" s="20">
        <v>10.983000000000001</v>
      </c>
      <c r="AF484">
        <v>9</v>
      </c>
      <c r="AG484">
        <v>-2</v>
      </c>
      <c r="AH484">
        <v>34</v>
      </c>
      <c r="AI484">
        <v>1718</v>
      </c>
      <c r="AJ484">
        <v>65662</v>
      </c>
      <c r="AK484" s="20">
        <v>1094.3666666667</v>
      </c>
      <c r="AL484">
        <v>1094.4000000000001</v>
      </c>
      <c r="AM484">
        <v>1094</v>
      </c>
      <c r="AN484" s="26">
        <f t="shared" si="156"/>
        <v>13.679583333333332</v>
      </c>
      <c r="AO484">
        <v>23.04</v>
      </c>
      <c r="AP484" s="41">
        <f t="shared" si="157"/>
        <v>0.69230769230769229</v>
      </c>
      <c r="AQ484">
        <v>244</v>
      </c>
      <c r="AR484">
        <v>244</v>
      </c>
      <c r="AS484">
        <v>244</v>
      </c>
      <c r="AT484">
        <v>181</v>
      </c>
      <c r="AU484">
        <v>181</v>
      </c>
      <c r="AV484">
        <v>129</v>
      </c>
      <c r="AW484">
        <v>141</v>
      </c>
      <c r="AX484">
        <v>56</v>
      </c>
      <c r="AY484">
        <v>7</v>
      </c>
      <c r="AZ484">
        <v>11</v>
      </c>
      <c r="BA484" s="42">
        <f t="shared" si="158"/>
        <v>18</v>
      </c>
      <c r="BB484">
        <v>11.89</v>
      </c>
      <c r="BC484">
        <v>30.581399999999999</v>
      </c>
      <c r="BD484" s="20">
        <v>126.1</v>
      </c>
      <c r="BE484" s="20">
        <f t="shared" si="159"/>
        <v>370.1</v>
      </c>
      <c r="BF484" s="20">
        <f t="shared" si="160"/>
        <v>20.290570175438596</v>
      </c>
      <c r="BG484">
        <v>212</v>
      </c>
      <c r="BH484">
        <v>449</v>
      </c>
      <c r="BI484">
        <v>443</v>
      </c>
      <c r="BJ484" s="41">
        <f t="shared" si="161"/>
        <v>0.32366412213740459</v>
      </c>
      <c r="BK484">
        <v>122</v>
      </c>
      <c r="BL484">
        <v>122</v>
      </c>
      <c r="BM484">
        <v>108</v>
      </c>
      <c r="BN484" s="42">
        <f t="shared" si="162"/>
        <v>14</v>
      </c>
      <c r="BO484">
        <v>52</v>
      </c>
      <c r="BP484">
        <v>28</v>
      </c>
      <c r="BQ484">
        <v>25</v>
      </c>
      <c r="BR484">
        <v>57</v>
      </c>
      <c r="BS484" s="41">
        <f t="shared" si="163"/>
        <v>6.4699205448354141E-2</v>
      </c>
      <c r="BT484">
        <v>13</v>
      </c>
      <c r="BU484">
        <v>34</v>
      </c>
      <c r="BV484" s="41">
        <f t="shared" si="164"/>
        <v>0.27659574468085107</v>
      </c>
      <c r="BW484">
        <v>3</v>
      </c>
      <c r="BX484">
        <v>10</v>
      </c>
      <c r="BY484">
        <v>6</v>
      </c>
      <c r="BZ484">
        <v>16</v>
      </c>
      <c r="CA484">
        <v>4</v>
      </c>
      <c r="CB484">
        <v>8</v>
      </c>
      <c r="CC484">
        <v>2</v>
      </c>
      <c r="CD484">
        <v>9</v>
      </c>
      <c r="CE484">
        <v>6</v>
      </c>
      <c r="CF484">
        <v>14</v>
      </c>
      <c r="CG484">
        <v>7</v>
      </c>
      <c r="CH484">
        <v>20</v>
      </c>
      <c r="CI484">
        <v>0</v>
      </c>
      <c r="CJ484">
        <v>0</v>
      </c>
      <c r="CK484">
        <v>3</v>
      </c>
      <c r="CL484">
        <v>2</v>
      </c>
      <c r="CM484">
        <v>0</v>
      </c>
      <c r="CN484">
        <v>0</v>
      </c>
      <c r="CO484">
        <v>0</v>
      </c>
      <c r="CP484">
        <v>3</v>
      </c>
      <c r="CQ484">
        <v>0</v>
      </c>
      <c r="CR484">
        <v>1</v>
      </c>
      <c r="CS484">
        <v>2</v>
      </c>
      <c r="CT484">
        <v>4</v>
      </c>
      <c r="CU484">
        <v>0</v>
      </c>
      <c r="CV484">
        <v>4</v>
      </c>
      <c r="CW484">
        <v>0</v>
      </c>
      <c r="CX484">
        <v>1</v>
      </c>
      <c r="CY484">
        <v>6</v>
      </c>
      <c r="CZ484">
        <v>45</v>
      </c>
      <c r="DA484">
        <v>15</v>
      </c>
      <c r="DB484">
        <v>3</v>
      </c>
      <c r="DC484">
        <v>7</v>
      </c>
      <c r="DD484">
        <v>19</v>
      </c>
      <c r="DE484">
        <v>12</v>
      </c>
      <c r="DF484">
        <v>0</v>
      </c>
      <c r="DG484">
        <v>73</v>
      </c>
      <c r="DH484">
        <v>16</v>
      </c>
      <c r="DI484">
        <v>15</v>
      </c>
      <c r="DJ484">
        <v>13</v>
      </c>
      <c r="DK484">
        <v>13</v>
      </c>
      <c r="DL484">
        <v>0</v>
      </c>
      <c r="DM484">
        <v>14</v>
      </c>
      <c r="DN484">
        <v>14</v>
      </c>
      <c r="DO484">
        <v>0</v>
      </c>
      <c r="DP484" s="42">
        <f t="shared" si="165"/>
        <v>-1</v>
      </c>
      <c r="DQ484" s="20">
        <v>-0.72499999999999998</v>
      </c>
      <c r="DR484">
        <v>16</v>
      </c>
      <c r="DS484">
        <v>0</v>
      </c>
      <c r="DT484">
        <v>0</v>
      </c>
      <c r="DU484">
        <v>0</v>
      </c>
      <c r="DV484">
        <v>0</v>
      </c>
      <c r="DW484">
        <v>895</v>
      </c>
      <c r="DX484">
        <v>1157</v>
      </c>
      <c r="DY484">
        <v>664</v>
      </c>
      <c r="DZ484">
        <v>824</v>
      </c>
      <c r="EA484">
        <v>481</v>
      </c>
      <c r="EB484">
        <v>593</v>
      </c>
      <c r="EC484">
        <v>37.03</v>
      </c>
      <c r="ED484">
        <v>51.77</v>
      </c>
      <c r="EE484">
        <v>39</v>
      </c>
      <c r="EF484">
        <v>45</v>
      </c>
      <c r="EG484" s="41">
        <f t="shared" si="166"/>
        <v>8.1081081081081086E-2</v>
      </c>
      <c r="EH484" s="43">
        <f t="shared" si="167"/>
        <v>0.92411467116357504</v>
      </c>
      <c r="EI484" s="44">
        <f t="shared" si="168"/>
        <v>1.0051957522446562</v>
      </c>
      <c r="EJ484">
        <v>893</v>
      </c>
      <c r="EK484">
        <v>1157</v>
      </c>
      <c r="EL484">
        <v>663</v>
      </c>
      <c r="EM484">
        <v>823</v>
      </c>
      <c r="EN484">
        <v>480</v>
      </c>
      <c r="EO484">
        <v>593</v>
      </c>
      <c r="EP484">
        <v>39</v>
      </c>
      <c r="EQ484">
        <v>45</v>
      </c>
      <c r="ER484">
        <v>436</v>
      </c>
      <c r="ES484">
        <v>566</v>
      </c>
      <c r="ET484">
        <v>155</v>
      </c>
      <c r="EU484">
        <v>220</v>
      </c>
      <c r="EV484">
        <v>28</v>
      </c>
      <c r="EW484">
        <v>19</v>
      </c>
      <c r="EX484">
        <v>89</v>
      </c>
      <c r="EY484">
        <v>87</v>
      </c>
      <c r="EZ484">
        <v>1.2</v>
      </c>
      <c r="FA484">
        <v>1.7000000000000002</v>
      </c>
      <c r="FB484">
        <v>2.9</v>
      </c>
      <c r="FC484" s="20">
        <v>31.27</v>
      </c>
      <c r="FD484" s="26">
        <f t="shared" si="169"/>
        <v>0.39087499999999997</v>
      </c>
      <c r="FE484">
        <v>2.6520999999999999</v>
      </c>
      <c r="FF484">
        <v>0.09</v>
      </c>
      <c r="FG484">
        <v>0.01</v>
      </c>
      <c r="FH484">
        <v>0.1</v>
      </c>
      <c r="FL484" s="42">
        <f t="shared" si="170"/>
        <v>213</v>
      </c>
      <c r="FM484" s="20">
        <f t="shared" si="171"/>
        <v>9.1875</v>
      </c>
      <c r="FN484" s="41">
        <v>6.6129032300000001E-2</v>
      </c>
      <c r="FO484" s="20">
        <f t="shared" si="172"/>
        <v>23.6</v>
      </c>
      <c r="FP484" s="20">
        <f t="shared" si="173"/>
        <v>26.855</v>
      </c>
      <c r="FQ484" s="20">
        <f t="shared" si="174"/>
        <v>112.49999999999999</v>
      </c>
      <c r="FR484">
        <v>4</v>
      </c>
      <c r="FS484" t="s">
        <v>314</v>
      </c>
      <c r="FT484">
        <v>195</v>
      </c>
      <c r="FV484" t="s">
        <v>711</v>
      </c>
      <c r="FW484" s="45">
        <v>1000000</v>
      </c>
      <c r="FX484" s="45">
        <v>1000000</v>
      </c>
      <c r="FY484">
        <v>138</v>
      </c>
      <c r="FZ484">
        <v>25</v>
      </c>
      <c r="GA484">
        <v>16</v>
      </c>
      <c r="GB484">
        <v>41</v>
      </c>
      <c r="GC484">
        <v>4</v>
      </c>
      <c r="GD484">
        <v>44</v>
      </c>
      <c r="GE484">
        <v>210</v>
      </c>
      <c r="GF484">
        <v>1703</v>
      </c>
      <c r="GG484">
        <v>2.2999999999999998</v>
      </c>
      <c r="GH484">
        <v>2.2000000000000002</v>
      </c>
      <c r="GI484">
        <v>4.5</v>
      </c>
      <c r="GJ484" s="42">
        <f t="shared" si="175"/>
        <v>23.6</v>
      </c>
    </row>
    <row r="485" spans="1:192" x14ac:dyDescent="0.45">
      <c r="A485" s="40">
        <v>30859</v>
      </c>
      <c r="B485" t="s">
        <v>2722</v>
      </c>
      <c r="C485" t="s">
        <v>208</v>
      </c>
      <c r="D485" t="s">
        <v>91</v>
      </c>
      <c r="E485" t="s">
        <v>91</v>
      </c>
      <c r="F485">
        <v>74</v>
      </c>
      <c r="G485">
        <v>210</v>
      </c>
      <c r="K485" t="s">
        <v>92</v>
      </c>
      <c r="L485">
        <v>2007</v>
      </c>
      <c r="M485">
        <v>33</v>
      </c>
      <c r="N485">
        <v>11</v>
      </c>
      <c r="O485">
        <v>8471657</v>
      </c>
      <c r="P485" t="s">
        <v>2723</v>
      </c>
      <c r="Q485" t="s">
        <v>2724</v>
      </c>
      <c r="R485" t="s">
        <v>2725</v>
      </c>
      <c r="S485" t="s">
        <v>1124</v>
      </c>
      <c r="T485" t="s">
        <v>725</v>
      </c>
      <c r="U485" t="s">
        <v>2726</v>
      </c>
      <c r="V485">
        <v>48</v>
      </c>
      <c r="W485">
        <v>1</v>
      </c>
      <c r="X485">
        <v>3</v>
      </c>
      <c r="Y485">
        <v>1</v>
      </c>
      <c r="Z485">
        <v>4</v>
      </c>
      <c r="AA485">
        <v>0</v>
      </c>
      <c r="AB485">
        <v>0</v>
      </c>
      <c r="AC485" s="26">
        <f t="shared" si="154"/>
        <v>8.3333333333333329E-2</v>
      </c>
      <c r="AD485" s="20">
        <f t="shared" si="155"/>
        <v>-4.4869565217391312</v>
      </c>
      <c r="AE485" s="20">
        <v>1.4039999999999999</v>
      </c>
      <c r="AF485">
        <v>-11</v>
      </c>
      <c r="AG485">
        <v>-5.4</v>
      </c>
      <c r="AH485">
        <v>111</v>
      </c>
      <c r="AI485">
        <v>536</v>
      </c>
      <c r="AJ485">
        <v>21264</v>
      </c>
      <c r="AK485" s="20">
        <v>354.4</v>
      </c>
      <c r="AL485">
        <v>354.4</v>
      </c>
      <c r="AM485">
        <v>355</v>
      </c>
      <c r="AN485" s="26">
        <f t="shared" si="156"/>
        <v>7.3833333333333329</v>
      </c>
      <c r="AO485">
        <v>12.71</v>
      </c>
      <c r="AP485" s="41">
        <f t="shared" si="157"/>
        <v>0.5714285714285714</v>
      </c>
      <c r="AQ485">
        <v>48</v>
      </c>
      <c r="AR485">
        <v>48</v>
      </c>
      <c r="AS485">
        <v>48</v>
      </c>
      <c r="AT485">
        <v>43</v>
      </c>
      <c r="AU485">
        <v>43</v>
      </c>
      <c r="AV485">
        <v>36</v>
      </c>
      <c r="AW485">
        <v>33</v>
      </c>
      <c r="AX485">
        <v>22</v>
      </c>
      <c r="AY485">
        <v>3</v>
      </c>
      <c r="AZ485">
        <v>5</v>
      </c>
      <c r="BA485" s="42">
        <f t="shared" si="158"/>
        <v>8</v>
      </c>
      <c r="BB485">
        <v>3.8</v>
      </c>
      <c r="BC485">
        <v>28.777799999999999</v>
      </c>
      <c r="BD485" s="20">
        <v>35.299999999999997</v>
      </c>
      <c r="BE485" s="20">
        <f t="shared" si="159"/>
        <v>83.3</v>
      </c>
      <c r="BF485" s="20">
        <f t="shared" si="160"/>
        <v>14.102708803611739</v>
      </c>
      <c r="BG485">
        <v>78</v>
      </c>
      <c r="BH485">
        <v>129</v>
      </c>
      <c r="BI485">
        <v>88</v>
      </c>
      <c r="BJ485" s="41">
        <f t="shared" si="161"/>
        <v>0.46987951807228917</v>
      </c>
      <c r="BK485">
        <v>131</v>
      </c>
      <c r="BL485">
        <v>130</v>
      </c>
      <c r="BM485">
        <v>37</v>
      </c>
      <c r="BN485" s="42">
        <f t="shared" si="162"/>
        <v>93</v>
      </c>
      <c r="BO485">
        <v>7</v>
      </c>
      <c r="BP485">
        <v>6</v>
      </c>
      <c r="BQ485">
        <v>2</v>
      </c>
      <c r="BR485">
        <v>19</v>
      </c>
      <c r="BS485" s="41">
        <f t="shared" si="163"/>
        <v>6.0317460317460318E-2</v>
      </c>
      <c r="BT485">
        <v>0</v>
      </c>
      <c r="BU485">
        <v>0</v>
      </c>
      <c r="BV485" s="41">
        <f t="shared" si="164"/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5</v>
      </c>
      <c r="DA485">
        <v>3</v>
      </c>
      <c r="DB485">
        <v>0</v>
      </c>
      <c r="DC485">
        <v>1</v>
      </c>
      <c r="DD485">
        <v>2</v>
      </c>
      <c r="DE485">
        <v>6</v>
      </c>
      <c r="DF485">
        <v>0</v>
      </c>
      <c r="DG485">
        <v>24</v>
      </c>
      <c r="DH485">
        <v>24</v>
      </c>
      <c r="DI485">
        <v>8</v>
      </c>
      <c r="DJ485">
        <v>24</v>
      </c>
      <c r="DK485">
        <v>12</v>
      </c>
      <c r="DL485">
        <v>12</v>
      </c>
      <c r="DM485">
        <v>20</v>
      </c>
      <c r="DN485">
        <v>9</v>
      </c>
      <c r="DO485">
        <v>11</v>
      </c>
      <c r="DP485" s="42">
        <f t="shared" si="165"/>
        <v>-16</v>
      </c>
      <c r="DQ485" s="20">
        <v>-4.375</v>
      </c>
      <c r="DR485">
        <v>8</v>
      </c>
      <c r="DS485">
        <v>13</v>
      </c>
      <c r="DT485">
        <v>0</v>
      </c>
      <c r="DU485">
        <v>3</v>
      </c>
      <c r="DV485">
        <v>0</v>
      </c>
      <c r="DW485">
        <v>247</v>
      </c>
      <c r="DX485">
        <v>397</v>
      </c>
      <c r="DY485">
        <v>178</v>
      </c>
      <c r="DZ485">
        <v>296</v>
      </c>
      <c r="EA485">
        <v>138</v>
      </c>
      <c r="EB485">
        <v>222</v>
      </c>
      <c r="EC485">
        <v>10.44</v>
      </c>
      <c r="ED485">
        <v>17.18</v>
      </c>
      <c r="EE485">
        <v>7</v>
      </c>
      <c r="EF485">
        <v>18</v>
      </c>
      <c r="EG485" s="41">
        <f t="shared" si="166"/>
        <v>5.0724637681159424E-2</v>
      </c>
      <c r="EH485" s="43">
        <f t="shared" si="167"/>
        <v>0.91891891891891886</v>
      </c>
      <c r="EI485" s="44">
        <f t="shared" si="168"/>
        <v>0.96964355660007828</v>
      </c>
      <c r="EJ485">
        <v>247</v>
      </c>
      <c r="EK485">
        <v>397</v>
      </c>
      <c r="EL485">
        <v>178</v>
      </c>
      <c r="EM485">
        <v>294</v>
      </c>
      <c r="EN485">
        <v>138</v>
      </c>
      <c r="EO485">
        <v>220</v>
      </c>
      <c r="EP485">
        <v>7</v>
      </c>
      <c r="EQ485">
        <v>18</v>
      </c>
      <c r="ER485">
        <v>120</v>
      </c>
      <c r="ES485">
        <v>185</v>
      </c>
      <c r="ET485">
        <v>61</v>
      </c>
      <c r="EU485">
        <v>77</v>
      </c>
      <c r="EV485">
        <v>3</v>
      </c>
      <c r="EW485">
        <v>10</v>
      </c>
      <c r="EX485">
        <v>47</v>
      </c>
      <c r="EY485">
        <v>42</v>
      </c>
      <c r="EZ485">
        <v>-0.4</v>
      </c>
      <c r="FA485">
        <v>0</v>
      </c>
      <c r="FB485">
        <v>-0.5</v>
      </c>
      <c r="FC485" s="20">
        <v>-3.4</v>
      </c>
      <c r="FD485" s="26">
        <f t="shared" si="169"/>
        <v>-7.0833333333333331E-2</v>
      </c>
      <c r="FE485">
        <v>7.3800000000000004E-2</v>
      </c>
      <c r="FF485">
        <v>-0.55000000000000004</v>
      </c>
      <c r="FG485">
        <v>0</v>
      </c>
      <c r="FH485">
        <v>-0.54</v>
      </c>
      <c r="FL485" s="42">
        <f t="shared" si="170"/>
        <v>274</v>
      </c>
      <c r="FM485" s="20">
        <f t="shared" si="171"/>
        <v>16.625</v>
      </c>
      <c r="FN485" s="41">
        <v>1.37123746E-2</v>
      </c>
      <c r="FO485" s="20">
        <f t="shared" si="172"/>
        <v>-7.1</v>
      </c>
      <c r="FP485" s="20">
        <f t="shared" si="173"/>
        <v>3.125</v>
      </c>
      <c r="FQ485" s="20">
        <f t="shared" si="174"/>
        <v>109.0293453724605</v>
      </c>
      <c r="FR485">
        <v>3</v>
      </c>
      <c r="FS485" t="s">
        <v>2727</v>
      </c>
      <c r="FT485">
        <v>29</v>
      </c>
      <c r="FV485" t="s">
        <v>711</v>
      </c>
      <c r="FW485" s="45">
        <v>1250000</v>
      </c>
      <c r="FX485" s="45">
        <v>1333333</v>
      </c>
      <c r="FY485">
        <v>738</v>
      </c>
      <c r="FZ485">
        <v>71</v>
      </c>
      <c r="GA485">
        <v>55</v>
      </c>
      <c r="GB485">
        <v>126</v>
      </c>
      <c r="GC485">
        <v>-46</v>
      </c>
      <c r="GD485">
        <v>1563</v>
      </c>
      <c r="GE485">
        <v>818</v>
      </c>
      <c r="GF485">
        <v>7522</v>
      </c>
      <c r="GG485">
        <v>0.2</v>
      </c>
      <c r="GH485">
        <v>6.4</v>
      </c>
      <c r="GI485">
        <v>6.6</v>
      </c>
      <c r="GJ485" s="42">
        <f t="shared" si="175"/>
        <v>-7.1</v>
      </c>
    </row>
    <row r="486" spans="1:192" x14ac:dyDescent="0.45">
      <c r="A486" s="40">
        <v>33526</v>
      </c>
      <c r="B486" t="s">
        <v>2728</v>
      </c>
      <c r="C486" t="s">
        <v>362</v>
      </c>
      <c r="D486" t="s">
        <v>107</v>
      </c>
      <c r="E486" t="s">
        <v>107</v>
      </c>
      <c r="F486">
        <v>75</v>
      </c>
      <c r="G486">
        <v>212</v>
      </c>
      <c r="H486">
        <v>2010</v>
      </c>
      <c r="I486">
        <v>1</v>
      </c>
      <c r="J486">
        <v>30</v>
      </c>
      <c r="K486" t="s">
        <v>92</v>
      </c>
      <c r="L486">
        <v>2013</v>
      </c>
      <c r="M486">
        <v>26</v>
      </c>
      <c r="N486">
        <v>5</v>
      </c>
      <c r="O486">
        <v>8475754</v>
      </c>
      <c r="P486" t="s">
        <v>2729</v>
      </c>
      <c r="Q486" t="s">
        <v>2730</v>
      </c>
      <c r="R486" t="s">
        <v>1649</v>
      </c>
      <c r="S486" t="s">
        <v>1262</v>
      </c>
      <c r="T486" t="s">
        <v>938</v>
      </c>
      <c r="U486" t="s">
        <v>142</v>
      </c>
      <c r="V486">
        <v>82</v>
      </c>
      <c r="W486">
        <v>19</v>
      </c>
      <c r="X486">
        <v>16</v>
      </c>
      <c r="Y486">
        <v>6</v>
      </c>
      <c r="Z486">
        <v>35</v>
      </c>
      <c r="AA486">
        <v>8</v>
      </c>
      <c r="AB486">
        <v>50</v>
      </c>
      <c r="AC486" s="26">
        <f t="shared" si="154"/>
        <v>0.42682926829268292</v>
      </c>
      <c r="AD486" s="20">
        <f t="shared" si="155"/>
        <v>-4.7025316455696213</v>
      </c>
      <c r="AE486" s="20">
        <v>14.13</v>
      </c>
      <c r="AF486">
        <v>-4</v>
      </c>
      <c r="AG486">
        <v>-11.1</v>
      </c>
      <c r="AH486">
        <v>43</v>
      </c>
      <c r="AI486">
        <v>1502</v>
      </c>
      <c r="AJ486">
        <v>72464</v>
      </c>
      <c r="AK486" s="20">
        <v>1207.7333333332999</v>
      </c>
      <c r="AL486">
        <v>1207.47</v>
      </c>
      <c r="AM486">
        <v>1208</v>
      </c>
      <c r="AN486" s="26">
        <f t="shared" si="156"/>
        <v>14.728455284552846</v>
      </c>
      <c r="AO486">
        <v>24.55</v>
      </c>
      <c r="AP486" s="41">
        <f t="shared" si="157"/>
        <v>0.660377358490566</v>
      </c>
      <c r="AQ486">
        <v>247</v>
      </c>
      <c r="AR486">
        <v>249</v>
      </c>
      <c r="AS486">
        <v>249</v>
      </c>
      <c r="AT486">
        <v>184</v>
      </c>
      <c r="AU486">
        <v>185</v>
      </c>
      <c r="AV486">
        <v>138</v>
      </c>
      <c r="AW486">
        <v>176</v>
      </c>
      <c r="AX486">
        <v>89</v>
      </c>
      <c r="AY486">
        <v>5</v>
      </c>
      <c r="AZ486">
        <v>9</v>
      </c>
      <c r="BA486" s="42">
        <f t="shared" si="158"/>
        <v>14</v>
      </c>
      <c r="BB486">
        <v>15.92</v>
      </c>
      <c r="BC486">
        <v>21.688400000000001</v>
      </c>
      <c r="BD486" s="20">
        <v>130.30000000000001</v>
      </c>
      <c r="BE486" s="20">
        <f t="shared" si="159"/>
        <v>377.3</v>
      </c>
      <c r="BF486" s="20">
        <f t="shared" si="160"/>
        <v>18.748291883028152</v>
      </c>
      <c r="BG486">
        <v>358</v>
      </c>
      <c r="BH486">
        <v>364</v>
      </c>
      <c r="BI486">
        <v>367</v>
      </c>
      <c r="BJ486" s="41">
        <f t="shared" si="161"/>
        <v>0.49379310344827587</v>
      </c>
      <c r="BK486">
        <v>50</v>
      </c>
      <c r="BL486">
        <v>50</v>
      </c>
      <c r="BM486">
        <v>91</v>
      </c>
      <c r="BN486" s="42">
        <f t="shared" si="162"/>
        <v>-41</v>
      </c>
      <c r="BO486">
        <v>47</v>
      </c>
      <c r="BP486">
        <v>29</v>
      </c>
      <c r="BQ486">
        <v>34</v>
      </c>
      <c r="BR486">
        <v>52</v>
      </c>
      <c r="BS486" s="41">
        <f t="shared" si="163"/>
        <v>5.5853920515574654E-2</v>
      </c>
      <c r="BT486">
        <v>389</v>
      </c>
      <c r="BU486">
        <v>416</v>
      </c>
      <c r="BV486" s="41">
        <f t="shared" si="164"/>
        <v>0.48322981366459627</v>
      </c>
      <c r="BW486">
        <v>133</v>
      </c>
      <c r="BX486">
        <v>134</v>
      </c>
      <c r="BY486">
        <v>124</v>
      </c>
      <c r="BZ486">
        <v>157</v>
      </c>
      <c r="CA486">
        <v>132</v>
      </c>
      <c r="CB486">
        <v>125</v>
      </c>
      <c r="CC486">
        <v>117</v>
      </c>
      <c r="CD486">
        <v>147</v>
      </c>
      <c r="CE486">
        <v>161</v>
      </c>
      <c r="CF486">
        <v>144</v>
      </c>
      <c r="CG486">
        <v>217</v>
      </c>
      <c r="CH486">
        <v>232</v>
      </c>
      <c r="CI486">
        <v>1</v>
      </c>
      <c r="CJ486">
        <v>1</v>
      </c>
      <c r="CK486">
        <v>2</v>
      </c>
      <c r="CL486">
        <v>3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5</v>
      </c>
      <c r="CU486">
        <v>0</v>
      </c>
      <c r="CV486">
        <v>13</v>
      </c>
      <c r="CW486">
        <v>1</v>
      </c>
      <c r="CX486">
        <v>5</v>
      </c>
      <c r="CY486">
        <v>9</v>
      </c>
      <c r="CZ486">
        <v>32</v>
      </c>
      <c r="DA486">
        <v>15</v>
      </c>
      <c r="DB486">
        <v>4</v>
      </c>
      <c r="DC486">
        <v>2</v>
      </c>
      <c r="DD486">
        <v>13</v>
      </c>
      <c r="DE486">
        <v>20</v>
      </c>
      <c r="DF486">
        <v>2</v>
      </c>
      <c r="DG486">
        <v>82</v>
      </c>
      <c r="DH486">
        <v>20</v>
      </c>
      <c r="DI486">
        <v>18</v>
      </c>
      <c r="DJ486">
        <v>19</v>
      </c>
      <c r="DK486">
        <v>18</v>
      </c>
      <c r="DL486">
        <v>1</v>
      </c>
      <c r="DM486">
        <v>17</v>
      </c>
      <c r="DN486">
        <v>16</v>
      </c>
      <c r="DO486">
        <v>1</v>
      </c>
      <c r="DP486" s="42">
        <f t="shared" si="165"/>
        <v>-2</v>
      </c>
      <c r="DQ486" s="20">
        <v>-2.794</v>
      </c>
      <c r="DR486">
        <v>19</v>
      </c>
      <c r="DS486">
        <v>1</v>
      </c>
      <c r="DT486">
        <v>0</v>
      </c>
      <c r="DU486">
        <v>0</v>
      </c>
      <c r="DV486">
        <v>0</v>
      </c>
      <c r="DW486">
        <v>1072</v>
      </c>
      <c r="DX486">
        <v>1194</v>
      </c>
      <c r="DY486">
        <v>767</v>
      </c>
      <c r="DZ486">
        <v>879</v>
      </c>
      <c r="EA486">
        <v>555</v>
      </c>
      <c r="EB486">
        <v>655</v>
      </c>
      <c r="EC486">
        <v>46.63</v>
      </c>
      <c r="ED486">
        <v>56.5</v>
      </c>
      <c r="EE486">
        <v>53</v>
      </c>
      <c r="EF486">
        <v>51</v>
      </c>
      <c r="EG486" s="41">
        <f t="shared" si="166"/>
        <v>9.5495495495495492E-2</v>
      </c>
      <c r="EH486" s="43">
        <f t="shared" si="167"/>
        <v>0.9221374045801527</v>
      </c>
      <c r="EI486" s="44">
        <f t="shared" si="168"/>
        <v>1.0176329000756481</v>
      </c>
      <c r="EJ486">
        <v>1073</v>
      </c>
      <c r="EK486">
        <v>1198</v>
      </c>
      <c r="EL486">
        <v>767</v>
      </c>
      <c r="EM486">
        <v>883</v>
      </c>
      <c r="EN486">
        <v>554</v>
      </c>
      <c r="EO486">
        <v>660</v>
      </c>
      <c r="EP486">
        <v>53</v>
      </c>
      <c r="EQ486">
        <v>51</v>
      </c>
      <c r="ER486">
        <v>529</v>
      </c>
      <c r="ES486">
        <v>660</v>
      </c>
      <c r="ET486">
        <v>217</v>
      </c>
      <c r="EU486">
        <v>264</v>
      </c>
      <c r="EV486">
        <v>21</v>
      </c>
      <c r="EW486">
        <v>37</v>
      </c>
      <c r="EX486">
        <v>51</v>
      </c>
      <c r="EY486">
        <v>63</v>
      </c>
      <c r="EZ486">
        <v>2.1</v>
      </c>
      <c r="FA486">
        <v>0.9</v>
      </c>
      <c r="FB486">
        <v>3</v>
      </c>
      <c r="FC486" s="20">
        <v>28.61</v>
      </c>
      <c r="FD486" s="26">
        <f t="shared" si="169"/>
        <v>0.34890243902439022</v>
      </c>
      <c r="FE486">
        <v>3.2637</v>
      </c>
      <c r="FF486">
        <v>0.08</v>
      </c>
      <c r="FG486">
        <v>-0.17</v>
      </c>
      <c r="FH486">
        <v>-0.09</v>
      </c>
      <c r="FI486">
        <v>1</v>
      </c>
      <c r="FJ486">
        <v>1</v>
      </c>
      <c r="FK486">
        <v>1</v>
      </c>
      <c r="FL486" s="42">
        <f t="shared" si="170"/>
        <v>146</v>
      </c>
      <c r="FM486" s="20">
        <f t="shared" si="171"/>
        <v>4.4210526315789478</v>
      </c>
      <c r="FN486" s="41">
        <v>7.8512396700000001E-2</v>
      </c>
      <c r="FO486" s="20">
        <f t="shared" si="172"/>
        <v>30.7</v>
      </c>
      <c r="FP486" s="20">
        <f t="shared" si="173"/>
        <v>34.441200000000002</v>
      </c>
      <c r="FQ486" s="20">
        <f t="shared" si="174"/>
        <v>112.59907078436731</v>
      </c>
      <c r="FV486" t="s">
        <v>751</v>
      </c>
      <c r="FW486" s="45">
        <v>3500000</v>
      </c>
      <c r="FX486" s="45">
        <v>2500000</v>
      </c>
      <c r="FY486">
        <v>398</v>
      </c>
      <c r="FZ486">
        <v>99</v>
      </c>
      <c r="GA486">
        <v>89</v>
      </c>
      <c r="GB486">
        <v>188</v>
      </c>
      <c r="GC486">
        <v>-17</v>
      </c>
      <c r="GD486">
        <v>145</v>
      </c>
      <c r="GE486">
        <v>798</v>
      </c>
      <c r="GF486">
        <v>6085</v>
      </c>
      <c r="GG486">
        <v>14.9</v>
      </c>
      <c r="GH486">
        <v>5.2</v>
      </c>
      <c r="GI486">
        <v>20.100000000000001</v>
      </c>
      <c r="GJ486" s="42">
        <f t="shared" si="175"/>
        <v>30.7</v>
      </c>
    </row>
    <row r="487" spans="1:192" x14ac:dyDescent="0.45">
      <c r="A487" s="40">
        <v>33666</v>
      </c>
      <c r="B487" t="s">
        <v>832</v>
      </c>
      <c r="C487" t="s">
        <v>475</v>
      </c>
      <c r="D487" t="s">
        <v>91</v>
      </c>
      <c r="E487" t="s">
        <v>91</v>
      </c>
      <c r="F487">
        <v>76</v>
      </c>
      <c r="G487">
        <v>206</v>
      </c>
      <c r="H487">
        <v>2010</v>
      </c>
      <c r="I487">
        <v>2</v>
      </c>
      <c r="J487">
        <v>36</v>
      </c>
      <c r="K487" t="s">
        <v>202</v>
      </c>
      <c r="L487">
        <v>2012</v>
      </c>
      <c r="M487">
        <v>25</v>
      </c>
      <c r="N487">
        <v>6</v>
      </c>
      <c r="O487">
        <v>8475755</v>
      </c>
      <c r="P487" t="s">
        <v>2731</v>
      </c>
      <c r="Q487" t="s">
        <v>2732</v>
      </c>
      <c r="R487" t="s">
        <v>2733</v>
      </c>
      <c r="S487" t="s">
        <v>1409</v>
      </c>
      <c r="T487" t="s">
        <v>720</v>
      </c>
      <c r="U487" t="s">
        <v>373</v>
      </c>
      <c r="V487">
        <v>67</v>
      </c>
      <c r="W487">
        <v>2</v>
      </c>
      <c r="X487">
        <v>11</v>
      </c>
      <c r="Y487">
        <v>5</v>
      </c>
      <c r="Z487">
        <v>13</v>
      </c>
      <c r="AA487">
        <v>16</v>
      </c>
      <c r="AB487">
        <v>65</v>
      </c>
      <c r="AC487" s="26">
        <f t="shared" si="154"/>
        <v>0.19402985074626866</v>
      </c>
      <c r="AD487" s="20">
        <f t="shared" si="155"/>
        <v>-1.5652173913043477</v>
      </c>
      <c r="AE487" s="20">
        <v>4.2009999999999996</v>
      </c>
      <c r="AF487">
        <v>-2</v>
      </c>
      <c r="AG487">
        <v>1.5</v>
      </c>
      <c r="AH487">
        <v>98</v>
      </c>
      <c r="AI487">
        <v>1278</v>
      </c>
      <c r="AJ487">
        <v>58920</v>
      </c>
      <c r="AK487" s="20">
        <v>982</v>
      </c>
      <c r="AL487">
        <v>982</v>
      </c>
      <c r="AM487">
        <v>982</v>
      </c>
      <c r="AN487" s="26">
        <f t="shared" si="156"/>
        <v>14.656716417910447</v>
      </c>
      <c r="AO487">
        <v>24.83</v>
      </c>
      <c r="AP487" s="41">
        <f t="shared" si="157"/>
        <v>0.37142857142857144</v>
      </c>
      <c r="AQ487">
        <v>147</v>
      </c>
      <c r="AR487">
        <v>147</v>
      </c>
      <c r="AS487">
        <v>147</v>
      </c>
      <c r="AT487">
        <v>95</v>
      </c>
      <c r="AU487">
        <v>95</v>
      </c>
      <c r="AV487">
        <v>60</v>
      </c>
      <c r="AW487">
        <v>30</v>
      </c>
      <c r="AX487">
        <v>4</v>
      </c>
      <c r="AY487">
        <v>1</v>
      </c>
      <c r="AZ487">
        <v>8</v>
      </c>
      <c r="BA487" s="42">
        <f t="shared" si="158"/>
        <v>9</v>
      </c>
      <c r="BB487">
        <v>2.64</v>
      </c>
      <c r="BC487">
        <v>51.683300000000003</v>
      </c>
      <c r="BD487" s="20">
        <v>131.5</v>
      </c>
      <c r="BE487" s="20">
        <f t="shared" si="159"/>
        <v>278.5</v>
      </c>
      <c r="BF487" s="20">
        <f t="shared" si="160"/>
        <v>17.016293279022403</v>
      </c>
      <c r="BG487">
        <v>334</v>
      </c>
      <c r="BH487">
        <v>361</v>
      </c>
      <c r="BI487">
        <v>234</v>
      </c>
      <c r="BJ487" s="41">
        <f t="shared" si="161"/>
        <v>0.5880281690140845</v>
      </c>
      <c r="BK487">
        <v>142</v>
      </c>
      <c r="BL487">
        <v>142</v>
      </c>
      <c r="BM487">
        <v>102</v>
      </c>
      <c r="BN487" s="42">
        <f t="shared" si="162"/>
        <v>40</v>
      </c>
      <c r="BO487">
        <v>35</v>
      </c>
      <c r="BP487">
        <v>33</v>
      </c>
      <c r="BQ487">
        <v>17</v>
      </c>
      <c r="BR487">
        <v>74</v>
      </c>
      <c r="BS487" s="41">
        <f t="shared" si="163"/>
        <v>9.9195710455764072E-2</v>
      </c>
      <c r="BT487">
        <v>0</v>
      </c>
      <c r="BU487">
        <v>0</v>
      </c>
      <c r="BV487" s="41">
        <f t="shared" si="164"/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2</v>
      </c>
      <c r="CZ487">
        <v>33</v>
      </c>
      <c r="DA487">
        <v>2</v>
      </c>
      <c r="DB487">
        <v>0</v>
      </c>
      <c r="DC487">
        <v>38</v>
      </c>
      <c r="DD487">
        <v>5</v>
      </c>
      <c r="DE487">
        <v>1</v>
      </c>
      <c r="DF487">
        <v>0</v>
      </c>
      <c r="DG487">
        <v>14</v>
      </c>
      <c r="DH487">
        <v>28</v>
      </c>
      <c r="DI487">
        <v>4</v>
      </c>
      <c r="DJ487">
        <v>28</v>
      </c>
      <c r="DK487">
        <v>22</v>
      </c>
      <c r="DL487">
        <v>6</v>
      </c>
      <c r="DM487">
        <v>11</v>
      </c>
      <c r="DN487">
        <v>6</v>
      </c>
      <c r="DO487">
        <v>5</v>
      </c>
      <c r="DP487" s="42">
        <f t="shared" si="165"/>
        <v>-24</v>
      </c>
      <c r="DQ487" s="20">
        <v>-9.6419999999999995</v>
      </c>
      <c r="DR487">
        <v>19</v>
      </c>
      <c r="DS487">
        <v>6</v>
      </c>
      <c r="DT487">
        <v>0</v>
      </c>
      <c r="DU487">
        <v>2</v>
      </c>
      <c r="DV487">
        <v>1</v>
      </c>
      <c r="DW487">
        <v>920</v>
      </c>
      <c r="DX487">
        <v>895</v>
      </c>
      <c r="DY487">
        <v>710</v>
      </c>
      <c r="DZ487">
        <v>672</v>
      </c>
      <c r="EA487">
        <v>510</v>
      </c>
      <c r="EB487">
        <v>483</v>
      </c>
      <c r="EC487">
        <v>38.25</v>
      </c>
      <c r="ED487">
        <v>38.68</v>
      </c>
      <c r="EE487">
        <v>35</v>
      </c>
      <c r="EF487">
        <v>39</v>
      </c>
      <c r="EG487" s="41">
        <f t="shared" si="166"/>
        <v>6.8627450980392163E-2</v>
      </c>
      <c r="EH487" s="43">
        <f t="shared" si="167"/>
        <v>0.91925465838509313</v>
      </c>
      <c r="EI487" s="44">
        <f t="shared" si="168"/>
        <v>0.98788210936548526</v>
      </c>
      <c r="EJ487">
        <v>920</v>
      </c>
      <c r="EK487">
        <v>893</v>
      </c>
      <c r="EL487">
        <v>712</v>
      </c>
      <c r="EM487">
        <v>670</v>
      </c>
      <c r="EN487">
        <v>512</v>
      </c>
      <c r="EO487">
        <v>481</v>
      </c>
      <c r="EP487">
        <v>34</v>
      </c>
      <c r="EQ487">
        <v>39</v>
      </c>
      <c r="ER487">
        <v>402</v>
      </c>
      <c r="ES487">
        <v>414</v>
      </c>
      <c r="ET487">
        <v>155</v>
      </c>
      <c r="EU487">
        <v>148</v>
      </c>
      <c r="EV487">
        <v>19</v>
      </c>
      <c r="EW487">
        <v>23</v>
      </c>
      <c r="EX487">
        <v>89</v>
      </c>
      <c r="EY487">
        <v>85</v>
      </c>
      <c r="EZ487">
        <v>0.30000000000000004</v>
      </c>
      <c r="FA487">
        <v>1.9</v>
      </c>
      <c r="FB487">
        <v>2.2000000000000002</v>
      </c>
      <c r="FC487" s="20">
        <v>16.2</v>
      </c>
      <c r="FD487" s="26">
        <f t="shared" si="169"/>
        <v>0.2417910447761194</v>
      </c>
      <c r="FE487">
        <v>0.54459999999999997</v>
      </c>
      <c r="FF487">
        <v>-0.03</v>
      </c>
      <c r="FG487">
        <v>-0.09</v>
      </c>
      <c r="FH487">
        <v>-0.11</v>
      </c>
      <c r="FL487" s="42">
        <f t="shared" si="170"/>
        <v>320</v>
      </c>
      <c r="FM487" s="20">
        <f t="shared" si="171"/>
        <v>8.3684210526315788</v>
      </c>
      <c r="FN487" s="41">
        <v>1.00730913E-2</v>
      </c>
      <c r="FO487" s="20">
        <f t="shared" si="172"/>
        <v>3.1999999999999993</v>
      </c>
      <c r="FP487" s="20">
        <f t="shared" si="173"/>
        <v>11.0716</v>
      </c>
      <c r="FQ487" s="20">
        <f t="shared" si="174"/>
        <v>110.89613034623218</v>
      </c>
      <c r="FR487">
        <v>4</v>
      </c>
      <c r="FS487" t="s">
        <v>111</v>
      </c>
      <c r="FT487">
        <v>195</v>
      </c>
      <c r="FU487" t="s">
        <v>721</v>
      </c>
      <c r="FV487" t="s">
        <v>751</v>
      </c>
      <c r="FW487" s="45">
        <v>1850000</v>
      </c>
      <c r="FX487" s="45">
        <v>1850000</v>
      </c>
      <c r="FY487">
        <v>228</v>
      </c>
      <c r="FZ487">
        <v>5</v>
      </c>
      <c r="GA487">
        <v>43</v>
      </c>
      <c r="GB487">
        <v>48</v>
      </c>
      <c r="GC487">
        <v>5</v>
      </c>
      <c r="GD487">
        <v>334</v>
      </c>
      <c r="GE487">
        <v>206</v>
      </c>
      <c r="GF487">
        <v>3725</v>
      </c>
      <c r="GG487">
        <v>1.2</v>
      </c>
      <c r="GH487">
        <v>8.3000000000000007</v>
      </c>
      <c r="GI487">
        <v>9.5</v>
      </c>
      <c r="GJ487" s="42">
        <f t="shared" si="175"/>
        <v>3.1999999999999993</v>
      </c>
    </row>
    <row r="488" spans="1:192" x14ac:dyDescent="0.45">
      <c r="A488" s="40">
        <v>33769</v>
      </c>
      <c r="B488" t="s">
        <v>2657</v>
      </c>
      <c r="C488" t="s">
        <v>145</v>
      </c>
      <c r="D488" t="s">
        <v>91</v>
      </c>
      <c r="E488" t="s">
        <v>91</v>
      </c>
      <c r="F488">
        <v>72</v>
      </c>
      <c r="G488">
        <v>223</v>
      </c>
      <c r="H488">
        <v>2010</v>
      </c>
      <c r="I488">
        <v>2</v>
      </c>
      <c r="J488">
        <v>42</v>
      </c>
      <c r="K488" t="s">
        <v>202</v>
      </c>
      <c r="L488">
        <v>2011</v>
      </c>
      <c r="M488">
        <v>25</v>
      </c>
      <c r="N488">
        <v>7</v>
      </c>
      <c r="O488">
        <v>8475758</v>
      </c>
      <c r="P488" t="s">
        <v>2734</v>
      </c>
      <c r="Q488" t="s">
        <v>2735</v>
      </c>
      <c r="R488" t="s">
        <v>2736</v>
      </c>
      <c r="S488" t="s">
        <v>2737</v>
      </c>
      <c r="T488" t="s">
        <v>710</v>
      </c>
      <c r="U488" t="s">
        <v>253</v>
      </c>
      <c r="V488">
        <v>75</v>
      </c>
      <c r="W488">
        <v>7</v>
      </c>
      <c r="X488">
        <v>9</v>
      </c>
      <c r="Y488">
        <v>7</v>
      </c>
      <c r="Z488">
        <v>16</v>
      </c>
      <c r="AA488">
        <v>16</v>
      </c>
      <c r="AB488">
        <v>71</v>
      </c>
      <c r="AC488" s="26">
        <f t="shared" si="154"/>
        <v>0.21333333333333335</v>
      </c>
      <c r="AD488" s="20">
        <f t="shared" si="155"/>
        <v>-5.7105263157894726</v>
      </c>
      <c r="AE488" s="20">
        <v>6.1360000000000001</v>
      </c>
      <c r="AF488">
        <v>-6</v>
      </c>
      <c r="AG488">
        <v>-3.9</v>
      </c>
      <c r="AH488">
        <v>38</v>
      </c>
      <c r="AI488">
        <v>1157</v>
      </c>
      <c r="AJ488">
        <v>55570</v>
      </c>
      <c r="AK488" s="20">
        <v>926.16666666667004</v>
      </c>
      <c r="AL488">
        <v>926.17</v>
      </c>
      <c r="AM488">
        <v>926</v>
      </c>
      <c r="AN488" s="26">
        <f t="shared" si="156"/>
        <v>12.348888888888888</v>
      </c>
      <c r="AO488">
        <v>20.88</v>
      </c>
      <c r="AP488" s="41">
        <f t="shared" si="157"/>
        <v>0.5714285714285714</v>
      </c>
      <c r="AQ488">
        <v>195</v>
      </c>
      <c r="AR488">
        <v>195</v>
      </c>
      <c r="AS488">
        <v>195</v>
      </c>
      <c r="AT488">
        <v>155</v>
      </c>
      <c r="AU488">
        <v>155</v>
      </c>
      <c r="AV488">
        <v>103</v>
      </c>
      <c r="AW488">
        <v>108</v>
      </c>
      <c r="AX488">
        <v>43</v>
      </c>
      <c r="AY488">
        <v>3</v>
      </c>
      <c r="AZ488">
        <v>6</v>
      </c>
      <c r="BA488" s="42">
        <f t="shared" si="158"/>
        <v>9</v>
      </c>
      <c r="BB488">
        <v>9.92</v>
      </c>
      <c r="BC488">
        <v>30.980599999999999</v>
      </c>
      <c r="BD488" s="20">
        <v>201.6</v>
      </c>
      <c r="BE488" s="20">
        <f t="shared" si="159"/>
        <v>396.6</v>
      </c>
      <c r="BF488" s="20">
        <f t="shared" si="160"/>
        <v>25.69290734962264</v>
      </c>
      <c r="BG488">
        <v>217</v>
      </c>
      <c r="BH488">
        <v>269</v>
      </c>
      <c r="BI488">
        <v>309</v>
      </c>
      <c r="BJ488" s="41">
        <f t="shared" si="161"/>
        <v>0.41254752851711024</v>
      </c>
      <c r="BK488">
        <v>151</v>
      </c>
      <c r="BL488">
        <v>151</v>
      </c>
      <c r="BM488">
        <v>88</v>
      </c>
      <c r="BN488" s="42">
        <f t="shared" si="162"/>
        <v>63</v>
      </c>
      <c r="BO488">
        <v>52</v>
      </c>
      <c r="BP488">
        <v>18</v>
      </c>
      <c r="BQ488">
        <v>16</v>
      </c>
      <c r="BR488">
        <v>62</v>
      </c>
      <c r="BS488" s="41">
        <f t="shared" si="163"/>
        <v>7.4608904933814682E-2</v>
      </c>
      <c r="BT488">
        <v>16</v>
      </c>
      <c r="BU488">
        <v>17</v>
      </c>
      <c r="BV488" s="41">
        <f t="shared" si="164"/>
        <v>0.48484848484848486</v>
      </c>
      <c r="BW488">
        <v>5</v>
      </c>
      <c r="BX488">
        <v>4</v>
      </c>
      <c r="BY488">
        <v>6</v>
      </c>
      <c r="BZ488">
        <v>5</v>
      </c>
      <c r="CA488">
        <v>5</v>
      </c>
      <c r="CB488">
        <v>8</v>
      </c>
      <c r="CC488">
        <v>3</v>
      </c>
      <c r="CD488">
        <v>5</v>
      </c>
      <c r="CE488">
        <v>10</v>
      </c>
      <c r="CF488">
        <v>7</v>
      </c>
      <c r="CG488">
        <v>9</v>
      </c>
      <c r="CH488">
        <v>8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3</v>
      </c>
      <c r="CW488">
        <v>2</v>
      </c>
      <c r="CX488">
        <v>1</v>
      </c>
      <c r="CY488">
        <v>9</v>
      </c>
      <c r="CZ488">
        <v>40</v>
      </c>
      <c r="DA488">
        <v>9</v>
      </c>
      <c r="DB488">
        <v>3</v>
      </c>
      <c r="DC488">
        <v>6</v>
      </c>
      <c r="DD488">
        <v>21</v>
      </c>
      <c r="DE488">
        <v>8</v>
      </c>
      <c r="DF488">
        <v>0</v>
      </c>
      <c r="DG488">
        <v>56</v>
      </c>
      <c r="DH488">
        <v>12</v>
      </c>
      <c r="DI488">
        <v>9</v>
      </c>
      <c r="DJ488">
        <v>12</v>
      </c>
      <c r="DK488">
        <v>10</v>
      </c>
      <c r="DL488">
        <v>2</v>
      </c>
      <c r="DM488">
        <v>11</v>
      </c>
      <c r="DN488">
        <v>9</v>
      </c>
      <c r="DO488">
        <v>2</v>
      </c>
      <c r="DP488" s="42">
        <f t="shared" si="165"/>
        <v>-3</v>
      </c>
      <c r="DQ488" s="20">
        <v>-3.278</v>
      </c>
      <c r="DR488">
        <v>9</v>
      </c>
      <c r="DS488">
        <v>2</v>
      </c>
      <c r="DT488">
        <v>0</v>
      </c>
      <c r="DU488">
        <v>1</v>
      </c>
      <c r="DV488">
        <v>0</v>
      </c>
      <c r="DW488">
        <v>743</v>
      </c>
      <c r="DX488">
        <v>1055</v>
      </c>
      <c r="DY488">
        <v>568</v>
      </c>
      <c r="DZ488">
        <v>769</v>
      </c>
      <c r="EA488">
        <v>384</v>
      </c>
      <c r="EB488">
        <v>527</v>
      </c>
      <c r="EC488">
        <v>35.42</v>
      </c>
      <c r="ED488">
        <v>47.04</v>
      </c>
      <c r="EE488">
        <v>28</v>
      </c>
      <c r="EF488">
        <v>41</v>
      </c>
      <c r="EG488" s="41">
        <f t="shared" si="166"/>
        <v>7.2916666666666671E-2</v>
      </c>
      <c r="EH488" s="43">
        <f t="shared" si="167"/>
        <v>0.92220113851992414</v>
      </c>
      <c r="EI488" s="44">
        <f t="shared" si="168"/>
        <v>0.99511780518659076</v>
      </c>
      <c r="EJ488">
        <v>744</v>
      </c>
      <c r="EK488">
        <v>1054</v>
      </c>
      <c r="EL488">
        <v>568</v>
      </c>
      <c r="EM488">
        <v>768</v>
      </c>
      <c r="EN488">
        <v>385</v>
      </c>
      <c r="EO488">
        <v>526</v>
      </c>
      <c r="EP488">
        <v>28</v>
      </c>
      <c r="EQ488">
        <v>41</v>
      </c>
      <c r="ER488">
        <v>388</v>
      </c>
      <c r="ES488">
        <v>534</v>
      </c>
      <c r="ET488">
        <v>144</v>
      </c>
      <c r="EU488">
        <v>200</v>
      </c>
      <c r="EV488">
        <v>14</v>
      </c>
      <c r="EW488">
        <v>25</v>
      </c>
      <c r="EX488">
        <v>56</v>
      </c>
      <c r="EY488">
        <v>40</v>
      </c>
      <c r="EZ488">
        <v>-0.2</v>
      </c>
      <c r="FA488">
        <v>0.8</v>
      </c>
      <c r="FB488">
        <v>0.5</v>
      </c>
      <c r="FC488" s="20">
        <v>11.06</v>
      </c>
      <c r="FD488" s="26">
        <f t="shared" si="169"/>
        <v>0.14746666666666666</v>
      </c>
      <c r="FE488">
        <v>1.1705000000000001</v>
      </c>
      <c r="FF488">
        <v>-0.09</v>
      </c>
      <c r="FG488">
        <v>-0.33</v>
      </c>
      <c r="FH488">
        <v>-0.42</v>
      </c>
      <c r="FL488" s="42">
        <f t="shared" si="170"/>
        <v>253</v>
      </c>
      <c r="FM488" s="20">
        <f t="shared" si="171"/>
        <v>18.555555555555557</v>
      </c>
      <c r="FN488" s="41">
        <v>3.0736278400000001E-2</v>
      </c>
      <c r="FO488" s="20">
        <f t="shared" si="172"/>
        <v>12.2</v>
      </c>
      <c r="FP488" s="20">
        <f t="shared" si="173"/>
        <v>15.3444</v>
      </c>
      <c r="FQ488" s="20">
        <f t="shared" si="174"/>
        <v>116.47969595214701</v>
      </c>
      <c r="FV488" t="s">
        <v>751</v>
      </c>
      <c r="FW488" s="45">
        <v>650000</v>
      </c>
      <c r="FX488" s="45">
        <v>650000</v>
      </c>
      <c r="FY488">
        <v>341</v>
      </c>
      <c r="FZ488">
        <v>40</v>
      </c>
      <c r="GA488">
        <v>53</v>
      </c>
      <c r="GB488">
        <v>93</v>
      </c>
      <c r="GC488">
        <v>-35</v>
      </c>
      <c r="GD488">
        <v>122</v>
      </c>
      <c r="GE488">
        <v>471</v>
      </c>
      <c r="GF488">
        <v>4379</v>
      </c>
      <c r="GG488">
        <v>2.5</v>
      </c>
      <c r="GH488">
        <v>3.6</v>
      </c>
      <c r="GI488">
        <v>6.1</v>
      </c>
      <c r="GJ488" s="42">
        <f t="shared" si="175"/>
        <v>12.2</v>
      </c>
    </row>
    <row r="489" spans="1:192" x14ac:dyDescent="0.45">
      <c r="A489" s="40">
        <v>31761</v>
      </c>
      <c r="B489" t="s">
        <v>1063</v>
      </c>
      <c r="C489" t="s">
        <v>145</v>
      </c>
      <c r="D489" t="s">
        <v>91</v>
      </c>
      <c r="E489" t="s">
        <v>91</v>
      </c>
      <c r="F489">
        <v>76</v>
      </c>
      <c r="G489">
        <v>217</v>
      </c>
      <c r="H489">
        <v>2005</v>
      </c>
      <c r="I489">
        <v>2</v>
      </c>
      <c r="J489">
        <v>43</v>
      </c>
      <c r="K489" t="s">
        <v>202</v>
      </c>
      <c r="L489">
        <v>2006</v>
      </c>
      <c r="M489">
        <v>31</v>
      </c>
      <c r="N489">
        <v>11</v>
      </c>
      <c r="O489">
        <v>8471663</v>
      </c>
      <c r="P489" t="s">
        <v>2738</v>
      </c>
      <c r="Q489" t="s">
        <v>2739</v>
      </c>
      <c r="R489" t="s">
        <v>2740</v>
      </c>
      <c r="S489" t="s">
        <v>176</v>
      </c>
      <c r="T489" t="s">
        <v>710</v>
      </c>
      <c r="U489" t="s">
        <v>110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38</v>
      </c>
      <c r="AB489">
        <v>62</v>
      </c>
      <c r="AC489" s="26">
        <f t="shared" si="154"/>
        <v>0</v>
      </c>
      <c r="AD489" s="20">
        <f t="shared" si="155"/>
        <v>-0.10317460317460317</v>
      </c>
      <c r="AE489" s="20">
        <v>0</v>
      </c>
      <c r="AF489">
        <v>0</v>
      </c>
      <c r="AG489">
        <v>0.2</v>
      </c>
      <c r="AH489">
        <v>0</v>
      </c>
      <c r="AI489">
        <v>10</v>
      </c>
      <c r="AJ489">
        <v>391</v>
      </c>
      <c r="AK489" s="20">
        <v>6.5166666666667004</v>
      </c>
      <c r="AL489">
        <v>6.52</v>
      </c>
      <c r="AM489">
        <v>7</v>
      </c>
      <c r="AN489" s="26">
        <f t="shared" si="156"/>
        <v>6.5166666666666666</v>
      </c>
      <c r="AO489">
        <v>10.87</v>
      </c>
      <c r="AP489" s="41">
        <f t="shared" si="157"/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 s="42">
        <f t="shared" si="158"/>
        <v>0</v>
      </c>
      <c r="BB489">
        <v>7.0000000000000007E-2</v>
      </c>
      <c r="BC489">
        <v>16</v>
      </c>
      <c r="BD489" s="20">
        <v>0</v>
      </c>
      <c r="BE489" s="20">
        <f t="shared" si="159"/>
        <v>1</v>
      </c>
      <c r="BF489" s="20">
        <f t="shared" si="160"/>
        <v>9.2024539877300615</v>
      </c>
      <c r="BG489">
        <v>0</v>
      </c>
      <c r="BH489">
        <v>3</v>
      </c>
      <c r="BI489">
        <v>1</v>
      </c>
      <c r="BJ489" s="41">
        <f t="shared" si="161"/>
        <v>0</v>
      </c>
      <c r="BK489">
        <v>6</v>
      </c>
      <c r="BL489">
        <v>6</v>
      </c>
      <c r="BM489">
        <v>0</v>
      </c>
      <c r="BN489" s="42">
        <f t="shared" si="162"/>
        <v>6</v>
      </c>
      <c r="BO489">
        <v>0</v>
      </c>
      <c r="BP489">
        <v>0</v>
      </c>
      <c r="BQ489">
        <v>0</v>
      </c>
      <c r="BR489">
        <v>0</v>
      </c>
      <c r="BS489" s="41">
        <f t="shared" si="163"/>
        <v>0</v>
      </c>
      <c r="BT489">
        <v>0</v>
      </c>
      <c r="BU489">
        <v>0</v>
      </c>
      <c r="BV489" s="41">
        <f t="shared" si="164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 s="42">
        <f t="shared" si="165"/>
        <v>0</v>
      </c>
      <c r="DQ489" s="20">
        <v>-7.0000000000000001E-3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5</v>
      </c>
      <c r="DX489">
        <v>6</v>
      </c>
      <c r="DY489">
        <v>4</v>
      </c>
      <c r="DZ489">
        <v>5</v>
      </c>
      <c r="EA489">
        <v>3</v>
      </c>
      <c r="EB489">
        <v>3</v>
      </c>
      <c r="EC489">
        <v>0.26</v>
      </c>
      <c r="ED489">
        <v>0.33</v>
      </c>
      <c r="EE489">
        <v>0</v>
      </c>
      <c r="EF489">
        <v>0</v>
      </c>
      <c r="EG489" s="41">
        <f t="shared" si="166"/>
        <v>0</v>
      </c>
      <c r="EH489" s="43">
        <f t="shared" si="167"/>
        <v>1</v>
      </c>
      <c r="EI489" s="44">
        <f t="shared" si="168"/>
        <v>1</v>
      </c>
      <c r="EJ489">
        <v>5</v>
      </c>
      <c r="EK489">
        <v>6</v>
      </c>
      <c r="EL489">
        <v>4</v>
      </c>
      <c r="EM489">
        <v>5</v>
      </c>
      <c r="EN489">
        <v>3</v>
      </c>
      <c r="EO489">
        <v>3</v>
      </c>
      <c r="EP489">
        <v>0</v>
      </c>
      <c r="EQ489">
        <v>0</v>
      </c>
      <c r="ER489">
        <v>3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 s="20">
        <v>0.02</v>
      </c>
      <c r="FD489" s="26">
        <f t="shared" si="169"/>
        <v>0.02</v>
      </c>
      <c r="FE489">
        <v>2.0000000000000001E-4</v>
      </c>
      <c r="FF489">
        <v>0</v>
      </c>
      <c r="FG489">
        <v>0</v>
      </c>
      <c r="FH489">
        <v>0</v>
      </c>
      <c r="FL489" s="42">
        <f t="shared" si="170"/>
        <v>6</v>
      </c>
      <c r="FM489" s="20">
        <f t="shared" si="171"/>
        <v>0</v>
      </c>
      <c r="FN489" s="41">
        <v>0</v>
      </c>
      <c r="FO489" s="20">
        <f t="shared" si="172"/>
        <v>0</v>
      </c>
      <c r="FP489" s="20">
        <f t="shared" si="173"/>
        <v>-1.4E-3</v>
      </c>
      <c r="FQ489" s="20">
        <f t="shared" si="174"/>
        <v>101.22699386503068</v>
      </c>
      <c r="FV489" t="s">
        <v>711</v>
      </c>
      <c r="FW489" s="45">
        <v>750000</v>
      </c>
      <c r="FX489" s="45">
        <v>737500</v>
      </c>
      <c r="FY489">
        <v>127</v>
      </c>
      <c r="FZ489">
        <v>7</v>
      </c>
      <c r="GA489">
        <v>6</v>
      </c>
      <c r="GB489">
        <v>13</v>
      </c>
      <c r="GC489">
        <v>-6</v>
      </c>
      <c r="GD489">
        <v>145</v>
      </c>
      <c r="GE489">
        <v>110</v>
      </c>
      <c r="GF489">
        <v>1111</v>
      </c>
      <c r="GG489">
        <v>-0.9</v>
      </c>
      <c r="GH489">
        <v>1</v>
      </c>
      <c r="GI489">
        <v>0.1</v>
      </c>
      <c r="GJ489" s="42">
        <f t="shared" si="175"/>
        <v>0</v>
      </c>
    </row>
    <row r="490" spans="1:192" x14ac:dyDescent="0.45">
      <c r="A490" s="40">
        <v>33802</v>
      </c>
      <c r="B490" t="s">
        <v>803</v>
      </c>
      <c r="C490" t="s">
        <v>362</v>
      </c>
      <c r="D490" t="s">
        <v>107</v>
      </c>
      <c r="E490" t="s">
        <v>107</v>
      </c>
      <c r="F490">
        <v>78</v>
      </c>
      <c r="G490">
        <v>218</v>
      </c>
      <c r="H490">
        <v>2010</v>
      </c>
      <c r="I490">
        <v>1</v>
      </c>
      <c r="J490">
        <v>19</v>
      </c>
      <c r="K490" t="s">
        <v>202</v>
      </c>
      <c r="L490">
        <v>2012</v>
      </c>
      <c r="M490">
        <v>25</v>
      </c>
      <c r="N490">
        <v>6</v>
      </c>
      <c r="O490">
        <v>8475760</v>
      </c>
      <c r="P490" t="s">
        <v>2741</v>
      </c>
      <c r="Q490" t="s">
        <v>2742</v>
      </c>
      <c r="R490" t="s">
        <v>2743</v>
      </c>
      <c r="S490" t="s">
        <v>1586</v>
      </c>
      <c r="T490" t="s">
        <v>716</v>
      </c>
      <c r="U490" t="s">
        <v>373</v>
      </c>
      <c r="V490">
        <v>82</v>
      </c>
      <c r="W490">
        <v>19</v>
      </c>
      <c r="X490">
        <v>29</v>
      </c>
      <c r="Y490">
        <v>20</v>
      </c>
      <c r="Z490">
        <v>48</v>
      </c>
      <c r="AA490">
        <v>6</v>
      </c>
      <c r="AB490">
        <v>29</v>
      </c>
      <c r="AC490" s="26">
        <f t="shared" si="154"/>
        <v>0.58536585365853655</v>
      </c>
      <c r="AD490" s="20">
        <f t="shared" si="155"/>
        <v>9.6357142857142861</v>
      </c>
      <c r="AE490" s="20">
        <v>18.228999999999999</v>
      </c>
      <c r="AF490">
        <v>5</v>
      </c>
      <c r="AG490">
        <v>4.2</v>
      </c>
      <c r="AH490">
        <v>41</v>
      </c>
      <c r="AI490">
        <v>1693</v>
      </c>
      <c r="AJ490">
        <v>74389</v>
      </c>
      <c r="AK490" s="20">
        <v>1239.8166666667</v>
      </c>
      <c r="AL490">
        <v>1240</v>
      </c>
      <c r="AM490">
        <v>1240</v>
      </c>
      <c r="AN490" s="26">
        <f t="shared" si="156"/>
        <v>15.119715447154471</v>
      </c>
      <c r="AO490">
        <v>25.29</v>
      </c>
      <c r="AP490" s="41">
        <f t="shared" si="157"/>
        <v>0.66666666666666663</v>
      </c>
      <c r="AQ490">
        <v>359</v>
      </c>
      <c r="AR490">
        <v>360</v>
      </c>
      <c r="AS490">
        <v>360</v>
      </c>
      <c r="AT490">
        <v>310</v>
      </c>
      <c r="AU490">
        <v>311</v>
      </c>
      <c r="AV490">
        <v>230</v>
      </c>
      <c r="AW490">
        <v>227</v>
      </c>
      <c r="AX490">
        <v>103</v>
      </c>
      <c r="AY490">
        <v>12</v>
      </c>
      <c r="AZ490">
        <v>27</v>
      </c>
      <c r="BA490" s="42">
        <f t="shared" si="158"/>
        <v>39</v>
      </c>
      <c r="BB490">
        <v>23.41</v>
      </c>
      <c r="BC490">
        <v>25.169599999999999</v>
      </c>
      <c r="BD490" s="20">
        <v>388.4</v>
      </c>
      <c r="BE490" s="20">
        <f t="shared" si="159"/>
        <v>747.4</v>
      </c>
      <c r="BF490" s="20">
        <f t="shared" si="160"/>
        <v>36.164516129032251</v>
      </c>
      <c r="BG490">
        <v>425</v>
      </c>
      <c r="BH490">
        <v>465</v>
      </c>
      <c r="BI490">
        <v>392</v>
      </c>
      <c r="BJ490" s="41">
        <f t="shared" si="161"/>
        <v>0.52019583843329253</v>
      </c>
      <c r="BK490">
        <v>95</v>
      </c>
      <c r="BL490">
        <v>95</v>
      </c>
      <c r="BM490">
        <v>86</v>
      </c>
      <c r="BN490" s="42">
        <f t="shared" si="162"/>
        <v>9</v>
      </c>
      <c r="BO490">
        <v>81</v>
      </c>
      <c r="BP490">
        <v>49</v>
      </c>
      <c r="BQ490">
        <v>52</v>
      </c>
      <c r="BR490">
        <v>19</v>
      </c>
      <c r="BS490" s="41">
        <f t="shared" si="163"/>
        <v>2.1566401816118047E-2</v>
      </c>
      <c r="BT490">
        <v>152</v>
      </c>
      <c r="BU490">
        <v>146</v>
      </c>
      <c r="BV490" s="41">
        <f t="shared" si="164"/>
        <v>0.51006711409395977</v>
      </c>
      <c r="BW490">
        <v>39</v>
      </c>
      <c r="BX490">
        <v>38</v>
      </c>
      <c r="BY490">
        <v>36</v>
      </c>
      <c r="BZ490">
        <v>38</v>
      </c>
      <c r="CA490">
        <v>77</v>
      </c>
      <c r="CB490">
        <v>70</v>
      </c>
      <c r="CC490">
        <v>36</v>
      </c>
      <c r="CD490">
        <v>41</v>
      </c>
      <c r="CE490">
        <v>75</v>
      </c>
      <c r="CF490">
        <v>61</v>
      </c>
      <c r="CG490">
        <v>82</v>
      </c>
      <c r="CH490">
        <v>82</v>
      </c>
      <c r="CI490">
        <v>1</v>
      </c>
      <c r="CJ490">
        <v>0</v>
      </c>
      <c r="CK490">
        <v>2</v>
      </c>
      <c r="CL490">
        <v>1</v>
      </c>
      <c r="CM490">
        <v>0</v>
      </c>
      <c r="CN490">
        <v>0</v>
      </c>
      <c r="CO490">
        <v>0</v>
      </c>
      <c r="CP490">
        <v>2</v>
      </c>
      <c r="CQ490">
        <v>1</v>
      </c>
      <c r="CR490">
        <v>1</v>
      </c>
      <c r="CS490">
        <v>0</v>
      </c>
      <c r="CT490">
        <v>2</v>
      </c>
      <c r="CU490">
        <v>0</v>
      </c>
      <c r="CV490">
        <v>13</v>
      </c>
      <c r="CW490">
        <v>0</v>
      </c>
      <c r="CX490">
        <v>2</v>
      </c>
      <c r="CY490">
        <v>6</v>
      </c>
      <c r="CZ490">
        <v>73</v>
      </c>
      <c r="DA490">
        <v>26</v>
      </c>
      <c r="DB490">
        <v>4</v>
      </c>
      <c r="DC490">
        <v>21</v>
      </c>
      <c r="DD490">
        <v>52</v>
      </c>
      <c r="DE490">
        <v>19</v>
      </c>
      <c r="DF490">
        <v>4</v>
      </c>
      <c r="DG490">
        <v>104</v>
      </c>
      <c r="DH490">
        <v>19</v>
      </c>
      <c r="DI490">
        <v>14</v>
      </c>
      <c r="DJ490">
        <v>19</v>
      </c>
      <c r="DK490">
        <v>18</v>
      </c>
      <c r="DL490">
        <v>1</v>
      </c>
      <c r="DM490">
        <v>17</v>
      </c>
      <c r="DN490">
        <v>16</v>
      </c>
      <c r="DO490">
        <v>1</v>
      </c>
      <c r="DP490" s="42">
        <f t="shared" si="165"/>
        <v>-5</v>
      </c>
      <c r="DQ490" s="20">
        <v>-1.69</v>
      </c>
      <c r="DR490">
        <v>18</v>
      </c>
      <c r="DS490">
        <v>1</v>
      </c>
      <c r="DT490">
        <v>0</v>
      </c>
      <c r="DU490">
        <v>0</v>
      </c>
      <c r="DV490">
        <v>0</v>
      </c>
      <c r="DW490">
        <v>1409</v>
      </c>
      <c r="DX490">
        <v>1117</v>
      </c>
      <c r="DY490">
        <v>1100</v>
      </c>
      <c r="DZ490">
        <v>862</v>
      </c>
      <c r="EA490">
        <v>794</v>
      </c>
      <c r="EB490">
        <v>650</v>
      </c>
      <c r="EC490">
        <v>69.42</v>
      </c>
      <c r="ED490">
        <v>53.34</v>
      </c>
      <c r="EE490">
        <v>72</v>
      </c>
      <c r="EF490">
        <v>57</v>
      </c>
      <c r="EG490" s="41">
        <f t="shared" si="166"/>
        <v>9.06801007556675E-2</v>
      </c>
      <c r="EH490" s="43">
        <f t="shared" si="167"/>
        <v>0.91230769230769226</v>
      </c>
      <c r="EI490" s="44">
        <f t="shared" si="168"/>
        <v>1.0029877930633597</v>
      </c>
      <c r="EJ490">
        <v>1407</v>
      </c>
      <c r="EK490">
        <v>1112</v>
      </c>
      <c r="EL490">
        <v>1099</v>
      </c>
      <c r="EM490">
        <v>856</v>
      </c>
      <c r="EN490">
        <v>794</v>
      </c>
      <c r="EO490">
        <v>644</v>
      </c>
      <c r="EP490">
        <v>71</v>
      </c>
      <c r="EQ490">
        <v>55</v>
      </c>
      <c r="ER490">
        <v>702</v>
      </c>
      <c r="ES490">
        <v>523</v>
      </c>
      <c r="ET490">
        <v>275</v>
      </c>
      <c r="EU490">
        <v>219</v>
      </c>
      <c r="EV490">
        <v>33</v>
      </c>
      <c r="EW490">
        <v>36</v>
      </c>
      <c r="EX490">
        <v>65</v>
      </c>
      <c r="EY490">
        <v>74</v>
      </c>
      <c r="EZ490">
        <v>3.5</v>
      </c>
      <c r="FA490">
        <v>1.5</v>
      </c>
      <c r="FB490">
        <v>5</v>
      </c>
      <c r="FC490" s="20">
        <v>56.23</v>
      </c>
      <c r="FD490" s="26">
        <f t="shared" si="169"/>
        <v>0.68573170731707311</v>
      </c>
      <c r="FE490">
        <v>5.4558</v>
      </c>
      <c r="FF490">
        <v>1.5</v>
      </c>
      <c r="FG490">
        <v>-0.21</v>
      </c>
      <c r="FH490">
        <v>1.29</v>
      </c>
      <c r="FI490">
        <v>2</v>
      </c>
      <c r="FJ490">
        <v>1</v>
      </c>
      <c r="FK490">
        <v>1</v>
      </c>
      <c r="FL490" s="42">
        <f t="shared" si="170"/>
        <v>156</v>
      </c>
      <c r="FM490" s="20">
        <f t="shared" si="171"/>
        <v>8.1666666666666661</v>
      </c>
      <c r="FN490" s="41">
        <v>8.4070796500000003E-2</v>
      </c>
      <c r="FO490" s="20">
        <f t="shared" si="172"/>
        <v>43.9</v>
      </c>
      <c r="FP490" s="20">
        <f t="shared" si="173"/>
        <v>47.661999999999999</v>
      </c>
      <c r="FQ490" s="20">
        <f t="shared" si="174"/>
        <v>122.2258064516129</v>
      </c>
      <c r="FV490" t="s">
        <v>711</v>
      </c>
      <c r="FW490" s="45">
        <v>3850000</v>
      </c>
      <c r="FX490" s="45">
        <v>4100000</v>
      </c>
      <c r="FY490">
        <v>362</v>
      </c>
      <c r="FZ490">
        <v>82</v>
      </c>
      <c r="GA490">
        <v>97</v>
      </c>
      <c r="GB490">
        <v>179</v>
      </c>
      <c r="GC490">
        <v>-51</v>
      </c>
      <c r="GD490">
        <v>160</v>
      </c>
      <c r="GE490">
        <v>901</v>
      </c>
      <c r="GF490">
        <v>5583</v>
      </c>
      <c r="GG490">
        <v>13.3</v>
      </c>
      <c r="GH490">
        <v>3.9</v>
      </c>
      <c r="GI490">
        <v>17.2</v>
      </c>
      <c r="GJ490" s="42">
        <f t="shared" si="175"/>
        <v>43.9</v>
      </c>
    </row>
    <row r="491" spans="1:192" x14ac:dyDescent="0.45">
      <c r="A491" s="40">
        <v>33569</v>
      </c>
      <c r="B491" t="s">
        <v>2744</v>
      </c>
      <c r="C491" t="s">
        <v>664</v>
      </c>
      <c r="D491" t="s">
        <v>107</v>
      </c>
      <c r="E491" t="s">
        <v>107</v>
      </c>
      <c r="F491">
        <v>74</v>
      </c>
      <c r="G491">
        <v>195</v>
      </c>
      <c r="H491">
        <v>2010</v>
      </c>
      <c r="I491">
        <v>1</v>
      </c>
      <c r="J491">
        <v>20</v>
      </c>
      <c r="K491" t="s">
        <v>202</v>
      </c>
      <c r="L491">
        <v>2012</v>
      </c>
      <c r="M491">
        <v>26</v>
      </c>
      <c r="N491">
        <v>6</v>
      </c>
      <c r="O491">
        <v>8475761</v>
      </c>
      <c r="P491" t="s">
        <v>2745</v>
      </c>
      <c r="Q491" t="s">
        <v>2746</v>
      </c>
      <c r="R491" t="s">
        <v>2747</v>
      </c>
      <c r="S491" t="s">
        <v>2748</v>
      </c>
      <c r="T491" t="s">
        <v>710</v>
      </c>
      <c r="U491" t="s">
        <v>95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29</v>
      </c>
      <c r="AB491">
        <v>70</v>
      </c>
      <c r="AC491" s="26">
        <f t="shared" si="154"/>
        <v>0</v>
      </c>
      <c r="AD491" s="20">
        <f t="shared" si="155"/>
        <v>-1.9793814432989691</v>
      </c>
      <c r="AE491" s="20">
        <v>0</v>
      </c>
      <c r="AF491">
        <v>-2</v>
      </c>
      <c r="AG491">
        <v>-0.4</v>
      </c>
      <c r="AH491">
        <v>0</v>
      </c>
      <c r="AI491">
        <v>92</v>
      </c>
      <c r="AJ491">
        <v>3889</v>
      </c>
      <c r="AK491" s="20">
        <v>64.816666666667004</v>
      </c>
      <c r="AL491">
        <v>64.819999999999993</v>
      </c>
      <c r="AM491">
        <v>65</v>
      </c>
      <c r="AN491" s="26">
        <f t="shared" si="156"/>
        <v>10.802777777777777</v>
      </c>
      <c r="AO491">
        <v>18.260000000000002</v>
      </c>
      <c r="AP491" s="41">
        <f t="shared" si="157"/>
        <v>0</v>
      </c>
      <c r="AQ491">
        <v>14</v>
      </c>
      <c r="AR491">
        <v>14</v>
      </c>
      <c r="AS491">
        <v>14</v>
      </c>
      <c r="AT491">
        <v>10</v>
      </c>
      <c r="AU491">
        <v>10</v>
      </c>
      <c r="AV491">
        <v>6</v>
      </c>
      <c r="AW491">
        <v>6</v>
      </c>
      <c r="AX491">
        <v>3</v>
      </c>
      <c r="AY491">
        <v>0</v>
      </c>
      <c r="AZ491">
        <v>0</v>
      </c>
      <c r="BA491" s="42">
        <f t="shared" si="158"/>
        <v>0</v>
      </c>
      <c r="BB491">
        <v>0.52</v>
      </c>
      <c r="BC491">
        <v>18</v>
      </c>
      <c r="BD491" s="20">
        <v>0</v>
      </c>
      <c r="BE491" s="20">
        <f t="shared" si="159"/>
        <v>14</v>
      </c>
      <c r="BF491" s="20">
        <f t="shared" si="160"/>
        <v>12.958963282937367</v>
      </c>
      <c r="BG491">
        <v>13</v>
      </c>
      <c r="BH491">
        <v>21</v>
      </c>
      <c r="BI491">
        <v>19</v>
      </c>
      <c r="BJ491" s="41">
        <f t="shared" si="161"/>
        <v>0.40625</v>
      </c>
      <c r="BK491">
        <v>9</v>
      </c>
      <c r="BL491">
        <v>9</v>
      </c>
      <c r="BM491">
        <v>7</v>
      </c>
      <c r="BN491" s="42">
        <f t="shared" si="162"/>
        <v>2</v>
      </c>
      <c r="BO491">
        <v>4</v>
      </c>
      <c r="BP491">
        <v>0</v>
      </c>
      <c r="BQ491">
        <v>2</v>
      </c>
      <c r="BR491">
        <v>1</v>
      </c>
      <c r="BS491" s="41">
        <f t="shared" si="163"/>
        <v>2.0408163265306121E-2</v>
      </c>
      <c r="BT491">
        <v>1</v>
      </c>
      <c r="BU491">
        <v>2</v>
      </c>
      <c r="BV491" s="41">
        <f t="shared" si="164"/>
        <v>0.33333333333333331</v>
      </c>
      <c r="BW491">
        <v>0</v>
      </c>
      <c r="BX491">
        <v>2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2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4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3</v>
      </c>
      <c r="DH491">
        <v>0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0</v>
      </c>
      <c r="DO491">
        <v>0</v>
      </c>
      <c r="DP491" s="42">
        <f t="shared" si="165"/>
        <v>0</v>
      </c>
      <c r="DQ491" s="20">
        <v>-1.0449999999999999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75</v>
      </c>
      <c r="DX491">
        <v>56</v>
      </c>
      <c r="DY491">
        <v>58</v>
      </c>
      <c r="DZ491">
        <v>48</v>
      </c>
      <c r="EA491">
        <v>41</v>
      </c>
      <c r="EB491">
        <v>33</v>
      </c>
      <c r="EC491">
        <v>2.63</v>
      </c>
      <c r="ED491">
        <v>2.76</v>
      </c>
      <c r="EE491">
        <v>0</v>
      </c>
      <c r="EF491">
        <v>2</v>
      </c>
      <c r="EG491" s="41">
        <f t="shared" si="166"/>
        <v>0</v>
      </c>
      <c r="EH491" s="43">
        <f t="shared" si="167"/>
        <v>0.93939393939393945</v>
      </c>
      <c r="EI491" s="44">
        <f t="shared" si="168"/>
        <v>0.93939393939393945</v>
      </c>
      <c r="EJ491">
        <v>76</v>
      </c>
      <c r="EK491">
        <v>56</v>
      </c>
      <c r="EL491">
        <v>59</v>
      </c>
      <c r="EM491">
        <v>48</v>
      </c>
      <c r="EN491">
        <v>42</v>
      </c>
      <c r="EO491">
        <v>33</v>
      </c>
      <c r="EP491">
        <v>0</v>
      </c>
      <c r="EQ491">
        <v>2</v>
      </c>
      <c r="ER491">
        <v>28</v>
      </c>
      <c r="ES491">
        <v>29</v>
      </c>
      <c r="ET491">
        <v>12</v>
      </c>
      <c r="EU491">
        <v>12</v>
      </c>
      <c r="EV491">
        <v>0</v>
      </c>
      <c r="EW491">
        <v>1</v>
      </c>
      <c r="EX491">
        <v>3</v>
      </c>
      <c r="EY491">
        <v>4</v>
      </c>
      <c r="EZ491">
        <v>-0.2</v>
      </c>
      <c r="FA491">
        <v>0</v>
      </c>
      <c r="FB491">
        <v>-0.2</v>
      </c>
      <c r="FC491" s="20">
        <v>0.39</v>
      </c>
      <c r="FD491" s="26">
        <f t="shared" si="169"/>
        <v>6.5000000000000002E-2</v>
      </c>
      <c r="FE491">
        <v>1E-3</v>
      </c>
      <c r="FF491">
        <v>0</v>
      </c>
      <c r="FG491">
        <v>0</v>
      </c>
      <c r="FH491">
        <v>0</v>
      </c>
      <c r="FL491" s="42">
        <f t="shared" si="170"/>
        <v>10</v>
      </c>
      <c r="FM491" s="20">
        <f t="shared" si="171"/>
        <v>0</v>
      </c>
      <c r="FN491" s="41">
        <v>0</v>
      </c>
      <c r="FO491" s="20">
        <f t="shared" si="172"/>
        <v>0</v>
      </c>
      <c r="FP491" s="20">
        <f t="shared" si="173"/>
        <v>-0.20899999999999999</v>
      </c>
      <c r="FQ491" s="20">
        <f t="shared" si="174"/>
        <v>121.25887071891394</v>
      </c>
      <c r="FV491" t="s">
        <v>751</v>
      </c>
      <c r="FW491" s="45">
        <v>650000</v>
      </c>
      <c r="FX491" s="45">
        <v>650000</v>
      </c>
      <c r="FY491">
        <v>200</v>
      </c>
      <c r="FZ491">
        <v>24</v>
      </c>
      <c r="GA491">
        <v>40</v>
      </c>
      <c r="GB491">
        <v>64</v>
      </c>
      <c r="GC491">
        <v>-2</v>
      </c>
      <c r="GD491">
        <v>52</v>
      </c>
      <c r="GE491">
        <v>297</v>
      </c>
      <c r="GF491">
        <v>2561</v>
      </c>
      <c r="GG491">
        <v>2.7</v>
      </c>
      <c r="GH491">
        <v>3</v>
      </c>
      <c r="GI491">
        <v>5.7</v>
      </c>
      <c r="GJ491" s="42">
        <f t="shared" si="175"/>
        <v>0</v>
      </c>
    </row>
    <row r="492" spans="1:192" x14ac:dyDescent="0.45">
      <c r="A492" s="40">
        <v>33667</v>
      </c>
      <c r="B492" t="s">
        <v>1285</v>
      </c>
      <c r="C492" t="s">
        <v>362</v>
      </c>
      <c r="D492" t="s">
        <v>107</v>
      </c>
      <c r="E492" t="s">
        <v>107</v>
      </c>
      <c r="F492">
        <v>76</v>
      </c>
      <c r="G492">
        <v>215</v>
      </c>
      <c r="H492">
        <v>2010</v>
      </c>
      <c r="I492">
        <v>1</v>
      </c>
      <c r="J492">
        <v>15</v>
      </c>
      <c r="K492" t="s">
        <v>92</v>
      </c>
      <c r="L492">
        <v>2015</v>
      </c>
      <c r="M492">
        <v>25</v>
      </c>
      <c r="N492">
        <v>3</v>
      </c>
      <c r="O492">
        <v>8475762</v>
      </c>
      <c r="P492" t="s">
        <v>2749</v>
      </c>
      <c r="Q492" t="s">
        <v>2750</v>
      </c>
      <c r="R492" t="s">
        <v>2751</v>
      </c>
      <c r="S492" t="s">
        <v>797</v>
      </c>
      <c r="T492" t="s">
        <v>720</v>
      </c>
      <c r="U492" t="s">
        <v>172</v>
      </c>
      <c r="V492">
        <v>78</v>
      </c>
      <c r="W492">
        <v>1</v>
      </c>
      <c r="X492">
        <v>17</v>
      </c>
      <c r="Y492">
        <v>10</v>
      </c>
      <c r="Z492">
        <v>18</v>
      </c>
      <c r="AA492">
        <v>12</v>
      </c>
      <c r="AB492">
        <v>74</v>
      </c>
      <c r="AC492" s="26">
        <f t="shared" si="154"/>
        <v>0.23076923076923078</v>
      </c>
      <c r="AD492" s="20">
        <f t="shared" si="155"/>
        <v>1.75</v>
      </c>
      <c r="AE492" s="20">
        <v>5.524</v>
      </c>
      <c r="AF492">
        <v>18</v>
      </c>
      <c r="AG492">
        <v>-3.2</v>
      </c>
      <c r="AH492">
        <v>49</v>
      </c>
      <c r="AI492">
        <v>2077</v>
      </c>
      <c r="AJ492">
        <v>97288</v>
      </c>
      <c r="AK492" s="20">
        <v>1621.4666666666999</v>
      </c>
      <c r="AL492">
        <v>1621.47</v>
      </c>
      <c r="AM492">
        <v>1621</v>
      </c>
      <c r="AN492" s="26">
        <f t="shared" si="156"/>
        <v>20.788034188034189</v>
      </c>
      <c r="AO492">
        <v>34.69</v>
      </c>
      <c r="AP492" s="41">
        <f t="shared" si="157"/>
        <v>0.27692307692307694</v>
      </c>
      <c r="AQ492">
        <v>193</v>
      </c>
      <c r="AR492">
        <v>194</v>
      </c>
      <c r="AS492">
        <v>194</v>
      </c>
      <c r="AT492">
        <v>115</v>
      </c>
      <c r="AU492">
        <v>116</v>
      </c>
      <c r="AV492">
        <v>78</v>
      </c>
      <c r="AW492">
        <v>46</v>
      </c>
      <c r="AX492">
        <v>7</v>
      </c>
      <c r="AY492">
        <v>5</v>
      </c>
      <c r="AZ492">
        <v>3</v>
      </c>
      <c r="BA492" s="42">
        <f t="shared" si="158"/>
        <v>8</v>
      </c>
      <c r="BB492">
        <v>3.28</v>
      </c>
      <c r="BC492">
        <v>55.192300000000003</v>
      </c>
      <c r="BD492" s="20">
        <v>227.6</v>
      </c>
      <c r="BE492" s="20">
        <f t="shared" si="159"/>
        <v>420.6</v>
      </c>
      <c r="BF492" s="20">
        <f t="shared" si="160"/>
        <v>15.563655201761364</v>
      </c>
      <c r="BG492">
        <v>404</v>
      </c>
      <c r="BH492">
        <v>564</v>
      </c>
      <c r="BI492">
        <v>687</v>
      </c>
      <c r="BJ492" s="41">
        <f t="shared" si="161"/>
        <v>0.37030247479376721</v>
      </c>
      <c r="BK492">
        <v>142</v>
      </c>
      <c r="BL492">
        <v>142</v>
      </c>
      <c r="BM492">
        <v>138</v>
      </c>
      <c r="BN492" s="42">
        <f t="shared" si="162"/>
        <v>4</v>
      </c>
      <c r="BO492">
        <v>38</v>
      </c>
      <c r="BP492">
        <v>79</v>
      </c>
      <c r="BQ492">
        <v>19</v>
      </c>
      <c r="BR492">
        <v>156</v>
      </c>
      <c r="BS492" s="41">
        <f t="shared" si="163"/>
        <v>0.11150822015725519</v>
      </c>
      <c r="BT492">
        <v>0</v>
      </c>
      <c r="BU492">
        <v>0</v>
      </c>
      <c r="BV492" s="41">
        <f t="shared" si="164"/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2</v>
      </c>
      <c r="CZ492">
        <v>36</v>
      </c>
      <c r="DA492">
        <v>0</v>
      </c>
      <c r="DB492">
        <v>1</v>
      </c>
      <c r="DC492">
        <v>15</v>
      </c>
      <c r="DD492">
        <v>7</v>
      </c>
      <c r="DE492">
        <v>0</v>
      </c>
      <c r="DF492">
        <v>0</v>
      </c>
      <c r="DG492">
        <v>55</v>
      </c>
      <c r="DH492">
        <v>23</v>
      </c>
      <c r="DI492">
        <v>10</v>
      </c>
      <c r="DJ492">
        <v>24</v>
      </c>
      <c r="DK492">
        <v>24</v>
      </c>
      <c r="DL492">
        <v>0</v>
      </c>
      <c r="DM492">
        <v>11</v>
      </c>
      <c r="DN492">
        <v>10</v>
      </c>
      <c r="DO492">
        <v>1</v>
      </c>
      <c r="DP492" s="42">
        <f t="shared" si="165"/>
        <v>-13</v>
      </c>
      <c r="DQ492" s="20">
        <v>-5.74</v>
      </c>
      <c r="DR492">
        <v>22</v>
      </c>
      <c r="DS492">
        <v>1</v>
      </c>
      <c r="DT492">
        <v>0</v>
      </c>
      <c r="DU492">
        <v>0</v>
      </c>
      <c r="DV492">
        <v>0</v>
      </c>
      <c r="DW492">
        <v>1317</v>
      </c>
      <c r="DX492">
        <v>1661</v>
      </c>
      <c r="DY492">
        <v>995</v>
      </c>
      <c r="DZ492">
        <v>1243</v>
      </c>
      <c r="EA492">
        <v>725</v>
      </c>
      <c r="EB492">
        <v>879</v>
      </c>
      <c r="EC492">
        <v>57.65</v>
      </c>
      <c r="ED492">
        <v>81.87</v>
      </c>
      <c r="EE492">
        <v>65</v>
      </c>
      <c r="EF492">
        <v>69</v>
      </c>
      <c r="EG492" s="41">
        <f t="shared" si="166"/>
        <v>8.9655172413793102E-2</v>
      </c>
      <c r="EH492" s="43">
        <f t="shared" si="167"/>
        <v>0.92150170648464158</v>
      </c>
      <c r="EI492" s="44">
        <f t="shared" si="168"/>
        <v>1.0111568788984346</v>
      </c>
      <c r="EJ492">
        <v>1306</v>
      </c>
      <c r="EK492">
        <v>1659</v>
      </c>
      <c r="EL492">
        <v>991</v>
      </c>
      <c r="EM492">
        <v>1241</v>
      </c>
      <c r="EN492">
        <v>720</v>
      </c>
      <c r="EO492">
        <v>877</v>
      </c>
      <c r="EP492">
        <v>65</v>
      </c>
      <c r="EQ492">
        <v>68</v>
      </c>
      <c r="ER492">
        <v>600</v>
      </c>
      <c r="ES492">
        <v>860</v>
      </c>
      <c r="ET492">
        <v>215</v>
      </c>
      <c r="EU492">
        <v>324</v>
      </c>
      <c r="EV492">
        <v>31</v>
      </c>
      <c r="EW492">
        <v>28</v>
      </c>
      <c r="EX492">
        <v>120</v>
      </c>
      <c r="EY492">
        <v>109</v>
      </c>
      <c r="EZ492">
        <v>-0.1</v>
      </c>
      <c r="FA492">
        <v>5.4</v>
      </c>
      <c r="FB492">
        <v>5.4</v>
      </c>
      <c r="FC492" s="20">
        <v>25.38</v>
      </c>
      <c r="FD492" s="26">
        <f t="shared" si="169"/>
        <v>0.32538461538461538</v>
      </c>
      <c r="FE492">
        <v>1.0523</v>
      </c>
      <c r="FF492">
        <v>-0.55000000000000004</v>
      </c>
      <c r="FG492">
        <v>0.31</v>
      </c>
      <c r="FH492">
        <v>-0.25</v>
      </c>
      <c r="FL492" s="42">
        <f t="shared" si="170"/>
        <v>348</v>
      </c>
      <c r="FM492" s="20">
        <f t="shared" si="171"/>
        <v>7.3181818181818183</v>
      </c>
      <c r="FN492" s="41">
        <v>4.4545850000000005E-3</v>
      </c>
      <c r="FO492" s="20">
        <f t="shared" si="172"/>
        <v>13.1</v>
      </c>
      <c r="FP492" s="20">
        <f t="shared" si="173"/>
        <v>16.852</v>
      </c>
      <c r="FQ492" s="20">
        <f t="shared" si="174"/>
        <v>110.19630335436364</v>
      </c>
      <c r="FR492">
        <v>6</v>
      </c>
      <c r="FS492" t="s">
        <v>308</v>
      </c>
      <c r="FT492">
        <v>211</v>
      </c>
      <c r="FV492" t="s">
        <v>711</v>
      </c>
      <c r="FW492" s="45">
        <v>650000</v>
      </c>
      <c r="FX492" s="45">
        <v>650000</v>
      </c>
      <c r="FY492">
        <v>174</v>
      </c>
      <c r="FZ492">
        <v>4</v>
      </c>
      <c r="GA492">
        <v>34</v>
      </c>
      <c r="GB492">
        <v>38</v>
      </c>
      <c r="GC492">
        <v>25</v>
      </c>
      <c r="GD492">
        <v>120</v>
      </c>
      <c r="GE492">
        <v>192</v>
      </c>
      <c r="GF492">
        <v>3426</v>
      </c>
      <c r="GG492">
        <v>0.2</v>
      </c>
      <c r="GH492">
        <v>11.2</v>
      </c>
      <c r="GI492">
        <v>11.4</v>
      </c>
      <c r="GJ492" s="42">
        <f t="shared" si="175"/>
        <v>13.1</v>
      </c>
    </row>
    <row r="493" spans="1:192" x14ac:dyDescent="0.45">
      <c r="A493" s="40">
        <v>33732</v>
      </c>
      <c r="B493" t="s">
        <v>706</v>
      </c>
      <c r="C493" t="s">
        <v>175</v>
      </c>
      <c r="D493" t="s">
        <v>107</v>
      </c>
      <c r="E493" t="s">
        <v>107</v>
      </c>
      <c r="F493">
        <v>77</v>
      </c>
      <c r="G493">
        <v>217</v>
      </c>
      <c r="H493">
        <v>2010</v>
      </c>
      <c r="I493">
        <v>1</v>
      </c>
      <c r="J493">
        <v>24</v>
      </c>
      <c r="K493" t="s">
        <v>92</v>
      </c>
      <c r="L493">
        <v>2014</v>
      </c>
      <c r="M493">
        <v>25</v>
      </c>
      <c r="N493">
        <v>4</v>
      </c>
      <c r="O493">
        <v>8475763</v>
      </c>
      <c r="P493" t="s">
        <v>2752</v>
      </c>
      <c r="Q493" t="s">
        <v>2753</v>
      </c>
      <c r="R493" t="s">
        <v>709</v>
      </c>
      <c r="S493" t="s">
        <v>1325</v>
      </c>
      <c r="T493" t="s">
        <v>949</v>
      </c>
      <c r="U493" t="s">
        <v>279</v>
      </c>
      <c r="V493">
        <v>76</v>
      </c>
      <c r="W493">
        <v>25</v>
      </c>
      <c r="X493">
        <v>19</v>
      </c>
      <c r="Y493">
        <v>10</v>
      </c>
      <c r="Z493">
        <v>44</v>
      </c>
      <c r="AA493">
        <v>3</v>
      </c>
      <c r="AB493">
        <v>9</v>
      </c>
      <c r="AC493" s="26">
        <f t="shared" si="154"/>
        <v>0.57894736842105265</v>
      </c>
      <c r="AD493" s="20">
        <f t="shared" si="155"/>
        <v>1.7777777777777786</v>
      </c>
      <c r="AE493" s="20">
        <v>18.184999999999999</v>
      </c>
      <c r="AF493">
        <v>1</v>
      </c>
      <c r="AG493">
        <v>-4.5999999999999996</v>
      </c>
      <c r="AH493">
        <v>18</v>
      </c>
      <c r="AI493">
        <v>1802</v>
      </c>
      <c r="AJ493">
        <v>79131</v>
      </c>
      <c r="AK493" s="20">
        <v>1318.85</v>
      </c>
      <c r="AL493">
        <v>1318.85</v>
      </c>
      <c r="AM493">
        <v>1319</v>
      </c>
      <c r="AN493" s="26">
        <f t="shared" si="156"/>
        <v>17.35328947368421</v>
      </c>
      <c r="AO493">
        <v>28.71</v>
      </c>
      <c r="AP493" s="41">
        <f t="shared" si="157"/>
        <v>0.70967741935483875</v>
      </c>
      <c r="AQ493">
        <v>268</v>
      </c>
      <c r="AR493">
        <v>268</v>
      </c>
      <c r="AS493">
        <v>268</v>
      </c>
      <c r="AT493">
        <v>219</v>
      </c>
      <c r="AU493">
        <v>219</v>
      </c>
      <c r="AV493">
        <v>172</v>
      </c>
      <c r="AW493">
        <v>162</v>
      </c>
      <c r="AX493">
        <v>85</v>
      </c>
      <c r="AY493">
        <v>12</v>
      </c>
      <c r="AZ493">
        <v>16</v>
      </c>
      <c r="BA493" s="42">
        <f t="shared" si="158"/>
        <v>28</v>
      </c>
      <c r="BB493">
        <v>18.25</v>
      </c>
      <c r="BC493">
        <v>26.453499999999998</v>
      </c>
      <c r="BD493" s="20">
        <v>182.4</v>
      </c>
      <c r="BE493" s="20">
        <f t="shared" si="159"/>
        <v>450.4</v>
      </c>
      <c r="BF493" s="20">
        <f t="shared" si="160"/>
        <v>20.490578913447322</v>
      </c>
      <c r="BG493">
        <v>330</v>
      </c>
      <c r="BH493">
        <v>413</v>
      </c>
      <c r="BI493">
        <v>572</v>
      </c>
      <c r="BJ493" s="41">
        <f t="shared" si="161"/>
        <v>0.36585365853658536</v>
      </c>
      <c r="BK493">
        <v>40</v>
      </c>
      <c r="BL493">
        <v>40</v>
      </c>
      <c r="BM493">
        <v>60</v>
      </c>
      <c r="BN493" s="42">
        <f t="shared" si="162"/>
        <v>-20</v>
      </c>
      <c r="BO493">
        <v>47</v>
      </c>
      <c r="BP493">
        <v>63</v>
      </c>
      <c r="BQ493">
        <v>52</v>
      </c>
      <c r="BR493">
        <v>36</v>
      </c>
      <c r="BS493" s="41">
        <f t="shared" si="163"/>
        <v>3.1662269129287601E-2</v>
      </c>
      <c r="BT493">
        <v>562</v>
      </c>
      <c r="BU493">
        <v>550</v>
      </c>
      <c r="BV493" s="41">
        <f t="shared" si="164"/>
        <v>0.50539568345323738</v>
      </c>
      <c r="BW493">
        <v>277</v>
      </c>
      <c r="BX493">
        <v>230</v>
      </c>
      <c r="BY493">
        <v>168</v>
      </c>
      <c r="BZ493">
        <v>191</v>
      </c>
      <c r="CA493">
        <v>117</v>
      </c>
      <c r="CB493">
        <v>129</v>
      </c>
      <c r="CC493">
        <v>185</v>
      </c>
      <c r="CD493">
        <v>188</v>
      </c>
      <c r="CE493">
        <v>177</v>
      </c>
      <c r="CF493">
        <v>175</v>
      </c>
      <c r="CG493">
        <v>329</v>
      </c>
      <c r="CH493">
        <v>309</v>
      </c>
      <c r="CI493">
        <v>0</v>
      </c>
      <c r="CJ493">
        <v>0</v>
      </c>
      <c r="CK493">
        <v>9</v>
      </c>
      <c r="CL493">
        <v>4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1</v>
      </c>
      <c r="CS493">
        <v>5</v>
      </c>
      <c r="CT493">
        <v>3</v>
      </c>
      <c r="CU493">
        <v>1</v>
      </c>
      <c r="CV493">
        <v>11</v>
      </c>
      <c r="CW493">
        <v>0</v>
      </c>
      <c r="CX493">
        <v>3</v>
      </c>
      <c r="CY493">
        <v>6</v>
      </c>
      <c r="CZ493">
        <v>38</v>
      </c>
      <c r="DA493">
        <v>16</v>
      </c>
      <c r="DB493">
        <v>2</v>
      </c>
      <c r="DC493">
        <v>11</v>
      </c>
      <c r="DD493">
        <v>20</v>
      </c>
      <c r="DE493">
        <v>24</v>
      </c>
      <c r="DF493">
        <v>6</v>
      </c>
      <c r="DG493">
        <v>93</v>
      </c>
      <c r="DH493">
        <v>9</v>
      </c>
      <c r="DI493">
        <v>9</v>
      </c>
      <c r="DJ493">
        <v>10</v>
      </c>
      <c r="DK493">
        <v>10</v>
      </c>
      <c r="DL493">
        <v>0</v>
      </c>
      <c r="DM493">
        <v>9</v>
      </c>
      <c r="DN493">
        <v>9</v>
      </c>
      <c r="DO493">
        <v>0</v>
      </c>
      <c r="DP493" s="42">
        <f t="shared" si="165"/>
        <v>0</v>
      </c>
      <c r="DQ493" s="20">
        <v>0.29299999999999998</v>
      </c>
      <c r="DR493">
        <v>9</v>
      </c>
      <c r="DS493">
        <v>0</v>
      </c>
      <c r="DT493">
        <v>0</v>
      </c>
      <c r="DU493">
        <v>0</v>
      </c>
      <c r="DV493">
        <v>0</v>
      </c>
      <c r="DW493">
        <v>1138</v>
      </c>
      <c r="DX493">
        <v>1433</v>
      </c>
      <c r="DY493">
        <v>887</v>
      </c>
      <c r="DZ493">
        <v>1101</v>
      </c>
      <c r="EA493">
        <v>659</v>
      </c>
      <c r="EB493">
        <v>823</v>
      </c>
      <c r="EC493">
        <v>65.77</v>
      </c>
      <c r="ED493">
        <v>80.930000000000007</v>
      </c>
      <c r="EE493">
        <v>62</v>
      </c>
      <c r="EF493">
        <v>72</v>
      </c>
      <c r="EG493" s="41">
        <f t="shared" si="166"/>
        <v>9.4081942336874058E-2</v>
      </c>
      <c r="EH493" s="43">
        <f t="shared" si="167"/>
        <v>0.91251518833535838</v>
      </c>
      <c r="EI493" s="44">
        <f t="shared" si="168"/>
        <v>1.0065971306722323</v>
      </c>
      <c r="EJ493">
        <v>1139</v>
      </c>
      <c r="EK493">
        <v>1427</v>
      </c>
      <c r="EL493">
        <v>890</v>
      </c>
      <c r="EM493">
        <v>1094</v>
      </c>
      <c r="EN493">
        <v>661</v>
      </c>
      <c r="EO493">
        <v>818</v>
      </c>
      <c r="EP493">
        <v>62</v>
      </c>
      <c r="EQ493">
        <v>70</v>
      </c>
      <c r="ER493">
        <v>623</v>
      </c>
      <c r="ES493">
        <v>768</v>
      </c>
      <c r="ET493">
        <v>293</v>
      </c>
      <c r="EU493">
        <v>331</v>
      </c>
      <c r="EV493">
        <v>39</v>
      </c>
      <c r="EW493">
        <v>34</v>
      </c>
      <c r="EX493">
        <v>72</v>
      </c>
      <c r="EY493">
        <v>74</v>
      </c>
      <c r="EZ493">
        <v>3.5</v>
      </c>
      <c r="FA493">
        <v>1.7000000000000002</v>
      </c>
      <c r="FB493">
        <v>5.0999999999999996</v>
      </c>
      <c r="FC493" s="20">
        <v>36.840000000000003</v>
      </c>
      <c r="FD493" s="26">
        <f t="shared" si="169"/>
        <v>0.48473684210526319</v>
      </c>
      <c r="FE493">
        <v>4.6513</v>
      </c>
      <c r="FF493">
        <v>2.48</v>
      </c>
      <c r="FG493">
        <v>0.01</v>
      </c>
      <c r="FH493">
        <v>2.48</v>
      </c>
      <c r="FL493" s="42">
        <f t="shared" si="170"/>
        <v>94</v>
      </c>
      <c r="FM493" s="20">
        <f t="shared" si="171"/>
        <v>10.222222222222221</v>
      </c>
      <c r="FN493" s="41">
        <v>0.13287529170000001</v>
      </c>
      <c r="FO493" s="20">
        <f t="shared" si="172"/>
        <v>42.2</v>
      </c>
      <c r="FP493" s="20">
        <f t="shared" si="173"/>
        <v>44.058599999999998</v>
      </c>
      <c r="FQ493" s="20">
        <f t="shared" si="174"/>
        <v>116.96553815824393</v>
      </c>
      <c r="FR493">
        <v>6</v>
      </c>
      <c r="FS493" t="s">
        <v>111</v>
      </c>
      <c r="FT493">
        <v>190</v>
      </c>
      <c r="FV493" t="s">
        <v>751</v>
      </c>
      <c r="FW493" s="45">
        <v>2600000</v>
      </c>
      <c r="FX493" s="45">
        <v>2600000</v>
      </c>
      <c r="FY493">
        <v>310</v>
      </c>
      <c r="FZ493">
        <v>73</v>
      </c>
      <c r="GA493">
        <v>101</v>
      </c>
      <c r="GB493">
        <v>174</v>
      </c>
      <c r="GC493">
        <v>30</v>
      </c>
      <c r="GD493">
        <v>88</v>
      </c>
      <c r="GE493">
        <v>559</v>
      </c>
      <c r="GF493">
        <v>4687</v>
      </c>
      <c r="GG493">
        <v>14.2</v>
      </c>
      <c r="GH493">
        <v>6</v>
      </c>
      <c r="GI493">
        <v>20.2</v>
      </c>
      <c r="GJ493" s="42">
        <f t="shared" si="175"/>
        <v>42.2</v>
      </c>
    </row>
    <row r="494" spans="1:192" x14ac:dyDescent="0.45">
      <c r="A494" s="40">
        <v>33577</v>
      </c>
      <c r="B494" t="s">
        <v>864</v>
      </c>
      <c r="C494" t="s">
        <v>145</v>
      </c>
      <c r="D494" t="s">
        <v>91</v>
      </c>
      <c r="E494" t="s">
        <v>107</v>
      </c>
      <c r="F494">
        <v>73</v>
      </c>
      <c r="G494">
        <v>215</v>
      </c>
      <c r="H494">
        <v>2010</v>
      </c>
      <c r="I494">
        <v>1</v>
      </c>
      <c r="J494">
        <v>12</v>
      </c>
      <c r="K494" t="s">
        <v>92</v>
      </c>
      <c r="L494">
        <v>2010</v>
      </c>
      <c r="M494">
        <v>26</v>
      </c>
      <c r="N494">
        <v>8</v>
      </c>
      <c r="O494">
        <v>8475764</v>
      </c>
      <c r="P494" t="s">
        <v>2754</v>
      </c>
      <c r="Q494" t="s">
        <v>2755</v>
      </c>
      <c r="R494" t="s">
        <v>2756</v>
      </c>
      <c r="S494" t="s">
        <v>490</v>
      </c>
      <c r="T494" t="s">
        <v>720</v>
      </c>
      <c r="U494" t="s">
        <v>102</v>
      </c>
      <c r="V494">
        <v>67</v>
      </c>
      <c r="W494">
        <v>8</v>
      </c>
      <c r="X494">
        <v>24</v>
      </c>
      <c r="Y494">
        <v>8</v>
      </c>
      <c r="Z494">
        <v>32</v>
      </c>
      <c r="AA494">
        <v>9</v>
      </c>
      <c r="AB494">
        <v>37</v>
      </c>
      <c r="AC494" s="26">
        <f t="shared" si="154"/>
        <v>0.47761194029850745</v>
      </c>
      <c r="AD494" s="20">
        <f t="shared" si="155"/>
        <v>2.5688259109311744</v>
      </c>
      <c r="AE494" s="20">
        <v>11.071</v>
      </c>
      <c r="AF494">
        <v>3</v>
      </c>
      <c r="AG494">
        <v>-1.5</v>
      </c>
      <c r="AH494">
        <v>28</v>
      </c>
      <c r="AI494">
        <v>1735</v>
      </c>
      <c r="AJ494">
        <v>99911</v>
      </c>
      <c r="AK494" s="20">
        <v>1665.1833333333</v>
      </c>
      <c r="AL494">
        <v>1664.85</v>
      </c>
      <c r="AM494">
        <v>1665</v>
      </c>
      <c r="AN494" s="26">
        <f t="shared" si="156"/>
        <v>24.853482587064679</v>
      </c>
      <c r="AO494">
        <v>40.92</v>
      </c>
      <c r="AP494" s="41">
        <f t="shared" si="157"/>
        <v>0.43243243243243246</v>
      </c>
      <c r="AQ494">
        <v>274</v>
      </c>
      <c r="AR494">
        <v>275</v>
      </c>
      <c r="AS494">
        <v>275</v>
      </c>
      <c r="AT494">
        <v>163</v>
      </c>
      <c r="AU494">
        <v>163</v>
      </c>
      <c r="AV494">
        <v>122</v>
      </c>
      <c r="AW494">
        <v>121</v>
      </c>
      <c r="AX494">
        <v>25</v>
      </c>
      <c r="AY494">
        <v>7</v>
      </c>
      <c r="AZ494">
        <v>22</v>
      </c>
      <c r="BA494" s="42">
        <f t="shared" si="158"/>
        <v>29</v>
      </c>
      <c r="BB494">
        <v>7</v>
      </c>
      <c r="BC494">
        <v>44.688499999999998</v>
      </c>
      <c r="BD494" s="20">
        <v>191</v>
      </c>
      <c r="BE494" s="20">
        <f t="shared" si="159"/>
        <v>465</v>
      </c>
      <c r="BF494" s="20">
        <f t="shared" si="160"/>
        <v>16.758266510496441</v>
      </c>
      <c r="BG494">
        <v>566</v>
      </c>
      <c r="BH494">
        <v>554</v>
      </c>
      <c r="BI494">
        <v>585</v>
      </c>
      <c r="BJ494" s="41">
        <f t="shared" si="161"/>
        <v>0.49174630755864468</v>
      </c>
      <c r="BK494">
        <v>21</v>
      </c>
      <c r="BL494">
        <v>21</v>
      </c>
      <c r="BM494">
        <v>98</v>
      </c>
      <c r="BN494" s="42">
        <f t="shared" si="162"/>
        <v>-77</v>
      </c>
      <c r="BO494">
        <v>41</v>
      </c>
      <c r="BP494">
        <v>47</v>
      </c>
      <c r="BQ494">
        <v>27</v>
      </c>
      <c r="BR494">
        <v>108</v>
      </c>
      <c r="BS494" s="41">
        <f t="shared" si="163"/>
        <v>8.0838323353293412E-2</v>
      </c>
      <c r="BT494">
        <v>1</v>
      </c>
      <c r="BU494">
        <v>1</v>
      </c>
      <c r="BV494" s="41">
        <f t="shared" si="164"/>
        <v>0.5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2</v>
      </c>
      <c r="CS494">
        <v>1</v>
      </c>
      <c r="CT494">
        <v>0</v>
      </c>
      <c r="CU494">
        <v>0</v>
      </c>
      <c r="CV494">
        <v>4</v>
      </c>
      <c r="CW494">
        <v>0</v>
      </c>
      <c r="CX494">
        <v>2</v>
      </c>
      <c r="CY494">
        <v>3</v>
      </c>
      <c r="CZ494">
        <v>36</v>
      </c>
      <c r="DA494">
        <v>6</v>
      </c>
      <c r="DB494">
        <v>0</v>
      </c>
      <c r="DC494">
        <v>40</v>
      </c>
      <c r="DD494">
        <v>15</v>
      </c>
      <c r="DE494">
        <v>1</v>
      </c>
      <c r="DF494">
        <v>1</v>
      </c>
      <c r="DG494">
        <v>59</v>
      </c>
      <c r="DH494">
        <v>14</v>
      </c>
      <c r="DI494">
        <v>6</v>
      </c>
      <c r="DJ494">
        <v>14</v>
      </c>
      <c r="DK494">
        <v>14</v>
      </c>
      <c r="DL494">
        <v>0</v>
      </c>
      <c r="DM494">
        <v>6</v>
      </c>
      <c r="DN494">
        <v>6</v>
      </c>
      <c r="DO494">
        <v>0</v>
      </c>
      <c r="DP494" s="42">
        <f t="shared" si="165"/>
        <v>-8</v>
      </c>
      <c r="DQ494" s="20">
        <v>-1.353</v>
      </c>
      <c r="DR494">
        <v>14</v>
      </c>
      <c r="DS494">
        <v>0</v>
      </c>
      <c r="DT494">
        <v>0</v>
      </c>
      <c r="DU494">
        <v>0</v>
      </c>
      <c r="DV494">
        <v>0</v>
      </c>
      <c r="DW494">
        <v>1593</v>
      </c>
      <c r="DX494">
        <v>1637</v>
      </c>
      <c r="DY494">
        <v>1194</v>
      </c>
      <c r="DZ494">
        <v>1228</v>
      </c>
      <c r="EA494">
        <v>854</v>
      </c>
      <c r="EB494">
        <v>878</v>
      </c>
      <c r="EC494">
        <v>87.93</v>
      </c>
      <c r="ED494">
        <v>85.64</v>
      </c>
      <c r="EE494">
        <v>74</v>
      </c>
      <c r="EF494">
        <v>72</v>
      </c>
      <c r="EG494" s="41">
        <f t="shared" si="166"/>
        <v>8.6651053864168617E-2</v>
      </c>
      <c r="EH494" s="43">
        <f t="shared" si="167"/>
        <v>0.91799544419134393</v>
      </c>
      <c r="EI494" s="44">
        <f t="shared" si="168"/>
        <v>1.0046464980555125</v>
      </c>
      <c r="EJ494">
        <v>1595</v>
      </c>
      <c r="EK494">
        <v>1636</v>
      </c>
      <c r="EL494">
        <v>1198</v>
      </c>
      <c r="EM494">
        <v>1227</v>
      </c>
      <c r="EN494">
        <v>857</v>
      </c>
      <c r="EO494">
        <v>879</v>
      </c>
      <c r="EP494">
        <v>75</v>
      </c>
      <c r="EQ494">
        <v>72</v>
      </c>
      <c r="ER494">
        <v>813</v>
      </c>
      <c r="ES494">
        <v>851</v>
      </c>
      <c r="ET494">
        <v>360</v>
      </c>
      <c r="EU494">
        <v>337</v>
      </c>
      <c r="EV494">
        <v>52</v>
      </c>
      <c r="EW494">
        <v>36</v>
      </c>
      <c r="EX494">
        <v>96</v>
      </c>
      <c r="EY494">
        <v>98</v>
      </c>
      <c r="EZ494">
        <v>2</v>
      </c>
      <c r="FA494">
        <v>3.8</v>
      </c>
      <c r="FB494">
        <v>5.8</v>
      </c>
      <c r="FC494" s="20">
        <v>30.9</v>
      </c>
      <c r="FD494" s="26">
        <f t="shared" si="169"/>
        <v>0.46119402985074626</v>
      </c>
      <c r="FE494">
        <v>2.8740000000000001</v>
      </c>
      <c r="FF494">
        <v>0.02</v>
      </c>
      <c r="FG494">
        <v>-0.02</v>
      </c>
      <c r="FH494">
        <v>0</v>
      </c>
      <c r="FI494">
        <v>3</v>
      </c>
      <c r="FJ494">
        <v>1</v>
      </c>
      <c r="FK494">
        <v>0</v>
      </c>
      <c r="FL494" s="42">
        <f t="shared" si="170"/>
        <v>157</v>
      </c>
      <c r="FM494" s="20">
        <f t="shared" si="171"/>
        <v>3.4285714285714284</v>
      </c>
      <c r="FN494" s="41">
        <v>4.3906030400000004E-2</v>
      </c>
      <c r="FO494" s="20">
        <f t="shared" si="172"/>
        <v>29.2</v>
      </c>
      <c r="FP494" s="20">
        <f t="shared" si="173"/>
        <v>31.729399999999998</v>
      </c>
      <c r="FQ494" s="20">
        <f t="shared" si="174"/>
        <v>116.40688350301831</v>
      </c>
      <c r="FR494">
        <v>7</v>
      </c>
      <c r="FS494" t="s">
        <v>2712</v>
      </c>
      <c r="FT494">
        <v>341</v>
      </c>
      <c r="FV494" t="s">
        <v>711</v>
      </c>
      <c r="FW494" s="45">
        <v>4000000</v>
      </c>
      <c r="FX494" s="45">
        <v>4000000</v>
      </c>
      <c r="FY494">
        <v>561</v>
      </c>
      <c r="FZ494">
        <v>53</v>
      </c>
      <c r="GA494">
        <v>196</v>
      </c>
      <c r="GB494">
        <v>249</v>
      </c>
      <c r="GC494">
        <v>-36</v>
      </c>
      <c r="GD494">
        <v>145</v>
      </c>
      <c r="GE494">
        <v>904</v>
      </c>
      <c r="GF494">
        <v>12932</v>
      </c>
      <c r="GG494">
        <v>17.600000000000001</v>
      </c>
      <c r="GH494">
        <v>23.8</v>
      </c>
      <c r="GI494">
        <v>41.4</v>
      </c>
      <c r="GJ494" s="42">
        <f t="shared" si="175"/>
        <v>29.2</v>
      </c>
    </row>
    <row r="495" spans="1:192" x14ac:dyDescent="0.45">
      <c r="A495" s="40">
        <v>31408</v>
      </c>
      <c r="B495" t="s">
        <v>849</v>
      </c>
      <c r="C495" t="s">
        <v>126</v>
      </c>
      <c r="D495" t="s">
        <v>91</v>
      </c>
      <c r="E495" t="s">
        <v>107</v>
      </c>
      <c r="F495">
        <v>72</v>
      </c>
      <c r="G495">
        <v>193</v>
      </c>
      <c r="H495">
        <v>2005</v>
      </c>
      <c r="I495">
        <v>2</v>
      </c>
      <c r="J495">
        <v>44</v>
      </c>
      <c r="K495" t="s">
        <v>92</v>
      </c>
      <c r="L495">
        <v>2006</v>
      </c>
      <c r="M495">
        <v>32</v>
      </c>
      <c r="N495">
        <v>12</v>
      </c>
      <c r="O495">
        <v>8471669</v>
      </c>
      <c r="P495" t="s">
        <v>2757</v>
      </c>
      <c r="Q495" t="s">
        <v>2758</v>
      </c>
      <c r="R495" t="s">
        <v>2759</v>
      </c>
      <c r="S495" t="s">
        <v>806</v>
      </c>
      <c r="T495" t="s">
        <v>716</v>
      </c>
      <c r="U495" t="s">
        <v>2760</v>
      </c>
      <c r="V495">
        <v>82</v>
      </c>
      <c r="W495">
        <v>16</v>
      </c>
      <c r="X495">
        <v>37</v>
      </c>
      <c r="Y495">
        <v>19</v>
      </c>
      <c r="Z495">
        <v>53</v>
      </c>
      <c r="AA495">
        <v>0</v>
      </c>
      <c r="AB495">
        <v>0</v>
      </c>
      <c r="AC495" s="26">
        <f t="shared" si="154"/>
        <v>0.64634146341463417</v>
      </c>
      <c r="AD495" s="20">
        <f t="shared" si="155"/>
        <v>-12.533692722371967</v>
      </c>
      <c r="AE495" s="20">
        <v>18.725999999999999</v>
      </c>
      <c r="AF495">
        <v>1</v>
      </c>
      <c r="AG495">
        <v>6.4</v>
      </c>
      <c r="AH495">
        <v>18</v>
      </c>
      <c r="AI495">
        <v>1905</v>
      </c>
      <c r="AJ495">
        <v>90059</v>
      </c>
      <c r="AK495" s="20">
        <v>1500.9833333332999</v>
      </c>
      <c r="AL495">
        <v>1500.98</v>
      </c>
      <c r="AM495">
        <v>1501</v>
      </c>
      <c r="AN495" s="26">
        <f t="shared" si="156"/>
        <v>18.304674796747967</v>
      </c>
      <c r="AO495">
        <v>30.24</v>
      </c>
      <c r="AP495" s="41">
        <f t="shared" si="157"/>
        <v>0.60227272727272729</v>
      </c>
      <c r="AQ495">
        <v>243</v>
      </c>
      <c r="AR495">
        <v>243</v>
      </c>
      <c r="AS495">
        <v>243</v>
      </c>
      <c r="AT495">
        <v>217</v>
      </c>
      <c r="AU495">
        <v>217</v>
      </c>
      <c r="AV495">
        <v>159</v>
      </c>
      <c r="AW495">
        <v>187</v>
      </c>
      <c r="AX495">
        <v>119</v>
      </c>
      <c r="AY495">
        <v>7</v>
      </c>
      <c r="AZ495">
        <v>18</v>
      </c>
      <c r="BA495" s="42">
        <f t="shared" si="158"/>
        <v>25</v>
      </c>
      <c r="BB495">
        <v>22.29</v>
      </c>
      <c r="BC495">
        <v>20.018899999999999</v>
      </c>
      <c r="BD495" s="20">
        <v>406.1</v>
      </c>
      <c r="BE495" s="20">
        <f t="shared" si="159"/>
        <v>649.1</v>
      </c>
      <c r="BF495" s="20">
        <f t="shared" si="160"/>
        <v>25.947047928686594</v>
      </c>
      <c r="BG495">
        <v>669</v>
      </c>
      <c r="BH495">
        <v>459</v>
      </c>
      <c r="BI495">
        <v>531</v>
      </c>
      <c r="BJ495" s="41">
        <f t="shared" si="161"/>
        <v>0.5575</v>
      </c>
      <c r="BK495">
        <v>43</v>
      </c>
      <c r="BL495">
        <v>43</v>
      </c>
      <c r="BM495">
        <v>47</v>
      </c>
      <c r="BN495" s="42">
        <f t="shared" si="162"/>
        <v>-4</v>
      </c>
      <c r="BO495">
        <v>58</v>
      </c>
      <c r="BP495">
        <v>19</v>
      </c>
      <c r="BQ495">
        <v>43</v>
      </c>
      <c r="BR495">
        <v>38</v>
      </c>
      <c r="BS495" s="41">
        <f t="shared" si="163"/>
        <v>3.6964980544747082E-2</v>
      </c>
      <c r="BT495">
        <v>832</v>
      </c>
      <c r="BU495">
        <v>683</v>
      </c>
      <c r="BV495" s="41">
        <f t="shared" si="164"/>
        <v>0.54917491749174918</v>
      </c>
      <c r="BW495">
        <v>260</v>
      </c>
      <c r="BX495">
        <v>232</v>
      </c>
      <c r="BY495">
        <v>268</v>
      </c>
      <c r="BZ495">
        <v>168</v>
      </c>
      <c r="CA495">
        <v>304</v>
      </c>
      <c r="CB495">
        <v>283</v>
      </c>
      <c r="CC495">
        <v>231</v>
      </c>
      <c r="CD495">
        <v>195</v>
      </c>
      <c r="CE495">
        <v>286</v>
      </c>
      <c r="CF495">
        <v>239</v>
      </c>
      <c r="CG495">
        <v>493</v>
      </c>
      <c r="CH495">
        <v>392</v>
      </c>
      <c r="CI495">
        <v>0</v>
      </c>
      <c r="CJ495">
        <v>0</v>
      </c>
      <c r="CK495">
        <v>4</v>
      </c>
      <c r="CL495">
        <v>3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1</v>
      </c>
      <c r="CT495">
        <v>2</v>
      </c>
      <c r="CU495">
        <v>1</v>
      </c>
      <c r="CV495">
        <v>9</v>
      </c>
      <c r="CW495">
        <v>1</v>
      </c>
      <c r="CX495">
        <v>3</v>
      </c>
      <c r="CY495">
        <v>3</v>
      </c>
      <c r="CZ495">
        <v>51</v>
      </c>
      <c r="DA495">
        <v>21</v>
      </c>
      <c r="DB495">
        <v>6</v>
      </c>
      <c r="DC495">
        <v>2</v>
      </c>
      <c r="DD495">
        <v>11</v>
      </c>
      <c r="DE495">
        <v>20</v>
      </c>
      <c r="DF495">
        <v>4</v>
      </c>
      <c r="DG495">
        <v>95</v>
      </c>
      <c r="DH495">
        <v>9</v>
      </c>
      <c r="DI495">
        <v>13</v>
      </c>
      <c r="DJ495">
        <v>9</v>
      </c>
      <c r="DK495">
        <v>9</v>
      </c>
      <c r="DL495">
        <v>0</v>
      </c>
      <c r="DM495">
        <v>13</v>
      </c>
      <c r="DN495">
        <v>13</v>
      </c>
      <c r="DO495">
        <v>0</v>
      </c>
      <c r="DP495" s="42">
        <f t="shared" si="165"/>
        <v>4</v>
      </c>
      <c r="DQ495" s="20">
        <v>3.1669999999999998</v>
      </c>
      <c r="DR495">
        <v>9</v>
      </c>
      <c r="DS495">
        <v>0</v>
      </c>
      <c r="DT495">
        <v>0</v>
      </c>
      <c r="DU495">
        <v>0</v>
      </c>
      <c r="DV495">
        <v>0</v>
      </c>
      <c r="DW495">
        <v>1735</v>
      </c>
      <c r="DX495">
        <v>1336</v>
      </c>
      <c r="DY495">
        <v>1300</v>
      </c>
      <c r="DZ495">
        <v>990</v>
      </c>
      <c r="EA495">
        <v>955</v>
      </c>
      <c r="EB495">
        <v>738</v>
      </c>
      <c r="EC495">
        <v>82.85</v>
      </c>
      <c r="ED495">
        <v>70.239999999999995</v>
      </c>
      <c r="EE495">
        <v>88</v>
      </c>
      <c r="EF495">
        <v>76</v>
      </c>
      <c r="EG495" s="41">
        <f t="shared" si="166"/>
        <v>9.2146596858638741E-2</v>
      </c>
      <c r="EH495" s="43">
        <f t="shared" si="167"/>
        <v>0.89701897018970189</v>
      </c>
      <c r="EI495" s="44">
        <f t="shared" si="168"/>
        <v>0.98916556704834058</v>
      </c>
      <c r="EJ495">
        <v>1733</v>
      </c>
      <c r="EK495">
        <v>1336</v>
      </c>
      <c r="EL495">
        <v>1298</v>
      </c>
      <c r="EM495">
        <v>990</v>
      </c>
      <c r="EN495">
        <v>953</v>
      </c>
      <c r="EO495">
        <v>738</v>
      </c>
      <c r="EP495">
        <v>88</v>
      </c>
      <c r="EQ495">
        <v>75</v>
      </c>
      <c r="ER495">
        <v>853</v>
      </c>
      <c r="ES495">
        <v>643</v>
      </c>
      <c r="ET495">
        <v>301</v>
      </c>
      <c r="EU495">
        <v>250</v>
      </c>
      <c r="EV495">
        <v>34</v>
      </c>
      <c r="EW495">
        <v>42</v>
      </c>
      <c r="EX495">
        <v>68</v>
      </c>
      <c r="EY495">
        <v>91</v>
      </c>
      <c r="EZ495">
        <v>2.8</v>
      </c>
      <c r="FA495">
        <v>1.9</v>
      </c>
      <c r="FB495">
        <v>4.7</v>
      </c>
      <c r="FC495" s="20">
        <v>62.12</v>
      </c>
      <c r="FD495" s="26">
        <f t="shared" si="169"/>
        <v>0.7575609756097561</v>
      </c>
      <c r="FE495">
        <v>5.1863000000000001</v>
      </c>
      <c r="FF495">
        <v>2.4500000000000002</v>
      </c>
      <c r="FG495">
        <v>0.09</v>
      </c>
      <c r="FH495">
        <v>2.54</v>
      </c>
      <c r="FL495" s="42">
        <f t="shared" si="170"/>
        <v>99</v>
      </c>
      <c r="FM495" s="20">
        <f t="shared" si="171"/>
        <v>9.5555555555555554</v>
      </c>
      <c r="FN495" s="41">
        <v>0.13819923049999999</v>
      </c>
      <c r="FO495" s="20">
        <f t="shared" si="172"/>
        <v>51.2</v>
      </c>
      <c r="FP495" s="20">
        <f t="shared" si="173"/>
        <v>53.633400000000002</v>
      </c>
      <c r="FQ495" s="20">
        <f t="shared" si="174"/>
        <v>122.75979693267067</v>
      </c>
      <c r="FR495">
        <v>1</v>
      </c>
      <c r="FS495" t="s">
        <v>111</v>
      </c>
      <c r="FT495">
        <v>43</v>
      </c>
      <c r="FU495" t="s">
        <v>721</v>
      </c>
      <c r="FV495" t="s">
        <v>711</v>
      </c>
      <c r="FW495" s="45">
        <v>7500000</v>
      </c>
      <c r="FX495" s="45">
        <v>7000000</v>
      </c>
      <c r="FY495">
        <v>824</v>
      </c>
      <c r="FZ495">
        <v>220</v>
      </c>
      <c r="GA495">
        <v>426</v>
      </c>
      <c r="GB495">
        <v>646</v>
      </c>
      <c r="GC495">
        <v>19</v>
      </c>
      <c r="GD495">
        <v>384</v>
      </c>
      <c r="GE495">
        <v>1765</v>
      </c>
      <c r="GF495">
        <v>15893</v>
      </c>
      <c r="GG495">
        <v>48.7</v>
      </c>
      <c r="GH495">
        <v>18.2</v>
      </c>
      <c r="GI495">
        <v>66.900000000000006</v>
      </c>
      <c r="GJ495" s="42">
        <f t="shared" si="175"/>
        <v>51.2</v>
      </c>
    </row>
    <row r="496" spans="1:192" x14ac:dyDescent="0.45">
      <c r="A496" s="40">
        <v>33616</v>
      </c>
      <c r="B496" t="s">
        <v>1162</v>
      </c>
      <c r="C496" t="s">
        <v>282</v>
      </c>
      <c r="D496" t="s">
        <v>107</v>
      </c>
      <c r="E496" t="s">
        <v>107</v>
      </c>
      <c r="F496">
        <v>76</v>
      </c>
      <c r="G496">
        <v>204</v>
      </c>
      <c r="H496">
        <v>2010</v>
      </c>
      <c r="I496">
        <v>1</v>
      </c>
      <c r="J496">
        <v>18</v>
      </c>
      <c r="K496" t="s">
        <v>202</v>
      </c>
      <c r="L496">
        <v>2012</v>
      </c>
      <c r="M496">
        <v>26</v>
      </c>
      <c r="N496">
        <v>4</v>
      </c>
      <c r="O496">
        <v>8475766</v>
      </c>
      <c r="P496" t="s">
        <v>2761</v>
      </c>
      <c r="Q496" t="s">
        <v>2762</v>
      </c>
      <c r="R496" t="s">
        <v>492</v>
      </c>
      <c r="S496" t="s">
        <v>1890</v>
      </c>
      <c r="T496" t="s">
        <v>725</v>
      </c>
      <c r="U496" t="s">
        <v>307</v>
      </c>
      <c r="V496">
        <v>76</v>
      </c>
      <c r="W496">
        <v>14</v>
      </c>
      <c r="X496">
        <v>5</v>
      </c>
      <c r="Y496">
        <v>2</v>
      </c>
      <c r="Z496">
        <v>19</v>
      </c>
      <c r="AA496">
        <v>15</v>
      </c>
      <c r="AB496">
        <v>45</v>
      </c>
      <c r="AC496" s="26">
        <f t="shared" si="154"/>
        <v>0.25</v>
      </c>
      <c r="AD496" s="20">
        <f t="shared" si="155"/>
        <v>3.8000000000000007</v>
      </c>
      <c r="AE496" s="20">
        <v>8.532</v>
      </c>
      <c r="AF496">
        <v>2</v>
      </c>
      <c r="AG496">
        <v>-7.5</v>
      </c>
      <c r="AH496">
        <v>123</v>
      </c>
      <c r="AI496">
        <v>1373</v>
      </c>
      <c r="AJ496">
        <v>56232</v>
      </c>
      <c r="AK496" s="20">
        <v>937.2</v>
      </c>
      <c r="AL496">
        <v>937.07</v>
      </c>
      <c r="AM496">
        <v>937</v>
      </c>
      <c r="AN496" s="26">
        <f t="shared" si="156"/>
        <v>12.331578947368422</v>
      </c>
      <c r="AO496">
        <v>20.86</v>
      </c>
      <c r="AP496" s="41">
        <f t="shared" si="157"/>
        <v>0.61290322580645162</v>
      </c>
      <c r="AQ496">
        <v>170</v>
      </c>
      <c r="AR496">
        <v>170</v>
      </c>
      <c r="AS496">
        <v>170</v>
      </c>
      <c r="AT496">
        <v>133</v>
      </c>
      <c r="AU496">
        <v>133</v>
      </c>
      <c r="AV496">
        <v>96</v>
      </c>
      <c r="AW496">
        <v>83</v>
      </c>
      <c r="AX496">
        <v>42</v>
      </c>
      <c r="AY496">
        <v>9</v>
      </c>
      <c r="AZ496">
        <v>6</v>
      </c>
      <c r="BA496" s="42">
        <f t="shared" si="158"/>
        <v>15</v>
      </c>
      <c r="BB496">
        <v>10.11</v>
      </c>
      <c r="BC496">
        <v>33.364600000000003</v>
      </c>
      <c r="BD496" s="20">
        <v>36.700000000000003</v>
      </c>
      <c r="BE496" s="20">
        <f t="shared" si="159"/>
        <v>206.7</v>
      </c>
      <c r="BF496" s="20">
        <f t="shared" si="160"/>
        <v>13.234870393887327</v>
      </c>
      <c r="BG496">
        <v>162</v>
      </c>
      <c r="BH496">
        <v>285</v>
      </c>
      <c r="BI496">
        <v>533</v>
      </c>
      <c r="BJ496" s="41">
        <f t="shared" si="161"/>
        <v>0.23309352517985613</v>
      </c>
      <c r="BK496">
        <v>187</v>
      </c>
      <c r="BL496">
        <v>187</v>
      </c>
      <c r="BM496">
        <v>71</v>
      </c>
      <c r="BN496" s="42">
        <f t="shared" si="162"/>
        <v>116</v>
      </c>
      <c r="BO496">
        <v>37</v>
      </c>
      <c r="BP496">
        <v>27</v>
      </c>
      <c r="BQ496">
        <v>29</v>
      </c>
      <c r="BR496">
        <v>78</v>
      </c>
      <c r="BS496" s="41">
        <f t="shared" si="163"/>
        <v>9.8360655737704916E-2</v>
      </c>
      <c r="BT496">
        <v>27</v>
      </c>
      <c r="BU496">
        <v>16</v>
      </c>
      <c r="BV496" s="41">
        <f t="shared" si="164"/>
        <v>0.62790697674418605</v>
      </c>
      <c r="BW496">
        <v>14</v>
      </c>
      <c r="BX496">
        <v>7</v>
      </c>
      <c r="BY496">
        <v>5</v>
      </c>
      <c r="BZ496">
        <v>6</v>
      </c>
      <c r="CA496">
        <v>8</v>
      </c>
      <c r="CB496">
        <v>3</v>
      </c>
      <c r="CC496">
        <v>4</v>
      </c>
      <c r="CD496">
        <v>4</v>
      </c>
      <c r="CE496">
        <v>10</v>
      </c>
      <c r="CF496">
        <v>6</v>
      </c>
      <c r="CG496">
        <v>18</v>
      </c>
      <c r="CH496">
        <v>10</v>
      </c>
      <c r="CI496">
        <v>0</v>
      </c>
      <c r="CJ496">
        <v>0</v>
      </c>
      <c r="CK496">
        <v>2</v>
      </c>
      <c r="CL496">
        <v>3</v>
      </c>
      <c r="CM496">
        <v>1</v>
      </c>
      <c r="CN496">
        <v>0</v>
      </c>
      <c r="CO496">
        <v>0</v>
      </c>
      <c r="CP496">
        <v>2</v>
      </c>
      <c r="CQ496">
        <v>1</v>
      </c>
      <c r="CR496">
        <v>0</v>
      </c>
      <c r="CS496">
        <v>1</v>
      </c>
      <c r="CT496">
        <v>2</v>
      </c>
      <c r="CU496">
        <v>0</v>
      </c>
      <c r="CV496">
        <v>8</v>
      </c>
      <c r="CW496">
        <v>0</v>
      </c>
      <c r="CX496">
        <v>1</v>
      </c>
      <c r="CY496">
        <v>2</v>
      </c>
      <c r="CZ496">
        <v>34</v>
      </c>
      <c r="DA496">
        <v>8</v>
      </c>
      <c r="DB496">
        <v>1</v>
      </c>
      <c r="DC496">
        <v>5</v>
      </c>
      <c r="DD496">
        <v>10</v>
      </c>
      <c r="DE496">
        <v>3</v>
      </c>
      <c r="DF496">
        <v>4</v>
      </c>
      <c r="DG496">
        <v>65</v>
      </c>
      <c r="DH496">
        <v>32</v>
      </c>
      <c r="DI496">
        <v>15</v>
      </c>
      <c r="DJ496">
        <v>32</v>
      </c>
      <c r="DK496">
        <v>25</v>
      </c>
      <c r="DL496">
        <v>7</v>
      </c>
      <c r="DM496">
        <v>21</v>
      </c>
      <c r="DN496">
        <v>14</v>
      </c>
      <c r="DO496">
        <v>7</v>
      </c>
      <c r="DP496" s="42">
        <f t="shared" si="165"/>
        <v>-17</v>
      </c>
      <c r="DQ496" s="20">
        <v>-11.692</v>
      </c>
      <c r="DR496">
        <v>19</v>
      </c>
      <c r="DS496">
        <v>9</v>
      </c>
      <c r="DT496">
        <v>0</v>
      </c>
      <c r="DU496">
        <v>2</v>
      </c>
      <c r="DV496">
        <v>2</v>
      </c>
      <c r="DW496">
        <v>681</v>
      </c>
      <c r="DX496">
        <v>1017</v>
      </c>
      <c r="DY496">
        <v>509</v>
      </c>
      <c r="DZ496">
        <v>715</v>
      </c>
      <c r="EA496">
        <v>367</v>
      </c>
      <c r="EB496">
        <v>524</v>
      </c>
      <c r="EC496">
        <v>32.17</v>
      </c>
      <c r="ED496">
        <v>46.82</v>
      </c>
      <c r="EE496">
        <v>31</v>
      </c>
      <c r="EF496">
        <v>51</v>
      </c>
      <c r="EG496" s="41">
        <f t="shared" si="166"/>
        <v>8.4468664850136238E-2</v>
      </c>
      <c r="EH496" s="43">
        <f t="shared" si="167"/>
        <v>0.90267175572519087</v>
      </c>
      <c r="EI496" s="44">
        <f t="shared" si="168"/>
        <v>0.98714042057532714</v>
      </c>
      <c r="EJ496">
        <v>679</v>
      </c>
      <c r="EK496">
        <v>1018</v>
      </c>
      <c r="EL496">
        <v>507</v>
      </c>
      <c r="EM496">
        <v>716</v>
      </c>
      <c r="EN496">
        <v>365</v>
      </c>
      <c r="EO496">
        <v>525</v>
      </c>
      <c r="EP496">
        <v>31</v>
      </c>
      <c r="EQ496">
        <v>51</v>
      </c>
      <c r="ER496">
        <v>288</v>
      </c>
      <c r="ES496">
        <v>459</v>
      </c>
      <c r="ET496">
        <v>116</v>
      </c>
      <c r="EU496">
        <v>176</v>
      </c>
      <c r="EV496">
        <v>15</v>
      </c>
      <c r="EW496">
        <v>29</v>
      </c>
      <c r="EX496">
        <v>89</v>
      </c>
      <c r="EY496">
        <v>73</v>
      </c>
      <c r="EZ496">
        <v>0.8</v>
      </c>
      <c r="FA496">
        <v>1</v>
      </c>
      <c r="FB496">
        <v>1.8</v>
      </c>
      <c r="FC496" s="20">
        <v>18.260000000000002</v>
      </c>
      <c r="FD496" s="26">
        <f t="shared" si="169"/>
        <v>0.24026315789473687</v>
      </c>
      <c r="FE496">
        <v>3.2475000000000001</v>
      </c>
      <c r="FF496">
        <v>0.33</v>
      </c>
      <c r="FG496">
        <v>-0.05</v>
      </c>
      <c r="FH496">
        <v>0.27</v>
      </c>
      <c r="FL496" s="42">
        <f t="shared" si="170"/>
        <v>397</v>
      </c>
      <c r="FM496" s="20">
        <f t="shared" si="171"/>
        <v>11.368421052631579</v>
      </c>
      <c r="FN496" s="41">
        <v>6.11549116E-2</v>
      </c>
      <c r="FO496" s="20">
        <f t="shared" si="172"/>
        <v>6.6999999999999993</v>
      </c>
      <c r="FP496" s="20">
        <f t="shared" si="173"/>
        <v>16.6616</v>
      </c>
      <c r="FQ496" s="20">
        <f t="shared" si="174"/>
        <v>108.72186709637487</v>
      </c>
      <c r="FR496">
        <v>3</v>
      </c>
      <c r="FS496" t="s">
        <v>189</v>
      </c>
      <c r="FT496">
        <v>40</v>
      </c>
      <c r="FV496" t="s">
        <v>711</v>
      </c>
      <c r="FW496" s="45">
        <v>1000000</v>
      </c>
      <c r="FX496" s="45">
        <v>1100000</v>
      </c>
      <c r="FY496">
        <v>216</v>
      </c>
      <c r="FZ496">
        <v>23</v>
      </c>
      <c r="GA496">
        <v>24</v>
      </c>
      <c r="GB496">
        <v>47</v>
      </c>
      <c r="GC496">
        <v>10</v>
      </c>
      <c r="GD496">
        <v>254</v>
      </c>
      <c r="GE496">
        <v>245</v>
      </c>
      <c r="GF496">
        <v>2540</v>
      </c>
      <c r="GG496">
        <v>0.5</v>
      </c>
      <c r="GH496">
        <v>3</v>
      </c>
      <c r="GI496">
        <v>3.6</v>
      </c>
      <c r="GJ496" s="42">
        <f t="shared" si="175"/>
        <v>6.6999999999999993</v>
      </c>
    </row>
    <row r="497" spans="1:192" x14ac:dyDescent="0.45">
      <c r="A497" s="40">
        <v>33780</v>
      </c>
      <c r="B497" t="s">
        <v>2763</v>
      </c>
      <c r="C497" t="s">
        <v>213</v>
      </c>
      <c r="D497" t="s">
        <v>91</v>
      </c>
      <c r="E497" t="s">
        <v>91</v>
      </c>
      <c r="F497">
        <v>70</v>
      </c>
      <c r="G497">
        <v>190</v>
      </c>
      <c r="H497">
        <v>2010</v>
      </c>
      <c r="I497">
        <v>1</v>
      </c>
      <c r="J497">
        <v>14</v>
      </c>
      <c r="K497" t="s">
        <v>92</v>
      </c>
      <c r="L497">
        <v>2011</v>
      </c>
      <c r="M497">
        <v>25</v>
      </c>
      <c r="N497">
        <v>7</v>
      </c>
      <c r="O497">
        <v>8475768</v>
      </c>
      <c r="P497" t="s">
        <v>2764</v>
      </c>
      <c r="Q497" t="s">
        <v>2765</v>
      </c>
      <c r="R497" t="s">
        <v>2766</v>
      </c>
      <c r="S497" t="s">
        <v>2767</v>
      </c>
      <c r="T497" t="s">
        <v>725</v>
      </c>
      <c r="U497" t="s">
        <v>95</v>
      </c>
      <c r="V497">
        <v>62</v>
      </c>
      <c r="W497">
        <v>24</v>
      </c>
      <c r="X497">
        <v>35</v>
      </c>
      <c r="Y497">
        <v>25</v>
      </c>
      <c r="Z497">
        <v>59</v>
      </c>
      <c r="AA497">
        <v>3</v>
      </c>
      <c r="AB497">
        <v>11</v>
      </c>
      <c r="AC497" s="26">
        <f t="shared" si="154"/>
        <v>0.95161290322580649</v>
      </c>
      <c r="AD497" s="20">
        <f t="shared" si="155"/>
        <v>17.666666666666664</v>
      </c>
      <c r="AE497" s="20">
        <v>22.084</v>
      </c>
      <c r="AF497">
        <v>15</v>
      </c>
      <c r="AG497">
        <v>10.6</v>
      </c>
      <c r="AH497">
        <v>26</v>
      </c>
      <c r="AI497">
        <v>1486</v>
      </c>
      <c r="AJ497">
        <v>72141</v>
      </c>
      <c r="AK497" s="20">
        <v>1202.3499999999999</v>
      </c>
      <c r="AL497">
        <v>1202.3499999999999</v>
      </c>
      <c r="AM497">
        <v>1202</v>
      </c>
      <c r="AN497" s="26">
        <f t="shared" si="156"/>
        <v>19.392741935483869</v>
      </c>
      <c r="AO497">
        <v>32.11</v>
      </c>
      <c r="AP497" s="41">
        <f t="shared" si="157"/>
        <v>0.70238095238095233</v>
      </c>
      <c r="AQ497">
        <v>269</v>
      </c>
      <c r="AR497">
        <v>269</v>
      </c>
      <c r="AS497">
        <v>269</v>
      </c>
      <c r="AT497">
        <v>218</v>
      </c>
      <c r="AU497">
        <v>218</v>
      </c>
      <c r="AV497">
        <v>157</v>
      </c>
      <c r="AW497">
        <v>180</v>
      </c>
      <c r="AX497">
        <v>77</v>
      </c>
      <c r="AY497">
        <v>10</v>
      </c>
      <c r="AZ497">
        <v>16</v>
      </c>
      <c r="BA497" s="42">
        <f t="shared" si="158"/>
        <v>26</v>
      </c>
      <c r="BB497">
        <v>18.66</v>
      </c>
      <c r="BC497">
        <v>27.847100000000001</v>
      </c>
      <c r="BD497" s="20">
        <v>415.6</v>
      </c>
      <c r="BE497" s="20">
        <f t="shared" si="159"/>
        <v>684.6</v>
      </c>
      <c r="BF497" s="20">
        <f t="shared" si="160"/>
        <v>34.163097267850461</v>
      </c>
      <c r="BG497">
        <v>619</v>
      </c>
      <c r="BH497">
        <v>395</v>
      </c>
      <c r="BI497">
        <v>229</v>
      </c>
      <c r="BJ497" s="41">
        <f t="shared" si="161"/>
        <v>0.72995283018867929</v>
      </c>
      <c r="BK497">
        <v>52</v>
      </c>
      <c r="BL497">
        <v>52</v>
      </c>
      <c r="BM497">
        <v>75</v>
      </c>
      <c r="BN497" s="42">
        <f t="shared" si="162"/>
        <v>-23</v>
      </c>
      <c r="BO497">
        <v>61</v>
      </c>
      <c r="BP497">
        <v>17</v>
      </c>
      <c r="BQ497">
        <v>45</v>
      </c>
      <c r="BR497">
        <v>30</v>
      </c>
      <c r="BS497" s="41">
        <f t="shared" si="163"/>
        <v>4.2553191489361701E-2</v>
      </c>
      <c r="BT497">
        <v>30</v>
      </c>
      <c r="BU497">
        <v>43</v>
      </c>
      <c r="BV497" s="41">
        <f t="shared" si="164"/>
        <v>0.41095890410958902</v>
      </c>
      <c r="BW497">
        <v>2</v>
      </c>
      <c r="BX497">
        <v>3</v>
      </c>
      <c r="BY497">
        <v>4</v>
      </c>
      <c r="BZ497">
        <v>6</v>
      </c>
      <c r="CA497">
        <v>24</v>
      </c>
      <c r="CB497">
        <v>34</v>
      </c>
      <c r="CC497">
        <v>10</v>
      </c>
      <c r="CD497">
        <v>13</v>
      </c>
      <c r="CE497">
        <v>13</v>
      </c>
      <c r="CF497">
        <v>12</v>
      </c>
      <c r="CG497">
        <v>21</v>
      </c>
      <c r="CH497">
        <v>26</v>
      </c>
      <c r="CI497">
        <v>1</v>
      </c>
      <c r="CJ497">
        <v>1</v>
      </c>
      <c r="CK497">
        <v>3</v>
      </c>
      <c r="CL497">
        <v>3</v>
      </c>
      <c r="CM497">
        <v>3</v>
      </c>
      <c r="CN497">
        <v>0</v>
      </c>
      <c r="CO497">
        <v>0</v>
      </c>
      <c r="CP497">
        <v>2</v>
      </c>
      <c r="CQ497">
        <v>0</v>
      </c>
      <c r="CR497">
        <v>2</v>
      </c>
      <c r="CS497">
        <v>1</v>
      </c>
      <c r="CT497">
        <v>3</v>
      </c>
      <c r="CU497">
        <v>0</v>
      </c>
      <c r="CV497">
        <v>16</v>
      </c>
      <c r="CW497">
        <v>1</v>
      </c>
      <c r="CX497">
        <v>4</v>
      </c>
      <c r="CY497">
        <v>6</v>
      </c>
      <c r="CZ497">
        <v>50</v>
      </c>
      <c r="DA497">
        <v>14</v>
      </c>
      <c r="DB497">
        <v>2</v>
      </c>
      <c r="DC497">
        <v>16</v>
      </c>
      <c r="DD497">
        <v>10</v>
      </c>
      <c r="DE497">
        <v>12</v>
      </c>
      <c r="DF497">
        <v>0</v>
      </c>
      <c r="DG497">
        <v>103</v>
      </c>
      <c r="DH497">
        <v>13</v>
      </c>
      <c r="DI497">
        <v>15</v>
      </c>
      <c r="DJ497">
        <v>14</v>
      </c>
      <c r="DK497">
        <v>14</v>
      </c>
      <c r="DL497">
        <v>0</v>
      </c>
      <c r="DM497">
        <v>13</v>
      </c>
      <c r="DN497">
        <v>13</v>
      </c>
      <c r="DO497">
        <v>0</v>
      </c>
      <c r="DP497" s="42">
        <f t="shared" si="165"/>
        <v>2</v>
      </c>
      <c r="DQ497" s="20">
        <v>2.552</v>
      </c>
      <c r="DR497">
        <v>13</v>
      </c>
      <c r="DS497">
        <v>0</v>
      </c>
      <c r="DT497">
        <v>0</v>
      </c>
      <c r="DU497">
        <v>0</v>
      </c>
      <c r="DV497">
        <v>0</v>
      </c>
      <c r="DW497">
        <v>1464</v>
      </c>
      <c r="DX497">
        <v>924</v>
      </c>
      <c r="DY497">
        <v>1098</v>
      </c>
      <c r="DZ497">
        <v>675</v>
      </c>
      <c r="EA497">
        <v>798</v>
      </c>
      <c r="EB497">
        <v>513</v>
      </c>
      <c r="EC497">
        <v>72.900000000000006</v>
      </c>
      <c r="ED497">
        <v>46.25</v>
      </c>
      <c r="EE497">
        <v>84</v>
      </c>
      <c r="EF497">
        <v>50</v>
      </c>
      <c r="EG497" s="41">
        <f t="shared" si="166"/>
        <v>0.10526315789473684</v>
      </c>
      <c r="EH497" s="43">
        <f t="shared" si="167"/>
        <v>0.90253411306042886</v>
      </c>
      <c r="EI497" s="44">
        <f t="shared" si="168"/>
        <v>1.0077972709551657</v>
      </c>
      <c r="EJ497">
        <v>1470</v>
      </c>
      <c r="EK497">
        <v>922</v>
      </c>
      <c r="EL497">
        <v>1104</v>
      </c>
      <c r="EM497">
        <v>673</v>
      </c>
      <c r="EN497">
        <v>802</v>
      </c>
      <c r="EO497">
        <v>511</v>
      </c>
      <c r="EP497">
        <v>84</v>
      </c>
      <c r="EQ497">
        <v>49</v>
      </c>
      <c r="ER497">
        <v>813</v>
      </c>
      <c r="ES497">
        <v>467</v>
      </c>
      <c r="ET497">
        <v>261</v>
      </c>
      <c r="EU497">
        <v>173</v>
      </c>
      <c r="EV497">
        <v>39</v>
      </c>
      <c r="EW497">
        <v>24</v>
      </c>
      <c r="EX497">
        <v>65</v>
      </c>
      <c r="EY497">
        <v>71</v>
      </c>
      <c r="EZ497">
        <v>5.0999999999999996</v>
      </c>
      <c r="FA497">
        <v>2.1</v>
      </c>
      <c r="FB497">
        <v>7.2</v>
      </c>
      <c r="FC497" s="20">
        <v>68.84</v>
      </c>
      <c r="FD497" s="26">
        <f t="shared" si="169"/>
        <v>1.1103225806451613</v>
      </c>
      <c r="FE497">
        <v>7.6313000000000004</v>
      </c>
      <c r="FF497">
        <v>1.01</v>
      </c>
      <c r="FG497">
        <v>1.02</v>
      </c>
      <c r="FH497">
        <v>2.0299999999999998</v>
      </c>
      <c r="FL497" s="42">
        <f t="shared" si="170"/>
        <v>108</v>
      </c>
      <c r="FM497" s="20">
        <f t="shared" si="171"/>
        <v>7.4615384615384617</v>
      </c>
      <c r="FN497" s="41">
        <v>0.15950721349999999</v>
      </c>
      <c r="FO497" s="20">
        <f t="shared" si="172"/>
        <v>56.4</v>
      </c>
      <c r="FP497" s="20">
        <f t="shared" si="173"/>
        <v>59.510399999999997</v>
      </c>
      <c r="FQ497" s="20">
        <f t="shared" si="174"/>
        <v>119.16663201230924</v>
      </c>
      <c r="FR497">
        <v>4</v>
      </c>
      <c r="FS497" t="s">
        <v>136</v>
      </c>
      <c r="FT497">
        <v>195</v>
      </c>
      <c r="FV497" t="s">
        <v>711</v>
      </c>
      <c r="FW497" s="45">
        <v>5500000</v>
      </c>
      <c r="FX497" s="45">
        <v>5350000</v>
      </c>
      <c r="FY497">
        <v>380</v>
      </c>
      <c r="FZ497">
        <v>113</v>
      </c>
      <c r="GA497">
        <v>158</v>
      </c>
      <c r="GB497">
        <v>271</v>
      </c>
      <c r="GC497">
        <v>75</v>
      </c>
      <c r="GD497">
        <v>99</v>
      </c>
      <c r="GE497">
        <v>827</v>
      </c>
      <c r="GF497">
        <v>6658</v>
      </c>
      <c r="GG497">
        <v>23.4</v>
      </c>
      <c r="GH497">
        <v>11.2</v>
      </c>
      <c r="GI497">
        <v>34.5</v>
      </c>
      <c r="GJ497" s="42">
        <f t="shared" si="175"/>
        <v>56.4</v>
      </c>
    </row>
    <row r="498" spans="1:192" x14ac:dyDescent="0.45">
      <c r="A498" s="40">
        <v>31996</v>
      </c>
      <c r="B498" t="s">
        <v>2768</v>
      </c>
      <c r="C498" t="s">
        <v>1460</v>
      </c>
      <c r="D498" t="s">
        <v>91</v>
      </c>
      <c r="E498" t="s">
        <v>91</v>
      </c>
      <c r="F498">
        <v>71</v>
      </c>
      <c r="G498">
        <v>200</v>
      </c>
      <c r="H498">
        <v>2005</v>
      </c>
      <c r="I498">
        <v>1</v>
      </c>
      <c r="J498">
        <v>1</v>
      </c>
      <c r="K498" t="s">
        <v>92</v>
      </c>
      <c r="L498">
        <v>2005</v>
      </c>
      <c r="M498">
        <v>30</v>
      </c>
      <c r="N498">
        <v>13</v>
      </c>
      <c r="O498">
        <v>8471675</v>
      </c>
      <c r="P498" t="s">
        <v>2769</v>
      </c>
      <c r="Q498" t="s">
        <v>2770</v>
      </c>
      <c r="R498" t="s">
        <v>2771</v>
      </c>
      <c r="S498" t="s">
        <v>2772</v>
      </c>
      <c r="T498" t="s">
        <v>716</v>
      </c>
      <c r="U498" t="s">
        <v>230</v>
      </c>
      <c r="V498">
        <v>82</v>
      </c>
      <c r="W498">
        <v>29</v>
      </c>
      <c r="X498">
        <v>60</v>
      </c>
      <c r="Y498">
        <v>33</v>
      </c>
      <c r="Z498">
        <v>89</v>
      </c>
      <c r="AA498">
        <v>3</v>
      </c>
      <c r="AB498">
        <v>9</v>
      </c>
      <c r="AC498" s="26">
        <f t="shared" si="154"/>
        <v>1.0853658536585367</v>
      </c>
      <c r="AD498" s="20">
        <f t="shared" si="155"/>
        <v>-18.690537084398983</v>
      </c>
      <c r="AE498" s="20">
        <v>32.146999999999998</v>
      </c>
      <c r="AF498">
        <v>0</v>
      </c>
      <c r="AG498">
        <v>18</v>
      </c>
      <c r="AH498">
        <v>46</v>
      </c>
      <c r="AI498">
        <v>2106</v>
      </c>
      <c r="AJ498">
        <v>101791</v>
      </c>
      <c r="AK498" s="20">
        <v>1696.5166666667001</v>
      </c>
      <c r="AL498">
        <v>1696.52</v>
      </c>
      <c r="AM498">
        <v>1697</v>
      </c>
      <c r="AN498" s="26">
        <f t="shared" si="156"/>
        <v>20.689227642276421</v>
      </c>
      <c r="AO498">
        <v>34.18</v>
      </c>
      <c r="AP498" s="41">
        <f t="shared" si="157"/>
        <v>0.6953125</v>
      </c>
      <c r="AQ498">
        <v>412</v>
      </c>
      <c r="AR498">
        <v>412</v>
      </c>
      <c r="AS498">
        <v>412</v>
      </c>
      <c r="AT498">
        <v>341</v>
      </c>
      <c r="AU498">
        <v>341</v>
      </c>
      <c r="AV498">
        <v>247</v>
      </c>
      <c r="AW498">
        <v>282</v>
      </c>
      <c r="AX498">
        <v>142</v>
      </c>
      <c r="AY498">
        <v>12</v>
      </c>
      <c r="AZ498">
        <v>32</v>
      </c>
      <c r="BA498" s="42">
        <f t="shared" si="158"/>
        <v>44</v>
      </c>
      <c r="BB498">
        <v>33.729999999999997</v>
      </c>
      <c r="BC498">
        <v>23.534400000000002</v>
      </c>
      <c r="BD498" s="20">
        <v>551.4</v>
      </c>
      <c r="BE498" s="20">
        <f t="shared" si="159"/>
        <v>963.4</v>
      </c>
      <c r="BF498" s="20">
        <f t="shared" si="160"/>
        <v>34.072100535213259</v>
      </c>
      <c r="BG498">
        <v>881</v>
      </c>
      <c r="BH498">
        <v>688</v>
      </c>
      <c r="BI498">
        <v>447</v>
      </c>
      <c r="BJ498" s="41">
        <f t="shared" si="161"/>
        <v>0.66340361445783136</v>
      </c>
      <c r="BK498">
        <v>75</v>
      </c>
      <c r="BL498">
        <v>75</v>
      </c>
      <c r="BM498">
        <v>68</v>
      </c>
      <c r="BN498" s="42">
        <f t="shared" si="162"/>
        <v>7</v>
      </c>
      <c r="BO498">
        <v>94</v>
      </c>
      <c r="BP498">
        <v>76</v>
      </c>
      <c r="BQ498">
        <v>42</v>
      </c>
      <c r="BR498">
        <v>36</v>
      </c>
      <c r="BS498" s="41">
        <f t="shared" si="163"/>
        <v>3.4615384615384617E-2</v>
      </c>
      <c r="BT498">
        <v>1026</v>
      </c>
      <c r="BU498">
        <v>909</v>
      </c>
      <c r="BV498" s="41">
        <f t="shared" si="164"/>
        <v>0.53023255813953485</v>
      </c>
      <c r="BW498">
        <v>212</v>
      </c>
      <c r="BX498">
        <v>223</v>
      </c>
      <c r="BY498">
        <v>360</v>
      </c>
      <c r="BZ498">
        <v>315</v>
      </c>
      <c r="CA498">
        <v>454</v>
      </c>
      <c r="CB498">
        <v>371</v>
      </c>
      <c r="CC498">
        <v>285</v>
      </c>
      <c r="CD498">
        <v>237</v>
      </c>
      <c r="CE498">
        <v>369</v>
      </c>
      <c r="CF498">
        <v>339</v>
      </c>
      <c r="CG498">
        <v>600</v>
      </c>
      <c r="CH498">
        <v>522</v>
      </c>
      <c r="CI498">
        <v>1</v>
      </c>
      <c r="CJ498">
        <v>3</v>
      </c>
      <c r="CK498">
        <v>5</v>
      </c>
      <c r="CL498">
        <v>6</v>
      </c>
      <c r="CM498">
        <v>3</v>
      </c>
      <c r="CN498">
        <v>0</v>
      </c>
      <c r="CO498">
        <v>0</v>
      </c>
      <c r="CP498">
        <v>4</v>
      </c>
      <c r="CQ498">
        <v>0</v>
      </c>
      <c r="CR498">
        <v>1</v>
      </c>
      <c r="CS498">
        <v>5</v>
      </c>
      <c r="CT498">
        <v>5</v>
      </c>
      <c r="CU498">
        <v>1</v>
      </c>
      <c r="CV498">
        <v>13</v>
      </c>
      <c r="CW498">
        <v>0</v>
      </c>
      <c r="CX498">
        <v>9</v>
      </c>
      <c r="CY498">
        <v>13</v>
      </c>
      <c r="CZ498">
        <v>72</v>
      </c>
      <c r="DA498">
        <v>27</v>
      </c>
      <c r="DB498">
        <v>4</v>
      </c>
      <c r="DC498">
        <v>17</v>
      </c>
      <c r="DD498">
        <v>37</v>
      </c>
      <c r="DE498">
        <v>23</v>
      </c>
      <c r="DF498">
        <v>3</v>
      </c>
      <c r="DG498">
        <v>136</v>
      </c>
      <c r="DH498">
        <v>18</v>
      </c>
      <c r="DI498">
        <v>17</v>
      </c>
      <c r="DJ498">
        <v>17</v>
      </c>
      <c r="DK498">
        <v>17</v>
      </c>
      <c r="DL498">
        <v>0</v>
      </c>
      <c r="DM498">
        <v>17</v>
      </c>
      <c r="DN498">
        <v>17</v>
      </c>
      <c r="DO498">
        <v>0</v>
      </c>
      <c r="DP498" s="42">
        <f t="shared" si="165"/>
        <v>-1</v>
      </c>
      <c r="DQ498" s="20">
        <v>-2.3580000000000001</v>
      </c>
      <c r="DR498">
        <v>17</v>
      </c>
      <c r="DS498">
        <v>0</v>
      </c>
      <c r="DT498">
        <v>0</v>
      </c>
      <c r="DU498">
        <v>1</v>
      </c>
      <c r="DV498">
        <v>0</v>
      </c>
      <c r="DW498">
        <v>2129</v>
      </c>
      <c r="DX498">
        <v>1378</v>
      </c>
      <c r="DY498">
        <v>1645</v>
      </c>
      <c r="DZ498">
        <v>1004</v>
      </c>
      <c r="EA498">
        <v>1190</v>
      </c>
      <c r="EB498">
        <v>732</v>
      </c>
      <c r="EC498">
        <v>129.74</v>
      </c>
      <c r="ED498">
        <v>71.2</v>
      </c>
      <c r="EE498">
        <v>128</v>
      </c>
      <c r="EF498">
        <v>73</v>
      </c>
      <c r="EG498" s="41">
        <f t="shared" si="166"/>
        <v>0.10756302521008404</v>
      </c>
      <c r="EH498" s="43">
        <f t="shared" si="167"/>
        <v>0.9002732240437159</v>
      </c>
      <c r="EI498" s="44">
        <f t="shared" si="168"/>
        <v>1.0078362492538</v>
      </c>
      <c r="EJ498">
        <v>2136</v>
      </c>
      <c r="EK498">
        <v>1371</v>
      </c>
      <c r="EL498">
        <v>1650</v>
      </c>
      <c r="EM498">
        <v>998</v>
      </c>
      <c r="EN498">
        <v>1195</v>
      </c>
      <c r="EO498">
        <v>726</v>
      </c>
      <c r="EP498">
        <v>128</v>
      </c>
      <c r="EQ498">
        <v>73</v>
      </c>
      <c r="ER498">
        <v>1215</v>
      </c>
      <c r="ES498">
        <v>734</v>
      </c>
      <c r="ET498">
        <v>492</v>
      </c>
      <c r="EU498">
        <v>298</v>
      </c>
      <c r="EV498">
        <v>70</v>
      </c>
      <c r="EW498">
        <v>32</v>
      </c>
      <c r="EX498">
        <v>112</v>
      </c>
      <c r="EY498">
        <v>114</v>
      </c>
      <c r="EZ498">
        <v>7.3</v>
      </c>
      <c r="FA498">
        <v>1.8</v>
      </c>
      <c r="FB498">
        <v>9.1</v>
      </c>
      <c r="FC498" s="20">
        <v>93.48</v>
      </c>
      <c r="FD498" s="26">
        <f t="shared" si="169"/>
        <v>1.1400000000000001</v>
      </c>
      <c r="FE498">
        <v>12.6759</v>
      </c>
      <c r="FF498">
        <v>3.09</v>
      </c>
      <c r="FG498">
        <v>0.19</v>
      </c>
      <c r="FH498">
        <v>3.27</v>
      </c>
      <c r="FI498">
        <v>4</v>
      </c>
      <c r="FJ498">
        <v>2</v>
      </c>
      <c r="FK498">
        <v>0</v>
      </c>
      <c r="FL498" s="42">
        <f t="shared" si="170"/>
        <v>157</v>
      </c>
      <c r="FM498" s="20">
        <f t="shared" si="171"/>
        <v>6.882352941176471</v>
      </c>
      <c r="FN498" s="41">
        <v>0.12033195020000001</v>
      </c>
      <c r="FO498" s="20">
        <f t="shared" si="172"/>
        <v>84.4</v>
      </c>
      <c r="FP498" s="20">
        <f t="shared" si="173"/>
        <v>88.528400000000005</v>
      </c>
      <c r="FQ498" s="20">
        <f t="shared" si="174"/>
        <v>124.0303680475326</v>
      </c>
      <c r="FU498" t="s">
        <v>702</v>
      </c>
      <c r="FV498" t="s">
        <v>711</v>
      </c>
      <c r="FW498" s="45">
        <v>10900000</v>
      </c>
      <c r="FX498" s="45">
        <v>8700000</v>
      </c>
      <c r="FY498">
        <v>864</v>
      </c>
      <c r="FZ498">
        <v>411</v>
      </c>
      <c r="GA498">
        <v>705</v>
      </c>
      <c r="GB498">
        <v>1116</v>
      </c>
      <c r="GC498">
        <v>165</v>
      </c>
      <c r="GD498">
        <v>622</v>
      </c>
      <c r="GE498">
        <v>2843</v>
      </c>
      <c r="GF498">
        <v>18028</v>
      </c>
      <c r="GG498">
        <v>112.8</v>
      </c>
      <c r="GH498">
        <v>25.1</v>
      </c>
      <c r="GI498">
        <v>137.9</v>
      </c>
      <c r="GJ498" s="42">
        <f t="shared" si="175"/>
        <v>84.4</v>
      </c>
    </row>
    <row r="499" spans="1:192" x14ac:dyDescent="0.45">
      <c r="A499" s="40">
        <v>33579</v>
      </c>
      <c r="B499" t="s">
        <v>2773</v>
      </c>
      <c r="C499" t="s">
        <v>145</v>
      </c>
      <c r="D499" t="s">
        <v>91</v>
      </c>
      <c r="E499" t="s">
        <v>91</v>
      </c>
      <c r="F499">
        <v>75</v>
      </c>
      <c r="G499">
        <v>214</v>
      </c>
      <c r="H499">
        <v>2010</v>
      </c>
      <c r="I499">
        <v>1</v>
      </c>
      <c r="J499">
        <v>21</v>
      </c>
      <c r="K499" t="s">
        <v>92</v>
      </c>
      <c r="L499">
        <v>2011</v>
      </c>
      <c r="M499">
        <v>26</v>
      </c>
      <c r="N499">
        <v>7</v>
      </c>
      <c r="O499">
        <v>8475772</v>
      </c>
      <c r="P499" t="s">
        <v>2774</v>
      </c>
      <c r="Q499" t="s">
        <v>2775</v>
      </c>
      <c r="R499" t="s">
        <v>2776</v>
      </c>
      <c r="S499" t="s">
        <v>2777</v>
      </c>
      <c r="T499" t="s">
        <v>716</v>
      </c>
      <c r="U499" t="s">
        <v>2778</v>
      </c>
      <c r="V499">
        <v>81</v>
      </c>
      <c r="W499">
        <v>11</v>
      </c>
      <c r="X499">
        <v>21</v>
      </c>
      <c r="Y499">
        <v>12</v>
      </c>
      <c r="Z499">
        <v>32</v>
      </c>
      <c r="AA499">
        <v>0</v>
      </c>
      <c r="AB499">
        <v>0</v>
      </c>
      <c r="AC499" s="26">
        <f t="shared" si="154"/>
        <v>0.39506172839506171</v>
      </c>
      <c r="AD499" s="20">
        <f t="shared" si="155"/>
        <v>4.0492957746478879</v>
      </c>
      <c r="AE499" s="20">
        <v>11.676</v>
      </c>
      <c r="AF499">
        <v>4</v>
      </c>
      <c r="AG499">
        <v>-0.4</v>
      </c>
      <c r="AH499">
        <v>8</v>
      </c>
      <c r="AI499">
        <v>1735</v>
      </c>
      <c r="AJ499">
        <v>71291</v>
      </c>
      <c r="AK499" s="20">
        <v>1188.1833333333</v>
      </c>
      <c r="AL499">
        <v>1188.32</v>
      </c>
      <c r="AM499">
        <v>1188</v>
      </c>
      <c r="AN499" s="26">
        <f t="shared" si="156"/>
        <v>14.668930041152263</v>
      </c>
      <c r="AO499">
        <v>24.58</v>
      </c>
      <c r="AP499" s="41">
        <f t="shared" si="157"/>
        <v>0.61538461538461542</v>
      </c>
      <c r="AQ499">
        <v>173</v>
      </c>
      <c r="AR499">
        <v>173</v>
      </c>
      <c r="AS499">
        <v>173</v>
      </c>
      <c r="AT499">
        <v>146</v>
      </c>
      <c r="AU499">
        <v>146</v>
      </c>
      <c r="AV499">
        <v>109</v>
      </c>
      <c r="AW499">
        <v>111</v>
      </c>
      <c r="AX499">
        <v>49</v>
      </c>
      <c r="AY499">
        <v>8</v>
      </c>
      <c r="AZ499">
        <v>11</v>
      </c>
      <c r="BA499" s="42">
        <f t="shared" si="158"/>
        <v>19</v>
      </c>
      <c r="BB499">
        <v>11.66</v>
      </c>
      <c r="BC499">
        <v>31.220199999999998</v>
      </c>
      <c r="BD499" s="20">
        <v>244.3</v>
      </c>
      <c r="BE499" s="20">
        <f t="shared" si="159"/>
        <v>417.3</v>
      </c>
      <c r="BF499" s="20">
        <f t="shared" si="160"/>
        <v>21.070082132758856</v>
      </c>
      <c r="BG499">
        <v>259</v>
      </c>
      <c r="BH499">
        <v>327</v>
      </c>
      <c r="BI499">
        <v>646</v>
      </c>
      <c r="BJ499" s="41">
        <f t="shared" si="161"/>
        <v>0.28618784530386743</v>
      </c>
      <c r="BK499">
        <v>52</v>
      </c>
      <c r="BL499">
        <v>52</v>
      </c>
      <c r="BM499">
        <v>101</v>
      </c>
      <c r="BN499" s="42">
        <f t="shared" si="162"/>
        <v>-49</v>
      </c>
      <c r="BO499">
        <v>37</v>
      </c>
      <c r="BP499">
        <v>27</v>
      </c>
      <c r="BQ499">
        <v>34</v>
      </c>
      <c r="BR499">
        <v>50</v>
      </c>
      <c r="BS499" s="41">
        <f t="shared" si="163"/>
        <v>5.0454086781029264E-2</v>
      </c>
      <c r="BT499">
        <v>560</v>
      </c>
      <c r="BU499">
        <v>473</v>
      </c>
      <c r="BV499" s="41">
        <f t="shared" si="164"/>
        <v>0.54211035818005804</v>
      </c>
      <c r="BW499">
        <v>314</v>
      </c>
      <c r="BX499">
        <v>254</v>
      </c>
      <c r="BY499">
        <v>162</v>
      </c>
      <c r="BZ499">
        <v>123</v>
      </c>
      <c r="CA499">
        <v>84</v>
      </c>
      <c r="CB499">
        <v>96</v>
      </c>
      <c r="CC499">
        <v>148</v>
      </c>
      <c r="CD499">
        <v>133</v>
      </c>
      <c r="CE499">
        <v>190</v>
      </c>
      <c r="CF499">
        <v>171</v>
      </c>
      <c r="CG499">
        <v>347</v>
      </c>
      <c r="CH499">
        <v>268</v>
      </c>
      <c r="CI499">
        <v>0</v>
      </c>
      <c r="CJ499">
        <v>0</v>
      </c>
      <c r="CK499">
        <v>2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3</v>
      </c>
      <c r="CU499">
        <v>0</v>
      </c>
      <c r="CV499">
        <v>5</v>
      </c>
      <c r="CW499">
        <v>1</v>
      </c>
      <c r="CX499">
        <v>0</v>
      </c>
      <c r="CY499">
        <v>8</v>
      </c>
      <c r="CZ499">
        <v>28</v>
      </c>
      <c r="DA499">
        <v>10</v>
      </c>
      <c r="DB499">
        <v>2</v>
      </c>
      <c r="DC499">
        <v>6</v>
      </c>
      <c r="DD499">
        <v>29</v>
      </c>
      <c r="DE499">
        <v>9</v>
      </c>
      <c r="DF499">
        <v>1</v>
      </c>
      <c r="DG499">
        <v>52</v>
      </c>
      <c r="DH499">
        <v>4</v>
      </c>
      <c r="DI499">
        <v>14</v>
      </c>
      <c r="DJ499">
        <v>4</v>
      </c>
      <c r="DK499">
        <v>4</v>
      </c>
      <c r="DL499">
        <v>0</v>
      </c>
      <c r="DM499">
        <v>15</v>
      </c>
      <c r="DN499">
        <v>15</v>
      </c>
      <c r="DO499">
        <v>0</v>
      </c>
      <c r="DP499" s="42">
        <f t="shared" si="165"/>
        <v>10</v>
      </c>
      <c r="DQ499" s="20">
        <v>9.0570000000000004</v>
      </c>
      <c r="DR499">
        <v>4</v>
      </c>
      <c r="DS499">
        <v>0</v>
      </c>
      <c r="DT499">
        <v>0</v>
      </c>
      <c r="DU499">
        <v>0</v>
      </c>
      <c r="DV499">
        <v>0</v>
      </c>
      <c r="DW499">
        <v>940</v>
      </c>
      <c r="DX499">
        <v>1253</v>
      </c>
      <c r="DY499">
        <v>720</v>
      </c>
      <c r="DZ499">
        <v>941</v>
      </c>
      <c r="EA499">
        <v>532</v>
      </c>
      <c r="EB499">
        <v>711</v>
      </c>
      <c r="EC499">
        <v>45.21</v>
      </c>
      <c r="ED499">
        <v>69.19</v>
      </c>
      <c r="EE499">
        <v>52</v>
      </c>
      <c r="EF499">
        <v>67</v>
      </c>
      <c r="EG499" s="41">
        <f t="shared" si="166"/>
        <v>9.7744360902255634E-2</v>
      </c>
      <c r="EH499" s="43">
        <f t="shared" si="167"/>
        <v>0.90576652601969054</v>
      </c>
      <c r="EI499" s="44">
        <f t="shared" si="168"/>
        <v>1.0035108869219462</v>
      </c>
      <c r="EJ499">
        <v>936</v>
      </c>
      <c r="EK499">
        <v>1255</v>
      </c>
      <c r="EL499">
        <v>718</v>
      </c>
      <c r="EM499">
        <v>943</v>
      </c>
      <c r="EN499">
        <v>531</v>
      </c>
      <c r="EO499">
        <v>713</v>
      </c>
      <c r="EP499">
        <v>52</v>
      </c>
      <c r="EQ499">
        <v>67</v>
      </c>
      <c r="ER499">
        <v>458</v>
      </c>
      <c r="ES499">
        <v>632</v>
      </c>
      <c r="ET499">
        <v>179</v>
      </c>
      <c r="EU499">
        <v>279</v>
      </c>
      <c r="EV499">
        <v>26</v>
      </c>
      <c r="EW499">
        <v>40</v>
      </c>
      <c r="EX499">
        <v>72</v>
      </c>
      <c r="EY499">
        <v>72</v>
      </c>
      <c r="EZ499">
        <v>1.1000000000000001</v>
      </c>
      <c r="FA499">
        <v>1.4</v>
      </c>
      <c r="FB499">
        <v>2.5</v>
      </c>
      <c r="FC499" s="20">
        <v>33.200000000000003</v>
      </c>
      <c r="FD499" s="26">
        <f t="shared" si="169"/>
        <v>0.4098765432098766</v>
      </c>
      <c r="FE499">
        <v>1.976</v>
      </c>
      <c r="FF499">
        <v>0.25</v>
      </c>
      <c r="FG499">
        <v>0.09</v>
      </c>
      <c r="FH499">
        <v>0.34</v>
      </c>
      <c r="FL499" s="42">
        <f t="shared" si="170"/>
        <v>110</v>
      </c>
      <c r="FM499" s="20">
        <f t="shared" si="171"/>
        <v>21.5</v>
      </c>
      <c r="FN499" s="41">
        <v>4.7707198400000005E-2</v>
      </c>
      <c r="FO499" s="20">
        <f t="shared" si="172"/>
        <v>31.2</v>
      </c>
      <c r="FP499" s="20">
        <f t="shared" si="173"/>
        <v>33.811399999999999</v>
      </c>
      <c r="FQ499" s="20">
        <f t="shared" si="174"/>
        <v>110.7277501009829</v>
      </c>
      <c r="FV499" t="s">
        <v>751</v>
      </c>
      <c r="FW499" s="45">
        <v>2075000</v>
      </c>
      <c r="FX499" s="45">
        <v>2075000</v>
      </c>
      <c r="FY499">
        <v>365</v>
      </c>
      <c r="FZ499">
        <v>49</v>
      </c>
      <c r="GA499">
        <v>81</v>
      </c>
      <c r="GB499">
        <v>130</v>
      </c>
      <c r="GC499">
        <v>-28</v>
      </c>
      <c r="GD499">
        <v>60</v>
      </c>
      <c r="GE499">
        <v>532</v>
      </c>
      <c r="GF499">
        <v>5395</v>
      </c>
      <c r="GG499">
        <v>4.7</v>
      </c>
      <c r="GH499">
        <v>5</v>
      </c>
      <c r="GI499">
        <v>9.6999999999999993</v>
      </c>
      <c r="GJ499" s="42">
        <f t="shared" si="175"/>
        <v>31.2</v>
      </c>
    </row>
    <row r="500" spans="1:192" x14ac:dyDescent="0.45">
      <c r="A500" s="40">
        <v>31790</v>
      </c>
      <c r="B500" t="s">
        <v>2779</v>
      </c>
      <c r="C500" t="s">
        <v>2780</v>
      </c>
      <c r="D500" t="s">
        <v>107</v>
      </c>
      <c r="E500" t="s">
        <v>107</v>
      </c>
      <c r="F500">
        <v>73</v>
      </c>
      <c r="G500">
        <v>227</v>
      </c>
      <c r="H500">
        <v>2005</v>
      </c>
      <c r="I500">
        <v>1</v>
      </c>
      <c r="J500">
        <v>3</v>
      </c>
      <c r="K500" t="s">
        <v>92</v>
      </c>
      <c r="L500">
        <v>2006</v>
      </c>
      <c r="M500">
        <v>31</v>
      </c>
      <c r="N500">
        <v>12</v>
      </c>
      <c r="O500">
        <v>8471677</v>
      </c>
      <c r="P500" t="s">
        <v>2781</v>
      </c>
      <c r="Q500" t="s">
        <v>2782</v>
      </c>
      <c r="R500" t="s">
        <v>312</v>
      </c>
      <c r="S500" t="s">
        <v>2783</v>
      </c>
      <c r="T500" t="s">
        <v>720</v>
      </c>
      <c r="U500" t="s">
        <v>159</v>
      </c>
      <c r="V500">
        <v>77</v>
      </c>
      <c r="W500">
        <v>3</v>
      </c>
      <c r="X500">
        <v>8</v>
      </c>
      <c r="Y500">
        <v>4</v>
      </c>
      <c r="Z500">
        <v>11</v>
      </c>
      <c r="AA500">
        <v>18</v>
      </c>
      <c r="AB500">
        <v>71</v>
      </c>
      <c r="AC500" s="26">
        <f t="shared" si="154"/>
        <v>0.14285714285714285</v>
      </c>
      <c r="AD500" s="20">
        <f t="shared" si="155"/>
        <v>-17.91561181434599</v>
      </c>
      <c r="AE500" s="20">
        <v>3.9390000000000001</v>
      </c>
      <c r="AF500">
        <v>-6</v>
      </c>
      <c r="AG500">
        <v>-10.9</v>
      </c>
      <c r="AH500">
        <v>22</v>
      </c>
      <c r="AI500">
        <v>1920</v>
      </c>
      <c r="AJ500">
        <v>90304</v>
      </c>
      <c r="AK500" s="20">
        <v>1505.0666666667</v>
      </c>
      <c r="AL500">
        <v>1505.07</v>
      </c>
      <c r="AM500">
        <v>1505</v>
      </c>
      <c r="AN500" s="26">
        <f t="shared" si="156"/>
        <v>19.546320346320346</v>
      </c>
      <c r="AO500">
        <v>32.49</v>
      </c>
      <c r="AP500" s="41">
        <f t="shared" si="157"/>
        <v>0.2</v>
      </c>
      <c r="AQ500">
        <v>175</v>
      </c>
      <c r="AR500">
        <v>175</v>
      </c>
      <c r="AS500">
        <v>175</v>
      </c>
      <c r="AT500">
        <v>125</v>
      </c>
      <c r="AU500">
        <v>125</v>
      </c>
      <c r="AV500">
        <v>88</v>
      </c>
      <c r="AW500">
        <v>47</v>
      </c>
      <c r="AX500">
        <v>6</v>
      </c>
      <c r="AY500">
        <v>2</v>
      </c>
      <c r="AZ500">
        <v>8</v>
      </c>
      <c r="BA500" s="42">
        <f t="shared" si="158"/>
        <v>10</v>
      </c>
      <c r="BB500">
        <v>4.13</v>
      </c>
      <c r="BC500">
        <v>55.420499999999997</v>
      </c>
      <c r="BD500" s="20">
        <v>100.7</v>
      </c>
      <c r="BE500" s="20">
        <f t="shared" si="159"/>
        <v>275.7</v>
      </c>
      <c r="BF500" s="20">
        <f t="shared" si="160"/>
        <v>10.990850923877296</v>
      </c>
      <c r="BG500">
        <v>395</v>
      </c>
      <c r="BH500">
        <v>442</v>
      </c>
      <c r="BI500">
        <v>620</v>
      </c>
      <c r="BJ500" s="41">
        <f t="shared" si="161"/>
        <v>0.3891625615763547</v>
      </c>
      <c r="BK500">
        <v>101</v>
      </c>
      <c r="BL500">
        <v>101</v>
      </c>
      <c r="BM500">
        <v>89</v>
      </c>
      <c r="BN500" s="42">
        <f t="shared" si="162"/>
        <v>12</v>
      </c>
      <c r="BO500">
        <v>37</v>
      </c>
      <c r="BP500">
        <v>23</v>
      </c>
      <c r="BQ500">
        <v>20</v>
      </c>
      <c r="BR500">
        <v>135</v>
      </c>
      <c r="BS500" s="41">
        <f t="shared" si="163"/>
        <v>0.10104790419161677</v>
      </c>
      <c r="BT500">
        <v>0</v>
      </c>
      <c r="BU500">
        <v>0</v>
      </c>
      <c r="BV500" s="41">
        <f t="shared" si="164"/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2</v>
      </c>
      <c r="CW500">
        <v>1</v>
      </c>
      <c r="CX500">
        <v>0</v>
      </c>
      <c r="CY500">
        <v>4</v>
      </c>
      <c r="CZ500">
        <v>32</v>
      </c>
      <c r="DA500">
        <v>5</v>
      </c>
      <c r="DB500">
        <v>1</v>
      </c>
      <c r="DC500">
        <v>33</v>
      </c>
      <c r="DD500">
        <v>11</v>
      </c>
      <c r="DE500">
        <v>0</v>
      </c>
      <c r="DF500">
        <v>0</v>
      </c>
      <c r="DG500">
        <v>38</v>
      </c>
      <c r="DH500">
        <v>11</v>
      </c>
      <c r="DI500">
        <v>4</v>
      </c>
      <c r="DJ500">
        <v>12</v>
      </c>
      <c r="DK500">
        <v>12</v>
      </c>
      <c r="DL500">
        <v>0</v>
      </c>
      <c r="DM500">
        <v>4</v>
      </c>
      <c r="DN500">
        <v>4</v>
      </c>
      <c r="DO500">
        <v>0</v>
      </c>
      <c r="DP500" s="42">
        <f t="shared" si="165"/>
        <v>-7</v>
      </c>
      <c r="DQ500" s="20">
        <v>-1.9630000000000001</v>
      </c>
      <c r="DR500">
        <v>11</v>
      </c>
      <c r="DS500">
        <v>0</v>
      </c>
      <c r="DT500">
        <v>0</v>
      </c>
      <c r="DU500">
        <v>0</v>
      </c>
      <c r="DV500">
        <v>0</v>
      </c>
      <c r="DW500">
        <v>1256</v>
      </c>
      <c r="DX500">
        <v>1629</v>
      </c>
      <c r="DY500">
        <v>967</v>
      </c>
      <c r="DZ500">
        <v>1201</v>
      </c>
      <c r="EA500">
        <v>700</v>
      </c>
      <c r="EB500">
        <v>891</v>
      </c>
      <c r="EC500">
        <v>62.8</v>
      </c>
      <c r="ED500">
        <v>89.83</v>
      </c>
      <c r="EE500">
        <v>55</v>
      </c>
      <c r="EF500">
        <v>94</v>
      </c>
      <c r="EG500" s="41">
        <f t="shared" si="166"/>
        <v>7.857142857142857E-2</v>
      </c>
      <c r="EH500" s="43">
        <f t="shared" si="167"/>
        <v>0.89450056116722787</v>
      </c>
      <c r="EI500" s="44">
        <f t="shared" si="168"/>
        <v>0.97307198973865638</v>
      </c>
      <c r="EJ500">
        <v>1254</v>
      </c>
      <c r="EK500">
        <v>1625</v>
      </c>
      <c r="EL500">
        <v>964</v>
      </c>
      <c r="EM500">
        <v>1196</v>
      </c>
      <c r="EN500">
        <v>697</v>
      </c>
      <c r="EO500">
        <v>887</v>
      </c>
      <c r="EP500">
        <v>55</v>
      </c>
      <c r="EQ500">
        <v>93</v>
      </c>
      <c r="ER500">
        <v>628</v>
      </c>
      <c r="ES500">
        <v>855</v>
      </c>
      <c r="ET500">
        <v>230</v>
      </c>
      <c r="EU500">
        <v>333</v>
      </c>
      <c r="EV500">
        <v>30</v>
      </c>
      <c r="EW500">
        <v>48</v>
      </c>
      <c r="EX500">
        <v>91</v>
      </c>
      <c r="EY500">
        <v>80</v>
      </c>
      <c r="EZ500">
        <v>-0.4</v>
      </c>
      <c r="FA500">
        <v>2.6</v>
      </c>
      <c r="FB500">
        <v>2.2000000000000002</v>
      </c>
      <c r="FC500" s="20">
        <v>13.25</v>
      </c>
      <c r="FD500" s="26">
        <f t="shared" si="169"/>
        <v>0.17207792207792208</v>
      </c>
      <c r="FE500">
        <v>0.80290000000000006</v>
      </c>
      <c r="FF500">
        <v>-0.31</v>
      </c>
      <c r="FG500">
        <v>-0.53</v>
      </c>
      <c r="FH500">
        <v>-0.84</v>
      </c>
      <c r="FI500">
        <v>3</v>
      </c>
      <c r="FJ500">
        <v>2</v>
      </c>
      <c r="FK500">
        <v>1</v>
      </c>
      <c r="FL500" s="42">
        <f t="shared" si="170"/>
        <v>258</v>
      </c>
      <c r="FM500" s="20">
        <f t="shared" si="171"/>
        <v>11</v>
      </c>
      <c r="FN500" s="41">
        <v>1.3711610300000001E-2</v>
      </c>
      <c r="FO500" s="20">
        <f t="shared" si="172"/>
        <v>8.8000000000000007</v>
      </c>
      <c r="FP500" s="20">
        <f t="shared" si="173"/>
        <v>10.6074</v>
      </c>
      <c r="FQ500" s="20">
        <f t="shared" si="174"/>
        <v>115.01126193466085</v>
      </c>
      <c r="FV500" t="s">
        <v>711</v>
      </c>
      <c r="FW500" s="45">
        <v>5000000</v>
      </c>
      <c r="FX500" s="45">
        <v>4357143</v>
      </c>
      <c r="FY500">
        <v>788</v>
      </c>
      <c r="FZ500">
        <v>66</v>
      </c>
      <c r="GA500">
        <v>212</v>
      </c>
      <c r="GB500">
        <v>278</v>
      </c>
      <c r="GC500">
        <v>-109</v>
      </c>
      <c r="GD500">
        <v>454</v>
      </c>
      <c r="GE500">
        <v>1269</v>
      </c>
      <c r="GF500">
        <v>18025</v>
      </c>
      <c r="GG500">
        <v>16.2</v>
      </c>
      <c r="GH500">
        <v>31.4</v>
      </c>
      <c r="GI500">
        <v>47.6</v>
      </c>
      <c r="GJ500" s="42">
        <f t="shared" si="175"/>
        <v>8.8000000000000007</v>
      </c>
    </row>
    <row r="501" spans="1:192" x14ac:dyDescent="0.45">
      <c r="A501" s="40">
        <v>31684</v>
      </c>
      <c r="B501" t="s">
        <v>2784</v>
      </c>
      <c r="C501" t="s">
        <v>145</v>
      </c>
      <c r="D501" t="s">
        <v>91</v>
      </c>
      <c r="E501" t="s">
        <v>91</v>
      </c>
      <c r="F501">
        <v>75</v>
      </c>
      <c r="G501">
        <v>200</v>
      </c>
      <c r="H501">
        <v>2005</v>
      </c>
      <c r="I501">
        <v>1</v>
      </c>
      <c r="J501">
        <v>4</v>
      </c>
      <c r="K501" t="s">
        <v>92</v>
      </c>
      <c r="L501">
        <v>2006</v>
      </c>
      <c r="M501">
        <v>31</v>
      </c>
      <c r="N501">
        <v>12</v>
      </c>
      <c r="O501">
        <v>8471678</v>
      </c>
      <c r="P501" t="s">
        <v>2785</v>
      </c>
      <c r="Q501" t="s">
        <v>2786</v>
      </c>
      <c r="R501" t="s">
        <v>1141</v>
      </c>
      <c r="S501" t="s">
        <v>2787</v>
      </c>
      <c r="T501" t="s">
        <v>725</v>
      </c>
      <c r="U501" t="s">
        <v>313</v>
      </c>
      <c r="V501">
        <v>74</v>
      </c>
      <c r="W501">
        <v>13</v>
      </c>
      <c r="X501">
        <v>6</v>
      </c>
      <c r="Y501">
        <v>6</v>
      </c>
      <c r="Z501">
        <v>19</v>
      </c>
      <c r="AA501">
        <v>10</v>
      </c>
      <c r="AB501">
        <v>45</v>
      </c>
      <c r="AC501" s="26">
        <f t="shared" si="154"/>
        <v>0.25675675675675674</v>
      </c>
      <c r="AD501" s="20">
        <f t="shared" si="155"/>
        <v>-13.769509981851179</v>
      </c>
      <c r="AE501" s="20">
        <v>8.3049999999999997</v>
      </c>
      <c r="AF501">
        <v>-8</v>
      </c>
      <c r="AG501">
        <v>-8.4</v>
      </c>
      <c r="AH501">
        <v>22</v>
      </c>
      <c r="AI501">
        <v>1462</v>
      </c>
      <c r="AJ501">
        <v>60751</v>
      </c>
      <c r="AK501" s="20">
        <v>1012.5166666667</v>
      </c>
      <c r="AL501">
        <v>1012.52</v>
      </c>
      <c r="AM501">
        <v>1013</v>
      </c>
      <c r="AN501" s="26">
        <f t="shared" si="156"/>
        <v>13.682657657657657</v>
      </c>
      <c r="AO501">
        <v>23.03</v>
      </c>
      <c r="AP501" s="41">
        <f t="shared" si="157"/>
        <v>0.61290322580645162</v>
      </c>
      <c r="AQ501">
        <v>146</v>
      </c>
      <c r="AR501">
        <v>146</v>
      </c>
      <c r="AS501">
        <v>145</v>
      </c>
      <c r="AT501">
        <v>118</v>
      </c>
      <c r="AU501">
        <v>117</v>
      </c>
      <c r="AV501">
        <v>83</v>
      </c>
      <c r="AW501">
        <v>85</v>
      </c>
      <c r="AX501">
        <v>44</v>
      </c>
      <c r="AY501">
        <v>6</v>
      </c>
      <c r="AZ501">
        <v>9</v>
      </c>
      <c r="BA501" s="42">
        <f t="shared" si="158"/>
        <v>15</v>
      </c>
      <c r="BB501">
        <v>8.2899999999999991</v>
      </c>
      <c r="BC501">
        <v>30.722899999999999</v>
      </c>
      <c r="BD501" s="20">
        <v>160.19999999999999</v>
      </c>
      <c r="BE501" s="20">
        <f t="shared" si="159"/>
        <v>306.2</v>
      </c>
      <c r="BF501" s="20">
        <f t="shared" si="160"/>
        <v>18.14482676885395</v>
      </c>
      <c r="BG501">
        <v>296</v>
      </c>
      <c r="BH501">
        <v>351</v>
      </c>
      <c r="BI501">
        <v>379</v>
      </c>
      <c r="BJ501" s="41">
        <f t="shared" si="161"/>
        <v>0.43851851851851853</v>
      </c>
      <c r="BK501">
        <v>69</v>
      </c>
      <c r="BL501">
        <v>69</v>
      </c>
      <c r="BM501">
        <v>49</v>
      </c>
      <c r="BN501" s="42">
        <f t="shared" si="162"/>
        <v>20</v>
      </c>
      <c r="BO501">
        <v>34</v>
      </c>
      <c r="BP501">
        <v>31</v>
      </c>
      <c r="BQ501">
        <v>35</v>
      </c>
      <c r="BR501">
        <v>34</v>
      </c>
      <c r="BS501" s="41">
        <f t="shared" si="163"/>
        <v>3.8505096262740658E-2</v>
      </c>
      <c r="BT501">
        <v>12</v>
      </c>
      <c r="BU501">
        <v>21</v>
      </c>
      <c r="BV501" s="41">
        <f t="shared" si="164"/>
        <v>0.36363636363636365</v>
      </c>
      <c r="BW501">
        <v>1</v>
      </c>
      <c r="BX501">
        <v>7</v>
      </c>
      <c r="BY501">
        <v>4</v>
      </c>
      <c r="BZ501">
        <v>3</v>
      </c>
      <c r="CA501">
        <v>7</v>
      </c>
      <c r="CB501">
        <v>11</v>
      </c>
      <c r="CC501">
        <v>6</v>
      </c>
      <c r="CD501">
        <v>5</v>
      </c>
      <c r="CE501">
        <v>2</v>
      </c>
      <c r="CF501">
        <v>6</v>
      </c>
      <c r="CG501">
        <v>5</v>
      </c>
      <c r="CH501">
        <v>15</v>
      </c>
      <c r="CI501">
        <v>0</v>
      </c>
      <c r="CJ501">
        <v>0</v>
      </c>
      <c r="CK501">
        <v>6</v>
      </c>
      <c r="CL501">
        <v>4</v>
      </c>
      <c r="CM501">
        <v>0</v>
      </c>
      <c r="CN501">
        <v>0</v>
      </c>
      <c r="CO501">
        <v>0</v>
      </c>
      <c r="CP501">
        <v>3</v>
      </c>
      <c r="CQ501">
        <v>0</v>
      </c>
      <c r="CR501">
        <v>0</v>
      </c>
      <c r="CS501">
        <v>3</v>
      </c>
      <c r="CT501">
        <v>0</v>
      </c>
      <c r="CU501">
        <v>1</v>
      </c>
      <c r="CV501">
        <v>6</v>
      </c>
      <c r="CW501">
        <v>0</v>
      </c>
      <c r="CX501">
        <v>5</v>
      </c>
      <c r="CY501">
        <v>3</v>
      </c>
      <c r="CZ501">
        <v>26</v>
      </c>
      <c r="DA501">
        <v>12</v>
      </c>
      <c r="DB501">
        <v>1</v>
      </c>
      <c r="DC501">
        <v>11</v>
      </c>
      <c r="DD501">
        <v>10</v>
      </c>
      <c r="DE501">
        <v>8</v>
      </c>
      <c r="DF501">
        <v>1</v>
      </c>
      <c r="DG501">
        <v>40</v>
      </c>
      <c r="DH501">
        <v>11</v>
      </c>
      <c r="DI501">
        <v>10</v>
      </c>
      <c r="DJ501">
        <v>11</v>
      </c>
      <c r="DK501">
        <v>11</v>
      </c>
      <c r="DL501">
        <v>0</v>
      </c>
      <c r="DM501">
        <v>9</v>
      </c>
      <c r="DN501">
        <v>9</v>
      </c>
      <c r="DO501">
        <v>0</v>
      </c>
      <c r="DP501" s="42">
        <f t="shared" si="165"/>
        <v>-1</v>
      </c>
      <c r="DQ501" s="20">
        <v>-3.3609999999999998</v>
      </c>
      <c r="DR501">
        <v>11</v>
      </c>
      <c r="DS501">
        <v>0</v>
      </c>
      <c r="DT501">
        <v>0</v>
      </c>
      <c r="DU501">
        <v>0</v>
      </c>
      <c r="DV501">
        <v>0</v>
      </c>
      <c r="DW501">
        <v>816</v>
      </c>
      <c r="DX501">
        <v>1094</v>
      </c>
      <c r="DY501">
        <v>616</v>
      </c>
      <c r="DZ501">
        <v>849</v>
      </c>
      <c r="EA501">
        <v>455</v>
      </c>
      <c r="EB501">
        <v>584</v>
      </c>
      <c r="EC501">
        <v>33.47</v>
      </c>
      <c r="ED501">
        <v>53.23</v>
      </c>
      <c r="EE501">
        <v>31</v>
      </c>
      <c r="EF501">
        <v>53</v>
      </c>
      <c r="EG501" s="41">
        <f t="shared" si="166"/>
        <v>6.8131868131868126E-2</v>
      </c>
      <c r="EH501" s="43">
        <f t="shared" si="167"/>
        <v>0.90924657534246578</v>
      </c>
      <c r="EI501" s="44">
        <f t="shared" si="168"/>
        <v>0.97737844347433389</v>
      </c>
      <c r="EJ501">
        <v>815</v>
      </c>
      <c r="EK501">
        <v>1095</v>
      </c>
      <c r="EL501">
        <v>615</v>
      </c>
      <c r="EM501">
        <v>850</v>
      </c>
      <c r="EN501">
        <v>454</v>
      </c>
      <c r="EO501">
        <v>584</v>
      </c>
      <c r="EP501">
        <v>31</v>
      </c>
      <c r="EQ501">
        <v>53</v>
      </c>
      <c r="ER501">
        <v>349</v>
      </c>
      <c r="ES501">
        <v>535</v>
      </c>
      <c r="ET501">
        <v>144</v>
      </c>
      <c r="EU501">
        <v>197</v>
      </c>
      <c r="EV501">
        <v>19</v>
      </c>
      <c r="EW501">
        <v>30</v>
      </c>
      <c r="EX501">
        <v>41</v>
      </c>
      <c r="EY501">
        <v>45</v>
      </c>
      <c r="EZ501">
        <v>0.5</v>
      </c>
      <c r="FA501">
        <v>1.2</v>
      </c>
      <c r="FB501">
        <v>1.7000000000000002</v>
      </c>
      <c r="FC501" s="20">
        <v>13.76</v>
      </c>
      <c r="FD501" s="26">
        <f t="shared" si="169"/>
        <v>0.18594594594594593</v>
      </c>
      <c r="FE501">
        <v>3.5198</v>
      </c>
      <c r="FF501">
        <v>0.75</v>
      </c>
      <c r="FG501">
        <v>-0.19</v>
      </c>
      <c r="FH501">
        <v>0.56000000000000005</v>
      </c>
      <c r="FI501">
        <v>1</v>
      </c>
      <c r="FJ501">
        <v>0</v>
      </c>
      <c r="FK501">
        <v>0</v>
      </c>
      <c r="FL501" s="42">
        <f t="shared" si="170"/>
        <v>125</v>
      </c>
      <c r="FM501" s="20">
        <f t="shared" si="171"/>
        <v>9.454545454545455</v>
      </c>
      <c r="FN501" s="41">
        <v>7.7867056200000007E-2</v>
      </c>
      <c r="FO501" s="20">
        <f t="shared" si="172"/>
        <v>16.8</v>
      </c>
      <c r="FP501" s="20">
        <f t="shared" si="173"/>
        <v>18.3278</v>
      </c>
      <c r="FQ501" s="20">
        <f t="shared" si="174"/>
        <v>113.18294947260301</v>
      </c>
      <c r="FV501" t="s">
        <v>711</v>
      </c>
      <c r="FW501" s="45">
        <v>1150000</v>
      </c>
      <c r="FX501" s="45">
        <v>1150000</v>
      </c>
      <c r="FY501">
        <v>625</v>
      </c>
      <c r="FZ501">
        <v>130</v>
      </c>
      <c r="GA501">
        <v>133</v>
      </c>
      <c r="GB501">
        <v>263</v>
      </c>
      <c r="GC501">
        <v>25</v>
      </c>
      <c r="GD501">
        <v>371</v>
      </c>
      <c r="GE501">
        <v>967</v>
      </c>
      <c r="GF501">
        <v>8517</v>
      </c>
      <c r="GG501">
        <v>19.600000000000001</v>
      </c>
      <c r="GH501">
        <v>11.3</v>
      </c>
      <c r="GI501">
        <v>30.9</v>
      </c>
      <c r="GJ501" s="42">
        <f t="shared" si="175"/>
        <v>16.8</v>
      </c>
    </row>
    <row r="502" spans="1:192" x14ac:dyDescent="0.45">
      <c r="A502" s="40">
        <v>33206</v>
      </c>
      <c r="B502" t="s">
        <v>518</v>
      </c>
      <c r="D502" t="s">
        <v>399</v>
      </c>
      <c r="E502" t="s">
        <v>399</v>
      </c>
      <c r="F502">
        <v>79</v>
      </c>
      <c r="G502">
        <v>220</v>
      </c>
      <c r="K502" t="s">
        <v>202</v>
      </c>
      <c r="L502">
        <v>2012</v>
      </c>
      <c r="M502">
        <v>27</v>
      </c>
      <c r="N502">
        <v>6</v>
      </c>
      <c r="O502">
        <v>8477205</v>
      </c>
      <c r="P502" t="s">
        <v>2788</v>
      </c>
      <c r="Q502" t="s">
        <v>2789</v>
      </c>
      <c r="R502" t="s">
        <v>2790</v>
      </c>
      <c r="S502" t="s">
        <v>1518</v>
      </c>
      <c r="T502" t="s">
        <v>720</v>
      </c>
      <c r="U502" t="s">
        <v>153</v>
      </c>
      <c r="V502">
        <v>44</v>
      </c>
      <c r="W502">
        <v>2</v>
      </c>
      <c r="X502">
        <v>5</v>
      </c>
      <c r="Y502">
        <v>5</v>
      </c>
      <c r="Z502">
        <v>7</v>
      </c>
      <c r="AA502">
        <v>22</v>
      </c>
      <c r="AB502">
        <v>93</v>
      </c>
      <c r="AC502" s="26">
        <f t="shared" si="154"/>
        <v>0.15909090909090909</v>
      </c>
      <c r="AD502" s="20">
        <f t="shared" si="155"/>
        <v>-1.992700729927007</v>
      </c>
      <c r="AE502" s="20">
        <v>2.4649999999999999</v>
      </c>
      <c r="AF502">
        <v>-5</v>
      </c>
      <c r="AG502">
        <v>-1</v>
      </c>
      <c r="AH502">
        <v>18</v>
      </c>
      <c r="AI502">
        <v>713</v>
      </c>
      <c r="AJ502">
        <v>33895</v>
      </c>
      <c r="AK502" s="20">
        <v>564.91666666667004</v>
      </c>
      <c r="AL502">
        <v>564.91999999999996</v>
      </c>
      <c r="AM502">
        <v>565</v>
      </c>
      <c r="AN502" s="26">
        <f t="shared" si="156"/>
        <v>12.83901515151515</v>
      </c>
      <c r="AO502">
        <v>21.84</v>
      </c>
      <c r="AP502" s="41">
        <f t="shared" si="157"/>
        <v>0.33333333333333331</v>
      </c>
      <c r="AQ502">
        <v>94</v>
      </c>
      <c r="AR502">
        <v>94</v>
      </c>
      <c r="AS502">
        <v>94</v>
      </c>
      <c r="AT502">
        <v>66</v>
      </c>
      <c r="AU502">
        <v>66</v>
      </c>
      <c r="AV502">
        <v>45</v>
      </c>
      <c r="AW502">
        <v>25</v>
      </c>
      <c r="AX502">
        <v>5</v>
      </c>
      <c r="AY502">
        <v>4</v>
      </c>
      <c r="AZ502">
        <v>1</v>
      </c>
      <c r="BA502" s="42">
        <f t="shared" si="158"/>
        <v>5</v>
      </c>
      <c r="BB502">
        <v>2.31</v>
      </c>
      <c r="BC502">
        <v>56.222200000000001</v>
      </c>
      <c r="BD502" s="20">
        <v>130.30000000000001</v>
      </c>
      <c r="BE502" s="20">
        <f t="shared" si="159"/>
        <v>224.3</v>
      </c>
      <c r="BF502" s="20">
        <f t="shared" si="160"/>
        <v>23.822842172342991</v>
      </c>
      <c r="BG502">
        <v>116</v>
      </c>
      <c r="BH502">
        <v>168</v>
      </c>
      <c r="BI502">
        <v>174</v>
      </c>
      <c r="BJ502" s="41">
        <f t="shared" si="161"/>
        <v>0.4</v>
      </c>
      <c r="BK502">
        <v>9</v>
      </c>
      <c r="BL502">
        <v>9</v>
      </c>
      <c r="BM502">
        <v>49</v>
      </c>
      <c r="BN502" s="42">
        <f t="shared" si="162"/>
        <v>-40</v>
      </c>
      <c r="BO502">
        <v>21</v>
      </c>
      <c r="BP502">
        <v>16</v>
      </c>
      <c r="BQ502">
        <v>6</v>
      </c>
      <c r="BR502">
        <v>33</v>
      </c>
      <c r="BS502" s="41">
        <f t="shared" si="163"/>
        <v>7.2368421052631582E-2</v>
      </c>
      <c r="BT502">
        <v>0</v>
      </c>
      <c r="BU502">
        <v>0</v>
      </c>
      <c r="BV502" s="41">
        <f t="shared" si="164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20</v>
      </c>
      <c r="DA502">
        <v>1</v>
      </c>
      <c r="DB502">
        <v>0</v>
      </c>
      <c r="DC502">
        <v>18</v>
      </c>
      <c r="DD502">
        <v>5</v>
      </c>
      <c r="DE502">
        <v>2</v>
      </c>
      <c r="DF502">
        <v>0</v>
      </c>
      <c r="DG502">
        <v>19</v>
      </c>
      <c r="DH502">
        <v>9</v>
      </c>
      <c r="DI502">
        <v>1</v>
      </c>
      <c r="DJ502">
        <v>9</v>
      </c>
      <c r="DK502">
        <v>9</v>
      </c>
      <c r="DL502">
        <v>0</v>
      </c>
      <c r="DM502">
        <v>0</v>
      </c>
      <c r="DN502">
        <v>0</v>
      </c>
      <c r="DO502">
        <v>0</v>
      </c>
      <c r="DP502" s="42">
        <f t="shared" si="165"/>
        <v>-8</v>
      </c>
      <c r="DQ502" s="20">
        <v>-4.51</v>
      </c>
      <c r="DR502">
        <v>9</v>
      </c>
      <c r="DS502">
        <v>0</v>
      </c>
      <c r="DT502">
        <v>0</v>
      </c>
      <c r="DU502">
        <v>0</v>
      </c>
      <c r="DV502">
        <v>0</v>
      </c>
      <c r="DW502">
        <v>531</v>
      </c>
      <c r="DX502">
        <v>540</v>
      </c>
      <c r="DY502">
        <v>373</v>
      </c>
      <c r="DZ502">
        <v>423</v>
      </c>
      <c r="EA502">
        <v>279</v>
      </c>
      <c r="EB502">
        <v>321</v>
      </c>
      <c r="EC502">
        <v>21.56</v>
      </c>
      <c r="ED502">
        <v>22.27</v>
      </c>
      <c r="EE502">
        <v>21</v>
      </c>
      <c r="EF502">
        <v>29</v>
      </c>
      <c r="EG502" s="41">
        <f t="shared" si="166"/>
        <v>7.5268817204301078E-2</v>
      </c>
      <c r="EH502" s="43">
        <f t="shared" si="167"/>
        <v>0.90965732087227413</v>
      </c>
      <c r="EI502" s="44">
        <f t="shared" si="168"/>
        <v>0.98492613807657525</v>
      </c>
      <c r="EJ502">
        <v>534</v>
      </c>
      <c r="EK502">
        <v>539</v>
      </c>
      <c r="EL502">
        <v>375</v>
      </c>
      <c r="EM502">
        <v>422</v>
      </c>
      <c r="EN502">
        <v>279</v>
      </c>
      <c r="EO502">
        <v>320</v>
      </c>
      <c r="EP502">
        <v>21</v>
      </c>
      <c r="EQ502">
        <v>29</v>
      </c>
      <c r="ER502">
        <v>262</v>
      </c>
      <c r="ES502">
        <v>266</v>
      </c>
      <c r="ET502">
        <v>94</v>
      </c>
      <c r="EU502">
        <v>84</v>
      </c>
      <c r="EV502">
        <v>12</v>
      </c>
      <c r="EW502">
        <v>13</v>
      </c>
      <c r="EX502">
        <v>41</v>
      </c>
      <c r="EY502">
        <v>36</v>
      </c>
      <c r="EZ502">
        <v>0.2</v>
      </c>
      <c r="FA502">
        <v>0.4</v>
      </c>
      <c r="FB502">
        <v>0.60000000000000009</v>
      </c>
      <c r="FC502" s="20">
        <v>8.43</v>
      </c>
      <c r="FD502" s="26">
        <f t="shared" si="169"/>
        <v>0.19159090909090909</v>
      </c>
      <c r="FE502">
        <v>0.19290000000000002</v>
      </c>
      <c r="FF502">
        <v>-0.05</v>
      </c>
      <c r="FG502">
        <v>-7.0000000000000007E-2</v>
      </c>
      <c r="FH502">
        <v>-0.13</v>
      </c>
      <c r="FL502" s="42">
        <f t="shared" si="170"/>
        <v>60</v>
      </c>
      <c r="FM502" s="20">
        <f t="shared" si="171"/>
        <v>1.6666666666666667</v>
      </c>
      <c r="FN502" s="41">
        <v>1.2941919200000001E-2</v>
      </c>
      <c r="FO502" s="20">
        <f t="shared" si="172"/>
        <v>5.2</v>
      </c>
      <c r="FP502" s="20">
        <f t="shared" si="173"/>
        <v>6.0979999999999999</v>
      </c>
      <c r="FQ502" s="20">
        <f t="shared" si="174"/>
        <v>113.7506195567514</v>
      </c>
      <c r="FU502" t="s">
        <v>721</v>
      </c>
      <c r="FV502" t="s">
        <v>711</v>
      </c>
      <c r="FW502" s="45">
        <v>1950000</v>
      </c>
      <c r="FX502" s="45">
        <v>1950000</v>
      </c>
      <c r="FY502">
        <v>318</v>
      </c>
      <c r="FZ502">
        <v>10</v>
      </c>
      <c r="GA502">
        <v>53</v>
      </c>
      <c r="GB502">
        <v>63</v>
      </c>
      <c r="GC502">
        <v>-3</v>
      </c>
      <c r="GD502">
        <v>141</v>
      </c>
      <c r="GE502">
        <v>299</v>
      </c>
      <c r="GF502">
        <v>5244</v>
      </c>
      <c r="GG502">
        <v>1.6</v>
      </c>
      <c r="GH502">
        <v>10.1</v>
      </c>
      <c r="GI502">
        <v>11.6</v>
      </c>
      <c r="GJ502" s="42">
        <f t="shared" si="175"/>
        <v>5.2</v>
      </c>
    </row>
    <row r="503" spans="1:192" x14ac:dyDescent="0.45">
      <c r="A503" s="40">
        <v>33385</v>
      </c>
      <c r="B503" t="s">
        <v>2791</v>
      </c>
      <c r="C503" t="s">
        <v>175</v>
      </c>
      <c r="D503" t="s">
        <v>107</v>
      </c>
      <c r="E503" t="s">
        <v>107</v>
      </c>
      <c r="F503">
        <v>72</v>
      </c>
      <c r="G503">
        <v>198</v>
      </c>
      <c r="H503">
        <v>2010</v>
      </c>
      <c r="I503">
        <v>5</v>
      </c>
      <c r="J503">
        <v>122</v>
      </c>
      <c r="K503" t="s">
        <v>202</v>
      </c>
      <c r="L503">
        <v>2014</v>
      </c>
      <c r="M503">
        <v>26</v>
      </c>
      <c r="N503">
        <v>4</v>
      </c>
      <c r="O503">
        <v>8475780</v>
      </c>
      <c r="P503" t="s">
        <v>2792</v>
      </c>
      <c r="Q503" t="s">
        <v>2793</v>
      </c>
      <c r="R503" t="s">
        <v>2794</v>
      </c>
      <c r="S503" t="s">
        <v>209</v>
      </c>
      <c r="T503" t="s">
        <v>2795</v>
      </c>
      <c r="U503" t="s">
        <v>2796</v>
      </c>
      <c r="V503">
        <v>79</v>
      </c>
      <c r="W503">
        <v>7</v>
      </c>
      <c r="X503">
        <v>9</v>
      </c>
      <c r="Y503">
        <v>6</v>
      </c>
      <c r="Z503">
        <v>16</v>
      </c>
      <c r="AA503">
        <v>0</v>
      </c>
      <c r="AB503">
        <v>0</v>
      </c>
      <c r="AC503" s="26">
        <f t="shared" si="154"/>
        <v>0.20253164556962025</v>
      </c>
      <c r="AD503" s="20">
        <f t="shared" si="155"/>
        <v>5.189473684210526</v>
      </c>
      <c r="AE503" s="20">
        <v>6.1520000000000001</v>
      </c>
      <c r="AF503">
        <v>-10</v>
      </c>
      <c r="AG503">
        <v>-13.6</v>
      </c>
      <c r="AH503">
        <v>37</v>
      </c>
      <c r="AI503">
        <v>1444</v>
      </c>
      <c r="AJ503">
        <v>62938</v>
      </c>
      <c r="AK503" s="20">
        <v>1048.9666666666999</v>
      </c>
      <c r="AL503">
        <v>1048.97</v>
      </c>
      <c r="AM503">
        <v>1049</v>
      </c>
      <c r="AN503" s="26">
        <f t="shared" si="156"/>
        <v>13.278059071729958</v>
      </c>
      <c r="AO503">
        <v>22.29</v>
      </c>
      <c r="AP503" s="41">
        <f t="shared" si="157"/>
        <v>0.69565217391304346</v>
      </c>
      <c r="AQ503">
        <v>174</v>
      </c>
      <c r="AR503">
        <v>175</v>
      </c>
      <c r="AS503">
        <v>175</v>
      </c>
      <c r="AT503">
        <v>136</v>
      </c>
      <c r="AU503">
        <v>137</v>
      </c>
      <c r="AV503">
        <v>93</v>
      </c>
      <c r="AW503">
        <v>95</v>
      </c>
      <c r="AX503">
        <v>51</v>
      </c>
      <c r="AY503">
        <v>9</v>
      </c>
      <c r="AZ503">
        <v>7</v>
      </c>
      <c r="BA503" s="42">
        <f t="shared" si="158"/>
        <v>16</v>
      </c>
      <c r="BB503">
        <v>10.82</v>
      </c>
      <c r="BC503">
        <v>33.494599999999998</v>
      </c>
      <c r="BD503" s="20">
        <v>194.8</v>
      </c>
      <c r="BE503" s="20">
        <f t="shared" si="159"/>
        <v>368.8</v>
      </c>
      <c r="BF503" s="20">
        <f t="shared" si="160"/>
        <v>21.09497888404816</v>
      </c>
      <c r="BG503">
        <v>240</v>
      </c>
      <c r="BH503">
        <v>328</v>
      </c>
      <c r="BI503">
        <v>454</v>
      </c>
      <c r="BJ503" s="41">
        <f t="shared" si="161"/>
        <v>0.345821325648415</v>
      </c>
      <c r="BK503">
        <v>253</v>
      </c>
      <c r="BL503">
        <v>253</v>
      </c>
      <c r="BM503">
        <v>100</v>
      </c>
      <c r="BN503" s="42">
        <f t="shared" si="162"/>
        <v>153</v>
      </c>
      <c r="BO503">
        <v>44</v>
      </c>
      <c r="BP503">
        <v>21</v>
      </c>
      <c r="BQ503">
        <v>16</v>
      </c>
      <c r="BR503">
        <v>49</v>
      </c>
      <c r="BS503" s="41">
        <f t="shared" si="163"/>
        <v>5.0204918032786885E-2</v>
      </c>
      <c r="BT503">
        <v>230</v>
      </c>
      <c r="BU503">
        <v>240</v>
      </c>
      <c r="BV503" s="41">
        <f t="shared" si="164"/>
        <v>0.48936170212765956</v>
      </c>
      <c r="BW503">
        <v>104</v>
      </c>
      <c r="BX503">
        <v>119</v>
      </c>
      <c r="BY503">
        <v>82</v>
      </c>
      <c r="BZ503">
        <v>71</v>
      </c>
      <c r="CA503">
        <v>43</v>
      </c>
      <c r="CB503">
        <v>50</v>
      </c>
      <c r="CC503">
        <v>74</v>
      </c>
      <c r="CD503">
        <v>78</v>
      </c>
      <c r="CE503">
        <v>69</v>
      </c>
      <c r="CF503">
        <v>86</v>
      </c>
      <c r="CG503">
        <v>138</v>
      </c>
      <c r="CH503">
        <v>141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2</v>
      </c>
      <c r="CU503">
        <v>0</v>
      </c>
      <c r="CV503">
        <v>3</v>
      </c>
      <c r="CW503">
        <v>0</v>
      </c>
      <c r="CX503">
        <v>1</v>
      </c>
      <c r="CY503">
        <v>3</v>
      </c>
      <c r="CZ503">
        <v>40</v>
      </c>
      <c r="DA503">
        <v>12</v>
      </c>
      <c r="DB503">
        <v>0</v>
      </c>
      <c r="DC503">
        <v>10</v>
      </c>
      <c r="DD503">
        <v>9</v>
      </c>
      <c r="DE503">
        <v>13</v>
      </c>
      <c r="DF503">
        <v>3</v>
      </c>
      <c r="DG503">
        <v>46</v>
      </c>
      <c r="DH503">
        <v>17</v>
      </c>
      <c r="DI503">
        <v>19</v>
      </c>
      <c r="DJ503">
        <v>17</v>
      </c>
      <c r="DK503">
        <v>16</v>
      </c>
      <c r="DL503">
        <v>1</v>
      </c>
      <c r="DM503">
        <v>18</v>
      </c>
      <c r="DN503">
        <v>17</v>
      </c>
      <c r="DO503">
        <v>1</v>
      </c>
      <c r="DP503" s="42">
        <f t="shared" si="165"/>
        <v>2</v>
      </c>
      <c r="DQ503" s="20">
        <v>-1.734</v>
      </c>
      <c r="DR503">
        <v>16</v>
      </c>
      <c r="DS503">
        <v>1</v>
      </c>
      <c r="DT503">
        <v>0</v>
      </c>
      <c r="DU503">
        <v>0</v>
      </c>
      <c r="DV503">
        <v>0</v>
      </c>
      <c r="DW503">
        <v>790</v>
      </c>
      <c r="DX503">
        <v>1224</v>
      </c>
      <c r="DY503">
        <v>596</v>
      </c>
      <c r="DZ503">
        <v>927</v>
      </c>
      <c r="EA503">
        <v>412</v>
      </c>
      <c r="EB503">
        <v>647</v>
      </c>
      <c r="EC503">
        <v>36.659999999999997</v>
      </c>
      <c r="ED503">
        <v>63.11</v>
      </c>
      <c r="EE503">
        <v>23</v>
      </c>
      <c r="EF503">
        <v>50</v>
      </c>
      <c r="EG503" s="41">
        <f t="shared" si="166"/>
        <v>5.5825242718446605E-2</v>
      </c>
      <c r="EH503" s="43">
        <f t="shared" si="167"/>
        <v>0.92272024729520863</v>
      </c>
      <c r="EI503" s="44">
        <f t="shared" si="168"/>
        <v>0.97854549001365521</v>
      </c>
      <c r="EJ503">
        <v>791</v>
      </c>
      <c r="EK503">
        <v>1225</v>
      </c>
      <c r="EL503">
        <v>597</v>
      </c>
      <c r="EM503">
        <v>929</v>
      </c>
      <c r="EN503">
        <v>413</v>
      </c>
      <c r="EO503">
        <v>649</v>
      </c>
      <c r="EP503">
        <v>23</v>
      </c>
      <c r="EQ503">
        <v>50</v>
      </c>
      <c r="ER503">
        <v>365</v>
      </c>
      <c r="ES503">
        <v>646</v>
      </c>
      <c r="ET503">
        <v>152</v>
      </c>
      <c r="EU503">
        <v>264</v>
      </c>
      <c r="EV503">
        <v>15</v>
      </c>
      <c r="EW503">
        <v>27</v>
      </c>
      <c r="EX503">
        <v>79</v>
      </c>
      <c r="EY503">
        <v>64</v>
      </c>
      <c r="EZ503">
        <v>-0.60000000000000009</v>
      </c>
      <c r="FA503">
        <v>0.7</v>
      </c>
      <c r="FB503">
        <v>0.1</v>
      </c>
      <c r="FC503" s="20">
        <v>10.1</v>
      </c>
      <c r="FD503" s="26">
        <f t="shared" si="169"/>
        <v>0.12784810126582277</v>
      </c>
      <c r="FE503">
        <v>1.0900000000000001</v>
      </c>
      <c r="FF503">
        <v>-0.33</v>
      </c>
      <c r="FG503">
        <v>-0.22</v>
      </c>
      <c r="FH503">
        <v>-0.56000000000000005</v>
      </c>
      <c r="FL503" s="42">
        <f t="shared" si="170"/>
        <v>340</v>
      </c>
      <c r="FM503" s="20">
        <f t="shared" si="171"/>
        <v>16.8125</v>
      </c>
      <c r="FN503" s="41">
        <v>5.5192307700000005E-2</v>
      </c>
      <c r="FO503" s="20">
        <f t="shared" si="172"/>
        <v>12.3</v>
      </c>
      <c r="FP503" s="20">
        <f t="shared" si="173"/>
        <v>15.6532</v>
      </c>
      <c r="FQ503" s="20">
        <f t="shared" si="174"/>
        <v>115.19871874314804</v>
      </c>
      <c r="FV503" t="s">
        <v>711</v>
      </c>
      <c r="FW503" s="45">
        <v>650000</v>
      </c>
      <c r="FX503" s="45">
        <v>637500</v>
      </c>
      <c r="FY503">
        <v>174</v>
      </c>
      <c r="FZ503">
        <v>17</v>
      </c>
      <c r="GA503">
        <v>12</v>
      </c>
      <c r="GB503">
        <v>29</v>
      </c>
      <c r="GC503">
        <v>-12</v>
      </c>
      <c r="GD503">
        <v>73</v>
      </c>
      <c r="GE503">
        <v>195</v>
      </c>
      <c r="GF503">
        <v>1924</v>
      </c>
      <c r="GG503">
        <v>-0.5</v>
      </c>
      <c r="GH503">
        <v>1.7000000000000002</v>
      </c>
      <c r="GI503">
        <v>1.2</v>
      </c>
      <c r="GJ503" s="42">
        <f t="shared" si="175"/>
        <v>12.3</v>
      </c>
    </row>
    <row r="504" spans="1:192" x14ac:dyDescent="0.45">
      <c r="A504" s="40">
        <v>32013</v>
      </c>
      <c r="B504" t="s">
        <v>2797</v>
      </c>
      <c r="D504" t="s">
        <v>2798</v>
      </c>
      <c r="E504" t="s">
        <v>2798</v>
      </c>
      <c r="F504">
        <v>75</v>
      </c>
      <c r="G504">
        <v>224</v>
      </c>
      <c r="H504">
        <v>2005</v>
      </c>
      <c r="I504">
        <v>1</v>
      </c>
      <c r="J504">
        <v>11</v>
      </c>
      <c r="K504" t="s">
        <v>92</v>
      </c>
      <c r="L504">
        <v>2006</v>
      </c>
      <c r="M504">
        <v>30</v>
      </c>
      <c r="N504">
        <v>12</v>
      </c>
      <c r="O504">
        <v>8471685</v>
      </c>
      <c r="P504" t="s">
        <v>2799</v>
      </c>
      <c r="Q504" t="s">
        <v>2800</v>
      </c>
      <c r="R504" t="s">
        <v>2801</v>
      </c>
      <c r="S504" t="s">
        <v>2802</v>
      </c>
      <c r="T504" t="s">
        <v>716</v>
      </c>
      <c r="U504" t="s">
        <v>172</v>
      </c>
      <c r="V504">
        <v>82</v>
      </c>
      <c r="W504">
        <v>35</v>
      </c>
      <c r="X504">
        <v>57</v>
      </c>
      <c r="Y504">
        <v>31</v>
      </c>
      <c r="Z504">
        <v>92</v>
      </c>
      <c r="AA504">
        <v>1</v>
      </c>
      <c r="AB504">
        <v>0</v>
      </c>
      <c r="AC504" s="26">
        <f t="shared" si="154"/>
        <v>1.1219512195121952</v>
      </c>
      <c r="AD504" s="20">
        <f t="shared" si="155"/>
        <v>20.152380952380952</v>
      </c>
      <c r="AE504" s="20">
        <v>34.344000000000001</v>
      </c>
      <c r="AF504">
        <v>21</v>
      </c>
      <c r="AG504">
        <v>5.5</v>
      </c>
      <c r="AH504">
        <v>20</v>
      </c>
      <c r="AI504">
        <v>2143</v>
      </c>
      <c r="AJ504">
        <v>108658</v>
      </c>
      <c r="AK504" s="20">
        <v>1810.9666666666999</v>
      </c>
      <c r="AL504">
        <v>1810.97</v>
      </c>
      <c r="AM504">
        <v>1811</v>
      </c>
      <c r="AN504" s="26">
        <f t="shared" si="156"/>
        <v>22.084959349593497</v>
      </c>
      <c r="AO504">
        <v>36.35</v>
      </c>
      <c r="AP504" s="41">
        <f t="shared" si="157"/>
        <v>0.7931034482758621</v>
      </c>
      <c r="AQ504">
        <v>350</v>
      </c>
      <c r="AR504">
        <v>350</v>
      </c>
      <c r="AS504">
        <v>350</v>
      </c>
      <c r="AT504">
        <v>264</v>
      </c>
      <c r="AU504">
        <v>264</v>
      </c>
      <c r="AV504">
        <v>200</v>
      </c>
      <c r="AW504">
        <v>203</v>
      </c>
      <c r="AX504">
        <v>84</v>
      </c>
      <c r="AY504">
        <v>13</v>
      </c>
      <c r="AZ504">
        <v>21</v>
      </c>
      <c r="BA504" s="42">
        <f t="shared" si="158"/>
        <v>34</v>
      </c>
      <c r="BB504">
        <v>21.53</v>
      </c>
      <c r="BC504">
        <v>32.5</v>
      </c>
      <c r="BD504" s="20">
        <v>506.5</v>
      </c>
      <c r="BE504" s="20">
        <f t="shared" si="159"/>
        <v>856.5</v>
      </c>
      <c r="BF504" s="20">
        <f t="shared" si="160"/>
        <v>28.377057598966299</v>
      </c>
      <c r="BG504">
        <v>689</v>
      </c>
      <c r="BH504">
        <v>616</v>
      </c>
      <c r="BI504">
        <v>707</v>
      </c>
      <c r="BJ504" s="41">
        <f t="shared" si="161"/>
        <v>0.49355300859598855</v>
      </c>
      <c r="BK504">
        <v>50</v>
      </c>
      <c r="BL504">
        <v>50</v>
      </c>
      <c r="BM504">
        <v>102</v>
      </c>
      <c r="BN504" s="42">
        <f t="shared" si="162"/>
        <v>-52</v>
      </c>
      <c r="BO504">
        <v>64</v>
      </c>
      <c r="BP504">
        <v>70</v>
      </c>
      <c r="BQ504">
        <v>54</v>
      </c>
      <c r="BR504">
        <v>64</v>
      </c>
      <c r="BS504" s="41">
        <f t="shared" si="163"/>
        <v>5.0314465408805034E-2</v>
      </c>
      <c r="BT504">
        <v>983</v>
      </c>
      <c r="BU504">
        <v>833</v>
      </c>
      <c r="BV504" s="41">
        <f t="shared" si="164"/>
        <v>0.54129955947136565</v>
      </c>
      <c r="BW504">
        <v>337</v>
      </c>
      <c r="BX504">
        <v>299</v>
      </c>
      <c r="BY504">
        <v>324</v>
      </c>
      <c r="BZ504">
        <v>259</v>
      </c>
      <c r="CA504">
        <v>322</v>
      </c>
      <c r="CB504">
        <v>275</v>
      </c>
      <c r="CC504">
        <v>343</v>
      </c>
      <c r="CD504">
        <v>283</v>
      </c>
      <c r="CE504">
        <v>292</v>
      </c>
      <c r="CF504">
        <v>257</v>
      </c>
      <c r="CG504">
        <v>589</v>
      </c>
      <c r="CH504">
        <v>483</v>
      </c>
      <c r="CI504">
        <v>1</v>
      </c>
      <c r="CJ504">
        <v>0</v>
      </c>
      <c r="CK504">
        <v>1</v>
      </c>
      <c r="CL504">
        <v>6</v>
      </c>
      <c r="CM504">
        <v>4</v>
      </c>
      <c r="CN504">
        <v>0</v>
      </c>
      <c r="CO504">
        <v>0</v>
      </c>
      <c r="CP504">
        <v>2</v>
      </c>
      <c r="CQ504">
        <v>1</v>
      </c>
      <c r="CR504">
        <v>2</v>
      </c>
      <c r="CS504">
        <v>7</v>
      </c>
      <c r="CT504">
        <v>4</v>
      </c>
      <c r="CU504">
        <v>0</v>
      </c>
      <c r="CV504">
        <v>19</v>
      </c>
      <c r="CW504">
        <v>1</v>
      </c>
      <c r="CX504">
        <v>2</v>
      </c>
      <c r="CY504">
        <v>5</v>
      </c>
      <c r="CZ504">
        <v>56</v>
      </c>
      <c r="DA504">
        <v>20</v>
      </c>
      <c r="DB504">
        <v>1</v>
      </c>
      <c r="DC504">
        <v>20</v>
      </c>
      <c r="DD504">
        <v>29</v>
      </c>
      <c r="DE504">
        <v>11</v>
      </c>
      <c r="DF504">
        <v>3</v>
      </c>
      <c r="DG504">
        <v>116</v>
      </c>
      <c r="DH504">
        <v>10</v>
      </c>
      <c r="DI504">
        <v>18</v>
      </c>
      <c r="DJ504">
        <v>11</v>
      </c>
      <c r="DK504">
        <v>11</v>
      </c>
      <c r="DL504">
        <v>0</v>
      </c>
      <c r="DM504">
        <v>15</v>
      </c>
      <c r="DN504">
        <v>15</v>
      </c>
      <c r="DO504">
        <v>0</v>
      </c>
      <c r="DP504" s="42">
        <f t="shared" si="165"/>
        <v>8</v>
      </c>
      <c r="DQ504" s="20">
        <v>2.5179999999999998</v>
      </c>
      <c r="DR504">
        <v>10</v>
      </c>
      <c r="DS504">
        <v>0</v>
      </c>
      <c r="DT504">
        <v>0</v>
      </c>
      <c r="DU504">
        <v>0</v>
      </c>
      <c r="DV504">
        <v>0</v>
      </c>
      <c r="DW504">
        <v>1906</v>
      </c>
      <c r="DX504">
        <v>1619</v>
      </c>
      <c r="DY504">
        <v>1427</v>
      </c>
      <c r="DZ504">
        <v>1208</v>
      </c>
      <c r="EA504">
        <v>1032</v>
      </c>
      <c r="EB504">
        <v>851</v>
      </c>
      <c r="EC504">
        <v>102.48</v>
      </c>
      <c r="ED504">
        <v>88.21</v>
      </c>
      <c r="EE504">
        <v>116</v>
      </c>
      <c r="EF504">
        <v>73</v>
      </c>
      <c r="EG504" s="41">
        <f t="shared" si="166"/>
        <v>0.1124031007751938</v>
      </c>
      <c r="EH504" s="43">
        <f t="shared" si="167"/>
        <v>0.91421856639247945</v>
      </c>
      <c r="EI504" s="44">
        <f t="shared" si="168"/>
        <v>1.0266216671676733</v>
      </c>
      <c r="EJ504">
        <v>1908</v>
      </c>
      <c r="EK504">
        <v>1616</v>
      </c>
      <c r="EL504">
        <v>1429</v>
      </c>
      <c r="EM504">
        <v>1204</v>
      </c>
      <c r="EN504">
        <v>1033</v>
      </c>
      <c r="EO504">
        <v>849</v>
      </c>
      <c r="EP504">
        <v>116</v>
      </c>
      <c r="EQ504">
        <v>74</v>
      </c>
      <c r="ER504">
        <v>968</v>
      </c>
      <c r="ES504">
        <v>837</v>
      </c>
      <c r="ET504">
        <v>379</v>
      </c>
      <c r="EU504">
        <v>314</v>
      </c>
      <c r="EV504">
        <v>59</v>
      </c>
      <c r="EW504">
        <v>37</v>
      </c>
      <c r="EX504">
        <v>91</v>
      </c>
      <c r="EY504">
        <v>113</v>
      </c>
      <c r="EZ504">
        <v>8</v>
      </c>
      <c r="FA504">
        <v>3.1</v>
      </c>
      <c r="FB504">
        <v>11</v>
      </c>
      <c r="FC504" s="20">
        <v>88.94</v>
      </c>
      <c r="FD504" s="26">
        <f t="shared" si="169"/>
        <v>1.0846341463414635</v>
      </c>
      <c r="FE504">
        <v>13.966100000000001</v>
      </c>
      <c r="FF504">
        <v>2.54</v>
      </c>
      <c r="FG504">
        <v>0.15</v>
      </c>
      <c r="FH504">
        <v>2.69</v>
      </c>
      <c r="FI504">
        <v>3</v>
      </c>
      <c r="FJ504">
        <v>1</v>
      </c>
      <c r="FK504">
        <v>0</v>
      </c>
      <c r="FL504" s="42">
        <f t="shared" si="170"/>
        <v>134</v>
      </c>
      <c r="FM504" s="20">
        <f t="shared" si="171"/>
        <v>10.4</v>
      </c>
      <c r="FN504" s="41">
        <v>0.1732673267</v>
      </c>
      <c r="FO504" s="20">
        <f t="shared" si="172"/>
        <v>90</v>
      </c>
      <c r="FP504" s="20">
        <f t="shared" si="173"/>
        <v>92.503600000000006</v>
      </c>
      <c r="FQ504" s="20">
        <f t="shared" si="174"/>
        <v>116.78824055616603</v>
      </c>
      <c r="FU504" t="s">
        <v>702</v>
      </c>
      <c r="FV504" t="s">
        <v>711</v>
      </c>
      <c r="FW504" s="45">
        <v>13000000</v>
      </c>
      <c r="FX504" s="45">
        <v>10000000</v>
      </c>
      <c r="FY504">
        <v>922</v>
      </c>
      <c r="FZ504">
        <v>290</v>
      </c>
      <c r="GA504">
        <v>538</v>
      </c>
      <c r="GB504">
        <v>828</v>
      </c>
      <c r="GC504">
        <v>90</v>
      </c>
      <c r="GD504">
        <v>248</v>
      </c>
      <c r="GE504">
        <v>2309</v>
      </c>
      <c r="GF504">
        <v>19294</v>
      </c>
      <c r="GG504">
        <v>67</v>
      </c>
      <c r="GH504">
        <v>28</v>
      </c>
      <c r="GI504">
        <v>95</v>
      </c>
      <c r="GJ504" s="42">
        <f t="shared" si="175"/>
        <v>90</v>
      </c>
    </row>
    <row r="505" spans="1:192" x14ac:dyDescent="0.45">
      <c r="A505" s="40">
        <v>30407</v>
      </c>
      <c r="B505" t="s">
        <v>2803</v>
      </c>
      <c r="D505" t="s">
        <v>120</v>
      </c>
      <c r="E505" t="s">
        <v>120</v>
      </c>
      <c r="F505">
        <v>72</v>
      </c>
      <c r="G505">
        <v>191</v>
      </c>
      <c r="H505">
        <v>2001</v>
      </c>
      <c r="I505">
        <v>6</v>
      </c>
      <c r="J505">
        <v>192</v>
      </c>
      <c r="K505" t="s">
        <v>92</v>
      </c>
      <c r="L505">
        <v>2005</v>
      </c>
      <c r="M505">
        <v>34</v>
      </c>
      <c r="N505">
        <v>13</v>
      </c>
      <c r="O505">
        <v>8469638</v>
      </c>
      <c r="P505" t="s">
        <v>2804</v>
      </c>
      <c r="Q505" t="s">
        <v>2805</v>
      </c>
      <c r="R505" t="s">
        <v>2806</v>
      </c>
      <c r="S505" t="s">
        <v>2807</v>
      </c>
      <c r="T505" t="s">
        <v>725</v>
      </c>
      <c r="U505" t="s">
        <v>2808</v>
      </c>
      <c r="V505">
        <v>60</v>
      </c>
      <c r="W505">
        <v>5</v>
      </c>
      <c r="X505">
        <v>12</v>
      </c>
      <c r="Y505">
        <v>6</v>
      </c>
      <c r="Z505">
        <v>17</v>
      </c>
      <c r="AA505">
        <v>0</v>
      </c>
      <c r="AB505">
        <v>0</v>
      </c>
      <c r="AC505" s="26">
        <f t="shared" si="154"/>
        <v>0.28333333333333333</v>
      </c>
      <c r="AD505" s="20">
        <f t="shared" si="155"/>
        <v>-19.767676767676768</v>
      </c>
      <c r="AE505" s="20">
        <v>6.09</v>
      </c>
      <c r="AF505">
        <v>2</v>
      </c>
      <c r="AG505">
        <v>-0.1</v>
      </c>
      <c r="AH505">
        <v>12</v>
      </c>
      <c r="AI505">
        <v>1024</v>
      </c>
      <c r="AJ505">
        <v>41672</v>
      </c>
      <c r="AK505" s="20">
        <v>694.53333333333001</v>
      </c>
      <c r="AL505">
        <v>694.57</v>
      </c>
      <c r="AM505">
        <v>694</v>
      </c>
      <c r="AN505" s="26">
        <f t="shared" si="156"/>
        <v>11.575555555555555</v>
      </c>
      <c r="AO505">
        <v>19.47</v>
      </c>
      <c r="AP505" s="41">
        <f t="shared" si="157"/>
        <v>0.62962962962962965</v>
      </c>
      <c r="AQ505">
        <v>138</v>
      </c>
      <c r="AR505">
        <v>138</v>
      </c>
      <c r="AS505">
        <v>138</v>
      </c>
      <c r="AT505">
        <v>104</v>
      </c>
      <c r="AU505">
        <v>104</v>
      </c>
      <c r="AV505">
        <v>73</v>
      </c>
      <c r="AW505">
        <v>83</v>
      </c>
      <c r="AX505">
        <v>33</v>
      </c>
      <c r="AY505">
        <v>1</v>
      </c>
      <c r="AZ505">
        <v>9</v>
      </c>
      <c r="BA505" s="42">
        <f t="shared" si="158"/>
        <v>10</v>
      </c>
      <c r="BB505">
        <v>6.9</v>
      </c>
      <c r="BC505">
        <v>32.8767</v>
      </c>
      <c r="BD505" s="20">
        <v>152.69999999999999</v>
      </c>
      <c r="BE505" s="20">
        <f t="shared" si="159"/>
        <v>290.7</v>
      </c>
      <c r="BF505" s="20">
        <f t="shared" si="160"/>
        <v>25.111939761291154</v>
      </c>
      <c r="BG505">
        <v>212</v>
      </c>
      <c r="BH505">
        <v>186</v>
      </c>
      <c r="BI505">
        <v>249</v>
      </c>
      <c r="BJ505" s="41">
        <f t="shared" si="161"/>
        <v>0.4598698481561822</v>
      </c>
      <c r="BK505">
        <v>21</v>
      </c>
      <c r="BL505">
        <v>21</v>
      </c>
      <c r="BM505">
        <v>23</v>
      </c>
      <c r="BN505" s="42">
        <f t="shared" si="162"/>
        <v>-2</v>
      </c>
      <c r="BO505">
        <v>31</v>
      </c>
      <c r="BP505">
        <v>16</v>
      </c>
      <c r="BQ505">
        <v>18</v>
      </c>
      <c r="BR505">
        <v>22</v>
      </c>
      <c r="BS505" s="41">
        <f t="shared" si="163"/>
        <v>4.6315789473684213E-2</v>
      </c>
      <c r="BT505">
        <v>101</v>
      </c>
      <c r="BU505">
        <v>86</v>
      </c>
      <c r="BV505" s="41">
        <f t="shared" si="164"/>
        <v>0.5401069518716578</v>
      </c>
      <c r="BW505">
        <v>48</v>
      </c>
      <c r="BX505">
        <v>35</v>
      </c>
      <c r="BY505">
        <v>21</v>
      </c>
      <c r="BZ505">
        <v>15</v>
      </c>
      <c r="CA505">
        <v>32</v>
      </c>
      <c r="CB505">
        <v>36</v>
      </c>
      <c r="CC505">
        <v>33</v>
      </c>
      <c r="CD505">
        <v>29</v>
      </c>
      <c r="CE505">
        <v>32</v>
      </c>
      <c r="CF505">
        <v>24</v>
      </c>
      <c r="CG505">
        <v>68</v>
      </c>
      <c r="CH505">
        <v>49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3</v>
      </c>
      <c r="CW505">
        <v>1</v>
      </c>
      <c r="CX505">
        <v>0</v>
      </c>
      <c r="CY505">
        <v>1</v>
      </c>
      <c r="CZ505">
        <v>29</v>
      </c>
      <c r="DA505">
        <v>10</v>
      </c>
      <c r="DB505">
        <v>1</v>
      </c>
      <c r="DC505">
        <v>2</v>
      </c>
      <c r="DD505">
        <v>8</v>
      </c>
      <c r="DE505">
        <v>9</v>
      </c>
      <c r="DF505">
        <v>0</v>
      </c>
      <c r="DG505">
        <v>43</v>
      </c>
      <c r="DH505">
        <v>6</v>
      </c>
      <c r="DI505">
        <v>6</v>
      </c>
      <c r="DJ505">
        <v>5</v>
      </c>
      <c r="DK505">
        <v>5</v>
      </c>
      <c r="DL505">
        <v>0</v>
      </c>
      <c r="DM505">
        <v>6</v>
      </c>
      <c r="DN505">
        <v>6</v>
      </c>
      <c r="DO505">
        <v>0</v>
      </c>
      <c r="DP505" s="42">
        <f t="shared" si="165"/>
        <v>0</v>
      </c>
      <c r="DQ505" s="20">
        <v>0.32200000000000001</v>
      </c>
      <c r="DR505">
        <v>6</v>
      </c>
      <c r="DS505">
        <v>0</v>
      </c>
      <c r="DT505">
        <v>0</v>
      </c>
      <c r="DU505">
        <v>0</v>
      </c>
      <c r="DV505">
        <v>0</v>
      </c>
      <c r="DW505">
        <v>698</v>
      </c>
      <c r="DX505">
        <v>637</v>
      </c>
      <c r="DY505">
        <v>511</v>
      </c>
      <c r="DZ505">
        <v>453</v>
      </c>
      <c r="EA505">
        <v>361</v>
      </c>
      <c r="EB505">
        <v>314</v>
      </c>
      <c r="EC505">
        <v>32.43</v>
      </c>
      <c r="ED505">
        <v>26.76</v>
      </c>
      <c r="EE505">
        <v>27</v>
      </c>
      <c r="EF505">
        <v>26</v>
      </c>
      <c r="EG505" s="41">
        <f t="shared" si="166"/>
        <v>7.4792243767313013E-2</v>
      </c>
      <c r="EH505" s="43">
        <f t="shared" si="167"/>
        <v>0.91719745222929938</v>
      </c>
      <c r="EI505" s="44">
        <f t="shared" si="168"/>
        <v>0.99198969599661235</v>
      </c>
      <c r="EJ505">
        <v>696</v>
      </c>
      <c r="EK505">
        <v>642</v>
      </c>
      <c r="EL505">
        <v>508</v>
      </c>
      <c r="EM505">
        <v>458</v>
      </c>
      <c r="EN505">
        <v>359</v>
      </c>
      <c r="EO505">
        <v>319</v>
      </c>
      <c r="EP505">
        <v>27</v>
      </c>
      <c r="EQ505">
        <v>25</v>
      </c>
      <c r="ER505">
        <v>357</v>
      </c>
      <c r="ES505">
        <v>319</v>
      </c>
      <c r="ET505">
        <v>122</v>
      </c>
      <c r="EU505">
        <v>114</v>
      </c>
      <c r="EV505">
        <v>16</v>
      </c>
      <c r="EW505">
        <v>11</v>
      </c>
      <c r="EX505">
        <v>37</v>
      </c>
      <c r="EY505">
        <v>38</v>
      </c>
      <c r="EZ505">
        <v>0.2</v>
      </c>
      <c r="FA505">
        <v>1</v>
      </c>
      <c r="FB505">
        <v>1.2</v>
      </c>
      <c r="FC505" s="20">
        <v>19.43</v>
      </c>
      <c r="FD505" s="26">
        <f t="shared" si="169"/>
        <v>0.32383333333333331</v>
      </c>
      <c r="FE505">
        <v>1.3416999999999999</v>
      </c>
      <c r="FF505">
        <v>0.23</v>
      </c>
      <c r="FG505">
        <v>0.02</v>
      </c>
      <c r="FH505">
        <v>0.24</v>
      </c>
      <c r="FI505">
        <v>4</v>
      </c>
      <c r="FJ505">
        <v>1</v>
      </c>
      <c r="FK505">
        <v>0</v>
      </c>
      <c r="FL505" s="42">
        <f t="shared" si="170"/>
        <v>55</v>
      </c>
      <c r="FM505" s="20">
        <f t="shared" si="171"/>
        <v>6.5</v>
      </c>
      <c r="FN505" s="41">
        <v>0.12878250720000001</v>
      </c>
      <c r="FO505" s="20">
        <f t="shared" si="172"/>
        <v>15.8</v>
      </c>
      <c r="FP505" s="20">
        <f t="shared" si="173"/>
        <v>17.064399999999999</v>
      </c>
      <c r="FQ505" s="20">
        <f t="shared" si="174"/>
        <v>115.32314957455692</v>
      </c>
      <c r="FV505" t="s">
        <v>711</v>
      </c>
      <c r="FW505" s="45">
        <v>1100000</v>
      </c>
      <c r="FX505" s="45">
        <v>1100000</v>
      </c>
      <c r="FY505">
        <v>951</v>
      </c>
      <c r="FZ505">
        <v>191</v>
      </c>
      <c r="GA505">
        <v>372</v>
      </c>
      <c r="GB505">
        <v>563</v>
      </c>
      <c r="GC505">
        <v>7</v>
      </c>
      <c r="GD505">
        <v>377</v>
      </c>
      <c r="GE505">
        <v>1598</v>
      </c>
      <c r="GF505">
        <v>15000</v>
      </c>
      <c r="GG505">
        <v>39.6</v>
      </c>
      <c r="GH505">
        <v>17.600000000000001</v>
      </c>
      <c r="GI505">
        <v>57.2</v>
      </c>
      <c r="GJ505" s="42">
        <f t="shared" si="175"/>
        <v>15.8</v>
      </c>
    </row>
    <row r="506" spans="1:192" x14ac:dyDescent="0.45">
      <c r="A506" s="40">
        <v>30490</v>
      </c>
      <c r="B506" t="s">
        <v>2809</v>
      </c>
      <c r="C506" t="s">
        <v>213</v>
      </c>
      <c r="D506" t="s">
        <v>91</v>
      </c>
      <c r="E506" t="s">
        <v>91</v>
      </c>
      <c r="F506">
        <v>74</v>
      </c>
      <c r="G506">
        <v>200</v>
      </c>
      <c r="H506">
        <v>2001</v>
      </c>
      <c r="I506">
        <v>6</v>
      </c>
      <c r="J506">
        <v>193</v>
      </c>
      <c r="K506" t="s">
        <v>92</v>
      </c>
      <c r="L506">
        <v>2003</v>
      </c>
      <c r="M506">
        <v>34</v>
      </c>
      <c r="N506">
        <v>13</v>
      </c>
      <c r="O506">
        <v>8469639</v>
      </c>
      <c r="P506" t="s">
        <v>2810</v>
      </c>
      <c r="Q506" t="s">
        <v>2811</v>
      </c>
      <c r="R506" t="s">
        <v>2812</v>
      </c>
      <c r="S506" t="s">
        <v>745</v>
      </c>
      <c r="T506" t="s">
        <v>716</v>
      </c>
      <c r="U506" t="s">
        <v>172</v>
      </c>
      <c r="V506">
        <v>12</v>
      </c>
      <c r="W506">
        <v>0</v>
      </c>
      <c r="X506">
        <v>1</v>
      </c>
      <c r="Y506">
        <v>0</v>
      </c>
      <c r="Z506">
        <v>1</v>
      </c>
      <c r="AA506">
        <v>31</v>
      </c>
      <c r="AB506">
        <v>91</v>
      </c>
      <c r="AC506" s="26">
        <f t="shared" si="154"/>
        <v>8.3333333333333329E-2</v>
      </c>
      <c r="AD506" s="20">
        <f t="shared" si="155"/>
        <v>-4.1989528795811522</v>
      </c>
      <c r="AE506" s="20">
        <v>0.29599999999999999</v>
      </c>
      <c r="AF506">
        <v>-5</v>
      </c>
      <c r="AG506">
        <v>-3.7</v>
      </c>
      <c r="AH506">
        <v>6</v>
      </c>
      <c r="AI506">
        <v>206</v>
      </c>
      <c r="AJ506">
        <v>8059</v>
      </c>
      <c r="AK506" s="20">
        <v>134.31666666666999</v>
      </c>
      <c r="AL506">
        <v>134.32</v>
      </c>
      <c r="AM506">
        <v>134</v>
      </c>
      <c r="AN506" s="26">
        <f t="shared" si="156"/>
        <v>11.193055555555555</v>
      </c>
      <c r="AO506">
        <v>18.91</v>
      </c>
      <c r="AP506" s="41">
        <f t="shared" si="157"/>
        <v>0.5</v>
      </c>
      <c r="AQ506">
        <v>21</v>
      </c>
      <c r="AR506">
        <v>21</v>
      </c>
      <c r="AS506">
        <v>21</v>
      </c>
      <c r="AT506">
        <v>14</v>
      </c>
      <c r="AU506">
        <v>14</v>
      </c>
      <c r="AV506">
        <v>10</v>
      </c>
      <c r="AW506">
        <v>7</v>
      </c>
      <c r="AX506">
        <v>3</v>
      </c>
      <c r="AY506">
        <v>0</v>
      </c>
      <c r="AZ506">
        <v>0</v>
      </c>
      <c r="BA506" s="42">
        <f t="shared" si="158"/>
        <v>0</v>
      </c>
      <c r="BB506">
        <v>0.82</v>
      </c>
      <c r="BC506">
        <v>24.8</v>
      </c>
      <c r="BD506" s="20">
        <v>0</v>
      </c>
      <c r="BE506" s="20">
        <f t="shared" si="159"/>
        <v>21</v>
      </c>
      <c r="BF506" s="20">
        <f t="shared" si="160"/>
        <v>9.3805836807623582</v>
      </c>
      <c r="BG506">
        <v>38</v>
      </c>
      <c r="BH506">
        <v>43</v>
      </c>
      <c r="BI506">
        <v>66</v>
      </c>
      <c r="BJ506" s="41">
        <f t="shared" si="161"/>
        <v>0.36538461538461536</v>
      </c>
      <c r="BK506">
        <v>22</v>
      </c>
      <c r="BL506">
        <v>22</v>
      </c>
      <c r="BM506">
        <v>18</v>
      </c>
      <c r="BN506" s="42">
        <f t="shared" si="162"/>
        <v>4</v>
      </c>
      <c r="BO506">
        <v>4</v>
      </c>
      <c r="BP506">
        <v>2</v>
      </c>
      <c r="BQ506">
        <v>4</v>
      </c>
      <c r="BR506">
        <v>5</v>
      </c>
      <c r="BS506" s="41">
        <f t="shared" si="163"/>
        <v>4.1666666666666664E-2</v>
      </c>
      <c r="BT506">
        <v>53</v>
      </c>
      <c r="BU506">
        <v>56</v>
      </c>
      <c r="BV506" s="41">
        <f t="shared" si="164"/>
        <v>0.48623853211009177</v>
      </c>
      <c r="BW506">
        <v>26</v>
      </c>
      <c r="BX506">
        <v>23</v>
      </c>
      <c r="BY506">
        <v>17</v>
      </c>
      <c r="BZ506">
        <v>18</v>
      </c>
      <c r="CA506">
        <v>10</v>
      </c>
      <c r="CB506">
        <v>15</v>
      </c>
      <c r="CC506">
        <v>19</v>
      </c>
      <c r="CD506">
        <v>14</v>
      </c>
      <c r="CE506">
        <v>13</v>
      </c>
      <c r="CF506">
        <v>22</v>
      </c>
      <c r="CG506">
        <v>31</v>
      </c>
      <c r="CH506">
        <v>34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3</v>
      </c>
      <c r="DA506">
        <v>3</v>
      </c>
      <c r="DB506">
        <v>0</v>
      </c>
      <c r="DC506">
        <v>1</v>
      </c>
      <c r="DD506">
        <v>1</v>
      </c>
      <c r="DE506">
        <v>2</v>
      </c>
      <c r="DF506">
        <v>0</v>
      </c>
      <c r="DG506">
        <v>3</v>
      </c>
      <c r="DH506">
        <v>3</v>
      </c>
      <c r="DI506">
        <v>1</v>
      </c>
      <c r="DJ506">
        <v>3</v>
      </c>
      <c r="DK506">
        <v>3</v>
      </c>
      <c r="DL506">
        <v>0</v>
      </c>
      <c r="DM506">
        <v>1</v>
      </c>
      <c r="DN506">
        <v>1</v>
      </c>
      <c r="DO506">
        <v>0</v>
      </c>
      <c r="DP506" s="42">
        <f t="shared" si="165"/>
        <v>-2</v>
      </c>
      <c r="DQ506" s="20">
        <v>-2.2120000000000002</v>
      </c>
      <c r="DR506">
        <v>3</v>
      </c>
      <c r="DS506">
        <v>0</v>
      </c>
      <c r="DT506">
        <v>0</v>
      </c>
      <c r="DU506">
        <v>0</v>
      </c>
      <c r="DV506">
        <v>0</v>
      </c>
      <c r="DW506">
        <v>91</v>
      </c>
      <c r="DX506">
        <v>154</v>
      </c>
      <c r="DY506">
        <v>64</v>
      </c>
      <c r="DZ506">
        <v>115</v>
      </c>
      <c r="EA506">
        <v>50</v>
      </c>
      <c r="EB506">
        <v>87</v>
      </c>
      <c r="EC506">
        <v>3.27</v>
      </c>
      <c r="ED506">
        <v>8.76</v>
      </c>
      <c r="EE506">
        <v>2</v>
      </c>
      <c r="EF506">
        <v>7</v>
      </c>
      <c r="EG506" s="41">
        <f t="shared" si="166"/>
        <v>0.04</v>
      </c>
      <c r="EH506" s="43">
        <f t="shared" si="167"/>
        <v>0.91954022988505746</v>
      </c>
      <c r="EI506" s="44">
        <f t="shared" si="168"/>
        <v>0.95954022988505749</v>
      </c>
      <c r="EJ506">
        <v>90</v>
      </c>
      <c r="EK506">
        <v>153</v>
      </c>
      <c r="EL506">
        <v>63</v>
      </c>
      <c r="EM506">
        <v>114</v>
      </c>
      <c r="EN506">
        <v>49</v>
      </c>
      <c r="EO506">
        <v>87</v>
      </c>
      <c r="EP506">
        <v>2</v>
      </c>
      <c r="EQ506">
        <v>7</v>
      </c>
      <c r="ER506">
        <v>38</v>
      </c>
      <c r="ES506">
        <v>86</v>
      </c>
      <c r="ET506">
        <v>8</v>
      </c>
      <c r="EU506">
        <v>38</v>
      </c>
      <c r="EV506">
        <v>0</v>
      </c>
      <c r="EW506">
        <v>5</v>
      </c>
      <c r="EX506">
        <v>11</v>
      </c>
      <c r="EY506">
        <v>9</v>
      </c>
      <c r="EZ506">
        <v>-0.30000000000000004</v>
      </c>
      <c r="FA506">
        <v>0</v>
      </c>
      <c r="FB506">
        <v>-0.30000000000000004</v>
      </c>
      <c r="FC506" s="20">
        <v>-0.93</v>
      </c>
      <c r="FD506" s="26">
        <f t="shared" si="169"/>
        <v>-7.7499999999999999E-2</v>
      </c>
      <c r="FE506">
        <v>6.3E-3</v>
      </c>
      <c r="FF506">
        <v>-7.0000000000000007E-2</v>
      </c>
      <c r="FG506">
        <v>-0.2</v>
      </c>
      <c r="FH506">
        <v>-0.27</v>
      </c>
      <c r="FL506" s="42">
        <f t="shared" si="170"/>
        <v>33</v>
      </c>
      <c r="FM506" s="20">
        <f t="shared" si="171"/>
        <v>8.6666666666666661</v>
      </c>
      <c r="FN506" s="41">
        <v>0</v>
      </c>
      <c r="FO506" s="20">
        <f t="shared" si="172"/>
        <v>0.4</v>
      </c>
      <c r="FP506" s="20">
        <f t="shared" si="173"/>
        <v>0.55759999999999998</v>
      </c>
      <c r="FQ506" s="20">
        <f t="shared" si="174"/>
        <v>109.44014294222752</v>
      </c>
      <c r="FW506" s="45"/>
      <c r="FX506" s="45"/>
      <c r="FY506">
        <v>776</v>
      </c>
      <c r="FZ506">
        <v>134</v>
      </c>
      <c r="GA506">
        <v>198</v>
      </c>
      <c r="GB506">
        <v>332</v>
      </c>
      <c r="GC506">
        <v>-19</v>
      </c>
      <c r="GD506">
        <v>307</v>
      </c>
      <c r="GE506">
        <v>1469</v>
      </c>
      <c r="GF506">
        <v>11948</v>
      </c>
      <c r="GG506">
        <v>17</v>
      </c>
      <c r="GH506">
        <v>10.8</v>
      </c>
      <c r="GI506">
        <v>27.8</v>
      </c>
      <c r="GJ506" s="42">
        <f t="shared" si="175"/>
        <v>0.4</v>
      </c>
    </row>
    <row r="507" spans="1:192" x14ac:dyDescent="0.45">
      <c r="A507" s="40">
        <v>33740</v>
      </c>
      <c r="B507" t="s">
        <v>1063</v>
      </c>
      <c r="C507" t="s">
        <v>145</v>
      </c>
      <c r="D507" t="s">
        <v>91</v>
      </c>
      <c r="E507" t="s">
        <v>91</v>
      </c>
      <c r="F507">
        <v>71</v>
      </c>
      <c r="G507">
        <v>200</v>
      </c>
      <c r="H507">
        <v>2010</v>
      </c>
      <c r="I507">
        <v>1</v>
      </c>
      <c r="J507">
        <v>7</v>
      </c>
      <c r="K507" t="s">
        <v>92</v>
      </c>
      <c r="L507">
        <v>2010</v>
      </c>
      <c r="M507">
        <v>25</v>
      </c>
      <c r="N507">
        <v>8</v>
      </c>
      <c r="O507">
        <v>8475784</v>
      </c>
      <c r="P507" t="s">
        <v>2813</v>
      </c>
      <c r="Q507" t="s">
        <v>2814</v>
      </c>
      <c r="R507" t="s">
        <v>2815</v>
      </c>
      <c r="S507" t="s">
        <v>523</v>
      </c>
      <c r="T507" t="s">
        <v>725</v>
      </c>
      <c r="U507" t="s">
        <v>343</v>
      </c>
      <c r="V507">
        <v>82</v>
      </c>
      <c r="W507">
        <v>24</v>
      </c>
      <c r="X507">
        <v>25</v>
      </c>
      <c r="Y507">
        <v>13</v>
      </c>
      <c r="Z507">
        <v>49</v>
      </c>
      <c r="AA507">
        <v>4</v>
      </c>
      <c r="AB507">
        <v>16</v>
      </c>
      <c r="AC507" s="26">
        <f t="shared" si="154"/>
        <v>0.59756097560975607</v>
      </c>
      <c r="AD507" s="20">
        <f t="shared" si="155"/>
        <v>-5.4466800804828992</v>
      </c>
      <c r="AE507" s="20">
        <v>19.23</v>
      </c>
      <c r="AF507">
        <v>-27</v>
      </c>
      <c r="AG507">
        <v>10.1</v>
      </c>
      <c r="AH507">
        <v>34</v>
      </c>
      <c r="AI507">
        <v>1745</v>
      </c>
      <c r="AJ507">
        <v>82203</v>
      </c>
      <c r="AK507" s="20">
        <v>1370.05</v>
      </c>
      <c r="AL507">
        <v>1370.03</v>
      </c>
      <c r="AM507">
        <v>1370</v>
      </c>
      <c r="AN507" s="26">
        <f t="shared" si="156"/>
        <v>16.707926829268292</v>
      </c>
      <c r="AO507">
        <v>27.7</v>
      </c>
      <c r="AP507" s="41">
        <f t="shared" si="157"/>
        <v>0.77777777777777779</v>
      </c>
      <c r="AQ507">
        <v>490</v>
      </c>
      <c r="AR507">
        <v>488</v>
      </c>
      <c r="AS507">
        <v>490</v>
      </c>
      <c r="AT507">
        <v>383</v>
      </c>
      <c r="AU507">
        <v>383</v>
      </c>
      <c r="AV507">
        <v>277</v>
      </c>
      <c r="AW507">
        <v>312</v>
      </c>
      <c r="AX507">
        <v>124</v>
      </c>
      <c r="AY507">
        <v>19</v>
      </c>
      <c r="AZ507">
        <v>33</v>
      </c>
      <c r="BA507" s="42">
        <f t="shared" si="158"/>
        <v>52</v>
      </c>
      <c r="BB507">
        <v>31.25</v>
      </c>
      <c r="BC507">
        <v>24.704000000000001</v>
      </c>
      <c r="BD507" s="20">
        <v>350.1</v>
      </c>
      <c r="BE507" s="20">
        <f t="shared" si="159"/>
        <v>840.1</v>
      </c>
      <c r="BF507" s="20">
        <f t="shared" si="160"/>
        <v>36.791895067991213</v>
      </c>
      <c r="BG507">
        <v>609</v>
      </c>
      <c r="BH507">
        <v>390</v>
      </c>
      <c r="BI507">
        <v>247</v>
      </c>
      <c r="BJ507" s="41">
        <f t="shared" si="161"/>
        <v>0.71144859813084116</v>
      </c>
      <c r="BK507">
        <v>35</v>
      </c>
      <c r="BL507">
        <v>35</v>
      </c>
      <c r="BM507">
        <v>90</v>
      </c>
      <c r="BN507" s="42">
        <f t="shared" si="162"/>
        <v>-55</v>
      </c>
      <c r="BO507">
        <v>106</v>
      </c>
      <c r="BP507">
        <v>62</v>
      </c>
      <c r="BQ507">
        <v>93</v>
      </c>
      <c r="BR507">
        <v>24</v>
      </c>
      <c r="BS507" s="41">
        <f t="shared" si="163"/>
        <v>2.7366020524515394E-2</v>
      </c>
      <c r="BT507">
        <v>26</v>
      </c>
      <c r="BU507">
        <v>34</v>
      </c>
      <c r="BV507" s="41">
        <f t="shared" si="164"/>
        <v>0.43333333333333335</v>
      </c>
      <c r="BW507">
        <v>3</v>
      </c>
      <c r="BX507">
        <v>5</v>
      </c>
      <c r="BY507">
        <v>6</v>
      </c>
      <c r="BZ507">
        <v>2</v>
      </c>
      <c r="CA507">
        <v>17</v>
      </c>
      <c r="CB507">
        <v>27</v>
      </c>
      <c r="CC507">
        <v>7</v>
      </c>
      <c r="CD507">
        <v>10</v>
      </c>
      <c r="CE507">
        <v>11</v>
      </c>
      <c r="CF507">
        <v>12</v>
      </c>
      <c r="CG507">
        <v>14</v>
      </c>
      <c r="CH507">
        <v>23</v>
      </c>
      <c r="CI507">
        <v>0</v>
      </c>
      <c r="CJ507">
        <v>0</v>
      </c>
      <c r="CK507">
        <v>4</v>
      </c>
      <c r="CL507">
        <v>2</v>
      </c>
      <c r="CM507">
        <v>0</v>
      </c>
      <c r="CN507">
        <v>0</v>
      </c>
      <c r="CO507">
        <v>2</v>
      </c>
      <c r="CP507">
        <v>4</v>
      </c>
      <c r="CQ507">
        <v>0</v>
      </c>
      <c r="CR507">
        <v>1</v>
      </c>
      <c r="CS507">
        <v>6</v>
      </c>
      <c r="CT507">
        <v>0</v>
      </c>
      <c r="CU507">
        <v>0</v>
      </c>
      <c r="CV507">
        <v>13</v>
      </c>
      <c r="CW507">
        <v>1</v>
      </c>
      <c r="CX507">
        <v>3</v>
      </c>
      <c r="CY507">
        <v>7</v>
      </c>
      <c r="CZ507">
        <v>95</v>
      </c>
      <c r="DA507">
        <v>49</v>
      </c>
      <c r="DB507">
        <v>10</v>
      </c>
      <c r="DC507">
        <v>26</v>
      </c>
      <c r="DD507">
        <v>59</v>
      </c>
      <c r="DE507">
        <v>6</v>
      </c>
      <c r="DF507">
        <v>3</v>
      </c>
      <c r="DG507">
        <v>124</v>
      </c>
      <c r="DH507">
        <v>17</v>
      </c>
      <c r="DI507">
        <v>27</v>
      </c>
      <c r="DJ507">
        <v>17</v>
      </c>
      <c r="DK507">
        <v>17</v>
      </c>
      <c r="DL507">
        <v>0</v>
      </c>
      <c r="DM507">
        <v>29</v>
      </c>
      <c r="DN507">
        <v>29</v>
      </c>
      <c r="DO507">
        <v>0</v>
      </c>
      <c r="DP507" s="42">
        <f t="shared" si="165"/>
        <v>10</v>
      </c>
      <c r="DQ507" s="20">
        <v>7.4009999999999998</v>
      </c>
      <c r="DR507">
        <v>17</v>
      </c>
      <c r="DS507">
        <v>0</v>
      </c>
      <c r="DT507">
        <v>0</v>
      </c>
      <c r="DU507">
        <v>0</v>
      </c>
      <c r="DV507">
        <v>0</v>
      </c>
      <c r="DW507">
        <v>1686</v>
      </c>
      <c r="DX507">
        <v>1109</v>
      </c>
      <c r="DY507">
        <v>1250</v>
      </c>
      <c r="DZ507">
        <v>853</v>
      </c>
      <c r="EA507">
        <v>897</v>
      </c>
      <c r="EB507">
        <v>603</v>
      </c>
      <c r="EC507">
        <v>91.57</v>
      </c>
      <c r="ED507">
        <v>56.91</v>
      </c>
      <c r="EE507">
        <v>63</v>
      </c>
      <c r="EF507">
        <v>75</v>
      </c>
      <c r="EG507" s="41">
        <f t="shared" si="166"/>
        <v>7.0234113712374577E-2</v>
      </c>
      <c r="EH507" s="43">
        <f t="shared" si="167"/>
        <v>0.87562189054726369</v>
      </c>
      <c r="EI507" s="44">
        <f t="shared" si="168"/>
        <v>0.94585600425963823</v>
      </c>
      <c r="EJ507">
        <v>1686</v>
      </c>
      <c r="EK507">
        <v>1108</v>
      </c>
      <c r="EL507">
        <v>1251</v>
      </c>
      <c r="EM507">
        <v>851</v>
      </c>
      <c r="EN507">
        <v>899</v>
      </c>
      <c r="EO507">
        <v>603</v>
      </c>
      <c r="EP507">
        <v>63</v>
      </c>
      <c r="EQ507">
        <v>75</v>
      </c>
      <c r="ER507">
        <v>859</v>
      </c>
      <c r="ES507">
        <v>533</v>
      </c>
      <c r="ET507">
        <v>346</v>
      </c>
      <c r="EU507">
        <v>205</v>
      </c>
      <c r="EV507">
        <v>38</v>
      </c>
      <c r="EW507">
        <v>34</v>
      </c>
      <c r="EX507">
        <v>72</v>
      </c>
      <c r="EY507">
        <v>84</v>
      </c>
      <c r="EZ507">
        <v>3.6</v>
      </c>
      <c r="FA507">
        <v>0.7</v>
      </c>
      <c r="FB507">
        <v>4.3</v>
      </c>
      <c r="FC507" s="20">
        <v>65.14</v>
      </c>
      <c r="FD507" s="26">
        <f t="shared" si="169"/>
        <v>0.79439024390243906</v>
      </c>
      <c r="FE507">
        <v>4.8703000000000003</v>
      </c>
      <c r="FF507">
        <v>2.25</v>
      </c>
      <c r="FG507">
        <v>-0.27</v>
      </c>
      <c r="FH507">
        <v>1.98</v>
      </c>
      <c r="FL507" s="42">
        <f t="shared" si="170"/>
        <v>93</v>
      </c>
      <c r="FM507" s="20">
        <f t="shared" si="171"/>
        <v>7.5294117647058822</v>
      </c>
      <c r="FN507" s="41">
        <v>0.1194029851</v>
      </c>
      <c r="FO507" s="20">
        <f t="shared" si="172"/>
        <v>45.6</v>
      </c>
      <c r="FP507" s="20">
        <f t="shared" si="173"/>
        <v>50.480199999999996</v>
      </c>
      <c r="FQ507" s="20">
        <f t="shared" si="174"/>
        <v>122.4060786990066</v>
      </c>
      <c r="FU507" t="s">
        <v>1618</v>
      </c>
      <c r="FV507" t="s">
        <v>711</v>
      </c>
      <c r="FW507" s="45">
        <v>6000000</v>
      </c>
      <c r="FX507" s="45">
        <v>5725000</v>
      </c>
      <c r="FY507">
        <v>579</v>
      </c>
      <c r="FZ507">
        <v>204</v>
      </c>
      <c r="GA507">
        <v>175</v>
      </c>
      <c r="GB507">
        <v>379</v>
      </c>
      <c r="GC507">
        <v>-95</v>
      </c>
      <c r="GD507">
        <v>268</v>
      </c>
      <c r="GE507">
        <v>1909</v>
      </c>
      <c r="GF507">
        <v>9903</v>
      </c>
      <c r="GG507">
        <v>37.299999999999997</v>
      </c>
      <c r="GH507">
        <v>8.4</v>
      </c>
      <c r="GI507">
        <v>45.7</v>
      </c>
      <c r="GJ507" s="42">
        <f t="shared" si="175"/>
        <v>45.6</v>
      </c>
    </row>
    <row r="508" spans="1:192" x14ac:dyDescent="0.45">
      <c r="A508" s="40">
        <v>33764</v>
      </c>
      <c r="B508" t="s">
        <v>1063</v>
      </c>
      <c r="C508" t="s">
        <v>145</v>
      </c>
      <c r="D508" t="s">
        <v>91</v>
      </c>
      <c r="E508" t="s">
        <v>91</v>
      </c>
      <c r="F508">
        <v>73</v>
      </c>
      <c r="G508">
        <v>213</v>
      </c>
      <c r="H508">
        <v>2010</v>
      </c>
      <c r="I508">
        <v>5</v>
      </c>
      <c r="J508">
        <v>123</v>
      </c>
      <c r="K508" t="s">
        <v>202</v>
      </c>
      <c r="L508">
        <v>2015</v>
      </c>
      <c r="M508">
        <v>25</v>
      </c>
      <c r="N508">
        <v>3</v>
      </c>
      <c r="O508">
        <v>8475786</v>
      </c>
      <c r="P508" t="s">
        <v>2816</v>
      </c>
      <c r="Q508" t="s">
        <v>2817</v>
      </c>
      <c r="R508" t="s">
        <v>2818</v>
      </c>
      <c r="S508" t="s">
        <v>855</v>
      </c>
      <c r="T508" t="s">
        <v>716</v>
      </c>
      <c r="U508" t="s">
        <v>129</v>
      </c>
      <c r="V508">
        <v>82</v>
      </c>
      <c r="W508">
        <v>15</v>
      </c>
      <c r="X508">
        <v>25</v>
      </c>
      <c r="Y508">
        <v>17</v>
      </c>
      <c r="Z508">
        <v>40</v>
      </c>
      <c r="AA508">
        <v>10</v>
      </c>
      <c r="AB508">
        <v>29</v>
      </c>
      <c r="AC508" s="26">
        <f t="shared" si="154"/>
        <v>0.48780487804878048</v>
      </c>
      <c r="AD508" s="20">
        <f t="shared" si="155"/>
        <v>11.551020408163264</v>
      </c>
      <c r="AE508" s="20">
        <v>15.119</v>
      </c>
      <c r="AF508">
        <v>22</v>
      </c>
      <c r="AG508">
        <v>3.6</v>
      </c>
      <c r="AH508">
        <v>37</v>
      </c>
      <c r="AI508">
        <v>1981</v>
      </c>
      <c r="AJ508">
        <v>85400</v>
      </c>
      <c r="AK508" s="20">
        <v>1423.3333333333001</v>
      </c>
      <c r="AL508">
        <v>1423.33</v>
      </c>
      <c r="AM508">
        <v>1423</v>
      </c>
      <c r="AN508" s="26">
        <f t="shared" si="156"/>
        <v>17.35772357723577</v>
      </c>
      <c r="AO508">
        <v>28.97</v>
      </c>
      <c r="AP508" s="41">
        <f t="shared" si="157"/>
        <v>0.54794520547945202</v>
      </c>
      <c r="AQ508">
        <v>238</v>
      </c>
      <c r="AR508">
        <v>239</v>
      </c>
      <c r="AS508">
        <v>239</v>
      </c>
      <c r="AT508">
        <v>202</v>
      </c>
      <c r="AU508">
        <v>203</v>
      </c>
      <c r="AV508">
        <v>149</v>
      </c>
      <c r="AW508">
        <v>179</v>
      </c>
      <c r="AX508">
        <v>102</v>
      </c>
      <c r="AY508">
        <v>11</v>
      </c>
      <c r="AZ508">
        <v>15</v>
      </c>
      <c r="BA508" s="42">
        <f t="shared" si="158"/>
        <v>26</v>
      </c>
      <c r="BB508">
        <v>20.02</v>
      </c>
      <c r="BC508">
        <v>23.0336</v>
      </c>
      <c r="BD508" s="20">
        <v>266.8</v>
      </c>
      <c r="BE508" s="20">
        <f t="shared" si="159"/>
        <v>504.8</v>
      </c>
      <c r="BF508" s="20">
        <f t="shared" si="160"/>
        <v>21.279675128044797</v>
      </c>
      <c r="BG508">
        <v>402</v>
      </c>
      <c r="BH508">
        <v>490</v>
      </c>
      <c r="BI508">
        <v>636</v>
      </c>
      <c r="BJ508" s="41">
        <f t="shared" si="161"/>
        <v>0.38728323699421963</v>
      </c>
      <c r="BK508">
        <v>117</v>
      </c>
      <c r="BL508">
        <v>117</v>
      </c>
      <c r="BM508">
        <v>210</v>
      </c>
      <c r="BN508" s="42">
        <f t="shared" si="162"/>
        <v>-93</v>
      </c>
      <c r="BO508">
        <v>54</v>
      </c>
      <c r="BP508">
        <v>31</v>
      </c>
      <c r="BQ508">
        <v>36</v>
      </c>
      <c r="BR508">
        <v>55</v>
      </c>
      <c r="BS508" s="41">
        <f t="shared" si="163"/>
        <v>4.2340261739799843E-2</v>
      </c>
      <c r="BT508">
        <v>72</v>
      </c>
      <c r="BU508">
        <v>96</v>
      </c>
      <c r="BV508" s="41">
        <f t="shared" si="164"/>
        <v>0.42857142857142855</v>
      </c>
      <c r="BW508">
        <v>54</v>
      </c>
      <c r="BX508">
        <v>77</v>
      </c>
      <c r="BY508">
        <v>11</v>
      </c>
      <c r="BZ508">
        <v>14</v>
      </c>
      <c r="CA508">
        <v>7</v>
      </c>
      <c r="CB508">
        <v>5</v>
      </c>
      <c r="CC508">
        <v>18</v>
      </c>
      <c r="CD508">
        <v>28</v>
      </c>
      <c r="CE508">
        <v>24</v>
      </c>
      <c r="CF508">
        <v>31</v>
      </c>
      <c r="CG508">
        <v>43</v>
      </c>
      <c r="CH508">
        <v>68</v>
      </c>
      <c r="CI508">
        <v>0</v>
      </c>
      <c r="CJ508">
        <v>0</v>
      </c>
      <c r="CK508">
        <v>4</v>
      </c>
      <c r="CL508">
        <v>2</v>
      </c>
      <c r="CM508">
        <v>1</v>
      </c>
      <c r="CN508">
        <v>0</v>
      </c>
      <c r="CO508">
        <v>0</v>
      </c>
      <c r="CP508">
        <v>3</v>
      </c>
      <c r="CQ508">
        <v>1</v>
      </c>
      <c r="CR508">
        <v>0</v>
      </c>
      <c r="CS508">
        <v>1</v>
      </c>
      <c r="CT508">
        <v>3</v>
      </c>
      <c r="CU508">
        <v>0</v>
      </c>
      <c r="CV508">
        <v>7</v>
      </c>
      <c r="CW508">
        <v>1</v>
      </c>
      <c r="CX508">
        <v>1</v>
      </c>
      <c r="CY508">
        <v>4</v>
      </c>
      <c r="CZ508">
        <v>48</v>
      </c>
      <c r="DA508">
        <v>22</v>
      </c>
      <c r="DB508">
        <v>5</v>
      </c>
      <c r="DC508">
        <v>7</v>
      </c>
      <c r="DD508">
        <v>23</v>
      </c>
      <c r="DE508">
        <v>18</v>
      </c>
      <c r="DF508">
        <v>4</v>
      </c>
      <c r="DG508">
        <v>70</v>
      </c>
      <c r="DH508">
        <v>17</v>
      </c>
      <c r="DI508">
        <v>18</v>
      </c>
      <c r="DJ508">
        <v>16</v>
      </c>
      <c r="DK508">
        <v>16</v>
      </c>
      <c r="DL508">
        <v>0</v>
      </c>
      <c r="DM508">
        <v>18</v>
      </c>
      <c r="DN508">
        <v>18</v>
      </c>
      <c r="DO508">
        <v>0</v>
      </c>
      <c r="DP508" s="42">
        <f t="shared" si="165"/>
        <v>1</v>
      </c>
      <c r="DQ508" s="20">
        <v>-2.3359999999999999</v>
      </c>
      <c r="DR508">
        <v>16</v>
      </c>
      <c r="DS508">
        <v>1</v>
      </c>
      <c r="DT508">
        <v>0</v>
      </c>
      <c r="DU508">
        <v>0</v>
      </c>
      <c r="DV508">
        <v>0</v>
      </c>
      <c r="DW508">
        <v>1276</v>
      </c>
      <c r="DX508">
        <v>1622</v>
      </c>
      <c r="DY508">
        <v>934</v>
      </c>
      <c r="DZ508">
        <v>1244</v>
      </c>
      <c r="EA508">
        <v>673</v>
      </c>
      <c r="EB508">
        <v>908</v>
      </c>
      <c r="EC508">
        <v>68.17</v>
      </c>
      <c r="ED508">
        <v>86.79</v>
      </c>
      <c r="EE508">
        <v>73</v>
      </c>
      <c r="EF508">
        <v>69</v>
      </c>
      <c r="EG508" s="41">
        <f t="shared" si="166"/>
        <v>0.10846953937592868</v>
      </c>
      <c r="EH508" s="43">
        <f t="shared" si="167"/>
        <v>0.92400881057268724</v>
      </c>
      <c r="EI508" s="44">
        <f t="shared" si="168"/>
        <v>1.0324783499486159</v>
      </c>
      <c r="EJ508">
        <v>1276</v>
      </c>
      <c r="EK508">
        <v>1619</v>
      </c>
      <c r="EL508">
        <v>934</v>
      </c>
      <c r="EM508">
        <v>1242</v>
      </c>
      <c r="EN508">
        <v>672</v>
      </c>
      <c r="EO508">
        <v>906</v>
      </c>
      <c r="EP508">
        <v>72</v>
      </c>
      <c r="EQ508">
        <v>69</v>
      </c>
      <c r="ER508">
        <v>722</v>
      </c>
      <c r="ES508">
        <v>848</v>
      </c>
      <c r="ET508">
        <v>266</v>
      </c>
      <c r="EU508">
        <v>319</v>
      </c>
      <c r="EV508">
        <v>40</v>
      </c>
      <c r="EW508">
        <v>39</v>
      </c>
      <c r="EX508">
        <v>68</v>
      </c>
      <c r="EY508">
        <v>81</v>
      </c>
      <c r="EZ508">
        <v>1.8</v>
      </c>
      <c r="FA508">
        <v>2.2000000000000002</v>
      </c>
      <c r="FB508">
        <v>4</v>
      </c>
      <c r="FC508" s="20">
        <v>43.13</v>
      </c>
      <c r="FD508" s="26">
        <f t="shared" si="169"/>
        <v>0.52597560975609758</v>
      </c>
      <c r="FE508">
        <v>3.6456</v>
      </c>
      <c r="FF508">
        <v>0.85</v>
      </c>
      <c r="FG508">
        <v>-0.05</v>
      </c>
      <c r="FH508">
        <v>0.81</v>
      </c>
      <c r="FL508" s="42">
        <f t="shared" si="170"/>
        <v>210</v>
      </c>
      <c r="FM508" s="20">
        <f t="shared" si="171"/>
        <v>9.5625</v>
      </c>
      <c r="FN508" s="41">
        <v>5.8823529400000005E-2</v>
      </c>
      <c r="FO508" s="20">
        <f t="shared" si="172"/>
        <v>36.299999999999997</v>
      </c>
      <c r="FP508" s="20">
        <f t="shared" si="173"/>
        <v>39.532800000000002</v>
      </c>
      <c r="FQ508" s="20">
        <f t="shared" si="174"/>
        <v>122.16422052510663</v>
      </c>
      <c r="FV508" t="s">
        <v>711</v>
      </c>
      <c r="FW508" s="45">
        <v>2000000</v>
      </c>
      <c r="FX508" s="45">
        <v>2250000</v>
      </c>
      <c r="FY508">
        <v>180</v>
      </c>
      <c r="FZ508">
        <v>29</v>
      </c>
      <c r="GA508">
        <v>45</v>
      </c>
      <c r="GB508">
        <v>74</v>
      </c>
      <c r="GC508">
        <v>24</v>
      </c>
      <c r="GD508">
        <v>85</v>
      </c>
      <c r="GE508">
        <v>341</v>
      </c>
      <c r="GF508">
        <v>3043</v>
      </c>
      <c r="GG508">
        <v>2.6</v>
      </c>
      <c r="GH508">
        <v>3.9</v>
      </c>
      <c r="GI508">
        <v>6.5</v>
      </c>
      <c r="GJ508" s="42">
        <f t="shared" si="175"/>
        <v>36.299999999999997</v>
      </c>
    </row>
    <row r="509" spans="1:192" x14ac:dyDescent="0.45">
      <c r="A509" s="40">
        <v>31828</v>
      </c>
      <c r="B509" t="s">
        <v>2819</v>
      </c>
      <c r="D509" t="s">
        <v>399</v>
      </c>
      <c r="E509" t="s">
        <v>399</v>
      </c>
      <c r="F509">
        <v>78</v>
      </c>
      <c r="G509">
        <v>230</v>
      </c>
      <c r="H509">
        <v>2005</v>
      </c>
      <c r="I509">
        <v>1</v>
      </c>
      <c r="J509">
        <v>17</v>
      </c>
      <c r="K509" t="s">
        <v>92</v>
      </c>
      <c r="L509">
        <v>2007</v>
      </c>
      <c r="M509">
        <v>30</v>
      </c>
      <c r="N509">
        <v>11</v>
      </c>
      <c r="O509">
        <v>8471691</v>
      </c>
      <c r="P509" t="s">
        <v>2820</v>
      </c>
      <c r="Q509" t="s">
        <v>2821</v>
      </c>
      <c r="R509" t="s">
        <v>2822</v>
      </c>
      <c r="S509" t="s">
        <v>317</v>
      </c>
      <c r="T509" t="s">
        <v>716</v>
      </c>
      <c r="U509" t="s">
        <v>351</v>
      </c>
      <c r="V509">
        <v>38</v>
      </c>
      <c r="W509">
        <v>5</v>
      </c>
      <c r="X509">
        <v>5</v>
      </c>
      <c r="Y509">
        <v>1</v>
      </c>
      <c r="Z509">
        <v>10</v>
      </c>
      <c r="AA509">
        <v>18</v>
      </c>
      <c r="AB509">
        <v>69</v>
      </c>
      <c r="AC509" s="26">
        <f t="shared" si="154"/>
        <v>0.26315789473684209</v>
      </c>
      <c r="AD509" s="20">
        <f t="shared" si="155"/>
        <v>-9.7261146496815272</v>
      </c>
      <c r="AE509" s="20">
        <v>4.032</v>
      </c>
      <c r="AF509">
        <v>-14</v>
      </c>
      <c r="AG509">
        <v>-3</v>
      </c>
      <c r="AH509">
        <v>23</v>
      </c>
      <c r="AI509">
        <v>817</v>
      </c>
      <c r="AJ509">
        <v>32168</v>
      </c>
      <c r="AK509" s="20">
        <v>536.13333333333003</v>
      </c>
      <c r="AL509">
        <v>536.13</v>
      </c>
      <c r="AM509">
        <v>536</v>
      </c>
      <c r="AN509" s="26">
        <f t="shared" si="156"/>
        <v>14.108771929824561</v>
      </c>
      <c r="AO509">
        <v>23.57</v>
      </c>
      <c r="AP509" s="41">
        <f t="shared" si="157"/>
        <v>0.55555555555555558</v>
      </c>
      <c r="AQ509">
        <v>115</v>
      </c>
      <c r="AR509">
        <v>115</v>
      </c>
      <c r="AS509">
        <v>115</v>
      </c>
      <c r="AT509">
        <v>96</v>
      </c>
      <c r="AU509">
        <v>96</v>
      </c>
      <c r="AV509">
        <v>62</v>
      </c>
      <c r="AW509">
        <v>72</v>
      </c>
      <c r="AX509">
        <v>35</v>
      </c>
      <c r="AY509">
        <v>6</v>
      </c>
      <c r="AZ509">
        <v>5</v>
      </c>
      <c r="BA509" s="42">
        <f t="shared" si="158"/>
        <v>11</v>
      </c>
      <c r="BB509">
        <v>8.36</v>
      </c>
      <c r="BC509">
        <v>42.419400000000003</v>
      </c>
      <c r="BD509" s="20">
        <v>40.6</v>
      </c>
      <c r="BE509" s="20">
        <f t="shared" si="159"/>
        <v>155.6</v>
      </c>
      <c r="BF509" s="20">
        <f t="shared" si="160"/>
        <v>17.413686978904369</v>
      </c>
      <c r="BG509">
        <v>134</v>
      </c>
      <c r="BH509">
        <v>152</v>
      </c>
      <c r="BI509">
        <v>276</v>
      </c>
      <c r="BJ509" s="41">
        <f t="shared" si="161"/>
        <v>0.32682926829268294</v>
      </c>
      <c r="BK509">
        <v>66</v>
      </c>
      <c r="BL509">
        <v>66</v>
      </c>
      <c r="BM509">
        <v>28</v>
      </c>
      <c r="BN509" s="42">
        <f t="shared" si="162"/>
        <v>38</v>
      </c>
      <c r="BO509">
        <v>34</v>
      </c>
      <c r="BP509">
        <v>10</v>
      </c>
      <c r="BQ509">
        <v>10</v>
      </c>
      <c r="BR509">
        <v>21</v>
      </c>
      <c r="BS509" s="41">
        <f t="shared" si="163"/>
        <v>5.8495821727019497E-2</v>
      </c>
      <c r="BT509">
        <v>239</v>
      </c>
      <c r="BU509">
        <v>195</v>
      </c>
      <c r="BV509" s="41">
        <f t="shared" si="164"/>
        <v>0.55069124423963134</v>
      </c>
      <c r="BW509">
        <v>124</v>
      </c>
      <c r="BX509">
        <v>101</v>
      </c>
      <c r="BY509">
        <v>68</v>
      </c>
      <c r="BZ509">
        <v>58</v>
      </c>
      <c r="CA509">
        <v>47</v>
      </c>
      <c r="CB509">
        <v>36</v>
      </c>
      <c r="CC509">
        <v>62</v>
      </c>
      <c r="CD509">
        <v>47</v>
      </c>
      <c r="CE509">
        <v>89</v>
      </c>
      <c r="CF509">
        <v>85</v>
      </c>
      <c r="CG509">
        <v>156</v>
      </c>
      <c r="CH509">
        <v>107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3</v>
      </c>
      <c r="CW509">
        <v>1</v>
      </c>
      <c r="CX509">
        <v>0</v>
      </c>
      <c r="CY509">
        <v>3</v>
      </c>
      <c r="CZ509">
        <v>30</v>
      </c>
      <c r="DA509">
        <v>4</v>
      </c>
      <c r="DB509">
        <v>2</v>
      </c>
      <c r="DC509">
        <v>5</v>
      </c>
      <c r="DD509">
        <v>11</v>
      </c>
      <c r="DE509">
        <v>8</v>
      </c>
      <c r="DF509">
        <v>2</v>
      </c>
      <c r="DG509">
        <v>30</v>
      </c>
      <c r="DH509">
        <v>10</v>
      </c>
      <c r="DI509">
        <v>7</v>
      </c>
      <c r="DJ509">
        <v>10</v>
      </c>
      <c r="DK509">
        <v>10</v>
      </c>
      <c r="DL509">
        <v>0</v>
      </c>
      <c r="DM509">
        <v>7</v>
      </c>
      <c r="DN509">
        <v>7</v>
      </c>
      <c r="DO509">
        <v>0</v>
      </c>
      <c r="DP509" s="42">
        <f t="shared" si="165"/>
        <v>-3</v>
      </c>
      <c r="DQ509" s="20">
        <v>-2.5289999999999999</v>
      </c>
      <c r="DR509">
        <v>9</v>
      </c>
      <c r="DS509">
        <v>1</v>
      </c>
      <c r="DT509">
        <v>0</v>
      </c>
      <c r="DU509">
        <v>0</v>
      </c>
      <c r="DV509">
        <v>0</v>
      </c>
      <c r="DW509">
        <v>478</v>
      </c>
      <c r="DX509">
        <v>484</v>
      </c>
      <c r="DY509">
        <v>348</v>
      </c>
      <c r="DZ509">
        <v>338</v>
      </c>
      <c r="EA509">
        <v>238</v>
      </c>
      <c r="EB509">
        <v>246</v>
      </c>
      <c r="EC509">
        <v>24.64</v>
      </c>
      <c r="ED509">
        <v>24.49</v>
      </c>
      <c r="EE509">
        <v>18</v>
      </c>
      <c r="EF509">
        <v>29</v>
      </c>
      <c r="EG509" s="41">
        <f t="shared" si="166"/>
        <v>7.5630252100840331E-2</v>
      </c>
      <c r="EH509" s="43">
        <f t="shared" si="167"/>
        <v>0.88211382113821135</v>
      </c>
      <c r="EI509" s="44">
        <f t="shared" si="168"/>
        <v>0.95774407323905164</v>
      </c>
      <c r="EJ509">
        <v>471</v>
      </c>
      <c r="EK509">
        <v>485</v>
      </c>
      <c r="EL509">
        <v>342</v>
      </c>
      <c r="EM509">
        <v>339</v>
      </c>
      <c r="EN509">
        <v>234</v>
      </c>
      <c r="EO509">
        <v>246</v>
      </c>
      <c r="EP509">
        <v>18</v>
      </c>
      <c r="EQ509">
        <v>29</v>
      </c>
      <c r="ER509">
        <v>220</v>
      </c>
      <c r="ES509">
        <v>228</v>
      </c>
      <c r="ET509">
        <v>100</v>
      </c>
      <c r="EU509">
        <v>83</v>
      </c>
      <c r="EV509">
        <v>9</v>
      </c>
      <c r="EW509">
        <v>16</v>
      </c>
      <c r="EX509">
        <v>40</v>
      </c>
      <c r="EY509">
        <v>34</v>
      </c>
      <c r="EZ509">
        <v>0.1</v>
      </c>
      <c r="FA509">
        <v>0.1</v>
      </c>
      <c r="FB509">
        <v>0.2</v>
      </c>
      <c r="FC509" s="20">
        <v>9.74</v>
      </c>
      <c r="FD509" s="26">
        <f t="shared" si="169"/>
        <v>0.25631578947368422</v>
      </c>
      <c r="FE509">
        <v>0.91739999999999999</v>
      </c>
      <c r="FF509">
        <v>0.03</v>
      </c>
      <c r="FG509">
        <v>-0.05</v>
      </c>
      <c r="FH509">
        <v>-0.01</v>
      </c>
      <c r="FL509" s="42">
        <f t="shared" si="170"/>
        <v>111</v>
      </c>
      <c r="FM509" s="20">
        <f t="shared" si="171"/>
        <v>8.4444444444444446</v>
      </c>
      <c r="FN509" s="41">
        <v>4.7741034000000002E-2</v>
      </c>
      <c r="FO509" s="20">
        <f t="shared" si="172"/>
        <v>7.7</v>
      </c>
      <c r="FP509" s="20">
        <f t="shared" si="173"/>
        <v>9.4941999999999993</v>
      </c>
      <c r="FQ509" s="20">
        <f t="shared" si="174"/>
        <v>107.66045548654245</v>
      </c>
      <c r="FR509">
        <v>4</v>
      </c>
      <c r="FS509" t="s">
        <v>314</v>
      </c>
      <c r="FT509">
        <v>195</v>
      </c>
      <c r="FU509" t="s">
        <v>702</v>
      </c>
      <c r="FV509" t="s">
        <v>711</v>
      </c>
      <c r="FW509" s="45">
        <v>5250000</v>
      </c>
      <c r="FX509" s="45">
        <v>4750000</v>
      </c>
      <c r="FY509">
        <v>666</v>
      </c>
      <c r="FZ509">
        <v>126</v>
      </c>
      <c r="GA509">
        <v>210</v>
      </c>
      <c r="GB509">
        <v>336</v>
      </c>
      <c r="GC509">
        <v>-39</v>
      </c>
      <c r="GD509">
        <v>570</v>
      </c>
      <c r="GE509">
        <v>1368</v>
      </c>
      <c r="GF509">
        <v>11810</v>
      </c>
      <c r="GG509">
        <v>17.399999999999999</v>
      </c>
      <c r="GH509">
        <v>11.7</v>
      </c>
      <c r="GI509">
        <v>29.1</v>
      </c>
      <c r="GJ509" s="42">
        <f t="shared" si="175"/>
        <v>7.7</v>
      </c>
    </row>
    <row r="510" spans="1:192" x14ac:dyDescent="0.45">
      <c r="A510" s="40">
        <v>33532</v>
      </c>
      <c r="B510" t="s">
        <v>2823</v>
      </c>
      <c r="D510" t="s">
        <v>156</v>
      </c>
      <c r="E510" t="s">
        <v>156</v>
      </c>
      <c r="F510">
        <v>73</v>
      </c>
      <c r="G510">
        <v>180</v>
      </c>
      <c r="H510">
        <v>2010</v>
      </c>
      <c r="I510">
        <v>1</v>
      </c>
      <c r="J510">
        <v>8</v>
      </c>
      <c r="K510" t="s">
        <v>92</v>
      </c>
      <c r="L510">
        <v>2010</v>
      </c>
      <c r="M510">
        <v>26</v>
      </c>
      <c r="N510">
        <v>6</v>
      </c>
      <c r="O510">
        <v>8475788</v>
      </c>
      <c r="P510" t="s">
        <v>2824</v>
      </c>
      <c r="Q510" t="s">
        <v>2825</v>
      </c>
      <c r="R510" t="s">
        <v>2826</v>
      </c>
      <c r="S510" t="s">
        <v>1409</v>
      </c>
      <c r="T510" t="s">
        <v>716</v>
      </c>
      <c r="U510" t="s">
        <v>117</v>
      </c>
      <c r="V510">
        <v>24</v>
      </c>
      <c r="W510">
        <v>2</v>
      </c>
      <c r="X510">
        <v>4</v>
      </c>
      <c r="Y510">
        <v>3</v>
      </c>
      <c r="Z510">
        <v>6</v>
      </c>
      <c r="AA510">
        <v>23</v>
      </c>
      <c r="AB510">
        <v>49</v>
      </c>
      <c r="AC510" s="26">
        <f t="shared" si="154"/>
        <v>0.25</v>
      </c>
      <c r="AD510" s="20">
        <f t="shared" si="155"/>
        <v>-1.0370370370370372</v>
      </c>
      <c r="AE510" s="20">
        <v>2.2010000000000001</v>
      </c>
      <c r="AF510">
        <v>-5</v>
      </c>
      <c r="AG510">
        <v>-4.5</v>
      </c>
      <c r="AH510">
        <v>12</v>
      </c>
      <c r="AI510">
        <v>390</v>
      </c>
      <c r="AJ510">
        <v>17247</v>
      </c>
      <c r="AK510" s="20">
        <v>287.45</v>
      </c>
      <c r="AL510">
        <v>278.10000000000002</v>
      </c>
      <c r="AM510">
        <v>287</v>
      </c>
      <c r="AN510" s="26">
        <f t="shared" si="156"/>
        <v>11.977083333333333</v>
      </c>
      <c r="AO510">
        <v>20.11</v>
      </c>
      <c r="AP510" s="41">
        <f t="shared" si="157"/>
        <v>0.66666666666666663</v>
      </c>
      <c r="AQ510">
        <v>36</v>
      </c>
      <c r="AR510">
        <v>38</v>
      </c>
      <c r="AS510">
        <v>38</v>
      </c>
      <c r="AT510">
        <v>23</v>
      </c>
      <c r="AU510">
        <v>25</v>
      </c>
      <c r="AV510">
        <v>18</v>
      </c>
      <c r="AW510">
        <v>23</v>
      </c>
      <c r="AX510">
        <v>10</v>
      </c>
      <c r="AY510">
        <v>0</v>
      </c>
      <c r="AZ510">
        <v>3</v>
      </c>
      <c r="BA510" s="42">
        <f t="shared" si="158"/>
        <v>3</v>
      </c>
      <c r="BB510">
        <v>1.61</v>
      </c>
      <c r="BC510">
        <v>38.3889</v>
      </c>
      <c r="BD510" s="20">
        <v>75</v>
      </c>
      <c r="BE510" s="20">
        <f t="shared" si="159"/>
        <v>111</v>
      </c>
      <c r="BF510" s="20">
        <f t="shared" si="160"/>
        <v>23.948220064724918</v>
      </c>
      <c r="BG510">
        <v>77</v>
      </c>
      <c r="BH510">
        <v>83</v>
      </c>
      <c r="BI510">
        <v>89</v>
      </c>
      <c r="BJ510" s="41">
        <f t="shared" si="161"/>
        <v>0.46385542168674698</v>
      </c>
      <c r="BK510">
        <v>20</v>
      </c>
      <c r="BL510">
        <v>20</v>
      </c>
      <c r="BM510">
        <v>13</v>
      </c>
      <c r="BN510" s="42">
        <f t="shared" si="162"/>
        <v>7</v>
      </c>
      <c r="BO510">
        <v>7</v>
      </c>
      <c r="BP510">
        <v>4</v>
      </c>
      <c r="BQ510">
        <v>5</v>
      </c>
      <c r="BR510">
        <v>4</v>
      </c>
      <c r="BS510" s="41">
        <f t="shared" si="163"/>
        <v>1.8691588785046728E-2</v>
      </c>
      <c r="BT510">
        <v>87</v>
      </c>
      <c r="BU510">
        <v>94</v>
      </c>
      <c r="BV510" s="41">
        <f t="shared" si="164"/>
        <v>0.48066298342541436</v>
      </c>
      <c r="BW510">
        <v>33</v>
      </c>
      <c r="BX510">
        <v>41</v>
      </c>
      <c r="BY510">
        <v>38</v>
      </c>
      <c r="BZ510">
        <v>31</v>
      </c>
      <c r="CA510">
        <v>16</v>
      </c>
      <c r="CB510">
        <v>22</v>
      </c>
      <c r="CC510">
        <v>36</v>
      </c>
      <c r="CD510">
        <v>38</v>
      </c>
      <c r="CE510">
        <v>15</v>
      </c>
      <c r="CF510">
        <v>32</v>
      </c>
      <c r="CG510">
        <v>55</v>
      </c>
      <c r="CH510">
        <v>53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5</v>
      </c>
      <c r="DA510">
        <v>0</v>
      </c>
      <c r="DB510">
        <v>0</v>
      </c>
      <c r="DC510">
        <v>4</v>
      </c>
      <c r="DD510">
        <v>0</v>
      </c>
      <c r="DE510">
        <v>3</v>
      </c>
      <c r="DF510">
        <v>0</v>
      </c>
      <c r="DG510">
        <v>11</v>
      </c>
      <c r="DH510">
        <v>6</v>
      </c>
      <c r="DI510">
        <v>3</v>
      </c>
      <c r="DJ510">
        <v>5</v>
      </c>
      <c r="DK510">
        <v>5</v>
      </c>
      <c r="DL510">
        <v>0</v>
      </c>
      <c r="DM510">
        <v>2</v>
      </c>
      <c r="DN510">
        <v>2</v>
      </c>
      <c r="DO510">
        <v>0</v>
      </c>
      <c r="DP510" s="42">
        <f t="shared" si="165"/>
        <v>-3</v>
      </c>
      <c r="DQ510" s="20">
        <v>-2.2919999999999998</v>
      </c>
      <c r="DR510">
        <v>6</v>
      </c>
      <c r="DS510">
        <v>0</v>
      </c>
      <c r="DT510">
        <v>0</v>
      </c>
      <c r="DU510">
        <v>0</v>
      </c>
      <c r="DV510">
        <v>0</v>
      </c>
      <c r="DW510">
        <v>229</v>
      </c>
      <c r="DX510">
        <v>257</v>
      </c>
      <c r="DY510">
        <v>177</v>
      </c>
      <c r="DZ510">
        <v>210</v>
      </c>
      <c r="EA510">
        <v>121</v>
      </c>
      <c r="EB510">
        <v>153</v>
      </c>
      <c r="EC510">
        <v>8.68</v>
      </c>
      <c r="ED510">
        <v>12.16</v>
      </c>
      <c r="EE510">
        <v>9</v>
      </c>
      <c r="EF510">
        <v>15</v>
      </c>
      <c r="EG510" s="41">
        <f t="shared" si="166"/>
        <v>7.43801652892562E-2</v>
      </c>
      <c r="EH510" s="43">
        <f t="shared" si="167"/>
        <v>0.90196078431372551</v>
      </c>
      <c r="EI510" s="44">
        <f t="shared" si="168"/>
        <v>0.97634094960298168</v>
      </c>
      <c r="EJ510">
        <v>240</v>
      </c>
      <c r="EK510">
        <v>263</v>
      </c>
      <c r="EL510">
        <v>184</v>
      </c>
      <c r="EM510">
        <v>215</v>
      </c>
      <c r="EN510">
        <v>125</v>
      </c>
      <c r="EO510">
        <v>157</v>
      </c>
      <c r="EP510">
        <v>9</v>
      </c>
      <c r="EQ510">
        <v>15</v>
      </c>
      <c r="ER510">
        <v>111</v>
      </c>
      <c r="ES510">
        <v>133</v>
      </c>
      <c r="ET510">
        <v>38</v>
      </c>
      <c r="EU510">
        <v>52</v>
      </c>
      <c r="EV510">
        <v>6</v>
      </c>
      <c r="EW510">
        <v>6</v>
      </c>
      <c r="EX510">
        <v>23</v>
      </c>
      <c r="EY510">
        <v>25</v>
      </c>
      <c r="EZ510">
        <v>0</v>
      </c>
      <c r="FA510">
        <v>0.2</v>
      </c>
      <c r="FB510">
        <v>0.2</v>
      </c>
      <c r="FC510" s="20">
        <v>3.4</v>
      </c>
      <c r="FD510" s="26">
        <f t="shared" si="169"/>
        <v>0.14166666666666666</v>
      </c>
      <c r="FE510">
        <v>0.44309999999999999</v>
      </c>
      <c r="FF510">
        <v>-0.1</v>
      </c>
      <c r="FG510">
        <v>-0.14000000000000001</v>
      </c>
      <c r="FH510">
        <v>-0.25</v>
      </c>
      <c r="FL510" s="42">
        <f t="shared" si="170"/>
        <v>36</v>
      </c>
      <c r="FM510" s="20">
        <f t="shared" si="171"/>
        <v>4.166666666666667</v>
      </c>
      <c r="FN510" s="41">
        <v>3.1635802500000004E-2</v>
      </c>
      <c r="FO510" s="20">
        <f t="shared" si="172"/>
        <v>4.8</v>
      </c>
      <c r="FP510" s="20">
        <f t="shared" si="173"/>
        <v>5.5415999999999999</v>
      </c>
      <c r="FQ510" s="20">
        <f t="shared" si="174"/>
        <v>104.85436893203882</v>
      </c>
      <c r="FW510" s="45"/>
      <c r="FX510" s="45"/>
      <c r="FY510">
        <v>348</v>
      </c>
      <c r="FZ510">
        <v>37</v>
      </c>
      <c r="GA510">
        <v>64</v>
      </c>
      <c r="GB510">
        <v>101</v>
      </c>
      <c r="GC510">
        <v>-31</v>
      </c>
      <c r="GD510">
        <v>139</v>
      </c>
      <c r="GE510">
        <v>435</v>
      </c>
      <c r="GF510">
        <v>5184</v>
      </c>
      <c r="GG510">
        <v>0.8</v>
      </c>
      <c r="GH510">
        <v>4.0999999999999996</v>
      </c>
      <c r="GI510">
        <v>4.9000000000000004</v>
      </c>
      <c r="GJ510" s="42">
        <f t="shared" si="175"/>
        <v>4.8</v>
      </c>
    </row>
    <row r="511" spans="1:192" x14ac:dyDescent="0.45">
      <c r="A511" s="40">
        <v>30044</v>
      </c>
      <c r="B511" t="s">
        <v>832</v>
      </c>
      <c r="C511" t="s">
        <v>475</v>
      </c>
      <c r="D511" t="s">
        <v>91</v>
      </c>
      <c r="E511" t="s">
        <v>91</v>
      </c>
      <c r="F511">
        <v>74</v>
      </c>
      <c r="G511">
        <v>214</v>
      </c>
      <c r="H511">
        <v>2000</v>
      </c>
      <c r="I511">
        <v>6</v>
      </c>
      <c r="J511">
        <v>194</v>
      </c>
      <c r="K511" t="s">
        <v>202</v>
      </c>
      <c r="L511">
        <v>2009</v>
      </c>
      <c r="M511">
        <v>35</v>
      </c>
      <c r="N511">
        <v>9</v>
      </c>
      <c r="O511">
        <v>8468674</v>
      </c>
      <c r="P511" t="s">
        <v>2827</v>
      </c>
      <c r="Q511" t="s">
        <v>2828</v>
      </c>
      <c r="R511" t="s">
        <v>2829</v>
      </c>
      <c r="S511" t="s">
        <v>2830</v>
      </c>
      <c r="T511" t="s">
        <v>720</v>
      </c>
      <c r="U511" t="s">
        <v>917</v>
      </c>
      <c r="V511">
        <v>79</v>
      </c>
      <c r="W511">
        <v>5</v>
      </c>
      <c r="X511">
        <v>18</v>
      </c>
      <c r="Y511">
        <v>13</v>
      </c>
      <c r="Z511">
        <v>23</v>
      </c>
      <c r="AA511">
        <v>12</v>
      </c>
      <c r="AB511">
        <v>55</v>
      </c>
      <c r="AC511" s="26">
        <f t="shared" si="154"/>
        <v>0.29113924050632911</v>
      </c>
      <c r="AD511" s="20">
        <f t="shared" si="155"/>
        <v>8.5138592750533046</v>
      </c>
      <c r="AE511" s="20">
        <v>7.9569999999999999</v>
      </c>
      <c r="AF511">
        <v>6</v>
      </c>
      <c r="AG511">
        <v>-4</v>
      </c>
      <c r="AH511">
        <v>24</v>
      </c>
      <c r="AI511">
        <v>1972</v>
      </c>
      <c r="AJ511">
        <v>96128</v>
      </c>
      <c r="AK511" s="20">
        <v>1601.4666666666999</v>
      </c>
      <c r="AL511">
        <v>1600.25</v>
      </c>
      <c r="AM511">
        <v>1602</v>
      </c>
      <c r="AN511" s="26">
        <f t="shared" si="156"/>
        <v>20.280168776371308</v>
      </c>
      <c r="AO511">
        <v>33.85</v>
      </c>
      <c r="AP511" s="41">
        <f t="shared" si="157"/>
        <v>0.33333333333333331</v>
      </c>
      <c r="AQ511">
        <v>216</v>
      </c>
      <c r="AR511">
        <v>217</v>
      </c>
      <c r="AS511">
        <v>217</v>
      </c>
      <c r="AT511">
        <v>155</v>
      </c>
      <c r="AU511">
        <v>156</v>
      </c>
      <c r="AV511">
        <v>108</v>
      </c>
      <c r="AW511">
        <v>44</v>
      </c>
      <c r="AX511">
        <v>5</v>
      </c>
      <c r="AY511">
        <v>7</v>
      </c>
      <c r="AZ511">
        <v>10</v>
      </c>
      <c r="BA511" s="42">
        <f t="shared" si="158"/>
        <v>17</v>
      </c>
      <c r="BB511">
        <v>4.49</v>
      </c>
      <c r="BC511">
        <v>51.740699999999997</v>
      </c>
      <c r="BD511" s="20">
        <v>260.60000000000002</v>
      </c>
      <c r="BE511" s="20">
        <f t="shared" si="159"/>
        <v>476.6</v>
      </c>
      <c r="BF511" s="20">
        <f t="shared" si="160"/>
        <v>17.869707858147166</v>
      </c>
      <c r="BG511">
        <v>430</v>
      </c>
      <c r="BH511">
        <v>499</v>
      </c>
      <c r="BI511">
        <v>685</v>
      </c>
      <c r="BJ511" s="41">
        <f t="shared" si="161"/>
        <v>0.38565022421524664</v>
      </c>
      <c r="BK511">
        <v>126</v>
      </c>
      <c r="BL511">
        <v>126</v>
      </c>
      <c r="BM511">
        <v>128</v>
      </c>
      <c r="BN511" s="42">
        <f t="shared" si="162"/>
        <v>-2</v>
      </c>
      <c r="BO511">
        <v>48</v>
      </c>
      <c r="BP511">
        <v>53</v>
      </c>
      <c r="BQ511">
        <v>25</v>
      </c>
      <c r="BR511">
        <v>150</v>
      </c>
      <c r="BS511" s="41">
        <f t="shared" si="163"/>
        <v>0.10141987829614604</v>
      </c>
      <c r="BT511">
        <v>0</v>
      </c>
      <c r="BU511">
        <v>0</v>
      </c>
      <c r="BV511" s="41">
        <f t="shared" si="164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3</v>
      </c>
      <c r="CW511">
        <v>0</v>
      </c>
      <c r="CX511">
        <v>0</v>
      </c>
      <c r="CY511">
        <v>4</v>
      </c>
      <c r="CZ511">
        <v>44</v>
      </c>
      <c r="DA511">
        <v>4</v>
      </c>
      <c r="DB511">
        <v>0</v>
      </c>
      <c r="DC511">
        <v>24</v>
      </c>
      <c r="DD511">
        <v>11</v>
      </c>
      <c r="DE511">
        <v>0</v>
      </c>
      <c r="DF511">
        <v>0</v>
      </c>
      <c r="DG511">
        <v>69</v>
      </c>
      <c r="DH511">
        <v>12</v>
      </c>
      <c r="DI511">
        <v>7</v>
      </c>
      <c r="DJ511">
        <v>12</v>
      </c>
      <c r="DK511">
        <v>12</v>
      </c>
      <c r="DL511">
        <v>0</v>
      </c>
      <c r="DM511">
        <v>6</v>
      </c>
      <c r="DN511">
        <v>6</v>
      </c>
      <c r="DO511">
        <v>0</v>
      </c>
      <c r="DP511" s="42">
        <f t="shared" si="165"/>
        <v>-5</v>
      </c>
      <c r="DQ511" s="20">
        <v>2.0019999999999998</v>
      </c>
      <c r="DR511">
        <v>12</v>
      </c>
      <c r="DS511">
        <v>0</v>
      </c>
      <c r="DT511">
        <v>0</v>
      </c>
      <c r="DU511">
        <v>0</v>
      </c>
      <c r="DV511">
        <v>0</v>
      </c>
      <c r="DW511">
        <v>1338</v>
      </c>
      <c r="DX511">
        <v>1787</v>
      </c>
      <c r="DY511">
        <v>1017</v>
      </c>
      <c r="DZ511">
        <v>1329</v>
      </c>
      <c r="EA511">
        <v>741</v>
      </c>
      <c r="EB511">
        <v>959</v>
      </c>
      <c r="EC511">
        <v>61</v>
      </c>
      <c r="ED511">
        <v>84.22</v>
      </c>
      <c r="EE511">
        <v>69</v>
      </c>
      <c r="EF511">
        <v>87</v>
      </c>
      <c r="EG511" s="41">
        <f t="shared" si="166"/>
        <v>9.3117408906882596E-2</v>
      </c>
      <c r="EH511" s="43">
        <f t="shared" si="167"/>
        <v>0.90928050052137643</v>
      </c>
      <c r="EI511" s="44">
        <f t="shared" si="168"/>
        <v>1.0023979094282591</v>
      </c>
      <c r="EJ511">
        <v>1346</v>
      </c>
      <c r="EK511">
        <v>1787</v>
      </c>
      <c r="EL511">
        <v>1023</v>
      </c>
      <c r="EM511">
        <v>1326</v>
      </c>
      <c r="EN511">
        <v>743</v>
      </c>
      <c r="EO511">
        <v>955</v>
      </c>
      <c r="EP511">
        <v>69</v>
      </c>
      <c r="EQ511">
        <v>86</v>
      </c>
      <c r="ER511">
        <v>658</v>
      </c>
      <c r="ES511">
        <v>898</v>
      </c>
      <c r="ET511">
        <v>230</v>
      </c>
      <c r="EU511">
        <v>352</v>
      </c>
      <c r="EV511">
        <v>38</v>
      </c>
      <c r="EW511">
        <v>42</v>
      </c>
      <c r="EX511">
        <v>87</v>
      </c>
      <c r="EY511">
        <v>99</v>
      </c>
      <c r="EZ511">
        <v>0.9</v>
      </c>
      <c r="FA511">
        <v>3.6</v>
      </c>
      <c r="FB511">
        <v>4.5</v>
      </c>
      <c r="FC511" s="20">
        <v>25.95</v>
      </c>
      <c r="FD511" s="26">
        <f t="shared" si="169"/>
        <v>0.32848101265822782</v>
      </c>
      <c r="FE511">
        <v>1.6983000000000001</v>
      </c>
      <c r="FF511">
        <v>-7.0000000000000007E-2</v>
      </c>
      <c r="FG511">
        <v>-0.36</v>
      </c>
      <c r="FH511">
        <v>-0.43</v>
      </c>
      <c r="FL511" s="42">
        <f t="shared" si="170"/>
        <v>300</v>
      </c>
      <c r="FM511" s="20">
        <f t="shared" si="171"/>
        <v>12.583333333333334</v>
      </c>
      <c r="FN511" s="41">
        <v>1.9733359000000002E-2</v>
      </c>
      <c r="FO511" s="20">
        <f t="shared" si="172"/>
        <v>20.6</v>
      </c>
      <c r="FP511" s="20">
        <f t="shared" si="173"/>
        <v>23.400400000000001</v>
      </c>
      <c r="FQ511" s="20">
        <f t="shared" si="174"/>
        <v>117.16919231370099</v>
      </c>
      <c r="FR511">
        <v>4</v>
      </c>
      <c r="FS511" t="s">
        <v>189</v>
      </c>
      <c r="FT511">
        <v>195</v>
      </c>
      <c r="FU511" t="s">
        <v>1618</v>
      </c>
      <c r="FV511" t="s">
        <v>711</v>
      </c>
      <c r="FW511" s="45">
        <v>1000000</v>
      </c>
      <c r="FX511" s="45">
        <v>1000000</v>
      </c>
      <c r="FY511">
        <v>548</v>
      </c>
      <c r="FZ511">
        <v>27</v>
      </c>
      <c r="GA511">
        <v>82</v>
      </c>
      <c r="GB511">
        <v>109</v>
      </c>
      <c r="GC511">
        <v>1</v>
      </c>
      <c r="GD511">
        <v>524</v>
      </c>
      <c r="GE511">
        <v>566</v>
      </c>
      <c r="GF511">
        <v>8711</v>
      </c>
      <c r="GG511">
        <v>4.2</v>
      </c>
      <c r="GH511">
        <v>17.399999999999999</v>
      </c>
      <c r="GI511">
        <v>21.5</v>
      </c>
      <c r="GJ511" s="42">
        <f t="shared" si="175"/>
        <v>20.6</v>
      </c>
    </row>
    <row r="512" spans="1:192" x14ac:dyDescent="0.45">
      <c r="A512" s="40">
        <v>33610</v>
      </c>
      <c r="B512" t="s">
        <v>1120</v>
      </c>
      <c r="C512" t="s">
        <v>145</v>
      </c>
      <c r="D512" t="s">
        <v>91</v>
      </c>
      <c r="E512" t="s">
        <v>91</v>
      </c>
      <c r="F512">
        <v>77</v>
      </c>
      <c r="G512">
        <v>220</v>
      </c>
      <c r="H512">
        <v>2010</v>
      </c>
      <c r="I512">
        <v>1</v>
      </c>
      <c r="J512">
        <v>3</v>
      </c>
      <c r="K512" t="s">
        <v>202</v>
      </c>
      <c r="L512">
        <v>2011</v>
      </c>
      <c r="M512">
        <v>26</v>
      </c>
      <c r="N512">
        <v>7</v>
      </c>
      <c r="O512">
        <v>8475790</v>
      </c>
      <c r="P512" t="s">
        <v>2831</v>
      </c>
      <c r="Q512" t="s">
        <v>2832</v>
      </c>
      <c r="R512" t="s">
        <v>2833</v>
      </c>
      <c r="S512" t="s">
        <v>1344</v>
      </c>
      <c r="T512" t="s">
        <v>720</v>
      </c>
      <c r="U512" t="s">
        <v>117</v>
      </c>
      <c r="V512">
        <v>52</v>
      </c>
      <c r="W512">
        <v>2</v>
      </c>
      <c r="X512">
        <v>3</v>
      </c>
      <c r="Y512">
        <v>2</v>
      </c>
      <c r="Z512">
        <v>5</v>
      </c>
      <c r="AA512">
        <v>27</v>
      </c>
      <c r="AB512">
        <v>50</v>
      </c>
      <c r="AC512" s="26">
        <f t="shared" si="154"/>
        <v>9.6153846153846159E-2</v>
      </c>
      <c r="AD512" s="20">
        <f t="shared" si="155"/>
        <v>-2.5162241887905603</v>
      </c>
      <c r="AE512" s="20">
        <v>1.901</v>
      </c>
      <c r="AF512">
        <v>-7</v>
      </c>
      <c r="AG512">
        <v>-11.8</v>
      </c>
      <c r="AH512">
        <v>35</v>
      </c>
      <c r="AI512">
        <v>1252</v>
      </c>
      <c r="AJ512">
        <v>57473</v>
      </c>
      <c r="AK512" s="20">
        <v>957.88333333333003</v>
      </c>
      <c r="AL512">
        <v>938.9</v>
      </c>
      <c r="AM512">
        <v>958</v>
      </c>
      <c r="AN512" s="26">
        <f t="shared" si="156"/>
        <v>18.420833333333334</v>
      </c>
      <c r="AO512">
        <v>30.85</v>
      </c>
      <c r="AP512" s="41">
        <f t="shared" si="157"/>
        <v>0.22727272727272727</v>
      </c>
      <c r="AQ512">
        <v>127</v>
      </c>
      <c r="AR512">
        <v>129</v>
      </c>
      <c r="AS512">
        <v>129</v>
      </c>
      <c r="AT512">
        <v>84</v>
      </c>
      <c r="AU512">
        <v>84</v>
      </c>
      <c r="AV512">
        <v>53</v>
      </c>
      <c r="AW512">
        <v>32</v>
      </c>
      <c r="AX512">
        <v>3</v>
      </c>
      <c r="AY512">
        <v>0</v>
      </c>
      <c r="AZ512">
        <v>8</v>
      </c>
      <c r="BA512" s="42">
        <f t="shared" si="158"/>
        <v>8</v>
      </c>
      <c r="BB512">
        <v>1.91</v>
      </c>
      <c r="BC512">
        <v>62.886800000000001</v>
      </c>
      <c r="BD512" s="20">
        <v>60.2</v>
      </c>
      <c r="BE512" s="20">
        <f t="shared" si="159"/>
        <v>187.2</v>
      </c>
      <c r="BF512" s="20">
        <f t="shared" si="160"/>
        <v>11.962935349877515</v>
      </c>
      <c r="BG512">
        <v>225</v>
      </c>
      <c r="BH512">
        <v>285</v>
      </c>
      <c r="BI512">
        <v>415</v>
      </c>
      <c r="BJ512" s="41">
        <f t="shared" si="161"/>
        <v>0.3515625</v>
      </c>
      <c r="BK512">
        <v>126</v>
      </c>
      <c r="BL512">
        <v>125</v>
      </c>
      <c r="BM512">
        <v>80</v>
      </c>
      <c r="BN512" s="42">
        <f t="shared" si="162"/>
        <v>45</v>
      </c>
      <c r="BO512">
        <v>31</v>
      </c>
      <c r="BP512">
        <v>28</v>
      </c>
      <c r="BQ512">
        <v>5</v>
      </c>
      <c r="BR512">
        <v>81</v>
      </c>
      <c r="BS512" s="41">
        <f t="shared" si="163"/>
        <v>9.3425605536332182E-2</v>
      </c>
      <c r="BT512">
        <v>0</v>
      </c>
      <c r="BU512">
        <v>0</v>
      </c>
      <c r="BV512" s="41">
        <f t="shared" si="164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2</v>
      </c>
      <c r="CY512">
        <v>3</v>
      </c>
      <c r="CZ512">
        <v>25</v>
      </c>
      <c r="DA512">
        <v>0</v>
      </c>
      <c r="DB512">
        <v>0</v>
      </c>
      <c r="DC512">
        <v>15</v>
      </c>
      <c r="DD512">
        <v>7</v>
      </c>
      <c r="DE512">
        <v>0</v>
      </c>
      <c r="DF512">
        <v>0</v>
      </c>
      <c r="DG512">
        <v>31</v>
      </c>
      <c r="DH512">
        <v>9</v>
      </c>
      <c r="DI512">
        <v>3</v>
      </c>
      <c r="DJ512">
        <v>9</v>
      </c>
      <c r="DK512">
        <v>8</v>
      </c>
      <c r="DL512">
        <v>1</v>
      </c>
      <c r="DM512">
        <v>5</v>
      </c>
      <c r="DN512">
        <v>4</v>
      </c>
      <c r="DO512">
        <v>1</v>
      </c>
      <c r="DP512" s="42">
        <f t="shared" si="165"/>
        <v>-6</v>
      </c>
      <c r="DQ512" s="20">
        <v>-0.38300000000000001</v>
      </c>
      <c r="DR512">
        <v>5</v>
      </c>
      <c r="DS512">
        <v>3</v>
      </c>
      <c r="DT512">
        <v>0</v>
      </c>
      <c r="DU512">
        <v>0</v>
      </c>
      <c r="DV512">
        <v>1</v>
      </c>
      <c r="DW512">
        <v>683</v>
      </c>
      <c r="DX512">
        <v>1031</v>
      </c>
      <c r="DY512">
        <v>511</v>
      </c>
      <c r="DZ512">
        <v>786</v>
      </c>
      <c r="EA512">
        <v>362</v>
      </c>
      <c r="EB512">
        <v>568</v>
      </c>
      <c r="EC512">
        <v>27</v>
      </c>
      <c r="ED512">
        <v>45.66</v>
      </c>
      <c r="EE512">
        <v>22</v>
      </c>
      <c r="EF512">
        <v>52</v>
      </c>
      <c r="EG512" s="41">
        <f t="shared" si="166"/>
        <v>6.0773480662983423E-2</v>
      </c>
      <c r="EH512" s="43">
        <f t="shared" si="167"/>
        <v>0.90845070422535212</v>
      </c>
      <c r="EI512" s="44">
        <f t="shared" si="168"/>
        <v>0.9692241848883355</v>
      </c>
      <c r="EJ512">
        <v>697</v>
      </c>
      <c r="EK512">
        <v>1058</v>
      </c>
      <c r="EL512">
        <v>521</v>
      </c>
      <c r="EM512">
        <v>806</v>
      </c>
      <c r="EN512">
        <v>372</v>
      </c>
      <c r="EO512">
        <v>582</v>
      </c>
      <c r="EP512">
        <v>21</v>
      </c>
      <c r="EQ512">
        <v>52</v>
      </c>
      <c r="ER512">
        <v>320</v>
      </c>
      <c r="ES512">
        <v>559</v>
      </c>
      <c r="ET512">
        <v>118</v>
      </c>
      <c r="EU512">
        <v>182</v>
      </c>
      <c r="EV512">
        <v>12</v>
      </c>
      <c r="EW512">
        <v>24</v>
      </c>
      <c r="EX512">
        <v>59</v>
      </c>
      <c r="EY512">
        <v>64</v>
      </c>
      <c r="EZ512">
        <v>-0.5</v>
      </c>
      <c r="FA512">
        <v>1.7000000000000002</v>
      </c>
      <c r="FB512">
        <v>1.2</v>
      </c>
      <c r="FC512" s="20">
        <v>0.78</v>
      </c>
      <c r="FD512" s="26">
        <f t="shared" si="169"/>
        <v>1.5000000000000001E-2</v>
      </c>
      <c r="FE512">
        <v>0.30860000000000004</v>
      </c>
      <c r="FF512">
        <v>-0.65</v>
      </c>
      <c r="FG512">
        <v>0.57999999999999996</v>
      </c>
      <c r="FH512">
        <v>-0.08</v>
      </c>
      <c r="FL512" s="42">
        <f t="shared" si="170"/>
        <v>245</v>
      </c>
      <c r="FM512" s="20">
        <f t="shared" si="171"/>
        <v>26.2</v>
      </c>
      <c r="FN512" s="41">
        <v>1.46011396E-2</v>
      </c>
      <c r="FO512" s="20">
        <f t="shared" si="172"/>
        <v>1.5</v>
      </c>
      <c r="FP512" s="20">
        <f t="shared" si="173"/>
        <v>4.9234</v>
      </c>
      <c r="FQ512" s="20">
        <f t="shared" si="174"/>
        <v>109.53243156885718</v>
      </c>
      <c r="FR512">
        <v>16</v>
      </c>
      <c r="FS512" t="s">
        <v>2834</v>
      </c>
      <c r="FT512">
        <v>707</v>
      </c>
      <c r="FU512" t="s">
        <v>1618</v>
      </c>
      <c r="FV512" t="s">
        <v>711</v>
      </c>
      <c r="FW512" s="45">
        <v>3500000</v>
      </c>
      <c r="FX512" s="45">
        <v>3500000</v>
      </c>
      <c r="FY512">
        <v>391</v>
      </c>
      <c r="FZ512">
        <v>14</v>
      </c>
      <c r="GA512">
        <v>40</v>
      </c>
      <c r="GB512">
        <v>54</v>
      </c>
      <c r="GC512">
        <v>-70</v>
      </c>
      <c r="GD512">
        <v>399</v>
      </c>
      <c r="GE512">
        <v>493</v>
      </c>
      <c r="GF512">
        <v>7060</v>
      </c>
      <c r="GG512">
        <v>-1.1000000000000001</v>
      </c>
      <c r="GH512">
        <v>9.6999999999999993</v>
      </c>
      <c r="GI512">
        <v>8.6</v>
      </c>
      <c r="GJ512" s="42">
        <f t="shared" si="175"/>
        <v>1.5</v>
      </c>
    </row>
    <row r="513" spans="1:192" x14ac:dyDescent="0.45">
      <c r="A513" s="40">
        <v>33763</v>
      </c>
      <c r="B513" t="s">
        <v>1147</v>
      </c>
      <c r="C513" t="s">
        <v>175</v>
      </c>
      <c r="D513" t="s">
        <v>107</v>
      </c>
      <c r="E513" t="s">
        <v>107</v>
      </c>
      <c r="F513">
        <v>68</v>
      </c>
      <c r="G513">
        <v>175</v>
      </c>
      <c r="K513" t="s">
        <v>92</v>
      </c>
      <c r="L513">
        <v>2015</v>
      </c>
      <c r="M513">
        <v>25</v>
      </c>
      <c r="N513">
        <v>3</v>
      </c>
      <c r="O513">
        <v>8477839</v>
      </c>
      <c r="P513" t="s">
        <v>2835</v>
      </c>
      <c r="Q513" t="s">
        <v>2836</v>
      </c>
      <c r="R513" t="s">
        <v>2837</v>
      </c>
      <c r="S513" t="s">
        <v>2838</v>
      </c>
      <c r="T513" t="s">
        <v>725</v>
      </c>
      <c r="U513" t="s">
        <v>230</v>
      </c>
      <c r="V513">
        <v>79</v>
      </c>
      <c r="W513">
        <v>18</v>
      </c>
      <c r="X513">
        <v>12</v>
      </c>
      <c r="Y513">
        <v>6</v>
      </c>
      <c r="Z513">
        <v>30</v>
      </c>
      <c r="AA513">
        <v>10</v>
      </c>
      <c r="AB513">
        <v>68</v>
      </c>
      <c r="AC513" s="26">
        <f t="shared" si="154"/>
        <v>0.379746835443038</v>
      </c>
      <c r="AD513" s="20">
        <f t="shared" si="155"/>
        <v>-17.399999999999999</v>
      </c>
      <c r="AE513" s="20">
        <v>12.529</v>
      </c>
      <c r="AF513">
        <v>2</v>
      </c>
      <c r="AG513">
        <v>8.8000000000000007</v>
      </c>
      <c r="AH513">
        <v>10</v>
      </c>
      <c r="AI513">
        <v>1513</v>
      </c>
      <c r="AJ513">
        <v>66110</v>
      </c>
      <c r="AK513" s="20">
        <v>1101.8333333333001</v>
      </c>
      <c r="AL513">
        <v>1101.83</v>
      </c>
      <c r="AM513">
        <v>1102</v>
      </c>
      <c r="AN513" s="26">
        <f t="shared" si="156"/>
        <v>13.947257383966244</v>
      </c>
      <c r="AO513">
        <v>23.34</v>
      </c>
      <c r="AP513" s="41">
        <f t="shared" si="157"/>
        <v>0.54545454545454541</v>
      </c>
      <c r="AQ513">
        <v>244</v>
      </c>
      <c r="AR513">
        <v>244</v>
      </c>
      <c r="AS513">
        <v>244</v>
      </c>
      <c r="AT513">
        <v>194</v>
      </c>
      <c r="AU513">
        <v>194</v>
      </c>
      <c r="AV513">
        <v>142</v>
      </c>
      <c r="AW513">
        <v>156</v>
      </c>
      <c r="AX513">
        <v>67</v>
      </c>
      <c r="AY513">
        <v>5</v>
      </c>
      <c r="AZ513">
        <v>18</v>
      </c>
      <c r="BA513" s="42">
        <f t="shared" si="158"/>
        <v>23</v>
      </c>
      <c r="BB513">
        <v>13.95</v>
      </c>
      <c r="BC513">
        <v>26.5352</v>
      </c>
      <c r="BD513" s="20">
        <v>130.19999999999999</v>
      </c>
      <c r="BE513" s="20">
        <f t="shared" si="159"/>
        <v>374.2</v>
      </c>
      <c r="BF513" s="20">
        <f t="shared" si="160"/>
        <v>20.377009157492534</v>
      </c>
      <c r="BG513">
        <v>380</v>
      </c>
      <c r="BH513">
        <v>418</v>
      </c>
      <c r="BI513">
        <v>296</v>
      </c>
      <c r="BJ513" s="41">
        <f t="shared" si="161"/>
        <v>0.56213017751479288</v>
      </c>
      <c r="BK513">
        <v>29</v>
      </c>
      <c r="BL513">
        <v>29</v>
      </c>
      <c r="BM513">
        <v>82</v>
      </c>
      <c r="BN513" s="42">
        <f t="shared" si="162"/>
        <v>-53</v>
      </c>
      <c r="BO513">
        <v>52</v>
      </c>
      <c r="BP513">
        <v>37</v>
      </c>
      <c r="BQ513">
        <v>36</v>
      </c>
      <c r="BR513">
        <v>31</v>
      </c>
      <c r="BS513" s="41">
        <f t="shared" si="163"/>
        <v>4.0897097625329816E-2</v>
      </c>
      <c r="BT513">
        <v>4</v>
      </c>
      <c r="BU513">
        <v>7</v>
      </c>
      <c r="BV513" s="41">
        <f t="shared" si="164"/>
        <v>0.36363636363636365</v>
      </c>
      <c r="BW513">
        <v>0</v>
      </c>
      <c r="BX513">
        <v>0</v>
      </c>
      <c r="BY513">
        <v>2</v>
      </c>
      <c r="BZ513">
        <v>2</v>
      </c>
      <c r="CA513">
        <v>2</v>
      </c>
      <c r="CB513">
        <v>5</v>
      </c>
      <c r="CC513">
        <v>0</v>
      </c>
      <c r="CD513">
        <v>4</v>
      </c>
      <c r="CE513">
        <v>2</v>
      </c>
      <c r="CF513">
        <v>1</v>
      </c>
      <c r="CG513">
        <v>3</v>
      </c>
      <c r="CH513">
        <v>5</v>
      </c>
      <c r="CI513">
        <v>0</v>
      </c>
      <c r="CJ513">
        <v>1</v>
      </c>
      <c r="CK513">
        <v>3</v>
      </c>
      <c r="CL513">
        <v>4</v>
      </c>
      <c r="CM513">
        <v>0</v>
      </c>
      <c r="CN513">
        <v>0</v>
      </c>
      <c r="CO513">
        <v>0</v>
      </c>
      <c r="CP513">
        <v>2</v>
      </c>
      <c r="CQ513">
        <v>0</v>
      </c>
      <c r="CR513">
        <v>1</v>
      </c>
      <c r="CS513">
        <v>4</v>
      </c>
      <c r="CT513">
        <v>2</v>
      </c>
      <c r="CU513">
        <v>0</v>
      </c>
      <c r="CV513">
        <v>9</v>
      </c>
      <c r="CW513">
        <v>2</v>
      </c>
      <c r="CX513">
        <v>5</v>
      </c>
      <c r="CY513">
        <v>3</v>
      </c>
      <c r="CZ513">
        <v>42</v>
      </c>
      <c r="DA513">
        <v>16</v>
      </c>
      <c r="DB513">
        <v>0</v>
      </c>
      <c r="DC513">
        <v>5</v>
      </c>
      <c r="DD513">
        <v>26</v>
      </c>
      <c r="DE513">
        <v>9</v>
      </c>
      <c r="DF513">
        <v>1</v>
      </c>
      <c r="DG513">
        <v>85</v>
      </c>
      <c r="DH513">
        <v>5</v>
      </c>
      <c r="DI513">
        <v>13</v>
      </c>
      <c r="DJ513">
        <v>6</v>
      </c>
      <c r="DK513">
        <v>6</v>
      </c>
      <c r="DL513">
        <v>0</v>
      </c>
      <c r="DM513">
        <v>13</v>
      </c>
      <c r="DN513">
        <v>13</v>
      </c>
      <c r="DO513">
        <v>0</v>
      </c>
      <c r="DP513" s="42">
        <f t="shared" si="165"/>
        <v>8</v>
      </c>
      <c r="DQ513" s="20">
        <v>3.2930000000000001</v>
      </c>
      <c r="DR513">
        <v>5</v>
      </c>
      <c r="DS513">
        <v>0</v>
      </c>
      <c r="DT513">
        <v>0</v>
      </c>
      <c r="DU513">
        <v>0</v>
      </c>
      <c r="DV513">
        <v>0</v>
      </c>
      <c r="DW513">
        <v>1156</v>
      </c>
      <c r="DX513">
        <v>975</v>
      </c>
      <c r="DY513">
        <v>879</v>
      </c>
      <c r="DZ513">
        <v>727</v>
      </c>
      <c r="EA513">
        <v>665</v>
      </c>
      <c r="EB513">
        <v>531</v>
      </c>
      <c r="EC513">
        <v>53.81</v>
      </c>
      <c r="ED513">
        <v>43.97</v>
      </c>
      <c r="EE513">
        <v>55</v>
      </c>
      <c r="EF513">
        <v>46</v>
      </c>
      <c r="EG513" s="41">
        <f t="shared" si="166"/>
        <v>8.2706766917293228E-2</v>
      </c>
      <c r="EH513" s="43">
        <f t="shared" si="167"/>
        <v>0.91337099811676081</v>
      </c>
      <c r="EI513" s="44">
        <f t="shared" si="168"/>
        <v>0.99607776503405399</v>
      </c>
      <c r="EJ513">
        <v>1149</v>
      </c>
      <c r="EK513">
        <v>978</v>
      </c>
      <c r="EL513">
        <v>873</v>
      </c>
      <c r="EM513">
        <v>729</v>
      </c>
      <c r="EN513">
        <v>659</v>
      </c>
      <c r="EO513">
        <v>533</v>
      </c>
      <c r="EP513">
        <v>55</v>
      </c>
      <c r="EQ513">
        <v>46</v>
      </c>
      <c r="ER513">
        <v>596</v>
      </c>
      <c r="ES513">
        <v>513</v>
      </c>
      <c r="ET513">
        <v>231</v>
      </c>
      <c r="EU513">
        <v>202</v>
      </c>
      <c r="EV513">
        <v>30</v>
      </c>
      <c r="EW513">
        <v>24</v>
      </c>
      <c r="EX513">
        <v>59</v>
      </c>
      <c r="EY513">
        <v>67</v>
      </c>
      <c r="EZ513">
        <v>1.8</v>
      </c>
      <c r="FA513">
        <v>1.2</v>
      </c>
      <c r="FB513">
        <v>3.1</v>
      </c>
      <c r="FC513" s="20">
        <v>38.270000000000003</v>
      </c>
      <c r="FD513" s="26">
        <f t="shared" si="169"/>
        <v>0.4844303797468355</v>
      </c>
      <c r="FE513">
        <v>3.4167999999999998</v>
      </c>
      <c r="FF513">
        <v>0.95</v>
      </c>
      <c r="FG513">
        <v>7.0000000000000007E-2</v>
      </c>
      <c r="FH513">
        <v>1.02</v>
      </c>
      <c r="FL513" s="42">
        <f t="shared" si="170"/>
        <v>70</v>
      </c>
      <c r="FM513" s="20">
        <f t="shared" si="171"/>
        <v>13</v>
      </c>
      <c r="FN513" s="41">
        <v>7.4141048799999998E-2</v>
      </c>
      <c r="FO513" s="20">
        <f t="shared" si="172"/>
        <v>29</v>
      </c>
      <c r="FP513" s="20">
        <f t="shared" si="173"/>
        <v>30.6586</v>
      </c>
      <c r="FQ513" s="20">
        <f t="shared" si="174"/>
        <v>116.04330976647941</v>
      </c>
      <c r="FR513">
        <v>4</v>
      </c>
      <c r="FS513" t="s">
        <v>111</v>
      </c>
      <c r="FT513">
        <v>195</v>
      </c>
      <c r="FV513" t="s">
        <v>711</v>
      </c>
      <c r="FW513" s="45">
        <v>3000000</v>
      </c>
      <c r="FX513" s="45">
        <v>3000000</v>
      </c>
      <c r="FY513">
        <v>184</v>
      </c>
      <c r="FZ513">
        <v>48</v>
      </c>
      <c r="GA513">
        <v>45</v>
      </c>
      <c r="GB513">
        <v>93</v>
      </c>
      <c r="GC513">
        <v>25</v>
      </c>
      <c r="GD513">
        <v>40</v>
      </c>
      <c r="GE513">
        <v>347</v>
      </c>
      <c r="GF513">
        <v>2503</v>
      </c>
      <c r="GG513">
        <v>8.1999999999999993</v>
      </c>
      <c r="GH513">
        <v>3.3</v>
      </c>
      <c r="GI513">
        <v>11.5</v>
      </c>
      <c r="GJ513" s="42">
        <f t="shared" si="175"/>
        <v>29</v>
      </c>
    </row>
    <row r="514" spans="1:192" x14ac:dyDescent="0.45">
      <c r="A514" s="40">
        <v>33726</v>
      </c>
      <c r="B514" t="s">
        <v>2839</v>
      </c>
      <c r="C514" t="s">
        <v>163</v>
      </c>
      <c r="D514" t="s">
        <v>91</v>
      </c>
      <c r="E514" t="s">
        <v>91</v>
      </c>
      <c r="F514">
        <v>75</v>
      </c>
      <c r="G514">
        <v>195</v>
      </c>
      <c r="H514">
        <v>2010</v>
      </c>
      <c r="I514">
        <v>1</v>
      </c>
      <c r="J514">
        <v>6</v>
      </c>
      <c r="K514" t="s">
        <v>202</v>
      </c>
      <c r="L514">
        <v>2011</v>
      </c>
      <c r="M514">
        <v>25</v>
      </c>
      <c r="N514">
        <v>7</v>
      </c>
      <c r="O514">
        <v>8475792</v>
      </c>
      <c r="P514" t="s">
        <v>2840</v>
      </c>
      <c r="Q514" t="s">
        <v>2841</v>
      </c>
      <c r="R514" t="s">
        <v>2842</v>
      </c>
      <c r="S514" t="s">
        <v>1315</v>
      </c>
      <c r="T514" t="s">
        <v>710</v>
      </c>
      <c r="U514" t="s">
        <v>253</v>
      </c>
      <c r="V514">
        <v>70</v>
      </c>
      <c r="W514">
        <v>15</v>
      </c>
      <c r="X514">
        <v>12</v>
      </c>
      <c r="Y514">
        <v>8</v>
      </c>
      <c r="Z514">
        <v>27</v>
      </c>
      <c r="AA514">
        <v>10</v>
      </c>
      <c r="AB514">
        <v>60</v>
      </c>
      <c r="AC514" s="26">
        <f t="shared" si="154"/>
        <v>0.38571428571428573</v>
      </c>
      <c r="AD514" s="20">
        <f t="shared" si="155"/>
        <v>6.2028985507246368</v>
      </c>
      <c r="AE514" s="20">
        <v>11.015000000000001</v>
      </c>
      <c r="AF514">
        <v>-6</v>
      </c>
      <c r="AG514">
        <v>-8.6</v>
      </c>
      <c r="AH514">
        <v>30</v>
      </c>
      <c r="AI514">
        <v>1053</v>
      </c>
      <c r="AJ514">
        <v>50412</v>
      </c>
      <c r="AK514" s="20">
        <v>840.2</v>
      </c>
      <c r="AL514">
        <v>840.68</v>
      </c>
      <c r="AM514">
        <v>840</v>
      </c>
      <c r="AN514" s="26">
        <f t="shared" si="156"/>
        <v>12.002857142857144</v>
      </c>
      <c r="AO514">
        <v>20.27</v>
      </c>
      <c r="AP514" s="41">
        <f t="shared" si="157"/>
        <v>0.6</v>
      </c>
      <c r="AQ514">
        <v>148</v>
      </c>
      <c r="AR514">
        <v>148</v>
      </c>
      <c r="AS514">
        <v>148</v>
      </c>
      <c r="AT514">
        <v>104</v>
      </c>
      <c r="AU514">
        <v>104</v>
      </c>
      <c r="AV514">
        <v>67</v>
      </c>
      <c r="AW514">
        <v>97</v>
      </c>
      <c r="AX514">
        <v>32</v>
      </c>
      <c r="AY514">
        <v>3</v>
      </c>
      <c r="AZ514">
        <v>7</v>
      </c>
      <c r="BA514" s="42">
        <f t="shared" si="158"/>
        <v>10</v>
      </c>
      <c r="BB514">
        <v>8.0299999999999994</v>
      </c>
      <c r="BC514">
        <v>23.552199999999999</v>
      </c>
      <c r="BD514" s="20">
        <v>149.6</v>
      </c>
      <c r="BE514" s="20">
        <f t="shared" si="159"/>
        <v>297.60000000000002</v>
      </c>
      <c r="BF514" s="20">
        <f t="shared" si="160"/>
        <v>21.239948613027551</v>
      </c>
      <c r="BG514">
        <v>266</v>
      </c>
      <c r="BH514">
        <v>285</v>
      </c>
      <c r="BI514">
        <v>177</v>
      </c>
      <c r="BJ514" s="41">
        <f t="shared" si="161"/>
        <v>0.60045146726862297</v>
      </c>
      <c r="BK514">
        <v>72</v>
      </c>
      <c r="BL514">
        <v>72</v>
      </c>
      <c r="BM514">
        <v>53</v>
      </c>
      <c r="BN514" s="42">
        <f t="shared" si="162"/>
        <v>19</v>
      </c>
      <c r="BO514">
        <v>37</v>
      </c>
      <c r="BP514">
        <v>19</v>
      </c>
      <c r="BQ514">
        <v>17</v>
      </c>
      <c r="BR514">
        <v>24</v>
      </c>
      <c r="BS514" s="41">
        <f t="shared" si="163"/>
        <v>3.9087947882736153E-2</v>
      </c>
      <c r="BT514">
        <v>14</v>
      </c>
      <c r="BU514">
        <v>17</v>
      </c>
      <c r="BV514" s="41">
        <f t="shared" si="164"/>
        <v>0.45161290322580644</v>
      </c>
      <c r="BW514">
        <v>2</v>
      </c>
      <c r="BX514">
        <v>0</v>
      </c>
      <c r="BY514">
        <v>6</v>
      </c>
      <c r="BZ514">
        <v>6</v>
      </c>
      <c r="CA514">
        <v>6</v>
      </c>
      <c r="CB514">
        <v>11</v>
      </c>
      <c r="CC514">
        <v>8</v>
      </c>
      <c r="CD514">
        <v>7</v>
      </c>
      <c r="CE514">
        <v>0</v>
      </c>
      <c r="CF514">
        <v>4</v>
      </c>
      <c r="CG514">
        <v>7</v>
      </c>
      <c r="CH514">
        <v>10</v>
      </c>
      <c r="CI514">
        <v>0</v>
      </c>
      <c r="CJ514">
        <v>0</v>
      </c>
      <c r="CK514">
        <v>3</v>
      </c>
      <c r="CL514">
        <v>2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2</v>
      </c>
      <c r="CS514">
        <v>4</v>
      </c>
      <c r="CT514">
        <v>1</v>
      </c>
      <c r="CU514">
        <v>0</v>
      </c>
      <c r="CV514">
        <v>7</v>
      </c>
      <c r="CW514">
        <v>0</v>
      </c>
      <c r="CX514">
        <v>1</v>
      </c>
      <c r="CY514">
        <v>3</v>
      </c>
      <c r="CZ514">
        <v>33</v>
      </c>
      <c r="DA514">
        <v>7</v>
      </c>
      <c r="DB514">
        <v>1</v>
      </c>
      <c r="DC514">
        <v>3</v>
      </c>
      <c r="DD514">
        <v>11</v>
      </c>
      <c r="DE514">
        <v>6</v>
      </c>
      <c r="DF514">
        <v>0</v>
      </c>
      <c r="DG514">
        <v>39</v>
      </c>
      <c r="DH514">
        <v>11</v>
      </c>
      <c r="DI514">
        <v>4</v>
      </c>
      <c r="DJ514">
        <v>11</v>
      </c>
      <c r="DK514">
        <v>11</v>
      </c>
      <c r="DL514">
        <v>0</v>
      </c>
      <c r="DM514">
        <v>4</v>
      </c>
      <c r="DN514">
        <v>4</v>
      </c>
      <c r="DO514">
        <v>0</v>
      </c>
      <c r="DP514" s="42">
        <f t="shared" si="165"/>
        <v>-7</v>
      </c>
      <c r="DQ514" s="20">
        <v>-5.3979999999999997</v>
      </c>
      <c r="DR514">
        <v>10</v>
      </c>
      <c r="DS514">
        <v>0</v>
      </c>
      <c r="DT514">
        <v>0</v>
      </c>
      <c r="DU514">
        <v>1</v>
      </c>
      <c r="DV514">
        <v>0</v>
      </c>
      <c r="DW514">
        <v>784</v>
      </c>
      <c r="DX514">
        <v>755</v>
      </c>
      <c r="DY514">
        <v>540</v>
      </c>
      <c r="DZ514">
        <v>590</v>
      </c>
      <c r="EA514">
        <v>380</v>
      </c>
      <c r="EB514">
        <v>417</v>
      </c>
      <c r="EC514">
        <v>32.880000000000003</v>
      </c>
      <c r="ED514">
        <v>39.53</v>
      </c>
      <c r="EE514">
        <v>45</v>
      </c>
      <c r="EF514">
        <v>41</v>
      </c>
      <c r="EG514" s="41">
        <f t="shared" si="166"/>
        <v>0.11842105263157894</v>
      </c>
      <c r="EH514" s="43">
        <f t="shared" si="167"/>
        <v>0.90167865707434047</v>
      </c>
      <c r="EI514" s="44">
        <f t="shared" si="168"/>
        <v>1.0200997097059195</v>
      </c>
      <c r="EJ514">
        <v>789</v>
      </c>
      <c r="EK514">
        <v>757</v>
      </c>
      <c r="EL514">
        <v>543</v>
      </c>
      <c r="EM514">
        <v>591</v>
      </c>
      <c r="EN514">
        <v>382</v>
      </c>
      <c r="EO514">
        <v>417</v>
      </c>
      <c r="EP514">
        <v>45</v>
      </c>
      <c r="EQ514">
        <v>40</v>
      </c>
      <c r="ER514">
        <v>392</v>
      </c>
      <c r="ES514">
        <v>388</v>
      </c>
      <c r="ET514">
        <v>125</v>
      </c>
      <c r="EU514">
        <v>176</v>
      </c>
      <c r="EV514">
        <v>19</v>
      </c>
      <c r="EW514">
        <v>29</v>
      </c>
      <c r="EX514">
        <v>54</v>
      </c>
      <c r="EY514">
        <v>43</v>
      </c>
      <c r="EZ514">
        <v>2</v>
      </c>
      <c r="FA514">
        <v>0.7</v>
      </c>
      <c r="FB514">
        <v>2.6</v>
      </c>
      <c r="FC514" s="20">
        <v>19.75</v>
      </c>
      <c r="FD514" s="26">
        <f t="shared" si="169"/>
        <v>0.28214285714285714</v>
      </c>
      <c r="FE514">
        <v>1.8905000000000001</v>
      </c>
      <c r="FF514">
        <v>1.07</v>
      </c>
      <c r="FG514">
        <v>-0.02</v>
      </c>
      <c r="FH514">
        <v>1.04</v>
      </c>
      <c r="FL514" s="42">
        <f t="shared" si="170"/>
        <v>126</v>
      </c>
      <c r="FM514" s="20">
        <f t="shared" si="171"/>
        <v>8.9</v>
      </c>
      <c r="FN514" s="41">
        <v>7.2910492000000007E-2</v>
      </c>
      <c r="FO514" s="20">
        <f t="shared" si="172"/>
        <v>24</v>
      </c>
      <c r="FP514" s="20">
        <f t="shared" si="173"/>
        <v>25.920400000000001</v>
      </c>
      <c r="FQ514" s="20">
        <f t="shared" si="174"/>
        <v>109.83965361374126</v>
      </c>
      <c r="FR514">
        <v>7</v>
      </c>
      <c r="FS514" t="s">
        <v>1225</v>
      </c>
      <c r="FT514">
        <v>128</v>
      </c>
      <c r="FV514" t="s">
        <v>711</v>
      </c>
      <c r="FW514" s="45">
        <v>1500000</v>
      </c>
      <c r="FX514" s="45">
        <v>1500000</v>
      </c>
      <c r="FY514">
        <v>346</v>
      </c>
      <c r="FZ514">
        <v>57</v>
      </c>
      <c r="GA514">
        <v>52</v>
      </c>
      <c r="GB514">
        <v>109</v>
      </c>
      <c r="GC514">
        <v>-1</v>
      </c>
      <c r="GD514">
        <v>172</v>
      </c>
      <c r="GE514">
        <v>442</v>
      </c>
      <c r="GF514">
        <v>4098</v>
      </c>
      <c r="GG514">
        <v>6.7</v>
      </c>
      <c r="GH514">
        <v>3.9</v>
      </c>
      <c r="GI514">
        <v>10.6</v>
      </c>
      <c r="GJ514" s="42">
        <f t="shared" si="175"/>
        <v>24</v>
      </c>
    </row>
    <row r="515" spans="1:192" x14ac:dyDescent="0.45">
      <c r="A515" s="40">
        <v>33816</v>
      </c>
      <c r="B515" t="s">
        <v>1040</v>
      </c>
      <c r="C515" t="s">
        <v>163</v>
      </c>
      <c r="D515" t="s">
        <v>91</v>
      </c>
      <c r="E515" t="s">
        <v>91</v>
      </c>
      <c r="F515">
        <v>75</v>
      </c>
      <c r="G515">
        <v>218</v>
      </c>
      <c r="H515">
        <v>2010</v>
      </c>
      <c r="I515">
        <v>1</v>
      </c>
      <c r="J515">
        <v>4</v>
      </c>
      <c r="K515" t="s">
        <v>202</v>
      </c>
      <c r="L515">
        <v>2011</v>
      </c>
      <c r="M515">
        <v>25</v>
      </c>
      <c r="N515">
        <v>7</v>
      </c>
      <c r="O515">
        <v>8475793</v>
      </c>
      <c r="P515" t="s">
        <v>2843</v>
      </c>
      <c r="Q515" t="s">
        <v>2844</v>
      </c>
      <c r="R515" t="s">
        <v>2845</v>
      </c>
      <c r="S515" t="s">
        <v>390</v>
      </c>
      <c r="T515" t="s">
        <v>716</v>
      </c>
      <c r="U515" t="s">
        <v>307</v>
      </c>
      <c r="V515">
        <v>79</v>
      </c>
      <c r="W515">
        <v>15</v>
      </c>
      <c r="X515">
        <v>39</v>
      </c>
      <c r="Y515">
        <v>17</v>
      </c>
      <c r="Z515">
        <v>54</v>
      </c>
      <c r="AA515">
        <v>4</v>
      </c>
      <c r="AB515">
        <v>10</v>
      </c>
      <c r="AC515" s="26">
        <f t="shared" si="154"/>
        <v>0.68354430379746833</v>
      </c>
      <c r="AD515" s="20">
        <f t="shared" si="155"/>
        <v>1.4549653579676658</v>
      </c>
      <c r="AE515" s="20">
        <v>19.446999999999999</v>
      </c>
      <c r="AF515">
        <v>13</v>
      </c>
      <c r="AG515">
        <v>-4.4000000000000004</v>
      </c>
      <c r="AH515">
        <v>78</v>
      </c>
      <c r="AI515">
        <v>1921</v>
      </c>
      <c r="AJ515">
        <v>87921</v>
      </c>
      <c r="AK515" s="20">
        <v>1465.35</v>
      </c>
      <c r="AL515">
        <v>1465.85</v>
      </c>
      <c r="AM515">
        <v>1466</v>
      </c>
      <c r="AN515" s="26">
        <f t="shared" si="156"/>
        <v>18.548734177215188</v>
      </c>
      <c r="AO515">
        <v>30.51</v>
      </c>
      <c r="AP515" s="41">
        <f t="shared" si="157"/>
        <v>0.56842105263157894</v>
      </c>
      <c r="AQ515">
        <v>210</v>
      </c>
      <c r="AR515">
        <v>211</v>
      </c>
      <c r="AS515">
        <v>211</v>
      </c>
      <c r="AT515">
        <v>171</v>
      </c>
      <c r="AU515">
        <v>171</v>
      </c>
      <c r="AV515">
        <v>129</v>
      </c>
      <c r="AW515">
        <v>127</v>
      </c>
      <c r="AX515">
        <v>62</v>
      </c>
      <c r="AY515">
        <v>2</v>
      </c>
      <c r="AZ515">
        <v>14</v>
      </c>
      <c r="BA515" s="42">
        <f t="shared" si="158"/>
        <v>16</v>
      </c>
      <c r="BB515">
        <v>16.25</v>
      </c>
      <c r="BC515">
        <v>25.062000000000001</v>
      </c>
      <c r="BD515" s="20">
        <v>280.8</v>
      </c>
      <c r="BE515" s="20">
        <f t="shared" si="159"/>
        <v>490.8</v>
      </c>
      <c r="BF515" s="20">
        <f t="shared" si="160"/>
        <v>20.089367943514002</v>
      </c>
      <c r="BG515">
        <v>645</v>
      </c>
      <c r="BH515">
        <v>490</v>
      </c>
      <c r="BI515">
        <v>414</v>
      </c>
      <c r="BJ515" s="41">
        <f t="shared" si="161"/>
        <v>0.60906515580736542</v>
      </c>
      <c r="BK515">
        <v>87</v>
      </c>
      <c r="BL515">
        <v>87</v>
      </c>
      <c r="BM515">
        <v>69</v>
      </c>
      <c r="BN515" s="42">
        <f t="shared" si="162"/>
        <v>18</v>
      </c>
      <c r="BO515">
        <v>42</v>
      </c>
      <c r="BP515">
        <v>41</v>
      </c>
      <c r="BQ515">
        <v>46</v>
      </c>
      <c r="BR515">
        <v>35</v>
      </c>
      <c r="BS515" s="41">
        <f t="shared" si="163"/>
        <v>3.4687809712586719E-2</v>
      </c>
      <c r="BT515">
        <v>810</v>
      </c>
      <c r="BU515">
        <v>651</v>
      </c>
      <c r="BV515" s="41">
        <f t="shared" si="164"/>
        <v>0.55441478439425051</v>
      </c>
      <c r="BW515">
        <v>214</v>
      </c>
      <c r="BX515">
        <v>158</v>
      </c>
      <c r="BY515">
        <v>264</v>
      </c>
      <c r="BZ515">
        <v>206</v>
      </c>
      <c r="CA515">
        <v>332</v>
      </c>
      <c r="CB515">
        <v>287</v>
      </c>
      <c r="CC515">
        <v>236</v>
      </c>
      <c r="CD515">
        <v>160</v>
      </c>
      <c r="CE515">
        <v>292</v>
      </c>
      <c r="CF515">
        <v>216</v>
      </c>
      <c r="CG515">
        <v>465</v>
      </c>
      <c r="CH515">
        <v>416</v>
      </c>
      <c r="CI515">
        <v>0</v>
      </c>
      <c r="CJ515">
        <v>0</v>
      </c>
      <c r="CK515">
        <v>6</v>
      </c>
      <c r="CL515">
        <v>3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2</v>
      </c>
      <c r="CT515">
        <v>1</v>
      </c>
      <c r="CU515">
        <v>0</v>
      </c>
      <c r="CV515">
        <v>10</v>
      </c>
      <c r="CW515">
        <v>0</v>
      </c>
      <c r="CX515">
        <v>0</v>
      </c>
      <c r="CY515">
        <v>5</v>
      </c>
      <c r="CZ515">
        <v>37</v>
      </c>
      <c r="DA515">
        <v>19</v>
      </c>
      <c r="DB515">
        <v>1</v>
      </c>
      <c r="DC515">
        <v>17</v>
      </c>
      <c r="DD515">
        <v>19</v>
      </c>
      <c r="DE515">
        <v>8</v>
      </c>
      <c r="DF515">
        <v>2</v>
      </c>
      <c r="DG515">
        <v>63</v>
      </c>
      <c r="DH515">
        <v>29</v>
      </c>
      <c r="DI515">
        <v>17</v>
      </c>
      <c r="DJ515">
        <v>29</v>
      </c>
      <c r="DK515">
        <v>26</v>
      </c>
      <c r="DL515">
        <v>3</v>
      </c>
      <c r="DM515">
        <v>19</v>
      </c>
      <c r="DN515">
        <v>16</v>
      </c>
      <c r="DO515">
        <v>3</v>
      </c>
      <c r="DP515" s="42">
        <f t="shared" si="165"/>
        <v>-12</v>
      </c>
      <c r="DQ515" s="20">
        <v>-12.734999999999999</v>
      </c>
      <c r="DR515">
        <v>24</v>
      </c>
      <c r="DS515">
        <v>4</v>
      </c>
      <c r="DT515">
        <v>0</v>
      </c>
      <c r="DU515">
        <v>0</v>
      </c>
      <c r="DV515">
        <v>1</v>
      </c>
      <c r="DW515">
        <v>1684</v>
      </c>
      <c r="DX515">
        <v>1252</v>
      </c>
      <c r="DY515">
        <v>1278</v>
      </c>
      <c r="DZ515">
        <v>974</v>
      </c>
      <c r="EA515">
        <v>912</v>
      </c>
      <c r="EB515">
        <v>729</v>
      </c>
      <c r="EC515">
        <v>91.55</v>
      </c>
      <c r="ED515">
        <v>66.39</v>
      </c>
      <c r="EE515">
        <v>95</v>
      </c>
      <c r="EF515">
        <v>58</v>
      </c>
      <c r="EG515" s="41">
        <f t="shared" si="166"/>
        <v>0.10416666666666667</v>
      </c>
      <c r="EH515" s="43">
        <f t="shared" si="167"/>
        <v>0.92043895747599447</v>
      </c>
      <c r="EI515" s="44">
        <f t="shared" si="168"/>
        <v>1.0246056241426611</v>
      </c>
      <c r="EJ515">
        <v>1682</v>
      </c>
      <c r="EK515">
        <v>1254</v>
      </c>
      <c r="EL515">
        <v>1275</v>
      </c>
      <c r="EM515">
        <v>976</v>
      </c>
      <c r="EN515">
        <v>910</v>
      </c>
      <c r="EO515">
        <v>730</v>
      </c>
      <c r="EP515">
        <v>95</v>
      </c>
      <c r="EQ515">
        <v>59</v>
      </c>
      <c r="ER515">
        <v>780</v>
      </c>
      <c r="ES515">
        <v>649</v>
      </c>
      <c r="ET515">
        <v>303</v>
      </c>
      <c r="EU515">
        <v>277</v>
      </c>
      <c r="EV515">
        <v>53</v>
      </c>
      <c r="EW515">
        <v>31</v>
      </c>
      <c r="EX515">
        <v>116</v>
      </c>
      <c r="EY515">
        <v>116</v>
      </c>
      <c r="EZ515">
        <v>3.1</v>
      </c>
      <c r="FA515">
        <v>1.9</v>
      </c>
      <c r="FB515">
        <v>5</v>
      </c>
      <c r="FC515" s="20">
        <v>53.91</v>
      </c>
      <c r="FD515" s="26">
        <f t="shared" si="169"/>
        <v>0.68240506329113915</v>
      </c>
      <c r="FE515">
        <v>5.8169000000000004</v>
      </c>
      <c r="FF515">
        <v>0.76</v>
      </c>
      <c r="FG515">
        <v>-0.38</v>
      </c>
      <c r="FH515">
        <v>0.38</v>
      </c>
      <c r="FI515">
        <v>1</v>
      </c>
      <c r="FJ515">
        <v>0</v>
      </c>
      <c r="FK515">
        <v>0</v>
      </c>
      <c r="FL515" s="42">
        <f t="shared" si="170"/>
        <v>204</v>
      </c>
      <c r="FM515" s="20">
        <f t="shared" si="171"/>
        <v>5.541666666666667</v>
      </c>
      <c r="FN515" s="41">
        <v>6.3291139199999999E-2</v>
      </c>
      <c r="FO515" s="20">
        <f t="shared" si="172"/>
        <v>46.2</v>
      </c>
      <c r="FP515" s="20">
        <f t="shared" si="173"/>
        <v>51.453000000000003</v>
      </c>
      <c r="FQ515" s="20">
        <f t="shared" si="174"/>
        <v>120.17600709485964</v>
      </c>
      <c r="FR515">
        <v>3</v>
      </c>
      <c r="FS515" t="s">
        <v>189</v>
      </c>
      <c r="FT515">
        <v>293</v>
      </c>
      <c r="FU515" t="s">
        <v>702</v>
      </c>
      <c r="FV515" t="s">
        <v>711</v>
      </c>
      <c r="FW515" s="45">
        <v>8000000</v>
      </c>
      <c r="FX515" s="45">
        <v>8000000</v>
      </c>
      <c r="FY515">
        <v>512</v>
      </c>
      <c r="FZ515">
        <v>116</v>
      </c>
      <c r="GA515">
        <v>226</v>
      </c>
      <c r="GB515">
        <v>342</v>
      </c>
      <c r="GC515">
        <v>8</v>
      </c>
      <c r="GD515">
        <v>318</v>
      </c>
      <c r="GE515">
        <v>1090</v>
      </c>
      <c r="GF515">
        <v>8958</v>
      </c>
      <c r="GG515">
        <v>26</v>
      </c>
      <c r="GH515">
        <v>9.8000000000000007</v>
      </c>
      <c r="GI515">
        <v>35.9</v>
      </c>
      <c r="GJ515" s="42">
        <f t="shared" si="175"/>
        <v>46.2</v>
      </c>
    </row>
    <row r="516" spans="1:192" x14ac:dyDescent="0.45">
      <c r="A516" s="40">
        <v>31769</v>
      </c>
      <c r="B516" t="s">
        <v>2683</v>
      </c>
      <c r="C516" t="s">
        <v>2332</v>
      </c>
      <c r="D516" t="s">
        <v>107</v>
      </c>
      <c r="E516" t="s">
        <v>107</v>
      </c>
      <c r="F516">
        <v>71</v>
      </c>
      <c r="G516">
        <v>195</v>
      </c>
      <c r="H516">
        <v>2005</v>
      </c>
      <c r="I516">
        <v>1</v>
      </c>
      <c r="J516">
        <v>24</v>
      </c>
      <c r="K516" t="s">
        <v>202</v>
      </c>
      <c r="L516">
        <v>2008</v>
      </c>
      <c r="M516">
        <v>31</v>
      </c>
      <c r="N516">
        <v>10</v>
      </c>
      <c r="O516">
        <v>8471698</v>
      </c>
      <c r="P516" t="s">
        <v>2846</v>
      </c>
      <c r="Q516" t="s">
        <v>2847</v>
      </c>
      <c r="R516" t="s">
        <v>2848</v>
      </c>
      <c r="S516" t="s">
        <v>2849</v>
      </c>
      <c r="T516" t="s">
        <v>710</v>
      </c>
      <c r="U516" t="s">
        <v>253</v>
      </c>
      <c r="V516">
        <v>74</v>
      </c>
      <c r="W516">
        <v>18</v>
      </c>
      <c r="X516">
        <v>29</v>
      </c>
      <c r="Y516">
        <v>17</v>
      </c>
      <c r="Z516">
        <v>47</v>
      </c>
      <c r="AA516">
        <v>5</v>
      </c>
      <c r="AB516">
        <v>40</v>
      </c>
      <c r="AC516" s="26">
        <f t="shared" ref="AC516:AC579" si="176">Z516/V516</f>
        <v>0.63513513513513509</v>
      </c>
      <c r="AD516" s="20">
        <f t="shared" ref="AD516:AD579" si="177">IF(FY516&gt;V516,Z516-V516*(GB516-Z516)/(FY516-V516),0)</f>
        <v>-5.2131979695431454</v>
      </c>
      <c r="AE516" s="20">
        <v>17.494</v>
      </c>
      <c r="AF516">
        <v>2</v>
      </c>
      <c r="AG516">
        <v>1.9</v>
      </c>
      <c r="AH516">
        <v>31</v>
      </c>
      <c r="AI516">
        <v>1541</v>
      </c>
      <c r="AJ516">
        <v>81747</v>
      </c>
      <c r="AK516" s="20">
        <v>1362.45</v>
      </c>
      <c r="AL516">
        <v>1362.55</v>
      </c>
      <c r="AM516">
        <v>1362</v>
      </c>
      <c r="AN516" s="26">
        <f t="shared" ref="AN516:AN579" si="178">AJ516/60/V516</f>
        <v>18.411486486486488</v>
      </c>
      <c r="AO516">
        <v>30.5</v>
      </c>
      <c r="AP516" s="41">
        <f t="shared" ref="AP516:AP579" si="179">IF(EE516&gt;0,Z516/EE516,0)</f>
        <v>0.51648351648351654</v>
      </c>
      <c r="AQ516">
        <v>241</v>
      </c>
      <c r="AR516">
        <v>241</v>
      </c>
      <c r="AS516">
        <v>240</v>
      </c>
      <c r="AT516">
        <v>195</v>
      </c>
      <c r="AU516">
        <v>194</v>
      </c>
      <c r="AV516">
        <v>127</v>
      </c>
      <c r="AW516">
        <v>168</v>
      </c>
      <c r="AX516">
        <v>74</v>
      </c>
      <c r="AY516">
        <v>11</v>
      </c>
      <c r="AZ516">
        <v>13</v>
      </c>
      <c r="BA516" s="42">
        <f t="shared" ref="BA516:BA579" si="180">AY516+AZ516</f>
        <v>24</v>
      </c>
      <c r="BB516">
        <v>15.57</v>
      </c>
      <c r="BC516">
        <v>27.771699999999999</v>
      </c>
      <c r="BD516" s="20">
        <v>309.8</v>
      </c>
      <c r="BE516" s="20">
        <f t="shared" ref="BE516:BE579" si="181">AQ516+BD516</f>
        <v>550.79999999999995</v>
      </c>
      <c r="BF516" s="20">
        <f t="shared" ref="BF516:BF579" si="182">IF(AL516&gt;0,BE516/AL516*60,0)</f>
        <v>24.254522769806609</v>
      </c>
      <c r="BG516">
        <v>569</v>
      </c>
      <c r="BH516">
        <v>449</v>
      </c>
      <c r="BI516">
        <v>373</v>
      </c>
      <c r="BJ516" s="41">
        <f t="shared" ref="BJ516:BJ579" si="183">BG516/(BG516+BI516)</f>
        <v>0.60403397027600847</v>
      </c>
      <c r="BK516">
        <v>124</v>
      </c>
      <c r="BL516">
        <v>124</v>
      </c>
      <c r="BM516">
        <v>93</v>
      </c>
      <c r="BN516" s="42">
        <f t="shared" ref="BN516:BN579" si="184">BL516-BM516</f>
        <v>31</v>
      </c>
      <c r="BO516">
        <v>67</v>
      </c>
      <c r="BP516">
        <v>39</v>
      </c>
      <c r="BQ516">
        <v>51</v>
      </c>
      <c r="BR516">
        <v>54</v>
      </c>
      <c r="BS516" s="41">
        <f t="shared" ref="BS516:BS579" si="185">BR516/(DZ516+BR516)</f>
        <v>5.9933407325194227E-2</v>
      </c>
      <c r="BT516">
        <v>101</v>
      </c>
      <c r="BU516">
        <v>110</v>
      </c>
      <c r="BV516" s="41">
        <f t="shared" ref="BV516:BV579" si="186">IF(BT516+BU516&gt;0,BT516/(BT516+BU516),0)</f>
        <v>0.47867298578199052</v>
      </c>
      <c r="BW516">
        <v>16</v>
      </c>
      <c r="BX516">
        <v>12</v>
      </c>
      <c r="BY516">
        <v>10</v>
      </c>
      <c r="BZ516">
        <v>18</v>
      </c>
      <c r="CA516">
        <v>75</v>
      </c>
      <c r="CB516">
        <v>80</v>
      </c>
      <c r="CC516">
        <v>30</v>
      </c>
      <c r="CD516">
        <v>42</v>
      </c>
      <c r="CE516">
        <v>36</v>
      </c>
      <c r="CF516">
        <v>30</v>
      </c>
      <c r="CG516">
        <v>61</v>
      </c>
      <c r="CH516">
        <v>59</v>
      </c>
      <c r="CI516">
        <v>0</v>
      </c>
      <c r="CJ516">
        <v>0</v>
      </c>
      <c r="CK516">
        <v>6</v>
      </c>
      <c r="CL516">
        <v>3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2</v>
      </c>
      <c r="CT516">
        <v>4</v>
      </c>
      <c r="CU516">
        <v>0</v>
      </c>
      <c r="CV516">
        <v>12</v>
      </c>
      <c r="CW516">
        <v>3</v>
      </c>
      <c r="CX516">
        <v>2</v>
      </c>
      <c r="CY516">
        <v>6</v>
      </c>
      <c r="CZ516">
        <v>56</v>
      </c>
      <c r="DA516">
        <v>11</v>
      </c>
      <c r="DB516">
        <v>1</v>
      </c>
      <c r="DC516">
        <v>7</v>
      </c>
      <c r="DD516">
        <v>18</v>
      </c>
      <c r="DE516">
        <v>14</v>
      </c>
      <c r="DF516">
        <v>1</v>
      </c>
      <c r="DG516">
        <v>75</v>
      </c>
      <c r="DH516">
        <v>14</v>
      </c>
      <c r="DI516">
        <v>21</v>
      </c>
      <c r="DJ516">
        <v>14</v>
      </c>
      <c r="DK516">
        <v>13</v>
      </c>
      <c r="DL516">
        <v>1</v>
      </c>
      <c r="DM516">
        <v>21</v>
      </c>
      <c r="DN516">
        <v>20</v>
      </c>
      <c r="DO516">
        <v>1</v>
      </c>
      <c r="DP516" s="42">
        <f t="shared" ref="DP516:DP579" si="187">DI516-DH516</f>
        <v>7</v>
      </c>
      <c r="DQ516" s="20">
        <v>4.5549999999999997</v>
      </c>
      <c r="DR516">
        <v>13</v>
      </c>
      <c r="DS516">
        <v>1</v>
      </c>
      <c r="DT516">
        <v>0</v>
      </c>
      <c r="DU516">
        <v>0</v>
      </c>
      <c r="DV516">
        <v>0</v>
      </c>
      <c r="DW516">
        <v>1482</v>
      </c>
      <c r="DX516">
        <v>1128</v>
      </c>
      <c r="DY516">
        <v>1134</v>
      </c>
      <c r="DZ516">
        <v>847</v>
      </c>
      <c r="EA516">
        <v>799</v>
      </c>
      <c r="EB516">
        <v>584</v>
      </c>
      <c r="EC516">
        <v>75.430000000000007</v>
      </c>
      <c r="ED516">
        <v>61.33</v>
      </c>
      <c r="EE516">
        <v>91</v>
      </c>
      <c r="EF516">
        <v>55</v>
      </c>
      <c r="EG516" s="41">
        <f t="shared" ref="EG516:EG579" si="188">EE516/EA516</f>
        <v>0.11389236545682102</v>
      </c>
      <c r="EH516" s="43">
        <f t="shared" ref="EH516:EH579" si="189">1-EF516/EB516</f>
        <v>0.90582191780821919</v>
      </c>
      <c r="EI516" s="44">
        <f t="shared" ref="EI516:EI579" si="190">EG516+EH516</f>
        <v>1.0197142832650403</v>
      </c>
      <c r="EJ516">
        <v>1479</v>
      </c>
      <c r="EK516">
        <v>1124</v>
      </c>
      <c r="EL516">
        <v>1132</v>
      </c>
      <c r="EM516">
        <v>843</v>
      </c>
      <c r="EN516">
        <v>796</v>
      </c>
      <c r="EO516">
        <v>580</v>
      </c>
      <c r="EP516">
        <v>91</v>
      </c>
      <c r="EQ516">
        <v>54</v>
      </c>
      <c r="ER516">
        <v>773</v>
      </c>
      <c r="ES516">
        <v>580</v>
      </c>
      <c r="ET516">
        <v>281</v>
      </c>
      <c r="EU516">
        <v>236</v>
      </c>
      <c r="EV516">
        <v>34</v>
      </c>
      <c r="EW516">
        <v>30</v>
      </c>
      <c r="EX516">
        <v>84</v>
      </c>
      <c r="EY516">
        <v>90</v>
      </c>
      <c r="EZ516">
        <v>2.9</v>
      </c>
      <c r="FA516">
        <v>1.5</v>
      </c>
      <c r="FB516">
        <v>4.4000000000000004</v>
      </c>
      <c r="FC516" s="20">
        <v>47.51</v>
      </c>
      <c r="FD516" s="26">
        <f t="shared" ref="FD516:FD579" si="191">FC516/V516</f>
        <v>0.64202702702702696</v>
      </c>
      <c r="FE516">
        <v>5.4230999999999998</v>
      </c>
      <c r="FF516">
        <v>0.88</v>
      </c>
      <c r="FG516">
        <v>0.47</v>
      </c>
      <c r="FH516">
        <v>1.34</v>
      </c>
      <c r="FI516">
        <v>4</v>
      </c>
      <c r="FJ516">
        <v>1</v>
      </c>
      <c r="FK516">
        <v>1</v>
      </c>
      <c r="FL516" s="42">
        <f t="shared" ref="FL516:FL579" si="192">BK516+BR516+AH516+DS516</f>
        <v>210</v>
      </c>
      <c r="FM516" s="20">
        <f t="shared" ref="FM516:FM579" si="193">IF(DR516&gt;0,(BK516+BQ516)/DR516,0)</f>
        <v>13.461538461538462</v>
      </c>
      <c r="FN516" s="41">
        <v>8.3806495600000003E-2</v>
      </c>
      <c r="FO516" s="20">
        <f t="shared" ref="FO516:FO579" si="194">Z516-AH516/10</f>
        <v>43.9</v>
      </c>
      <c r="FP516" s="20">
        <f t="shared" ref="FP516:FP579" si="195">Z516+DQ516/5</f>
        <v>47.911000000000001</v>
      </c>
      <c r="FQ516" s="20">
        <f t="shared" ref="FQ516:FQ579" si="196">(DW516+DX516)/AL516*60</f>
        <v>114.93156214450846</v>
      </c>
      <c r="FR516">
        <v>10</v>
      </c>
      <c r="FS516" t="s">
        <v>1035</v>
      </c>
      <c r="FT516">
        <v>616</v>
      </c>
      <c r="FV516" t="s">
        <v>711</v>
      </c>
      <c r="FW516" s="45">
        <v>8000000</v>
      </c>
      <c r="FX516" s="45">
        <v>5750000</v>
      </c>
      <c r="FY516">
        <v>665</v>
      </c>
      <c r="FZ516">
        <v>187</v>
      </c>
      <c r="GA516">
        <v>277</v>
      </c>
      <c r="GB516">
        <v>464</v>
      </c>
      <c r="GC516">
        <v>117</v>
      </c>
      <c r="GD516">
        <v>340</v>
      </c>
      <c r="GE516">
        <v>1384</v>
      </c>
      <c r="GF516">
        <v>12362</v>
      </c>
      <c r="GG516">
        <v>36.700000000000003</v>
      </c>
      <c r="GH516">
        <v>19.2</v>
      </c>
      <c r="GI516">
        <v>55.9</v>
      </c>
      <c r="GJ516" s="42">
        <f t="shared" ref="GJ516:GJ579" si="197">Z516-AH516/10</f>
        <v>43.9</v>
      </c>
    </row>
    <row r="517" spans="1:192" x14ac:dyDescent="0.45">
      <c r="A517" s="40">
        <v>34418</v>
      </c>
      <c r="B517" t="s">
        <v>2198</v>
      </c>
      <c r="C517" t="s">
        <v>145</v>
      </c>
      <c r="D517" t="s">
        <v>91</v>
      </c>
      <c r="E517" t="s">
        <v>91</v>
      </c>
      <c r="F517">
        <v>74</v>
      </c>
      <c r="G517">
        <v>217</v>
      </c>
      <c r="H517">
        <v>2012</v>
      </c>
      <c r="I517">
        <v>1</v>
      </c>
      <c r="J517">
        <v>26</v>
      </c>
      <c r="K517" t="s">
        <v>92</v>
      </c>
      <c r="L517">
        <v>2015</v>
      </c>
      <c r="M517">
        <v>23</v>
      </c>
      <c r="N517">
        <v>3</v>
      </c>
      <c r="O517">
        <v>8476867</v>
      </c>
      <c r="P517" t="s">
        <v>2850</v>
      </c>
      <c r="Q517" t="s">
        <v>2851</v>
      </c>
      <c r="R517" t="s">
        <v>2852</v>
      </c>
      <c r="S517" t="s">
        <v>1178</v>
      </c>
      <c r="T517" t="s">
        <v>938</v>
      </c>
      <c r="U517" t="s">
        <v>117</v>
      </c>
      <c r="V517">
        <v>37</v>
      </c>
      <c r="W517">
        <v>4</v>
      </c>
      <c r="X517">
        <v>2</v>
      </c>
      <c r="Y517">
        <v>2</v>
      </c>
      <c r="Z517">
        <v>6</v>
      </c>
      <c r="AA517">
        <v>24</v>
      </c>
      <c r="AB517">
        <v>49</v>
      </c>
      <c r="AC517" s="26">
        <f t="shared" si="176"/>
        <v>0.16216216216216217</v>
      </c>
      <c r="AD517" s="20">
        <f t="shared" si="177"/>
        <v>3.116883116883117</v>
      </c>
      <c r="AE517" s="20">
        <v>2.601</v>
      </c>
      <c r="AF517">
        <v>0</v>
      </c>
      <c r="AG517">
        <v>-2.2000000000000002</v>
      </c>
      <c r="AH517">
        <v>10</v>
      </c>
      <c r="AI517">
        <v>706</v>
      </c>
      <c r="AJ517">
        <v>29548</v>
      </c>
      <c r="AK517" s="20">
        <v>492.46666666666999</v>
      </c>
      <c r="AL517">
        <v>492.47</v>
      </c>
      <c r="AM517">
        <v>492</v>
      </c>
      <c r="AN517" s="26">
        <f t="shared" si="178"/>
        <v>13.309909909909909</v>
      </c>
      <c r="AO517">
        <v>22.25</v>
      </c>
      <c r="AP517" s="41">
        <f t="shared" si="179"/>
        <v>0.46153846153846156</v>
      </c>
      <c r="AQ517">
        <v>96</v>
      </c>
      <c r="AR517">
        <v>96</v>
      </c>
      <c r="AS517">
        <v>96</v>
      </c>
      <c r="AT517">
        <v>75</v>
      </c>
      <c r="AU517">
        <v>75</v>
      </c>
      <c r="AV517">
        <v>55</v>
      </c>
      <c r="AW517">
        <v>58</v>
      </c>
      <c r="AX517">
        <v>22</v>
      </c>
      <c r="AY517">
        <v>5</v>
      </c>
      <c r="AZ517">
        <v>2</v>
      </c>
      <c r="BA517" s="42">
        <f t="shared" si="180"/>
        <v>7</v>
      </c>
      <c r="BB517">
        <v>4.49</v>
      </c>
      <c r="BC517">
        <v>33.127299999999998</v>
      </c>
      <c r="BD517" s="20">
        <v>30.5</v>
      </c>
      <c r="BE517" s="20">
        <f t="shared" si="181"/>
        <v>126.5</v>
      </c>
      <c r="BF517" s="20">
        <f t="shared" si="182"/>
        <v>15.41210632119723</v>
      </c>
      <c r="BG517">
        <v>41</v>
      </c>
      <c r="BH517">
        <v>169</v>
      </c>
      <c r="BI517">
        <v>253</v>
      </c>
      <c r="BJ517" s="41">
        <f t="shared" si="183"/>
        <v>0.13945578231292516</v>
      </c>
      <c r="BK517">
        <v>48</v>
      </c>
      <c r="BL517">
        <v>48</v>
      </c>
      <c r="BM517">
        <v>31</v>
      </c>
      <c r="BN517" s="42">
        <f t="shared" si="184"/>
        <v>17</v>
      </c>
      <c r="BO517">
        <v>20</v>
      </c>
      <c r="BP517">
        <v>16</v>
      </c>
      <c r="BQ517">
        <v>16</v>
      </c>
      <c r="BR517">
        <v>11</v>
      </c>
      <c r="BS517" s="41">
        <f t="shared" si="185"/>
        <v>2.8277634961439587E-2</v>
      </c>
      <c r="BT517">
        <v>38</v>
      </c>
      <c r="BU517">
        <v>46</v>
      </c>
      <c r="BV517" s="41">
        <f t="shared" si="186"/>
        <v>0.45238095238095238</v>
      </c>
      <c r="BW517">
        <v>30</v>
      </c>
      <c r="BX517">
        <v>26</v>
      </c>
      <c r="BY517">
        <v>7</v>
      </c>
      <c r="BZ517">
        <v>12</v>
      </c>
      <c r="CA517">
        <v>1</v>
      </c>
      <c r="CB517">
        <v>8</v>
      </c>
      <c r="CC517">
        <v>18</v>
      </c>
      <c r="CD517">
        <v>20</v>
      </c>
      <c r="CE517">
        <v>6</v>
      </c>
      <c r="CF517">
        <v>13</v>
      </c>
      <c r="CG517">
        <v>26</v>
      </c>
      <c r="CH517">
        <v>26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2</v>
      </c>
      <c r="CW517">
        <v>0</v>
      </c>
      <c r="CX517">
        <v>0</v>
      </c>
      <c r="CY517">
        <v>2</v>
      </c>
      <c r="CZ517">
        <v>18</v>
      </c>
      <c r="DA517">
        <v>3</v>
      </c>
      <c r="DB517">
        <v>3</v>
      </c>
      <c r="DC517">
        <v>2</v>
      </c>
      <c r="DD517">
        <v>9</v>
      </c>
      <c r="DE517">
        <v>1</v>
      </c>
      <c r="DF517">
        <v>1</v>
      </c>
      <c r="DG517">
        <v>36</v>
      </c>
      <c r="DH517">
        <v>5</v>
      </c>
      <c r="DI517">
        <v>6</v>
      </c>
      <c r="DJ517">
        <v>6</v>
      </c>
      <c r="DK517">
        <v>6</v>
      </c>
      <c r="DL517">
        <v>0</v>
      </c>
      <c r="DM517">
        <v>6</v>
      </c>
      <c r="DN517">
        <v>6</v>
      </c>
      <c r="DO517">
        <v>0</v>
      </c>
      <c r="DP517" s="42">
        <f t="shared" si="187"/>
        <v>1</v>
      </c>
      <c r="DQ517" s="20">
        <v>-1.802</v>
      </c>
      <c r="DR517">
        <v>5</v>
      </c>
      <c r="DS517">
        <v>0</v>
      </c>
      <c r="DT517">
        <v>0</v>
      </c>
      <c r="DU517">
        <v>0</v>
      </c>
      <c r="DV517">
        <v>0</v>
      </c>
      <c r="DW517">
        <v>371</v>
      </c>
      <c r="DX517">
        <v>509</v>
      </c>
      <c r="DY517">
        <v>292</v>
      </c>
      <c r="DZ517">
        <v>378</v>
      </c>
      <c r="EA517">
        <v>214</v>
      </c>
      <c r="EB517">
        <v>271</v>
      </c>
      <c r="EC517">
        <v>16.079999999999998</v>
      </c>
      <c r="ED517">
        <v>24.29</v>
      </c>
      <c r="EE517">
        <v>13</v>
      </c>
      <c r="EF517">
        <v>22</v>
      </c>
      <c r="EG517" s="41">
        <f t="shared" si="188"/>
        <v>6.0747663551401869E-2</v>
      </c>
      <c r="EH517" s="43">
        <f t="shared" si="189"/>
        <v>0.91881918819188191</v>
      </c>
      <c r="EI517" s="44">
        <f t="shared" si="190"/>
        <v>0.97956685174328373</v>
      </c>
      <c r="EJ517">
        <v>372</v>
      </c>
      <c r="EK517">
        <v>509</v>
      </c>
      <c r="EL517">
        <v>293</v>
      </c>
      <c r="EM517">
        <v>377</v>
      </c>
      <c r="EN517">
        <v>215</v>
      </c>
      <c r="EO517">
        <v>270</v>
      </c>
      <c r="EP517">
        <v>13</v>
      </c>
      <c r="EQ517">
        <v>22</v>
      </c>
      <c r="ER517">
        <v>179</v>
      </c>
      <c r="ES517">
        <v>271</v>
      </c>
      <c r="ET517">
        <v>65</v>
      </c>
      <c r="EU517">
        <v>96</v>
      </c>
      <c r="EV517">
        <v>5</v>
      </c>
      <c r="EW517">
        <v>12</v>
      </c>
      <c r="EX517">
        <v>37</v>
      </c>
      <c r="EY517">
        <v>24</v>
      </c>
      <c r="EZ517">
        <v>-0.30000000000000004</v>
      </c>
      <c r="FA517">
        <v>0.60000000000000009</v>
      </c>
      <c r="FB517">
        <v>0.30000000000000004</v>
      </c>
      <c r="FC517" s="20">
        <v>6</v>
      </c>
      <c r="FD517" s="26">
        <f t="shared" si="191"/>
        <v>0.16216216216216217</v>
      </c>
      <c r="FE517">
        <v>1.1171</v>
      </c>
      <c r="FF517">
        <v>0.03</v>
      </c>
      <c r="FG517">
        <v>0.13</v>
      </c>
      <c r="FH517">
        <v>0.16</v>
      </c>
      <c r="FL517" s="42">
        <f t="shared" si="192"/>
        <v>69</v>
      </c>
      <c r="FM517" s="20">
        <f t="shared" si="193"/>
        <v>12.8</v>
      </c>
      <c r="FN517" s="41">
        <v>4.1424602200000001E-2</v>
      </c>
      <c r="FO517" s="20">
        <f t="shared" si="194"/>
        <v>5</v>
      </c>
      <c r="FP517" s="20">
        <f t="shared" si="195"/>
        <v>5.6395999999999997</v>
      </c>
      <c r="FQ517" s="20">
        <f t="shared" si="196"/>
        <v>107.21465266919812</v>
      </c>
      <c r="FR517">
        <v>4</v>
      </c>
      <c r="FS517" t="s">
        <v>876</v>
      </c>
      <c r="FT517">
        <v>195</v>
      </c>
      <c r="FV517" t="s">
        <v>751</v>
      </c>
      <c r="FW517" s="45">
        <v>700000</v>
      </c>
      <c r="FX517" s="45">
        <v>750000</v>
      </c>
      <c r="FY517">
        <v>114</v>
      </c>
      <c r="FZ517">
        <v>5</v>
      </c>
      <c r="GA517">
        <v>7</v>
      </c>
      <c r="GB517">
        <v>12</v>
      </c>
      <c r="GC517">
        <v>-11</v>
      </c>
      <c r="GD517">
        <v>45</v>
      </c>
      <c r="GE517">
        <v>140</v>
      </c>
      <c r="GF517">
        <v>1289</v>
      </c>
      <c r="GG517">
        <v>-1.8</v>
      </c>
      <c r="GH517">
        <v>1.2</v>
      </c>
      <c r="GI517">
        <v>-0.60000000000000009</v>
      </c>
      <c r="GJ517" s="42">
        <f t="shared" si="197"/>
        <v>5</v>
      </c>
    </row>
    <row r="518" spans="1:192" x14ac:dyDescent="0.45">
      <c r="A518" s="40">
        <v>33614</v>
      </c>
      <c r="B518" t="s">
        <v>2853</v>
      </c>
      <c r="C518" t="s">
        <v>475</v>
      </c>
      <c r="D518" t="s">
        <v>91</v>
      </c>
      <c r="E518" t="s">
        <v>91</v>
      </c>
      <c r="F518">
        <v>73</v>
      </c>
      <c r="G518">
        <v>200</v>
      </c>
      <c r="H518">
        <v>2010</v>
      </c>
      <c r="I518">
        <v>1</v>
      </c>
      <c r="J518">
        <v>23</v>
      </c>
      <c r="K518" t="s">
        <v>202</v>
      </c>
      <c r="L518">
        <v>2012</v>
      </c>
      <c r="M518">
        <v>26</v>
      </c>
      <c r="N518">
        <v>6</v>
      </c>
      <c r="O518">
        <v>8475796</v>
      </c>
      <c r="P518" t="s">
        <v>2854</v>
      </c>
      <c r="Q518" t="s">
        <v>2855</v>
      </c>
      <c r="R518" t="s">
        <v>2856</v>
      </c>
      <c r="S518" t="s">
        <v>884</v>
      </c>
      <c r="T518" t="s">
        <v>720</v>
      </c>
      <c r="U518" t="s">
        <v>373</v>
      </c>
      <c r="V518">
        <v>82</v>
      </c>
      <c r="W518">
        <v>3</v>
      </c>
      <c r="X518">
        <v>13</v>
      </c>
      <c r="Y518">
        <v>9</v>
      </c>
      <c r="Z518">
        <v>16</v>
      </c>
      <c r="AA518">
        <v>13</v>
      </c>
      <c r="AB518">
        <v>62</v>
      </c>
      <c r="AC518" s="26">
        <f t="shared" si="176"/>
        <v>0.1951219512195122</v>
      </c>
      <c r="AD518" s="20">
        <f t="shared" si="177"/>
        <v>-1.0338164251207722</v>
      </c>
      <c r="AE518" s="20">
        <v>5.2830000000000004</v>
      </c>
      <c r="AF518">
        <v>-8</v>
      </c>
      <c r="AG518">
        <v>-0.30000000000000004</v>
      </c>
      <c r="AH518">
        <v>20</v>
      </c>
      <c r="AI518">
        <v>2118</v>
      </c>
      <c r="AJ518">
        <v>92305</v>
      </c>
      <c r="AK518" s="20">
        <v>1538.4166666666999</v>
      </c>
      <c r="AL518">
        <v>1538.42</v>
      </c>
      <c r="AM518">
        <v>1538</v>
      </c>
      <c r="AN518" s="26">
        <f t="shared" si="178"/>
        <v>18.761178861788618</v>
      </c>
      <c r="AO518">
        <v>31.37</v>
      </c>
      <c r="AP518" s="41">
        <f t="shared" si="179"/>
        <v>0.24615384615384617</v>
      </c>
      <c r="AQ518">
        <v>205</v>
      </c>
      <c r="AR518">
        <v>205</v>
      </c>
      <c r="AS518">
        <v>205</v>
      </c>
      <c r="AT518">
        <v>144</v>
      </c>
      <c r="AU518">
        <v>144</v>
      </c>
      <c r="AV518">
        <v>106</v>
      </c>
      <c r="AW518">
        <v>56</v>
      </c>
      <c r="AX518">
        <v>11</v>
      </c>
      <c r="AY518">
        <v>3</v>
      </c>
      <c r="AZ518">
        <v>11</v>
      </c>
      <c r="BA518" s="42">
        <f t="shared" si="180"/>
        <v>14</v>
      </c>
      <c r="BB518">
        <v>5.67</v>
      </c>
      <c r="BC518">
        <v>46.094299999999997</v>
      </c>
      <c r="BD518" s="20">
        <v>188.9</v>
      </c>
      <c r="BE518" s="20">
        <f t="shared" si="181"/>
        <v>393.9</v>
      </c>
      <c r="BF518" s="20">
        <f t="shared" si="182"/>
        <v>15.362514787899272</v>
      </c>
      <c r="BG518">
        <v>394</v>
      </c>
      <c r="BH518">
        <v>548</v>
      </c>
      <c r="BI518">
        <v>657</v>
      </c>
      <c r="BJ518" s="41">
        <f t="shared" si="183"/>
        <v>0.37488106565176021</v>
      </c>
      <c r="BK518">
        <v>102</v>
      </c>
      <c r="BL518">
        <v>102</v>
      </c>
      <c r="BM518">
        <v>82</v>
      </c>
      <c r="BN518" s="42">
        <f t="shared" si="184"/>
        <v>20</v>
      </c>
      <c r="BO518">
        <v>38</v>
      </c>
      <c r="BP518">
        <v>63</v>
      </c>
      <c r="BQ518">
        <v>35</v>
      </c>
      <c r="BR518">
        <v>123</v>
      </c>
      <c r="BS518" s="41">
        <f t="shared" si="185"/>
        <v>8.9846603360116878E-2</v>
      </c>
      <c r="BT518">
        <v>0</v>
      </c>
      <c r="BU518">
        <v>0</v>
      </c>
      <c r="BV518" s="41">
        <f t="shared" si="186"/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36</v>
      </c>
      <c r="DA518">
        <v>2</v>
      </c>
      <c r="DB518">
        <v>0</v>
      </c>
      <c r="DC518">
        <v>39</v>
      </c>
      <c r="DD518">
        <v>26</v>
      </c>
      <c r="DE518">
        <v>1</v>
      </c>
      <c r="DF518">
        <v>0</v>
      </c>
      <c r="DG518">
        <v>38</v>
      </c>
      <c r="DH518">
        <v>10</v>
      </c>
      <c r="DI518">
        <v>15</v>
      </c>
      <c r="DJ518">
        <v>10</v>
      </c>
      <c r="DK518">
        <v>10</v>
      </c>
      <c r="DL518">
        <v>0</v>
      </c>
      <c r="DM518">
        <v>13</v>
      </c>
      <c r="DN518">
        <v>13</v>
      </c>
      <c r="DO518">
        <v>0</v>
      </c>
      <c r="DP518" s="42">
        <f t="shared" si="187"/>
        <v>5</v>
      </c>
      <c r="DQ518" s="20">
        <v>10.067</v>
      </c>
      <c r="DR518">
        <v>10</v>
      </c>
      <c r="DS518">
        <v>0</v>
      </c>
      <c r="DT518">
        <v>0</v>
      </c>
      <c r="DU518">
        <v>0</v>
      </c>
      <c r="DV518">
        <v>0</v>
      </c>
      <c r="DW518">
        <v>1343</v>
      </c>
      <c r="DX518">
        <v>1670</v>
      </c>
      <c r="DY518">
        <v>1054</v>
      </c>
      <c r="DZ518">
        <v>1246</v>
      </c>
      <c r="EA518">
        <v>784</v>
      </c>
      <c r="EB518">
        <v>941</v>
      </c>
      <c r="EC518">
        <v>59.53</v>
      </c>
      <c r="ED518">
        <v>77.55</v>
      </c>
      <c r="EE518">
        <v>65</v>
      </c>
      <c r="EF518">
        <v>96</v>
      </c>
      <c r="EG518" s="41">
        <f t="shared" si="188"/>
        <v>8.2908163265306117E-2</v>
      </c>
      <c r="EH518" s="43">
        <f t="shared" si="189"/>
        <v>0.89798087141339</v>
      </c>
      <c r="EI518" s="44">
        <f t="shared" si="190"/>
        <v>0.98088903467869615</v>
      </c>
      <c r="EJ518">
        <v>1348</v>
      </c>
      <c r="EK518">
        <v>1673</v>
      </c>
      <c r="EL518">
        <v>1055</v>
      </c>
      <c r="EM518">
        <v>1249</v>
      </c>
      <c r="EN518">
        <v>787</v>
      </c>
      <c r="EO518">
        <v>944</v>
      </c>
      <c r="EP518">
        <v>65</v>
      </c>
      <c r="EQ518">
        <v>96</v>
      </c>
      <c r="ER518">
        <v>647</v>
      </c>
      <c r="ES518">
        <v>813</v>
      </c>
      <c r="ET518">
        <v>236</v>
      </c>
      <c r="EU518">
        <v>301</v>
      </c>
      <c r="EV518">
        <v>40</v>
      </c>
      <c r="EW518">
        <v>55</v>
      </c>
      <c r="EX518">
        <v>108</v>
      </c>
      <c r="EY518">
        <v>123</v>
      </c>
      <c r="EZ518">
        <v>0</v>
      </c>
      <c r="FA518">
        <v>2.6</v>
      </c>
      <c r="FB518">
        <v>2.6</v>
      </c>
      <c r="FC518" s="20">
        <v>21.85</v>
      </c>
      <c r="FD518" s="26">
        <f t="shared" si="191"/>
        <v>0.26646341463414636</v>
      </c>
      <c r="FE518">
        <v>0.46290000000000003</v>
      </c>
      <c r="FF518">
        <v>-0.14000000000000001</v>
      </c>
      <c r="FG518">
        <v>7.0000000000000007E-2</v>
      </c>
      <c r="FH518">
        <v>-0.08</v>
      </c>
      <c r="FL518" s="42">
        <f t="shared" si="192"/>
        <v>245</v>
      </c>
      <c r="FM518" s="20">
        <f t="shared" si="193"/>
        <v>13.7</v>
      </c>
      <c r="FN518" s="41">
        <v>1.2396694200000001E-2</v>
      </c>
      <c r="FO518" s="20">
        <f t="shared" si="194"/>
        <v>14</v>
      </c>
      <c r="FP518" s="20">
        <f t="shared" si="195"/>
        <v>18.013400000000001</v>
      </c>
      <c r="FQ518" s="20">
        <f t="shared" si="196"/>
        <v>117.51017277466491</v>
      </c>
      <c r="FV518" t="s">
        <v>711</v>
      </c>
      <c r="FW518" s="45">
        <v>1950000</v>
      </c>
      <c r="FX518" s="45">
        <v>2733333</v>
      </c>
      <c r="FY518">
        <v>289</v>
      </c>
      <c r="FZ518">
        <v>12</v>
      </c>
      <c r="GA518">
        <v>47</v>
      </c>
      <c r="GB518">
        <v>59</v>
      </c>
      <c r="GC518">
        <v>-23</v>
      </c>
      <c r="GD518">
        <v>80</v>
      </c>
      <c r="GE518">
        <v>312</v>
      </c>
      <c r="GF518">
        <v>5235</v>
      </c>
      <c r="GG518">
        <v>1.3</v>
      </c>
      <c r="GH518">
        <v>10.8</v>
      </c>
      <c r="GI518">
        <v>12.1</v>
      </c>
      <c r="GJ518" s="42">
        <f t="shared" si="197"/>
        <v>14</v>
      </c>
    </row>
    <row r="519" spans="1:192" x14ac:dyDescent="0.45">
      <c r="A519" s="40">
        <v>33443</v>
      </c>
      <c r="B519" t="s">
        <v>2857</v>
      </c>
      <c r="C519" t="s">
        <v>1029</v>
      </c>
      <c r="D519" t="s">
        <v>107</v>
      </c>
      <c r="E519" t="s">
        <v>107</v>
      </c>
      <c r="F519">
        <v>74</v>
      </c>
      <c r="G519">
        <v>188</v>
      </c>
      <c r="K519" t="s">
        <v>202</v>
      </c>
      <c r="L519">
        <v>2014</v>
      </c>
      <c r="M519">
        <v>26</v>
      </c>
      <c r="N519">
        <v>4</v>
      </c>
      <c r="O519">
        <v>8477845</v>
      </c>
      <c r="P519" t="s">
        <v>2858</v>
      </c>
      <c r="Q519" t="s">
        <v>2859</v>
      </c>
      <c r="R519" t="s">
        <v>2860</v>
      </c>
      <c r="S519" t="s">
        <v>1292</v>
      </c>
      <c r="T519" t="s">
        <v>720</v>
      </c>
      <c r="U519" t="s">
        <v>343</v>
      </c>
      <c r="V519">
        <v>79</v>
      </c>
      <c r="W519">
        <v>3</v>
      </c>
      <c r="X519">
        <v>13</v>
      </c>
      <c r="Y519">
        <v>5</v>
      </c>
      <c r="Z519">
        <v>16</v>
      </c>
      <c r="AA519">
        <v>14</v>
      </c>
      <c r="AB519">
        <v>49</v>
      </c>
      <c r="AC519" s="26">
        <f t="shared" si="176"/>
        <v>0.20253164556962025</v>
      </c>
      <c r="AD519" s="20">
        <f t="shared" si="177"/>
        <v>0.5</v>
      </c>
      <c r="AE519" s="20">
        <v>5.26</v>
      </c>
      <c r="AF519">
        <v>9</v>
      </c>
      <c r="AG519">
        <v>6.5</v>
      </c>
      <c r="AH519">
        <v>20</v>
      </c>
      <c r="AI519">
        <v>1742</v>
      </c>
      <c r="AJ519">
        <v>80818</v>
      </c>
      <c r="AK519" s="20">
        <v>1346.9666666666999</v>
      </c>
      <c r="AL519">
        <v>1346.87</v>
      </c>
      <c r="AM519">
        <v>1347</v>
      </c>
      <c r="AN519" s="26">
        <f t="shared" si="178"/>
        <v>17.050210970464136</v>
      </c>
      <c r="AO519">
        <v>28.66</v>
      </c>
      <c r="AP519" s="41">
        <f t="shared" si="179"/>
        <v>0.27586206896551724</v>
      </c>
      <c r="AQ519">
        <v>195</v>
      </c>
      <c r="AR519">
        <v>196</v>
      </c>
      <c r="AS519">
        <v>196</v>
      </c>
      <c r="AT519">
        <v>155</v>
      </c>
      <c r="AU519">
        <v>155</v>
      </c>
      <c r="AV519">
        <v>111</v>
      </c>
      <c r="AW519">
        <v>58</v>
      </c>
      <c r="AX519">
        <v>14</v>
      </c>
      <c r="AY519">
        <v>4</v>
      </c>
      <c r="AZ519">
        <v>9</v>
      </c>
      <c r="BA519" s="42">
        <f t="shared" si="180"/>
        <v>13</v>
      </c>
      <c r="BB519">
        <v>5.25</v>
      </c>
      <c r="BC519">
        <v>52.576599999999999</v>
      </c>
      <c r="BD519" s="20">
        <v>115.6</v>
      </c>
      <c r="BE519" s="20">
        <f t="shared" si="181"/>
        <v>310.60000000000002</v>
      </c>
      <c r="BF519" s="20">
        <f t="shared" si="182"/>
        <v>13.836524683154279</v>
      </c>
      <c r="BG519">
        <v>455</v>
      </c>
      <c r="BH519">
        <v>416</v>
      </c>
      <c r="BI519">
        <v>361</v>
      </c>
      <c r="BJ519" s="41">
        <f t="shared" si="183"/>
        <v>0.55759803921568629</v>
      </c>
      <c r="BK519">
        <v>25</v>
      </c>
      <c r="BL519">
        <v>25</v>
      </c>
      <c r="BM519">
        <v>89</v>
      </c>
      <c r="BN519" s="42">
        <f t="shared" si="184"/>
        <v>-64</v>
      </c>
      <c r="BO519">
        <v>44</v>
      </c>
      <c r="BP519">
        <v>19</v>
      </c>
      <c r="BQ519">
        <v>45</v>
      </c>
      <c r="BR519">
        <v>113</v>
      </c>
      <c r="BS519" s="41">
        <f t="shared" si="185"/>
        <v>0.10813397129186603</v>
      </c>
      <c r="BT519">
        <v>0</v>
      </c>
      <c r="BU519">
        <v>0</v>
      </c>
      <c r="BV519" s="41">
        <f t="shared" si="186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3</v>
      </c>
      <c r="CZ519">
        <v>41</v>
      </c>
      <c r="DA519">
        <v>10</v>
      </c>
      <c r="DB519">
        <v>2</v>
      </c>
      <c r="DC519">
        <v>28</v>
      </c>
      <c r="DD519">
        <v>31</v>
      </c>
      <c r="DE519">
        <v>1</v>
      </c>
      <c r="DF519">
        <v>0</v>
      </c>
      <c r="DG519">
        <v>39</v>
      </c>
      <c r="DH519">
        <v>10</v>
      </c>
      <c r="DI519">
        <v>6</v>
      </c>
      <c r="DJ519">
        <v>10</v>
      </c>
      <c r="DK519">
        <v>10</v>
      </c>
      <c r="DL519">
        <v>0</v>
      </c>
      <c r="DM519">
        <v>5</v>
      </c>
      <c r="DN519">
        <v>5</v>
      </c>
      <c r="DO519">
        <v>0</v>
      </c>
      <c r="DP519" s="42">
        <f t="shared" si="187"/>
        <v>-4</v>
      </c>
      <c r="DQ519" s="20">
        <v>-0.35399999999999998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1346</v>
      </c>
      <c r="DX519">
        <v>1222</v>
      </c>
      <c r="DY519">
        <v>1022</v>
      </c>
      <c r="DZ519">
        <v>932</v>
      </c>
      <c r="EA519">
        <v>722</v>
      </c>
      <c r="EB519">
        <v>654</v>
      </c>
      <c r="EC519">
        <v>60.14</v>
      </c>
      <c r="ED519">
        <v>57.39</v>
      </c>
      <c r="EE519">
        <v>58</v>
      </c>
      <c r="EF519">
        <v>58</v>
      </c>
      <c r="EG519" s="41">
        <f t="shared" si="188"/>
        <v>8.0332409972299165E-2</v>
      </c>
      <c r="EH519" s="43">
        <f t="shared" si="189"/>
        <v>0.91131498470948014</v>
      </c>
      <c r="EI519" s="44">
        <f t="shared" si="190"/>
        <v>0.99164739468177932</v>
      </c>
      <c r="EJ519">
        <v>1341</v>
      </c>
      <c r="EK519">
        <v>1223</v>
      </c>
      <c r="EL519">
        <v>1018</v>
      </c>
      <c r="EM519">
        <v>933</v>
      </c>
      <c r="EN519">
        <v>722</v>
      </c>
      <c r="EO519">
        <v>654</v>
      </c>
      <c r="EP519">
        <v>58</v>
      </c>
      <c r="EQ519">
        <v>58</v>
      </c>
      <c r="ER519">
        <v>647</v>
      </c>
      <c r="ES519">
        <v>557</v>
      </c>
      <c r="ET519">
        <v>257</v>
      </c>
      <c r="EU519">
        <v>230</v>
      </c>
      <c r="EV519">
        <v>36</v>
      </c>
      <c r="EW519">
        <v>28</v>
      </c>
      <c r="EX519">
        <v>63</v>
      </c>
      <c r="EY519">
        <v>74</v>
      </c>
      <c r="EZ519">
        <v>0.30000000000000004</v>
      </c>
      <c r="FA519">
        <v>4</v>
      </c>
      <c r="FB519">
        <v>4.2</v>
      </c>
      <c r="FC519" s="20">
        <v>36.729999999999997</v>
      </c>
      <c r="FD519" s="26">
        <f t="shared" si="191"/>
        <v>0.46493670886075944</v>
      </c>
      <c r="FE519">
        <v>0.75380000000000003</v>
      </c>
      <c r="FF519">
        <v>0.66</v>
      </c>
      <c r="FG519">
        <v>-0.09</v>
      </c>
      <c r="FH519">
        <v>0.57000000000000006</v>
      </c>
      <c r="FL519" s="42">
        <f t="shared" si="192"/>
        <v>158</v>
      </c>
      <c r="FM519" s="20">
        <f t="shared" si="193"/>
        <v>7</v>
      </c>
      <c r="FN519" s="41">
        <v>1.4026684900000001E-2</v>
      </c>
      <c r="FO519" s="20">
        <f t="shared" si="194"/>
        <v>14</v>
      </c>
      <c r="FP519" s="20">
        <f t="shared" si="195"/>
        <v>15.9292</v>
      </c>
      <c r="FQ519" s="20">
        <f t="shared" si="196"/>
        <v>114.39856853296904</v>
      </c>
      <c r="FR519">
        <v>3</v>
      </c>
      <c r="FS519" t="s">
        <v>1225</v>
      </c>
      <c r="FT519">
        <v>30</v>
      </c>
      <c r="FV519" t="s">
        <v>751</v>
      </c>
      <c r="FW519" s="45">
        <v>900000</v>
      </c>
      <c r="FX519" s="45">
        <v>825000</v>
      </c>
      <c r="FY519">
        <v>237</v>
      </c>
      <c r="FZ519">
        <v>11</v>
      </c>
      <c r="GA519">
        <v>36</v>
      </c>
      <c r="GB519">
        <v>47</v>
      </c>
      <c r="GC519">
        <v>21</v>
      </c>
      <c r="GD519">
        <v>82</v>
      </c>
      <c r="GE519">
        <v>290</v>
      </c>
      <c r="GF519">
        <v>4297</v>
      </c>
      <c r="GG519">
        <v>0.9</v>
      </c>
      <c r="GH519">
        <v>10.9</v>
      </c>
      <c r="GI519">
        <v>11.8</v>
      </c>
      <c r="GJ519" s="42">
        <f t="shared" si="197"/>
        <v>14</v>
      </c>
    </row>
    <row r="520" spans="1:192" x14ac:dyDescent="0.45">
      <c r="A520" s="40">
        <v>33256</v>
      </c>
      <c r="B520" t="s">
        <v>2861</v>
      </c>
      <c r="C520" t="s">
        <v>1204</v>
      </c>
      <c r="D520" t="s">
        <v>107</v>
      </c>
      <c r="E520" t="s">
        <v>107</v>
      </c>
      <c r="F520">
        <v>72</v>
      </c>
      <c r="G520">
        <v>200</v>
      </c>
      <c r="K520" t="s">
        <v>202</v>
      </c>
      <c r="L520">
        <v>2015</v>
      </c>
      <c r="M520">
        <v>27</v>
      </c>
      <c r="N520">
        <v>3</v>
      </c>
      <c r="O520">
        <v>8477846</v>
      </c>
      <c r="P520" t="s">
        <v>2862</v>
      </c>
      <c r="Q520" t="s">
        <v>2863</v>
      </c>
      <c r="R520" t="s">
        <v>2864</v>
      </c>
      <c r="S520" t="s">
        <v>390</v>
      </c>
      <c r="T520" t="s">
        <v>716</v>
      </c>
      <c r="U520" t="s">
        <v>2865</v>
      </c>
      <c r="V520">
        <v>52</v>
      </c>
      <c r="W520">
        <v>9</v>
      </c>
      <c r="X520">
        <v>6</v>
      </c>
      <c r="Y520">
        <v>2</v>
      </c>
      <c r="Z520">
        <v>15</v>
      </c>
      <c r="AA520">
        <v>0</v>
      </c>
      <c r="AB520">
        <v>0</v>
      </c>
      <c r="AC520" s="26">
        <f t="shared" si="176"/>
        <v>0.28846153846153844</v>
      </c>
      <c r="AD520" s="20">
        <f t="shared" si="177"/>
        <v>-2.3333333333333321</v>
      </c>
      <c r="AE520" s="20">
        <v>6.3</v>
      </c>
      <c r="AF520">
        <v>1</v>
      </c>
      <c r="AG520">
        <v>0.1</v>
      </c>
      <c r="AH520">
        <v>11</v>
      </c>
      <c r="AI520">
        <v>882</v>
      </c>
      <c r="AJ520">
        <v>39310</v>
      </c>
      <c r="AK520" s="20">
        <v>655.16666666667004</v>
      </c>
      <c r="AL520">
        <v>655.16999999999996</v>
      </c>
      <c r="AM520">
        <v>655</v>
      </c>
      <c r="AN520" s="26">
        <f t="shared" si="178"/>
        <v>12.599358974358974</v>
      </c>
      <c r="AO520">
        <v>21.17</v>
      </c>
      <c r="AP520" s="41">
        <f t="shared" si="179"/>
        <v>0.55555555555555558</v>
      </c>
      <c r="AQ520">
        <v>134</v>
      </c>
      <c r="AR520">
        <v>134</v>
      </c>
      <c r="AS520">
        <v>134</v>
      </c>
      <c r="AT520">
        <v>115</v>
      </c>
      <c r="AU520">
        <v>115</v>
      </c>
      <c r="AV520">
        <v>85</v>
      </c>
      <c r="AW520">
        <v>86</v>
      </c>
      <c r="AX520">
        <v>43</v>
      </c>
      <c r="AY520">
        <v>7</v>
      </c>
      <c r="AZ520">
        <v>10</v>
      </c>
      <c r="BA520" s="42">
        <f t="shared" si="180"/>
        <v>17</v>
      </c>
      <c r="BB520">
        <v>8.6199999999999992</v>
      </c>
      <c r="BC520">
        <v>30.152899999999999</v>
      </c>
      <c r="BD520" s="20">
        <v>48</v>
      </c>
      <c r="BE520" s="20">
        <f t="shared" si="181"/>
        <v>182</v>
      </c>
      <c r="BF520" s="20">
        <f t="shared" si="182"/>
        <v>16.667429827373049</v>
      </c>
      <c r="BG520">
        <v>175</v>
      </c>
      <c r="BH520">
        <v>196</v>
      </c>
      <c r="BI520">
        <v>249</v>
      </c>
      <c r="BJ520" s="41">
        <f t="shared" si="183"/>
        <v>0.41273584905660377</v>
      </c>
      <c r="BK520">
        <v>76</v>
      </c>
      <c r="BL520">
        <v>76</v>
      </c>
      <c r="BM520">
        <v>73</v>
      </c>
      <c r="BN520" s="42">
        <f t="shared" si="184"/>
        <v>3</v>
      </c>
      <c r="BO520">
        <v>30</v>
      </c>
      <c r="BP520">
        <v>17</v>
      </c>
      <c r="BQ520">
        <v>17</v>
      </c>
      <c r="BR520">
        <v>17</v>
      </c>
      <c r="BS520" s="41">
        <f t="shared" si="185"/>
        <v>3.2882011605415859E-2</v>
      </c>
      <c r="BT520">
        <v>200</v>
      </c>
      <c r="BU520">
        <v>198</v>
      </c>
      <c r="BV520" s="41">
        <f t="shared" si="186"/>
        <v>0.50251256281407031</v>
      </c>
      <c r="BW520">
        <v>98</v>
      </c>
      <c r="BX520">
        <v>84</v>
      </c>
      <c r="BY520">
        <v>58</v>
      </c>
      <c r="BZ520">
        <v>62</v>
      </c>
      <c r="CA520">
        <v>44</v>
      </c>
      <c r="CB520">
        <v>52</v>
      </c>
      <c r="CC520">
        <v>61</v>
      </c>
      <c r="CD520">
        <v>62</v>
      </c>
      <c r="CE520">
        <v>81</v>
      </c>
      <c r="CF520">
        <v>80</v>
      </c>
      <c r="CG520">
        <v>110</v>
      </c>
      <c r="CH520">
        <v>112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1</v>
      </c>
      <c r="CT520">
        <v>1</v>
      </c>
      <c r="CU520">
        <v>0</v>
      </c>
      <c r="CV520">
        <v>4</v>
      </c>
      <c r="CW520">
        <v>0</v>
      </c>
      <c r="CX520">
        <v>1</v>
      </c>
      <c r="CY520">
        <v>3</v>
      </c>
      <c r="CZ520">
        <v>26</v>
      </c>
      <c r="DA520">
        <v>11</v>
      </c>
      <c r="DB520">
        <v>3</v>
      </c>
      <c r="DC520">
        <v>3</v>
      </c>
      <c r="DD520">
        <v>10</v>
      </c>
      <c r="DE520">
        <v>2</v>
      </c>
      <c r="DF520">
        <v>5</v>
      </c>
      <c r="DG520">
        <v>51</v>
      </c>
      <c r="DH520">
        <v>4</v>
      </c>
      <c r="DI520">
        <v>4</v>
      </c>
      <c r="DJ520">
        <v>4</v>
      </c>
      <c r="DK520">
        <v>3</v>
      </c>
      <c r="DL520">
        <v>1</v>
      </c>
      <c r="DM520">
        <v>5</v>
      </c>
      <c r="DN520">
        <v>4</v>
      </c>
      <c r="DO520">
        <v>1</v>
      </c>
      <c r="DP520" s="42">
        <f t="shared" si="187"/>
        <v>0</v>
      </c>
      <c r="DQ520" s="20">
        <v>1.1160000000000001</v>
      </c>
      <c r="DR520">
        <v>3</v>
      </c>
      <c r="DS520">
        <v>1</v>
      </c>
      <c r="DT520">
        <v>0</v>
      </c>
      <c r="DU520">
        <v>0</v>
      </c>
      <c r="DV520">
        <v>0</v>
      </c>
      <c r="DW520">
        <v>605</v>
      </c>
      <c r="DX520">
        <v>657</v>
      </c>
      <c r="DY520">
        <v>458</v>
      </c>
      <c r="DZ520">
        <v>500</v>
      </c>
      <c r="EA520">
        <v>329</v>
      </c>
      <c r="EB520">
        <v>364</v>
      </c>
      <c r="EC520">
        <v>28.96</v>
      </c>
      <c r="ED520">
        <v>29.15</v>
      </c>
      <c r="EE520">
        <v>27</v>
      </c>
      <c r="EF520">
        <v>32</v>
      </c>
      <c r="EG520" s="41">
        <f t="shared" si="188"/>
        <v>8.2066869300911852E-2</v>
      </c>
      <c r="EH520" s="43">
        <f t="shared" si="189"/>
        <v>0.91208791208791207</v>
      </c>
      <c r="EI520" s="44">
        <f t="shared" si="190"/>
        <v>0.99415478138882396</v>
      </c>
      <c r="EJ520">
        <v>604</v>
      </c>
      <c r="EK520">
        <v>656</v>
      </c>
      <c r="EL520">
        <v>458</v>
      </c>
      <c r="EM520">
        <v>499</v>
      </c>
      <c r="EN520">
        <v>328</v>
      </c>
      <c r="EO520">
        <v>365</v>
      </c>
      <c r="EP520">
        <v>27</v>
      </c>
      <c r="EQ520">
        <v>33</v>
      </c>
      <c r="ER520">
        <v>288</v>
      </c>
      <c r="ES520">
        <v>317</v>
      </c>
      <c r="ET520">
        <v>107</v>
      </c>
      <c r="EU520">
        <v>122</v>
      </c>
      <c r="EV520">
        <v>16</v>
      </c>
      <c r="EW520">
        <v>20</v>
      </c>
      <c r="EX520">
        <v>36</v>
      </c>
      <c r="EY520">
        <v>27</v>
      </c>
      <c r="EZ520">
        <v>0.7</v>
      </c>
      <c r="FA520">
        <v>0.8</v>
      </c>
      <c r="FB520">
        <v>1.5</v>
      </c>
      <c r="FC520" s="20">
        <v>17.55</v>
      </c>
      <c r="FD520" s="26">
        <f t="shared" si="191"/>
        <v>0.33750000000000002</v>
      </c>
      <c r="FE520">
        <v>2.0922999999999998</v>
      </c>
      <c r="FF520">
        <v>0.04</v>
      </c>
      <c r="FG520">
        <v>0.28999999999999998</v>
      </c>
      <c r="FH520">
        <v>0.33</v>
      </c>
      <c r="FL520" s="42">
        <f t="shared" si="192"/>
        <v>105</v>
      </c>
      <c r="FM520" s="20">
        <f t="shared" si="193"/>
        <v>31</v>
      </c>
      <c r="FN520" s="41">
        <v>7.9150579200000001E-2</v>
      </c>
      <c r="FO520" s="20">
        <f t="shared" si="194"/>
        <v>13.9</v>
      </c>
      <c r="FP520" s="20">
        <f t="shared" si="195"/>
        <v>15.2232</v>
      </c>
      <c r="FQ520" s="20">
        <f t="shared" si="196"/>
        <v>115.57305737442191</v>
      </c>
      <c r="FV520" t="s">
        <v>711</v>
      </c>
      <c r="FW520" s="45">
        <v>650000</v>
      </c>
      <c r="FX520" s="45">
        <v>650000</v>
      </c>
      <c r="FY520">
        <v>64</v>
      </c>
      <c r="FZ520">
        <v>11</v>
      </c>
      <c r="GA520">
        <v>8</v>
      </c>
      <c r="GB520">
        <v>19</v>
      </c>
      <c r="GC520">
        <v>6</v>
      </c>
      <c r="GD520">
        <v>15</v>
      </c>
      <c r="GE520">
        <v>105</v>
      </c>
      <c r="GF520">
        <v>777</v>
      </c>
      <c r="GG520">
        <v>1</v>
      </c>
      <c r="GH520">
        <v>1.1000000000000001</v>
      </c>
      <c r="GI520">
        <v>2.1</v>
      </c>
      <c r="GJ520" s="42">
        <f t="shared" si="197"/>
        <v>13.9</v>
      </c>
    </row>
    <row r="521" spans="1:192" x14ac:dyDescent="0.45">
      <c r="A521" s="40">
        <v>33855</v>
      </c>
      <c r="B521" t="s">
        <v>2866</v>
      </c>
      <c r="D521" t="s">
        <v>132</v>
      </c>
      <c r="E521" t="s">
        <v>132</v>
      </c>
      <c r="F521">
        <v>74</v>
      </c>
      <c r="G521">
        <v>216</v>
      </c>
      <c r="H521">
        <v>2010</v>
      </c>
      <c r="I521">
        <v>1</v>
      </c>
      <c r="J521">
        <v>5</v>
      </c>
      <c r="K521" t="s">
        <v>92</v>
      </c>
      <c r="L521">
        <v>2010</v>
      </c>
      <c r="M521">
        <v>25</v>
      </c>
      <c r="N521">
        <v>7</v>
      </c>
      <c r="O521">
        <v>8475799</v>
      </c>
      <c r="P521" t="s">
        <v>2867</v>
      </c>
      <c r="Q521" t="s">
        <v>2868</v>
      </c>
      <c r="R521" t="s">
        <v>2869</v>
      </c>
      <c r="S521" t="s">
        <v>2870</v>
      </c>
      <c r="T521" t="s">
        <v>710</v>
      </c>
      <c r="U521" t="s">
        <v>30</v>
      </c>
      <c r="V521">
        <v>63</v>
      </c>
      <c r="W521">
        <v>18</v>
      </c>
      <c r="X521">
        <v>14</v>
      </c>
      <c r="Y521">
        <v>10</v>
      </c>
      <c r="Z521">
        <v>32</v>
      </c>
      <c r="AA521">
        <v>9</v>
      </c>
      <c r="AB521">
        <v>44</v>
      </c>
      <c r="AC521" s="26">
        <f t="shared" si="176"/>
        <v>0.50793650793650791</v>
      </c>
      <c r="AD521" s="20">
        <f t="shared" si="177"/>
        <v>3.4961439588688954</v>
      </c>
      <c r="AE521" s="20">
        <v>13.108000000000001</v>
      </c>
      <c r="AF521">
        <v>14</v>
      </c>
      <c r="AG521">
        <v>4.5999999999999996</v>
      </c>
      <c r="AH521">
        <v>36</v>
      </c>
      <c r="AI521">
        <v>1146</v>
      </c>
      <c r="AJ521">
        <v>56705</v>
      </c>
      <c r="AK521" s="20">
        <v>945.08333333332996</v>
      </c>
      <c r="AL521">
        <v>945.08</v>
      </c>
      <c r="AM521">
        <v>945</v>
      </c>
      <c r="AN521" s="26">
        <f t="shared" si="178"/>
        <v>15.001322751322752</v>
      </c>
      <c r="AO521">
        <v>25.06</v>
      </c>
      <c r="AP521" s="41">
        <f t="shared" si="179"/>
        <v>0.49230769230769234</v>
      </c>
      <c r="AQ521">
        <v>219</v>
      </c>
      <c r="AR521">
        <v>219</v>
      </c>
      <c r="AS521">
        <v>219</v>
      </c>
      <c r="AT521">
        <v>182</v>
      </c>
      <c r="AU521">
        <v>182</v>
      </c>
      <c r="AV521">
        <v>133</v>
      </c>
      <c r="AW521">
        <v>147</v>
      </c>
      <c r="AX521">
        <v>83</v>
      </c>
      <c r="AY521">
        <v>3</v>
      </c>
      <c r="AZ521">
        <v>16</v>
      </c>
      <c r="BA521" s="42">
        <f t="shared" si="180"/>
        <v>19</v>
      </c>
      <c r="BB521">
        <v>17.77</v>
      </c>
      <c r="BC521">
        <v>24.909800000000001</v>
      </c>
      <c r="BD521" s="20">
        <v>169.8</v>
      </c>
      <c r="BE521" s="20">
        <f t="shared" si="181"/>
        <v>388.8</v>
      </c>
      <c r="BF521" s="20">
        <f t="shared" si="182"/>
        <v>24.683624666694882</v>
      </c>
      <c r="BG521">
        <v>348</v>
      </c>
      <c r="BH521">
        <v>303</v>
      </c>
      <c r="BI521">
        <v>229</v>
      </c>
      <c r="BJ521" s="41">
        <f t="shared" si="183"/>
        <v>0.60311958405545929</v>
      </c>
      <c r="BK521">
        <v>58</v>
      </c>
      <c r="BL521">
        <v>58</v>
      </c>
      <c r="BM521">
        <v>74</v>
      </c>
      <c r="BN521" s="42">
        <f t="shared" si="184"/>
        <v>-16</v>
      </c>
      <c r="BO521">
        <v>49</v>
      </c>
      <c r="BP521">
        <v>21</v>
      </c>
      <c r="BQ521">
        <v>26</v>
      </c>
      <c r="BR521">
        <v>20</v>
      </c>
      <c r="BS521" s="41">
        <f t="shared" si="185"/>
        <v>3.316749585406302E-2</v>
      </c>
      <c r="BT521">
        <v>15</v>
      </c>
      <c r="BU521">
        <v>18</v>
      </c>
      <c r="BV521" s="41">
        <f t="shared" si="186"/>
        <v>0.45454545454545453</v>
      </c>
      <c r="BW521">
        <v>3</v>
      </c>
      <c r="BX521">
        <v>5</v>
      </c>
      <c r="BY521">
        <v>3</v>
      </c>
      <c r="BZ521">
        <v>3</v>
      </c>
      <c r="CA521">
        <v>9</v>
      </c>
      <c r="CB521">
        <v>10</v>
      </c>
      <c r="CC521">
        <v>5</v>
      </c>
      <c r="CD521">
        <v>5</v>
      </c>
      <c r="CE521">
        <v>8</v>
      </c>
      <c r="CF521">
        <v>8</v>
      </c>
      <c r="CG521">
        <v>5</v>
      </c>
      <c r="CH521">
        <v>10</v>
      </c>
      <c r="CI521">
        <v>1</v>
      </c>
      <c r="CJ521">
        <v>1</v>
      </c>
      <c r="CK521">
        <v>4</v>
      </c>
      <c r="CL521">
        <v>4</v>
      </c>
      <c r="CM521">
        <v>0</v>
      </c>
      <c r="CN521">
        <v>0</v>
      </c>
      <c r="CO521">
        <v>0</v>
      </c>
      <c r="CP521">
        <v>1</v>
      </c>
      <c r="CQ521">
        <v>2</v>
      </c>
      <c r="CR521">
        <v>0</v>
      </c>
      <c r="CS521">
        <v>2</v>
      </c>
      <c r="CT521">
        <v>1</v>
      </c>
      <c r="CU521">
        <v>0</v>
      </c>
      <c r="CV521">
        <v>12</v>
      </c>
      <c r="CW521">
        <v>0</v>
      </c>
      <c r="CX521">
        <v>4</v>
      </c>
      <c r="CY521">
        <v>8</v>
      </c>
      <c r="CZ521">
        <v>37</v>
      </c>
      <c r="DA521">
        <v>13</v>
      </c>
      <c r="DB521">
        <v>11</v>
      </c>
      <c r="DC521">
        <v>6</v>
      </c>
      <c r="DD521">
        <v>16</v>
      </c>
      <c r="DE521">
        <v>4</v>
      </c>
      <c r="DF521">
        <v>0</v>
      </c>
      <c r="DG521">
        <v>83</v>
      </c>
      <c r="DH521">
        <v>18</v>
      </c>
      <c r="DI521">
        <v>17</v>
      </c>
      <c r="DJ521">
        <v>18</v>
      </c>
      <c r="DK521">
        <v>18</v>
      </c>
      <c r="DL521">
        <v>0</v>
      </c>
      <c r="DM521">
        <v>16</v>
      </c>
      <c r="DN521">
        <v>16</v>
      </c>
      <c r="DO521">
        <v>0</v>
      </c>
      <c r="DP521" s="42">
        <f t="shared" si="187"/>
        <v>-1</v>
      </c>
      <c r="DQ521" s="20">
        <v>-2.3130000000000002</v>
      </c>
      <c r="DR521">
        <v>18</v>
      </c>
      <c r="DS521">
        <v>0</v>
      </c>
      <c r="DT521">
        <v>0</v>
      </c>
      <c r="DU521">
        <v>0</v>
      </c>
      <c r="DV521">
        <v>0</v>
      </c>
      <c r="DW521">
        <v>1032</v>
      </c>
      <c r="DX521">
        <v>751</v>
      </c>
      <c r="DY521">
        <v>779</v>
      </c>
      <c r="DZ521">
        <v>583</v>
      </c>
      <c r="EA521">
        <v>574</v>
      </c>
      <c r="EB521">
        <v>411</v>
      </c>
      <c r="EC521">
        <v>55</v>
      </c>
      <c r="ED521">
        <v>30.3</v>
      </c>
      <c r="EE521">
        <v>65</v>
      </c>
      <c r="EF521">
        <v>32</v>
      </c>
      <c r="EG521" s="41">
        <f t="shared" si="188"/>
        <v>0.1132404181184669</v>
      </c>
      <c r="EH521" s="43">
        <f t="shared" si="189"/>
        <v>0.92214111922141118</v>
      </c>
      <c r="EI521" s="44">
        <f t="shared" si="190"/>
        <v>1.035381537339878</v>
      </c>
      <c r="EJ521">
        <v>1032</v>
      </c>
      <c r="EK521">
        <v>751</v>
      </c>
      <c r="EL521">
        <v>777</v>
      </c>
      <c r="EM521">
        <v>582</v>
      </c>
      <c r="EN521">
        <v>572</v>
      </c>
      <c r="EO521">
        <v>410</v>
      </c>
      <c r="EP521">
        <v>65</v>
      </c>
      <c r="EQ521">
        <v>32</v>
      </c>
      <c r="ER521">
        <v>508</v>
      </c>
      <c r="ES521">
        <v>348</v>
      </c>
      <c r="ET521">
        <v>222</v>
      </c>
      <c r="EU521">
        <v>138</v>
      </c>
      <c r="EV521">
        <v>36</v>
      </c>
      <c r="EW521">
        <v>20</v>
      </c>
      <c r="EX521">
        <v>68</v>
      </c>
      <c r="EY521">
        <v>53</v>
      </c>
      <c r="EZ521">
        <v>2.5</v>
      </c>
      <c r="FA521">
        <v>1.5</v>
      </c>
      <c r="FB521">
        <v>4</v>
      </c>
      <c r="FC521" s="20">
        <v>39.299999999999997</v>
      </c>
      <c r="FD521" s="26">
        <f t="shared" si="191"/>
        <v>0.62380952380952381</v>
      </c>
      <c r="FE521">
        <v>3.9380999999999999</v>
      </c>
      <c r="FF521">
        <v>0.46</v>
      </c>
      <c r="FG521">
        <v>-0.2</v>
      </c>
      <c r="FH521">
        <v>0.26</v>
      </c>
      <c r="FI521">
        <v>2</v>
      </c>
      <c r="FJ521">
        <v>1</v>
      </c>
      <c r="FK521">
        <v>0</v>
      </c>
      <c r="FL521" s="42">
        <f t="shared" si="192"/>
        <v>114</v>
      </c>
      <c r="FM521" s="20">
        <f t="shared" si="193"/>
        <v>4.666666666666667</v>
      </c>
      <c r="FN521" s="41">
        <v>0.1009852217</v>
      </c>
      <c r="FO521" s="20">
        <f t="shared" si="194"/>
        <v>28.4</v>
      </c>
      <c r="FP521" s="20">
        <f t="shared" si="195"/>
        <v>31.537400000000002</v>
      </c>
      <c r="FQ521" s="20">
        <f t="shared" si="196"/>
        <v>113.19676641130908</v>
      </c>
      <c r="FR521">
        <v>4</v>
      </c>
      <c r="FS521" t="s">
        <v>111</v>
      </c>
      <c r="FT521">
        <v>195</v>
      </c>
      <c r="FV521" t="s">
        <v>711</v>
      </c>
      <c r="FW521" s="45">
        <v>4600000</v>
      </c>
      <c r="FX521" s="45">
        <v>5250000</v>
      </c>
      <c r="FY521">
        <v>452</v>
      </c>
      <c r="FZ521">
        <v>103</v>
      </c>
      <c r="GA521">
        <v>105</v>
      </c>
      <c r="GB521">
        <v>208</v>
      </c>
      <c r="GC521">
        <v>24</v>
      </c>
      <c r="GD521">
        <v>217</v>
      </c>
      <c r="GE521">
        <v>856</v>
      </c>
      <c r="GF521">
        <v>6440</v>
      </c>
      <c r="GG521">
        <v>16.3</v>
      </c>
      <c r="GH521">
        <v>8.1</v>
      </c>
      <c r="GI521">
        <v>24.4</v>
      </c>
      <c r="GJ521" s="42">
        <f t="shared" si="197"/>
        <v>28.4</v>
      </c>
    </row>
    <row r="522" spans="1:192" x14ac:dyDescent="0.45">
      <c r="A522" s="40">
        <v>33278</v>
      </c>
      <c r="B522" t="s">
        <v>345</v>
      </c>
      <c r="D522" t="s">
        <v>223</v>
      </c>
      <c r="E522" t="s">
        <v>223</v>
      </c>
      <c r="F522">
        <v>75</v>
      </c>
      <c r="G522">
        <v>204</v>
      </c>
      <c r="K522" t="s">
        <v>202</v>
      </c>
      <c r="L522">
        <v>2013</v>
      </c>
      <c r="M522">
        <v>26</v>
      </c>
      <c r="N522">
        <v>5</v>
      </c>
      <c r="O522">
        <v>8477850</v>
      </c>
      <c r="P522" t="s">
        <v>2871</v>
      </c>
      <c r="Q522" t="s">
        <v>2872</v>
      </c>
      <c r="R522" t="s">
        <v>2873</v>
      </c>
      <c r="S522" t="s">
        <v>979</v>
      </c>
      <c r="T522" t="s">
        <v>720</v>
      </c>
      <c r="U522" t="s">
        <v>172</v>
      </c>
      <c r="V522">
        <v>65</v>
      </c>
      <c r="W522">
        <v>3</v>
      </c>
      <c r="X522">
        <v>10</v>
      </c>
      <c r="Y522">
        <v>7</v>
      </c>
      <c r="Z522">
        <v>13</v>
      </c>
      <c r="AA522">
        <v>15</v>
      </c>
      <c r="AB522">
        <v>79</v>
      </c>
      <c r="AC522" s="26">
        <f t="shared" si="176"/>
        <v>0.2</v>
      </c>
      <c r="AD522" s="20">
        <f t="shared" si="177"/>
        <v>0.33050847457627164</v>
      </c>
      <c r="AE522" s="20">
        <v>4.4550000000000001</v>
      </c>
      <c r="AF522">
        <v>1</v>
      </c>
      <c r="AG522">
        <v>1</v>
      </c>
      <c r="AH522">
        <v>30</v>
      </c>
      <c r="AI522">
        <v>1346</v>
      </c>
      <c r="AJ522">
        <v>61063</v>
      </c>
      <c r="AK522" s="20">
        <v>1017.7166666667</v>
      </c>
      <c r="AL522">
        <v>1017.72</v>
      </c>
      <c r="AM522">
        <v>1018</v>
      </c>
      <c r="AN522" s="26">
        <f t="shared" si="178"/>
        <v>15.657179487179487</v>
      </c>
      <c r="AO522">
        <v>26.36</v>
      </c>
      <c r="AP522" s="41">
        <f t="shared" si="179"/>
        <v>0.3611111111111111</v>
      </c>
      <c r="AQ522">
        <v>113</v>
      </c>
      <c r="AR522">
        <v>113</v>
      </c>
      <c r="AS522">
        <v>113</v>
      </c>
      <c r="AT522">
        <v>81</v>
      </c>
      <c r="AU522">
        <v>81</v>
      </c>
      <c r="AV522">
        <v>58</v>
      </c>
      <c r="AW522">
        <v>22</v>
      </c>
      <c r="AX522">
        <v>1</v>
      </c>
      <c r="AY522">
        <v>0</v>
      </c>
      <c r="AZ522">
        <v>10</v>
      </c>
      <c r="BA522" s="42">
        <f t="shared" si="180"/>
        <v>10</v>
      </c>
      <c r="BB522">
        <v>1.71</v>
      </c>
      <c r="BC522">
        <v>61.672400000000003</v>
      </c>
      <c r="BD522" s="20">
        <v>169.9</v>
      </c>
      <c r="BE522" s="20">
        <f t="shared" si="181"/>
        <v>282.89999999999998</v>
      </c>
      <c r="BF522" s="20">
        <f t="shared" si="182"/>
        <v>16.678457729041384</v>
      </c>
      <c r="BG522">
        <v>279</v>
      </c>
      <c r="BH522">
        <v>312</v>
      </c>
      <c r="BI522">
        <v>295</v>
      </c>
      <c r="BJ522" s="41">
        <f t="shared" si="183"/>
        <v>0.48606271777003485</v>
      </c>
      <c r="BK522">
        <v>167</v>
      </c>
      <c r="BL522">
        <v>167</v>
      </c>
      <c r="BM522">
        <v>131</v>
      </c>
      <c r="BN522" s="42">
        <f t="shared" si="184"/>
        <v>36</v>
      </c>
      <c r="BO522">
        <v>23</v>
      </c>
      <c r="BP522">
        <v>34</v>
      </c>
      <c r="BQ522">
        <v>8</v>
      </c>
      <c r="BR522">
        <v>106</v>
      </c>
      <c r="BS522" s="41">
        <f t="shared" si="185"/>
        <v>0.1278648974668275</v>
      </c>
      <c r="BT522">
        <v>0</v>
      </c>
      <c r="BU522">
        <v>0</v>
      </c>
      <c r="BV522" s="41">
        <f t="shared" si="186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2</v>
      </c>
      <c r="CW522">
        <v>0</v>
      </c>
      <c r="CX522">
        <v>0</v>
      </c>
      <c r="CY522">
        <v>3</v>
      </c>
      <c r="CZ522">
        <v>20</v>
      </c>
      <c r="DA522">
        <v>0</v>
      </c>
      <c r="DB522">
        <v>0</v>
      </c>
      <c r="DC522">
        <v>22</v>
      </c>
      <c r="DD522">
        <v>4</v>
      </c>
      <c r="DE522">
        <v>1</v>
      </c>
      <c r="DF522">
        <v>0</v>
      </c>
      <c r="DG522">
        <v>31</v>
      </c>
      <c r="DH522">
        <v>12</v>
      </c>
      <c r="DI522">
        <v>9</v>
      </c>
      <c r="DJ522">
        <v>12</v>
      </c>
      <c r="DK522">
        <v>10</v>
      </c>
      <c r="DL522">
        <v>2</v>
      </c>
      <c r="DM522">
        <v>9</v>
      </c>
      <c r="DN522">
        <v>7</v>
      </c>
      <c r="DO522">
        <v>2</v>
      </c>
      <c r="DP522" s="42">
        <f t="shared" si="187"/>
        <v>-3</v>
      </c>
      <c r="DQ522" s="20">
        <v>1.2989999999999999</v>
      </c>
      <c r="DR522">
        <v>10</v>
      </c>
      <c r="DS522">
        <v>2</v>
      </c>
      <c r="DT522">
        <v>0</v>
      </c>
      <c r="DU522">
        <v>0</v>
      </c>
      <c r="DV522">
        <v>0</v>
      </c>
      <c r="DW522">
        <v>915</v>
      </c>
      <c r="DX522">
        <v>1009</v>
      </c>
      <c r="DY522">
        <v>703</v>
      </c>
      <c r="DZ522">
        <v>723</v>
      </c>
      <c r="EA522">
        <v>495</v>
      </c>
      <c r="EB522">
        <v>514</v>
      </c>
      <c r="EC522">
        <v>38.39</v>
      </c>
      <c r="ED522">
        <v>42.61</v>
      </c>
      <c r="EE522">
        <v>36</v>
      </c>
      <c r="EF522">
        <v>41</v>
      </c>
      <c r="EG522" s="41">
        <f t="shared" si="188"/>
        <v>7.2727272727272724E-2</v>
      </c>
      <c r="EH522" s="43">
        <f t="shared" si="189"/>
        <v>0.92023346303501952</v>
      </c>
      <c r="EI522" s="44">
        <f t="shared" si="190"/>
        <v>0.99296073576229227</v>
      </c>
      <c r="EJ522">
        <v>908</v>
      </c>
      <c r="EK522">
        <v>1011</v>
      </c>
      <c r="EL522">
        <v>697</v>
      </c>
      <c r="EM522">
        <v>725</v>
      </c>
      <c r="EN522">
        <v>492</v>
      </c>
      <c r="EO522">
        <v>515</v>
      </c>
      <c r="EP522">
        <v>37</v>
      </c>
      <c r="EQ522">
        <v>41</v>
      </c>
      <c r="ER522">
        <v>447</v>
      </c>
      <c r="ES522">
        <v>489</v>
      </c>
      <c r="ET522">
        <v>168</v>
      </c>
      <c r="EU522">
        <v>179</v>
      </c>
      <c r="EV522">
        <v>21</v>
      </c>
      <c r="EW522">
        <v>20</v>
      </c>
      <c r="EX522">
        <v>76</v>
      </c>
      <c r="EY522">
        <v>69</v>
      </c>
      <c r="EZ522">
        <v>0.4</v>
      </c>
      <c r="FA522">
        <v>2.6</v>
      </c>
      <c r="FB522">
        <v>3</v>
      </c>
      <c r="FC522" s="20">
        <v>17.399999999999999</v>
      </c>
      <c r="FD522" s="26">
        <f t="shared" si="191"/>
        <v>0.26769230769230767</v>
      </c>
      <c r="FE522">
        <v>0.87320000000000009</v>
      </c>
      <c r="FF522">
        <v>0.04</v>
      </c>
      <c r="FG522">
        <v>-0.03</v>
      </c>
      <c r="FH522">
        <v>0.02</v>
      </c>
      <c r="FL522" s="42">
        <f t="shared" si="192"/>
        <v>305</v>
      </c>
      <c r="FM522" s="20">
        <f t="shared" si="193"/>
        <v>17.5</v>
      </c>
      <c r="FN522" s="41">
        <v>1.6173570000000002E-2</v>
      </c>
      <c r="FO522" s="20">
        <f t="shared" si="194"/>
        <v>10</v>
      </c>
      <c r="FP522" s="20">
        <f t="shared" si="195"/>
        <v>13.2598</v>
      </c>
      <c r="FQ522" s="20">
        <f t="shared" si="196"/>
        <v>113.43002004480603</v>
      </c>
      <c r="FR522">
        <v>6</v>
      </c>
      <c r="FS522" t="s">
        <v>189</v>
      </c>
      <c r="FT522">
        <v>62</v>
      </c>
      <c r="FV522" t="s">
        <v>711</v>
      </c>
      <c r="FW522" s="45">
        <v>850000</v>
      </c>
      <c r="FX522" s="45">
        <v>850000</v>
      </c>
      <c r="FY522">
        <v>183</v>
      </c>
      <c r="FZ522">
        <v>7</v>
      </c>
      <c r="GA522">
        <v>29</v>
      </c>
      <c r="GB522">
        <v>36</v>
      </c>
      <c r="GC522">
        <v>16</v>
      </c>
      <c r="GD522">
        <v>80</v>
      </c>
      <c r="GE522">
        <v>150</v>
      </c>
      <c r="GF522">
        <v>2786</v>
      </c>
      <c r="GG522">
        <v>1.2</v>
      </c>
      <c r="GH522">
        <v>7.5</v>
      </c>
      <c r="GI522">
        <v>8.6999999999999993</v>
      </c>
      <c r="GJ522" s="42">
        <f t="shared" si="197"/>
        <v>10</v>
      </c>
    </row>
    <row r="523" spans="1:192" x14ac:dyDescent="0.45">
      <c r="A523" s="40">
        <v>33780</v>
      </c>
      <c r="B523" t="s">
        <v>2874</v>
      </c>
      <c r="C523" t="s">
        <v>282</v>
      </c>
      <c r="D523" t="s">
        <v>107</v>
      </c>
      <c r="E523" t="s">
        <v>107</v>
      </c>
      <c r="F523">
        <v>72</v>
      </c>
      <c r="G523">
        <v>182</v>
      </c>
      <c r="K523" t="s">
        <v>92</v>
      </c>
      <c r="L523">
        <v>2014</v>
      </c>
      <c r="M523">
        <v>25</v>
      </c>
      <c r="N523">
        <v>4</v>
      </c>
      <c r="O523">
        <v>8477851</v>
      </c>
      <c r="P523" t="s">
        <v>2875</v>
      </c>
      <c r="Q523" t="s">
        <v>2876</v>
      </c>
      <c r="R523" t="s">
        <v>2877</v>
      </c>
      <c r="S523" t="s">
        <v>146</v>
      </c>
      <c r="T523" t="s">
        <v>720</v>
      </c>
      <c r="U523" t="s">
        <v>188</v>
      </c>
      <c r="V523">
        <v>55</v>
      </c>
      <c r="W523">
        <v>5</v>
      </c>
      <c r="X523">
        <v>10</v>
      </c>
      <c r="Y523">
        <v>6</v>
      </c>
      <c r="Z523">
        <v>15</v>
      </c>
      <c r="AA523">
        <v>15</v>
      </c>
      <c r="AB523">
        <v>61</v>
      </c>
      <c r="AC523" s="26">
        <f t="shared" si="176"/>
        <v>0.27272727272727271</v>
      </c>
      <c r="AD523" s="20">
        <f t="shared" si="177"/>
        <v>1.8000000000000007</v>
      </c>
      <c r="AE523" s="20">
        <v>5.4690000000000003</v>
      </c>
      <c r="AF523">
        <v>-11</v>
      </c>
      <c r="AG523">
        <v>1.5</v>
      </c>
      <c r="AH523">
        <v>8</v>
      </c>
      <c r="AI523">
        <v>1412</v>
      </c>
      <c r="AJ523">
        <v>67701</v>
      </c>
      <c r="AK523" s="20">
        <v>1128.3499999999999</v>
      </c>
      <c r="AL523">
        <v>1128.33</v>
      </c>
      <c r="AM523">
        <v>1128</v>
      </c>
      <c r="AN523" s="26">
        <f t="shared" si="178"/>
        <v>20.515454545454542</v>
      </c>
      <c r="AO523">
        <v>34.18</v>
      </c>
      <c r="AP523" s="41">
        <f t="shared" si="179"/>
        <v>0.31914893617021278</v>
      </c>
      <c r="AQ523">
        <v>231</v>
      </c>
      <c r="AR523">
        <v>232</v>
      </c>
      <c r="AS523">
        <v>232</v>
      </c>
      <c r="AT523">
        <v>136</v>
      </c>
      <c r="AU523">
        <v>137</v>
      </c>
      <c r="AV523">
        <v>99</v>
      </c>
      <c r="AW523">
        <v>75</v>
      </c>
      <c r="AX523">
        <v>5</v>
      </c>
      <c r="AY523">
        <v>2</v>
      </c>
      <c r="AZ523">
        <v>7</v>
      </c>
      <c r="BA523" s="42">
        <f t="shared" si="180"/>
        <v>9</v>
      </c>
      <c r="BB523">
        <v>4.08</v>
      </c>
      <c r="BC523">
        <v>53.404000000000003</v>
      </c>
      <c r="BD523" s="20">
        <v>147.4</v>
      </c>
      <c r="BE523" s="20">
        <f t="shared" si="181"/>
        <v>378.4</v>
      </c>
      <c r="BF523" s="20">
        <f t="shared" si="182"/>
        <v>20.12177288559198</v>
      </c>
      <c r="BG523">
        <v>373</v>
      </c>
      <c r="BH523">
        <v>367</v>
      </c>
      <c r="BI523">
        <v>281</v>
      </c>
      <c r="BJ523" s="41">
        <f t="shared" si="183"/>
        <v>0.57033639143730885</v>
      </c>
      <c r="BK523">
        <v>62</v>
      </c>
      <c r="BL523">
        <v>62</v>
      </c>
      <c r="BM523">
        <v>129</v>
      </c>
      <c r="BN523" s="42">
        <f t="shared" si="184"/>
        <v>-67</v>
      </c>
      <c r="BO523">
        <v>38</v>
      </c>
      <c r="BP523">
        <v>46</v>
      </c>
      <c r="BQ523">
        <v>15</v>
      </c>
      <c r="BR523">
        <v>97</v>
      </c>
      <c r="BS523" s="41">
        <f t="shared" si="185"/>
        <v>0.10874439461883408</v>
      </c>
      <c r="BT523">
        <v>0</v>
      </c>
      <c r="BU523">
        <v>0</v>
      </c>
      <c r="BV523" s="41">
        <f t="shared" si="186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3</v>
      </c>
      <c r="CW523">
        <v>0</v>
      </c>
      <c r="CX523">
        <v>2</v>
      </c>
      <c r="CY523">
        <v>3</v>
      </c>
      <c r="CZ523">
        <v>33</v>
      </c>
      <c r="DA523">
        <v>1</v>
      </c>
      <c r="DB523">
        <v>1</v>
      </c>
      <c r="DC523">
        <v>32</v>
      </c>
      <c r="DD523">
        <v>8</v>
      </c>
      <c r="DE523">
        <v>3</v>
      </c>
      <c r="DF523">
        <v>0</v>
      </c>
      <c r="DG523">
        <v>54</v>
      </c>
      <c r="DH523">
        <v>4</v>
      </c>
      <c r="DI523">
        <v>7</v>
      </c>
      <c r="DJ523">
        <v>5</v>
      </c>
      <c r="DK523">
        <v>5</v>
      </c>
      <c r="DL523">
        <v>0</v>
      </c>
      <c r="DM523">
        <v>7</v>
      </c>
      <c r="DN523">
        <v>7</v>
      </c>
      <c r="DO523">
        <v>0</v>
      </c>
      <c r="DP523" s="42">
        <f t="shared" si="187"/>
        <v>3</v>
      </c>
      <c r="DQ523" s="20">
        <v>4.9729999999999999</v>
      </c>
      <c r="DR523">
        <v>4</v>
      </c>
      <c r="DS523">
        <v>0</v>
      </c>
      <c r="DT523">
        <v>0</v>
      </c>
      <c r="DU523">
        <v>0</v>
      </c>
      <c r="DV523">
        <v>0</v>
      </c>
      <c r="DW523">
        <v>1188</v>
      </c>
      <c r="DX523">
        <v>1060</v>
      </c>
      <c r="DY523">
        <v>830</v>
      </c>
      <c r="DZ523">
        <v>795</v>
      </c>
      <c r="EA523">
        <v>617</v>
      </c>
      <c r="EB523">
        <v>589</v>
      </c>
      <c r="EC523">
        <v>47.95</v>
      </c>
      <c r="ED523">
        <v>50.77</v>
      </c>
      <c r="EE523">
        <v>47</v>
      </c>
      <c r="EF523">
        <v>61</v>
      </c>
      <c r="EG523" s="41">
        <f t="shared" si="188"/>
        <v>7.6175040518638576E-2</v>
      </c>
      <c r="EH523" s="43">
        <f t="shared" si="189"/>
        <v>0.89643463497453313</v>
      </c>
      <c r="EI523" s="44">
        <f t="shared" si="190"/>
        <v>0.97260967549317168</v>
      </c>
      <c r="EJ523">
        <v>1189</v>
      </c>
      <c r="EK523">
        <v>1060</v>
      </c>
      <c r="EL523">
        <v>832</v>
      </c>
      <c r="EM523">
        <v>795</v>
      </c>
      <c r="EN523">
        <v>616</v>
      </c>
      <c r="EO523">
        <v>589</v>
      </c>
      <c r="EP523">
        <v>47</v>
      </c>
      <c r="EQ523">
        <v>61</v>
      </c>
      <c r="ER523">
        <v>614</v>
      </c>
      <c r="ES523">
        <v>533</v>
      </c>
      <c r="ET523">
        <v>170</v>
      </c>
      <c r="EU523">
        <v>219</v>
      </c>
      <c r="EV523">
        <v>21</v>
      </c>
      <c r="EW523">
        <v>35</v>
      </c>
      <c r="EX523">
        <v>60</v>
      </c>
      <c r="EY523">
        <v>67</v>
      </c>
      <c r="EZ523">
        <v>0.7</v>
      </c>
      <c r="FA523">
        <v>1.7000000000000002</v>
      </c>
      <c r="FB523">
        <v>2.4</v>
      </c>
      <c r="FC523" s="20">
        <v>25.1</v>
      </c>
      <c r="FD523" s="26">
        <f t="shared" si="191"/>
        <v>0.45636363636363642</v>
      </c>
      <c r="FE523">
        <v>1.1633</v>
      </c>
      <c r="FF523">
        <v>-0.22</v>
      </c>
      <c r="FG523">
        <v>0.14000000000000001</v>
      </c>
      <c r="FH523">
        <v>-0.08</v>
      </c>
      <c r="FL523" s="42">
        <f t="shared" si="192"/>
        <v>167</v>
      </c>
      <c r="FM523" s="20">
        <f t="shared" si="193"/>
        <v>19.25</v>
      </c>
      <c r="FN523" s="41">
        <v>3.3428455000000003E-2</v>
      </c>
      <c r="FO523" s="20">
        <f t="shared" si="194"/>
        <v>14.2</v>
      </c>
      <c r="FP523" s="20">
        <f t="shared" si="195"/>
        <v>15.9946</v>
      </c>
      <c r="FQ523" s="20">
        <f t="shared" si="196"/>
        <v>119.53949642391854</v>
      </c>
      <c r="FV523" t="s">
        <v>711</v>
      </c>
      <c r="FW523" s="45">
        <v>650000</v>
      </c>
      <c r="FX523" s="45">
        <v>650000</v>
      </c>
      <c r="FY523">
        <v>80</v>
      </c>
      <c r="FZ523">
        <v>5</v>
      </c>
      <c r="GA523">
        <v>16</v>
      </c>
      <c r="GB523">
        <v>21</v>
      </c>
      <c r="GC523">
        <v>-15</v>
      </c>
      <c r="GD523">
        <v>8</v>
      </c>
      <c r="GE523">
        <v>132</v>
      </c>
      <c r="GF523">
        <v>1620</v>
      </c>
      <c r="GG523">
        <v>0.7</v>
      </c>
      <c r="GH523">
        <v>2.5</v>
      </c>
      <c r="GI523">
        <v>3.2</v>
      </c>
      <c r="GJ523" s="42">
        <f t="shared" si="197"/>
        <v>14.2</v>
      </c>
    </row>
    <row r="524" spans="1:192" x14ac:dyDescent="0.45">
      <c r="A524" s="40">
        <v>31866</v>
      </c>
      <c r="B524" t="s">
        <v>185</v>
      </c>
      <c r="C524" t="s">
        <v>126</v>
      </c>
      <c r="D524" t="s">
        <v>91</v>
      </c>
      <c r="E524" t="s">
        <v>91</v>
      </c>
      <c r="F524">
        <v>73</v>
      </c>
      <c r="G524">
        <v>205</v>
      </c>
      <c r="H524">
        <v>2005</v>
      </c>
      <c r="I524">
        <v>2</v>
      </c>
      <c r="J524">
        <v>35</v>
      </c>
      <c r="K524" t="s">
        <v>92</v>
      </c>
      <c r="L524">
        <v>2006</v>
      </c>
      <c r="M524">
        <v>30</v>
      </c>
      <c r="N524">
        <v>12</v>
      </c>
      <c r="O524">
        <v>8471709</v>
      </c>
      <c r="P524" t="s">
        <v>2878</v>
      </c>
      <c r="Q524" t="s">
        <v>2879</v>
      </c>
      <c r="R524" t="s">
        <v>2880</v>
      </c>
      <c r="S524" t="s">
        <v>2881</v>
      </c>
      <c r="T524" t="s">
        <v>720</v>
      </c>
      <c r="U524" t="s">
        <v>319</v>
      </c>
      <c r="V524">
        <v>81</v>
      </c>
      <c r="W524">
        <v>11</v>
      </c>
      <c r="X524">
        <v>21</v>
      </c>
      <c r="Y524">
        <v>4</v>
      </c>
      <c r="Z524">
        <v>32</v>
      </c>
      <c r="AA524">
        <v>12</v>
      </c>
      <c r="AB524">
        <v>35</v>
      </c>
      <c r="AC524" s="26">
        <f t="shared" si="176"/>
        <v>0.39506172839506171</v>
      </c>
      <c r="AD524" s="20">
        <f t="shared" si="177"/>
        <v>6.6625615763546797</v>
      </c>
      <c r="AE524" s="20">
        <v>11.462</v>
      </c>
      <c r="AF524">
        <v>9</v>
      </c>
      <c r="AG524">
        <v>0.7</v>
      </c>
      <c r="AH524">
        <v>34</v>
      </c>
      <c r="AI524">
        <v>2142</v>
      </c>
      <c r="AJ524">
        <v>109586</v>
      </c>
      <c r="AK524" s="20">
        <v>1826.4333333333</v>
      </c>
      <c r="AL524">
        <v>1826.43</v>
      </c>
      <c r="AM524">
        <v>1826</v>
      </c>
      <c r="AN524" s="26">
        <f t="shared" si="178"/>
        <v>22.548559670781895</v>
      </c>
      <c r="AO524">
        <v>37.25</v>
      </c>
      <c r="AP524" s="41">
        <f t="shared" si="179"/>
        <v>0.38554216867469882</v>
      </c>
      <c r="AQ524">
        <v>337</v>
      </c>
      <c r="AR524">
        <v>337</v>
      </c>
      <c r="AS524">
        <v>337</v>
      </c>
      <c r="AT524">
        <v>218</v>
      </c>
      <c r="AU524">
        <v>218</v>
      </c>
      <c r="AV524">
        <v>161</v>
      </c>
      <c r="AW524">
        <v>104</v>
      </c>
      <c r="AX524">
        <v>21</v>
      </c>
      <c r="AY524">
        <v>5</v>
      </c>
      <c r="AZ524">
        <v>22</v>
      </c>
      <c r="BA524" s="42">
        <f t="shared" si="180"/>
        <v>27</v>
      </c>
      <c r="BB524">
        <v>9.8000000000000007</v>
      </c>
      <c r="BC524">
        <v>55.434800000000003</v>
      </c>
      <c r="BD524" s="20">
        <v>81</v>
      </c>
      <c r="BE524" s="20">
        <f t="shared" si="181"/>
        <v>418</v>
      </c>
      <c r="BF524" s="20">
        <f t="shared" si="182"/>
        <v>13.731706115208357</v>
      </c>
      <c r="BG524">
        <v>464</v>
      </c>
      <c r="BH524">
        <v>697</v>
      </c>
      <c r="BI524">
        <v>830</v>
      </c>
      <c r="BJ524" s="41">
        <f t="shared" si="183"/>
        <v>0.35857805255023184</v>
      </c>
      <c r="BK524">
        <v>26</v>
      </c>
      <c r="BL524">
        <v>26</v>
      </c>
      <c r="BM524">
        <v>106</v>
      </c>
      <c r="BN524" s="42">
        <f t="shared" si="184"/>
        <v>-80</v>
      </c>
      <c r="BO524">
        <v>57</v>
      </c>
      <c r="BP524">
        <v>55</v>
      </c>
      <c r="BQ524">
        <v>20</v>
      </c>
      <c r="BR524">
        <v>174</v>
      </c>
      <c r="BS524" s="41">
        <f t="shared" si="185"/>
        <v>0.11247575953458307</v>
      </c>
      <c r="BT524">
        <v>0</v>
      </c>
      <c r="BU524">
        <v>1</v>
      </c>
      <c r="BV524" s="41">
        <f t="shared" si="186"/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2</v>
      </c>
      <c r="CM524">
        <v>0</v>
      </c>
      <c r="CN524">
        <v>0</v>
      </c>
      <c r="CO524">
        <v>0</v>
      </c>
      <c r="CP524">
        <v>3</v>
      </c>
      <c r="CQ524">
        <v>0</v>
      </c>
      <c r="CR524">
        <v>2</v>
      </c>
      <c r="CS524">
        <v>2</v>
      </c>
      <c r="CT524">
        <v>0</v>
      </c>
      <c r="CU524">
        <v>0</v>
      </c>
      <c r="CV524">
        <v>4</v>
      </c>
      <c r="CW524">
        <v>0</v>
      </c>
      <c r="CX524">
        <v>1</v>
      </c>
      <c r="CY524">
        <v>6</v>
      </c>
      <c r="CZ524">
        <v>50</v>
      </c>
      <c r="DA524">
        <v>6</v>
      </c>
      <c r="DB524">
        <v>0</v>
      </c>
      <c r="DC524">
        <v>50</v>
      </c>
      <c r="DD524">
        <v>15</v>
      </c>
      <c r="DE524">
        <v>1</v>
      </c>
      <c r="DF524">
        <v>0</v>
      </c>
      <c r="DG524">
        <v>89</v>
      </c>
      <c r="DH524">
        <v>5</v>
      </c>
      <c r="DI524">
        <v>6</v>
      </c>
      <c r="DJ524">
        <v>4</v>
      </c>
      <c r="DK524">
        <v>4</v>
      </c>
      <c r="DL524">
        <v>0</v>
      </c>
      <c r="DM524">
        <v>7</v>
      </c>
      <c r="DN524">
        <v>7</v>
      </c>
      <c r="DO524">
        <v>0</v>
      </c>
      <c r="DP524" s="42">
        <f t="shared" si="187"/>
        <v>1</v>
      </c>
      <c r="DQ524" s="20">
        <v>12.048</v>
      </c>
      <c r="DR524">
        <v>2</v>
      </c>
      <c r="DS524">
        <v>0</v>
      </c>
      <c r="DT524">
        <v>0</v>
      </c>
      <c r="DU524">
        <v>2</v>
      </c>
      <c r="DV524">
        <v>1</v>
      </c>
      <c r="DW524">
        <v>1592</v>
      </c>
      <c r="DX524">
        <v>1952</v>
      </c>
      <c r="DY524">
        <v>1183</v>
      </c>
      <c r="DZ524">
        <v>1373</v>
      </c>
      <c r="EA524">
        <v>858</v>
      </c>
      <c r="EB524">
        <v>961</v>
      </c>
      <c r="EC524">
        <v>81.900000000000006</v>
      </c>
      <c r="ED524">
        <v>94.42</v>
      </c>
      <c r="EE524">
        <v>83</v>
      </c>
      <c r="EF524">
        <v>90</v>
      </c>
      <c r="EG524" s="41">
        <f t="shared" si="188"/>
        <v>9.6736596736596736E-2</v>
      </c>
      <c r="EH524" s="43">
        <f t="shared" si="189"/>
        <v>0.90634755463059313</v>
      </c>
      <c r="EI524" s="44">
        <f t="shared" si="190"/>
        <v>1.0030841513671898</v>
      </c>
      <c r="EJ524">
        <v>1592</v>
      </c>
      <c r="EK524">
        <v>1953</v>
      </c>
      <c r="EL524">
        <v>1182</v>
      </c>
      <c r="EM524">
        <v>1374</v>
      </c>
      <c r="EN524">
        <v>854</v>
      </c>
      <c r="EO524">
        <v>961</v>
      </c>
      <c r="EP524">
        <v>82</v>
      </c>
      <c r="EQ524">
        <v>90</v>
      </c>
      <c r="ER524">
        <v>774</v>
      </c>
      <c r="ES524">
        <v>963</v>
      </c>
      <c r="ET524">
        <v>298</v>
      </c>
      <c r="EU524">
        <v>368</v>
      </c>
      <c r="EV524">
        <v>48</v>
      </c>
      <c r="EW524">
        <v>49</v>
      </c>
      <c r="EX524">
        <v>72</v>
      </c>
      <c r="EY524">
        <v>93</v>
      </c>
      <c r="EZ524">
        <v>2.1</v>
      </c>
      <c r="FA524">
        <v>5.0999999999999996</v>
      </c>
      <c r="FB524">
        <v>7.2</v>
      </c>
      <c r="FC524" s="20">
        <v>36.409999999999997</v>
      </c>
      <c r="FD524" s="26">
        <f t="shared" si="191"/>
        <v>0.44950617283950611</v>
      </c>
      <c r="FE524">
        <v>2.6508000000000003</v>
      </c>
      <c r="FF524">
        <v>0.02</v>
      </c>
      <c r="FG524">
        <v>0.41</v>
      </c>
      <c r="FH524">
        <v>0.43</v>
      </c>
      <c r="FL524" s="42">
        <f t="shared" si="192"/>
        <v>234</v>
      </c>
      <c r="FM524" s="20">
        <f t="shared" si="193"/>
        <v>23</v>
      </c>
      <c r="FN524" s="41">
        <v>4.7185603700000002E-2</v>
      </c>
      <c r="FO524" s="20">
        <f t="shared" si="194"/>
        <v>28.6</v>
      </c>
      <c r="FP524" s="20">
        <f t="shared" si="195"/>
        <v>34.409599999999998</v>
      </c>
      <c r="FQ524" s="20">
        <f t="shared" si="196"/>
        <v>116.42384323516369</v>
      </c>
      <c r="FR524">
        <v>1</v>
      </c>
      <c r="FS524" t="s">
        <v>396</v>
      </c>
      <c r="FT524">
        <v>52</v>
      </c>
      <c r="FV524" t="s">
        <v>711</v>
      </c>
      <c r="FW524" s="45">
        <v>4250000</v>
      </c>
      <c r="FX524" s="45">
        <v>4250000</v>
      </c>
      <c r="FY524">
        <v>893</v>
      </c>
      <c r="FZ524">
        <v>64</v>
      </c>
      <c r="GA524">
        <v>222</v>
      </c>
      <c r="GB524">
        <v>286</v>
      </c>
      <c r="GC524">
        <v>138</v>
      </c>
      <c r="GD524">
        <v>382</v>
      </c>
      <c r="GE524">
        <v>1267</v>
      </c>
      <c r="GF524">
        <v>19706</v>
      </c>
      <c r="GG524">
        <v>13.9</v>
      </c>
      <c r="GH524">
        <v>57.7</v>
      </c>
      <c r="GI524">
        <v>71.599999999999994</v>
      </c>
      <c r="GJ524" s="42">
        <f t="shared" si="197"/>
        <v>28.6</v>
      </c>
    </row>
    <row r="525" spans="1:192" x14ac:dyDescent="0.45">
      <c r="A525" s="40">
        <v>31894</v>
      </c>
      <c r="B525" t="s">
        <v>304</v>
      </c>
      <c r="C525" t="s">
        <v>145</v>
      </c>
      <c r="D525" t="s">
        <v>91</v>
      </c>
      <c r="E525" t="s">
        <v>107</v>
      </c>
      <c r="F525">
        <v>72</v>
      </c>
      <c r="G525">
        <v>193</v>
      </c>
      <c r="H525">
        <v>2005</v>
      </c>
      <c r="I525">
        <v>2</v>
      </c>
      <c r="J525">
        <v>36</v>
      </c>
      <c r="K525" t="s">
        <v>92</v>
      </c>
      <c r="L525">
        <v>2008</v>
      </c>
      <c r="M525">
        <v>30</v>
      </c>
      <c r="N525">
        <v>8</v>
      </c>
      <c r="O525">
        <v>8471710</v>
      </c>
      <c r="P525" t="s">
        <v>2882</v>
      </c>
      <c r="Q525" t="s">
        <v>2883</v>
      </c>
      <c r="R525" t="s">
        <v>2884</v>
      </c>
      <c r="S525" t="s">
        <v>1296</v>
      </c>
      <c r="T525" t="s">
        <v>720</v>
      </c>
      <c r="U525" t="s">
        <v>2885</v>
      </c>
      <c r="V525">
        <v>25</v>
      </c>
      <c r="W525">
        <v>1</v>
      </c>
      <c r="X525">
        <v>3</v>
      </c>
      <c r="Y525">
        <v>1</v>
      </c>
      <c r="Z525">
        <v>4</v>
      </c>
      <c r="AA525">
        <v>0</v>
      </c>
      <c r="AB525">
        <v>0</v>
      </c>
      <c r="AC525" s="26">
        <f t="shared" si="176"/>
        <v>0.16</v>
      </c>
      <c r="AD525" s="20">
        <f t="shared" si="177"/>
        <v>0.8085106382978724</v>
      </c>
      <c r="AE525" s="20">
        <v>1.379</v>
      </c>
      <c r="AF525">
        <v>10</v>
      </c>
      <c r="AG525">
        <v>-0.8</v>
      </c>
      <c r="AH525">
        <v>8</v>
      </c>
      <c r="AI525">
        <v>442</v>
      </c>
      <c r="AJ525">
        <v>19707</v>
      </c>
      <c r="AK525" s="20">
        <v>328.45</v>
      </c>
      <c r="AL525">
        <v>328.45</v>
      </c>
      <c r="AM525">
        <v>329</v>
      </c>
      <c r="AN525" s="26">
        <f t="shared" si="178"/>
        <v>13.138</v>
      </c>
      <c r="AO525">
        <v>22.07</v>
      </c>
      <c r="AP525" s="41">
        <f t="shared" si="179"/>
        <v>0.22222222222222221</v>
      </c>
      <c r="AQ525">
        <v>34</v>
      </c>
      <c r="AR525">
        <v>34</v>
      </c>
      <c r="AS525">
        <v>34</v>
      </c>
      <c r="AT525">
        <v>22</v>
      </c>
      <c r="AU525">
        <v>22</v>
      </c>
      <c r="AV525">
        <v>14</v>
      </c>
      <c r="AW525">
        <v>5</v>
      </c>
      <c r="AX525">
        <v>0</v>
      </c>
      <c r="AY525">
        <v>1</v>
      </c>
      <c r="AZ525">
        <v>1</v>
      </c>
      <c r="BA525" s="42">
        <f t="shared" si="180"/>
        <v>2</v>
      </c>
      <c r="BB525">
        <v>0.51</v>
      </c>
      <c r="BC525">
        <v>62.071399999999997</v>
      </c>
      <c r="BD525" s="20">
        <v>13.8</v>
      </c>
      <c r="BE525" s="20">
        <f t="shared" si="181"/>
        <v>47.8</v>
      </c>
      <c r="BF525" s="20">
        <f t="shared" si="182"/>
        <v>8.7319226670726149</v>
      </c>
      <c r="BG525">
        <v>77</v>
      </c>
      <c r="BH525">
        <v>103</v>
      </c>
      <c r="BI525">
        <v>86</v>
      </c>
      <c r="BJ525" s="41">
        <f t="shared" si="183"/>
        <v>0.47239263803680981</v>
      </c>
      <c r="BK525">
        <v>21</v>
      </c>
      <c r="BL525">
        <v>21</v>
      </c>
      <c r="BM525">
        <v>30</v>
      </c>
      <c r="BN525" s="42">
        <f t="shared" si="184"/>
        <v>-9</v>
      </c>
      <c r="BO525">
        <v>8</v>
      </c>
      <c r="BP525">
        <v>12</v>
      </c>
      <c r="BQ525">
        <v>4</v>
      </c>
      <c r="BR525">
        <v>31</v>
      </c>
      <c r="BS525" s="41">
        <f t="shared" si="185"/>
        <v>0.10032362459546926</v>
      </c>
      <c r="BT525">
        <v>0</v>
      </c>
      <c r="BU525">
        <v>0</v>
      </c>
      <c r="BV525" s="41">
        <f t="shared" si="186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2</v>
      </c>
      <c r="CY525">
        <v>0</v>
      </c>
      <c r="CZ525">
        <v>5</v>
      </c>
      <c r="DA525">
        <v>0</v>
      </c>
      <c r="DB525">
        <v>0</v>
      </c>
      <c r="DC525">
        <v>5</v>
      </c>
      <c r="DD525">
        <v>1</v>
      </c>
      <c r="DE525">
        <v>0</v>
      </c>
      <c r="DF525">
        <v>0</v>
      </c>
      <c r="DG525">
        <v>8</v>
      </c>
      <c r="DH525">
        <v>4</v>
      </c>
      <c r="DI525">
        <v>1</v>
      </c>
      <c r="DJ525">
        <v>4</v>
      </c>
      <c r="DK525">
        <v>4</v>
      </c>
      <c r="DL525">
        <v>0</v>
      </c>
      <c r="DM525">
        <v>1</v>
      </c>
      <c r="DN525">
        <v>1</v>
      </c>
      <c r="DO525">
        <v>0</v>
      </c>
      <c r="DP525" s="42">
        <f t="shared" si="187"/>
        <v>-3</v>
      </c>
      <c r="DQ525" s="20">
        <v>-0.71199999999999997</v>
      </c>
      <c r="DR525">
        <v>4</v>
      </c>
      <c r="DS525">
        <v>0</v>
      </c>
      <c r="DT525">
        <v>0</v>
      </c>
      <c r="DU525">
        <v>0</v>
      </c>
      <c r="DV525">
        <v>0</v>
      </c>
      <c r="DW525">
        <v>232</v>
      </c>
      <c r="DX525">
        <v>367</v>
      </c>
      <c r="DY525">
        <v>178</v>
      </c>
      <c r="DZ525">
        <v>278</v>
      </c>
      <c r="EA525">
        <v>134</v>
      </c>
      <c r="EB525">
        <v>187</v>
      </c>
      <c r="EC525">
        <v>10.73</v>
      </c>
      <c r="ED525">
        <v>18.59</v>
      </c>
      <c r="EE525">
        <v>18</v>
      </c>
      <c r="EF525">
        <v>14</v>
      </c>
      <c r="EG525" s="41">
        <f t="shared" si="188"/>
        <v>0.13432835820895522</v>
      </c>
      <c r="EH525" s="43">
        <f t="shared" si="189"/>
        <v>0.92513368983957223</v>
      </c>
      <c r="EI525" s="44">
        <f t="shared" si="190"/>
        <v>1.0594620480485275</v>
      </c>
      <c r="EJ525">
        <v>227</v>
      </c>
      <c r="EK525">
        <v>368</v>
      </c>
      <c r="EL525">
        <v>173</v>
      </c>
      <c r="EM525">
        <v>279</v>
      </c>
      <c r="EN525">
        <v>128</v>
      </c>
      <c r="EO525">
        <v>188</v>
      </c>
      <c r="EP525">
        <v>17</v>
      </c>
      <c r="EQ525">
        <v>14</v>
      </c>
      <c r="ER525">
        <v>112</v>
      </c>
      <c r="ES525">
        <v>196</v>
      </c>
      <c r="ET525">
        <v>41</v>
      </c>
      <c r="EU525">
        <v>77</v>
      </c>
      <c r="EV525">
        <v>6</v>
      </c>
      <c r="EW525">
        <v>7</v>
      </c>
      <c r="EX525">
        <v>29</v>
      </c>
      <c r="EY525">
        <v>22</v>
      </c>
      <c r="EZ525">
        <v>0.1</v>
      </c>
      <c r="FA525">
        <v>1.4</v>
      </c>
      <c r="FB525">
        <v>1.5</v>
      </c>
      <c r="FC525" s="20">
        <v>2.75</v>
      </c>
      <c r="FD525" s="26">
        <f t="shared" si="191"/>
        <v>0.11</v>
      </c>
      <c r="FE525">
        <v>6.0900000000000003E-2</v>
      </c>
      <c r="FF525">
        <v>-0.25</v>
      </c>
      <c r="FG525">
        <v>-0.01</v>
      </c>
      <c r="FH525">
        <v>-0.27</v>
      </c>
      <c r="FL525" s="42">
        <f t="shared" si="192"/>
        <v>60</v>
      </c>
      <c r="FM525" s="20">
        <f t="shared" si="193"/>
        <v>6.25</v>
      </c>
      <c r="FN525" s="41">
        <v>1.3398692800000001E-2</v>
      </c>
      <c r="FO525" s="20">
        <f t="shared" si="194"/>
        <v>3.2</v>
      </c>
      <c r="FP525" s="20">
        <f t="shared" si="195"/>
        <v>3.8576000000000001</v>
      </c>
      <c r="FQ525" s="20">
        <f t="shared" si="196"/>
        <v>109.42304764804385</v>
      </c>
      <c r="FV525" t="s">
        <v>711</v>
      </c>
      <c r="FW525" s="45">
        <v>825000</v>
      </c>
      <c r="FX525" s="45">
        <v>800000</v>
      </c>
      <c r="FY525">
        <v>166</v>
      </c>
      <c r="FZ525">
        <v>4</v>
      </c>
      <c r="GA525">
        <v>18</v>
      </c>
      <c r="GB525">
        <v>22</v>
      </c>
      <c r="GC525">
        <v>-6</v>
      </c>
      <c r="GD525">
        <v>56</v>
      </c>
      <c r="GE525">
        <v>115</v>
      </c>
      <c r="GF525">
        <v>2420</v>
      </c>
      <c r="GG525">
        <v>-0.1</v>
      </c>
      <c r="GH525">
        <v>4.4000000000000004</v>
      </c>
      <c r="GI525">
        <v>4.3</v>
      </c>
      <c r="GJ525" s="42">
        <f t="shared" si="197"/>
        <v>3.2</v>
      </c>
    </row>
    <row r="526" spans="1:192" x14ac:dyDescent="0.45">
      <c r="A526" s="40">
        <v>33659</v>
      </c>
      <c r="B526" t="s">
        <v>222</v>
      </c>
      <c r="D526" t="s">
        <v>223</v>
      </c>
      <c r="E526" t="s">
        <v>223</v>
      </c>
      <c r="F526">
        <v>73</v>
      </c>
      <c r="G526">
        <v>189</v>
      </c>
      <c r="H526">
        <v>2010</v>
      </c>
      <c r="I526">
        <v>3</v>
      </c>
      <c r="J526">
        <v>90</v>
      </c>
      <c r="K526" t="s">
        <v>92</v>
      </c>
      <c r="L526">
        <v>2013</v>
      </c>
      <c r="M526">
        <v>25</v>
      </c>
      <c r="N526">
        <v>5</v>
      </c>
      <c r="O526">
        <v>8475807</v>
      </c>
      <c r="P526" t="s">
        <v>2886</v>
      </c>
      <c r="Q526" t="s">
        <v>2887</v>
      </c>
      <c r="R526" t="s">
        <v>2888</v>
      </c>
      <c r="S526" t="s">
        <v>1440</v>
      </c>
      <c r="T526" t="s">
        <v>725</v>
      </c>
      <c r="U526" t="s">
        <v>343</v>
      </c>
      <c r="V526">
        <v>75</v>
      </c>
      <c r="W526">
        <v>2</v>
      </c>
      <c r="X526">
        <v>5</v>
      </c>
      <c r="Y526">
        <v>4</v>
      </c>
      <c r="Z526">
        <v>7</v>
      </c>
      <c r="AA526">
        <v>19</v>
      </c>
      <c r="AB526">
        <v>58</v>
      </c>
      <c r="AC526" s="26">
        <f t="shared" si="176"/>
        <v>9.3333333333333338E-2</v>
      </c>
      <c r="AD526" s="20">
        <f t="shared" si="177"/>
        <v>-8.2173913043478262</v>
      </c>
      <c r="AE526" s="20">
        <v>2.4460000000000002</v>
      </c>
      <c r="AF526">
        <v>-11</v>
      </c>
      <c r="AG526">
        <v>-3.6</v>
      </c>
      <c r="AH526">
        <v>6</v>
      </c>
      <c r="AI526">
        <v>1245</v>
      </c>
      <c r="AJ526">
        <v>47573</v>
      </c>
      <c r="AK526" s="20">
        <v>792.88333333333003</v>
      </c>
      <c r="AL526">
        <v>792.88</v>
      </c>
      <c r="AM526">
        <v>793</v>
      </c>
      <c r="AN526" s="26">
        <f t="shared" si="178"/>
        <v>10.571777777777777</v>
      </c>
      <c r="AO526">
        <v>17.86</v>
      </c>
      <c r="AP526" s="41">
        <f t="shared" si="179"/>
        <v>0.36842105263157893</v>
      </c>
      <c r="AQ526">
        <v>187</v>
      </c>
      <c r="AR526">
        <v>188</v>
      </c>
      <c r="AS526">
        <v>188</v>
      </c>
      <c r="AT526">
        <v>138</v>
      </c>
      <c r="AU526">
        <v>138</v>
      </c>
      <c r="AV526">
        <v>97</v>
      </c>
      <c r="AW526">
        <v>95</v>
      </c>
      <c r="AX526">
        <v>33</v>
      </c>
      <c r="AY526">
        <v>12</v>
      </c>
      <c r="AZ526">
        <v>11</v>
      </c>
      <c r="BA526" s="42">
        <f t="shared" si="180"/>
        <v>23</v>
      </c>
      <c r="BB526">
        <v>8.23</v>
      </c>
      <c r="BC526">
        <v>40.030900000000003</v>
      </c>
      <c r="BD526" s="20">
        <v>110.1</v>
      </c>
      <c r="BE526" s="20">
        <f t="shared" si="181"/>
        <v>297.10000000000002</v>
      </c>
      <c r="BF526" s="20">
        <f t="shared" si="182"/>
        <v>22.482595096357585</v>
      </c>
      <c r="BG526">
        <v>183</v>
      </c>
      <c r="BH526">
        <v>251</v>
      </c>
      <c r="BI526">
        <v>300</v>
      </c>
      <c r="BJ526" s="41">
        <f t="shared" si="183"/>
        <v>0.37888198757763975</v>
      </c>
      <c r="BK526">
        <v>107</v>
      </c>
      <c r="BL526">
        <v>107</v>
      </c>
      <c r="BM526">
        <v>110</v>
      </c>
      <c r="BN526" s="42">
        <f t="shared" si="184"/>
        <v>-3</v>
      </c>
      <c r="BO526">
        <v>41</v>
      </c>
      <c r="BP526">
        <v>20</v>
      </c>
      <c r="BQ526">
        <v>27</v>
      </c>
      <c r="BR526">
        <v>41</v>
      </c>
      <c r="BS526" s="41">
        <f t="shared" si="185"/>
        <v>6.3369397217928905E-2</v>
      </c>
      <c r="BT526">
        <v>36</v>
      </c>
      <c r="BU526">
        <v>41</v>
      </c>
      <c r="BV526" s="41">
        <f t="shared" si="186"/>
        <v>0.46753246753246752</v>
      </c>
      <c r="BW526">
        <v>12</v>
      </c>
      <c r="BX526">
        <v>11</v>
      </c>
      <c r="BY526">
        <v>12</v>
      </c>
      <c r="BZ526">
        <v>19</v>
      </c>
      <c r="CA526">
        <v>12</v>
      </c>
      <c r="CB526">
        <v>11</v>
      </c>
      <c r="CC526">
        <v>8</v>
      </c>
      <c r="CD526">
        <v>13</v>
      </c>
      <c r="CE526">
        <v>10</v>
      </c>
      <c r="CF526">
        <v>11</v>
      </c>
      <c r="CG526">
        <v>27</v>
      </c>
      <c r="CH526">
        <v>25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0</v>
      </c>
      <c r="CX526">
        <v>2</v>
      </c>
      <c r="CY526">
        <v>7</v>
      </c>
      <c r="CZ526">
        <v>32</v>
      </c>
      <c r="DA526">
        <v>7</v>
      </c>
      <c r="DB526">
        <v>9</v>
      </c>
      <c r="DC526">
        <v>11</v>
      </c>
      <c r="DD526">
        <v>24</v>
      </c>
      <c r="DE526">
        <v>1</v>
      </c>
      <c r="DF526">
        <v>0</v>
      </c>
      <c r="DG526">
        <v>45</v>
      </c>
      <c r="DH526">
        <v>3</v>
      </c>
      <c r="DI526">
        <v>7</v>
      </c>
      <c r="DJ526">
        <v>3</v>
      </c>
      <c r="DK526">
        <v>3</v>
      </c>
      <c r="DL526">
        <v>0</v>
      </c>
      <c r="DM526">
        <v>8</v>
      </c>
      <c r="DN526">
        <v>8</v>
      </c>
      <c r="DO526">
        <v>0</v>
      </c>
      <c r="DP526" s="42">
        <f t="shared" si="187"/>
        <v>4</v>
      </c>
      <c r="DQ526" s="20">
        <v>2.6349999999999998</v>
      </c>
      <c r="DR526">
        <v>3</v>
      </c>
      <c r="DS526">
        <v>0</v>
      </c>
      <c r="DT526">
        <v>0</v>
      </c>
      <c r="DU526">
        <v>0</v>
      </c>
      <c r="DV526">
        <v>0</v>
      </c>
      <c r="DW526">
        <v>654</v>
      </c>
      <c r="DX526">
        <v>807</v>
      </c>
      <c r="DY526">
        <v>473</v>
      </c>
      <c r="DZ526">
        <v>606</v>
      </c>
      <c r="EA526">
        <v>341</v>
      </c>
      <c r="EB526">
        <v>414</v>
      </c>
      <c r="EC526">
        <v>24.84</v>
      </c>
      <c r="ED526">
        <v>42.34</v>
      </c>
      <c r="EE526">
        <v>19</v>
      </c>
      <c r="EF526">
        <v>50</v>
      </c>
      <c r="EG526" s="41">
        <f t="shared" si="188"/>
        <v>5.5718475073313782E-2</v>
      </c>
      <c r="EH526" s="43">
        <f t="shared" si="189"/>
        <v>0.87922705314009664</v>
      </c>
      <c r="EI526" s="44">
        <f t="shared" si="190"/>
        <v>0.93494552821341037</v>
      </c>
      <c r="EJ526">
        <v>654</v>
      </c>
      <c r="EK526">
        <v>810</v>
      </c>
      <c r="EL526">
        <v>472</v>
      </c>
      <c r="EM526">
        <v>609</v>
      </c>
      <c r="EN526">
        <v>340</v>
      </c>
      <c r="EO526">
        <v>415</v>
      </c>
      <c r="EP526">
        <v>19</v>
      </c>
      <c r="EQ526">
        <v>50</v>
      </c>
      <c r="ER526">
        <v>284</v>
      </c>
      <c r="ES526">
        <v>387</v>
      </c>
      <c r="ET526">
        <v>100</v>
      </c>
      <c r="EU526">
        <v>167</v>
      </c>
      <c r="EV526">
        <v>10</v>
      </c>
      <c r="EW526">
        <v>27</v>
      </c>
      <c r="EX526">
        <v>37</v>
      </c>
      <c r="EY526">
        <v>47</v>
      </c>
      <c r="EZ526">
        <v>-1.3</v>
      </c>
      <c r="FA526">
        <v>0.60000000000000009</v>
      </c>
      <c r="FB526">
        <v>-0.7</v>
      </c>
      <c r="FC526" s="20">
        <v>15.68</v>
      </c>
      <c r="FD526" s="26">
        <f t="shared" si="191"/>
        <v>0.20906666666666665</v>
      </c>
      <c r="FE526">
        <v>0.29370000000000002</v>
      </c>
      <c r="FF526">
        <v>-1.1400000000000001</v>
      </c>
      <c r="FG526">
        <v>0.06</v>
      </c>
      <c r="FH526">
        <v>-1.0900000000000001</v>
      </c>
      <c r="FL526" s="42">
        <f t="shared" si="192"/>
        <v>154</v>
      </c>
      <c r="FM526" s="20">
        <f t="shared" si="193"/>
        <v>44.666666666666664</v>
      </c>
      <c r="FN526" s="41">
        <v>9.8056801000000002E-3</v>
      </c>
      <c r="FO526" s="20">
        <f t="shared" si="194"/>
        <v>6.4</v>
      </c>
      <c r="FP526" s="20">
        <f t="shared" si="195"/>
        <v>7.5270000000000001</v>
      </c>
      <c r="FQ526" s="20">
        <f t="shared" si="196"/>
        <v>110.55897487639997</v>
      </c>
      <c r="FR526">
        <v>8</v>
      </c>
      <c r="FS526" t="s">
        <v>802</v>
      </c>
      <c r="FT526">
        <v>257</v>
      </c>
      <c r="FV526" t="s">
        <v>751</v>
      </c>
      <c r="FW526" s="45">
        <v>1300000</v>
      </c>
      <c r="FX526" s="45">
        <v>1275000</v>
      </c>
      <c r="FY526">
        <v>282</v>
      </c>
      <c r="FZ526">
        <v>20</v>
      </c>
      <c r="GA526">
        <v>29</v>
      </c>
      <c r="GB526">
        <v>49</v>
      </c>
      <c r="GC526">
        <v>-29</v>
      </c>
      <c r="GD526">
        <v>41</v>
      </c>
      <c r="GE526">
        <v>350</v>
      </c>
      <c r="GF526">
        <v>3549</v>
      </c>
      <c r="GG526">
        <v>-2.2999999999999998</v>
      </c>
      <c r="GH526">
        <v>3.4</v>
      </c>
      <c r="GI526">
        <v>1.1000000000000001</v>
      </c>
      <c r="GJ526" s="42">
        <f t="shared" si="197"/>
        <v>6.4</v>
      </c>
    </row>
    <row r="527" spans="1:192" x14ac:dyDescent="0.45">
      <c r="A527" s="40">
        <v>33703</v>
      </c>
      <c r="B527" t="s">
        <v>2889</v>
      </c>
      <c r="C527" t="s">
        <v>126</v>
      </c>
      <c r="D527" t="s">
        <v>91</v>
      </c>
      <c r="E527" t="s">
        <v>91</v>
      </c>
      <c r="F527">
        <v>74</v>
      </c>
      <c r="G527">
        <v>204</v>
      </c>
      <c r="H527">
        <v>2010</v>
      </c>
      <c r="I527">
        <v>3</v>
      </c>
      <c r="J527">
        <v>89</v>
      </c>
      <c r="K527" t="s">
        <v>92</v>
      </c>
      <c r="L527">
        <v>2013</v>
      </c>
      <c r="M527">
        <v>25</v>
      </c>
      <c r="N527">
        <v>5</v>
      </c>
      <c r="O527">
        <v>8475808</v>
      </c>
      <c r="P527" t="s">
        <v>2890</v>
      </c>
      <c r="Q527" t="s">
        <v>2891</v>
      </c>
      <c r="R527" t="s">
        <v>2892</v>
      </c>
      <c r="S527" t="s">
        <v>301</v>
      </c>
      <c r="T527" t="s">
        <v>716</v>
      </c>
      <c r="U527" t="s">
        <v>117</v>
      </c>
      <c r="V527">
        <v>9</v>
      </c>
      <c r="W527">
        <v>0</v>
      </c>
      <c r="X527">
        <v>0</v>
      </c>
      <c r="Y527">
        <v>0</v>
      </c>
      <c r="Z527">
        <v>0</v>
      </c>
      <c r="AA527">
        <v>34</v>
      </c>
      <c r="AB527">
        <v>55</v>
      </c>
      <c r="AC527" s="26">
        <f t="shared" si="176"/>
        <v>0</v>
      </c>
      <c r="AD527" s="20">
        <f t="shared" si="177"/>
        <v>-1.2142857142857142</v>
      </c>
      <c r="AE527" s="20">
        <v>0</v>
      </c>
      <c r="AF527">
        <v>-4</v>
      </c>
      <c r="AG527">
        <v>-0.7</v>
      </c>
      <c r="AH527">
        <v>5</v>
      </c>
      <c r="AI527">
        <v>148</v>
      </c>
      <c r="AJ527">
        <v>5285</v>
      </c>
      <c r="AK527" s="20">
        <v>88.083333333333002</v>
      </c>
      <c r="AL527">
        <v>88.08</v>
      </c>
      <c r="AM527">
        <v>88</v>
      </c>
      <c r="AN527" s="26">
        <f t="shared" si="178"/>
        <v>9.7870370370370363</v>
      </c>
      <c r="AO527">
        <v>16.399999999999999</v>
      </c>
      <c r="AP527" s="41">
        <f t="shared" si="179"/>
        <v>0</v>
      </c>
      <c r="AQ527">
        <v>8</v>
      </c>
      <c r="AR527">
        <v>8</v>
      </c>
      <c r="AS527">
        <v>8</v>
      </c>
      <c r="AT527">
        <v>7</v>
      </c>
      <c r="AU527">
        <v>7</v>
      </c>
      <c r="AV527">
        <v>2</v>
      </c>
      <c r="AW527">
        <v>5</v>
      </c>
      <c r="AX527">
        <v>3</v>
      </c>
      <c r="AY527">
        <v>0</v>
      </c>
      <c r="AZ527">
        <v>0</v>
      </c>
      <c r="BA527" s="42">
        <f t="shared" si="180"/>
        <v>0</v>
      </c>
      <c r="BB527">
        <v>0.37</v>
      </c>
      <c r="BC527">
        <v>23.5</v>
      </c>
      <c r="BD527" s="20">
        <v>0</v>
      </c>
      <c r="BE527" s="20">
        <f t="shared" si="181"/>
        <v>8</v>
      </c>
      <c r="BF527" s="20">
        <f t="shared" si="182"/>
        <v>5.4495912806539506</v>
      </c>
      <c r="BG527">
        <v>3</v>
      </c>
      <c r="BH527">
        <v>26</v>
      </c>
      <c r="BI527">
        <v>57</v>
      </c>
      <c r="BJ527" s="41">
        <f t="shared" si="183"/>
        <v>0.05</v>
      </c>
      <c r="BK527">
        <v>16</v>
      </c>
      <c r="BL527">
        <v>16</v>
      </c>
      <c r="BM527">
        <v>6</v>
      </c>
      <c r="BN527" s="42">
        <f t="shared" si="184"/>
        <v>10</v>
      </c>
      <c r="BO527">
        <v>5</v>
      </c>
      <c r="BP527">
        <v>0</v>
      </c>
      <c r="BQ527">
        <v>2</v>
      </c>
      <c r="BR527">
        <v>2</v>
      </c>
      <c r="BS527" s="41">
        <f t="shared" si="185"/>
        <v>3.125E-2</v>
      </c>
      <c r="BT527">
        <v>43</v>
      </c>
      <c r="BU527">
        <v>31</v>
      </c>
      <c r="BV527" s="41">
        <f t="shared" si="186"/>
        <v>0.58108108108108103</v>
      </c>
      <c r="BW527">
        <v>31</v>
      </c>
      <c r="BX527">
        <v>17</v>
      </c>
      <c r="BY527">
        <v>11</v>
      </c>
      <c r="BZ527">
        <v>12</v>
      </c>
      <c r="CA527">
        <v>1</v>
      </c>
      <c r="CB527">
        <v>2</v>
      </c>
      <c r="CC527">
        <v>24</v>
      </c>
      <c r="CD527">
        <v>14</v>
      </c>
      <c r="CE527">
        <v>11</v>
      </c>
      <c r="CF527">
        <v>7</v>
      </c>
      <c r="CG527">
        <v>21</v>
      </c>
      <c r="CH527">
        <v>21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0</v>
      </c>
      <c r="DL527">
        <v>1</v>
      </c>
      <c r="DM527">
        <v>2</v>
      </c>
      <c r="DN527">
        <v>1</v>
      </c>
      <c r="DO527">
        <v>1</v>
      </c>
      <c r="DP527" s="42">
        <f t="shared" si="187"/>
        <v>0</v>
      </c>
      <c r="DQ527" s="20">
        <v>0.86199999999999999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58</v>
      </c>
      <c r="DX527">
        <v>82</v>
      </c>
      <c r="DY527">
        <v>49</v>
      </c>
      <c r="DZ527">
        <v>62</v>
      </c>
      <c r="EA527">
        <v>33</v>
      </c>
      <c r="EB527">
        <v>43</v>
      </c>
      <c r="EC527">
        <v>2.11</v>
      </c>
      <c r="ED527">
        <v>3.41</v>
      </c>
      <c r="EE527">
        <v>2</v>
      </c>
      <c r="EF527">
        <v>8</v>
      </c>
      <c r="EG527" s="41">
        <f t="shared" si="188"/>
        <v>6.0606060606060608E-2</v>
      </c>
      <c r="EH527" s="43">
        <f t="shared" si="189"/>
        <v>0.81395348837209303</v>
      </c>
      <c r="EI527" s="44">
        <f t="shared" si="190"/>
        <v>0.87455954897815369</v>
      </c>
      <c r="EJ527">
        <v>57</v>
      </c>
      <c r="EK527">
        <v>82</v>
      </c>
      <c r="EL527">
        <v>48</v>
      </c>
      <c r="EM527">
        <v>62</v>
      </c>
      <c r="EN527">
        <v>32</v>
      </c>
      <c r="EO527">
        <v>43</v>
      </c>
      <c r="EP527">
        <v>2</v>
      </c>
      <c r="EQ527">
        <v>8</v>
      </c>
      <c r="ER527">
        <v>30</v>
      </c>
      <c r="ES527">
        <v>41</v>
      </c>
      <c r="ET527">
        <v>11</v>
      </c>
      <c r="EU527">
        <v>12</v>
      </c>
      <c r="EV527">
        <v>2</v>
      </c>
      <c r="EW527">
        <v>3</v>
      </c>
      <c r="EX527">
        <v>7</v>
      </c>
      <c r="EY527">
        <v>8</v>
      </c>
      <c r="EZ527">
        <v>-0.2</v>
      </c>
      <c r="FA527">
        <v>0</v>
      </c>
      <c r="FB527">
        <v>-0.30000000000000004</v>
      </c>
      <c r="FC527" s="20">
        <v>-0.68</v>
      </c>
      <c r="FD527" s="26">
        <f t="shared" si="191"/>
        <v>-7.5555555555555556E-2</v>
      </c>
      <c r="FE527">
        <v>1.5E-3</v>
      </c>
      <c r="FF527">
        <v>-0.05</v>
      </c>
      <c r="FG527">
        <v>0.02</v>
      </c>
      <c r="FH527">
        <v>-0.02</v>
      </c>
      <c r="FL527" s="42">
        <f t="shared" si="192"/>
        <v>24</v>
      </c>
      <c r="FM527" s="20">
        <f t="shared" si="193"/>
        <v>0</v>
      </c>
      <c r="FN527" s="41">
        <v>0</v>
      </c>
      <c r="FO527" s="20">
        <f t="shared" si="194"/>
        <v>-0.5</v>
      </c>
      <c r="FP527" s="20">
        <f t="shared" si="195"/>
        <v>0.1724</v>
      </c>
      <c r="FQ527" s="20">
        <f t="shared" si="196"/>
        <v>95.367847411444131</v>
      </c>
      <c r="FV527" t="s">
        <v>751</v>
      </c>
      <c r="FW527" s="45">
        <v>687500</v>
      </c>
      <c r="FX527" s="45">
        <v>687500</v>
      </c>
      <c r="FY527">
        <v>135</v>
      </c>
      <c r="FZ527">
        <v>6</v>
      </c>
      <c r="GA527">
        <v>11</v>
      </c>
      <c r="GB527">
        <v>17</v>
      </c>
      <c r="GC527">
        <v>-21</v>
      </c>
      <c r="GD527">
        <v>62</v>
      </c>
      <c r="GE527">
        <v>105</v>
      </c>
      <c r="GF527">
        <v>1397</v>
      </c>
      <c r="GG527">
        <v>-1.3</v>
      </c>
      <c r="GH527">
        <v>0.8</v>
      </c>
      <c r="GI527">
        <v>-0.5</v>
      </c>
      <c r="GJ527" s="42">
        <f t="shared" si="197"/>
        <v>-0.5</v>
      </c>
    </row>
    <row r="528" spans="1:192" x14ac:dyDescent="0.45">
      <c r="A528" s="40">
        <v>29860</v>
      </c>
      <c r="B528" t="s">
        <v>222</v>
      </c>
      <c r="D528" t="s">
        <v>223</v>
      </c>
      <c r="E528" t="s">
        <v>223</v>
      </c>
      <c r="F528">
        <v>72</v>
      </c>
      <c r="G528">
        <v>191</v>
      </c>
      <c r="H528">
        <v>2001</v>
      </c>
      <c r="I528">
        <v>7</v>
      </c>
      <c r="J528">
        <v>221</v>
      </c>
      <c r="K528" t="s">
        <v>92</v>
      </c>
      <c r="L528">
        <v>2006</v>
      </c>
      <c r="M528">
        <v>36</v>
      </c>
      <c r="N528">
        <v>12</v>
      </c>
      <c r="O528">
        <v>8469665</v>
      </c>
      <c r="P528" t="s">
        <v>2893</v>
      </c>
      <c r="Q528" t="s">
        <v>2894</v>
      </c>
      <c r="R528" t="s">
        <v>2895</v>
      </c>
      <c r="S528" t="s">
        <v>1569</v>
      </c>
      <c r="T528" t="s">
        <v>720</v>
      </c>
      <c r="U528" t="s">
        <v>2896</v>
      </c>
      <c r="V528">
        <v>52</v>
      </c>
      <c r="W528">
        <v>4</v>
      </c>
      <c r="X528">
        <v>4</v>
      </c>
      <c r="Y528">
        <v>2</v>
      </c>
      <c r="Z528">
        <v>8</v>
      </c>
      <c r="AA528">
        <v>0</v>
      </c>
      <c r="AB528">
        <v>0</v>
      </c>
      <c r="AC528" s="26">
        <f t="shared" si="176"/>
        <v>0.15384615384615385</v>
      </c>
      <c r="AD528" s="20">
        <f t="shared" si="177"/>
        <v>-3.8596491228070171</v>
      </c>
      <c r="AE528" s="20">
        <v>3.177</v>
      </c>
      <c r="AF528">
        <v>1</v>
      </c>
      <c r="AG528">
        <v>-3.8</v>
      </c>
      <c r="AH528">
        <v>32</v>
      </c>
      <c r="AI528">
        <v>1269</v>
      </c>
      <c r="AJ528">
        <v>53383</v>
      </c>
      <c r="AK528" s="20">
        <v>889.71666666666999</v>
      </c>
      <c r="AL528">
        <v>888.35</v>
      </c>
      <c r="AM528">
        <v>889</v>
      </c>
      <c r="AN528" s="26">
        <f t="shared" si="178"/>
        <v>17.109935897435896</v>
      </c>
      <c r="AO528">
        <v>28.69</v>
      </c>
      <c r="AP528" s="41">
        <f t="shared" si="179"/>
        <v>0.25</v>
      </c>
      <c r="AQ528">
        <v>109</v>
      </c>
      <c r="AR528">
        <v>109</v>
      </c>
      <c r="AS528">
        <v>109</v>
      </c>
      <c r="AT528">
        <v>78</v>
      </c>
      <c r="AU528">
        <v>78</v>
      </c>
      <c r="AV528">
        <v>59</v>
      </c>
      <c r="AW528">
        <v>31</v>
      </c>
      <c r="AX528">
        <v>7</v>
      </c>
      <c r="AY528">
        <v>6</v>
      </c>
      <c r="AZ528">
        <v>5</v>
      </c>
      <c r="BA528" s="42">
        <f t="shared" si="180"/>
        <v>11</v>
      </c>
      <c r="BB528">
        <v>2.27</v>
      </c>
      <c r="BC528">
        <v>53.7119</v>
      </c>
      <c r="BD528" s="20">
        <v>47.5</v>
      </c>
      <c r="BE528" s="20">
        <f t="shared" si="181"/>
        <v>156.5</v>
      </c>
      <c r="BF528" s="20">
        <f t="shared" si="182"/>
        <v>10.570158158383519</v>
      </c>
      <c r="BG528">
        <v>223</v>
      </c>
      <c r="BH528">
        <v>336</v>
      </c>
      <c r="BI528">
        <v>346</v>
      </c>
      <c r="BJ528" s="41">
        <f t="shared" si="183"/>
        <v>0.39191564147627417</v>
      </c>
      <c r="BK528">
        <v>50</v>
      </c>
      <c r="BL528">
        <v>50</v>
      </c>
      <c r="BM528">
        <v>65</v>
      </c>
      <c r="BN528" s="42">
        <f t="shared" si="184"/>
        <v>-15</v>
      </c>
      <c r="BO528">
        <v>19</v>
      </c>
      <c r="BP528">
        <v>34</v>
      </c>
      <c r="BQ528">
        <v>16</v>
      </c>
      <c r="BR528">
        <v>76</v>
      </c>
      <c r="BS528" s="41">
        <f t="shared" si="185"/>
        <v>0.10039630118890357</v>
      </c>
      <c r="BT528">
        <v>0</v>
      </c>
      <c r="BU528">
        <v>0</v>
      </c>
      <c r="BV528" s="41">
        <f t="shared" si="186"/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18</v>
      </c>
      <c r="DA528">
        <v>1</v>
      </c>
      <c r="DB528">
        <v>0</v>
      </c>
      <c r="DC528">
        <v>29</v>
      </c>
      <c r="DD528">
        <v>4</v>
      </c>
      <c r="DE528">
        <v>0</v>
      </c>
      <c r="DF528">
        <v>0</v>
      </c>
      <c r="DG528">
        <v>25</v>
      </c>
      <c r="DH528">
        <v>16</v>
      </c>
      <c r="DI528">
        <v>4</v>
      </c>
      <c r="DJ528">
        <v>16</v>
      </c>
      <c r="DK528">
        <v>16</v>
      </c>
      <c r="DL528">
        <v>0</v>
      </c>
      <c r="DM528">
        <v>4</v>
      </c>
      <c r="DN528">
        <v>4</v>
      </c>
      <c r="DO528">
        <v>0</v>
      </c>
      <c r="DP528" s="42">
        <f t="shared" si="187"/>
        <v>-12</v>
      </c>
      <c r="DQ528" s="20">
        <v>-6.4909999999999997</v>
      </c>
      <c r="DR528">
        <v>16</v>
      </c>
      <c r="DS528">
        <v>0</v>
      </c>
      <c r="DT528">
        <v>0</v>
      </c>
      <c r="DU528">
        <v>0</v>
      </c>
      <c r="DV528">
        <v>0</v>
      </c>
      <c r="DW528">
        <v>752</v>
      </c>
      <c r="DX528">
        <v>958</v>
      </c>
      <c r="DY528">
        <v>563</v>
      </c>
      <c r="DZ528">
        <v>681</v>
      </c>
      <c r="EA528">
        <v>407</v>
      </c>
      <c r="EB528">
        <v>488</v>
      </c>
      <c r="EC528">
        <v>29.97</v>
      </c>
      <c r="ED528">
        <v>45.36</v>
      </c>
      <c r="EE528">
        <v>32</v>
      </c>
      <c r="EF528">
        <v>48</v>
      </c>
      <c r="EG528" s="41">
        <f t="shared" si="188"/>
        <v>7.8624078624078622E-2</v>
      </c>
      <c r="EH528" s="43">
        <f t="shared" si="189"/>
        <v>0.90163934426229508</v>
      </c>
      <c r="EI528" s="44">
        <f t="shared" si="190"/>
        <v>0.98026342288637369</v>
      </c>
      <c r="EJ528">
        <v>755</v>
      </c>
      <c r="EK528">
        <v>962</v>
      </c>
      <c r="EL528">
        <v>567</v>
      </c>
      <c r="EM528">
        <v>684</v>
      </c>
      <c r="EN528">
        <v>407</v>
      </c>
      <c r="EO528">
        <v>492</v>
      </c>
      <c r="EP528">
        <v>32</v>
      </c>
      <c r="EQ528">
        <v>48</v>
      </c>
      <c r="ER528">
        <v>344</v>
      </c>
      <c r="ES528">
        <v>471</v>
      </c>
      <c r="ET528">
        <v>137</v>
      </c>
      <c r="EU528">
        <v>168</v>
      </c>
      <c r="EV528">
        <v>18</v>
      </c>
      <c r="EW528">
        <v>25</v>
      </c>
      <c r="EX528">
        <v>56</v>
      </c>
      <c r="EY528">
        <v>48</v>
      </c>
      <c r="EZ528">
        <v>0.1</v>
      </c>
      <c r="FA528">
        <v>2</v>
      </c>
      <c r="FB528">
        <v>2.2000000000000002</v>
      </c>
      <c r="FC528" s="20">
        <v>10.38</v>
      </c>
      <c r="FD528" s="26">
        <f t="shared" si="191"/>
        <v>0.19961538461538464</v>
      </c>
      <c r="FE528">
        <v>0.26390000000000002</v>
      </c>
      <c r="FF528">
        <v>0.05</v>
      </c>
      <c r="FG528">
        <v>0.37</v>
      </c>
      <c r="FH528">
        <v>0.42</v>
      </c>
      <c r="FL528" s="42">
        <f t="shared" si="192"/>
        <v>158</v>
      </c>
      <c r="FM528" s="20">
        <f t="shared" si="193"/>
        <v>4.125</v>
      </c>
      <c r="FN528" s="41">
        <v>2.9913360700000002E-2</v>
      </c>
      <c r="FO528" s="20">
        <f t="shared" si="194"/>
        <v>4.8</v>
      </c>
      <c r="FP528" s="20">
        <f t="shared" si="195"/>
        <v>6.7018000000000004</v>
      </c>
      <c r="FQ528" s="20">
        <f t="shared" si="196"/>
        <v>115.49501885518094</v>
      </c>
      <c r="FR528">
        <v>10</v>
      </c>
      <c r="FS528" t="s">
        <v>2897</v>
      </c>
      <c r="FT528">
        <v>445</v>
      </c>
      <c r="FV528" t="s">
        <v>711</v>
      </c>
      <c r="FW528" s="45">
        <v>1000000</v>
      </c>
      <c r="FX528" s="45">
        <v>1000000</v>
      </c>
      <c r="FY528">
        <v>850</v>
      </c>
      <c r="FZ528">
        <v>41</v>
      </c>
      <c r="GA528">
        <v>149</v>
      </c>
      <c r="GB528">
        <v>190</v>
      </c>
      <c r="GC528">
        <v>63</v>
      </c>
      <c r="GD528">
        <v>372</v>
      </c>
      <c r="GE528">
        <v>836</v>
      </c>
      <c r="GF528">
        <v>16913</v>
      </c>
      <c r="GG528">
        <v>4.8</v>
      </c>
      <c r="GH528">
        <v>40</v>
      </c>
      <c r="GI528">
        <v>44.8</v>
      </c>
      <c r="GJ528" s="42">
        <f t="shared" si="197"/>
        <v>4.8</v>
      </c>
    </row>
    <row r="529" spans="1:192" x14ac:dyDescent="0.45">
      <c r="A529" s="40">
        <v>33735</v>
      </c>
      <c r="B529" t="s">
        <v>2898</v>
      </c>
      <c r="C529" t="s">
        <v>282</v>
      </c>
      <c r="D529" t="s">
        <v>107</v>
      </c>
      <c r="E529" t="s">
        <v>107</v>
      </c>
      <c r="F529">
        <v>71</v>
      </c>
      <c r="G529">
        <v>192</v>
      </c>
      <c r="H529">
        <v>2010</v>
      </c>
      <c r="I529">
        <v>3</v>
      </c>
      <c r="J529">
        <v>80</v>
      </c>
      <c r="K529" t="s">
        <v>202</v>
      </c>
      <c r="L529">
        <v>2014</v>
      </c>
      <c r="M529">
        <v>25</v>
      </c>
      <c r="N529">
        <v>4</v>
      </c>
      <c r="O529">
        <v>8475810</v>
      </c>
      <c r="P529" t="s">
        <v>2899</v>
      </c>
      <c r="Q529" t="s">
        <v>2900</v>
      </c>
      <c r="R529" t="s">
        <v>2901</v>
      </c>
      <c r="S529" t="s">
        <v>2426</v>
      </c>
      <c r="T529" t="s">
        <v>710</v>
      </c>
      <c r="U529" t="s">
        <v>230</v>
      </c>
      <c r="V529">
        <v>69</v>
      </c>
      <c r="W529">
        <v>13</v>
      </c>
      <c r="X529">
        <v>25</v>
      </c>
      <c r="Y529">
        <v>16</v>
      </c>
      <c r="Z529">
        <v>38</v>
      </c>
      <c r="AA529">
        <v>7</v>
      </c>
      <c r="AB529">
        <v>60</v>
      </c>
      <c r="AC529" s="26">
        <f t="shared" si="176"/>
        <v>0.55072463768115942</v>
      </c>
      <c r="AD529" s="20">
        <f t="shared" si="177"/>
        <v>12.741071428571427</v>
      </c>
      <c r="AE529" s="20">
        <v>13.853</v>
      </c>
      <c r="AF529">
        <v>11</v>
      </c>
      <c r="AG529">
        <v>4.7</v>
      </c>
      <c r="AH529">
        <v>26</v>
      </c>
      <c r="AI529">
        <v>1606</v>
      </c>
      <c r="AJ529">
        <v>66443</v>
      </c>
      <c r="AK529" s="20">
        <v>1107.3833333333</v>
      </c>
      <c r="AL529">
        <v>1107.3800000000001</v>
      </c>
      <c r="AM529">
        <v>1107</v>
      </c>
      <c r="AN529" s="26">
        <f t="shared" si="178"/>
        <v>16.049033816425123</v>
      </c>
      <c r="AO529">
        <v>26.78</v>
      </c>
      <c r="AP529" s="41">
        <f t="shared" si="179"/>
        <v>0.71698113207547165</v>
      </c>
      <c r="AQ529">
        <v>217</v>
      </c>
      <c r="AR529">
        <v>217</v>
      </c>
      <c r="AS529">
        <v>217</v>
      </c>
      <c r="AT529">
        <v>183</v>
      </c>
      <c r="AU529">
        <v>183</v>
      </c>
      <c r="AV529">
        <v>123</v>
      </c>
      <c r="AW529">
        <v>150</v>
      </c>
      <c r="AX529">
        <v>75</v>
      </c>
      <c r="AY529">
        <v>7</v>
      </c>
      <c r="AZ529">
        <v>15</v>
      </c>
      <c r="BA529" s="42">
        <f t="shared" si="180"/>
        <v>22</v>
      </c>
      <c r="BB529">
        <v>16.84</v>
      </c>
      <c r="BC529">
        <v>26.869900000000001</v>
      </c>
      <c r="BD529" s="20">
        <v>345.2</v>
      </c>
      <c r="BE529" s="20">
        <f t="shared" si="181"/>
        <v>562.20000000000005</v>
      </c>
      <c r="BF529" s="20">
        <f t="shared" si="182"/>
        <v>30.461088334627682</v>
      </c>
      <c r="BG529">
        <v>345</v>
      </c>
      <c r="BH529">
        <v>418</v>
      </c>
      <c r="BI529">
        <v>333</v>
      </c>
      <c r="BJ529" s="41">
        <f t="shared" si="183"/>
        <v>0.50884955752212391</v>
      </c>
      <c r="BK529">
        <v>97</v>
      </c>
      <c r="BL529">
        <v>97</v>
      </c>
      <c r="BM529">
        <v>122</v>
      </c>
      <c r="BN529" s="42">
        <f t="shared" si="184"/>
        <v>-25</v>
      </c>
      <c r="BO529">
        <v>60</v>
      </c>
      <c r="BP529">
        <v>32</v>
      </c>
      <c r="BQ529">
        <v>31</v>
      </c>
      <c r="BR529">
        <v>40</v>
      </c>
      <c r="BS529" s="41">
        <f t="shared" si="185"/>
        <v>5.1880674448767837E-2</v>
      </c>
      <c r="BT529">
        <v>8</v>
      </c>
      <c r="BU529">
        <v>23</v>
      </c>
      <c r="BV529" s="41">
        <f t="shared" si="186"/>
        <v>0.25806451612903225</v>
      </c>
      <c r="BW529">
        <v>1</v>
      </c>
      <c r="BX529">
        <v>7</v>
      </c>
      <c r="BY529">
        <v>3</v>
      </c>
      <c r="BZ529">
        <v>10</v>
      </c>
      <c r="CA529">
        <v>4</v>
      </c>
      <c r="CB529">
        <v>6</v>
      </c>
      <c r="CC529">
        <v>2</v>
      </c>
      <c r="CD529">
        <v>4</v>
      </c>
      <c r="CE529">
        <v>3</v>
      </c>
      <c r="CF529">
        <v>8</v>
      </c>
      <c r="CG529">
        <v>5</v>
      </c>
      <c r="CH529">
        <v>15</v>
      </c>
      <c r="CI529">
        <v>0</v>
      </c>
      <c r="CJ529">
        <v>1</v>
      </c>
      <c r="CK529">
        <v>4</v>
      </c>
      <c r="CL529">
        <v>3</v>
      </c>
      <c r="CM529">
        <v>1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1</v>
      </c>
      <c r="CT529">
        <v>1</v>
      </c>
      <c r="CU529">
        <v>1</v>
      </c>
      <c r="CV529">
        <v>8</v>
      </c>
      <c r="CW529">
        <v>1</v>
      </c>
      <c r="CX529">
        <v>5</v>
      </c>
      <c r="CY529">
        <v>8</v>
      </c>
      <c r="CZ529">
        <v>46</v>
      </c>
      <c r="DA529">
        <v>25</v>
      </c>
      <c r="DB529">
        <v>1</v>
      </c>
      <c r="DC529">
        <v>5</v>
      </c>
      <c r="DD529">
        <v>17</v>
      </c>
      <c r="DE529">
        <v>5</v>
      </c>
      <c r="DF529">
        <v>6</v>
      </c>
      <c r="DG529">
        <v>64</v>
      </c>
      <c r="DH529">
        <v>13</v>
      </c>
      <c r="DI529">
        <v>26</v>
      </c>
      <c r="DJ529">
        <v>12</v>
      </c>
      <c r="DK529">
        <v>12</v>
      </c>
      <c r="DL529">
        <v>0</v>
      </c>
      <c r="DM529">
        <v>23</v>
      </c>
      <c r="DN529">
        <v>23</v>
      </c>
      <c r="DO529">
        <v>0</v>
      </c>
      <c r="DP529" s="42">
        <f t="shared" si="187"/>
        <v>13</v>
      </c>
      <c r="DQ529" s="20">
        <v>9.6780000000000008</v>
      </c>
      <c r="DR529">
        <v>13</v>
      </c>
      <c r="DS529">
        <v>0</v>
      </c>
      <c r="DT529">
        <v>0</v>
      </c>
      <c r="DU529">
        <v>0</v>
      </c>
      <c r="DV529">
        <v>0</v>
      </c>
      <c r="DW529">
        <v>1121</v>
      </c>
      <c r="DX529">
        <v>984</v>
      </c>
      <c r="DY529">
        <v>837</v>
      </c>
      <c r="DZ529">
        <v>731</v>
      </c>
      <c r="EA529">
        <v>598</v>
      </c>
      <c r="EB529">
        <v>516</v>
      </c>
      <c r="EC529">
        <v>54.41</v>
      </c>
      <c r="ED529">
        <v>49.5</v>
      </c>
      <c r="EE529">
        <v>53</v>
      </c>
      <c r="EF529">
        <v>48</v>
      </c>
      <c r="EG529" s="41">
        <f t="shared" si="188"/>
        <v>8.8628762541806017E-2</v>
      </c>
      <c r="EH529" s="43">
        <f t="shared" si="189"/>
        <v>0.90697674418604657</v>
      </c>
      <c r="EI529" s="44">
        <f t="shared" si="190"/>
        <v>0.99560550672785264</v>
      </c>
      <c r="EJ529">
        <v>1123</v>
      </c>
      <c r="EK529">
        <v>983</v>
      </c>
      <c r="EL529">
        <v>839</v>
      </c>
      <c r="EM529">
        <v>729</v>
      </c>
      <c r="EN529">
        <v>601</v>
      </c>
      <c r="EO529">
        <v>514</v>
      </c>
      <c r="EP529">
        <v>53</v>
      </c>
      <c r="EQ529">
        <v>48</v>
      </c>
      <c r="ER529">
        <v>545</v>
      </c>
      <c r="ES529">
        <v>508</v>
      </c>
      <c r="ET529">
        <v>204</v>
      </c>
      <c r="EU529">
        <v>213</v>
      </c>
      <c r="EV529">
        <v>31</v>
      </c>
      <c r="EW529">
        <v>22</v>
      </c>
      <c r="EX529">
        <v>64</v>
      </c>
      <c r="EY529">
        <v>73</v>
      </c>
      <c r="EZ529">
        <v>2.1</v>
      </c>
      <c r="FA529">
        <v>1.6</v>
      </c>
      <c r="FB529">
        <v>3.7</v>
      </c>
      <c r="FC529" s="20">
        <v>50.02</v>
      </c>
      <c r="FD529" s="26">
        <f t="shared" si="191"/>
        <v>0.72492753623188411</v>
      </c>
      <c r="FE529">
        <v>3.0975999999999999</v>
      </c>
      <c r="FF529">
        <v>0.94</v>
      </c>
      <c r="FG529">
        <v>0.38</v>
      </c>
      <c r="FH529">
        <v>1.31</v>
      </c>
      <c r="FL529" s="42">
        <f t="shared" si="192"/>
        <v>163</v>
      </c>
      <c r="FM529" s="20">
        <f t="shared" si="193"/>
        <v>9.8461538461538467</v>
      </c>
      <c r="FN529" s="41">
        <v>6.0113911900000004E-2</v>
      </c>
      <c r="FO529" s="20">
        <f t="shared" si="194"/>
        <v>35.4</v>
      </c>
      <c r="FP529" s="20">
        <f t="shared" si="195"/>
        <v>39.935600000000001</v>
      </c>
      <c r="FQ529" s="20">
        <f t="shared" si="196"/>
        <v>114.05298994021923</v>
      </c>
      <c r="FR529">
        <v>4</v>
      </c>
      <c r="FS529" t="s">
        <v>189</v>
      </c>
      <c r="FT529">
        <v>195</v>
      </c>
      <c r="FV529" t="s">
        <v>751</v>
      </c>
      <c r="FW529" s="45">
        <v>660000</v>
      </c>
      <c r="FX529" s="45">
        <v>640000</v>
      </c>
      <c r="FY529">
        <v>181</v>
      </c>
      <c r="FZ529">
        <v>33</v>
      </c>
      <c r="GA529">
        <v>46</v>
      </c>
      <c r="GB529">
        <v>79</v>
      </c>
      <c r="GC529">
        <v>13</v>
      </c>
      <c r="GD529">
        <v>50</v>
      </c>
      <c r="GE529">
        <v>335</v>
      </c>
      <c r="GF529">
        <v>2565</v>
      </c>
      <c r="GG529">
        <v>4.8</v>
      </c>
      <c r="GH529">
        <v>2.9</v>
      </c>
      <c r="GI529">
        <v>7.7</v>
      </c>
      <c r="GJ529" s="42">
        <f t="shared" si="197"/>
        <v>35.4</v>
      </c>
    </row>
    <row r="530" spans="1:192" x14ac:dyDescent="0.45">
      <c r="A530" s="40">
        <v>31833</v>
      </c>
      <c r="B530" t="s">
        <v>2902</v>
      </c>
      <c r="C530" t="s">
        <v>282</v>
      </c>
      <c r="D530" t="s">
        <v>107</v>
      </c>
      <c r="E530" t="s">
        <v>107</v>
      </c>
      <c r="F530">
        <v>74</v>
      </c>
      <c r="G530">
        <v>214</v>
      </c>
      <c r="H530">
        <v>2005</v>
      </c>
      <c r="I530">
        <v>2</v>
      </c>
      <c r="J530">
        <v>42</v>
      </c>
      <c r="K530" t="s">
        <v>92</v>
      </c>
      <c r="L530">
        <v>2007</v>
      </c>
      <c r="M530">
        <v>30</v>
      </c>
      <c r="N530">
        <v>11</v>
      </c>
      <c r="O530">
        <v>8471716</v>
      </c>
      <c r="P530" t="s">
        <v>2903</v>
      </c>
      <c r="Q530" t="s">
        <v>2904</v>
      </c>
      <c r="R530" t="s">
        <v>2905</v>
      </c>
      <c r="S530" t="s">
        <v>766</v>
      </c>
      <c r="T530" t="s">
        <v>725</v>
      </c>
      <c r="U530" t="s">
        <v>298</v>
      </c>
      <c r="V530">
        <v>75</v>
      </c>
      <c r="W530">
        <v>13</v>
      </c>
      <c r="X530">
        <v>22</v>
      </c>
      <c r="Y530">
        <v>9</v>
      </c>
      <c r="Z530">
        <v>35</v>
      </c>
      <c r="AA530">
        <v>5</v>
      </c>
      <c r="AB530">
        <v>28</v>
      </c>
      <c r="AC530" s="26">
        <f t="shared" si="176"/>
        <v>0.46666666666666667</v>
      </c>
      <c r="AD530" s="20">
        <f t="shared" si="177"/>
        <v>8.115808823529413</v>
      </c>
      <c r="AE530" s="20">
        <v>12.942</v>
      </c>
      <c r="AF530">
        <v>-11</v>
      </c>
      <c r="AG530">
        <v>-5.0999999999999996</v>
      </c>
      <c r="AH530">
        <v>78</v>
      </c>
      <c r="AI530">
        <v>1662</v>
      </c>
      <c r="AJ530">
        <v>74479</v>
      </c>
      <c r="AK530" s="20">
        <v>1241.3166666667</v>
      </c>
      <c r="AL530">
        <v>1225.3800000000001</v>
      </c>
      <c r="AM530">
        <v>1241</v>
      </c>
      <c r="AN530" s="26">
        <f t="shared" si="178"/>
        <v>16.550888888888888</v>
      </c>
      <c r="AO530">
        <v>27.63</v>
      </c>
      <c r="AP530" s="41">
        <f t="shared" si="179"/>
        <v>0.625</v>
      </c>
      <c r="AQ530">
        <v>196</v>
      </c>
      <c r="AR530">
        <v>200</v>
      </c>
      <c r="AS530">
        <v>201</v>
      </c>
      <c r="AT530">
        <v>164</v>
      </c>
      <c r="AU530">
        <v>168</v>
      </c>
      <c r="AV530">
        <v>110</v>
      </c>
      <c r="AW530">
        <v>142</v>
      </c>
      <c r="AX530">
        <v>78</v>
      </c>
      <c r="AY530">
        <v>7</v>
      </c>
      <c r="AZ530">
        <v>16</v>
      </c>
      <c r="BA530" s="42">
        <f t="shared" si="180"/>
        <v>23</v>
      </c>
      <c r="BB530">
        <v>15.42</v>
      </c>
      <c r="BC530">
        <v>25.7727</v>
      </c>
      <c r="BD530" s="20">
        <v>176.9</v>
      </c>
      <c r="BE530" s="20">
        <f t="shared" si="181"/>
        <v>372.9</v>
      </c>
      <c r="BF530" s="20">
        <f t="shared" si="182"/>
        <v>18.258825833618957</v>
      </c>
      <c r="BG530">
        <v>480</v>
      </c>
      <c r="BH530">
        <v>391</v>
      </c>
      <c r="BI530">
        <v>397</v>
      </c>
      <c r="BJ530" s="41">
        <f t="shared" si="183"/>
        <v>0.54732041049030788</v>
      </c>
      <c r="BK530">
        <v>174</v>
      </c>
      <c r="BL530">
        <v>173</v>
      </c>
      <c r="BM530">
        <v>78</v>
      </c>
      <c r="BN530" s="42">
        <f t="shared" si="184"/>
        <v>95</v>
      </c>
      <c r="BO530">
        <v>58</v>
      </c>
      <c r="BP530">
        <v>34</v>
      </c>
      <c r="BQ530">
        <v>21</v>
      </c>
      <c r="BR530">
        <v>40</v>
      </c>
      <c r="BS530" s="41">
        <f t="shared" si="185"/>
        <v>4.6082949308755762E-2</v>
      </c>
      <c r="BT530">
        <v>47</v>
      </c>
      <c r="BU530">
        <v>50</v>
      </c>
      <c r="BV530" s="41">
        <f t="shared" si="186"/>
        <v>0.4845360824742268</v>
      </c>
      <c r="BW530">
        <v>11</v>
      </c>
      <c r="BX530">
        <v>19</v>
      </c>
      <c r="BY530">
        <v>13</v>
      </c>
      <c r="BZ530">
        <v>11</v>
      </c>
      <c r="CA530">
        <v>23</v>
      </c>
      <c r="CB530">
        <v>20</v>
      </c>
      <c r="CC530">
        <v>10</v>
      </c>
      <c r="CD530">
        <v>13</v>
      </c>
      <c r="CE530">
        <v>14</v>
      </c>
      <c r="CF530">
        <v>18</v>
      </c>
      <c r="CG530">
        <v>38</v>
      </c>
      <c r="CH530">
        <v>39</v>
      </c>
      <c r="CI530">
        <v>0</v>
      </c>
      <c r="CJ530">
        <v>0</v>
      </c>
      <c r="CK530">
        <v>3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2</v>
      </c>
      <c r="CT530">
        <v>1</v>
      </c>
      <c r="CU530">
        <v>0</v>
      </c>
      <c r="CV530">
        <v>6</v>
      </c>
      <c r="CW530">
        <v>0</v>
      </c>
      <c r="CX530">
        <v>1</v>
      </c>
      <c r="CY530">
        <v>3</v>
      </c>
      <c r="CZ530">
        <v>54</v>
      </c>
      <c r="DA530">
        <v>16</v>
      </c>
      <c r="DB530">
        <v>4</v>
      </c>
      <c r="DC530">
        <v>10</v>
      </c>
      <c r="DD530">
        <v>20</v>
      </c>
      <c r="DE530">
        <v>11</v>
      </c>
      <c r="DF530">
        <v>3</v>
      </c>
      <c r="DG530">
        <v>46</v>
      </c>
      <c r="DH530">
        <v>29</v>
      </c>
      <c r="DI530">
        <v>16</v>
      </c>
      <c r="DJ530">
        <v>27</v>
      </c>
      <c r="DK530">
        <v>23</v>
      </c>
      <c r="DL530">
        <v>4</v>
      </c>
      <c r="DM530">
        <v>19</v>
      </c>
      <c r="DN530">
        <v>15</v>
      </c>
      <c r="DO530">
        <v>4</v>
      </c>
      <c r="DP530" s="42">
        <f t="shared" si="187"/>
        <v>-13</v>
      </c>
      <c r="DQ530" s="20">
        <v>-7.8860000000000001</v>
      </c>
      <c r="DR530">
        <v>24</v>
      </c>
      <c r="DS530">
        <v>4</v>
      </c>
      <c r="DT530">
        <v>0</v>
      </c>
      <c r="DU530">
        <v>1</v>
      </c>
      <c r="DV530">
        <v>0</v>
      </c>
      <c r="DW530">
        <v>1180</v>
      </c>
      <c r="DX530">
        <v>1098</v>
      </c>
      <c r="DY530">
        <v>911</v>
      </c>
      <c r="DZ530">
        <v>828</v>
      </c>
      <c r="EA530">
        <v>642</v>
      </c>
      <c r="EB530">
        <v>609</v>
      </c>
      <c r="EC530">
        <v>63.55</v>
      </c>
      <c r="ED530">
        <v>59.22</v>
      </c>
      <c r="EE530">
        <v>56</v>
      </c>
      <c r="EF530">
        <v>65</v>
      </c>
      <c r="EG530" s="41">
        <f t="shared" si="188"/>
        <v>8.7227414330218064E-2</v>
      </c>
      <c r="EH530" s="43">
        <f t="shared" si="189"/>
        <v>0.89326765188834156</v>
      </c>
      <c r="EI530" s="44">
        <f t="shared" si="190"/>
        <v>0.98049506621855964</v>
      </c>
      <c r="EJ530">
        <v>1194</v>
      </c>
      <c r="EK530">
        <v>1111</v>
      </c>
      <c r="EL530">
        <v>921</v>
      </c>
      <c r="EM530">
        <v>836</v>
      </c>
      <c r="EN530">
        <v>652</v>
      </c>
      <c r="EO530">
        <v>618</v>
      </c>
      <c r="EP530">
        <v>58</v>
      </c>
      <c r="EQ530">
        <v>65</v>
      </c>
      <c r="ER530">
        <v>574</v>
      </c>
      <c r="ES530">
        <v>561</v>
      </c>
      <c r="ET530">
        <v>219</v>
      </c>
      <c r="EU530">
        <v>224</v>
      </c>
      <c r="EV530">
        <v>32</v>
      </c>
      <c r="EW530">
        <v>32</v>
      </c>
      <c r="EX530">
        <v>84</v>
      </c>
      <c r="EY530">
        <v>84</v>
      </c>
      <c r="EZ530">
        <v>1.4</v>
      </c>
      <c r="FA530">
        <v>1.1000000000000001</v>
      </c>
      <c r="FB530">
        <v>2.5</v>
      </c>
      <c r="FC530" s="20">
        <v>26.6</v>
      </c>
      <c r="FD530" s="26">
        <f t="shared" si="191"/>
        <v>0.35466666666666669</v>
      </c>
      <c r="FE530">
        <v>2.1930000000000001</v>
      </c>
      <c r="FF530">
        <v>0.13</v>
      </c>
      <c r="FG530">
        <v>-0.02</v>
      </c>
      <c r="FH530">
        <v>0.11</v>
      </c>
      <c r="FI530">
        <v>1</v>
      </c>
      <c r="FJ530">
        <v>1</v>
      </c>
      <c r="FK530">
        <v>1</v>
      </c>
      <c r="FL530" s="42">
        <f t="shared" si="192"/>
        <v>296</v>
      </c>
      <c r="FM530" s="20">
        <f t="shared" si="193"/>
        <v>8.125</v>
      </c>
      <c r="FN530" s="41">
        <v>7.1423785599999998E-2</v>
      </c>
      <c r="FO530" s="20">
        <f t="shared" si="194"/>
        <v>27.2</v>
      </c>
      <c r="FP530" s="20">
        <f t="shared" si="195"/>
        <v>33.422800000000002</v>
      </c>
      <c r="FQ530" s="20">
        <f t="shared" si="196"/>
        <v>111.54090975860549</v>
      </c>
      <c r="FR530">
        <v>4</v>
      </c>
      <c r="FS530" t="s">
        <v>111</v>
      </c>
      <c r="FT530">
        <v>195</v>
      </c>
      <c r="FU530" t="s">
        <v>702</v>
      </c>
      <c r="FV530" t="s">
        <v>711</v>
      </c>
      <c r="FW530" s="45">
        <v>5000000</v>
      </c>
      <c r="FX530" s="45">
        <v>4250000</v>
      </c>
      <c r="FY530">
        <v>619</v>
      </c>
      <c r="FZ530">
        <v>100</v>
      </c>
      <c r="GA530">
        <v>130</v>
      </c>
      <c r="GB530">
        <v>230</v>
      </c>
      <c r="GC530">
        <v>-28</v>
      </c>
      <c r="GD530">
        <v>545</v>
      </c>
      <c r="GE530">
        <v>1103</v>
      </c>
      <c r="GF530">
        <v>9352</v>
      </c>
      <c r="GG530">
        <v>10.199999999999999</v>
      </c>
      <c r="GH530">
        <v>9.5</v>
      </c>
      <c r="GI530">
        <v>19.7</v>
      </c>
      <c r="GJ530" s="42">
        <f t="shared" si="197"/>
        <v>27.2</v>
      </c>
    </row>
    <row r="531" spans="1:192" x14ac:dyDescent="0.45">
      <c r="A531" s="40">
        <v>31697</v>
      </c>
      <c r="B531" t="s">
        <v>2312</v>
      </c>
      <c r="C531" t="s">
        <v>2313</v>
      </c>
      <c r="D531" t="s">
        <v>91</v>
      </c>
      <c r="E531" t="s">
        <v>91</v>
      </c>
      <c r="F531">
        <v>76</v>
      </c>
      <c r="G531">
        <v>212</v>
      </c>
      <c r="H531">
        <v>2005</v>
      </c>
      <c r="I531">
        <v>2</v>
      </c>
      <c r="J531">
        <v>55</v>
      </c>
      <c r="K531" t="s">
        <v>202</v>
      </c>
      <c r="L531">
        <v>2009</v>
      </c>
      <c r="M531">
        <v>31</v>
      </c>
      <c r="N531">
        <v>9</v>
      </c>
      <c r="O531">
        <v>8471717</v>
      </c>
      <c r="P531" t="s">
        <v>2906</v>
      </c>
      <c r="Q531" t="s">
        <v>2907</v>
      </c>
      <c r="R531" t="s">
        <v>2908</v>
      </c>
      <c r="S531" t="s">
        <v>739</v>
      </c>
      <c r="T531" t="s">
        <v>720</v>
      </c>
      <c r="U531" t="s">
        <v>263</v>
      </c>
      <c r="V531">
        <v>38</v>
      </c>
      <c r="W531">
        <v>1</v>
      </c>
      <c r="X531">
        <v>3</v>
      </c>
      <c r="Y531">
        <v>0</v>
      </c>
      <c r="Z531">
        <v>4</v>
      </c>
      <c r="AA531">
        <v>26</v>
      </c>
      <c r="AB531">
        <v>81</v>
      </c>
      <c r="AC531" s="26">
        <f t="shared" si="176"/>
        <v>0.10526315789473684</v>
      </c>
      <c r="AD531" s="20">
        <f t="shared" si="177"/>
        <v>-1.5566037735849054</v>
      </c>
      <c r="AE531" s="20">
        <v>1.3820000000000001</v>
      </c>
      <c r="AF531">
        <v>-1</v>
      </c>
      <c r="AG531">
        <v>-2.2999999999999998</v>
      </c>
      <c r="AH531">
        <v>62</v>
      </c>
      <c r="AI531">
        <v>834</v>
      </c>
      <c r="AJ531">
        <v>35803</v>
      </c>
      <c r="AK531" s="20">
        <v>596.71666666666999</v>
      </c>
      <c r="AL531">
        <v>596.70000000000005</v>
      </c>
      <c r="AM531">
        <v>597</v>
      </c>
      <c r="AN531" s="26">
        <f t="shared" si="178"/>
        <v>15.703070175438597</v>
      </c>
      <c r="AO531">
        <v>26.37</v>
      </c>
      <c r="AP531" s="41">
        <f t="shared" si="179"/>
        <v>0.22222222222222221</v>
      </c>
      <c r="AQ531">
        <v>75</v>
      </c>
      <c r="AR531">
        <v>75</v>
      </c>
      <c r="AS531">
        <v>75</v>
      </c>
      <c r="AT531">
        <v>53</v>
      </c>
      <c r="AU531">
        <v>53</v>
      </c>
      <c r="AV531">
        <v>39</v>
      </c>
      <c r="AW531">
        <v>17</v>
      </c>
      <c r="AX531">
        <v>1</v>
      </c>
      <c r="AY531">
        <v>0</v>
      </c>
      <c r="AZ531">
        <v>3</v>
      </c>
      <c r="BA531" s="42">
        <f t="shared" si="180"/>
        <v>3</v>
      </c>
      <c r="BB531">
        <v>1.27</v>
      </c>
      <c r="BC531">
        <v>55.256399999999999</v>
      </c>
      <c r="BD531" s="20">
        <v>0</v>
      </c>
      <c r="BE531" s="20">
        <f t="shared" si="181"/>
        <v>75</v>
      </c>
      <c r="BF531" s="20">
        <f t="shared" si="182"/>
        <v>7.5414781297134237</v>
      </c>
      <c r="BG531">
        <v>207</v>
      </c>
      <c r="BH531">
        <v>210</v>
      </c>
      <c r="BI531">
        <v>195</v>
      </c>
      <c r="BJ531" s="41">
        <f t="shared" si="183"/>
        <v>0.5149253731343284</v>
      </c>
      <c r="BK531">
        <v>80</v>
      </c>
      <c r="BL531">
        <v>80</v>
      </c>
      <c r="BM531">
        <v>56</v>
      </c>
      <c r="BN531" s="42">
        <f t="shared" si="184"/>
        <v>24</v>
      </c>
      <c r="BO531">
        <v>14</v>
      </c>
      <c r="BP531">
        <v>13</v>
      </c>
      <c r="BQ531">
        <v>7</v>
      </c>
      <c r="BR531">
        <v>56</v>
      </c>
      <c r="BS531" s="41">
        <f t="shared" si="185"/>
        <v>0.1095890410958904</v>
      </c>
      <c r="BT531">
        <v>0</v>
      </c>
      <c r="BU531">
        <v>0</v>
      </c>
      <c r="BV531" s="41">
        <f t="shared" si="186"/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12</v>
      </c>
      <c r="DA531">
        <v>0</v>
      </c>
      <c r="DB531">
        <v>0</v>
      </c>
      <c r="DC531">
        <v>20</v>
      </c>
      <c r="DD531">
        <v>4</v>
      </c>
      <c r="DE531">
        <v>0</v>
      </c>
      <c r="DF531">
        <v>0</v>
      </c>
      <c r="DG531">
        <v>15</v>
      </c>
      <c r="DH531">
        <v>18</v>
      </c>
      <c r="DI531">
        <v>1</v>
      </c>
      <c r="DJ531">
        <v>17</v>
      </c>
      <c r="DK531">
        <v>12</v>
      </c>
      <c r="DL531">
        <v>5</v>
      </c>
      <c r="DM531">
        <v>7</v>
      </c>
      <c r="DN531">
        <v>1</v>
      </c>
      <c r="DO531">
        <v>6</v>
      </c>
      <c r="DP531" s="42">
        <f t="shared" si="187"/>
        <v>-17</v>
      </c>
      <c r="DQ531" s="20">
        <v>-3.68</v>
      </c>
      <c r="DR531">
        <v>11</v>
      </c>
      <c r="DS531">
        <v>6</v>
      </c>
      <c r="DT531">
        <v>0</v>
      </c>
      <c r="DU531">
        <v>1</v>
      </c>
      <c r="DV531">
        <v>0</v>
      </c>
      <c r="DW531">
        <v>509</v>
      </c>
      <c r="DX531">
        <v>610</v>
      </c>
      <c r="DY531">
        <v>378</v>
      </c>
      <c r="DZ531">
        <v>455</v>
      </c>
      <c r="EA531">
        <v>276</v>
      </c>
      <c r="EB531">
        <v>309</v>
      </c>
      <c r="EC531">
        <v>19.25</v>
      </c>
      <c r="ED531">
        <v>28.38</v>
      </c>
      <c r="EE531">
        <v>18</v>
      </c>
      <c r="EF531">
        <v>24</v>
      </c>
      <c r="EG531" s="41">
        <f t="shared" si="188"/>
        <v>6.5217391304347824E-2</v>
      </c>
      <c r="EH531" s="43">
        <f t="shared" si="189"/>
        <v>0.92233009708737868</v>
      </c>
      <c r="EI531" s="44">
        <f t="shared" si="190"/>
        <v>0.98754748839172646</v>
      </c>
      <c r="EJ531">
        <v>514</v>
      </c>
      <c r="EK531">
        <v>611</v>
      </c>
      <c r="EL531">
        <v>381</v>
      </c>
      <c r="EM531">
        <v>456</v>
      </c>
      <c r="EN531">
        <v>277</v>
      </c>
      <c r="EO531">
        <v>310</v>
      </c>
      <c r="EP531">
        <v>19</v>
      </c>
      <c r="EQ531">
        <v>24</v>
      </c>
      <c r="ER531">
        <v>247</v>
      </c>
      <c r="ES531">
        <v>304</v>
      </c>
      <c r="ET531">
        <v>78</v>
      </c>
      <c r="EU531">
        <v>112</v>
      </c>
      <c r="EV531">
        <v>7</v>
      </c>
      <c r="EW531">
        <v>13</v>
      </c>
      <c r="EX531">
        <v>36</v>
      </c>
      <c r="EY531">
        <v>36</v>
      </c>
      <c r="EZ531">
        <v>-0.2</v>
      </c>
      <c r="FA531">
        <v>1.2</v>
      </c>
      <c r="FB531">
        <v>1</v>
      </c>
      <c r="FC531" s="20">
        <v>6.72</v>
      </c>
      <c r="FD531" s="26">
        <f t="shared" si="191"/>
        <v>0.17684210526315788</v>
      </c>
      <c r="FE531">
        <v>0.313</v>
      </c>
      <c r="FF531">
        <v>-0.13</v>
      </c>
      <c r="FG531">
        <v>-0.02</v>
      </c>
      <c r="FH531">
        <v>-0.15</v>
      </c>
      <c r="FL531" s="42">
        <f t="shared" si="192"/>
        <v>204</v>
      </c>
      <c r="FM531" s="20">
        <f t="shared" si="193"/>
        <v>7.9090909090909092</v>
      </c>
      <c r="FN531" s="41">
        <v>8.1123862000000001E-3</v>
      </c>
      <c r="FO531" s="20">
        <f t="shared" si="194"/>
        <v>-2.2000000000000002</v>
      </c>
      <c r="FP531" s="20">
        <f t="shared" si="195"/>
        <v>3.2640000000000002</v>
      </c>
      <c r="FQ531" s="20">
        <f t="shared" si="196"/>
        <v>112.51885369532427</v>
      </c>
      <c r="FR531">
        <v>36</v>
      </c>
      <c r="FS531" t="s">
        <v>1410</v>
      </c>
      <c r="FT531">
        <v>1207</v>
      </c>
      <c r="FV531" t="s">
        <v>711</v>
      </c>
      <c r="FW531" s="45">
        <v>3000000</v>
      </c>
      <c r="FX531" s="45">
        <v>2750000</v>
      </c>
      <c r="FY531">
        <v>462</v>
      </c>
      <c r="FZ531">
        <v>13</v>
      </c>
      <c r="GA531">
        <v>53</v>
      </c>
      <c r="GB531">
        <v>66</v>
      </c>
      <c r="GC531">
        <v>60</v>
      </c>
      <c r="GD531">
        <v>652</v>
      </c>
      <c r="GE531">
        <v>375</v>
      </c>
      <c r="GF531">
        <v>7533</v>
      </c>
      <c r="GG531">
        <v>-0.4</v>
      </c>
      <c r="GH531">
        <v>19.8</v>
      </c>
      <c r="GI531">
        <v>19.399999999999999</v>
      </c>
      <c r="GJ531" s="42">
        <f t="shared" si="197"/>
        <v>-2.2000000000000002</v>
      </c>
    </row>
    <row r="532" spans="1:192" x14ac:dyDescent="0.45">
      <c r="A532" s="40">
        <v>33707</v>
      </c>
      <c r="B532" t="s">
        <v>2909</v>
      </c>
      <c r="D532" t="s">
        <v>120</v>
      </c>
      <c r="E532" t="s">
        <v>120</v>
      </c>
      <c r="F532">
        <v>72</v>
      </c>
      <c r="G532">
        <v>190</v>
      </c>
      <c r="H532">
        <v>2010</v>
      </c>
      <c r="I532">
        <v>4</v>
      </c>
      <c r="J532">
        <v>99</v>
      </c>
      <c r="K532" t="s">
        <v>202</v>
      </c>
      <c r="L532">
        <v>2015</v>
      </c>
      <c r="M532">
        <v>25</v>
      </c>
      <c r="N532">
        <v>3</v>
      </c>
      <c r="O532">
        <v>8475820</v>
      </c>
      <c r="P532" t="s">
        <v>2910</v>
      </c>
      <c r="Q532" t="s">
        <v>2911</v>
      </c>
      <c r="R532" t="s">
        <v>2912</v>
      </c>
      <c r="S532" t="s">
        <v>333</v>
      </c>
      <c r="T532" t="s">
        <v>710</v>
      </c>
      <c r="U532" t="s">
        <v>319</v>
      </c>
      <c r="V532">
        <v>66</v>
      </c>
      <c r="W532">
        <v>14</v>
      </c>
      <c r="X532">
        <v>18</v>
      </c>
      <c r="Y532">
        <v>13</v>
      </c>
      <c r="Z532">
        <v>32</v>
      </c>
      <c r="AA532">
        <v>11</v>
      </c>
      <c r="AB532">
        <v>35</v>
      </c>
      <c r="AC532" s="26">
        <f t="shared" si="176"/>
        <v>0.48484848484848486</v>
      </c>
      <c r="AD532" s="20">
        <f t="shared" si="177"/>
        <v>6.4671532846715323</v>
      </c>
      <c r="AE532" s="20">
        <v>12.11</v>
      </c>
      <c r="AF532">
        <v>10</v>
      </c>
      <c r="AG532">
        <v>12.3</v>
      </c>
      <c r="AH532">
        <v>26</v>
      </c>
      <c r="AI532">
        <v>1387</v>
      </c>
      <c r="AJ532">
        <v>59293</v>
      </c>
      <c r="AK532" s="20">
        <v>988.21666666666999</v>
      </c>
      <c r="AL532">
        <v>988.22</v>
      </c>
      <c r="AM532">
        <v>988</v>
      </c>
      <c r="AN532" s="26">
        <f t="shared" si="178"/>
        <v>14.972979797979798</v>
      </c>
      <c r="AO532">
        <v>24.89</v>
      </c>
      <c r="AP532" s="41">
        <f t="shared" si="179"/>
        <v>0.59259259259259256</v>
      </c>
      <c r="AQ532">
        <v>201</v>
      </c>
      <c r="AR532">
        <v>201</v>
      </c>
      <c r="AS532">
        <v>201</v>
      </c>
      <c r="AT532">
        <v>157</v>
      </c>
      <c r="AU532">
        <v>157</v>
      </c>
      <c r="AV532">
        <v>129</v>
      </c>
      <c r="AW532">
        <v>148</v>
      </c>
      <c r="AX532">
        <v>72</v>
      </c>
      <c r="AY532">
        <v>2</v>
      </c>
      <c r="AZ532">
        <v>18</v>
      </c>
      <c r="BA532" s="42">
        <f t="shared" si="180"/>
        <v>20</v>
      </c>
      <c r="BB532">
        <v>14.89</v>
      </c>
      <c r="BC532">
        <v>23.612400000000001</v>
      </c>
      <c r="BD532" s="20">
        <v>288.60000000000002</v>
      </c>
      <c r="BE532" s="20">
        <f t="shared" si="181"/>
        <v>489.6</v>
      </c>
      <c r="BF532" s="20">
        <f t="shared" si="182"/>
        <v>29.726174333650402</v>
      </c>
      <c r="BG532">
        <v>354</v>
      </c>
      <c r="BH532">
        <v>345</v>
      </c>
      <c r="BI532">
        <v>235</v>
      </c>
      <c r="BJ532" s="41">
        <f t="shared" si="183"/>
        <v>0.60101867572156198</v>
      </c>
      <c r="BK532">
        <v>28</v>
      </c>
      <c r="BL532">
        <v>28</v>
      </c>
      <c r="BM532">
        <v>159</v>
      </c>
      <c r="BN532" s="42">
        <f t="shared" si="184"/>
        <v>-131</v>
      </c>
      <c r="BO532">
        <v>28</v>
      </c>
      <c r="BP532">
        <v>33</v>
      </c>
      <c r="BQ532">
        <v>46</v>
      </c>
      <c r="BR532">
        <v>28</v>
      </c>
      <c r="BS532" s="41">
        <f t="shared" si="185"/>
        <v>4.6511627906976744E-2</v>
      </c>
      <c r="BT532">
        <v>5</v>
      </c>
      <c r="BU532">
        <v>7</v>
      </c>
      <c r="BV532" s="41">
        <f t="shared" si="186"/>
        <v>0.41666666666666669</v>
      </c>
      <c r="BW532">
        <v>1</v>
      </c>
      <c r="BX532">
        <v>1</v>
      </c>
      <c r="BY532">
        <v>2</v>
      </c>
      <c r="BZ532">
        <v>1</v>
      </c>
      <c r="CA532">
        <v>2</v>
      </c>
      <c r="CB532">
        <v>5</v>
      </c>
      <c r="CC532">
        <v>1</v>
      </c>
      <c r="CD532">
        <v>1</v>
      </c>
      <c r="CE532">
        <v>3</v>
      </c>
      <c r="CF532">
        <v>3</v>
      </c>
      <c r="CG532">
        <v>2</v>
      </c>
      <c r="CH532">
        <v>7</v>
      </c>
      <c r="CI532">
        <v>0</v>
      </c>
      <c r="CJ532">
        <v>0</v>
      </c>
      <c r="CK532">
        <v>4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7</v>
      </c>
      <c r="CW532">
        <v>0</v>
      </c>
      <c r="CX532">
        <v>2</v>
      </c>
      <c r="CY532">
        <v>4</v>
      </c>
      <c r="CZ532">
        <v>22</v>
      </c>
      <c r="DA532">
        <v>15</v>
      </c>
      <c r="DB532">
        <v>5</v>
      </c>
      <c r="DC532">
        <v>8</v>
      </c>
      <c r="DD532">
        <v>5</v>
      </c>
      <c r="DE532">
        <v>12</v>
      </c>
      <c r="DF532">
        <v>4</v>
      </c>
      <c r="DG532">
        <v>80</v>
      </c>
      <c r="DH532">
        <v>13</v>
      </c>
      <c r="DI532">
        <v>17</v>
      </c>
      <c r="DJ532">
        <v>12</v>
      </c>
      <c r="DK532">
        <v>12</v>
      </c>
      <c r="DL532">
        <v>0</v>
      </c>
      <c r="DM532">
        <v>18</v>
      </c>
      <c r="DN532">
        <v>18</v>
      </c>
      <c r="DO532">
        <v>0</v>
      </c>
      <c r="DP532" s="42">
        <f t="shared" si="187"/>
        <v>4</v>
      </c>
      <c r="DQ532" s="20">
        <v>5.484</v>
      </c>
      <c r="DR532">
        <v>13</v>
      </c>
      <c r="DS532">
        <v>0</v>
      </c>
      <c r="DT532">
        <v>0</v>
      </c>
      <c r="DU532">
        <v>0</v>
      </c>
      <c r="DV532">
        <v>0</v>
      </c>
      <c r="DW532">
        <v>1142</v>
      </c>
      <c r="DX532">
        <v>815</v>
      </c>
      <c r="DY532">
        <v>852</v>
      </c>
      <c r="DZ532">
        <v>574</v>
      </c>
      <c r="EA532">
        <v>633</v>
      </c>
      <c r="EB532">
        <v>422</v>
      </c>
      <c r="EC532">
        <v>59.22</v>
      </c>
      <c r="ED532">
        <v>37.21</v>
      </c>
      <c r="EE532">
        <v>54</v>
      </c>
      <c r="EF532">
        <v>33</v>
      </c>
      <c r="EG532" s="41">
        <f t="shared" si="188"/>
        <v>8.5308056872037921E-2</v>
      </c>
      <c r="EH532" s="43">
        <f t="shared" si="189"/>
        <v>0.9218009478672986</v>
      </c>
      <c r="EI532" s="44">
        <f t="shared" si="190"/>
        <v>1.0071090047393365</v>
      </c>
      <c r="EJ532">
        <v>1144</v>
      </c>
      <c r="EK532">
        <v>812</v>
      </c>
      <c r="EL532">
        <v>854</v>
      </c>
      <c r="EM532">
        <v>571</v>
      </c>
      <c r="EN532">
        <v>633</v>
      </c>
      <c r="EO532">
        <v>419</v>
      </c>
      <c r="EP532">
        <v>54</v>
      </c>
      <c r="EQ532">
        <v>33</v>
      </c>
      <c r="ER532">
        <v>608</v>
      </c>
      <c r="ES532">
        <v>384</v>
      </c>
      <c r="ET532">
        <v>256</v>
      </c>
      <c r="EU532">
        <v>160</v>
      </c>
      <c r="EV532">
        <v>34</v>
      </c>
      <c r="EW532">
        <v>24</v>
      </c>
      <c r="EX532">
        <v>62</v>
      </c>
      <c r="EY532">
        <v>62</v>
      </c>
      <c r="EZ532">
        <v>1.9</v>
      </c>
      <c r="FA532">
        <v>1.6</v>
      </c>
      <c r="FB532">
        <v>3.5</v>
      </c>
      <c r="FC532" s="20">
        <v>43.35</v>
      </c>
      <c r="FD532" s="26">
        <f t="shared" si="191"/>
        <v>0.65681818181818186</v>
      </c>
      <c r="FE532">
        <v>4.3631000000000002</v>
      </c>
      <c r="FF532">
        <v>1.3</v>
      </c>
      <c r="FG532">
        <v>0.24</v>
      </c>
      <c r="FH532">
        <v>1.55</v>
      </c>
      <c r="FI532">
        <v>5</v>
      </c>
      <c r="FJ532">
        <v>3</v>
      </c>
      <c r="FK532">
        <v>1</v>
      </c>
      <c r="FL532" s="42">
        <f t="shared" si="192"/>
        <v>82</v>
      </c>
      <c r="FM532" s="20">
        <f t="shared" si="193"/>
        <v>5.6923076923076925</v>
      </c>
      <c r="FN532" s="41">
        <v>7.4652100400000004E-2</v>
      </c>
      <c r="FO532" s="20">
        <f t="shared" si="194"/>
        <v>29.4</v>
      </c>
      <c r="FP532" s="20">
        <f t="shared" si="195"/>
        <v>33.096800000000002</v>
      </c>
      <c r="FQ532" s="20">
        <f t="shared" si="196"/>
        <v>118.81969601910505</v>
      </c>
      <c r="FR532">
        <v>12</v>
      </c>
      <c r="FS532" t="s">
        <v>308</v>
      </c>
      <c r="FT532">
        <v>380</v>
      </c>
      <c r="FV532" t="s">
        <v>711</v>
      </c>
      <c r="FW532" s="45">
        <v>1900000</v>
      </c>
      <c r="FX532" s="45">
        <v>1900000</v>
      </c>
      <c r="FY532">
        <v>203</v>
      </c>
      <c r="FZ532">
        <v>31</v>
      </c>
      <c r="GA532">
        <v>54</v>
      </c>
      <c r="GB532">
        <v>85</v>
      </c>
      <c r="GC532">
        <v>9</v>
      </c>
      <c r="GD532">
        <v>56</v>
      </c>
      <c r="GE532">
        <v>331</v>
      </c>
      <c r="GF532">
        <v>2906</v>
      </c>
      <c r="GG532">
        <v>4.3</v>
      </c>
      <c r="GH532">
        <v>3.9</v>
      </c>
      <c r="GI532">
        <v>8.1999999999999993</v>
      </c>
      <c r="GJ532" s="42">
        <f t="shared" si="197"/>
        <v>29.4</v>
      </c>
    </row>
    <row r="533" spans="1:192" x14ac:dyDescent="0.45">
      <c r="A533" s="40">
        <v>33730</v>
      </c>
      <c r="B533" t="s">
        <v>832</v>
      </c>
      <c r="C533" t="s">
        <v>475</v>
      </c>
      <c r="D533" t="s">
        <v>91</v>
      </c>
      <c r="E533" t="s">
        <v>91</v>
      </c>
      <c r="F533">
        <v>69</v>
      </c>
      <c r="G533">
        <v>181</v>
      </c>
      <c r="H533">
        <v>2010</v>
      </c>
      <c r="I533">
        <v>5</v>
      </c>
      <c r="J533">
        <v>147</v>
      </c>
      <c r="K533" t="s">
        <v>202</v>
      </c>
      <c r="L533">
        <v>2012</v>
      </c>
      <c r="M533">
        <v>25</v>
      </c>
      <c r="N533">
        <v>6</v>
      </c>
      <c r="O533">
        <v>8475848</v>
      </c>
      <c r="P533" t="s">
        <v>2913</v>
      </c>
      <c r="Q533" t="s">
        <v>2914</v>
      </c>
      <c r="R533" t="s">
        <v>2915</v>
      </c>
      <c r="S533" t="s">
        <v>1178</v>
      </c>
      <c r="T533" t="s">
        <v>710</v>
      </c>
      <c r="U533" t="s">
        <v>178</v>
      </c>
      <c r="V533">
        <v>82</v>
      </c>
      <c r="W533">
        <v>31</v>
      </c>
      <c r="X533">
        <v>23</v>
      </c>
      <c r="Y533">
        <v>13</v>
      </c>
      <c r="Z533">
        <v>54</v>
      </c>
      <c r="AA533">
        <v>1</v>
      </c>
      <c r="AB533">
        <v>0</v>
      </c>
      <c r="AC533" s="26">
        <f t="shared" si="176"/>
        <v>0.65853658536585369</v>
      </c>
      <c r="AD533" s="20">
        <f t="shared" si="177"/>
        <v>7.1790123456790127</v>
      </c>
      <c r="AE533" s="20">
        <v>22.736000000000001</v>
      </c>
      <c r="AF533">
        <v>-13</v>
      </c>
      <c r="AG533">
        <v>11.4</v>
      </c>
      <c r="AH533">
        <v>34</v>
      </c>
      <c r="AI533">
        <v>1730</v>
      </c>
      <c r="AJ533">
        <v>79494</v>
      </c>
      <c r="AK533" s="20">
        <v>1324.9</v>
      </c>
      <c r="AL533">
        <v>1323.9</v>
      </c>
      <c r="AM533">
        <v>1325</v>
      </c>
      <c r="AN533" s="26">
        <f t="shared" si="178"/>
        <v>16.157317073170734</v>
      </c>
      <c r="AO533">
        <v>26.75</v>
      </c>
      <c r="AP533" s="41">
        <f t="shared" si="179"/>
        <v>0.66666666666666663</v>
      </c>
      <c r="AQ533">
        <v>477</v>
      </c>
      <c r="AR533">
        <v>477</v>
      </c>
      <c r="AS533">
        <v>478</v>
      </c>
      <c r="AT533">
        <v>370</v>
      </c>
      <c r="AU533">
        <v>370</v>
      </c>
      <c r="AV533">
        <v>278</v>
      </c>
      <c r="AW533">
        <v>290</v>
      </c>
      <c r="AX533">
        <v>166</v>
      </c>
      <c r="AY533">
        <v>24</v>
      </c>
      <c r="AZ533">
        <v>34</v>
      </c>
      <c r="BA533" s="42">
        <f t="shared" si="180"/>
        <v>58</v>
      </c>
      <c r="BB533">
        <v>36.6</v>
      </c>
      <c r="BC533">
        <v>25.802199999999999</v>
      </c>
      <c r="BD533" s="20">
        <v>262</v>
      </c>
      <c r="BE533" s="20">
        <f t="shared" si="181"/>
        <v>739</v>
      </c>
      <c r="BF533" s="20">
        <f t="shared" si="182"/>
        <v>33.491955585769318</v>
      </c>
      <c r="BG533">
        <v>540</v>
      </c>
      <c r="BH533">
        <v>521</v>
      </c>
      <c r="BI533">
        <v>408</v>
      </c>
      <c r="BJ533" s="41">
        <f t="shared" si="183"/>
        <v>0.569620253164557</v>
      </c>
      <c r="BK533">
        <v>90</v>
      </c>
      <c r="BL533">
        <v>88</v>
      </c>
      <c r="BM533">
        <v>139</v>
      </c>
      <c r="BN533" s="42">
        <f t="shared" si="184"/>
        <v>-51</v>
      </c>
      <c r="BO533">
        <v>92</v>
      </c>
      <c r="BP533">
        <v>27</v>
      </c>
      <c r="BQ533">
        <v>42</v>
      </c>
      <c r="BR533">
        <v>41</v>
      </c>
      <c r="BS533" s="41">
        <f t="shared" si="185"/>
        <v>4.6643913538111488E-2</v>
      </c>
      <c r="BT533">
        <v>85</v>
      </c>
      <c r="BU533">
        <v>97</v>
      </c>
      <c r="BV533" s="41">
        <f t="shared" si="186"/>
        <v>0.46703296703296704</v>
      </c>
      <c r="BW533">
        <v>14</v>
      </c>
      <c r="BX533">
        <v>11</v>
      </c>
      <c r="BY533">
        <v>15</v>
      </c>
      <c r="BZ533">
        <v>24</v>
      </c>
      <c r="CA533">
        <v>56</v>
      </c>
      <c r="CB533">
        <v>62</v>
      </c>
      <c r="CC533">
        <v>18</v>
      </c>
      <c r="CD533">
        <v>21</v>
      </c>
      <c r="CE533">
        <v>34</v>
      </c>
      <c r="CF533">
        <v>40</v>
      </c>
      <c r="CG533">
        <v>49</v>
      </c>
      <c r="CH533">
        <v>57</v>
      </c>
      <c r="CI533">
        <v>0</v>
      </c>
      <c r="CJ533">
        <v>0</v>
      </c>
      <c r="CK533">
        <v>10</v>
      </c>
      <c r="CL533">
        <v>4</v>
      </c>
      <c r="CM533">
        <v>2</v>
      </c>
      <c r="CN533">
        <v>0</v>
      </c>
      <c r="CO533">
        <v>1</v>
      </c>
      <c r="CP533">
        <v>4</v>
      </c>
      <c r="CQ533">
        <v>4</v>
      </c>
      <c r="CR533">
        <v>1</v>
      </c>
      <c r="CS533">
        <v>1</v>
      </c>
      <c r="CT533">
        <v>5</v>
      </c>
      <c r="CU533">
        <v>0</v>
      </c>
      <c r="CV533">
        <v>16</v>
      </c>
      <c r="CW533">
        <v>0</v>
      </c>
      <c r="CX533">
        <v>7</v>
      </c>
      <c r="CY533">
        <v>6</v>
      </c>
      <c r="CZ533">
        <v>79</v>
      </c>
      <c r="DA533">
        <v>20</v>
      </c>
      <c r="DB533">
        <v>7</v>
      </c>
      <c r="DC533">
        <v>23</v>
      </c>
      <c r="DD533">
        <v>20</v>
      </c>
      <c r="DE533">
        <v>26</v>
      </c>
      <c r="DF533">
        <v>1</v>
      </c>
      <c r="DG533">
        <v>181</v>
      </c>
      <c r="DH533">
        <v>17</v>
      </c>
      <c r="DI533">
        <v>28</v>
      </c>
      <c r="DJ533">
        <v>16</v>
      </c>
      <c r="DK533">
        <v>16</v>
      </c>
      <c r="DL533">
        <v>0</v>
      </c>
      <c r="DM533">
        <v>29</v>
      </c>
      <c r="DN533">
        <v>29</v>
      </c>
      <c r="DO533">
        <v>0</v>
      </c>
      <c r="DP533" s="42">
        <f t="shared" si="187"/>
        <v>11</v>
      </c>
      <c r="DQ533" s="20">
        <v>11.51</v>
      </c>
      <c r="DR533">
        <v>17</v>
      </c>
      <c r="DS533">
        <v>0</v>
      </c>
      <c r="DT533">
        <v>0</v>
      </c>
      <c r="DU533">
        <v>0</v>
      </c>
      <c r="DV533">
        <v>0</v>
      </c>
      <c r="DW533">
        <v>1629</v>
      </c>
      <c r="DX533">
        <v>1137</v>
      </c>
      <c r="DY533">
        <v>1220</v>
      </c>
      <c r="DZ533">
        <v>838</v>
      </c>
      <c r="EA533">
        <v>899</v>
      </c>
      <c r="EB533">
        <v>625</v>
      </c>
      <c r="EC533">
        <v>91.48</v>
      </c>
      <c r="ED533">
        <v>56.1</v>
      </c>
      <c r="EE533">
        <v>81</v>
      </c>
      <c r="EF533">
        <v>69</v>
      </c>
      <c r="EG533" s="41">
        <f t="shared" si="188"/>
        <v>9.0100111234705224E-2</v>
      </c>
      <c r="EH533" s="43">
        <f t="shared" si="189"/>
        <v>0.88959999999999995</v>
      </c>
      <c r="EI533" s="44">
        <f t="shared" si="190"/>
        <v>0.97970011123470513</v>
      </c>
      <c r="EJ533">
        <v>1632</v>
      </c>
      <c r="EK533">
        <v>1137</v>
      </c>
      <c r="EL533">
        <v>1221</v>
      </c>
      <c r="EM533">
        <v>839</v>
      </c>
      <c r="EN533">
        <v>901</v>
      </c>
      <c r="EO533">
        <v>626</v>
      </c>
      <c r="EP533">
        <v>82</v>
      </c>
      <c r="EQ533">
        <v>69</v>
      </c>
      <c r="ER533">
        <v>798</v>
      </c>
      <c r="ES533">
        <v>530</v>
      </c>
      <c r="ET533">
        <v>364</v>
      </c>
      <c r="EU533">
        <v>202</v>
      </c>
      <c r="EV533">
        <v>48</v>
      </c>
      <c r="EW533">
        <v>35</v>
      </c>
      <c r="EX533">
        <v>87</v>
      </c>
      <c r="EY533">
        <v>86</v>
      </c>
      <c r="EZ533">
        <v>5.3</v>
      </c>
      <c r="FA533">
        <v>1.2</v>
      </c>
      <c r="FB533">
        <v>6.5</v>
      </c>
      <c r="FC533" s="20">
        <v>70.83</v>
      </c>
      <c r="FD533" s="26">
        <f t="shared" si="191"/>
        <v>0.86378048780487804</v>
      </c>
      <c r="FE533">
        <v>6.0664999999999996</v>
      </c>
      <c r="FF533">
        <v>3.31</v>
      </c>
      <c r="FG533">
        <v>0.04</v>
      </c>
      <c r="FH533">
        <v>3.35</v>
      </c>
      <c r="FI533">
        <v>1</v>
      </c>
      <c r="FJ533">
        <v>0</v>
      </c>
      <c r="FK533">
        <v>0</v>
      </c>
      <c r="FL533" s="42">
        <f t="shared" si="192"/>
        <v>165</v>
      </c>
      <c r="FM533" s="20">
        <f t="shared" si="193"/>
        <v>7.7647058823529411</v>
      </c>
      <c r="FN533" s="41">
        <v>0.17613636360000001</v>
      </c>
      <c r="FO533" s="20">
        <f t="shared" si="194"/>
        <v>50.6</v>
      </c>
      <c r="FP533" s="20">
        <f t="shared" si="195"/>
        <v>56.302</v>
      </c>
      <c r="FQ533" s="20">
        <f t="shared" si="196"/>
        <v>125.35690006798097</v>
      </c>
      <c r="FV533" t="s">
        <v>711</v>
      </c>
      <c r="FW533" s="45">
        <v>2750000</v>
      </c>
      <c r="FX533" s="45">
        <v>3750000</v>
      </c>
      <c r="FY533">
        <v>406</v>
      </c>
      <c r="FZ533">
        <v>118</v>
      </c>
      <c r="GA533">
        <v>121</v>
      </c>
      <c r="GB533">
        <v>239</v>
      </c>
      <c r="GC533">
        <v>39</v>
      </c>
      <c r="GD533">
        <v>234</v>
      </c>
      <c r="GE533">
        <v>1220</v>
      </c>
      <c r="GF533">
        <v>6433</v>
      </c>
      <c r="GG533">
        <v>21.5</v>
      </c>
      <c r="GH533">
        <v>9.1999999999999993</v>
      </c>
      <c r="GI533">
        <v>30.7</v>
      </c>
      <c r="GJ533" s="42">
        <f t="shared" si="197"/>
        <v>50.6</v>
      </c>
    </row>
    <row r="534" spans="1:192" x14ac:dyDescent="0.45">
      <c r="A534" s="40">
        <v>31664</v>
      </c>
      <c r="B534" t="s">
        <v>1221</v>
      </c>
      <c r="C534" t="s">
        <v>175</v>
      </c>
      <c r="D534" t="s">
        <v>107</v>
      </c>
      <c r="E534" t="s">
        <v>107</v>
      </c>
      <c r="F534">
        <v>73</v>
      </c>
      <c r="G534">
        <v>196</v>
      </c>
      <c r="H534">
        <v>2005</v>
      </c>
      <c r="I534">
        <v>4</v>
      </c>
      <c r="J534">
        <v>105</v>
      </c>
      <c r="K534" t="s">
        <v>92</v>
      </c>
      <c r="L534">
        <v>2006</v>
      </c>
      <c r="M534">
        <v>31</v>
      </c>
      <c r="N534">
        <v>12</v>
      </c>
      <c r="O534">
        <v>8471735</v>
      </c>
      <c r="P534" t="s">
        <v>2916</v>
      </c>
      <c r="Q534" t="s">
        <v>2917</v>
      </c>
      <c r="R534" t="s">
        <v>2918</v>
      </c>
      <c r="S534" t="s">
        <v>329</v>
      </c>
      <c r="T534" t="s">
        <v>720</v>
      </c>
      <c r="U534" t="s">
        <v>373</v>
      </c>
      <c r="V534">
        <v>82</v>
      </c>
      <c r="W534">
        <v>8</v>
      </c>
      <c r="X534">
        <v>48</v>
      </c>
      <c r="Y534">
        <v>25</v>
      </c>
      <c r="Z534">
        <v>56</v>
      </c>
      <c r="AA534">
        <v>5</v>
      </c>
      <c r="AB534">
        <v>22</v>
      </c>
      <c r="AC534" s="26">
        <f t="shared" si="176"/>
        <v>0.68292682926829273</v>
      </c>
      <c r="AD534" s="20">
        <f t="shared" si="177"/>
        <v>10.751009421265138</v>
      </c>
      <c r="AE534" s="20">
        <v>17.966999999999999</v>
      </c>
      <c r="AF534">
        <v>7</v>
      </c>
      <c r="AG534">
        <v>-5.7</v>
      </c>
      <c r="AH534">
        <v>35</v>
      </c>
      <c r="AI534">
        <v>2410</v>
      </c>
      <c r="AJ534">
        <v>120486</v>
      </c>
      <c r="AK534" s="20">
        <v>2008.1</v>
      </c>
      <c r="AL534">
        <v>2008.1</v>
      </c>
      <c r="AM534">
        <v>2008</v>
      </c>
      <c r="AN534" s="26">
        <f t="shared" si="178"/>
        <v>24.489024390243902</v>
      </c>
      <c r="AO534">
        <v>40.409999999999997</v>
      </c>
      <c r="AP534" s="41">
        <f t="shared" si="179"/>
        <v>0.47457627118644069</v>
      </c>
      <c r="AQ534">
        <v>360</v>
      </c>
      <c r="AR534">
        <v>360</v>
      </c>
      <c r="AS534">
        <v>360</v>
      </c>
      <c r="AT534">
        <v>249</v>
      </c>
      <c r="AU534">
        <v>249</v>
      </c>
      <c r="AV534">
        <v>179</v>
      </c>
      <c r="AW534">
        <v>97</v>
      </c>
      <c r="AX534">
        <v>7</v>
      </c>
      <c r="AY534">
        <v>7</v>
      </c>
      <c r="AZ534">
        <v>25</v>
      </c>
      <c r="BA534" s="42">
        <f t="shared" si="180"/>
        <v>32</v>
      </c>
      <c r="BB534">
        <v>9.3699999999999992</v>
      </c>
      <c r="BC534">
        <v>59.391100000000002</v>
      </c>
      <c r="BD534" s="20">
        <v>420.4</v>
      </c>
      <c r="BE534" s="20">
        <f t="shared" si="181"/>
        <v>780.4</v>
      </c>
      <c r="BF534" s="20">
        <f t="shared" si="182"/>
        <v>23.31756386634132</v>
      </c>
      <c r="BG534">
        <v>751</v>
      </c>
      <c r="BH534">
        <v>691</v>
      </c>
      <c r="BI534">
        <v>933</v>
      </c>
      <c r="BJ534" s="41">
        <f t="shared" si="183"/>
        <v>0.44596199524940616</v>
      </c>
      <c r="BK534">
        <v>26</v>
      </c>
      <c r="BL534">
        <v>26</v>
      </c>
      <c r="BM534">
        <v>23</v>
      </c>
      <c r="BN534" s="42">
        <f t="shared" si="184"/>
        <v>3</v>
      </c>
      <c r="BO534">
        <v>70</v>
      </c>
      <c r="BP534">
        <v>129</v>
      </c>
      <c r="BQ534">
        <v>42</v>
      </c>
      <c r="BR534">
        <v>101</v>
      </c>
      <c r="BS534" s="41">
        <f t="shared" si="185"/>
        <v>5.8482918355529823E-2</v>
      </c>
      <c r="BT534">
        <v>0</v>
      </c>
      <c r="BU534">
        <v>0</v>
      </c>
      <c r="BV534" s="41">
        <f t="shared" si="186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4</v>
      </c>
      <c r="CS534">
        <v>2</v>
      </c>
      <c r="CT534">
        <v>0</v>
      </c>
      <c r="CU534">
        <v>0</v>
      </c>
      <c r="CV534">
        <v>2</v>
      </c>
      <c r="CW534">
        <v>0</v>
      </c>
      <c r="CX534">
        <v>2</v>
      </c>
      <c r="CY534">
        <v>4</v>
      </c>
      <c r="CZ534">
        <v>64</v>
      </c>
      <c r="DA534">
        <v>1</v>
      </c>
      <c r="DB534">
        <v>0</v>
      </c>
      <c r="DC534">
        <v>103</v>
      </c>
      <c r="DD534">
        <v>30</v>
      </c>
      <c r="DE534">
        <v>0</v>
      </c>
      <c r="DF534">
        <v>0</v>
      </c>
      <c r="DG534">
        <v>45</v>
      </c>
      <c r="DH534">
        <v>16</v>
      </c>
      <c r="DI534">
        <v>15</v>
      </c>
      <c r="DJ534">
        <v>16</v>
      </c>
      <c r="DK534">
        <v>15</v>
      </c>
      <c r="DL534">
        <v>1</v>
      </c>
      <c r="DM534">
        <v>14</v>
      </c>
      <c r="DN534">
        <v>13</v>
      </c>
      <c r="DO534">
        <v>1</v>
      </c>
      <c r="DP534" s="42">
        <f t="shared" si="187"/>
        <v>-1</v>
      </c>
      <c r="DQ534" s="20">
        <v>2.044</v>
      </c>
      <c r="DR534">
        <v>15</v>
      </c>
      <c r="DS534">
        <v>1</v>
      </c>
      <c r="DT534">
        <v>0</v>
      </c>
      <c r="DU534">
        <v>0</v>
      </c>
      <c r="DV534">
        <v>0</v>
      </c>
      <c r="DW534">
        <v>2135</v>
      </c>
      <c r="DX534">
        <v>2053</v>
      </c>
      <c r="DY534">
        <v>1679</v>
      </c>
      <c r="DZ534">
        <v>1626</v>
      </c>
      <c r="EA534">
        <v>1207</v>
      </c>
      <c r="EB534">
        <v>1213</v>
      </c>
      <c r="EC534">
        <v>116.01</v>
      </c>
      <c r="ED534">
        <v>113.77</v>
      </c>
      <c r="EE534">
        <v>118</v>
      </c>
      <c r="EF534">
        <v>104</v>
      </c>
      <c r="EG534" s="41">
        <f t="shared" si="188"/>
        <v>9.7763048881524442E-2</v>
      </c>
      <c r="EH534" s="43">
        <f t="shared" si="189"/>
        <v>0.9142621599340478</v>
      </c>
      <c r="EI534" s="44">
        <f t="shared" si="190"/>
        <v>1.0120252088155723</v>
      </c>
      <c r="EJ534">
        <v>2125</v>
      </c>
      <c r="EK534">
        <v>2050</v>
      </c>
      <c r="EL534">
        <v>1672</v>
      </c>
      <c r="EM534">
        <v>1623</v>
      </c>
      <c r="EN534">
        <v>1199</v>
      </c>
      <c r="EO534">
        <v>1210</v>
      </c>
      <c r="EP534">
        <v>118</v>
      </c>
      <c r="EQ534">
        <v>104</v>
      </c>
      <c r="ER534">
        <v>1037</v>
      </c>
      <c r="ES534">
        <v>1002</v>
      </c>
      <c r="ET534">
        <v>367</v>
      </c>
      <c r="EU534">
        <v>421</v>
      </c>
      <c r="EV534">
        <v>60</v>
      </c>
      <c r="EW534">
        <v>55</v>
      </c>
      <c r="EX534">
        <v>109</v>
      </c>
      <c r="EY534">
        <v>113</v>
      </c>
      <c r="EZ534">
        <v>4</v>
      </c>
      <c r="FA534">
        <v>4.7</v>
      </c>
      <c r="FB534">
        <v>8.6999999999999993</v>
      </c>
      <c r="FC534" s="20">
        <v>47.48</v>
      </c>
      <c r="FD534" s="26">
        <f t="shared" si="191"/>
        <v>0.5790243902439024</v>
      </c>
      <c r="FE534">
        <v>4.1908000000000003</v>
      </c>
      <c r="FF534">
        <v>0.18</v>
      </c>
      <c r="FG534">
        <v>-0.9</v>
      </c>
      <c r="FH534">
        <v>-0.72</v>
      </c>
      <c r="FL534" s="42">
        <f t="shared" si="192"/>
        <v>163</v>
      </c>
      <c r="FM534" s="20">
        <f t="shared" si="193"/>
        <v>4.5333333333333332</v>
      </c>
      <c r="FN534" s="41">
        <v>3.3755274299999999E-2</v>
      </c>
      <c r="FO534" s="20">
        <f t="shared" si="194"/>
        <v>52.5</v>
      </c>
      <c r="FP534" s="20">
        <f t="shared" si="195"/>
        <v>56.408799999999999</v>
      </c>
      <c r="FQ534" s="20">
        <f t="shared" si="196"/>
        <v>125.13321049748521</v>
      </c>
      <c r="FU534" t="s">
        <v>702</v>
      </c>
      <c r="FV534" t="s">
        <v>711</v>
      </c>
      <c r="FW534" s="45">
        <v>7500000</v>
      </c>
      <c r="FX534" s="45">
        <v>6350000</v>
      </c>
      <c r="FY534">
        <v>825</v>
      </c>
      <c r="FZ534">
        <v>85</v>
      </c>
      <c r="GA534">
        <v>381</v>
      </c>
      <c r="GB534">
        <v>466</v>
      </c>
      <c r="GC534">
        <v>-31</v>
      </c>
      <c r="GD534">
        <v>494</v>
      </c>
      <c r="GE534">
        <v>1860</v>
      </c>
      <c r="GF534">
        <v>17807</v>
      </c>
      <c r="GG534">
        <v>38.9</v>
      </c>
      <c r="GH534">
        <v>35.6</v>
      </c>
      <c r="GI534">
        <v>74.5</v>
      </c>
      <c r="GJ534" s="42">
        <f t="shared" si="197"/>
        <v>52.5</v>
      </c>
    </row>
    <row r="535" spans="1:192" x14ac:dyDescent="0.45">
      <c r="A535" s="40">
        <v>33624</v>
      </c>
      <c r="B535" t="s">
        <v>2919</v>
      </c>
      <c r="D535" t="s">
        <v>246</v>
      </c>
      <c r="E535" t="s">
        <v>246</v>
      </c>
      <c r="F535">
        <v>74</v>
      </c>
      <c r="G535">
        <v>196</v>
      </c>
      <c r="H535">
        <v>2010</v>
      </c>
      <c r="I535">
        <v>4</v>
      </c>
      <c r="J535">
        <v>110</v>
      </c>
      <c r="K535" t="s">
        <v>92</v>
      </c>
      <c r="L535">
        <v>2015</v>
      </c>
      <c r="M535">
        <v>26</v>
      </c>
      <c r="N535">
        <v>3</v>
      </c>
      <c r="O535">
        <v>8475832</v>
      </c>
      <c r="P535" t="s">
        <v>2920</v>
      </c>
      <c r="Q535" t="s">
        <v>2921</v>
      </c>
      <c r="R535" t="s">
        <v>2922</v>
      </c>
      <c r="S535" t="s">
        <v>1128</v>
      </c>
      <c r="T535" t="s">
        <v>710</v>
      </c>
      <c r="U535" t="s">
        <v>230</v>
      </c>
      <c r="V535">
        <v>69</v>
      </c>
      <c r="W535">
        <v>2</v>
      </c>
      <c r="X535">
        <v>6</v>
      </c>
      <c r="Y535">
        <v>4</v>
      </c>
      <c r="Z535">
        <v>8</v>
      </c>
      <c r="AA535">
        <v>20</v>
      </c>
      <c r="AB535">
        <v>90</v>
      </c>
      <c r="AC535" s="26">
        <f t="shared" si="176"/>
        <v>0.11594202898550725</v>
      </c>
      <c r="AD535" s="20">
        <f t="shared" si="177"/>
        <v>-13.606060606060606</v>
      </c>
      <c r="AE535" s="20">
        <v>2.7650000000000001</v>
      </c>
      <c r="AF535">
        <v>-6</v>
      </c>
      <c r="AG535">
        <v>-2.5</v>
      </c>
      <c r="AH535">
        <v>6</v>
      </c>
      <c r="AI535">
        <v>1047</v>
      </c>
      <c r="AJ535">
        <v>41489</v>
      </c>
      <c r="AK535" s="20">
        <v>691.48333333333005</v>
      </c>
      <c r="AL535">
        <v>691.48</v>
      </c>
      <c r="AM535">
        <v>691</v>
      </c>
      <c r="AN535" s="26">
        <f t="shared" si="178"/>
        <v>10.021497584541063</v>
      </c>
      <c r="AO535">
        <v>16.93</v>
      </c>
      <c r="AP535" s="41">
        <f t="shared" si="179"/>
        <v>0.47058823529411764</v>
      </c>
      <c r="AQ535">
        <v>92</v>
      </c>
      <c r="AR535">
        <v>91</v>
      </c>
      <c r="AS535">
        <v>92</v>
      </c>
      <c r="AT535">
        <v>75</v>
      </c>
      <c r="AU535">
        <v>75</v>
      </c>
      <c r="AV535">
        <v>63</v>
      </c>
      <c r="AW535">
        <v>55</v>
      </c>
      <c r="AX535">
        <v>29</v>
      </c>
      <c r="AY535">
        <v>7</v>
      </c>
      <c r="AZ535">
        <v>3</v>
      </c>
      <c r="BA535" s="42">
        <f t="shared" si="180"/>
        <v>10</v>
      </c>
      <c r="BB535">
        <v>5.21</v>
      </c>
      <c r="BC535">
        <v>30.015899999999998</v>
      </c>
      <c r="BD535" s="20">
        <v>83</v>
      </c>
      <c r="BE535" s="20">
        <f t="shared" si="181"/>
        <v>175</v>
      </c>
      <c r="BF535" s="20">
        <f t="shared" si="182"/>
        <v>15.184820963729971</v>
      </c>
      <c r="BG535">
        <v>119</v>
      </c>
      <c r="BH535">
        <v>204</v>
      </c>
      <c r="BI535">
        <v>298</v>
      </c>
      <c r="BJ535" s="41">
        <f t="shared" si="183"/>
        <v>0.28537170263788969</v>
      </c>
      <c r="BK535">
        <v>139</v>
      </c>
      <c r="BL535">
        <v>139</v>
      </c>
      <c r="BM535">
        <v>72</v>
      </c>
      <c r="BN535" s="42">
        <f t="shared" si="184"/>
        <v>67</v>
      </c>
      <c r="BO535">
        <v>12</v>
      </c>
      <c r="BP535">
        <v>10</v>
      </c>
      <c r="BQ535">
        <v>15</v>
      </c>
      <c r="BR535">
        <v>50</v>
      </c>
      <c r="BS535" s="41">
        <f t="shared" si="185"/>
        <v>8.0128205128205135E-2</v>
      </c>
      <c r="BT535">
        <v>2</v>
      </c>
      <c r="BU535">
        <v>10</v>
      </c>
      <c r="BV535" s="41">
        <f t="shared" si="186"/>
        <v>0.16666666666666666</v>
      </c>
      <c r="BW535">
        <v>0</v>
      </c>
      <c r="BX535">
        <v>7</v>
      </c>
      <c r="BY535">
        <v>1</v>
      </c>
      <c r="BZ535">
        <v>1</v>
      </c>
      <c r="CA535">
        <v>1</v>
      </c>
      <c r="CB535">
        <v>2</v>
      </c>
      <c r="CC535">
        <v>0</v>
      </c>
      <c r="CD535">
        <v>4</v>
      </c>
      <c r="CE535">
        <v>1</v>
      </c>
      <c r="CF535">
        <v>5</v>
      </c>
      <c r="CG535">
        <v>2</v>
      </c>
      <c r="CH535">
        <v>6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11</v>
      </c>
      <c r="DA535">
        <v>10</v>
      </c>
      <c r="DB535">
        <v>1</v>
      </c>
      <c r="DC535">
        <v>2</v>
      </c>
      <c r="DD535">
        <v>7</v>
      </c>
      <c r="DE535">
        <v>6</v>
      </c>
      <c r="DF535">
        <v>0</v>
      </c>
      <c r="DG535">
        <v>37</v>
      </c>
      <c r="DH535">
        <v>3</v>
      </c>
      <c r="DI535">
        <v>8</v>
      </c>
      <c r="DJ535">
        <v>3</v>
      </c>
      <c r="DK535">
        <v>3</v>
      </c>
      <c r="DL535">
        <v>0</v>
      </c>
      <c r="DM535">
        <v>8</v>
      </c>
      <c r="DN535">
        <v>8</v>
      </c>
      <c r="DO535">
        <v>0</v>
      </c>
      <c r="DP535" s="42">
        <f t="shared" si="187"/>
        <v>5</v>
      </c>
      <c r="DQ535" s="20">
        <v>3.6520000000000001</v>
      </c>
      <c r="DR535">
        <v>3</v>
      </c>
      <c r="DS535">
        <v>0</v>
      </c>
      <c r="DT535">
        <v>0</v>
      </c>
      <c r="DU535">
        <v>0</v>
      </c>
      <c r="DV535">
        <v>0</v>
      </c>
      <c r="DW535">
        <v>434</v>
      </c>
      <c r="DX535">
        <v>785</v>
      </c>
      <c r="DY535">
        <v>323</v>
      </c>
      <c r="DZ535">
        <v>574</v>
      </c>
      <c r="EA535">
        <v>242</v>
      </c>
      <c r="EB535">
        <v>427</v>
      </c>
      <c r="EC535">
        <v>17.32</v>
      </c>
      <c r="ED535">
        <v>35.450000000000003</v>
      </c>
      <c r="EE535">
        <v>17</v>
      </c>
      <c r="EF535">
        <v>46</v>
      </c>
      <c r="EG535" s="41">
        <f t="shared" si="188"/>
        <v>7.0247933884297523E-2</v>
      </c>
      <c r="EH535" s="43">
        <f t="shared" si="189"/>
        <v>0.89227166276346603</v>
      </c>
      <c r="EI535" s="44">
        <f t="shared" si="190"/>
        <v>0.96251959664776354</v>
      </c>
      <c r="EJ535">
        <v>432</v>
      </c>
      <c r="EK535">
        <v>783</v>
      </c>
      <c r="EL535">
        <v>321</v>
      </c>
      <c r="EM535">
        <v>572</v>
      </c>
      <c r="EN535">
        <v>239</v>
      </c>
      <c r="EO535">
        <v>426</v>
      </c>
      <c r="EP535">
        <v>17</v>
      </c>
      <c r="EQ535">
        <v>46</v>
      </c>
      <c r="ER535">
        <v>197</v>
      </c>
      <c r="ES535">
        <v>376</v>
      </c>
      <c r="ET535">
        <v>82</v>
      </c>
      <c r="EU535">
        <v>129</v>
      </c>
      <c r="EV535">
        <v>10</v>
      </c>
      <c r="EW535">
        <v>22</v>
      </c>
      <c r="EX535">
        <v>42</v>
      </c>
      <c r="EY535">
        <v>53</v>
      </c>
      <c r="EZ535">
        <v>-0.9</v>
      </c>
      <c r="FA535">
        <v>0.5</v>
      </c>
      <c r="FB535">
        <v>-0.4</v>
      </c>
      <c r="FC535" s="20">
        <v>6.2</v>
      </c>
      <c r="FD535" s="26">
        <f t="shared" si="191"/>
        <v>8.9855072463768115E-2</v>
      </c>
      <c r="FE535">
        <v>0.57079999999999997</v>
      </c>
      <c r="FF535">
        <v>-0.56000000000000005</v>
      </c>
      <c r="FG535">
        <v>0.23</v>
      </c>
      <c r="FH535">
        <v>-0.33</v>
      </c>
      <c r="FL535" s="42">
        <f t="shared" si="192"/>
        <v>195</v>
      </c>
      <c r="FM535" s="20">
        <f t="shared" si="193"/>
        <v>51.333333333333336</v>
      </c>
      <c r="FN535" s="41">
        <v>8.8687000000000002E-3</v>
      </c>
      <c r="FO535" s="20">
        <f t="shared" si="194"/>
        <v>7.4</v>
      </c>
      <c r="FP535" s="20">
        <f t="shared" si="195"/>
        <v>8.7303999999999995</v>
      </c>
      <c r="FQ535" s="20">
        <f t="shared" si="196"/>
        <v>105.77312431306761</v>
      </c>
      <c r="FR535">
        <v>8</v>
      </c>
      <c r="FS535" t="s">
        <v>308</v>
      </c>
      <c r="FT535">
        <v>225</v>
      </c>
      <c r="FV535" t="s">
        <v>751</v>
      </c>
      <c r="FW535" s="45">
        <v>660000</v>
      </c>
      <c r="FX535" s="45">
        <v>625000</v>
      </c>
      <c r="FY535">
        <v>168</v>
      </c>
      <c r="FZ535">
        <v>11</v>
      </c>
      <c r="GA535">
        <v>28</v>
      </c>
      <c r="GB535">
        <v>39</v>
      </c>
      <c r="GC535">
        <v>5</v>
      </c>
      <c r="GD535">
        <v>48</v>
      </c>
      <c r="GE535">
        <v>164</v>
      </c>
      <c r="GF535">
        <v>1811</v>
      </c>
      <c r="GG535">
        <v>0.4</v>
      </c>
      <c r="GH535">
        <v>1.9</v>
      </c>
      <c r="GI535">
        <v>2.2999999999999998</v>
      </c>
      <c r="GJ535" s="42">
        <f t="shared" si="197"/>
        <v>7.4</v>
      </c>
    </row>
    <row r="536" spans="1:192" x14ac:dyDescent="0.45">
      <c r="A536" s="40">
        <v>33701</v>
      </c>
      <c r="B536" t="s">
        <v>2923</v>
      </c>
      <c r="D536" t="s">
        <v>223</v>
      </c>
      <c r="E536" t="s">
        <v>223</v>
      </c>
      <c r="F536">
        <v>71</v>
      </c>
      <c r="G536">
        <v>175</v>
      </c>
      <c r="H536">
        <v>2010</v>
      </c>
      <c r="I536">
        <v>4</v>
      </c>
      <c r="J536">
        <v>106</v>
      </c>
      <c r="K536" t="s">
        <v>92</v>
      </c>
      <c r="L536">
        <v>2016</v>
      </c>
      <c r="M536">
        <v>25</v>
      </c>
      <c r="N536">
        <v>2</v>
      </c>
      <c r="O536">
        <v>8475834</v>
      </c>
      <c r="P536" t="s">
        <v>2924</v>
      </c>
      <c r="Q536" t="s">
        <v>2925</v>
      </c>
      <c r="R536" t="s">
        <v>2926</v>
      </c>
      <c r="S536" t="s">
        <v>904</v>
      </c>
      <c r="T536" t="s">
        <v>725</v>
      </c>
      <c r="U536" t="s">
        <v>319</v>
      </c>
      <c r="V536">
        <v>32</v>
      </c>
      <c r="W536">
        <v>5</v>
      </c>
      <c r="X536">
        <v>2</v>
      </c>
      <c r="Y536">
        <v>2</v>
      </c>
      <c r="Z536">
        <v>7</v>
      </c>
      <c r="AA536">
        <v>22</v>
      </c>
      <c r="AB536">
        <v>60</v>
      </c>
      <c r="AC536" s="26">
        <f t="shared" si="176"/>
        <v>0.21875</v>
      </c>
      <c r="AD536" s="20">
        <f t="shared" si="177"/>
        <v>0.26315789473684248</v>
      </c>
      <c r="AE536" s="20">
        <v>3.0680000000000001</v>
      </c>
      <c r="AF536">
        <v>-5</v>
      </c>
      <c r="AG536">
        <v>-0.9</v>
      </c>
      <c r="AH536">
        <v>5</v>
      </c>
      <c r="AI536">
        <v>487</v>
      </c>
      <c r="AJ536">
        <v>19486</v>
      </c>
      <c r="AK536" s="20">
        <v>324.76666666667001</v>
      </c>
      <c r="AL536">
        <v>324.77</v>
      </c>
      <c r="AM536">
        <v>325</v>
      </c>
      <c r="AN536" s="26">
        <f t="shared" si="178"/>
        <v>10.148958333333333</v>
      </c>
      <c r="AO536">
        <v>17.170000000000002</v>
      </c>
      <c r="AP536" s="41">
        <f t="shared" si="179"/>
        <v>0.7</v>
      </c>
      <c r="AQ536">
        <v>49</v>
      </c>
      <c r="AR536">
        <v>49</v>
      </c>
      <c r="AS536">
        <v>49</v>
      </c>
      <c r="AT536">
        <v>37</v>
      </c>
      <c r="AU536">
        <v>37</v>
      </c>
      <c r="AV536">
        <v>25</v>
      </c>
      <c r="AW536">
        <v>33</v>
      </c>
      <c r="AX536">
        <v>18</v>
      </c>
      <c r="AY536">
        <v>3</v>
      </c>
      <c r="AZ536">
        <v>4</v>
      </c>
      <c r="BA536" s="42">
        <f t="shared" si="180"/>
        <v>7</v>
      </c>
      <c r="BB536">
        <v>3.92</v>
      </c>
      <c r="BC536">
        <v>21.76</v>
      </c>
      <c r="BD536" s="20">
        <v>61</v>
      </c>
      <c r="BE536" s="20">
        <f t="shared" si="181"/>
        <v>110</v>
      </c>
      <c r="BF536" s="20">
        <f t="shared" si="182"/>
        <v>20.322074083197339</v>
      </c>
      <c r="BG536">
        <v>75</v>
      </c>
      <c r="BH536">
        <v>108</v>
      </c>
      <c r="BI536">
        <v>96</v>
      </c>
      <c r="BJ536" s="41">
        <f t="shared" si="183"/>
        <v>0.43859649122807015</v>
      </c>
      <c r="BK536">
        <v>26</v>
      </c>
      <c r="BL536">
        <v>26</v>
      </c>
      <c r="BM536">
        <v>36</v>
      </c>
      <c r="BN536" s="42">
        <f t="shared" si="184"/>
        <v>-10</v>
      </c>
      <c r="BO536">
        <v>12</v>
      </c>
      <c r="BP536">
        <v>6</v>
      </c>
      <c r="BQ536">
        <v>11</v>
      </c>
      <c r="BR536">
        <v>15</v>
      </c>
      <c r="BS536" s="41">
        <f t="shared" si="185"/>
        <v>6.1224489795918366E-2</v>
      </c>
      <c r="BT536">
        <v>2</v>
      </c>
      <c r="BU536">
        <v>2</v>
      </c>
      <c r="BV536" s="41">
        <f t="shared" si="186"/>
        <v>0.5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2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2</v>
      </c>
      <c r="CL536">
        <v>1</v>
      </c>
      <c r="CM536">
        <v>0</v>
      </c>
      <c r="CN536">
        <v>0</v>
      </c>
      <c r="CO536">
        <v>0</v>
      </c>
      <c r="CP536">
        <v>2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1</v>
      </c>
      <c r="CX536">
        <v>0</v>
      </c>
      <c r="CY536">
        <v>0</v>
      </c>
      <c r="CZ536">
        <v>11</v>
      </c>
      <c r="DA536">
        <v>6</v>
      </c>
      <c r="DB536">
        <v>1</v>
      </c>
      <c r="DC536">
        <v>2</v>
      </c>
      <c r="DD536">
        <v>2</v>
      </c>
      <c r="DE536">
        <v>2</v>
      </c>
      <c r="DF536">
        <v>0</v>
      </c>
      <c r="DG536">
        <v>12</v>
      </c>
      <c r="DH536">
        <v>1</v>
      </c>
      <c r="DI536">
        <v>8</v>
      </c>
      <c r="DJ536">
        <v>1</v>
      </c>
      <c r="DK536">
        <v>0</v>
      </c>
      <c r="DL536">
        <v>1</v>
      </c>
      <c r="DM536">
        <v>7</v>
      </c>
      <c r="DN536">
        <v>6</v>
      </c>
      <c r="DO536">
        <v>1</v>
      </c>
      <c r="DP536" s="42">
        <f t="shared" si="187"/>
        <v>7</v>
      </c>
      <c r="DQ536" s="20">
        <v>4.5519999999999996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260</v>
      </c>
      <c r="DX536">
        <v>317</v>
      </c>
      <c r="DY536">
        <v>190</v>
      </c>
      <c r="DZ536">
        <v>230</v>
      </c>
      <c r="EA536">
        <v>134</v>
      </c>
      <c r="EB536">
        <v>167</v>
      </c>
      <c r="EC536">
        <v>13.29</v>
      </c>
      <c r="ED536">
        <v>15.29</v>
      </c>
      <c r="EE536">
        <v>10</v>
      </c>
      <c r="EF536">
        <v>19</v>
      </c>
      <c r="EG536" s="41">
        <f t="shared" si="188"/>
        <v>7.4626865671641784E-2</v>
      </c>
      <c r="EH536" s="43">
        <f t="shared" si="189"/>
        <v>0.88622754491017963</v>
      </c>
      <c r="EI536" s="44">
        <f t="shared" si="190"/>
        <v>0.96085441058182142</v>
      </c>
      <c r="EJ536">
        <v>259</v>
      </c>
      <c r="EK536">
        <v>318</v>
      </c>
      <c r="EL536">
        <v>189</v>
      </c>
      <c r="EM536">
        <v>231</v>
      </c>
      <c r="EN536">
        <v>132</v>
      </c>
      <c r="EO536">
        <v>168</v>
      </c>
      <c r="EP536">
        <v>10</v>
      </c>
      <c r="EQ536">
        <v>19</v>
      </c>
      <c r="ER536">
        <v>126</v>
      </c>
      <c r="ES536">
        <v>156</v>
      </c>
      <c r="ET536">
        <v>54</v>
      </c>
      <c r="EU536">
        <v>70</v>
      </c>
      <c r="EV536">
        <v>7</v>
      </c>
      <c r="EW536">
        <v>11</v>
      </c>
      <c r="EX536">
        <v>25</v>
      </c>
      <c r="EY536">
        <v>21</v>
      </c>
      <c r="EZ536">
        <v>0.30000000000000004</v>
      </c>
      <c r="FA536">
        <v>0.2</v>
      </c>
      <c r="FB536">
        <v>0.5</v>
      </c>
      <c r="FC536" s="20">
        <v>6.92</v>
      </c>
      <c r="FD536" s="26">
        <f t="shared" si="191"/>
        <v>0.21625</v>
      </c>
      <c r="FE536">
        <v>0.66480000000000006</v>
      </c>
      <c r="FF536">
        <v>0.08</v>
      </c>
      <c r="FG536">
        <v>0.1</v>
      </c>
      <c r="FH536">
        <v>0.18</v>
      </c>
      <c r="FL536" s="42">
        <f t="shared" si="192"/>
        <v>47</v>
      </c>
      <c r="FM536" s="20">
        <f t="shared" si="193"/>
        <v>0</v>
      </c>
      <c r="FN536" s="41">
        <v>5.2944214900000001E-2</v>
      </c>
      <c r="FO536" s="20">
        <f t="shared" si="194"/>
        <v>6.5</v>
      </c>
      <c r="FP536" s="20">
        <f t="shared" si="195"/>
        <v>7.9104000000000001</v>
      </c>
      <c r="FQ536" s="20">
        <f t="shared" si="196"/>
        <v>106.59851587277151</v>
      </c>
      <c r="FV536" t="s">
        <v>711</v>
      </c>
      <c r="FW536" s="45">
        <v>700000</v>
      </c>
      <c r="FX536" s="45">
        <v>700000</v>
      </c>
      <c r="FY536">
        <v>51</v>
      </c>
      <c r="FZ536">
        <v>6</v>
      </c>
      <c r="GA536">
        <v>5</v>
      </c>
      <c r="GB536">
        <v>11</v>
      </c>
      <c r="GC536">
        <v>-6</v>
      </c>
      <c r="GD536">
        <v>9</v>
      </c>
      <c r="GE536">
        <v>52</v>
      </c>
      <c r="GF536">
        <v>530</v>
      </c>
      <c r="GG536">
        <v>0.30000000000000004</v>
      </c>
      <c r="GH536">
        <v>0.4</v>
      </c>
      <c r="GI536">
        <v>0.7</v>
      </c>
      <c r="GJ536" s="42">
        <f t="shared" si="197"/>
        <v>6.5</v>
      </c>
    </row>
    <row r="537" spans="1:192" x14ac:dyDescent="0.45">
      <c r="A537" s="40">
        <v>30761</v>
      </c>
      <c r="B537" t="s">
        <v>412</v>
      </c>
      <c r="D537" t="s">
        <v>120</v>
      </c>
      <c r="E537" t="s">
        <v>120</v>
      </c>
      <c r="F537">
        <v>72</v>
      </c>
      <c r="G537">
        <v>196</v>
      </c>
      <c r="H537">
        <v>2002</v>
      </c>
      <c r="I537">
        <v>3</v>
      </c>
      <c r="J537">
        <v>95</v>
      </c>
      <c r="K537" t="s">
        <v>92</v>
      </c>
      <c r="L537">
        <v>2005</v>
      </c>
      <c r="M537">
        <v>33</v>
      </c>
      <c r="N537">
        <v>13</v>
      </c>
      <c r="O537">
        <v>8470047</v>
      </c>
      <c r="P537" t="s">
        <v>2927</v>
      </c>
      <c r="Q537" t="s">
        <v>2928</v>
      </c>
      <c r="R537" t="s">
        <v>2929</v>
      </c>
      <c r="S537" t="s">
        <v>2930</v>
      </c>
      <c r="T537" t="s">
        <v>716</v>
      </c>
      <c r="U537" t="s">
        <v>382</v>
      </c>
      <c r="V537">
        <v>81</v>
      </c>
      <c r="W537">
        <v>11</v>
      </c>
      <c r="X537">
        <v>22</v>
      </c>
      <c r="Y537">
        <v>13</v>
      </c>
      <c r="Z537">
        <v>33</v>
      </c>
      <c r="AA537">
        <v>8</v>
      </c>
      <c r="AB537">
        <v>69</v>
      </c>
      <c r="AC537" s="26">
        <f t="shared" si="176"/>
        <v>0.40740740740740738</v>
      </c>
      <c r="AD537" s="20">
        <f t="shared" si="177"/>
        <v>-10.811320754716981</v>
      </c>
      <c r="AE537" s="20">
        <v>11.696999999999999</v>
      </c>
      <c r="AF537">
        <v>-7</v>
      </c>
      <c r="AG537">
        <v>-6.1</v>
      </c>
      <c r="AH537">
        <v>20</v>
      </c>
      <c r="AI537">
        <v>1792</v>
      </c>
      <c r="AJ537">
        <v>80077</v>
      </c>
      <c r="AK537" s="20">
        <v>1334.6166666667</v>
      </c>
      <c r="AL537">
        <v>1334.45</v>
      </c>
      <c r="AM537">
        <v>1335</v>
      </c>
      <c r="AN537" s="26">
        <f t="shared" si="178"/>
        <v>16.476748971193416</v>
      </c>
      <c r="AO537">
        <v>27.27</v>
      </c>
      <c r="AP537" s="41">
        <f t="shared" si="179"/>
        <v>0.6470588235294118</v>
      </c>
      <c r="AQ537">
        <v>124</v>
      </c>
      <c r="AR537">
        <v>124</v>
      </c>
      <c r="AS537">
        <v>124</v>
      </c>
      <c r="AT537">
        <v>100</v>
      </c>
      <c r="AU537">
        <v>100</v>
      </c>
      <c r="AV537">
        <v>71</v>
      </c>
      <c r="AW537">
        <v>87</v>
      </c>
      <c r="AX537">
        <v>39</v>
      </c>
      <c r="AY537">
        <v>3</v>
      </c>
      <c r="AZ537">
        <v>7</v>
      </c>
      <c r="BA537" s="42">
        <f t="shared" si="180"/>
        <v>10</v>
      </c>
      <c r="BB537">
        <v>10.6</v>
      </c>
      <c r="BC537">
        <v>26.014099999999999</v>
      </c>
      <c r="BD537" s="20">
        <v>230.1</v>
      </c>
      <c r="BE537" s="20">
        <f t="shared" si="181"/>
        <v>354.1</v>
      </c>
      <c r="BF537" s="20">
        <f t="shared" si="182"/>
        <v>15.921166023455356</v>
      </c>
      <c r="BG537">
        <v>389</v>
      </c>
      <c r="BH537">
        <v>417</v>
      </c>
      <c r="BI537">
        <v>394</v>
      </c>
      <c r="BJ537" s="41">
        <f t="shared" si="183"/>
        <v>0.49680715197956576</v>
      </c>
      <c r="BK537">
        <v>25</v>
      </c>
      <c r="BL537">
        <v>25</v>
      </c>
      <c r="BM537">
        <v>77</v>
      </c>
      <c r="BN537" s="42">
        <f t="shared" si="184"/>
        <v>-52</v>
      </c>
      <c r="BO537">
        <v>29</v>
      </c>
      <c r="BP537">
        <v>37</v>
      </c>
      <c r="BQ537">
        <v>36</v>
      </c>
      <c r="BR537">
        <v>55</v>
      </c>
      <c r="BS537" s="41">
        <f t="shared" si="185"/>
        <v>5.1886792452830191E-2</v>
      </c>
      <c r="BT537">
        <v>487</v>
      </c>
      <c r="BU537">
        <v>463</v>
      </c>
      <c r="BV537" s="41">
        <f t="shared" si="186"/>
        <v>0.51263157894736844</v>
      </c>
      <c r="BW537">
        <v>168</v>
      </c>
      <c r="BX537">
        <v>148</v>
      </c>
      <c r="BY537">
        <v>184</v>
      </c>
      <c r="BZ537">
        <v>191</v>
      </c>
      <c r="CA537">
        <v>135</v>
      </c>
      <c r="CB537">
        <v>124</v>
      </c>
      <c r="CC537">
        <v>125</v>
      </c>
      <c r="CD537">
        <v>133</v>
      </c>
      <c r="CE537">
        <v>163</v>
      </c>
      <c r="CF537">
        <v>167</v>
      </c>
      <c r="CG537">
        <v>313</v>
      </c>
      <c r="CH537">
        <v>278</v>
      </c>
      <c r="CI537">
        <v>0</v>
      </c>
      <c r="CJ537">
        <v>0</v>
      </c>
      <c r="CK537">
        <v>0</v>
      </c>
      <c r="CL537">
        <v>4</v>
      </c>
      <c r="CM537">
        <v>2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3</v>
      </c>
      <c r="CT537">
        <v>0</v>
      </c>
      <c r="CU537">
        <v>0</v>
      </c>
      <c r="CV537">
        <v>7</v>
      </c>
      <c r="CW537">
        <v>0</v>
      </c>
      <c r="CX537">
        <v>1</v>
      </c>
      <c r="CY537">
        <v>5</v>
      </c>
      <c r="CZ537">
        <v>23</v>
      </c>
      <c r="DA537">
        <v>10</v>
      </c>
      <c r="DB537">
        <v>2</v>
      </c>
      <c r="DC537">
        <v>4</v>
      </c>
      <c r="DD537">
        <v>16</v>
      </c>
      <c r="DE537">
        <v>3</v>
      </c>
      <c r="DF537">
        <v>1</v>
      </c>
      <c r="DG537">
        <v>35</v>
      </c>
      <c r="DH537">
        <v>10</v>
      </c>
      <c r="DI537">
        <v>11</v>
      </c>
      <c r="DJ537">
        <v>10</v>
      </c>
      <c r="DK537">
        <v>10</v>
      </c>
      <c r="DL537">
        <v>0</v>
      </c>
      <c r="DM537">
        <v>11</v>
      </c>
      <c r="DN537">
        <v>11</v>
      </c>
      <c r="DO537">
        <v>0</v>
      </c>
      <c r="DP537" s="42">
        <f t="shared" si="187"/>
        <v>1</v>
      </c>
      <c r="DQ537" s="20">
        <v>1.7629999999999999</v>
      </c>
      <c r="DR537">
        <v>10</v>
      </c>
      <c r="DS537">
        <v>0</v>
      </c>
      <c r="DT537">
        <v>0</v>
      </c>
      <c r="DU537">
        <v>0</v>
      </c>
      <c r="DV537">
        <v>0</v>
      </c>
      <c r="DW537">
        <v>1105</v>
      </c>
      <c r="DX537">
        <v>1371</v>
      </c>
      <c r="DY537">
        <v>816</v>
      </c>
      <c r="DZ537">
        <v>1005</v>
      </c>
      <c r="EA537">
        <v>597</v>
      </c>
      <c r="EB537">
        <v>714</v>
      </c>
      <c r="EC537">
        <v>56.13</v>
      </c>
      <c r="ED537">
        <v>66.17</v>
      </c>
      <c r="EE537">
        <v>51</v>
      </c>
      <c r="EF537">
        <v>69</v>
      </c>
      <c r="EG537" s="41">
        <f t="shared" si="188"/>
        <v>8.5427135678391955E-2</v>
      </c>
      <c r="EH537" s="43">
        <f t="shared" si="189"/>
        <v>0.90336134453781514</v>
      </c>
      <c r="EI537" s="44">
        <f t="shared" si="190"/>
        <v>0.98878848021620713</v>
      </c>
      <c r="EJ537">
        <v>1106</v>
      </c>
      <c r="EK537">
        <v>1369</v>
      </c>
      <c r="EL537">
        <v>817</v>
      </c>
      <c r="EM537">
        <v>1004</v>
      </c>
      <c r="EN537">
        <v>597</v>
      </c>
      <c r="EO537">
        <v>713</v>
      </c>
      <c r="EP537">
        <v>51</v>
      </c>
      <c r="EQ537">
        <v>69</v>
      </c>
      <c r="ER537">
        <v>512</v>
      </c>
      <c r="ES537">
        <v>688</v>
      </c>
      <c r="ET537">
        <v>186</v>
      </c>
      <c r="EU537">
        <v>258</v>
      </c>
      <c r="EV537">
        <v>19</v>
      </c>
      <c r="EW537">
        <v>36</v>
      </c>
      <c r="EX537">
        <v>66</v>
      </c>
      <c r="EY537">
        <v>79</v>
      </c>
      <c r="EZ537">
        <v>0.7</v>
      </c>
      <c r="FA537">
        <v>1.1000000000000001</v>
      </c>
      <c r="FB537">
        <v>1.8</v>
      </c>
      <c r="FC537" s="20">
        <v>19.07</v>
      </c>
      <c r="FD537" s="26">
        <f t="shared" si="191"/>
        <v>0.23543209876543211</v>
      </c>
      <c r="FE537">
        <v>2.2507999999999999</v>
      </c>
      <c r="FF537">
        <v>-0.55000000000000004</v>
      </c>
      <c r="FG537">
        <v>-0.01</v>
      </c>
      <c r="FH537">
        <v>-0.56000000000000005</v>
      </c>
      <c r="FL537" s="42">
        <f t="shared" si="192"/>
        <v>100</v>
      </c>
      <c r="FM537" s="20">
        <f t="shared" si="193"/>
        <v>6.1</v>
      </c>
      <c r="FN537" s="41">
        <v>4.6789086000000001E-2</v>
      </c>
      <c r="FO537" s="20">
        <f t="shared" si="194"/>
        <v>31</v>
      </c>
      <c r="FP537" s="20">
        <f t="shared" si="195"/>
        <v>33.352600000000002</v>
      </c>
      <c r="FQ537" s="20">
        <f t="shared" si="196"/>
        <v>111.32676383528793</v>
      </c>
      <c r="FR537">
        <v>1</v>
      </c>
      <c r="FS537" t="s">
        <v>1637</v>
      </c>
      <c r="FT537">
        <v>61</v>
      </c>
      <c r="FV537" t="s">
        <v>711</v>
      </c>
      <c r="FW537" s="45">
        <v>5000000</v>
      </c>
      <c r="FX537" s="45">
        <v>5000000</v>
      </c>
      <c r="FY537">
        <v>876</v>
      </c>
      <c r="FZ537">
        <v>168</v>
      </c>
      <c r="GA537">
        <v>295</v>
      </c>
      <c r="GB537">
        <v>463</v>
      </c>
      <c r="GC537">
        <v>20</v>
      </c>
      <c r="GD537">
        <v>294</v>
      </c>
      <c r="GE537">
        <v>1269</v>
      </c>
      <c r="GF537">
        <v>15015</v>
      </c>
      <c r="GG537">
        <v>26.4</v>
      </c>
      <c r="GH537">
        <v>16.5</v>
      </c>
      <c r="GI537">
        <v>42.9</v>
      </c>
      <c r="GJ537" s="42">
        <f t="shared" si="197"/>
        <v>31</v>
      </c>
    </row>
    <row r="538" spans="1:192" x14ac:dyDescent="0.45">
      <c r="A538" s="40">
        <v>31997</v>
      </c>
      <c r="B538" t="s">
        <v>939</v>
      </c>
      <c r="C538" t="s">
        <v>163</v>
      </c>
      <c r="D538" t="s">
        <v>91</v>
      </c>
      <c r="E538" t="s">
        <v>91</v>
      </c>
      <c r="F538">
        <v>77</v>
      </c>
      <c r="G538">
        <v>224</v>
      </c>
      <c r="H538">
        <v>2005</v>
      </c>
      <c r="I538">
        <v>3</v>
      </c>
      <c r="J538">
        <v>79</v>
      </c>
      <c r="K538" t="s">
        <v>202</v>
      </c>
      <c r="L538">
        <v>2009</v>
      </c>
      <c r="M538">
        <v>30</v>
      </c>
      <c r="N538">
        <v>9</v>
      </c>
      <c r="O538">
        <v>8471742</v>
      </c>
      <c r="P538" t="s">
        <v>2931</v>
      </c>
      <c r="Q538" t="s">
        <v>2932</v>
      </c>
      <c r="R538" t="s">
        <v>2933</v>
      </c>
      <c r="S538" t="s">
        <v>1124</v>
      </c>
      <c r="T538" t="s">
        <v>720</v>
      </c>
      <c r="U538" t="s">
        <v>188</v>
      </c>
      <c r="V538">
        <v>23</v>
      </c>
      <c r="W538">
        <v>1</v>
      </c>
      <c r="X538">
        <v>6</v>
      </c>
      <c r="Y538">
        <v>4</v>
      </c>
      <c r="Z538">
        <v>7</v>
      </c>
      <c r="AA538">
        <v>24</v>
      </c>
      <c r="AB538">
        <v>69</v>
      </c>
      <c r="AC538" s="26">
        <f t="shared" si="176"/>
        <v>0.30434782608695654</v>
      </c>
      <c r="AD538" s="20">
        <f t="shared" si="177"/>
        <v>-1.946869070208729</v>
      </c>
      <c r="AE538" s="20">
        <v>2.2810000000000001</v>
      </c>
      <c r="AF538">
        <v>-1</v>
      </c>
      <c r="AG538">
        <v>3</v>
      </c>
      <c r="AH538">
        <v>8</v>
      </c>
      <c r="AI538">
        <v>524</v>
      </c>
      <c r="AJ538">
        <v>22930</v>
      </c>
      <c r="AK538" s="20">
        <v>382.16666666666998</v>
      </c>
      <c r="AL538">
        <v>382.17</v>
      </c>
      <c r="AM538">
        <v>382</v>
      </c>
      <c r="AN538" s="26">
        <f t="shared" si="178"/>
        <v>16.615942028985508</v>
      </c>
      <c r="AO538">
        <v>27.87</v>
      </c>
      <c r="AP538" s="41">
        <f t="shared" si="179"/>
        <v>0.41176470588235292</v>
      </c>
      <c r="AQ538">
        <v>104</v>
      </c>
      <c r="AR538">
        <v>104</v>
      </c>
      <c r="AS538">
        <v>104</v>
      </c>
      <c r="AT538">
        <v>70</v>
      </c>
      <c r="AU538">
        <v>70</v>
      </c>
      <c r="AV538">
        <v>51</v>
      </c>
      <c r="AW538">
        <v>27</v>
      </c>
      <c r="AX538">
        <v>1</v>
      </c>
      <c r="AY538">
        <v>2</v>
      </c>
      <c r="AZ538">
        <v>9</v>
      </c>
      <c r="BA538" s="42">
        <f t="shared" si="180"/>
        <v>11</v>
      </c>
      <c r="BB538">
        <v>2.08</v>
      </c>
      <c r="BC538">
        <v>59.196100000000001</v>
      </c>
      <c r="BD538" s="20">
        <v>77.400000000000006</v>
      </c>
      <c r="BE538" s="20">
        <f t="shared" si="181"/>
        <v>181.4</v>
      </c>
      <c r="BF538" s="20">
        <f t="shared" si="182"/>
        <v>28.47947248606641</v>
      </c>
      <c r="BG538">
        <v>204</v>
      </c>
      <c r="BH538">
        <v>118</v>
      </c>
      <c r="BI538">
        <v>85</v>
      </c>
      <c r="BJ538" s="41">
        <f t="shared" si="183"/>
        <v>0.70588235294117652</v>
      </c>
      <c r="BK538">
        <v>18</v>
      </c>
      <c r="BL538">
        <v>18</v>
      </c>
      <c r="BM538">
        <v>12</v>
      </c>
      <c r="BN538" s="42">
        <f t="shared" si="184"/>
        <v>6</v>
      </c>
      <c r="BO538">
        <v>19</v>
      </c>
      <c r="BP538">
        <v>21</v>
      </c>
      <c r="BQ538">
        <v>7</v>
      </c>
      <c r="BR538">
        <v>18</v>
      </c>
      <c r="BS538" s="41">
        <f t="shared" si="185"/>
        <v>7.6271186440677971E-2</v>
      </c>
      <c r="BT538">
        <v>0</v>
      </c>
      <c r="BU538">
        <v>0</v>
      </c>
      <c r="BV538" s="41">
        <f t="shared" si="186"/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2</v>
      </c>
      <c r="CZ538">
        <v>17</v>
      </c>
      <c r="DA538">
        <v>1</v>
      </c>
      <c r="DB538">
        <v>0</v>
      </c>
      <c r="DC538">
        <v>21</v>
      </c>
      <c r="DD538">
        <v>8</v>
      </c>
      <c r="DE538">
        <v>0</v>
      </c>
      <c r="DF538">
        <v>0</v>
      </c>
      <c r="DG538">
        <v>21</v>
      </c>
      <c r="DH538">
        <v>4</v>
      </c>
      <c r="DI538">
        <v>3</v>
      </c>
      <c r="DJ538">
        <v>4</v>
      </c>
      <c r="DK538">
        <v>4</v>
      </c>
      <c r="DL538">
        <v>0</v>
      </c>
      <c r="DM538">
        <v>4</v>
      </c>
      <c r="DN538">
        <v>4</v>
      </c>
      <c r="DO538">
        <v>0</v>
      </c>
      <c r="DP538" s="42">
        <f t="shared" si="187"/>
        <v>-1</v>
      </c>
      <c r="DQ538" s="20">
        <v>0.754</v>
      </c>
      <c r="DR538">
        <v>4</v>
      </c>
      <c r="DS538">
        <v>0</v>
      </c>
      <c r="DT538">
        <v>0</v>
      </c>
      <c r="DU538">
        <v>0</v>
      </c>
      <c r="DV538">
        <v>0</v>
      </c>
      <c r="DW538">
        <v>495</v>
      </c>
      <c r="DX538">
        <v>284</v>
      </c>
      <c r="DY538">
        <v>370</v>
      </c>
      <c r="DZ538">
        <v>218</v>
      </c>
      <c r="EA538">
        <v>273</v>
      </c>
      <c r="EB538">
        <v>156</v>
      </c>
      <c r="EC538">
        <v>21.99</v>
      </c>
      <c r="ED538">
        <v>13.59</v>
      </c>
      <c r="EE538">
        <v>17</v>
      </c>
      <c r="EF538">
        <v>12</v>
      </c>
      <c r="EG538" s="41">
        <f t="shared" si="188"/>
        <v>6.2271062271062272E-2</v>
      </c>
      <c r="EH538" s="43">
        <f t="shared" si="189"/>
        <v>0.92307692307692313</v>
      </c>
      <c r="EI538" s="44">
        <f t="shared" si="190"/>
        <v>0.9853479853479854</v>
      </c>
      <c r="EJ538">
        <v>491</v>
      </c>
      <c r="EK538">
        <v>282</v>
      </c>
      <c r="EL538">
        <v>370</v>
      </c>
      <c r="EM538">
        <v>216</v>
      </c>
      <c r="EN538">
        <v>273</v>
      </c>
      <c r="EO538">
        <v>154</v>
      </c>
      <c r="EP538">
        <v>17</v>
      </c>
      <c r="EQ538">
        <v>11</v>
      </c>
      <c r="ER538">
        <v>237</v>
      </c>
      <c r="ES538">
        <v>149</v>
      </c>
      <c r="ET538">
        <v>83</v>
      </c>
      <c r="EU538">
        <v>71</v>
      </c>
      <c r="EV538">
        <v>6</v>
      </c>
      <c r="EW538">
        <v>7</v>
      </c>
      <c r="EX538">
        <v>18</v>
      </c>
      <c r="EY538">
        <v>30</v>
      </c>
      <c r="EZ538">
        <v>0.4</v>
      </c>
      <c r="FA538">
        <v>0.8</v>
      </c>
      <c r="FB538">
        <v>1.1000000000000001</v>
      </c>
      <c r="FC538" s="20">
        <v>15.07</v>
      </c>
      <c r="FD538" s="26">
        <f t="shared" si="191"/>
        <v>0.65521739130434786</v>
      </c>
      <c r="FE538">
        <v>0.20980000000000001</v>
      </c>
      <c r="FF538">
        <v>0.43</v>
      </c>
      <c r="FG538">
        <v>0.28000000000000003</v>
      </c>
      <c r="FH538">
        <v>0.71</v>
      </c>
      <c r="FL538" s="42">
        <f t="shared" si="192"/>
        <v>44</v>
      </c>
      <c r="FM538" s="20">
        <f t="shared" si="193"/>
        <v>6.25</v>
      </c>
      <c r="FN538" s="41">
        <v>1.5705803500000001E-2</v>
      </c>
      <c r="FO538" s="20">
        <f t="shared" si="194"/>
        <v>6.2</v>
      </c>
      <c r="FP538" s="20">
        <f t="shared" si="195"/>
        <v>7.1508000000000003</v>
      </c>
      <c r="FQ538" s="20">
        <f t="shared" si="196"/>
        <v>122.30159353167438</v>
      </c>
      <c r="FR538">
        <v>4</v>
      </c>
      <c r="FS538" t="s">
        <v>189</v>
      </c>
      <c r="FT538">
        <v>195</v>
      </c>
      <c r="FV538" t="s">
        <v>711</v>
      </c>
      <c r="FW538" s="45">
        <v>1000000</v>
      </c>
      <c r="FX538" s="45">
        <v>1000000</v>
      </c>
      <c r="FY538">
        <v>550</v>
      </c>
      <c r="FZ538">
        <v>43</v>
      </c>
      <c r="GA538">
        <v>169</v>
      </c>
      <c r="GB538">
        <v>212</v>
      </c>
      <c r="GC538">
        <v>-10</v>
      </c>
      <c r="GD538">
        <v>202</v>
      </c>
      <c r="GE538">
        <v>859</v>
      </c>
      <c r="GF538">
        <v>9647</v>
      </c>
      <c r="GG538">
        <v>16.899999999999999</v>
      </c>
      <c r="GH538">
        <v>20.100000000000001</v>
      </c>
      <c r="GI538">
        <v>37</v>
      </c>
      <c r="GJ538" s="42">
        <f t="shared" si="197"/>
        <v>6.2</v>
      </c>
    </row>
    <row r="539" spans="1:192" x14ac:dyDescent="0.45">
      <c r="A539" s="40">
        <v>31960</v>
      </c>
      <c r="B539" t="s">
        <v>2934</v>
      </c>
      <c r="D539" t="s">
        <v>399</v>
      </c>
      <c r="E539" t="s">
        <v>399</v>
      </c>
      <c r="F539">
        <v>70</v>
      </c>
      <c r="G539">
        <v>184</v>
      </c>
      <c r="H539">
        <v>2005</v>
      </c>
      <c r="I539">
        <v>4</v>
      </c>
      <c r="J539">
        <v>106</v>
      </c>
      <c r="K539" t="s">
        <v>92</v>
      </c>
      <c r="L539">
        <v>2007</v>
      </c>
      <c r="M539">
        <v>30</v>
      </c>
      <c r="N539">
        <v>9</v>
      </c>
      <c r="O539">
        <v>8471743</v>
      </c>
      <c r="P539" t="s">
        <v>2935</v>
      </c>
      <c r="Q539" t="s">
        <v>2936</v>
      </c>
      <c r="R539" t="s">
        <v>2937</v>
      </c>
      <c r="S539" t="s">
        <v>1966</v>
      </c>
      <c r="T539" t="s">
        <v>725</v>
      </c>
      <c r="U539" t="s">
        <v>95</v>
      </c>
      <c r="V539">
        <v>81</v>
      </c>
      <c r="W539">
        <v>11</v>
      </c>
      <c r="X539">
        <v>20</v>
      </c>
      <c r="Y539">
        <v>14</v>
      </c>
      <c r="Z539">
        <v>31</v>
      </c>
      <c r="AA539">
        <v>9</v>
      </c>
      <c r="AB539">
        <v>39</v>
      </c>
      <c r="AC539" s="26">
        <f t="shared" si="176"/>
        <v>0.38271604938271603</v>
      </c>
      <c r="AD539" s="20">
        <f t="shared" si="177"/>
        <v>4.7068062827225141</v>
      </c>
      <c r="AE539" s="20">
        <v>11.262</v>
      </c>
      <c r="AF539">
        <v>-6</v>
      </c>
      <c r="AG539">
        <v>-8.5</v>
      </c>
      <c r="AH539">
        <v>50</v>
      </c>
      <c r="AI539">
        <v>1850</v>
      </c>
      <c r="AJ539">
        <v>83224</v>
      </c>
      <c r="AK539" s="20">
        <v>1387.0666666667</v>
      </c>
      <c r="AL539">
        <v>1387.07</v>
      </c>
      <c r="AM539">
        <v>1387</v>
      </c>
      <c r="AN539" s="26">
        <f t="shared" si="178"/>
        <v>17.124279835390947</v>
      </c>
      <c r="AO539">
        <v>28.47</v>
      </c>
      <c r="AP539" s="41">
        <f t="shared" si="179"/>
        <v>0.70454545454545459</v>
      </c>
      <c r="AQ539">
        <v>229</v>
      </c>
      <c r="AR539">
        <v>229</v>
      </c>
      <c r="AS539">
        <v>229</v>
      </c>
      <c r="AT539">
        <v>171</v>
      </c>
      <c r="AU539">
        <v>171</v>
      </c>
      <c r="AV539">
        <v>136</v>
      </c>
      <c r="AW539">
        <v>122</v>
      </c>
      <c r="AX539">
        <v>43</v>
      </c>
      <c r="AY539">
        <v>8</v>
      </c>
      <c r="AZ539">
        <v>10</v>
      </c>
      <c r="BA539" s="42">
        <f t="shared" si="180"/>
        <v>18</v>
      </c>
      <c r="BB539">
        <v>11.33</v>
      </c>
      <c r="BC539">
        <v>31.235299999999999</v>
      </c>
      <c r="BD539" s="20">
        <v>370.3</v>
      </c>
      <c r="BE539" s="20">
        <f t="shared" si="181"/>
        <v>599.29999999999995</v>
      </c>
      <c r="BF539" s="20">
        <f t="shared" si="182"/>
        <v>25.923709690210298</v>
      </c>
      <c r="BG539">
        <v>432</v>
      </c>
      <c r="BH539">
        <v>380</v>
      </c>
      <c r="BI539">
        <v>500</v>
      </c>
      <c r="BJ539" s="41">
        <f t="shared" si="183"/>
        <v>0.46351931330472101</v>
      </c>
      <c r="BK539">
        <v>127</v>
      </c>
      <c r="BL539">
        <v>127</v>
      </c>
      <c r="BM539">
        <v>126</v>
      </c>
      <c r="BN539" s="42">
        <f t="shared" si="184"/>
        <v>1</v>
      </c>
      <c r="BO539">
        <v>35</v>
      </c>
      <c r="BP539">
        <v>14</v>
      </c>
      <c r="BQ539">
        <v>21</v>
      </c>
      <c r="BR539">
        <v>45</v>
      </c>
      <c r="BS539" s="41">
        <f t="shared" si="185"/>
        <v>4.5638945233265719E-2</v>
      </c>
      <c r="BT539">
        <v>191</v>
      </c>
      <c r="BU539">
        <v>161</v>
      </c>
      <c r="BV539" s="41">
        <f t="shared" si="186"/>
        <v>0.54261363636363635</v>
      </c>
      <c r="BW539">
        <v>77</v>
      </c>
      <c r="BX539">
        <v>68</v>
      </c>
      <c r="BY539">
        <v>49</v>
      </c>
      <c r="BZ539">
        <v>39</v>
      </c>
      <c r="CA539">
        <v>65</v>
      </c>
      <c r="CB539">
        <v>54</v>
      </c>
      <c r="CC539">
        <v>55</v>
      </c>
      <c r="CD539">
        <v>56</v>
      </c>
      <c r="CE539">
        <v>67</v>
      </c>
      <c r="CF539">
        <v>46</v>
      </c>
      <c r="CG539">
        <v>124</v>
      </c>
      <c r="CH539">
        <v>104</v>
      </c>
      <c r="CI539">
        <v>0</v>
      </c>
      <c r="CJ539">
        <v>0</v>
      </c>
      <c r="CK539">
        <v>3</v>
      </c>
      <c r="CL539">
        <v>4</v>
      </c>
      <c r="CM539">
        <v>1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1</v>
      </c>
      <c r="CT539">
        <v>2</v>
      </c>
      <c r="CU539">
        <v>0</v>
      </c>
      <c r="CV539">
        <v>6</v>
      </c>
      <c r="CW539">
        <v>0</v>
      </c>
      <c r="CX539">
        <v>2</v>
      </c>
      <c r="CY539">
        <v>0</v>
      </c>
      <c r="CZ539">
        <v>33</v>
      </c>
      <c r="DA539">
        <v>18</v>
      </c>
      <c r="DB539">
        <v>2</v>
      </c>
      <c r="DC539">
        <v>8</v>
      </c>
      <c r="DD539">
        <v>9</v>
      </c>
      <c r="DE539">
        <v>8</v>
      </c>
      <c r="DF539">
        <v>0</v>
      </c>
      <c r="DG539">
        <v>91</v>
      </c>
      <c r="DH539">
        <v>23</v>
      </c>
      <c r="DI539">
        <v>20</v>
      </c>
      <c r="DJ539">
        <v>24</v>
      </c>
      <c r="DK539">
        <v>24</v>
      </c>
      <c r="DL539">
        <v>0</v>
      </c>
      <c r="DM539">
        <v>18</v>
      </c>
      <c r="DN539">
        <v>18</v>
      </c>
      <c r="DO539">
        <v>0</v>
      </c>
      <c r="DP539" s="42">
        <f t="shared" si="187"/>
        <v>-3</v>
      </c>
      <c r="DQ539" s="20">
        <v>-6.1909999999999998</v>
      </c>
      <c r="DR539">
        <v>23</v>
      </c>
      <c r="DS539">
        <v>0</v>
      </c>
      <c r="DT539">
        <v>0</v>
      </c>
      <c r="DU539">
        <v>0</v>
      </c>
      <c r="DV539">
        <v>0</v>
      </c>
      <c r="DW539">
        <v>1287</v>
      </c>
      <c r="DX539">
        <v>1295</v>
      </c>
      <c r="DY539">
        <v>929</v>
      </c>
      <c r="DZ539">
        <v>941</v>
      </c>
      <c r="EA539">
        <v>670</v>
      </c>
      <c r="EB539">
        <v>721</v>
      </c>
      <c r="EC539">
        <v>55.74</v>
      </c>
      <c r="ED539">
        <v>59.65</v>
      </c>
      <c r="EE539">
        <v>44</v>
      </c>
      <c r="EF539">
        <v>60</v>
      </c>
      <c r="EG539" s="41">
        <f t="shared" si="188"/>
        <v>6.5671641791044774E-2</v>
      </c>
      <c r="EH539" s="43">
        <f t="shared" si="189"/>
        <v>0.91678224687933429</v>
      </c>
      <c r="EI539" s="44">
        <f t="shared" si="190"/>
        <v>0.98245388867037908</v>
      </c>
      <c r="EJ539">
        <v>1285</v>
      </c>
      <c r="EK539">
        <v>1298</v>
      </c>
      <c r="EL539">
        <v>927</v>
      </c>
      <c r="EM539">
        <v>943</v>
      </c>
      <c r="EN539">
        <v>667</v>
      </c>
      <c r="EO539">
        <v>723</v>
      </c>
      <c r="EP539">
        <v>45</v>
      </c>
      <c r="EQ539">
        <v>60</v>
      </c>
      <c r="ER539">
        <v>603</v>
      </c>
      <c r="ES539">
        <v>667</v>
      </c>
      <c r="ET539">
        <v>202</v>
      </c>
      <c r="EU539">
        <v>246</v>
      </c>
      <c r="EV539">
        <v>21</v>
      </c>
      <c r="EW539">
        <v>32</v>
      </c>
      <c r="EX539">
        <v>83</v>
      </c>
      <c r="EY539">
        <v>88</v>
      </c>
      <c r="EZ539">
        <v>0.4</v>
      </c>
      <c r="FA539">
        <v>1.6</v>
      </c>
      <c r="FB539">
        <v>1.9</v>
      </c>
      <c r="FC539" s="20">
        <v>31.15</v>
      </c>
      <c r="FD539" s="26">
        <f t="shared" si="191"/>
        <v>0.38456790123456791</v>
      </c>
      <c r="FE539">
        <v>2.7050999999999998</v>
      </c>
      <c r="FF539">
        <v>-1.1299999999999999</v>
      </c>
      <c r="FG539">
        <v>-0.1</v>
      </c>
      <c r="FH539">
        <v>-1.23</v>
      </c>
      <c r="FL539" s="42">
        <f t="shared" si="192"/>
        <v>222</v>
      </c>
      <c r="FM539" s="20">
        <f t="shared" si="193"/>
        <v>6.4347826086956523</v>
      </c>
      <c r="FN539" s="41">
        <v>5.2527370100000005E-2</v>
      </c>
      <c r="FO539" s="20">
        <f t="shared" si="194"/>
        <v>26</v>
      </c>
      <c r="FP539" s="20">
        <f t="shared" si="195"/>
        <v>29.761800000000001</v>
      </c>
      <c r="FQ539" s="20">
        <f t="shared" si="196"/>
        <v>111.68866747893041</v>
      </c>
      <c r="FR539">
        <v>1</v>
      </c>
      <c r="FS539" t="s">
        <v>455</v>
      </c>
      <c r="FT539">
        <v>43</v>
      </c>
      <c r="FV539" t="s">
        <v>711</v>
      </c>
      <c r="FW539" s="45">
        <v>4000000</v>
      </c>
      <c r="FX539" s="45">
        <v>3500000</v>
      </c>
      <c r="FY539">
        <v>463</v>
      </c>
      <c r="FZ539">
        <v>47</v>
      </c>
      <c r="GA539">
        <v>108</v>
      </c>
      <c r="GB539">
        <v>155</v>
      </c>
      <c r="GC539">
        <v>-4</v>
      </c>
      <c r="GD539">
        <v>332</v>
      </c>
      <c r="GE539">
        <v>627</v>
      </c>
      <c r="GF539">
        <v>6740</v>
      </c>
      <c r="GG539">
        <v>2.9</v>
      </c>
      <c r="GH539">
        <v>8.1999999999999993</v>
      </c>
      <c r="GI539">
        <v>11.1</v>
      </c>
      <c r="GJ539" s="42">
        <f t="shared" si="197"/>
        <v>26</v>
      </c>
    </row>
    <row r="540" spans="1:192" x14ac:dyDescent="0.45">
      <c r="A540" s="40">
        <v>33265</v>
      </c>
      <c r="B540" t="s">
        <v>345</v>
      </c>
      <c r="D540" t="s">
        <v>223</v>
      </c>
      <c r="E540" t="s">
        <v>223</v>
      </c>
      <c r="F540">
        <v>72</v>
      </c>
      <c r="G540">
        <v>185</v>
      </c>
      <c r="H540">
        <v>2010</v>
      </c>
      <c r="I540">
        <v>5</v>
      </c>
      <c r="J540">
        <v>132</v>
      </c>
      <c r="K540" t="s">
        <v>202</v>
      </c>
      <c r="L540">
        <v>2016</v>
      </c>
      <c r="M540">
        <v>27</v>
      </c>
      <c r="N540">
        <v>2</v>
      </c>
      <c r="O540">
        <v>8475841</v>
      </c>
      <c r="P540" t="s">
        <v>2938</v>
      </c>
      <c r="Q540" t="s">
        <v>2939</v>
      </c>
      <c r="R540" t="s">
        <v>2940</v>
      </c>
      <c r="S540" t="s">
        <v>1617</v>
      </c>
      <c r="T540" t="s">
        <v>720</v>
      </c>
      <c r="U540" t="s">
        <v>319</v>
      </c>
      <c r="V540">
        <v>29</v>
      </c>
      <c r="W540">
        <v>3</v>
      </c>
      <c r="X540">
        <v>8</v>
      </c>
      <c r="Y540">
        <v>4</v>
      </c>
      <c r="Z540">
        <v>11</v>
      </c>
      <c r="AA540">
        <v>21</v>
      </c>
      <c r="AB540">
        <v>56</v>
      </c>
      <c r="AC540" s="26">
        <f t="shared" si="176"/>
        <v>0.37931034482758619</v>
      </c>
      <c r="AD540" s="20">
        <f t="shared" si="177"/>
        <v>11</v>
      </c>
      <c r="AE540" s="20">
        <v>3.7709999999999999</v>
      </c>
      <c r="AF540">
        <v>0</v>
      </c>
      <c r="AG540">
        <v>5.6</v>
      </c>
      <c r="AH540">
        <v>8</v>
      </c>
      <c r="AI540">
        <v>569</v>
      </c>
      <c r="AJ540">
        <v>27874</v>
      </c>
      <c r="AK540" s="20">
        <v>464.56666666667002</v>
      </c>
      <c r="AL540">
        <v>464.57</v>
      </c>
      <c r="AM540">
        <v>465</v>
      </c>
      <c r="AN540" s="26">
        <f t="shared" si="178"/>
        <v>16.019540229885056</v>
      </c>
      <c r="AO540">
        <v>26.61</v>
      </c>
      <c r="AP540" s="41">
        <f t="shared" si="179"/>
        <v>0.47826086956521741</v>
      </c>
      <c r="AQ540">
        <v>127</v>
      </c>
      <c r="AR540">
        <v>127</v>
      </c>
      <c r="AS540">
        <v>127</v>
      </c>
      <c r="AT540">
        <v>72</v>
      </c>
      <c r="AU540">
        <v>72</v>
      </c>
      <c r="AV540">
        <v>51</v>
      </c>
      <c r="AW540">
        <v>36</v>
      </c>
      <c r="AX540">
        <v>3</v>
      </c>
      <c r="AY540">
        <v>1</v>
      </c>
      <c r="AZ540">
        <v>8</v>
      </c>
      <c r="BA540" s="42">
        <f t="shared" si="180"/>
        <v>9</v>
      </c>
      <c r="BB540">
        <v>2.57</v>
      </c>
      <c r="BC540">
        <v>47.882399999999997</v>
      </c>
      <c r="BD540" s="20">
        <v>95.3</v>
      </c>
      <c r="BE540" s="20">
        <f t="shared" si="181"/>
        <v>222.3</v>
      </c>
      <c r="BF540" s="20">
        <f t="shared" si="182"/>
        <v>28.710420388746584</v>
      </c>
      <c r="BG540">
        <v>215</v>
      </c>
      <c r="BH540">
        <v>120</v>
      </c>
      <c r="BI540">
        <v>85</v>
      </c>
      <c r="BJ540" s="41">
        <f t="shared" si="183"/>
        <v>0.71666666666666667</v>
      </c>
      <c r="BK540">
        <v>8</v>
      </c>
      <c r="BL540">
        <v>8</v>
      </c>
      <c r="BM540">
        <v>21</v>
      </c>
      <c r="BN540" s="42">
        <f t="shared" si="184"/>
        <v>-13</v>
      </c>
      <c r="BO540">
        <v>21</v>
      </c>
      <c r="BP540">
        <v>21</v>
      </c>
      <c r="BQ540">
        <v>15</v>
      </c>
      <c r="BR540">
        <v>35</v>
      </c>
      <c r="BS540" s="41">
        <f t="shared" si="185"/>
        <v>0.11864406779661017</v>
      </c>
      <c r="BT540">
        <v>0</v>
      </c>
      <c r="BU540">
        <v>0</v>
      </c>
      <c r="BV540" s="41">
        <f t="shared" si="186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2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2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2</v>
      </c>
      <c r="CZ540">
        <v>18</v>
      </c>
      <c r="DA540">
        <v>0</v>
      </c>
      <c r="DB540">
        <v>0</v>
      </c>
      <c r="DC540">
        <v>25</v>
      </c>
      <c r="DD540">
        <v>1</v>
      </c>
      <c r="DE540">
        <v>0</v>
      </c>
      <c r="DF540">
        <v>0</v>
      </c>
      <c r="DG540">
        <v>25</v>
      </c>
      <c r="DH540">
        <v>4</v>
      </c>
      <c r="DI540">
        <v>1</v>
      </c>
      <c r="DJ540">
        <v>4</v>
      </c>
      <c r="DK540">
        <v>4</v>
      </c>
      <c r="DL540">
        <v>0</v>
      </c>
      <c r="DM540">
        <v>1</v>
      </c>
      <c r="DN540">
        <v>1</v>
      </c>
      <c r="DO540">
        <v>0</v>
      </c>
      <c r="DP540" s="42">
        <f t="shared" si="187"/>
        <v>-3</v>
      </c>
      <c r="DQ540" s="20">
        <v>-0.90900000000000003</v>
      </c>
      <c r="DR540">
        <v>4</v>
      </c>
      <c r="DS540">
        <v>0</v>
      </c>
      <c r="DT540">
        <v>0</v>
      </c>
      <c r="DU540">
        <v>0</v>
      </c>
      <c r="DV540">
        <v>0</v>
      </c>
      <c r="DW540">
        <v>553</v>
      </c>
      <c r="DX540">
        <v>367</v>
      </c>
      <c r="DY540">
        <v>392</v>
      </c>
      <c r="DZ540">
        <v>260</v>
      </c>
      <c r="EA540">
        <v>291</v>
      </c>
      <c r="EB540">
        <v>185</v>
      </c>
      <c r="EC540">
        <v>28.09</v>
      </c>
      <c r="ED540">
        <v>16.11</v>
      </c>
      <c r="EE540">
        <v>23</v>
      </c>
      <c r="EF540">
        <v>16</v>
      </c>
      <c r="EG540" s="41">
        <f t="shared" si="188"/>
        <v>7.903780068728522E-2</v>
      </c>
      <c r="EH540" s="43">
        <f t="shared" si="189"/>
        <v>0.91351351351351351</v>
      </c>
      <c r="EI540" s="44">
        <f t="shared" si="190"/>
        <v>0.99255131420079867</v>
      </c>
      <c r="EJ540">
        <v>558</v>
      </c>
      <c r="EK540">
        <v>367</v>
      </c>
      <c r="EL540">
        <v>397</v>
      </c>
      <c r="EM540">
        <v>260</v>
      </c>
      <c r="EN540">
        <v>294</v>
      </c>
      <c r="EO540">
        <v>185</v>
      </c>
      <c r="EP540">
        <v>23</v>
      </c>
      <c r="EQ540">
        <v>16</v>
      </c>
      <c r="ER540">
        <v>283</v>
      </c>
      <c r="ES540">
        <v>166</v>
      </c>
      <c r="ET540">
        <v>111</v>
      </c>
      <c r="EU540">
        <v>64</v>
      </c>
      <c r="EV540">
        <v>14</v>
      </c>
      <c r="EW540">
        <v>6</v>
      </c>
      <c r="EX540">
        <v>28</v>
      </c>
      <c r="EY540">
        <v>32</v>
      </c>
      <c r="EZ540">
        <v>0.8</v>
      </c>
      <c r="FA540">
        <v>1.1000000000000001</v>
      </c>
      <c r="FB540">
        <v>2</v>
      </c>
      <c r="FC540" s="20">
        <v>16.18</v>
      </c>
      <c r="FD540" s="26">
        <f t="shared" si="191"/>
        <v>0.5579310344827586</v>
      </c>
      <c r="FE540">
        <v>1.222</v>
      </c>
      <c r="FF540">
        <v>0.49</v>
      </c>
      <c r="FG540">
        <v>0.23</v>
      </c>
      <c r="FH540">
        <v>0.72</v>
      </c>
      <c r="FI540">
        <v>2</v>
      </c>
      <c r="FJ540">
        <v>1</v>
      </c>
      <c r="FK540">
        <v>0</v>
      </c>
      <c r="FL540" s="42">
        <f t="shared" si="192"/>
        <v>51</v>
      </c>
      <c r="FM540" s="20">
        <f t="shared" si="193"/>
        <v>5.75</v>
      </c>
      <c r="FN540" s="41">
        <v>3.4765404200000002E-2</v>
      </c>
      <c r="FO540" s="20">
        <f t="shared" si="194"/>
        <v>10.199999999999999</v>
      </c>
      <c r="FP540" s="20">
        <f t="shared" si="195"/>
        <v>10.818199999999999</v>
      </c>
      <c r="FQ540" s="20">
        <f t="shared" si="196"/>
        <v>118.81955356566287</v>
      </c>
      <c r="FR540">
        <v>5</v>
      </c>
      <c r="FS540" t="s">
        <v>189</v>
      </c>
      <c r="FT540">
        <v>40</v>
      </c>
      <c r="FU540" t="s">
        <v>702</v>
      </c>
      <c r="FV540" t="s">
        <v>711</v>
      </c>
      <c r="FW540" s="45">
        <v>650000</v>
      </c>
      <c r="FX540" s="45">
        <v>650000</v>
      </c>
      <c r="FY540">
        <v>30</v>
      </c>
      <c r="FZ540">
        <v>3</v>
      </c>
      <c r="GA540">
        <v>8</v>
      </c>
      <c r="GB540">
        <v>11</v>
      </c>
      <c r="GC540">
        <v>0</v>
      </c>
      <c r="GD540">
        <v>8</v>
      </c>
      <c r="GE540">
        <v>52</v>
      </c>
      <c r="GF540">
        <v>481</v>
      </c>
      <c r="GG540">
        <v>0.8</v>
      </c>
      <c r="GH540">
        <v>1.2</v>
      </c>
      <c r="GI540">
        <v>2</v>
      </c>
      <c r="GJ540" s="42">
        <f t="shared" si="197"/>
        <v>10.199999999999999</v>
      </c>
    </row>
    <row r="541" spans="1:192" x14ac:dyDescent="0.45">
      <c r="A541" s="40">
        <v>33724</v>
      </c>
      <c r="B541" t="s">
        <v>2941</v>
      </c>
      <c r="C541" t="s">
        <v>1029</v>
      </c>
      <c r="D541" t="s">
        <v>107</v>
      </c>
      <c r="E541" t="s">
        <v>107</v>
      </c>
      <c r="F541">
        <v>72</v>
      </c>
      <c r="G541">
        <v>202</v>
      </c>
      <c r="H541">
        <v>2010</v>
      </c>
      <c r="I541">
        <v>5</v>
      </c>
      <c r="J541">
        <v>140</v>
      </c>
      <c r="K541" t="s">
        <v>92</v>
      </c>
      <c r="L541">
        <v>2013</v>
      </c>
      <c r="M541">
        <v>25</v>
      </c>
      <c r="N541">
        <v>4</v>
      </c>
      <c r="O541">
        <v>8475844</v>
      </c>
      <c r="P541" t="s">
        <v>2942</v>
      </c>
      <c r="Q541" t="s">
        <v>2943</v>
      </c>
      <c r="R541" t="s">
        <v>2944</v>
      </c>
      <c r="S541" t="s">
        <v>2945</v>
      </c>
      <c r="T541" t="s">
        <v>725</v>
      </c>
      <c r="U541" t="s">
        <v>263</v>
      </c>
      <c r="V541">
        <v>5</v>
      </c>
      <c r="W541">
        <v>0</v>
      </c>
      <c r="X541">
        <v>1</v>
      </c>
      <c r="Y541">
        <v>0</v>
      </c>
      <c r="Z541">
        <v>1</v>
      </c>
      <c r="AA541">
        <v>30</v>
      </c>
      <c r="AB541">
        <v>84</v>
      </c>
      <c r="AC541" s="26">
        <f t="shared" si="176"/>
        <v>0.2</v>
      </c>
      <c r="AD541" s="20">
        <f t="shared" si="177"/>
        <v>-0.47058823529411775</v>
      </c>
      <c r="AE541" s="20">
        <v>0.29399999999999998</v>
      </c>
      <c r="AF541">
        <v>-1</v>
      </c>
      <c r="AG541">
        <v>-0.4</v>
      </c>
      <c r="AH541">
        <v>4</v>
      </c>
      <c r="AI541">
        <v>79</v>
      </c>
      <c r="AJ541">
        <v>3613</v>
      </c>
      <c r="AK541" s="20">
        <v>60.216666666667003</v>
      </c>
      <c r="AL541">
        <v>60.22</v>
      </c>
      <c r="AM541">
        <v>60</v>
      </c>
      <c r="AN541" s="26">
        <f t="shared" si="178"/>
        <v>12.043333333333333</v>
      </c>
      <c r="AO541">
        <v>20.09</v>
      </c>
      <c r="AP541" s="41">
        <f t="shared" si="179"/>
        <v>0.2</v>
      </c>
      <c r="AQ541">
        <v>17</v>
      </c>
      <c r="AR541">
        <v>17</v>
      </c>
      <c r="AS541">
        <v>17</v>
      </c>
      <c r="AT541">
        <v>16</v>
      </c>
      <c r="AU541">
        <v>16</v>
      </c>
      <c r="AV541">
        <v>11</v>
      </c>
      <c r="AW541">
        <v>13</v>
      </c>
      <c r="AX541">
        <v>5</v>
      </c>
      <c r="AY541">
        <v>0</v>
      </c>
      <c r="AZ541">
        <v>3</v>
      </c>
      <c r="BA541" s="42">
        <f t="shared" si="180"/>
        <v>3</v>
      </c>
      <c r="BB541">
        <v>1.74</v>
      </c>
      <c r="BC541">
        <v>25.181799999999999</v>
      </c>
      <c r="BD541" s="20">
        <v>0</v>
      </c>
      <c r="BE541" s="20">
        <f t="shared" si="181"/>
        <v>17</v>
      </c>
      <c r="BF541" s="20">
        <f t="shared" si="182"/>
        <v>16.937894387246764</v>
      </c>
      <c r="BG541">
        <v>22</v>
      </c>
      <c r="BH541">
        <v>15</v>
      </c>
      <c r="BI541">
        <v>15</v>
      </c>
      <c r="BJ541" s="41">
        <f t="shared" si="183"/>
        <v>0.59459459459459463</v>
      </c>
      <c r="BK541">
        <v>4</v>
      </c>
      <c r="BL541">
        <v>4</v>
      </c>
      <c r="BM541">
        <v>8</v>
      </c>
      <c r="BN541" s="42">
        <f t="shared" si="184"/>
        <v>-4</v>
      </c>
      <c r="BO541">
        <v>5</v>
      </c>
      <c r="BP541">
        <v>0</v>
      </c>
      <c r="BQ541">
        <v>1</v>
      </c>
      <c r="BR541">
        <v>1</v>
      </c>
      <c r="BS541" s="41">
        <f t="shared" si="185"/>
        <v>2.564102564102564E-2</v>
      </c>
      <c r="BT541">
        <v>0</v>
      </c>
      <c r="BU541">
        <v>1</v>
      </c>
      <c r="BV541" s="41">
        <f t="shared" si="186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</v>
      </c>
      <c r="DA541">
        <v>1</v>
      </c>
      <c r="DB541">
        <v>0</v>
      </c>
      <c r="DC541">
        <v>3</v>
      </c>
      <c r="DD541">
        <v>4</v>
      </c>
      <c r="DE541">
        <v>0</v>
      </c>
      <c r="DF541">
        <v>0</v>
      </c>
      <c r="DG541">
        <v>3</v>
      </c>
      <c r="DH541">
        <v>2</v>
      </c>
      <c r="DI541">
        <v>1</v>
      </c>
      <c r="DJ541">
        <v>2</v>
      </c>
      <c r="DK541">
        <v>2</v>
      </c>
      <c r="DL541">
        <v>0</v>
      </c>
      <c r="DM541">
        <v>1</v>
      </c>
      <c r="DN541">
        <v>1</v>
      </c>
      <c r="DO541">
        <v>0</v>
      </c>
      <c r="DP541" s="42">
        <f t="shared" si="187"/>
        <v>-1</v>
      </c>
      <c r="DQ541" s="20">
        <v>-0.98899999999999999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66</v>
      </c>
      <c r="DX541">
        <v>53</v>
      </c>
      <c r="DY541">
        <v>57</v>
      </c>
      <c r="DZ541">
        <v>38</v>
      </c>
      <c r="EA541">
        <v>40</v>
      </c>
      <c r="EB541">
        <v>29</v>
      </c>
      <c r="EC541">
        <v>5.59</v>
      </c>
      <c r="ED541">
        <v>2.73</v>
      </c>
      <c r="EE541">
        <v>5</v>
      </c>
      <c r="EF541">
        <v>2</v>
      </c>
      <c r="EG541" s="41">
        <f t="shared" si="188"/>
        <v>0.125</v>
      </c>
      <c r="EH541" s="43">
        <f t="shared" si="189"/>
        <v>0.93103448275862066</v>
      </c>
      <c r="EI541" s="44">
        <f t="shared" si="190"/>
        <v>1.0560344827586206</v>
      </c>
      <c r="EJ541">
        <v>66</v>
      </c>
      <c r="EK541">
        <v>52</v>
      </c>
      <c r="EL541">
        <v>57</v>
      </c>
      <c r="EM541">
        <v>37</v>
      </c>
      <c r="EN541">
        <v>40</v>
      </c>
      <c r="EO541">
        <v>28</v>
      </c>
      <c r="EP541">
        <v>5</v>
      </c>
      <c r="EQ541">
        <v>2</v>
      </c>
      <c r="ER541">
        <v>43</v>
      </c>
      <c r="ES541">
        <v>25</v>
      </c>
      <c r="ET541">
        <v>17</v>
      </c>
      <c r="EU541">
        <v>11</v>
      </c>
      <c r="EV541">
        <v>4</v>
      </c>
      <c r="EW541">
        <v>1</v>
      </c>
      <c r="EX541">
        <v>6</v>
      </c>
      <c r="EY541">
        <v>1</v>
      </c>
      <c r="EZ541">
        <v>-0.1</v>
      </c>
      <c r="FA541">
        <v>0</v>
      </c>
      <c r="FB541">
        <v>0</v>
      </c>
      <c r="FC541" s="20">
        <v>0.56000000000000005</v>
      </c>
      <c r="FD541" s="26">
        <f t="shared" si="191"/>
        <v>0.11200000000000002</v>
      </c>
      <c r="FE541">
        <v>1.2500000000000001E-2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 s="42">
        <f t="shared" si="192"/>
        <v>9</v>
      </c>
      <c r="FM541" s="20">
        <f t="shared" si="193"/>
        <v>2.5</v>
      </c>
      <c r="FN541" s="41">
        <v>0</v>
      </c>
      <c r="FO541" s="20">
        <f t="shared" si="194"/>
        <v>0.6</v>
      </c>
      <c r="FP541" s="20">
        <f t="shared" si="195"/>
        <v>0.80220000000000002</v>
      </c>
      <c r="FQ541" s="20">
        <f t="shared" si="196"/>
        <v>118.56526071072733</v>
      </c>
      <c r="FV541" t="s">
        <v>711</v>
      </c>
      <c r="FW541" s="45">
        <v>875000</v>
      </c>
      <c r="FX541" s="45">
        <v>875000</v>
      </c>
      <c r="FY541">
        <v>22</v>
      </c>
      <c r="FZ541">
        <v>2</v>
      </c>
      <c r="GA541">
        <v>4</v>
      </c>
      <c r="GB541">
        <v>6</v>
      </c>
      <c r="GC541">
        <v>-5</v>
      </c>
      <c r="GD541">
        <v>6</v>
      </c>
      <c r="GE541">
        <v>43</v>
      </c>
      <c r="GF541">
        <v>265</v>
      </c>
      <c r="GG541">
        <v>0.1</v>
      </c>
      <c r="GH541">
        <v>0.1</v>
      </c>
      <c r="GI541">
        <v>0.2</v>
      </c>
      <c r="GJ541" s="42">
        <f t="shared" si="197"/>
        <v>0.6</v>
      </c>
    </row>
    <row r="542" spans="1:192" x14ac:dyDescent="0.45">
      <c r="A542" s="40">
        <v>32585</v>
      </c>
      <c r="B542" t="s">
        <v>304</v>
      </c>
      <c r="C542" t="s">
        <v>145</v>
      </c>
      <c r="D542" t="s">
        <v>91</v>
      </c>
      <c r="E542" t="s">
        <v>91</v>
      </c>
      <c r="F542">
        <v>76</v>
      </c>
      <c r="G542">
        <v>216</v>
      </c>
      <c r="H542">
        <v>2007</v>
      </c>
      <c r="I542">
        <v>3</v>
      </c>
      <c r="J542">
        <v>78</v>
      </c>
      <c r="K542" t="s">
        <v>202</v>
      </c>
      <c r="L542">
        <v>2011</v>
      </c>
      <c r="M542">
        <v>28</v>
      </c>
      <c r="N542">
        <v>7</v>
      </c>
      <c r="O542">
        <v>8474145</v>
      </c>
      <c r="P542" t="s">
        <v>2946</v>
      </c>
      <c r="Q542" t="s">
        <v>2947</v>
      </c>
      <c r="R542" t="s">
        <v>2948</v>
      </c>
      <c r="S542" t="s">
        <v>2160</v>
      </c>
      <c r="T542" t="s">
        <v>720</v>
      </c>
      <c r="U542" t="s">
        <v>95</v>
      </c>
      <c r="V542">
        <v>72</v>
      </c>
      <c r="W542">
        <v>4</v>
      </c>
      <c r="X542">
        <v>9</v>
      </c>
      <c r="Y542">
        <v>3</v>
      </c>
      <c r="Z542">
        <v>13</v>
      </c>
      <c r="AA542">
        <v>16</v>
      </c>
      <c r="AB542">
        <v>57</v>
      </c>
      <c r="AC542" s="26">
        <f t="shared" si="176"/>
        <v>0.18055555555555555</v>
      </c>
      <c r="AD542" s="20">
        <f t="shared" si="177"/>
        <v>2.764705882352942</v>
      </c>
      <c r="AE542" s="20">
        <v>4.593</v>
      </c>
      <c r="AF542">
        <v>11</v>
      </c>
      <c r="AG542">
        <v>2.5</v>
      </c>
      <c r="AH542">
        <v>41</v>
      </c>
      <c r="AI542">
        <v>1557</v>
      </c>
      <c r="AJ542">
        <v>63947</v>
      </c>
      <c r="AK542" s="20">
        <v>1065.7833333333001</v>
      </c>
      <c r="AL542">
        <v>1065.78</v>
      </c>
      <c r="AM542">
        <v>1066</v>
      </c>
      <c r="AN542" s="26">
        <f t="shared" si="178"/>
        <v>14.802546296296295</v>
      </c>
      <c r="AO542">
        <v>25.01</v>
      </c>
      <c r="AP542" s="41">
        <f t="shared" si="179"/>
        <v>0.33333333333333331</v>
      </c>
      <c r="AQ542">
        <v>164</v>
      </c>
      <c r="AR542">
        <v>164</v>
      </c>
      <c r="AS542">
        <v>164</v>
      </c>
      <c r="AT542">
        <v>105</v>
      </c>
      <c r="AU542">
        <v>105</v>
      </c>
      <c r="AV542">
        <v>76</v>
      </c>
      <c r="AW542">
        <v>50</v>
      </c>
      <c r="AX542">
        <v>10</v>
      </c>
      <c r="AY542">
        <v>5</v>
      </c>
      <c r="AZ542">
        <v>13</v>
      </c>
      <c r="BA542" s="42">
        <f t="shared" si="180"/>
        <v>18</v>
      </c>
      <c r="BB542">
        <v>3.97</v>
      </c>
      <c r="BC542">
        <v>48.460500000000003</v>
      </c>
      <c r="BD542" s="20">
        <v>76.5</v>
      </c>
      <c r="BE542" s="20">
        <f t="shared" si="181"/>
        <v>240.5</v>
      </c>
      <c r="BF542" s="20">
        <f t="shared" si="182"/>
        <v>13.539379609300232</v>
      </c>
      <c r="BG542">
        <v>295</v>
      </c>
      <c r="BH542">
        <v>311</v>
      </c>
      <c r="BI542">
        <v>332</v>
      </c>
      <c r="BJ542" s="41">
        <f t="shared" si="183"/>
        <v>0.47049441786283891</v>
      </c>
      <c r="BK542">
        <v>121</v>
      </c>
      <c r="BL542">
        <v>121</v>
      </c>
      <c r="BM542">
        <v>111</v>
      </c>
      <c r="BN542" s="42">
        <f t="shared" si="184"/>
        <v>10</v>
      </c>
      <c r="BO542">
        <v>29</v>
      </c>
      <c r="BP542">
        <v>17</v>
      </c>
      <c r="BQ542">
        <v>5</v>
      </c>
      <c r="BR542">
        <v>108</v>
      </c>
      <c r="BS542" s="41">
        <f t="shared" si="185"/>
        <v>0.12872467222884387</v>
      </c>
      <c r="BT542">
        <v>0</v>
      </c>
      <c r="BU542">
        <v>0</v>
      </c>
      <c r="BV542" s="41">
        <f t="shared" si="186"/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3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</v>
      </c>
      <c r="CW542">
        <v>0</v>
      </c>
      <c r="CX542">
        <v>0</v>
      </c>
      <c r="CY542">
        <v>4</v>
      </c>
      <c r="CZ542">
        <v>25</v>
      </c>
      <c r="DA542">
        <v>3</v>
      </c>
      <c r="DB542">
        <v>0</v>
      </c>
      <c r="DC542">
        <v>17</v>
      </c>
      <c r="DD542">
        <v>7</v>
      </c>
      <c r="DE542">
        <v>1</v>
      </c>
      <c r="DF542">
        <v>0</v>
      </c>
      <c r="DG542">
        <v>48</v>
      </c>
      <c r="DH542">
        <v>18</v>
      </c>
      <c r="DI542">
        <v>5</v>
      </c>
      <c r="DJ542">
        <v>17</v>
      </c>
      <c r="DK542">
        <v>16</v>
      </c>
      <c r="DL542">
        <v>1</v>
      </c>
      <c r="DM542">
        <v>5</v>
      </c>
      <c r="DN542">
        <v>4</v>
      </c>
      <c r="DO542">
        <v>1</v>
      </c>
      <c r="DP542" s="42">
        <f t="shared" si="187"/>
        <v>-13</v>
      </c>
      <c r="DQ542" s="20">
        <v>-6.6020000000000003</v>
      </c>
      <c r="DR542">
        <v>17</v>
      </c>
      <c r="DS542">
        <v>1</v>
      </c>
      <c r="DT542">
        <v>0</v>
      </c>
      <c r="DU542">
        <v>0</v>
      </c>
      <c r="DV542">
        <v>0</v>
      </c>
      <c r="DW542">
        <v>975</v>
      </c>
      <c r="DX542">
        <v>1029</v>
      </c>
      <c r="DY542">
        <v>699</v>
      </c>
      <c r="DZ542">
        <v>731</v>
      </c>
      <c r="EA542">
        <v>521</v>
      </c>
      <c r="EB542">
        <v>522</v>
      </c>
      <c r="EC542">
        <v>38.04</v>
      </c>
      <c r="ED542">
        <v>42.59</v>
      </c>
      <c r="EE542">
        <v>39</v>
      </c>
      <c r="EF542">
        <v>40</v>
      </c>
      <c r="EG542" s="41">
        <f t="shared" si="188"/>
        <v>7.4856046065259113E-2</v>
      </c>
      <c r="EH542" s="43">
        <f t="shared" si="189"/>
        <v>0.92337164750957856</v>
      </c>
      <c r="EI542" s="44">
        <f t="shared" si="190"/>
        <v>0.99822769357483765</v>
      </c>
      <c r="EJ542">
        <v>979</v>
      </c>
      <c r="EK542">
        <v>1031</v>
      </c>
      <c r="EL542">
        <v>705</v>
      </c>
      <c r="EM542">
        <v>732</v>
      </c>
      <c r="EN542">
        <v>526</v>
      </c>
      <c r="EO542">
        <v>523</v>
      </c>
      <c r="EP542">
        <v>40</v>
      </c>
      <c r="EQ542">
        <v>40</v>
      </c>
      <c r="ER542">
        <v>464</v>
      </c>
      <c r="ES542">
        <v>503</v>
      </c>
      <c r="ET542">
        <v>151</v>
      </c>
      <c r="EU542">
        <v>174</v>
      </c>
      <c r="EV542">
        <v>16</v>
      </c>
      <c r="EW542">
        <v>19</v>
      </c>
      <c r="EX542">
        <v>66</v>
      </c>
      <c r="EY542">
        <v>62</v>
      </c>
      <c r="EZ542">
        <v>0.4</v>
      </c>
      <c r="FA542">
        <v>3.3</v>
      </c>
      <c r="FB542">
        <v>3.7</v>
      </c>
      <c r="FC542" s="20">
        <v>22.2</v>
      </c>
      <c r="FD542" s="26">
        <f t="shared" si="191"/>
        <v>0.30833333333333335</v>
      </c>
      <c r="FE542">
        <v>0.59920000000000007</v>
      </c>
      <c r="FF542">
        <v>0.02</v>
      </c>
      <c r="FG542">
        <v>-0.08</v>
      </c>
      <c r="FH542">
        <v>-7.0000000000000007E-2</v>
      </c>
      <c r="FL542" s="42">
        <f t="shared" si="192"/>
        <v>271</v>
      </c>
      <c r="FM542" s="20">
        <f t="shared" si="193"/>
        <v>7.4117647058823533</v>
      </c>
      <c r="FN542" s="41">
        <v>2.0801623500000001E-2</v>
      </c>
      <c r="FO542" s="20">
        <f t="shared" si="194"/>
        <v>8.9</v>
      </c>
      <c r="FP542" s="20">
        <f t="shared" si="195"/>
        <v>11.679600000000001</v>
      </c>
      <c r="FQ542" s="20">
        <f t="shared" si="196"/>
        <v>112.81878061138322</v>
      </c>
      <c r="FR542">
        <v>4</v>
      </c>
      <c r="FS542" t="s">
        <v>430</v>
      </c>
      <c r="FT542">
        <v>195</v>
      </c>
      <c r="FV542" t="s">
        <v>711</v>
      </c>
      <c r="FW542" s="45">
        <v>1150000</v>
      </c>
      <c r="FX542" s="45">
        <v>1150000</v>
      </c>
      <c r="FY542">
        <v>276</v>
      </c>
      <c r="FZ542">
        <v>12</v>
      </c>
      <c r="GA542">
        <v>30</v>
      </c>
      <c r="GB542">
        <v>42</v>
      </c>
      <c r="GC542">
        <v>16</v>
      </c>
      <c r="GD542">
        <v>304</v>
      </c>
      <c r="GE542">
        <v>287</v>
      </c>
      <c r="GF542">
        <v>4003</v>
      </c>
      <c r="GG542">
        <v>0.9</v>
      </c>
      <c r="GH542">
        <v>10.3</v>
      </c>
      <c r="GI542">
        <v>11.1</v>
      </c>
      <c r="GJ542" s="42">
        <f t="shared" si="197"/>
        <v>8.9</v>
      </c>
    </row>
    <row r="543" spans="1:192" x14ac:dyDescent="0.45">
      <c r="A543" s="40">
        <v>34556</v>
      </c>
      <c r="B543" t="s">
        <v>2949</v>
      </c>
      <c r="C543" t="s">
        <v>295</v>
      </c>
      <c r="D543" t="s">
        <v>107</v>
      </c>
      <c r="E543" t="s">
        <v>107</v>
      </c>
      <c r="F543">
        <v>72</v>
      </c>
      <c r="G543">
        <v>204</v>
      </c>
      <c r="K543" t="s">
        <v>92</v>
      </c>
      <c r="L543">
        <v>2017</v>
      </c>
      <c r="M543">
        <v>23</v>
      </c>
      <c r="N543">
        <v>1</v>
      </c>
      <c r="O543">
        <v>8479944</v>
      </c>
      <c r="P543" t="s">
        <v>2950</v>
      </c>
      <c r="Q543" t="s">
        <v>2951</v>
      </c>
      <c r="R543" t="s">
        <v>2952</v>
      </c>
      <c r="S543" t="s">
        <v>855</v>
      </c>
      <c r="T543" t="s">
        <v>716</v>
      </c>
      <c r="U543" t="s">
        <v>230</v>
      </c>
      <c r="V543">
        <v>16</v>
      </c>
      <c r="W543">
        <v>4</v>
      </c>
      <c r="X543">
        <v>2</v>
      </c>
      <c r="Y543">
        <v>2</v>
      </c>
      <c r="Z543">
        <v>6</v>
      </c>
      <c r="AA543">
        <v>21</v>
      </c>
      <c r="AB543">
        <v>92</v>
      </c>
      <c r="AC543" s="26">
        <f t="shared" si="176"/>
        <v>0.375</v>
      </c>
      <c r="AD543" s="20">
        <f t="shared" si="177"/>
        <v>0</v>
      </c>
      <c r="AE543" s="20">
        <v>2.5880000000000001</v>
      </c>
      <c r="AF543">
        <v>2</v>
      </c>
      <c r="AG543">
        <v>-0.8</v>
      </c>
      <c r="AH543">
        <v>2</v>
      </c>
      <c r="AI543">
        <v>272</v>
      </c>
      <c r="AJ543">
        <v>10921</v>
      </c>
      <c r="AK543" s="20">
        <v>182.01666666667001</v>
      </c>
      <c r="AL543">
        <v>182.01</v>
      </c>
      <c r="AM543">
        <v>182</v>
      </c>
      <c r="AN543" s="26">
        <f t="shared" si="178"/>
        <v>11.376041666666667</v>
      </c>
      <c r="AO543">
        <v>19.2452161969</v>
      </c>
      <c r="AP543" s="41">
        <f t="shared" si="179"/>
        <v>0.75</v>
      </c>
      <c r="AQ543">
        <v>33</v>
      </c>
      <c r="AR543">
        <v>33</v>
      </c>
      <c r="AS543">
        <v>32</v>
      </c>
      <c r="AT543">
        <v>25</v>
      </c>
      <c r="AU543">
        <v>24</v>
      </c>
      <c r="AV543">
        <v>20</v>
      </c>
      <c r="AW543">
        <v>21</v>
      </c>
      <c r="AX543">
        <v>12</v>
      </c>
      <c r="AY543">
        <v>1</v>
      </c>
      <c r="AZ543">
        <v>5</v>
      </c>
      <c r="BA543" s="42">
        <f t="shared" si="180"/>
        <v>6</v>
      </c>
      <c r="BB543">
        <v>2.66</v>
      </c>
      <c r="BC543">
        <v>23.1</v>
      </c>
      <c r="BD543" s="20">
        <v>24</v>
      </c>
      <c r="BE543" s="20">
        <f t="shared" si="181"/>
        <v>57</v>
      </c>
      <c r="BF543" s="20">
        <f t="shared" si="182"/>
        <v>18.790176363936048</v>
      </c>
      <c r="BG543">
        <v>44</v>
      </c>
      <c r="BH543">
        <v>59</v>
      </c>
      <c r="BI543">
        <v>74</v>
      </c>
      <c r="BJ543" s="41">
        <f t="shared" si="183"/>
        <v>0.3728813559322034</v>
      </c>
      <c r="BK543">
        <v>55</v>
      </c>
      <c r="BL543">
        <v>54</v>
      </c>
      <c r="BM543">
        <v>28</v>
      </c>
      <c r="BN543" s="42">
        <f t="shared" si="184"/>
        <v>26</v>
      </c>
      <c r="BO543">
        <v>4</v>
      </c>
      <c r="BP543">
        <v>4</v>
      </c>
      <c r="BQ543">
        <v>6</v>
      </c>
      <c r="BR543">
        <v>6</v>
      </c>
      <c r="BS543" s="41">
        <f t="shared" si="185"/>
        <v>4.6511627906976744E-2</v>
      </c>
      <c r="BT543">
        <v>1</v>
      </c>
      <c r="BU543">
        <v>5</v>
      </c>
      <c r="BV543" s="41">
        <f t="shared" si="186"/>
        <v>0.16666666666666666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4</v>
      </c>
      <c r="CC543">
        <v>1</v>
      </c>
      <c r="CD543">
        <v>3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2</v>
      </c>
      <c r="CW543">
        <v>0</v>
      </c>
      <c r="CX543">
        <v>0</v>
      </c>
      <c r="CY543">
        <v>0</v>
      </c>
      <c r="CZ543">
        <v>4</v>
      </c>
      <c r="DA543">
        <v>2</v>
      </c>
      <c r="DB543">
        <v>1</v>
      </c>
      <c r="DC543">
        <v>0</v>
      </c>
      <c r="DD543">
        <v>7</v>
      </c>
      <c r="DE543">
        <v>2</v>
      </c>
      <c r="DF543">
        <v>0</v>
      </c>
      <c r="DG543">
        <v>8</v>
      </c>
      <c r="DH543">
        <v>1</v>
      </c>
      <c r="DI543">
        <v>2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 s="42">
        <f t="shared" si="187"/>
        <v>1</v>
      </c>
      <c r="DQ543" s="20">
        <v>0.78800000000000003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151</v>
      </c>
      <c r="DX543">
        <v>168</v>
      </c>
      <c r="DY543">
        <v>110</v>
      </c>
      <c r="DZ543">
        <v>123</v>
      </c>
      <c r="EA543">
        <v>84</v>
      </c>
      <c r="EB543">
        <v>95</v>
      </c>
      <c r="EC543">
        <v>7.1</v>
      </c>
      <c r="ED543">
        <v>7.31</v>
      </c>
      <c r="EE543">
        <v>8</v>
      </c>
      <c r="EF543">
        <v>5</v>
      </c>
      <c r="EG543" s="41">
        <f t="shared" si="188"/>
        <v>9.5238095238095233E-2</v>
      </c>
      <c r="EH543" s="43">
        <f t="shared" si="189"/>
        <v>0.94736842105263164</v>
      </c>
      <c r="EI543" s="44">
        <f t="shared" si="190"/>
        <v>1.0426065162907268</v>
      </c>
      <c r="EJ543">
        <v>152</v>
      </c>
      <c r="EK543">
        <v>168</v>
      </c>
      <c r="EL543">
        <v>111</v>
      </c>
      <c r="EM543">
        <v>123</v>
      </c>
      <c r="EN543">
        <v>85</v>
      </c>
      <c r="EO543">
        <v>95</v>
      </c>
      <c r="EP543">
        <v>8</v>
      </c>
      <c r="EQ543">
        <v>5</v>
      </c>
      <c r="ER543">
        <v>75</v>
      </c>
      <c r="ES543">
        <v>83</v>
      </c>
      <c r="ET543">
        <v>37</v>
      </c>
      <c r="EU543">
        <v>32</v>
      </c>
      <c r="EV543">
        <v>4</v>
      </c>
      <c r="EW543">
        <v>2</v>
      </c>
      <c r="EX543">
        <v>2</v>
      </c>
      <c r="EY543">
        <v>10</v>
      </c>
      <c r="EZ543">
        <v>0.5</v>
      </c>
      <c r="FA543">
        <v>0.30000000000000004</v>
      </c>
      <c r="FB543">
        <v>0.8</v>
      </c>
      <c r="FC543" s="20">
        <v>6.39</v>
      </c>
      <c r="FD543" s="26">
        <f t="shared" si="191"/>
        <v>0.39937499999999998</v>
      </c>
      <c r="FE543">
        <v>1.3388</v>
      </c>
      <c r="FF543">
        <v>0.47</v>
      </c>
      <c r="FG543">
        <v>-0.02</v>
      </c>
      <c r="FH543">
        <v>0.45</v>
      </c>
      <c r="FL543" s="42">
        <f t="shared" si="192"/>
        <v>63</v>
      </c>
      <c r="FM543" s="20">
        <f t="shared" si="193"/>
        <v>61</v>
      </c>
      <c r="FN543" s="41">
        <v>7.7067669200000008E-2</v>
      </c>
      <c r="FO543" s="20">
        <f t="shared" si="194"/>
        <v>5.8</v>
      </c>
      <c r="FP543" s="20">
        <f t="shared" si="195"/>
        <v>6.1576000000000004</v>
      </c>
      <c r="FQ543" s="20">
        <f t="shared" si="196"/>
        <v>105.15905719465964</v>
      </c>
      <c r="FR543">
        <v>4</v>
      </c>
      <c r="FS543" t="s">
        <v>189</v>
      </c>
      <c r="FT543">
        <v>195</v>
      </c>
      <c r="FV543" t="s">
        <v>751</v>
      </c>
      <c r="FW543" s="45">
        <v>925000</v>
      </c>
      <c r="FX543" s="45">
        <v>925000</v>
      </c>
      <c r="FY543">
        <v>16</v>
      </c>
      <c r="FZ543">
        <v>4</v>
      </c>
      <c r="GA543">
        <v>2</v>
      </c>
      <c r="GB543">
        <v>6</v>
      </c>
      <c r="GC543">
        <v>2</v>
      </c>
      <c r="GD543">
        <v>2</v>
      </c>
      <c r="GE543">
        <v>20</v>
      </c>
      <c r="GF543">
        <v>182</v>
      </c>
      <c r="GG543">
        <v>0.5</v>
      </c>
      <c r="GH543">
        <v>0.30000000000000004</v>
      </c>
      <c r="GI543">
        <v>0.8</v>
      </c>
      <c r="GJ543" s="42">
        <f t="shared" si="197"/>
        <v>5.8</v>
      </c>
    </row>
    <row r="544" spans="1:192" x14ac:dyDescent="0.45">
      <c r="A544" s="40">
        <v>33543</v>
      </c>
      <c r="B544" t="s">
        <v>2853</v>
      </c>
      <c r="C544" t="s">
        <v>475</v>
      </c>
      <c r="D544" t="s">
        <v>91</v>
      </c>
      <c r="E544" t="s">
        <v>91</v>
      </c>
      <c r="F544">
        <v>72</v>
      </c>
      <c r="G544">
        <v>193</v>
      </c>
      <c r="K544" t="s">
        <v>92</v>
      </c>
      <c r="L544">
        <v>2015</v>
      </c>
      <c r="M544">
        <v>26</v>
      </c>
      <c r="N544">
        <v>3</v>
      </c>
      <c r="O544">
        <v>8477901</v>
      </c>
      <c r="P544" t="s">
        <v>2953</v>
      </c>
      <c r="Q544" t="s">
        <v>2954</v>
      </c>
      <c r="R544" t="s">
        <v>2955</v>
      </c>
      <c r="S544" t="s">
        <v>750</v>
      </c>
      <c r="T544" t="s">
        <v>725</v>
      </c>
      <c r="U544" t="s">
        <v>178</v>
      </c>
      <c r="V544">
        <v>38</v>
      </c>
      <c r="W544">
        <v>6</v>
      </c>
      <c r="X544">
        <v>10</v>
      </c>
      <c r="Y544">
        <v>3</v>
      </c>
      <c r="Z544">
        <v>16</v>
      </c>
      <c r="AA544">
        <v>13</v>
      </c>
      <c r="AB544">
        <v>38</v>
      </c>
      <c r="AC544" s="26">
        <f t="shared" si="176"/>
        <v>0.42105263157894735</v>
      </c>
      <c r="AD544" s="20">
        <f t="shared" si="177"/>
        <v>3.7857142857142865</v>
      </c>
      <c r="AE544" s="20">
        <v>6.1459999999999999</v>
      </c>
      <c r="AF544">
        <v>2</v>
      </c>
      <c r="AG544">
        <v>2.2000000000000002</v>
      </c>
      <c r="AH544">
        <v>8</v>
      </c>
      <c r="AI544">
        <v>606</v>
      </c>
      <c r="AJ544">
        <v>27665</v>
      </c>
      <c r="AK544" s="20">
        <v>461.08333333333002</v>
      </c>
      <c r="AL544">
        <v>461.08</v>
      </c>
      <c r="AM544">
        <v>461</v>
      </c>
      <c r="AN544" s="26">
        <f t="shared" si="178"/>
        <v>12.133771929824562</v>
      </c>
      <c r="AO544">
        <v>20.45</v>
      </c>
      <c r="AP544" s="41">
        <f t="shared" si="179"/>
        <v>0.72727272727272729</v>
      </c>
      <c r="AQ544">
        <v>104</v>
      </c>
      <c r="AR544">
        <v>104</v>
      </c>
      <c r="AS544">
        <v>104</v>
      </c>
      <c r="AT544">
        <v>82</v>
      </c>
      <c r="AU544">
        <v>82</v>
      </c>
      <c r="AV544">
        <v>52</v>
      </c>
      <c r="AW544">
        <v>65</v>
      </c>
      <c r="AX544">
        <v>40</v>
      </c>
      <c r="AY544">
        <v>1</v>
      </c>
      <c r="AZ544">
        <v>5</v>
      </c>
      <c r="BA544" s="42">
        <f t="shared" si="180"/>
        <v>6</v>
      </c>
      <c r="BB544">
        <v>6.84</v>
      </c>
      <c r="BC544">
        <v>22.423100000000002</v>
      </c>
      <c r="BD544" s="20">
        <v>69.900000000000006</v>
      </c>
      <c r="BE544" s="20">
        <f t="shared" si="181"/>
        <v>173.9</v>
      </c>
      <c r="BF544" s="20">
        <f t="shared" si="182"/>
        <v>22.629478615424656</v>
      </c>
      <c r="BG544">
        <v>109</v>
      </c>
      <c r="BH544">
        <v>136</v>
      </c>
      <c r="BI544">
        <v>121</v>
      </c>
      <c r="BJ544" s="41">
        <f t="shared" si="183"/>
        <v>0.47391304347826085</v>
      </c>
      <c r="BK544">
        <v>30</v>
      </c>
      <c r="BL544">
        <v>30</v>
      </c>
      <c r="BM544">
        <v>69</v>
      </c>
      <c r="BN544" s="42">
        <f t="shared" si="184"/>
        <v>-39</v>
      </c>
      <c r="BO544">
        <v>30</v>
      </c>
      <c r="BP544">
        <v>12</v>
      </c>
      <c r="BQ544">
        <v>12</v>
      </c>
      <c r="BR544">
        <v>16</v>
      </c>
      <c r="BS544" s="41">
        <f t="shared" si="185"/>
        <v>5.0473186119873815E-2</v>
      </c>
      <c r="BT544">
        <v>3</v>
      </c>
      <c r="BU544">
        <v>14</v>
      </c>
      <c r="BV544" s="41">
        <f t="shared" si="186"/>
        <v>0.17647058823529413</v>
      </c>
      <c r="BW544">
        <v>0</v>
      </c>
      <c r="BX544">
        <v>4</v>
      </c>
      <c r="BY544">
        <v>0</v>
      </c>
      <c r="BZ544">
        <v>6</v>
      </c>
      <c r="CA544">
        <v>3</v>
      </c>
      <c r="CB544">
        <v>4</v>
      </c>
      <c r="CC544">
        <v>1</v>
      </c>
      <c r="CD544">
        <v>0</v>
      </c>
      <c r="CE544">
        <v>1</v>
      </c>
      <c r="CF544">
        <v>5</v>
      </c>
      <c r="CG544">
        <v>1</v>
      </c>
      <c r="CH544">
        <v>11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2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3</v>
      </c>
      <c r="CW544">
        <v>1</v>
      </c>
      <c r="CX544">
        <v>3</v>
      </c>
      <c r="CY544">
        <v>1</v>
      </c>
      <c r="CZ544">
        <v>25</v>
      </c>
      <c r="DA544">
        <v>12</v>
      </c>
      <c r="DB544">
        <v>1</v>
      </c>
      <c r="DC544">
        <v>1</v>
      </c>
      <c r="DD544">
        <v>3</v>
      </c>
      <c r="DE544">
        <v>1</v>
      </c>
      <c r="DF544">
        <v>2</v>
      </c>
      <c r="DG544">
        <v>32</v>
      </c>
      <c r="DH544">
        <v>4</v>
      </c>
      <c r="DI544">
        <v>5</v>
      </c>
      <c r="DJ544">
        <v>5</v>
      </c>
      <c r="DK544">
        <v>5</v>
      </c>
      <c r="DL544">
        <v>0</v>
      </c>
      <c r="DM544">
        <v>4</v>
      </c>
      <c r="DN544">
        <v>4</v>
      </c>
      <c r="DO544">
        <v>0</v>
      </c>
      <c r="DP544" s="42">
        <f t="shared" si="187"/>
        <v>1</v>
      </c>
      <c r="DQ544" s="20">
        <v>-2.2789999999999999</v>
      </c>
      <c r="DR544">
        <v>4</v>
      </c>
      <c r="DS544">
        <v>0</v>
      </c>
      <c r="DT544">
        <v>0</v>
      </c>
      <c r="DU544">
        <v>0</v>
      </c>
      <c r="DV544">
        <v>0</v>
      </c>
      <c r="DW544">
        <v>450</v>
      </c>
      <c r="DX544">
        <v>421</v>
      </c>
      <c r="DY544">
        <v>327</v>
      </c>
      <c r="DZ544">
        <v>301</v>
      </c>
      <c r="EA544">
        <v>229</v>
      </c>
      <c r="EB544">
        <v>214</v>
      </c>
      <c r="EC544">
        <v>20.82</v>
      </c>
      <c r="ED544">
        <v>16.010000000000002</v>
      </c>
      <c r="EE544">
        <v>22</v>
      </c>
      <c r="EF544">
        <v>15</v>
      </c>
      <c r="EG544" s="41">
        <f t="shared" si="188"/>
        <v>9.606986899563319E-2</v>
      </c>
      <c r="EH544" s="43">
        <f t="shared" si="189"/>
        <v>0.92990654205607481</v>
      </c>
      <c r="EI544" s="44">
        <f t="shared" si="190"/>
        <v>1.025976411051708</v>
      </c>
      <c r="EJ544">
        <v>451</v>
      </c>
      <c r="EK544">
        <v>420</v>
      </c>
      <c r="EL544">
        <v>327</v>
      </c>
      <c r="EM544">
        <v>300</v>
      </c>
      <c r="EN544">
        <v>229</v>
      </c>
      <c r="EO544">
        <v>213</v>
      </c>
      <c r="EP544">
        <v>22</v>
      </c>
      <c r="EQ544">
        <v>15</v>
      </c>
      <c r="ER544">
        <v>216</v>
      </c>
      <c r="ES544">
        <v>172</v>
      </c>
      <c r="ET544">
        <v>97</v>
      </c>
      <c r="EU544">
        <v>66</v>
      </c>
      <c r="EV544">
        <v>15</v>
      </c>
      <c r="EW544">
        <v>9</v>
      </c>
      <c r="EX544">
        <v>30</v>
      </c>
      <c r="EY544">
        <v>27</v>
      </c>
      <c r="EZ544">
        <v>1</v>
      </c>
      <c r="FA544">
        <v>0.7</v>
      </c>
      <c r="FB544">
        <v>1.7000000000000002</v>
      </c>
      <c r="FC544" s="20">
        <v>13.14</v>
      </c>
      <c r="FD544" s="26">
        <f t="shared" si="191"/>
        <v>0.34578947368421054</v>
      </c>
      <c r="FE544">
        <v>0.69800000000000006</v>
      </c>
      <c r="FF544">
        <v>-0.12</v>
      </c>
      <c r="FG544">
        <v>0.15</v>
      </c>
      <c r="FH544">
        <v>0.04</v>
      </c>
      <c r="FL544" s="42">
        <f t="shared" si="192"/>
        <v>54</v>
      </c>
      <c r="FM544" s="20">
        <f t="shared" si="193"/>
        <v>10.5</v>
      </c>
      <c r="FN544" s="41">
        <v>6.4414768300000008E-2</v>
      </c>
      <c r="FO544" s="20">
        <f t="shared" si="194"/>
        <v>15.2</v>
      </c>
      <c r="FP544" s="20">
        <f t="shared" si="195"/>
        <v>15.5442</v>
      </c>
      <c r="FQ544" s="20">
        <f t="shared" si="196"/>
        <v>113.34258696972327</v>
      </c>
      <c r="FV544" t="s">
        <v>751</v>
      </c>
      <c r="FW544" s="45">
        <v>725000</v>
      </c>
      <c r="FX544" s="45">
        <v>725000</v>
      </c>
      <c r="FY544">
        <v>94</v>
      </c>
      <c r="FZ544">
        <v>14</v>
      </c>
      <c r="GA544">
        <v>20</v>
      </c>
      <c r="GB544">
        <v>34</v>
      </c>
      <c r="GC544">
        <v>6</v>
      </c>
      <c r="GD544">
        <v>22</v>
      </c>
      <c r="GE544">
        <v>135</v>
      </c>
      <c r="GF544">
        <v>1077</v>
      </c>
      <c r="GG544">
        <v>2.2000000000000002</v>
      </c>
      <c r="GH544">
        <v>1.5</v>
      </c>
      <c r="GI544">
        <v>3.7</v>
      </c>
      <c r="GJ544" s="42">
        <f t="shared" si="197"/>
        <v>15.2</v>
      </c>
    </row>
    <row r="545" spans="1:192" x14ac:dyDescent="0.45">
      <c r="A545" s="40">
        <v>33574</v>
      </c>
      <c r="B545" t="s">
        <v>2956</v>
      </c>
      <c r="D545" t="s">
        <v>223</v>
      </c>
      <c r="E545" t="s">
        <v>223</v>
      </c>
      <c r="F545">
        <v>72</v>
      </c>
      <c r="G545">
        <v>191</v>
      </c>
      <c r="H545">
        <v>2010</v>
      </c>
      <c r="I545">
        <v>6</v>
      </c>
      <c r="J545">
        <v>157</v>
      </c>
      <c r="K545" t="s">
        <v>202</v>
      </c>
      <c r="L545">
        <v>2013</v>
      </c>
      <c r="M545">
        <v>26</v>
      </c>
      <c r="N545">
        <v>5</v>
      </c>
      <c r="O545">
        <v>8475855</v>
      </c>
      <c r="P545" t="s">
        <v>2957</v>
      </c>
      <c r="Q545" t="s">
        <v>2958</v>
      </c>
      <c r="R545" t="s">
        <v>2959</v>
      </c>
      <c r="S545" t="s">
        <v>1929</v>
      </c>
      <c r="T545" t="s">
        <v>710</v>
      </c>
      <c r="U545" t="s">
        <v>279</v>
      </c>
      <c r="V545">
        <v>71</v>
      </c>
      <c r="W545">
        <v>13</v>
      </c>
      <c r="X545">
        <v>20</v>
      </c>
      <c r="Y545">
        <v>14</v>
      </c>
      <c r="Z545">
        <v>33</v>
      </c>
      <c r="AA545">
        <v>7</v>
      </c>
      <c r="AB545">
        <v>20</v>
      </c>
      <c r="AC545" s="26">
        <f t="shared" si="176"/>
        <v>0.46478873239436619</v>
      </c>
      <c r="AD545" s="20">
        <f t="shared" si="177"/>
        <v>11.63425925925926</v>
      </c>
      <c r="AE545" s="20">
        <v>12.484</v>
      </c>
      <c r="AF545">
        <v>-10</v>
      </c>
      <c r="AG545">
        <v>-10.4</v>
      </c>
      <c r="AH545">
        <v>26</v>
      </c>
      <c r="AI545">
        <v>1564</v>
      </c>
      <c r="AJ545">
        <v>63396</v>
      </c>
      <c r="AK545" s="20">
        <v>1056.5999999999999</v>
      </c>
      <c r="AL545">
        <v>1056.5999999999999</v>
      </c>
      <c r="AM545">
        <v>1057</v>
      </c>
      <c r="AN545" s="26">
        <f t="shared" si="178"/>
        <v>14.88169014084507</v>
      </c>
      <c r="AO545">
        <v>24.84</v>
      </c>
      <c r="AP545" s="41">
        <f t="shared" si="179"/>
        <v>0.6875</v>
      </c>
      <c r="AQ545">
        <v>134</v>
      </c>
      <c r="AR545">
        <v>134</v>
      </c>
      <c r="AS545">
        <v>134</v>
      </c>
      <c r="AT545">
        <v>113</v>
      </c>
      <c r="AU545">
        <v>113</v>
      </c>
      <c r="AV545">
        <v>80</v>
      </c>
      <c r="AW545">
        <v>100</v>
      </c>
      <c r="AX545">
        <v>58</v>
      </c>
      <c r="AY545">
        <v>2</v>
      </c>
      <c r="AZ545">
        <v>3</v>
      </c>
      <c r="BA545" s="42">
        <f t="shared" si="180"/>
        <v>5</v>
      </c>
      <c r="BB545">
        <v>11.76</v>
      </c>
      <c r="BC545">
        <v>25.737500000000001</v>
      </c>
      <c r="BD545" s="20">
        <v>173.3</v>
      </c>
      <c r="BE545" s="20">
        <f t="shared" si="181"/>
        <v>307.3</v>
      </c>
      <c r="BF545" s="20">
        <f t="shared" si="182"/>
        <v>17.450312322544011</v>
      </c>
      <c r="BG545">
        <v>266</v>
      </c>
      <c r="BH545">
        <v>341</v>
      </c>
      <c r="BI545">
        <v>438</v>
      </c>
      <c r="BJ545" s="41">
        <f t="shared" si="183"/>
        <v>0.37784090909090912</v>
      </c>
      <c r="BK545">
        <v>130</v>
      </c>
      <c r="BL545">
        <v>130</v>
      </c>
      <c r="BM545">
        <v>104</v>
      </c>
      <c r="BN545" s="42">
        <f t="shared" si="184"/>
        <v>26</v>
      </c>
      <c r="BO545">
        <v>33</v>
      </c>
      <c r="BP545">
        <v>27</v>
      </c>
      <c r="BQ545">
        <v>22</v>
      </c>
      <c r="BR545">
        <v>44</v>
      </c>
      <c r="BS545" s="41">
        <f t="shared" si="185"/>
        <v>4.6364594309799792E-2</v>
      </c>
      <c r="BT545">
        <v>14</v>
      </c>
      <c r="BU545">
        <v>24</v>
      </c>
      <c r="BV545" s="41">
        <f t="shared" si="186"/>
        <v>0.36842105263157893</v>
      </c>
      <c r="BW545">
        <v>4</v>
      </c>
      <c r="BX545">
        <v>5</v>
      </c>
      <c r="BY545">
        <v>6</v>
      </c>
      <c r="BZ545">
        <v>6</v>
      </c>
      <c r="CA545">
        <v>4</v>
      </c>
      <c r="CB545">
        <v>13</v>
      </c>
      <c r="CC545">
        <v>3</v>
      </c>
      <c r="CD545">
        <v>8</v>
      </c>
      <c r="CE545">
        <v>8</v>
      </c>
      <c r="CF545">
        <v>10</v>
      </c>
      <c r="CG545">
        <v>7</v>
      </c>
      <c r="CH545">
        <v>15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4</v>
      </c>
      <c r="CT545">
        <v>2</v>
      </c>
      <c r="CU545">
        <v>0</v>
      </c>
      <c r="CV545">
        <v>6</v>
      </c>
      <c r="CW545">
        <v>0</v>
      </c>
      <c r="CX545">
        <v>1</v>
      </c>
      <c r="CY545">
        <v>5</v>
      </c>
      <c r="CZ545">
        <v>27</v>
      </c>
      <c r="DA545">
        <v>5</v>
      </c>
      <c r="DB545">
        <v>2</v>
      </c>
      <c r="DC545">
        <v>6</v>
      </c>
      <c r="DD545">
        <v>14</v>
      </c>
      <c r="DE545">
        <v>15</v>
      </c>
      <c r="DF545">
        <v>1</v>
      </c>
      <c r="DG545">
        <v>37</v>
      </c>
      <c r="DH545">
        <v>13</v>
      </c>
      <c r="DI545">
        <v>18</v>
      </c>
      <c r="DJ545">
        <v>13</v>
      </c>
      <c r="DK545">
        <v>13</v>
      </c>
      <c r="DL545">
        <v>0</v>
      </c>
      <c r="DM545">
        <v>16</v>
      </c>
      <c r="DN545">
        <v>16</v>
      </c>
      <c r="DO545">
        <v>0</v>
      </c>
      <c r="DP545" s="42">
        <f t="shared" si="187"/>
        <v>5</v>
      </c>
      <c r="DQ545" s="20">
        <v>0.32200000000000001</v>
      </c>
      <c r="DR545">
        <v>13</v>
      </c>
      <c r="DS545">
        <v>0</v>
      </c>
      <c r="DT545">
        <v>0</v>
      </c>
      <c r="DU545">
        <v>0</v>
      </c>
      <c r="DV545">
        <v>0</v>
      </c>
      <c r="DW545">
        <v>819</v>
      </c>
      <c r="DX545">
        <v>1191</v>
      </c>
      <c r="DY545">
        <v>631</v>
      </c>
      <c r="DZ545">
        <v>905</v>
      </c>
      <c r="EA545">
        <v>462</v>
      </c>
      <c r="EB545">
        <v>667</v>
      </c>
      <c r="EC545">
        <v>42.46</v>
      </c>
      <c r="ED545">
        <v>67.28</v>
      </c>
      <c r="EE545">
        <v>48</v>
      </c>
      <c r="EF545">
        <v>73</v>
      </c>
      <c r="EG545" s="41">
        <f t="shared" si="188"/>
        <v>0.1038961038961039</v>
      </c>
      <c r="EH545" s="43">
        <f t="shared" si="189"/>
        <v>0.89055472263868063</v>
      </c>
      <c r="EI545" s="44">
        <f t="shared" si="190"/>
        <v>0.99445082653478456</v>
      </c>
      <c r="EJ545">
        <v>815</v>
      </c>
      <c r="EK545">
        <v>1190</v>
      </c>
      <c r="EL545">
        <v>627</v>
      </c>
      <c r="EM545">
        <v>904</v>
      </c>
      <c r="EN545">
        <v>458</v>
      </c>
      <c r="EO545">
        <v>666</v>
      </c>
      <c r="EP545">
        <v>48</v>
      </c>
      <c r="EQ545">
        <v>73</v>
      </c>
      <c r="ER545">
        <v>418</v>
      </c>
      <c r="ES545">
        <v>630</v>
      </c>
      <c r="ET545">
        <v>176</v>
      </c>
      <c r="EU545">
        <v>272</v>
      </c>
      <c r="EV545">
        <v>29</v>
      </c>
      <c r="EW545">
        <v>39</v>
      </c>
      <c r="EX545">
        <v>59</v>
      </c>
      <c r="EY545">
        <v>56</v>
      </c>
      <c r="EZ545">
        <v>1.8</v>
      </c>
      <c r="FA545">
        <v>0.9</v>
      </c>
      <c r="FB545">
        <v>2.7</v>
      </c>
      <c r="FC545" s="20">
        <v>22.35</v>
      </c>
      <c r="FD545" s="26">
        <f t="shared" si="191"/>
        <v>0.31478873239436622</v>
      </c>
      <c r="FE545">
        <v>2.4076</v>
      </c>
      <c r="FF545">
        <v>0.26</v>
      </c>
      <c r="FG545">
        <v>-0.44</v>
      </c>
      <c r="FH545">
        <v>-0.18</v>
      </c>
      <c r="FL545" s="42">
        <f t="shared" si="192"/>
        <v>200</v>
      </c>
      <c r="FM545" s="20">
        <f t="shared" si="193"/>
        <v>11.692307692307692</v>
      </c>
      <c r="FN545" s="41">
        <v>6.9832951200000007E-2</v>
      </c>
      <c r="FO545" s="20">
        <f t="shared" si="194"/>
        <v>30.4</v>
      </c>
      <c r="FP545" s="20">
        <f t="shared" si="195"/>
        <v>33.064399999999999</v>
      </c>
      <c r="FQ545" s="20">
        <f t="shared" si="196"/>
        <v>114.13969335604772</v>
      </c>
      <c r="FR545">
        <v>4</v>
      </c>
      <c r="FS545" t="s">
        <v>1410</v>
      </c>
      <c r="FT545">
        <v>195</v>
      </c>
      <c r="FV545" t="s">
        <v>711</v>
      </c>
      <c r="FW545" s="45">
        <v>1750000</v>
      </c>
      <c r="FX545" s="45">
        <v>1850000</v>
      </c>
      <c r="FY545">
        <v>287</v>
      </c>
      <c r="FZ545">
        <v>35</v>
      </c>
      <c r="GA545">
        <v>63</v>
      </c>
      <c r="GB545">
        <v>98</v>
      </c>
      <c r="GC545">
        <v>-1</v>
      </c>
      <c r="GD545">
        <v>70</v>
      </c>
      <c r="GE545">
        <v>270</v>
      </c>
      <c r="GF545">
        <v>3984</v>
      </c>
      <c r="GG545">
        <v>3.5</v>
      </c>
      <c r="GH545">
        <v>4</v>
      </c>
      <c r="GI545">
        <v>7.5</v>
      </c>
      <c r="GJ545" s="42">
        <f t="shared" si="197"/>
        <v>30.4</v>
      </c>
    </row>
    <row r="546" spans="1:192" x14ac:dyDescent="0.45">
      <c r="A546" s="40">
        <v>31712</v>
      </c>
      <c r="B546" t="s">
        <v>1429</v>
      </c>
      <c r="C546" t="s">
        <v>1430</v>
      </c>
      <c r="D546" t="s">
        <v>107</v>
      </c>
      <c r="E546" t="s">
        <v>107</v>
      </c>
      <c r="F546">
        <v>73</v>
      </c>
      <c r="G546">
        <v>196</v>
      </c>
      <c r="H546">
        <v>2005</v>
      </c>
      <c r="I546">
        <v>4</v>
      </c>
      <c r="J546">
        <v>96</v>
      </c>
      <c r="K546" t="s">
        <v>92</v>
      </c>
      <c r="L546">
        <v>2008</v>
      </c>
      <c r="M546">
        <v>31</v>
      </c>
      <c r="N546">
        <v>10</v>
      </c>
      <c r="O546">
        <v>8471761</v>
      </c>
      <c r="P546" t="s">
        <v>2960</v>
      </c>
      <c r="Q546" t="s">
        <v>2961</v>
      </c>
      <c r="R546" t="s">
        <v>2962</v>
      </c>
      <c r="S546" t="s">
        <v>209</v>
      </c>
      <c r="T546" t="s">
        <v>720</v>
      </c>
      <c r="U546" t="s">
        <v>95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30</v>
      </c>
      <c r="AB546">
        <v>70</v>
      </c>
      <c r="AC546" s="26">
        <f t="shared" si="176"/>
        <v>0</v>
      </c>
      <c r="AD546" s="20">
        <f t="shared" si="177"/>
        <v>-1.2989690721649485</v>
      </c>
      <c r="AE546" s="20">
        <v>0</v>
      </c>
      <c r="AF546">
        <v>1</v>
      </c>
      <c r="AG546">
        <v>0.2</v>
      </c>
      <c r="AH546">
        <v>2</v>
      </c>
      <c r="AI546">
        <v>103</v>
      </c>
      <c r="AJ546">
        <v>4790</v>
      </c>
      <c r="AK546" s="20">
        <v>79.833333333333002</v>
      </c>
      <c r="AL546">
        <v>79.83</v>
      </c>
      <c r="AM546">
        <v>80</v>
      </c>
      <c r="AN546" s="26">
        <f t="shared" si="178"/>
        <v>13.305555555555555</v>
      </c>
      <c r="AO546">
        <v>22.89</v>
      </c>
      <c r="AP546" s="41">
        <f t="shared" si="179"/>
        <v>0</v>
      </c>
      <c r="AQ546">
        <v>7</v>
      </c>
      <c r="AR546">
        <v>7</v>
      </c>
      <c r="AS546">
        <v>7</v>
      </c>
      <c r="AT546">
        <v>2</v>
      </c>
      <c r="AU546">
        <v>2</v>
      </c>
      <c r="AV546">
        <v>2</v>
      </c>
      <c r="AW546">
        <v>1</v>
      </c>
      <c r="AX546">
        <v>0</v>
      </c>
      <c r="AY546">
        <v>0</v>
      </c>
      <c r="AZ546">
        <v>1</v>
      </c>
      <c r="BA546" s="42">
        <f t="shared" si="180"/>
        <v>1</v>
      </c>
      <c r="BB546">
        <v>0.03</v>
      </c>
      <c r="BC546">
        <v>52</v>
      </c>
      <c r="BD546" s="20">
        <v>0</v>
      </c>
      <c r="BE546" s="20">
        <f t="shared" si="181"/>
        <v>7</v>
      </c>
      <c r="BF546" s="20">
        <f t="shared" si="182"/>
        <v>5.2611800075159714</v>
      </c>
      <c r="BG546">
        <v>26</v>
      </c>
      <c r="BH546">
        <v>30</v>
      </c>
      <c r="BI546">
        <v>27</v>
      </c>
      <c r="BJ546" s="41">
        <f t="shared" si="183"/>
        <v>0.49056603773584906</v>
      </c>
      <c r="BK546">
        <v>3</v>
      </c>
      <c r="BL546">
        <v>3</v>
      </c>
      <c r="BM546">
        <v>3</v>
      </c>
      <c r="BN546" s="42">
        <f t="shared" si="184"/>
        <v>0</v>
      </c>
      <c r="BO546">
        <v>0</v>
      </c>
      <c r="BP546">
        <v>2</v>
      </c>
      <c r="BQ546">
        <v>0</v>
      </c>
      <c r="BR546">
        <v>3</v>
      </c>
      <c r="BS546" s="41">
        <f t="shared" si="185"/>
        <v>5.5555555555555552E-2</v>
      </c>
      <c r="BT546">
        <v>0</v>
      </c>
      <c r="BU546">
        <v>0</v>
      </c>
      <c r="BV546" s="41">
        <f t="shared" si="186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</v>
      </c>
      <c r="DH546">
        <v>1</v>
      </c>
      <c r="DI546">
        <v>0</v>
      </c>
      <c r="DJ546">
        <v>1</v>
      </c>
      <c r="DK546">
        <v>1</v>
      </c>
      <c r="DL546">
        <v>0</v>
      </c>
      <c r="DM546">
        <v>0</v>
      </c>
      <c r="DN546">
        <v>0</v>
      </c>
      <c r="DO546">
        <v>0</v>
      </c>
      <c r="DP546" s="42">
        <f t="shared" si="187"/>
        <v>-1</v>
      </c>
      <c r="DQ546" s="20">
        <v>-0.64800000000000002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84</v>
      </c>
      <c r="DX546">
        <v>71</v>
      </c>
      <c r="DY546">
        <v>50</v>
      </c>
      <c r="DZ546">
        <v>51</v>
      </c>
      <c r="EA546">
        <v>35</v>
      </c>
      <c r="EB546">
        <v>37</v>
      </c>
      <c r="EC546">
        <v>2.2200000000000002</v>
      </c>
      <c r="ED546">
        <v>2.57</v>
      </c>
      <c r="EE546">
        <v>4</v>
      </c>
      <c r="EF546">
        <v>3</v>
      </c>
      <c r="EG546" s="41">
        <f t="shared" si="188"/>
        <v>0.11428571428571428</v>
      </c>
      <c r="EH546" s="43">
        <f t="shared" si="189"/>
        <v>0.91891891891891886</v>
      </c>
      <c r="EI546" s="44">
        <f t="shared" si="190"/>
        <v>1.0332046332046332</v>
      </c>
      <c r="EJ546">
        <v>84</v>
      </c>
      <c r="EK546">
        <v>70</v>
      </c>
      <c r="EL546">
        <v>50</v>
      </c>
      <c r="EM546">
        <v>50</v>
      </c>
      <c r="EN546">
        <v>35</v>
      </c>
      <c r="EO546">
        <v>36</v>
      </c>
      <c r="EP546">
        <v>4</v>
      </c>
      <c r="EQ546">
        <v>3</v>
      </c>
      <c r="ER546">
        <v>42</v>
      </c>
      <c r="ES546">
        <v>35</v>
      </c>
      <c r="ET546">
        <v>12</v>
      </c>
      <c r="EU546">
        <v>13</v>
      </c>
      <c r="EV546">
        <v>0</v>
      </c>
      <c r="EW546">
        <v>2</v>
      </c>
      <c r="EX546">
        <v>4</v>
      </c>
      <c r="EY546">
        <v>0</v>
      </c>
      <c r="EZ546">
        <v>-0.1</v>
      </c>
      <c r="FA546">
        <v>0.30000000000000004</v>
      </c>
      <c r="FB546">
        <v>0.2</v>
      </c>
      <c r="FC546" s="20">
        <v>1.1000000000000001</v>
      </c>
      <c r="FD546" s="26">
        <f t="shared" si="191"/>
        <v>0.18333333333333335</v>
      </c>
      <c r="FE546">
        <v>9.0000000000000008E-4</v>
      </c>
      <c r="FF546">
        <v>0</v>
      </c>
      <c r="FG546">
        <v>0</v>
      </c>
      <c r="FH546">
        <v>0</v>
      </c>
      <c r="FL546" s="42">
        <f t="shared" si="192"/>
        <v>8</v>
      </c>
      <c r="FM546" s="20">
        <f t="shared" si="193"/>
        <v>3</v>
      </c>
      <c r="FN546" s="41">
        <v>0</v>
      </c>
      <c r="FO546" s="20">
        <f t="shared" si="194"/>
        <v>-0.2</v>
      </c>
      <c r="FP546" s="20">
        <f t="shared" si="195"/>
        <v>-0.12959999999999999</v>
      </c>
      <c r="FQ546" s="20">
        <f t="shared" si="196"/>
        <v>116.49755730928223</v>
      </c>
      <c r="FV546" t="s">
        <v>711</v>
      </c>
      <c r="FW546" s="45">
        <v>650000</v>
      </c>
      <c r="FX546" s="45">
        <v>650000</v>
      </c>
      <c r="FY546">
        <v>394</v>
      </c>
      <c r="FZ546">
        <v>13</v>
      </c>
      <c r="GA546">
        <v>71</v>
      </c>
      <c r="GB546">
        <v>84</v>
      </c>
      <c r="GC546">
        <v>-30</v>
      </c>
      <c r="GD546">
        <v>187</v>
      </c>
      <c r="GE546">
        <v>395</v>
      </c>
      <c r="GF546">
        <v>7464</v>
      </c>
      <c r="GG546">
        <v>1.7000000000000002</v>
      </c>
      <c r="GH546">
        <v>14.6</v>
      </c>
      <c r="GI546">
        <v>16.3</v>
      </c>
      <c r="GJ546" s="42">
        <f t="shared" si="197"/>
        <v>-0.2</v>
      </c>
    </row>
    <row r="547" spans="1:192" x14ac:dyDescent="0.45">
      <c r="A547" s="40">
        <v>33436</v>
      </c>
      <c r="B547" t="s">
        <v>1420</v>
      </c>
      <c r="D547" t="s">
        <v>223</v>
      </c>
      <c r="E547" t="s">
        <v>223</v>
      </c>
      <c r="F547">
        <v>74</v>
      </c>
      <c r="G547">
        <v>200</v>
      </c>
      <c r="H547">
        <v>2009</v>
      </c>
      <c r="I547">
        <v>1</v>
      </c>
      <c r="J547">
        <v>6</v>
      </c>
      <c r="K547" t="s">
        <v>92</v>
      </c>
      <c r="L547">
        <v>2010</v>
      </c>
      <c r="M547">
        <v>26</v>
      </c>
      <c r="N547">
        <v>8</v>
      </c>
      <c r="O547">
        <v>8475171</v>
      </c>
      <c r="P547" t="s">
        <v>2963</v>
      </c>
      <c r="Q547" t="s">
        <v>2964</v>
      </c>
      <c r="R547" t="s">
        <v>2965</v>
      </c>
      <c r="S547" t="s">
        <v>2043</v>
      </c>
      <c r="T547" t="s">
        <v>720</v>
      </c>
      <c r="U547" t="s">
        <v>205</v>
      </c>
      <c r="V547">
        <v>82</v>
      </c>
      <c r="W547">
        <v>14</v>
      </c>
      <c r="X547">
        <v>28</v>
      </c>
      <c r="Y547">
        <v>14</v>
      </c>
      <c r="Z547">
        <v>42</v>
      </c>
      <c r="AA547">
        <v>4</v>
      </c>
      <c r="AB547">
        <v>23</v>
      </c>
      <c r="AC547" s="26">
        <f t="shared" si="176"/>
        <v>0.51219512195121952</v>
      </c>
      <c r="AD547" s="20">
        <f t="shared" si="177"/>
        <v>0.83400809716599156</v>
      </c>
      <c r="AE547" s="20">
        <v>15.311</v>
      </c>
      <c r="AF547">
        <v>-28</v>
      </c>
      <c r="AG547">
        <v>-1.5</v>
      </c>
      <c r="AH547">
        <v>44</v>
      </c>
      <c r="AI547">
        <v>2398</v>
      </c>
      <c r="AJ547">
        <v>116515</v>
      </c>
      <c r="AK547" s="20">
        <v>1939.9666666666999</v>
      </c>
      <c r="AL547">
        <v>1939.97</v>
      </c>
      <c r="AM547">
        <v>1942</v>
      </c>
      <c r="AN547" s="26">
        <f t="shared" si="178"/>
        <v>23.681910569105693</v>
      </c>
      <c r="AO547">
        <v>38.880000000000003</v>
      </c>
      <c r="AP547" s="41">
        <f t="shared" si="179"/>
        <v>0.45652173913043476</v>
      </c>
      <c r="AQ547">
        <v>438</v>
      </c>
      <c r="AR547">
        <v>406</v>
      </c>
      <c r="AS547">
        <v>442</v>
      </c>
      <c r="AT547">
        <v>276</v>
      </c>
      <c r="AU547">
        <v>279</v>
      </c>
      <c r="AV547">
        <v>202</v>
      </c>
      <c r="AW547">
        <v>151</v>
      </c>
      <c r="AX547">
        <v>18</v>
      </c>
      <c r="AY547">
        <v>7</v>
      </c>
      <c r="AZ547">
        <v>29</v>
      </c>
      <c r="BA547" s="42">
        <f t="shared" si="180"/>
        <v>36</v>
      </c>
      <c r="BB547">
        <v>11.01</v>
      </c>
      <c r="BC547">
        <v>47.014899999999997</v>
      </c>
      <c r="BD547" s="20">
        <v>291.39999999999998</v>
      </c>
      <c r="BE547" s="20">
        <f t="shared" si="181"/>
        <v>729.4</v>
      </c>
      <c r="BF547" s="20">
        <f t="shared" si="182"/>
        <v>22.55911173884132</v>
      </c>
      <c r="BG547">
        <v>808</v>
      </c>
      <c r="BH547">
        <v>599</v>
      </c>
      <c r="BI547">
        <v>750</v>
      </c>
      <c r="BJ547" s="41">
        <f t="shared" si="183"/>
        <v>0.51861360718870342</v>
      </c>
      <c r="BK547">
        <v>160</v>
      </c>
      <c r="BL547">
        <v>160</v>
      </c>
      <c r="BM547">
        <v>127</v>
      </c>
      <c r="BN547" s="42">
        <f t="shared" si="184"/>
        <v>33</v>
      </c>
      <c r="BO547">
        <v>77</v>
      </c>
      <c r="BP547">
        <v>53</v>
      </c>
      <c r="BQ547">
        <v>29</v>
      </c>
      <c r="BR547">
        <v>79</v>
      </c>
      <c r="BS547" s="41">
        <f t="shared" si="185"/>
        <v>5.5477528089887637E-2</v>
      </c>
      <c r="BT547">
        <v>0</v>
      </c>
      <c r="BU547">
        <v>1</v>
      </c>
      <c r="BV547" s="41">
        <f t="shared" si="186"/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3</v>
      </c>
      <c r="CL547">
        <v>3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4</v>
      </c>
      <c r="CS547">
        <v>1</v>
      </c>
      <c r="CT547">
        <v>0</v>
      </c>
      <c r="CU547">
        <v>0</v>
      </c>
      <c r="CV547">
        <v>8</v>
      </c>
      <c r="CW547">
        <v>0</v>
      </c>
      <c r="CX547">
        <v>4</v>
      </c>
      <c r="CY547">
        <v>4</v>
      </c>
      <c r="CZ547">
        <v>69</v>
      </c>
      <c r="DA547">
        <v>1</v>
      </c>
      <c r="DB547">
        <v>0</v>
      </c>
      <c r="DC547">
        <v>39</v>
      </c>
      <c r="DD547">
        <v>24</v>
      </c>
      <c r="DE547">
        <v>3</v>
      </c>
      <c r="DF547">
        <v>0</v>
      </c>
      <c r="DG547">
        <v>135</v>
      </c>
      <c r="DH547">
        <v>22</v>
      </c>
      <c r="DI547">
        <v>23</v>
      </c>
      <c r="DJ547">
        <v>23</v>
      </c>
      <c r="DK547">
        <v>23</v>
      </c>
      <c r="DL547">
        <v>0</v>
      </c>
      <c r="DM547">
        <v>22</v>
      </c>
      <c r="DN547">
        <v>22</v>
      </c>
      <c r="DO547">
        <v>0</v>
      </c>
      <c r="DP547" s="42">
        <f t="shared" si="187"/>
        <v>1</v>
      </c>
      <c r="DQ547" s="20">
        <v>8.048</v>
      </c>
      <c r="DR547">
        <v>22</v>
      </c>
      <c r="DS547">
        <v>0</v>
      </c>
      <c r="DT547">
        <v>0</v>
      </c>
      <c r="DU547">
        <v>0</v>
      </c>
      <c r="DV547">
        <v>0</v>
      </c>
      <c r="DW547">
        <v>2042</v>
      </c>
      <c r="DX547">
        <v>1711</v>
      </c>
      <c r="DY547">
        <v>1486</v>
      </c>
      <c r="DZ547">
        <v>1345</v>
      </c>
      <c r="EA547">
        <v>1060</v>
      </c>
      <c r="EB547">
        <v>928</v>
      </c>
      <c r="EC547">
        <v>99.52</v>
      </c>
      <c r="ED547">
        <v>96.21</v>
      </c>
      <c r="EE547">
        <v>92</v>
      </c>
      <c r="EF547">
        <v>106</v>
      </c>
      <c r="EG547" s="41">
        <f t="shared" si="188"/>
        <v>8.6792452830188674E-2</v>
      </c>
      <c r="EH547" s="43">
        <f t="shared" si="189"/>
        <v>0.88577586206896552</v>
      </c>
      <c r="EI547" s="44">
        <f t="shared" si="190"/>
        <v>0.97256831489915418</v>
      </c>
      <c r="EJ547">
        <v>2051</v>
      </c>
      <c r="EK547">
        <v>1709</v>
      </c>
      <c r="EL547">
        <v>1490</v>
      </c>
      <c r="EM547">
        <v>1343</v>
      </c>
      <c r="EN547">
        <v>1061</v>
      </c>
      <c r="EO547">
        <v>927</v>
      </c>
      <c r="EP547">
        <v>92</v>
      </c>
      <c r="EQ547">
        <v>106</v>
      </c>
      <c r="ER547">
        <v>1048</v>
      </c>
      <c r="ES547">
        <v>859</v>
      </c>
      <c r="ET547">
        <v>410</v>
      </c>
      <c r="EU547">
        <v>381</v>
      </c>
      <c r="EV547">
        <v>47</v>
      </c>
      <c r="EW547">
        <v>61</v>
      </c>
      <c r="EX547">
        <v>127</v>
      </c>
      <c r="EY547">
        <v>115</v>
      </c>
      <c r="EZ547">
        <v>3.4</v>
      </c>
      <c r="FA547">
        <v>2.8</v>
      </c>
      <c r="FB547">
        <v>6.1</v>
      </c>
      <c r="FC547" s="20">
        <v>45.44</v>
      </c>
      <c r="FD547" s="26">
        <f t="shared" si="191"/>
        <v>0.55414634146341457</v>
      </c>
      <c r="FE547">
        <v>4.5171000000000001</v>
      </c>
      <c r="FF547">
        <v>0.96</v>
      </c>
      <c r="FG547">
        <v>0.60000000000000009</v>
      </c>
      <c r="FH547">
        <v>1.55</v>
      </c>
      <c r="FI547">
        <v>2</v>
      </c>
      <c r="FJ547">
        <v>0</v>
      </c>
      <c r="FK547">
        <v>0</v>
      </c>
      <c r="FL547" s="42">
        <f t="shared" si="192"/>
        <v>283</v>
      </c>
      <c r="FM547" s="20">
        <f t="shared" si="193"/>
        <v>8.5909090909090917</v>
      </c>
      <c r="FN547" s="41">
        <v>7.2916666700000007E-2</v>
      </c>
      <c r="FO547" s="20">
        <f t="shared" si="194"/>
        <v>37.6</v>
      </c>
      <c r="FP547" s="20">
        <f t="shared" si="195"/>
        <v>43.6096</v>
      </c>
      <c r="FQ547" s="20">
        <f t="shared" si="196"/>
        <v>116.07395990659649</v>
      </c>
      <c r="FV547" t="s">
        <v>711</v>
      </c>
      <c r="FW547" s="45">
        <v>6500000</v>
      </c>
      <c r="FX547" s="45">
        <v>5500000</v>
      </c>
      <c r="FY547">
        <v>576</v>
      </c>
      <c r="FZ547">
        <v>102</v>
      </c>
      <c r="GA547">
        <v>188</v>
      </c>
      <c r="GB547">
        <v>290</v>
      </c>
      <c r="GC547">
        <v>-73</v>
      </c>
      <c r="GD547">
        <v>360</v>
      </c>
      <c r="GE547">
        <v>1336</v>
      </c>
      <c r="GF547">
        <v>13623</v>
      </c>
      <c r="GG547">
        <v>26.6</v>
      </c>
      <c r="GH547">
        <v>24.6</v>
      </c>
      <c r="GI547">
        <v>51.3</v>
      </c>
      <c r="GJ547" s="42">
        <f t="shared" si="197"/>
        <v>37.6</v>
      </c>
    </row>
    <row r="548" spans="1:192" x14ac:dyDescent="0.45">
      <c r="A548" s="40">
        <v>31545</v>
      </c>
      <c r="B548" t="s">
        <v>2966</v>
      </c>
      <c r="C548" t="s">
        <v>1843</v>
      </c>
      <c r="D548" t="s">
        <v>107</v>
      </c>
      <c r="E548" t="s">
        <v>107</v>
      </c>
      <c r="F548">
        <v>75</v>
      </c>
      <c r="G548">
        <v>206</v>
      </c>
      <c r="H548">
        <v>2005</v>
      </c>
      <c r="I548">
        <v>4</v>
      </c>
      <c r="J548">
        <v>101</v>
      </c>
      <c r="K548" t="s">
        <v>202</v>
      </c>
      <c r="L548">
        <v>2007</v>
      </c>
      <c r="M548">
        <v>31</v>
      </c>
      <c r="N548">
        <v>11</v>
      </c>
      <c r="O548">
        <v>8471766</v>
      </c>
      <c r="P548" t="s">
        <v>2967</v>
      </c>
      <c r="Q548" t="s">
        <v>2968</v>
      </c>
      <c r="R548" t="s">
        <v>2969</v>
      </c>
      <c r="S548" t="s">
        <v>880</v>
      </c>
      <c r="T548" t="s">
        <v>710</v>
      </c>
      <c r="U548" t="s">
        <v>102</v>
      </c>
      <c r="V548">
        <v>10</v>
      </c>
      <c r="W548">
        <v>1</v>
      </c>
      <c r="X548">
        <v>0</v>
      </c>
      <c r="Y548">
        <v>0</v>
      </c>
      <c r="Z548">
        <v>1</v>
      </c>
      <c r="AA548">
        <v>31</v>
      </c>
      <c r="AB548">
        <v>68</v>
      </c>
      <c r="AC548" s="26">
        <f t="shared" si="176"/>
        <v>0.1</v>
      </c>
      <c r="AD548" s="20">
        <f t="shared" si="177"/>
        <v>-0.14235500878734619</v>
      </c>
      <c r="AE548" s="20">
        <v>0.5</v>
      </c>
      <c r="AF548">
        <v>0</v>
      </c>
      <c r="AG548">
        <v>-0.5</v>
      </c>
      <c r="AH548">
        <v>16</v>
      </c>
      <c r="AI548">
        <v>73</v>
      </c>
      <c r="AJ548">
        <v>2655</v>
      </c>
      <c r="AK548" s="20">
        <v>44.25</v>
      </c>
      <c r="AL548">
        <v>44.25</v>
      </c>
      <c r="AM548">
        <v>44</v>
      </c>
      <c r="AN548" s="26">
        <f t="shared" si="178"/>
        <v>4.4249999999999998</v>
      </c>
      <c r="AO548">
        <v>7.91</v>
      </c>
      <c r="AP548" s="41">
        <f t="shared" si="179"/>
        <v>0.5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4</v>
      </c>
      <c r="AW548">
        <v>3</v>
      </c>
      <c r="AX548">
        <v>1</v>
      </c>
      <c r="AY548">
        <v>0</v>
      </c>
      <c r="AZ548">
        <v>0</v>
      </c>
      <c r="BA548" s="42">
        <f t="shared" si="180"/>
        <v>0</v>
      </c>
      <c r="BB548">
        <v>0.23</v>
      </c>
      <c r="BC548">
        <v>25.75</v>
      </c>
      <c r="BD548" s="20">
        <v>0</v>
      </c>
      <c r="BE548" s="20">
        <f t="shared" si="181"/>
        <v>5</v>
      </c>
      <c r="BF548" s="20">
        <f t="shared" si="182"/>
        <v>6.7796610169491522</v>
      </c>
      <c r="BG548">
        <v>18</v>
      </c>
      <c r="BH548">
        <v>13</v>
      </c>
      <c r="BI548">
        <v>13</v>
      </c>
      <c r="BJ548" s="41">
        <f t="shared" si="183"/>
        <v>0.58064516129032262</v>
      </c>
      <c r="BK548">
        <v>9</v>
      </c>
      <c r="BL548">
        <v>9</v>
      </c>
      <c r="BM548">
        <v>7</v>
      </c>
      <c r="BN548" s="42">
        <f t="shared" si="184"/>
        <v>2</v>
      </c>
      <c r="BO548">
        <v>1</v>
      </c>
      <c r="BP548">
        <v>0</v>
      </c>
      <c r="BQ548">
        <v>0</v>
      </c>
      <c r="BR548">
        <v>0</v>
      </c>
      <c r="BS548" s="41">
        <f t="shared" si="185"/>
        <v>0</v>
      </c>
      <c r="BT548">
        <v>0</v>
      </c>
      <c r="BU548">
        <v>0</v>
      </c>
      <c r="BV548" s="41">
        <f t="shared" si="186"/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3</v>
      </c>
      <c r="DH548">
        <v>5</v>
      </c>
      <c r="DI548">
        <v>0</v>
      </c>
      <c r="DJ548">
        <v>5</v>
      </c>
      <c r="DK548">
        <v>3</v>
      </c>
      <c r="DL548">
        <v>2</v>
      </c>
      <c r="DM548">
        <v>2</v>
      </c>
      <c r="DN548">
        <v>0</v>
      </c>
      <c r="DO548">
        <v>2</v>
      </c>
      <c r="DP548" s="42">
        <f t="shared" si="187"/>
        <v>-5</v>
      </c>
      <c r="DQ548" s="20">
        <v>-3.044</v>
      </c>
      <c r="DR548">
        <v>3</v>
      </c>
      <c r="DS548">
        <v>2</v>
      </c>
      <c r="DT548">
        <v>0</v>
      </c>
      <c r="DU548">
        <v>0</v>
      </c>
      <c r="DV548">
        <v>0</v>
      </c>
      <c r="DW548">
        <v>34</v>
      </c>
      <c r="DX548">
        <v>40</v>
      </c>
      <c r="DY548">
        <v>26</v>
      </c>
      <c r="DZ548">
        <v>28</v>
      </c>
      <c r="EA548">
        <v>22</v>
      </c>
      <c r="EB548">
        <v>23</v>
      </c>
      <c r="EC548">
        <v>1.01</v>
      </c>
      <c r="ED548">
        <v>1.58</v>
      </c>
      <c r="EE548">
        <v>2</v>
      </c>
      <c r="EF548">
        <v>2</v>
      </c>
      <c r="EG548" s="41">
        <f t="shared" si="188"/>
        <v>9.0909090909090912E-2</v>
      </c>
      <c r="EH548" s="43">
        <f t="shared" si="189"/>
        <v>0.91304347826086962</v>
      </c>
      <c r="EI548" s="44">
        <f t="shared" si="190"/>
        <v>1.0039525691699605</v>
      </c>
      <c r="EJ548">
        <v>34</v>
      </c>
      <c r="EK548">
        <v>40</v>
      </c>
      <c r="EL548">
        <v>26</v>
      </c>
      <c r="EM548">
        <v>28</v>
      </c>
      <c r="EN548">
        <v>22</v>
      </c>
      <c r="EO548">
        <v>23</v>
      </c>
      <c r="EP548">
        <v>2</v>
      </c>
      <c r="EQ548">
        <v>2</v>
      </c>
      <c r="ER548">
        <v>16</v>
      </c>
      <c r="ES548">
        <v>21</v>
      </c>
      <c r="ET548">
        <v>5</v>
      </c>
      <c r="EU548">
        <v>8</v>
      </c>
      <c r="EV548">
        <v>1</v>
      </c>
      <c r="EW548">
        <v>1</v>
      </c>
      <c r="EX548">
        <v>6</v>
      </c>
      <c r="EY548">
        <v>4</v>
      </c>
      <c r="EZ548">
        <v>0.1</v>
      </c>
      <c r="FA548">
        <v>0</v>
      </c>
      <c r="FB548">
        <v>0.1</v>
      </c>
      <c r="FC548" s="20">
        <v>0.35</v>
      </c>
      <c r="FD548" s="26">
        <f t="shared" si="191"/>
        <v>3.4999999999999996E-2</v>
      </c>
      <c r="FE548">
        <v>3.4300000000000004E-2</v>
      </c>
      <c r="FF548">
        <v>0</v>
      </c>
      <c r="FG548">
        <v>0</v>
      </c>
      <c r="FH548">
        <v>0</v>
      </c>
      <c r="FL548" s="42">
        <f t="shared" si="192"/>
        <v>27</v>
      </c>
      <c r="FM548" s="20">
        <f t="shared" si="193"/>
        <v>3</v>
      </c>
      <c r="FN548" s="41">
        <v>3.56521739E-2</v>
      </c>
      <c r="FO548" s="20">
        <f t="shared" si="194"/>
        <v>-0.60000000000000009</v>
      </c>
      <c r="FP548" s="20">
        <f t="shared" si="195"/>
        <v>0.39119999999999999</v>
      </c>
      <c r="FQ548" s="20">
        <f t="shared" si="196"/>
        <v>100.33898305084745</v>
      </c>
      <c r="FR548">
        <v>15</v>
      </c>
      <c r="FS548" t="s">
        <v>111</v>
      </c>
      <c r="FT548">
        <v>165</v>
      </c>
      <c r="FV548" t="s">
        <v>711</v>
      </c>
      <c r="FW548" s="45">
        <v>900000</v>
      </c>
      <c r="FX548" s="45">
        <v>900000</v>
      </c>
      <c r="FY548">
        <v>579</v>
      </c>
      <c r="FZ548">
        <v>28</v>
      </c>
      <c r="GA548">
        <v>38</v>
      </c>
      <c r="GB548">
        <v>66</v>
      </c>
      <c r="GC548">
        <v>-52</v>
      </c>
      <c r="GD548">
        <v>1298</v>
      </c>
      <c r="GE548">
        <v>380</v>
      </c>
      <c r="GF548">
        <v>4382</v>
      </c>
      <c r="GG548">
        <v>-2.2000000000000002</v>
      </c>
      <c r="GH548">
        <v>2.7</v>
      </c>
      <c r="GI548">
        <v>0.5</v>
      </c>
      <c r="GJ548" s="42">
        <f t="shared" si="197"/>
        <v>-0.60000000000000009</v>
      </c>
    </row>
    <row r="549" spans="1:192" x14ac:dyDescent="0.45">
      <c r="A549" s="40">
        <v>31822</v>
      </c>
      <c r="B549" t="s">
        <v>304</v>
      </c>
      <c r="C549" t="s">
        <v>145</v>
      </c>
      <c r="D549" t="s">
        <v>91</v>
      </c>
      <c r="E549" t="s">
        <v>91</v>
      </c>
      <c r="F549">
        <v>71</v>
      </c>
      <c r="G549">
        <v>185</v>
      </c>
      <c r="H549">
        <v>2005</v>
      </c>
      <c r="I549">
        <v>4</v>
      </c>
      <c r="J549">
        <v>107</v>
      </c>
      <c r="K549" t="s">
        <v>92</v>
      </c>
      <c r="L549">
        <v>2009</v>
      </c>
      <c r="M549">
        <v>30</v>
      </c>
      <c r="N549">
        <v>7</v>
      </c>
      <c r="O549">
        <v>8471768</v>
      </c>
      <c r="P549" t="s">
        <v>2970</v>
      </c>
      <c r="Q549" t="s">
        <v>2971</v>
      </c>
      <c r="R549" t="s">
        <v>2972</v>
      </c>
      <c r="S549" t="s">
        <v>1128</v>
      </c>
      <c r="T549" t="s">
        <v>725</v>
      </c>
      <c r="U549" t="s">
        <v>110</v>
      </c>
      <c r="V549">
        <v>81</v>
      </c>
      <c r="W549">
        <v>7</v>
      </c>
      <c r="X549">
        <v>15</v>
      </c>
      <c r="Y549">
        <v>8</v>
      </c>
      <c r="Z549">
        <v>22</v>
      </c>
      <c r="AA549">
        <v>10</v>
      </c>
      <c r="AB549">
        <v>40</v>
      </c>
      <c r="AC549" s="26">
        <f t="shared" si="176"/>
        <v>0.27160493827160492</v>
      </c>
      <c r="AD549" s="20">
        <f t="shared" si="177"/>
        <v>2.9266055045871546</v>
      </c>
      <c r="AE549" s="20">
        <v>7.915</v>
      </c>
      <c r="AF549">
        <v>-12</v>
      </c>
      <c r="AG549">
        <v>-8</v>
      </c>
      <c r="AH549">
        <v>10</v>
      </c>
      <c r="AI549">
        <v>1645</v>
      </c>
      <c r="AJ549">
        <v>68302</v>
      </c>
      <c r="AK549" s="20">
        <v>1138.3666666667</v>
      </c>
      <c r="AL549">
        <v>1138.3699999999999</v>
      </c>
      <c r="AM549">
        <v>1138</v>
      </c>
      <c r="AN549" s="26">
        <f t="shared" si="178"/>
        <v>14.053909465020574</v>
      </c>
      <c r="AO549">
        <v>23.64</v>
      </c>
      <c r="AP549" s="41">
        <f t="shared" si="179"/>
        <v>0.66666666666666663</v>
      </c>
      <c r="AQ549">
        <v>157</v>
      </c>
      <c r="AR549">
        <v>157</v>
      </c>
      <c r="AS549">
        <v>157</v>
      </c>
      <c r="AT549">
        <v>124</v>
      </c>
      <c r="AU549">
        <v>124</v>
      </c>
      <c r="AV549">
        <v>103</v>
      </c>
      <c r="AW549">
        <v>99</v>
      </c>
      <c r="AX549">
        <v>56</v>
      </c>
      <c r="AY549">
        <v>5</v>
      </c>
      <c r="AZ549">
        <v>14</v>
      </c>
      <c r="BA549" s="42">
        <f t="shared" si="180"/>
        <v>19</v>
      </c>
      <c r="BB549">
        <v>9.2100000000000009</v>
      </c>
      <c r="BC549">
        <v>24.378599999999999</v>
      </c>
      <c r="BD549" s="20">
        <v>212.7</v>
      </c>
      <c r="BE549" s="20">
        <f t="shared" si="181"/>
        <v>369.7</v>
      </c>
      <c r="BF549" s="20">
        <f t="shared" si="182"/>
        <v>19.485755949295925</v>
      </c>
      <c r="BG549">
        <v>247</v>
      </c>
      <c r="BH549">
        <v>462</v>
      </c>
      <c r="BI549">
        <v>523</v>
      </c>
      <c r="BJ549" s="41">
        <f t="shared" si="183"/>
        <v>0.32077922077922078</v>
      </c>
      <c r="BK549">
        <v>55</v>
      </c>
      <c r="BL549">
        <v>55</v>
      </c>
      <c r="BM549">
        <v>126</v>
      </c>
      <c r="BN549" s="42">
        <f t="shared" si="184"/>
        <v>-71</v>
      </c>
      <c r="BO549">
        <v>21</v>
      </c>
      <c r="BP549">
        <v>18</v>
      </c>
      <c r="BQ549">
        <v>24</v>
      </c>
      <c r="BR549">
        <v>93</v>
      </c>
      <c r="BS549" s="41">
        <f t="shared" si="185"/>
        <v>8.4776663628076579E-2</v>
      </c>
      <c r="BT549">
        <v>17</v>
      </c>
      <c r="BU549">
        <v>34</v>
      </c>
      <c r="BV549" s="41">
        <f t="shared" si="186"/>
        <v>0.33333333333333331</v>
      </c>
      <c r="BW549">
        <v>7</v>
      </c>
      <c r="BX549">
        <v>10</v>
      </c>
      <c r="BY549">
        <v>6</v>
      </c>
      <c r="BZ549">
        <v>11</v>
      </c>
      <c r="CA549">
        <v>4</v>
      </c>
      <c r="CB549">
        <v>13</v>
      </c>
      <c r="CC549">
        <v>7</v>
      </c>
      <c r="CD549">
        <v>11</v>
      </c>
      <c r="CE549">
        <v>6</v>
      </c>
      <c r="CF549">
        <v>13</v>
      </c>
      <c r="CG549">
        <v>8</v>
      </c>
      <c r="CH549">
        <v>16</v>
      </c>
      <c r="CI549">
        <v>0</v>
      </c>
      <c r="CJ549">
        <v>0</v>
      </c>
      <c r="CK549">
        <v>2</v>
      </c>
      <c r="CL549">
        <v>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5</v>
      </c>
      <c r="CW549">
        <v>0</v>
      </c>
      <c r="CX549">
        <v>0</v>
      </c>
      <c r="CY549">
        <v>2</v>
      </c>
      <c r="CZ549">
        <v>19</v>
      </c>
      <c r="DA549">
        <v>22</v>
      </c>
      <c r="DB549">
        <v>2</v>
      </c>
      <c r="DC549">
        <v>1</v>
      </c>
      <c r="DD549">
        <v>13</v>
      </c>
      <c r="DE549">
        <v>9</v>
      </c>
      <c r="DF549">
        <v>1</v>
      </c>
      <c r="DG549">
        <v>55</v>
      </c>
      <c r="DH549">
        <v>5</v>
      </c>
      <c r="DI549">
        <v>12</v>
      </c>
      <c r="DJ549">
        <v>5</v>
      </c>
      <c r="DK549">
        <v>5</v>
      </c>
      <c r="DL549">
        <v>0</v>
      </c>
      <c r="DM549">
        <v>10</v>
      </c>
      <c r="DN549">
        <v>10</v>
      </c>
      <c r="DO549">
        <v>0</v>
      </c>
      <c r="DP549" s="42">
        <f t="shared" si="187"/>
        <v>7</v>
      </c>
      <c r="DQ549" s="20">
        <v>3.093</v>
      </c>
      <c r="DR549">
        <v>5</v>
      </c>
      <c r="DS549">
        <v>0</v>
      </c>
      <c r="DT549">
        <v>0</v>
      </c>
      <c r="DU549">
        <v>0</v>
      </c>
      <c r="DV549">
        <v>0</v>
      </c>
      <c r="DW549">
        <v>871</v>
      </c>
      <c r="DX549">
        <v>1424</v>
      </c>
      <c r="DY549">
        <v>644</v>
      </c>
      <c r="DZ549">
        <v>1004</v>
      </c>
      <c r="EA549">
        <v>475</v>
      </c>
      <c r="EB549">
        <v>696</v>
      </c>
      <c r="EC549">
        <v>33.6</v>
      </c>
      <c r="ED549">
        <v>67.28</v>
      </c>
      <c r="EE549">
        <v>33</v>
      </c>
      <c r="EF549">
        <v>77</v>
      </c>
      <c r="EG549" s="41">
        <f t="shared" si="188"/>
        <v>6.9473684210526312E-2</v>
      </c>
      <c r="EH549" s="43">
        <f t="shared" si="189"/>
        <v>0.88936781609195403</v>
      </c>
      <c r="EI549" s="44">
        <f t="shared" si="190"/>
        <v>0.95884150030248039</v>
      </c>
      <c r="EJ549">
        <v>873</v>
      </c>
      <c r="EK549">
        <v>1422</v>
      </c>
      <c r="EL549">
        <v>647</v>
      </c>
      <c r="EM549">
        <v>1002</v>
      </c>
      <c r="EN549">
        <v>477</v>
      </c>
      <c r="EO549">
        <v>694</v>
      </c>
      <c r="EP549">
        <v>33</v>
      </c>
      <c r="EQ549">
        <v>75</v>
      </c>
      <c r="ER549">
        <v>374</v>
      </c>
      <c r="ES549">
        <v>685</v>
      </c>
      <c r="ET549">
        <v>154</v>
      </c>
      <c r="EU549">
        <v>261</v>
      </c>
      <c r="EV549">
        <v>22</v>
      </c>
      <c r="EW549">
        <v>41</v>
      </c>
      <c r="EX549">
        <v>67</v>
      </c>
      <c r="EY549">
        <v>54</v>
      </c>
      <c r="EZ549">
        <v>-0.2</v>
      </c>
      <c r="FA549">
        <v>0.8</v>
      </c>
      <c r="FB549">
        <v>0.60000000000000009</v>
      </c>
      <c r="FC549" s="20">
        <v>11.86</v>
      </c>
      <c r="FD549" s="26">
        <f t="shared" si="191"/>
        <v>0.14641975308641975</v>
      </c>
      <c r="FE549">
        <v>0.93370000000000009</v>
      </c>
      <c r="FF549">
        <v>-0.22</v>
      </c>
      <c r="FG549">
        <v>-0.57999999999999996</v>
      </c>
      <c r="FH549">
        <v>-0.79</v>
      </c>
      <c r="FI549">
        <v>5</v>
      </c>
      <c r="FJ549">
        <v>1</v>
      </c>
      <c r="FK549">
        <v>0</v>
      </c>
      <c r="FL549" s="42">
        <f t="shared" si="192"/>
        <v>158</v>
      </c>
      <c r="FM549" s="20">
        <f t="shared" si="193"/>
        <v>15.8</v>
      </c>
      <c r="FN549" s="41">
        <v>3.3426508300000005E-2</v>
      </c>
      <c r="FO549" s="20">
        <f t="shared" si="194"/>
        <v>21</v>
      </c>
      <c r="FP549" s="20">
        <f t="shared" si="195"/>
        <v>22.618600000000001</v>
      </c>
      <c r="FQ549" s="20">
        <f t="shared" si="196"/>
        <v>120.96242873582403</v>
      </c>
      <c r="FR549">
        <v>1</v>
      </c>
      <c r="FS549" t="s">
        <v>455</v>
      </c>
      <c r="FT549">
        <v>13</v>
      </c>
      <c r="FV549" t="s">
        <v>711</v>
      </c>
      <c r="FW549" s="45">
        <v>1000000</v>
      </c>
      <c r="FX549" s="45">
        <v>1100000</v>
      </c>
      <c r="FY549">
        <v>408</v>
      </c>
      <c r="FZ549">
        <v>43</v>
      </c>
      <c r="GA549">
        <v>56</v>
      </c>
      <c r="GB549">
        <v>99</v>
      </c>
      <c r="GC549">
        <v>-25</v>
      </c>
      <c r="GD549">
        <v>69</v>
      </c>
      <c r="GE549">
        <v>493</v>
      </c>
      <c r="GF549">
        <v>5500</v>
      </c>
      <c r="GG549">
        <v>0</v>
      </c>
      <c r="GH549">
        <v>4.9000000000000004</v>
      </c>
      <c r="GI549">
        <v>4.8</v>
      </c>
      <c r="GJ549" s="42">
        <f t="shared" si="197"/>
        <v>21</v>
      </c>
    </row>
    <row r="550" spans="1:192" x14ac:dyDescent="0.45">
      <c r="A550" s="40">
        <v>31934</v>
      </c>
      <c r="B550" t="s">
        <v>2973</v>
      </c>
      <c r="D550" t="s">
        <v>223</v>
      </c>
      <c r="E550" t="s">
        <v>223</v>
      </c>
      <c r="F550">
        <v>75</v>
      </c>
      <c r="G550">
        <v>197</v>
      </c>
      <c r="H550">
        <v>2005</v>
      </c>
      <c r="I550">
        <v>4</v>
      </c>
      <c r="J550">
        <v>108</v>
      </c>
      <c r="K550" t="s">
        <v>92</v>
      </c>
      <c r="L550">
        <v>2007</v>
      </c>
      <c r="M550">
        <v>30</v>
      </c>
      <c r="N550">
        <v>11</v>
      </c>
      <c r="O550">
        <v>8471769</v>
      </c>
      <c r="P550" t="s">
        <v>2974</v>
      </c>
      <c r="Q550" t="s">
        <v>2975</v>
      </c>
      <c r="R550" t="s">
        <v>2976</v>
      </c>
      <c r="S550" t="s">
        <v>121</v>
      </c>
      <c r="T550" t="s">
        <v>720</v>
      </c>
      <c r="U550" t="s">
        <v>205</v>
      </c>
      <c r="V550">
        <v>48</v>
      </c>
      <c r="W550">
        <v>1</v>
      </c>
      <c r="X550">
        <v>8</v>
      </c>
      <c r="Y550">
        <v>4</v>
      </c>
      <c r="Z550">
        <v>9</v>
      </c>
      <c r="AA550">
        <v>20</v>
      </c>
      <c r="AB550">
        <v>56</v>
      </c>
      <c r="AC550" s="26">
        <f t="shared" si="176"/>
        <v>0.1875</v>
      </c>
      <c r="AD550" s="20">
        <f t="shared" si="177"/>
        <v>-2.017656500802568</v>
      </c>
      <c r="AE550" s="20">
        <v>2.875</v>
      </c>
      <c r="AF550">
        <v>-3</v>
      </c>
      <c r="AG550">
        <v>-1.8</v>
      </c>
      <c r="AH550">
        <v>18</v>
      </c>
      <c r="AI550">
        <v>1309</v>
      </c>
      <c r="AJ550">
        <v>59610</v>
      </c>
      <c r="AK550" s="20">
        <v>993.5</v>
      </c>
      <c r="AL550">
        <v>993.72</v>
      </c>
      <c r="AM550">
        <v>994</v>
      </c>
      <c r="AN550" s="26">
        <f t="shared" si="178"/>
        <v>20.697916666666668</v>
      </c>
      <c r="AO550">
        <v>34.56</v>
      </c>
      <c r="AP550" s="41">
        <f t="shared" si="179"/>
        <v>0.29032258064516131</v>
      </c>
      <c r="AQ550">
        <v>84</v>
      </c>
      <c r="AR550">
        <v>84</v>
      </c>
      <c r="AS550">
        <v>84</v>
      </c>
      <c r="AT550">
        <v>49</v>
      </c>
      <c r="AU550">
        <v>49</v>
      </c>
      <c r="AV550">
        <v>32</v>
      </c>
      <c r="AW550">
        <v>31</v>
      </c>
      <c r="AX550">
        <v>3</v>
      </c>
      <c r="AY550">
        <v>3</v>
      </c>
      <c r="AZ550">
        <v>3</v>
      </c>
      <c r="BA550" s="42">
        <f t="shared" si="180"/>
        <v>6</v>
      </c>
      <c r="BB550">
        <v>1.87</v>
      </c>
      <c r="BC550">
        <v>68.0625</v>
      </c>
      <c r="BD550" s="20">
        <v>123.7</v>
      </c>
      <c r="BE550" s="20">
        <f t="shared" si="181"/>
        <v>207.7</v>
      </c>
      <c r="BF550" s="20">
        <f t="shared" si="182"/>
        <v>12.540755947349352</v>
      </c>
      <c r="BG550">
        <v>275</v>
      </c>
      <c r="BH550">
        <v>403</v>
      </c>
      <c r="BI550">
        <v>460</v>
      </c>
      <c r="BJ550" s="41">
        <f t="shared" si="183"/>
        <v>0.37414965986394561</v>
      </c>
      <c r="BK550">
        <v>16</v>
      </c>
      <c r="BL550">
        <v>16</v>
      </c>
      <c r="BM550">
        <v>63</v>
      </c>
      <c r="BN550" s="42">
        <f t="shared" si="184"/>
        <v>-47</v>
      </c>
      <c r="BO550">
        <v>17</v>
      </c>
      <c r="BP550">
        <v>37</v>
      </c>
      <c r="BQ550">
        <v>16</v>
      </c>
      <c r="BR550">
        <v>118</v>
      </c>
      <c r="BS550" s="41">
        <f t="shared" si="185"/>
        <v>0.13154960981047936</v>
      </c>
      <c r="BT550">
        <v>0</v>
      </c>
      <c r="BU550">
        <v>0</v>
      </c>
      <c r="BV550" s="41">
        <f t="shared" si="186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16</v>
      </c>
      <c r="DA550">
        <v>1</v>
      </c>
      <c r="DB550">
        <v>0</v>
      </c>
      <c r="DC550">
        <v>14</v>
      </c>
      <c r="DD550">
        <v>5</v>
      </c>
      <c r="DE550">
        <v>0</v>
      </c>
      <c r="DF550">
        <v>0</v>
      </c>
      <c r="DG550">
        <v>12</v>
      </c>
      <c r="DH550">
        <v>9</v>
      </c>
      <c r="DI550">
        <v>8</v>
      </c>
      <c r="DJ550">
        <v>9</v>
      </c>
      <c r="DK550">
        <v>9</v>
      </c>
      <c r="DL550">
        <v>0</v>
      </c>
      <c r="DM550">
        <v>8</v>
      </c>
      <c r="DN550">
        <v>8</v>
      </c>
      <c r="DO550">
        <v>0</v>
      </c>
      <c r="DP550" s="42">
        <f t="shared" si="187"/>
        <v>-1</v>
      </c>
      <c r="DQ550" s="20">
        <v>5.8629999999999995</v>
      </c>
      <c r="DR550">
        <v>9</v>
      </c>
      <c r="DS550">
        <v>0</v>
      </c>
      <c r="DT550">
        <v>0</v>
      </c>
      <c r="DU550">
        <v>0</v>
      </c>
      <c r="DV550">
        <v>0</v>
      </c>
      <c r="DW550">
        <v>805</v>
      </c>
      <c r="DX550">
        <v>1088</v>
      </c>
      <c r="DY550">
        <v>587</v>
      </c>
      <c r="DZ550">
        <v>779</v>
      </c>
      <c r="EA550">
        <v>412</v>
      </c>
      <c r="EB550">
        <v>546</v>
      </c>
      <c r="EC550">
        <v>37.07</v>
      </c>
      <c r="ED550">
        <v>54.08</v>
      </c>
      <c r="EE550">
        <v>31</v>
      </c>
      <c r="EF550">
        <v>48</v>
      </c>
      <c r="EG550" s="41">
        <f t="shared" si="188"/>
        <v>7.5242718446601936E-2</v>
      </c>
      <c r="EH550" s="43">
        <f t="shared" si="189"/>
        <v>0.91208791208791207</v>
      </c>
      <c r="EI550" s="44">
        <f t="shared" si="190"/>
        <v>0.98733063053451398</v>
      </c>
      <c r="EJ550">
        <v>793</v>
      </c>
      <c r="EK550">
        <v>1091</v>
      </c>
      <c r="EL550">
        <v>577</v>
      </c>
      <c r="EM550">
        <v>781</v>
      </c>
      <c r="EN550">
        <v>404</v>
      </c>
      <c r="EO550">
        <v>547</v>
      </c>
      <c r="EP550">
        <v>29</v>
      </c>
      <c r="EQ550">
        <v>48</v>
      </c>
      <c r="ER550">
        <v>389</v>
      </c>
      <c r="ES550">
        <v>502</v>
      </c>
      <c r="ET550">
        <v>170</v>
      </c>
      <c r="EU550">
        <v>212</v>
      </c>
      <c r="EV550">
        <v>14</v>
      </c>
      <c r="EW550">
        <v>25</v>
      </c>
      <c r="EX550">
        <v>54</v>
      </c>
      <c r="EY550">
        <v>68</v>
      </c>
      <c r="EZ550">
        <v>-0.2</v>
      </c>
      <c r="FA550">
        <v>2.2999999999999998</v>
      </c>
      <c r="FB550">
        <v>2.1</v>
      </c>
      <c r="FC550" s="20">
        <v>10.3</v>
      </c>
      <c r="FD550" s="26">
        <f t="shared" si="191"/>
        <v>0.21458333333333335</v>
      </c>
      <c r="FE550">
        <v>0.2782</v>
      </c>
      <c r="FF550">
        <v>0.23</v>
      </c>
      <c r="FG550">
        <v>0.35</v>
      </c>
      <c r="FH550">
        <v>0.57999999999999996</v>
      </c>
      <c r="FI550">
        <v>1</v>
      </c>
      <c r="FJ550">
        <v>0</v>
      </c>
      <c r="FK550">
        <v>0</v>
      </c>
      <c r="FL550" s="42">
        <f t="shared" si="192"/>
        <v>152</v>
      </c>
      <c r="FM550" s="20">
        <f t="shared" si="193"/>
        <v>3.5555555555555554</v>
      </c>
      <c r="FN550" s="41">
        <v>8.3333333000000006E-3</v>
      </c>
      <c r="FO550" s="20">
        <f t="shared" si="194"/>
        <v>7.2</v>
      </c>
      <c r="FP550" s="20">
        <f t="shared" si="195"/>
        <v>10.172599999999999</v>
      </c>
      <c r="FQ550" s="20">
        <f t="shared" si="196"/>
        <v>114.29779012196595</v>
      </c>
      <c r="FR550">
        <v>20</v>
      </c>
      <c r="FS550" t="s">
        <v>189</v>
      </c>
      <c r="FT550">
        <v>995</v>
      </c>
      <c r="FV550" t="s">
        <v>711</v>
      </c>
      <c r="FW550" s="45">
        <v>4000000</v>
      </c>
      <c r="FX550" s="45">
        <v>4100000</v>
      </c>
      <c r="FY550">
        <v>671</v>
      </c>
      <c r="FZ550">
        <v>24</v>
      </c>
      <c r="GA550">
        <v>128</v>
      </c>
      <c r="GB550">
        <v>152</v>
      </c>
      <c r="GC550">
        <v>106</v>
      </c>
      <c r="GD550">
        <v>256</v>
      </c>
      <c r="GE550">
        <v>619</v>
      </c>
      <c r="GF550">
        <v>13731</v>
      </c>
      <c r="GG550">
        <v>2.7</v>
      </c>
      <c r="GH550">
        <v>35.799999999999997</v>
      </c>
      <c r="GI550">
        <v>38.5</v>
      </c>
      <c r="GJ550" s="42">
        <f t="shared" si="197"/>
        <v>7.2</v>
      </c>
    </row>
    <row r="551" spans="1:192" x14ac:dyDescent="0.45">
      <c r="A551" s="40">
        <v>33565</v>
      </c>
      <c r="B551" t="s">
        <v>2977</v>
      </c>
      <c r="C551" t="s">
        <v>1736</v>
      </c>
      <c r="D551" t="s">
        <v>107</v>
      </c>
      <c r="E551" t="s">
        <v>107</v>
      </c>
      <c r="F551">
        <v>74</v>
      </c>
      <c r="G551">
        <v>208</v>
      </c>
      <c r="K551" t="s">
        <v>202</v>
      </c>
      <c r="L551">
        <v>2015</v>
      </c>
      <c r="M551">
        <v>26</v>
      </c>
      <c r="N551">
        <v>3</v>
      </c>
      <c r="O551">
        <v>8477903</v>
      </c>
      <c r="P551" t="s">
        <v>2978</v>
      </c>
      <c r="Q551" t="s">
        <v>2979</v>
      </c>
      <c r="R551" t="s">
        <v>2980</v>
      </c>
      <c r="S551" t="s">
        <v>2981</v>
      </c>
      <c r="T551" t="s">
        <v>710</v>
      </c>
      <c r="U551" t="s">
        <v>123</v>
      </c>
      <c r="V551">
        <v>59</v>
      </c>
      <c r="W551">
        <v>4</v>
      </c>
      <c r="X551">
        <v>9</v>
      </c>
      <c r="Y551">
        <v>7</v>
      </c>
      <c r="Z551">
        <v>13</v>
      </c>
      <c r="AA551">
        <v>13</v>
      </c>
      <c r="AB551">
        <v>71</v>
      </c>
      <c r="AC551" s="26">
        <f t="shared" si="176"/>
        <v>0.22033898305084745</v>
      </c>
      <c r="AD551" s="20">
        <f t="shared" si="177"/>
        <v>1.1999999999999993</v>
      </c>
      <c r="AE551" s="20">
        <v>4.6059999999999999</v>
      </c>
      <c r="AF551">
        <v>3</v>
      </c>
      <c r="AG551">
        <v>5.3</v>
      </c>
      <c r="AH551">
        <v>88</v>
      </c>
      <c r="AI551">
        <v>905</v>
      </c>
      <c r="AJ551">
        <v>40826</v>
      </c>
      <c r="AK551" s="20">
        <v>680.43333333332998</v>
      </c>
      <c r="AL551">
        <v>680.4</v>
      </c>
      <c r="AM551">
        <v>680</v>
      </c>
      <c r="AN551" s="26">
        <f t="shared" si="178"/>
        <v>11.532768361581921</v>
      </c>
      <c r="AO551">
        <v>19.5</v>
      </c>
      <c r="AP551" s="41">
        <f t="shared" si="179"/>
        <v>0.5</v>
      </c>
      <c r="AQ551">
        <v>120</v>
      </c>
      <c r="AR551">
        <v>120</v>
      </c>
      <c r="AS551">
        <v>120</v>
      </c>
      <c r="AT551">
        <v>98</v>
      </c>
      <c r="AU551">
        <v>98</v>
      </c>
      <c r="AV551">
        <v>68</v>
      </c>
      <c r="AW551">
        <v>80</v>
      </c>
      <c r="AX551">
        <v>43</v>
      </c>
      <c r="AY551">
        <v>8</v>
      </c>
      <c r="AZ551">
        <v>6</v>
      </c>
      <c r="BA551" s="42">
        <f t="shared" si="180"/>
        <v>14</v>
      </c>
      <c r="BB551">
        <v>7.77</v>
      </c>
      <c r="BC551">
        <v>32.4559</v>
      </c>
      <c r="BD551" s="20">
        <v>193.6</v>
      </c>
      <c r="BE551" s="20">
        <f t="shared" si="181"/>
        <v>313.60000000000002</v>
      </c>
      <c r="BF551" s="20">
        <f t="shared" si="182"/>
        <v>27.654320987654327</v>
      </c>
      <c r="BG551">
        <v>196</v>
      </c>
      <c r="BH551">
        <v>224</v>
      </c>
      <c r="BI551">
        <v>173</v>
      </c>
      <c r="BJ551" s="41">
        <f t="shared" si="183"/>
        <v>0.53116531165311653</v>
      </c>
      <c r="BK551">
        <v>154</v>
      </c>
      <c r="BL551">
        <v>153</v>
      </c>
      <c r="BM551">
        <v>84</v>
      </c>
      <c r="BN551" s="42">
        <f t="shared" si="184"/>
        <v>69</v>
      </c>
      <c r="BO551">
        <v>30</v>
      </c>
      <c r="BP551">
        <v>17</v>
      </c>
      <c r="BQ551">
        <v>17</v>
      </c>
      <c r="BR551">
        <v>32</v>
      </c>
      <c r="BS551" s="41">
        <f t="shared" si="185"/>
        <v>6.3745019920318724E-2</v>
      </c>
      <c r="BT551">
        <v>1</v>
      </c>
      <c r="BU551">
        <v>9</v>
      </c>
      <c r="BV551" s="41">
        <f t="shared" si="186"/>
        <v>0.1</v>
      </c>
      <c r="BW551">
        <v>0</v>
      </c>
      <c r="BX551">
        <v>1</v>
      </c>
      <c r="BY551">
        <v>0</v>
      </c>
      <c r="BZ551">
        <v>2</v>
      </c>
      <c r="CA551">
        <v>1</v>
      </c>
      <c r="CB551">
        <v>6</v>
      </c>
      <c r="CC551">
        <v>0</v>
      </c>
      <c r="CD551">
        <v>1</v>
      </c>
      <c r="CE551">
        <v>1</v>
      </c>
      <c r="CF551">
        <v>2</v>
      </c>
      <c r="CG551">
        <v>1</v>
      </c>
      <c r="CH551">
        <v>7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4</v>
      </c>
      <c r="CZ551">
        <v>26</v>
      </c>
      <c r="DA551">
        <v>9</v>
      </c>
      <c r="DB551">
        <v>3</v>
      </c>
      <c r="DC551">
        <v>4</v>
      </c>
      <c r="DD551">
        <v>10</v>
      </c>
      <c r="DE551">
        <v>6</v>
      </c>
      <c r="DF551">
        <v>0</v>
      </c>
      <c r="DG551">
        <v>36</v>
      </c>
      <c r="DH551">
        <v>27</v>
      </c>
      <c r="DI551">
        <v>17</v>
      </c>
      <c r="DJ551">
        <v>27</v>
      </c>
      <c r="DK551">
        <v>21</v>
      </c>
      <c r="DL551">
        <v>6</v>
      </c>
      <c r="DM551">
        <v>21</v>
      </c>
      <c r="DN551">
        <v>16</v>
      </c>
      <c r="DO551">
        <v>5</v>
      </c>
      <c r="DP551" s="42">
        <f t="shared" si="187"/>
        <v>-10</v>
      </c>
      <c r="DQ551" s="20">
        <v>-3.9859999999999998</v>
      </c>
      <c r="DR551">
        <v>19</v>
      </c>
      <c r="DS551">
        <v>6</v>
      </c>
      <c r="DT551">
        <v>0</v>
      </c>
      <c r="DU551">
        <v>2</v>
      </c>
      <c r="DV551">
        <v>0</v>
      </c>
      <c r="DW551">
        <v>663</v>
      </c>
      <c r="DX551">
        <v>647</v>
      </c>
      <c r="DY551">
        <v>505</v>
      </c>
      <c r="DZ551">
        <v>470</v>
      </c>
      <c r="EA551">
        <v>338</v>
      </c>
      <c r="EB551">
        <v>332</v>
      </c>
      <c r="EC551">
        <v>28.35</v>
      </c>
      <c r="ED551">
        <v>26.94</v>
      </c>
      <c r="EE551">
        <v>26</v>
      </c>
      <c r="EF551">
        <v>28</v>
      </c>
      <c r="EG551" s="41">
        <f t="shared" si="188"/>
        <v>7.6923076923076927E-2</v>
      </c>
      <c r="EH551" s="43">
        <f t="shared" si="189"/>
        <v>0.9156626506024097</v>
      </c>
      <c r="EI551" s="44">
        <f t="shared" si="190"/>
        <v>0.99258572752548657</v>
      </c>
      <c r="EJ551">
        <v>667</v>
      </c>
      <c r="EK551">
        <v>647</v>
      </c>
      <c r="EL551">
        <v>509</v>
      </c>
      <c r="EM551">
        <v>470</v>
      </c>
      <c r="EN551">
        <v>341</v>
      </c>
      <c r="EO551">
        <v>332</v>
      </c>
      <c r="EP551">
        <v>27</v>
      </c>
      <c r="EQ551">
        <v>28</v>
      </c>
      <c r="ER551">
        <v>316</v>
      </c>
      <c r="ES551">
        <v>297</v>
      </c>
      <c r="ET551">
        <v>139</v>
      </c>
      <c r="EU551">
        <v>112</v>
      </c>
      <c r="EV551">
        <v>18</v>
      </c>
      <c r="EW551">
        <v>11</v>
      </c>
      <c r="EX551">
        <v>64</v>
      </c>
      <c r="EY551">
        <v>66</v>
      </c>
      <c r="EZ551">
        <v>-0.2</v>
      </c>
      <c r="FA551">
        <v>1</v>
      </c>
      <c r="FB551">
        <v>0.8</v>
      </c>
      <c r="FC551" s="20">
        <v>19.07</v>
      </c>
      <c r="FD551" s="26">
        <f t="shared" si="191"/>
        <v>0.32322033898305086</v>
      </c>
      <c r="FE551">
        <v>0.51080000000000003</v>
      </c>
      <c r="FF551">
        <v>-0.01</v>
      </c>
      <c r="FG551">
        <v>-0.04</v>
      </c>
      <c r="FH551">
        <v>-0.05</v>
      </c>
      <c r="FL551" s="42">
        <f t="shared" si="192"/>
        <v>280</v>
      </c>
      <c r="FM551" s="20">
        <f t="shared" si="193"/>
        <v>9</v>
      </c>
      <c r="FN551" s="41">
        <v>2.6223217100000001E-2</v>
      </c>
      <c r="FO551" s="20">
        <f t="shared" si="194"/>
        <v>4.1999999999999993</v>
      </c>
      <c r="FP551" s="20">
        <f t="shared" si="195"/>
        <v>12.2028</v>
      </c>
      <c r="FQ551" s="20">
        <f t="shared" si="196"/>
        <v>115.52028218694886</v>
      </c>
      <c r="FV551" t="s">
        <v>751</v>
      </c>
      <c r="FW551" s="45">
        <v>650000</v>
      </c>
      <c r="FX551" s="45">
        <v>650000</v>
      </c>
      <c r="FY551">
        <v>99</v>
      </c>
      <c r="FZ551">
        <v>5</v>
      </c>
      <c r="GA551">
        <v>16</v>
      </c>
      <c r="GB551">
        <v>21</v>
      </c>
      <c r="GC551">
        <v>2</v>
      </c>
      <c r="GD551">
        <v>163</v>
      </c>
      <c r="GE551">
        <v>101</v>
      </c>
      <c r="GF551">
        <v>1086</v>
      </c>
      <c r="GG551">
        <v>-0.30000000000000004</v>
      </c>
      <c r="GH551">
        <v>1.4</v>
      </c>
      <c r="GI551">
        <v>1.1000000000000001</v>
      </c>
      <c r="GJ551" s="42">
        <f t="shared" si="197"/>
        <v>4.1999999999999993</v>
      </c>
    </row>
    <row r="552" spans="1:192" x14ac:dyDescent="0.45">
      <c r="A552" s="40">
        <v>33069</v>
      </c>
      <c r="B552" t="s">
        <v>2982</v>
      </c>
      <c r="C552" t="s">
        <v>295</v>
      </c>
      <c r="D552" t="s">
        <v>107</v>
      </c>
      <c r="E552" t="s">
        <v>107</v>
      </c>
      <c r="F552">
        <v>73</v>
      </c>
      <c r="G552">
        <v>210</v>
      </c>
      <c r="H552">
        <v>2010</v>
      </c>
      <c r="I552">
        <v>6</v>
      </c>
      <c r="J552">
        <v>168</v>
      </c>
      <c r="K552" t="s">
        <v>92</v>
      </c>
      <c r="L552">
        <v>2014</v>
      </c>
      <c r="M552">
        <v>27</v>
      </c>
      <c r="N552">
        <v>4</v>
      </c>
      <c r="O552">
        <v>8475868</v>
      </c>
      <c r="P552" t="s">
        <v>2983</v>
      </c>
      <c r="Q552" t="s">
        <v>2984</v>
      </c>
      <c r="R552" t="s">
        <v>2985</v>
      </c>
      <c r="S552" t="s">
        <v>1562</v>
      </c>
      <c r="T552" t="s">
        <v>720</v>
      </c>
      <c r="U552" t="s">
        <v>307</v>
      </c>
      <c r="V552">
        <v>32</v>
      </c>
      <c r="W552">
        <v>1</v>
      </c>
      <c r="X552">
        <v>2</v>
      </c>
      <c r="Y552">
        <v>0</v>
      </c>
      <c r="Z552">
        <v>3</v>
      </c>
      <c r="AA552">
        <v>25</v>
      </c>
      <c r="AB552">
        <v>61</v>
      </c>
      <c r="AC552" s="26">
        <f t="shared" si="176"/>
        <v>9.375E-2</v>
      </c>
      <c r="AD552" s="20">
        <f t="shared" si="177"/>
        <v>-3.5</v>
      </c>
      <c r="AE552" s="20">
        <v>1.113</v>
      </c>
      <c r="AF552">
        <v>-1</v>
      </c>
      <c r="AG552">
        <v>-0.8</v>
      </c>
      <c r="AH552">
        <v>27</v>
      </c>
      <c r="AI552">
        <v>596</v>
      </c>
      <c r="AJ552">
        <v>25804</v>
      </c>
      <c r="AK552" s="20">
        <v>430.06666666667002</v>
      </c>
      <c r="AL552">
        <v>430.45</v>
      </c>
      <c r="AM552">
        <v>430</v>
      </c>
      <c r="AN552" s="26">
        <f t="shared" si="178"/>
        <v>13.439583333333333</v>
      </c>
      <c r="AO552">
        <v>22.74</v>
      </c>
      <c r="AP552" s="41">
        <f t="shared" si="179"/>
        <v>0.2</v>
      </c>
      <c r="AQ552">
        <v>54</v>
      </c>
      <c r="AR552">
        <v>54</v>
      </c>
      <c r="AS552">
        <v>54</v>
      </c>
      <c r="AT552">
        <v>38</v>
      </c>
      <c r="AU552">
        <v>38</v>
      </c>
      <c r="AV552">
        <v>25</v>
      </c>
      <c r="AW552">
        <v>12</v>
      </c>
      <c r="AX552">
        <v>3</v>
      </c>
      <c r="AY552">
        <v>2</v>
      </c>
      <c r="AZ552">
        <v>0</v>
      </c>
      <c r="BA552" s="42">
        <f t="shared" si="180"/>
        <v>2</v>
      </c>
      <c r="BB552">
        <v>0.89</v>
      </c>
      <c r="BC552">
        <v>49.32</v>
      </c>
      <c r="BD552" s="20">
        <v>0</v>
      </c>
      <c r="BE552" s="20">
        <f t="shared" si="181"/>
        <v>54</v>
      </c>
      <c r="BF552" s="20">
        <f t="shared" si="182"/>
        <v>7.527006620978046</v>
      </c>
      <c r="BG552">
        <v>140</v>
      </c>
      <c r="BH552">
        <v>146</v>
      </c>
      <c r="BI552">
        <v>127</v>
      </c>
      <c r="BJ552" s="41">
        <f t="shared" si="183"/>
        <v>0.52434456928838946</v>
      </c>
      <c r="BK552">
        <v>40</v>
      </c>
      <c r="BL552">
        <v>40</v>
      </c>
      <c r="BM552">
        <v>55</v>
      </c>
      <c r="BN552" s="42">
        <f t="shared" si="184"/>
        <v>-15</v>
      </c>
      <c r="BO552">
        <v>13</v>
      </c>
      <c r="BP552">
        <v>16</v>
      </c>
      <c r="BQ552">
        <v>7</v>
      </c>
      <c r="BR552">
        <v>31</v>
      </c>
      <c r="BS552" s="41">
        <f t="shared" si="185"/>
        <v>8.5635359116022103E-2</v>
      </c>
      <c r="BT552">
        <v>0</v>
      </c>
      <c r="BU552">
        <v>0</v>
      </c>
      <c r="BV552" s="41">
        <f t="shared" si="186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13</v>
      </c>
      <c r="DA552">
        <v>1</v>
      </c>
      <c r="DB552">
        <v>0</v>
      </c>
      <c r="DC552">
        <v>7</v>
      </c>
      <c r="DD552">
        <v>3</v>
      </c>
      <c r="DE552">
        <v>0</v>
      </c>
      <c r="DF552">
        <v>0</v>
      </c>
      <c r="DG552">
        <v>14</v>
      </c>
      <c r="DH552">
        <v>12</v>
      </c>
      <c r="DI552">
        <v>5</v>
      </c>
      <c r="DJ552">
        <v>11</v>
      </c>
      <c r="DK552">
        <v>10</v>
      </c>
      <c r="DL552">
        <v>1</v>
      </c>
      <c r="DM552">
        <v>6</v>
      </c>
      <c r="DN552">
        <v>5</v>
      </c>
      <c r="DO552">
        <v>1</v>
      </c>
      <c r="DP552" s="42">
        <f t="shared" si="187"/>
        <v>-7</v>
      </c>
      <c r="DQ552" s="20">
        <v>-3.036</v>
      </c>
      <c r="DR552">
        <v>11</v>
      </c>
      <c r="DS552">
        <v>1</v>
      </c>
      <c r="DT552">
        <v>0</v>
      </c>
      <c r="DU552">
        <v>0</v>
      </c>
      <c r="DV552">
        <v>0</v>
      </c>
      <c r="DW552">
        <v>362</v>
      </c>
      <c r="DX552">
        <v>460</v>
      </c>
      <c r="DY552">
        <v>278</v>
      </c>
      <c r="DZ552">
        <v>331</v>
      </c>
      <c r="EA552">
        <v>199</v>
      </c>
      <c r="EB552">
        <v>242</v>
      </c>
      <c r="EC552">
        <v>13.6</v>
      </c>
      <c r="ED552">
        <v>17.28</v>
      </c>
      <c r="EE552">
        <v>15</v>
      </c>
      <c r="EF552">
        <v>14</v>
      </c>
      <c r="EG552" s="41">
        <f t="shared" si="188"/>
        <v>7.5376884422110546E-2</v>
      </c>
      <c r="EH552" s="43">
        <f t="shared" si="189"/>
        <v>0.94214876033057848</v>
      </c>
      <c r="EI552" s="44">
        <f t="shared" si="190"/>
        <v>1.017525644752689</v>
      </c>
      <c r="EJ552">
        <v>364</v>
      </c>
      <c r="EK552">
        <v>462</v>
      </c>
      <c r="EL552">
        <v>280</v>
      </c>
      <c r="EM552">
        <v>333</v>
      </c>
      <c r="EN552">
        <v>201</v>
      </c>
      <c r="EO552">
        <v>244</v>
      </c>
      <c r="EP552">
        <v>15</v>
      </c>
      <c r="EQ552">
        <v>15</v>
      </c>
      <c r="ER552">
        <v>165</v>
      </c>
      <c r="ES552">
        <v>215</v>
      </c>
      <c r="ET552">
        <v>68</v>
      </c>
      <c r="EU552">
        <v>69</v>
      </c>
      <c r="EV552">
        <v>9</v>
      </c>
      <c r="EW552">
        <v>9</v>
      </c>
      <c r="EX552">
        <v>42</v>
      </c>
      <c r="EY552">
        <v>25</v>
      </c>
      <c r="EZ552">
        <v>-0.1</v>
      </c>
      <c r="FA552">
        <v>0.7</v>
      </c>
      <c r="FB552">
        <v>0.60000000000000009</v>
      </c>
      <c r="FC552" s="20">
        <v>-0.18</v>
      </c>
      <c r="FD552" s="26">
        <f t="shared" si="191"/>
        <v>-5.6249999999999998E-3</v>
      </c>
      <c r="FE552">
        <v>0.22710000000000002</v>
      </c>
      <c r="FF552">
        <v>-0.12</v>
      </c>
      <c r="FG552">
        <v>-0.27</v>
      </c>
      <c r="FH552">
        <v>-0.39</v>
      </c>
      <c r="FL552" s="42">
        <f t="shared" si="192"/>
        <v>99</v>
      </c>
      <c r="FM552" s="20">
        <f t="shared" si="193"/>
        <v>4.2727272727272725</v>
      </c>
      <c r="FN552" s="41">
        <v>9.8557691999999995E-3</v>
      </c>
      <c r="FO552" s="20">
        <f t="shared" si="194"/>
        <v>0.29999999999999982</v>
      </c>
      <c r="FP552" s="20">
        <f t="shared" si="195"/>
        <v>2.3928000000000003</v>
      </c>
      <c r="FQ552" s="20">
        <f t="shared" si="196"/>
        <v>114.57776745266582</v>
      </c>
      <c r="FV552" t="s">
        <v>711</v>
      </c>
      <c r="FW552" s="45">
        <v>650000</v>
      </c>
      <c r="FX552" s="45">
        <v>612500</v>
      </c>
      <c r="FY552">
        <v>96</v>
      </c>
      <c r="FZ552">
        <v>2</v>
      </c>
      <c r="GA552">
        <v>14</v>
      </c>
      <c r="GB552">
        <v>16</v>
      </c>
      <c r="GC552">
        <v>-3</v>
      </c>
      <c r="GD552">
        <v>78</v>
      </c>
      <c r="GE552">
        <v>63</v>
      </c>
      <c r="GF552">
        <v>1195</v>
      </c>
      <c r="GG552">
        <v>0.5</v>
      </c>
      <c r="GH552">
        <v>2.2000000000000002</v>
      </c>
      <c r="GI552">
        <v>2.7</v>
      </c>
      <c r="GJ552" s="42">
        <f t="shared" si="197"/>
        <v>0.29999999999999982</v>
      </c>
    </row>
    <row r="553" spans="1:192" x14ac:dyDescent="0.45">
      <c r="A553" s="40">
        <v>33471</v>
      </c>
      <c r="B553" t="s">
        <v>2986</v>
      </c>
      <c r="C553" t="s">
        <v>475</v>
      </c>
      <c r="D553" t="s">
        <v>91</v>
      </c>
      <c r="E553" t="s">
        <v>91</v>
      </c>
      <c r="F553">
        <v>74</v>
      </c>
      <c r="G553">
        <v>208</v>
      </c>
      <c r="H553">
        <v>2010</v>
      </c>
      <c r="I553">
        <v>6</v>
      </c>
      <c r="J553">
        <v>162</v>
      </c>
      <c r="K553" t="s">
        <v>92</v>
      </c>
      <c r="L553">
        <v>2014</v>
      </c>
      <c r="M553">
        <v>26</v>
      </c>
      <c r="N553">
        <v>4</v>
      </c>
      <c r="O553">
        <v>8475869</v>
      </c>
      <c r="P553" t="s">
        <v>2987</v>
      </c>
      <c r="Q553" t="s">
        <v>2988</v>
      </c>
      <c r="R553" t="s">
        <v>1694</v>
      </c>
      <c r="S553" t="s">
        <v>798</v>
      </c>
      <c r="T553" t="s">
        <v>720</v>
      </c>
      <c r="U553" t="s">
        <v>2989</v>
      </c>
      <c r="V553">
        <v>51</v>
      </c>
      <c r="W553">
        <v>4</v>
      </c>
      <c r="X553">
        <v>3</v>
      </c>
      <c r="Y553">
        <v>2</v>
      </c>
      <c r="Z553">
        <v>7</v>
      </c>
      <c r="AA553">
        <v>0</v>
      </c>
      <c r="AB553">
        <v>0</v>
      </c>
      <c r="AC553" s="26">
        <f t="shared" si="176"/>
        <v>0.13725490196078433</v>
      </c>
      <c r="AD553" s="20">
        <f t="shared" si="177"/>
        <v>-0.57425742574257388</v>
      </c>
      <c r="AE553" s="20">
        <v>2.9050000000000002</v>
      </c>
      <c r="AF553">
        <v>-13</v>
      </c>
      <c r="AG553">
        <v>0.8</v>
      </c>
      <c r="AH553">
        <v>23</v>
      </c>
      <c r="AI553">
        <v>1137</v>
      </c>
      <c r="AJ553">
        <v>51464</v>
      </c>
      <c r="AK553" s="20">
        <v>857.73333333333005</v>
      </c>
      <c r="AL553">
        <v>857.73</v>
      </c>
      <c r="AM553">
        <v>858</v>
      </c>
      <c r="AN553" s="26">
        <f t="shared" si="178"/>
        <v>16.818300653594772</v>
      </c>
      <c r="AO553">
        <v>28.38</v>
      </c>
      <c r="AP553" s="41">
        <f t="shared" si="179"/>
        <v>0.26923076923076922</v>
      </c>
      <c r="AQ553">
        <v>124</v>
      </c>
      <c r="AR553">
        <v>124</v>
      </c>
      <c r="AS553">
        <v>124</v>
      </c>
      <c r="AT553">
        <v>87</v>
      </c>
      <c r="AU553">
        <v>87</v>
      </c>
      <c r="AV553">
        <v>63</v>
      </c>
      <c r="AW553">
        <v>28</v>
      </c>
      <c r="AX553">
        <v>2</v>
      </c>
      <c r="AY553">
        <v>3</v>
      </c>
      <c r="AZ553">
        <v>7</v>
      </c>
      <c r="BA553" s="42">
        <f t="shared" si="180"/>
        <v>10</v>
      </c>
      <c r="BB553">
        <v>2.39</v>
      </c>
      <c r="BC553">
        <v>62.507899999999999</v>
      </c>
      <c r="BD553" s="20">
        <v>59.1</v>
      </c>
      <c r="BE553" s="20">
        <f t="shared" si="181"/>
        <v>183.1</v>
      </c>
      <c r="BF553" s="20">
        <f t="shared" si="182"/>
        <v>12.808226364940015</v>
      </c>
      <c r="BG553">
        <v>229</v>
      </c>
      <c r="BH553">
        <v>258</v>
      </c>
      <c r="BI553">
        <v>292</v>
      </c>
      <c r="BJ553" s="41">
        <f t="shared" si="183"/>
        <v>0.43953934740882916</v>
      </c>
      <c r="BK553">
        <v>105</v>
      </c>
      <c r="BL553">
        <v>105</v>
      </c>
      <c r="BM553">
        <v>135</v>
      </c>
      <c r="BN553" s="42">
        <f t="shared" si="184"/>
        <v>-30</v>
      </c>
      <c r="BO553">
        <v>24</v>
      </c>
      <c r="BP553">
        <v>44</v>
      </c>
      <c r="BQ553">
        <v>13</v>
      </c>
      <c r="BR553">
        <v>89</v>
      </c>
      <c r="BS553" s="41">
        <f t="shared" si="185"/>
        <v>0.12750716332378223</v>
      </c>
      <c r="BT553">
        <v>0</v>
      </c>
      <c r="BU553">
        <v>0</v>
      </c>
      <c r="BV553" s="41">
        <f t="shared" si="186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2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2</v>
      </c>
      <c r="CZ553">
        <v>22</v>
      </c>
      <c r="DA553">
        <v>1</v>
      </c>
      <c r="DB553">
        <v>0</v>
      </c>
      <c r="DC553">
        <v>28</v>
      </c>
      <c r="DD553">
        <v>8</v>
      </c>
      <c r="DE553">
        <v>1</v>
      </c>
      <c r="DF553">
        <v>0</v>
      </c>
      <c r="DG553">
        <v>25</v>
      </c>
      <c r="DH553">
        <v>10</v>
      </c>
      <c r="DI553">
        <v>7</v>
      </c>
      <c r="DJ553">
        <v>10</v>
      </c>
      <c r="DK553">
        <v>9</v>
      </c>
      <c r="DL553">
        <v>1</v>
      </c>
      <c r="DM553">
        <v>8</v>
      </c>
      <c r="DN553">
        <v>7</v>
      </c>
      <c r="DO553">
        <v>1</v>
      </c>
      <c r="DP553" s="42">
        <f t="shared" si="187"/>
        <v>-3</v>
      </c>
      <c r="DQ553" s="20">
        <v>-1.5670000000000002</v>
      </c>
      <c r="DR553">
        <v>9</v>
      </c>
      <c r="DS553">
        <v>1</v>
      </c>
      <c r="DT553">
        <v>0</v>
      </c>
      <c r="DU553">
        <v>0</v>
      </c>
      <c r="DV553">
        <v>0</v>
      </c>
      <c r="DW553">
        <v>757</v>
      </c>
      <c r="DX553">
        <v>863</v>
      </c>
      <c r="DY553">
        <v>559</v>
      </c>
      <c r="DZ553">
        <v>609</v>
      </c>
      <c r="EA553">
        <v>388</v>
      </c>
      <c r="EB553">
        <v>452</v>
      </c>
      <c r="EC553">
        <v>34.22</v>
      </c>
      <c r="ED553">
        <v>41.48</v>
      </c>
      <c r="EE553">
        <v>26</v>
      </c>
      <c r="EF553">
        <v>49</v>
      </c>
      <c r="EG553" s="41">
        <f t="shared" si="188"/>
        <v>6.7010309278350513E-2</v>
      </c>
      <c r="EH553" s="43">
        <f t="shared" si="189"/>
        <v>0.8915929203539823</v>
      </c>
      <c r="EI553" s="44">
        <f t="shared" si="190"/>
        <v>0.9586032296323328</v>
      </c>
      <c r="EJ553">
        <v>764</v>
      </c>
      <c r="EK553">
        <v>862</v>
      </c>
      <c r="EL553">
        <v>566</v>
      </c>
      <c r="EM553">
        <v>608</v>
      </c>
      <c r="EN553">
        <v>391</v>
      </c>
      <c r="EO553">
        <v>452</v>
      </c>
      <c r="EP553">
        <v>26</v>
      </c>
      <c r="EQ553">
        <v>49</v>
      </c>
      <c r="ER553">
        <v>358</v>
      </c>
      <c r="ES553">
        <v>423</v>
      </c>
      <c r="ET553">
        <v>136</v>
      </c>
      <c r="EU553">
        <v>148</v>
      </c>
      <c r="EV553">
        <v>16</v>
      </c>
      <c r="EW553">
        <v>28</v>
      </c>
      <c r="EX553">
        <v>51</v>
      </c>
      <c r="EY553">
        <v>47</v>
      </c>
      <c r="EZ553">
        <v>0.1</v>
      </c>
      <c r="FA553">
        <v>0.60000000000000009</v>
      </c>
      <c r="FB553">
        <v>0.8</v>
      </c>
      <c r="FC553" s="20">
        <v>12.97</v>
      </c>
      <c r="FD553" s="26">
        <f t="shared" si="191"/>
        <v>0.2543137254901961</v>
      </c>
      <c r="FE553">
        <v>0.82469999999999999</v>
      </c>
      <c r="FF553">
        <v>-0.02</v>
      </c>
      <c r="FG553">
        <v>0.09</v>
      </c>
      <c r="FH553">
        <v>0.06</v>
      </c>
      <c r="FL553" s="42">
        <f t="shared" si="192"/>
        <v>218</v>
      </c>
      <c r="FM553" s="20">
        <f t="shared" si="193"/>
        <v>13.111111111111111</v>
      </c>
      <c r="FN553" s="41">
        <v>6.8351535599999999E-2</v>
      </c>
      <c r="FO553" s="20">
        <f t="shared" si="194"/>
        <v>4.7</v>
      </c>
      <c r="FP553" s="20">
        <f t="shared" si="195"/>
        <v>6.6866000000000003</v>
      </c>
      <c r="FQ553" s="20">
        <f t="shared" si="196"/>
        <v>113.32237417369102</v>
      </c>
      <c r="FR553">
        <v>3</v>
      </c>
      <c r="FS553" t="s">
        <v>314</v>
      </c>
      <c r="FT553">
        <v>52</v>
      </c>
      <c r="FV553" t="s">
        <v>751</v>
      </c>
      <c r="FW553" s="45">
        <v>1550000</v>
      </c>
      <c r="FX553" s="45">
        <v>1425000</v>
      </c>
      <c r="FY553">
        <v>152</v>
      </c>
      <c r="FZ553">
        <v>9</v>
      </c>
      <c r="GA553">
        <v>13</v>
      </c>
      <c r="GB553">
        <v>22</v>
      </c>
      <c r="GC553">
        <v>-13</v>
      </c>
      <c r="GD553">
        <v>63</v>
      </c>
      <c r="GE553">
        <v>175</v>
      </c>
      <c r="GF553">
        <v>2616</v>
      </c>
      <c r="GG553">
        <v>0.1</v>
      </c>
      <c r="GH553">
        <v>4.5999999999999996</v>
      </c>
      <c r="GI553">
        <v>4.7</v>
      </c>
      <c r="GJ553" s="42">
        <f t="shared" si="197"/>
        <v>4.7</v>
      </c>
    </row>
    <row r="554" spans="1:192" x14ac:dyDescent="0.45">
      <c r="A554" s="40">
        <v>34090</v>
      </c>
      <c r="B554" t="s">
        <v>2990</v>
      </c>
      <c r="C554" t="s">
        <v>126</v>
      </c>
      <c r="D554" t="s">
        <v>91</v>
      </c>
      <c r="E554" t="s">
        <v>91</v>
      </c>
      <c r="F554">
        <v>72</v>
      </c>
      <c r="G554">
        <v>179</v>
      </c>
      <c r="K554" t="s">
        <v>202</v>
      </c>
      <c r="L554">
        <v>2016</v>
      </c>
      <c r="M554">
        <v>24</v>
      </c>
      <c r="N554">
        <v>2</v>
      </c>
      <c r="O554">
        <v>8477919</v>
      </c>
      <c r="P554" t="s">
        <v>2991</v>
      </c>
      <c r="Q554" t="s">
        <v>2992</v>
      </c>
      <c r="R554" t="s">
        <v>2993</v>
      </c>
      <c r="S554" t="s">
        <v>2994</v>
      </c>
      <c r="T554" t="s">
        <v>716</v>
      </c>
      <c r="U554" t="s">
        <v>307</v>
      </c>
      <c r="V554">
        <v>20</v>
      </c>
      <c r="W554">
        <v>0</v>
      </c>
      <c r="X554">
        <v>3</v>
      </c>
      <c r="Y554">
        <v>0</v>
      </c>
      <c r="Z554">
        <v>3</v>
      </c>
      <c r="AA554">
        <v>24</v>
      </c>
      <c r="AB554">
        <v>61</v>
      </c>
      <c r="AC554" s="26">
        <f t="shared" si="176"/>
        <v>0.15</v>
      </c>
      <c r="AD554" s="20">
        <f t="shared" si="177"/>
        <v>0.77777777777777768</v>
      </c>
      <c r="AE554" s="20">
        <v>0.91900000000000004</v>
      </c>
      <c r="AF554">
        <v>0</v>
      </c>
      <c r="AG554">
        <v>-2.7</v>
      </c>
      <c r="AH554">
        <v>2</v>
      </c>
      <c r="AI554">
        <v>274</v>
      </c>
      <c r="AJ554">
        <v>10993</v>
      </c>
      <c r="AK554" s="20">
        <v>183.21666666666999</v>
      </c>
      <c r="AL554">
        <v>183.22</v>
      </c>
      <c r="AM554">
        <v>183</v>
      </c>
      <c r="AN554" s="26">
        <f t="shared" si="178"/>
        <v>9.1608333333333327</v>
      </c>
      <c r="AO554">
        <v>15.43</v>
      </c>
      <c r="AP554" s="41">
        <f t="shared" si="179"/>
        <v>0.42857142857142855</v>
      </c>
      <c r="AQ554">
        <v>32</v>
      </c>
      <c r="AR554">
        <v>32</v>
      </c>
      <c r="AS554">
        <v>32</v>
      </c>
      <c r="AT554">
        <v>23</v>
      </c>
      <c r="AU554">
        <v>23</v>
      </c>
      <c r="AV554">
        <v>14</v>
      </c>
      <c r="AW554">
        <v>13</v>
      </c>
      <c r="AX554">
        <v>7</v>
      </c>
      <c r="AY554">
        <v>0</v>
      </c>
      <c r="AZ554">
        <v>1</v>
      </c>
      <c r="BA554" s="42">
        <f t="shared" si="180"/>
        <v>1</v>
      </c>
      <c r="BB554">
        <v>1.02</v>
      </c>
      <c r="BC554">
        <v>26</v>
      </c>
      <c r="BD554" s="20">
        <v>0</v>
      </c>
      <c r="BE554" s="20">
        <f t="shared" si="181"/>
        <v>32</v>
      </c>
      <c r="BF554" s="20">
        <f t="shared" si="182"/>
        <v>10.479205326929375</v>
      </c>
      <c r="BG554">
        <v>49</v>
      </c>
      <c r="BH554">
        <v>60</v>
      </c>
      <c r="BI554">
        <v>69</v>
      </c>
      <c r="BJ554" s="41">
        <f t="shared" si="183"/>
        <v>0.4152542372881356</v>
      </c>
      <c r="BK554">
        <v>8</v>
      </c>
      <c r="BL554">
        <v>8</v>
      </c>
      <c r="BM554">
        <v>17</v>
      </c>
      <c r="BN554" s="42">
        <f t="shared" si="184"/>
        <v>-9</v>
      </c>
      <c r="BO554">
        <v>9</v>
      </c>
      <c r="BP554">
        <v>2</v>
      </c>
      <c r="BQ554">
        <v>5</v>
      </c>
      <c r="BR554">
        <v>8</v>
      </c>
      <c r="BS554" s="41">
        <f t="shared" si="185"/>
        <v>5.4054054054054057E-2</v>
      </c>
      <c r="BT554">
        <v>69</v>
      </c>
      <c r="BU554">
        <v>70</v>
      </c>
      <c r="BV554" s="41">
        <f t="shared" si="186"/>
        <v>0.49640287769784175</v>
      </c>
      <c r="BW554">
        <v>21</v>
      </c>
      <c r="BX554">
        <v>17</v>
      </c>
      <c r="BY554">
        <v>28</v>
      </c>
      <c r="BZ554">
        <v>28</v>
      </c>
      <c r="CA554">
        <v>20</v>
      </c>
      <c r="CB554">
        <v>25</v>
      </c>
      <c r="CC554">
        <v>21</v>
      </c>
      <c r="CD554">
        <v>28</v>
      </c>
      <c r="CE554">
        <v>19</v>
      </c>
      <c r="CF554">
        <v>15</v>
      </c>
      <c r="CG554">
        <v>49</v>
      </c>
      <c r="CH554">
        <v>41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2</v>
      </c>
      <c r="CY554">
        <v>1</v>
      </c>
      <c r="CZ554">
        <v>6</v>
      </c>
      <c r="DA554">
        <v>4</v>
      </c>
      <c r="DB554">
        <v>0</v>
      </c>
      <c r="DC554">
        <v>0</v>
      </c>
      <c r="DD554">
        <v>1</v>
      </c>
      <c r="DE554">
        <v>2</v>
      </c>
      <c r="DF554">
        <v>0</v>
      </c>
      <c r="DG554">
        <v>7</v>
      </c>
      <c r="DH554">
        <v>1</v>
      </c>
      <c r="DI554">
        <v>4</v>
      </c>
      <c r="DJ554">
        <v>1</v>
      </c>
      <c r="DK554">
        <v>1</v>
      </c>
      <c r="DL554">
        <v>0</v>
      </c>
      <c r="DM554">
        <v>3</v>
      </c>
      <c r="DN554">
        <v>3</v>
      </c>
      <c r="DO554">
        <v>0</v>
      </c>
      <c r="DP554" s="42">
        <f t="shared" si="187"/>
        <v>3</v>
      </c>
      <c r="DQ554" s="20">
        <v>1.7970000000000002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155</v>
      </c>
      <c r="DX554">
        <v>183</v>
      </c>
      <c r="DY554">
        <v>108</v>
      </c>
      <c r="DZ554">
        <v>140</v>
      </c>
      <c r="EA554">
        <v>77</v>
      </c>
      <c r="EB554">
        <v>106</v>
      </c>
      <c r="EC554">
        <v>5.0999999999999996</v>
      </c>
      <c r="ED554">
        <v>8.98</v>
      </c>
      <c r="EE554">
        <v>7</v>
      </c>
      <c r="EF554">
        <v>7</v>
      </c>
      <c r="EG554" s="41">
        <f t="shared" si="188"/>
        <v>9.0909090909090912E-2</v>
      </c>
      <c r="EH554" s="43">
        <f t="shared" si="189"/>
        <v>0.93396226415094341</v>
      </c>
      <c r="EI554" s="44">
        <f t="shared" si="190"/>
        <v>1.0248713550600344</v>
      </c>
      <c r="EJ554">
        <v>156</v>
      </c>
      <c r="EK554">
        <v>183</v>
      </c>
      <c r="EL554">
        <v>109</v>
      </c>
      <c r="EM554">
        <v>140</v>
      </c>
      <c r="EN554">
        <v>78</v>
      </c>
      <c r="EO554">
        <v>106</v>
      </c>
      <c r="EP554">
        <v>7</v>
      </c>
      <c r="EQ554">
        <v>7</v>
      </c>
      <c r="ER554">
        <v>52</v>
      </c>
      <c r="ES554">
        <v>94</v>
      </c>
      <c r="ET554">
        <v>24</v>
      </c>
      <c r="EU554">
        <v>42</v>
      </c>
      <c r="EV554">
        <v>4</v>
      </c>
      <c r="EW554">
        <v>5</v>
      </c>
      <c r="EX554">
        <v>12</v>
      </c>
      <c r="EY554">
        <v>16</v>
      </c>
      <c r="EZ554">
        <v>-0.2</v>
      </c>
      <c r="FA554">
        <v>0.2</v>
      </c>
      <c r="FB554">
        <v>0</v>
      </c>
      <c r="FC554" s="20">
        <v>2.4900000000000002</v>
      </c>
      <c r="FD554" s="26">
        <f t="shared" si="191"/>
        <v>0.12450000000000001</v>
      </c>
      <c r="FE554">
        <v>3.39E-2</v>
      </c>
      <c r="FF554">
        <v>-0.08</v>
      </c>
      <c r="FG554">
        <v>-0.05</v>
      </c>
      <c r="FH554">
        <v>-0.13</v>
      </c>
      <c r="FL554" s="42">
        <f t="shared" si="192"/>
        <v>18</v>
      </c>
      <c r="FM554" s="20">
        <f t="shared" si="193"/>
        <v>13</v>
      </c>
      <c r="FN554" s="41">
        <v>0</v>
      </c>
      <c r="FO554" s="20">
        <f t="shared" si="194"/>
        <v>2.8</v>
      </c>
      <c r="FP554" s="20">
        <f t="shared" si="195"/>
        <v>3.3593999999999999</v>
      </c>
      <c r="FQ554" s="20">
        <f t="shared" si="196"/>
        <v>110.68660626569152</v>
      </c>
      <c r="FV554" t="s">
        <v>711</v>
      </c>
      <c r="FW554" s="45">
        <v>650000</v>
      </c>
      <c r="FX554" s="45">
        <v>666666</v>
      </c>
      <c r="FY554">
        <v>29</v>
      </c>
      <c r="FZ554">
        <v>0</v>
      </c>
      <c r="GA554">
        <v>4</v>
      </c>
      <c r="GB554">
        <v>4</v>
      </c>
      <c r="GC554">
        <v>1</v>
      </c>
      <c r="GD554">
        <v>2</v>
      </c>
      <c r="GE554">
        <v>22</v>
      </c>
      <c r="GF554">
        <v>261</v>
      </c>
      <c r="GG554">
        <v>-0.30000000000000004</v>
      </c>
      <c r="GH554">
        <v>0.30000000000000004</v>
      </c>
      <c r="GI554">
        <v>0</v>
      </c>
      <c r="GJ554" s="42">
        <f t="shared" si="197"/>
        <v>2.8</v>
      </c>
    </row>
    <row r="555" spans="1:192" x14ac:dyDescent="0.45">
      <c r="A555" s="40">
        <v>34736</v>
      </c>
      <c r="B555" t="s">
        <v>2995</v>
      </c>
      <c r="C555" t="s">
        <v>362</v>
      </c>
      <c r="D555" t="s">
        <v>107</v>
      </c>
      <c r="E555" t="s">
        <v>107</v>
      </c>
      <c r="F555">
        <v>71</v>
      </c>
      <c r="G555">
        <v>195</v>
      </c>
      <c r="K555" t="s">
        <v>202</v>
      </c>
      <c r="L555">
        <v>2017</v>
      </c>
      <c r="M555">
        <v>22</v>
      </c>
      <c r="N555">
        <v>1</v>
      </c>
      <c r="O555">
        <v>8479968</v>
      </c>
      <c r="P555" t="s">
        <v>2996</v>
      </c>
      <c r="Q555" t="s">
        <v>2997</v>
      </c>
      <c r="R555" t="s">
        <v>2998</v>
      </c>
      <c r="S555" t="s">
        <v>2999</v>
      </c>
      <c r="T555" t="s">
        <v>716</v>
      </c>
      <c r="U555" t="s">
        <v>279</v>
      </c>
      <c r="V555">
        <v>19</v>
      </c>
      <c r="W555">
        <v>1</v>
      </c>
      <c r="X555">
        <v>4</v>
      </c>
      <c r="Y555">
        <v>2</v>
      </c>
      <c r="Z555">
        <v>5</v>
      </c>
      <c r="AA555">
        <v>24</v>
      </c>
      <c r="AB555">
        <v>48</v>
      </c>
      <c r="AC555" s="26">
        <f t="shared" si="176"/>
        <v>0.26315789473684209</v>
      </c>
      <c r="AD555" s="20">
        <f t="shared" si="177"/>
        <v>0</v>
      </c>
      <c r="AE555" s="20">
        <v>1.6970000000000001</v>
      </c>
      <c r="AF555">
        <v>-12</v>
      </c>
      <c r="AG555">
        <v>-2.2000000000000002</v>
      </c>
      <c r="AH555">
        <v>0</v>
      </c>
      <c r="AI555">
        <v>325</v>
      </c>
      <c r="AJ555">
        <v>13744</v>
      </c>
      <c r="AK555" s="20">
        <v>229.06666666666999</v>
      </c>
      <c r="AL555">
        <v>229.07</v>
      </c>
      <c r="AM555">
        <v>229</v>
      </c>
      <c r="AN555" s="26">
        <f t="shared" si="178"/>
        <v>12.056140350877193</v>
      </c>
      <c r="AO555">
        <v>20.2</v>
      </c>
      <c r="AP555" s="41">
        <f t="shared" si="179"/>
        <v>0.55555555555555558</v>
      </c>
      <c r="AQ555">
        <v>57</v>
      </c>
      <c r="AR555">
        <v>57</v>
      </c>
      <c r="AS555">
        <v>57</v>
      </c>
      <c r="AT555">
        <v>48</v>
      </c>
      <c r="AU555">
        <v>48</v>
      </c>
      <c r="AV555">
        <v>28</v>
      </c>
      <c r="AW555">
        <v>24</v>
      </c>
      <c r="AX555">
        <v>11</v>
      </c>
      <c r="AY555">
        <v>1</v>
      </c>
      <c r="AZ555">
        <v>3</v>
      </c>
      <c r="BA555" s="42">
        <f t="shared" si="180"/>
        <v>4</v>
      </c>
      <c r="BB555">
        <v>3.19</v>
      </c>
      <c r="BC555">
        <v>38</v>
      </c>
      <c r="BD555" s="20">
        <v>80</v>
      </c>
      <c r="BE555" s="20">
        <f t="shared" si="181"/>
        <v>137</v>
      </c>
      <c r="BF555" s="20">
        <f t="shared" si="182"/>
        <v>35.884227528703015</v>
      </c>
      <c r="BG555">
        <v>60</v>
      </c>
      <c r="BH555">
        <v>61</v>
      </c>
      <c r="BI555">
        <v>56</v>
      </c>
      <c r="BJ555" s="41">
        <f t="shared" si="183"/>
        <v>0.51724137931034486</v>
      </c>
      <c r="BK555">
        <v>22</v>
      </c>
      <c r="BL555">
        <v>22</v>
      </c>
      <c r="BM555">
        <v>26</v>
      </c>
      <c r="BN555" s="42">
        <f t="shared" si="184"/>
        <v>-4</v>
      </c>
      <c r="BO555">
        <v>20</v>
      </c>
      <c r="BP555">
        <v>7</v>
      </c>
      <c r="BQ555">
        <v>2</v>
      </c>
      <c r="BR555">
        <v>6</v>
      </c>
      <c r="BS555" s="41">
        <f t="shared" si="185"/>
        <v>3.3707865168539325E-2</v>
      </c>
      <c r="BT555">
        <v>5</v>
      </c>
      <c r="BU555">
        <v>7</v>
      </c>
      <c r="BV555" s="41">
        <f t="shared" si="186"/>
        <v>0.41666666666666669</v>
      </c>
      <c r="BW555">
        <v>2</v>
      </c>
      <c r="BX555">
        <v>4</v>
      </c>
      <c r="BY555">
        <v>2</v>
      </c>
      <c r="BZ555">
        <v>2</v>
      </c>
      <c r="CA555">
        <v>1</v>
      </c>
      <c r="CB555">
        <v>1</v>
      </c>
      <c r="CC555">
        <v>3</v>
      </c>
      <c r="CD555">
        <v>2</v>
      </c>
      <c r="CE555">
        <v>1</v>
      </c>
      <c r="CF555">
        <v>2</v>
      </c>
      <c r="CG555">
        <v>3</v>
      </c>
      <c r="CH555">
        <v>4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2</v>
      </c>
      <c r="CX555">
        <v>0</v>
      </c>
      <c r="CY555">
        <v>0</v>
      </c>
      <c r="CZ555">
        <v>18</v>
      </c>
      <c r="DA555">
        <v>0</v>
      </c>
      <c r="DB555">
        <v>0</v>
      </c>
      <c r="DC555">
        <v>11</v>
      </c>
      <c r="DD555">
        <v>6</v>
      </c>
      <c r="DE555">
        <v>1</v>
      </c>
      <c r="DF555">
        <v>0</v>
      </c>
      <c r="DG555">
        <v>10</v>
      </c>
      <c r="DH555">
        <v>0</v>
      </c>
      <c r="DI555">
        <v>3</v>
      </c>
      <c r="DJ555">
        <v>0</v>
      </c>
      <c r="DK555">
        <v>0</v>
      </c>
      <c r="DL555">
        <v>0</v>
      </c>
      <c r="DM555">
        <v>3</v>
      </c>
      <c r="DN555">
        <v>3</v>
      </c>
      <c r="DO555">
        <v>0</v>
      </c>
      <c r="DP555" s="42">
        <f t="shared" si="187"/>
        <v>3</v>
      </c>
      <c r="DQ555" s="20">
        <v>2.8940000000000001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214</v>
      </c>
      <c r="DX555">
        <v>227</v>
      </c>
      <c r="DY555">
        <v>173</v>
      </c>
      <c r="DZ555">
        <v>172</v>
      </c>
      <c r="EA555">
        <v>125</v>
      </c>
      <c r="EB555">
        <v>133</v>
      </c>
      <c r="EC555">
        <v>10.46</v>
      </c>
      <c r="ED555">
        <v>10.1</v>
      </c>
      <c r="EE555">
        <v>9</v>
      </c>
      <c r="EF555">
        <v>16</v>
      </c>
      <c r="EG555" s="41">
        <f t="shared" si="188"/>
        <v>7.1999999999999995E-2</v>
      </c>
      <c r="EH555" s="43">
        <f t="shared" si="189"/>
        <v>0.87969924812030076</v>
      </c>
      <c r="EI555" s="44">
        <f t="shared" si="190"/>
        <v>0.95169924812030071</v>
      </c>
      <c r="EJ555">
        <v>216</v>
      </c>
      <c r="EK555">
        <v>227</v>
      </c>
      <c r="EL555">
        <v>175</v>
      </c>
      <c r="EM555">
        <v>172</v>
      </c>
      <c r="EN555">
        <v>127</v>
      </c>
      <c r="EO555">
        <v>133</v>
      </c>
      <c r="EP555">
        <v>9</v>
      </c>
      <c r="EQ555">
        <v>16</v>
      </c>
      <c r="ER555">
        <v>89</v>
      </c>
      <c r="ES555">
        <v>110</v>
      </c>
      <c r="ET555">
        <v>43</v>
      </c>
      <c r="EU555">
        <v>48</v>
      </c>
      <c r="EV555">
        <v>4</v>
      </c>
      <c r="EW555">
        <v>7</v>
      </c>
      <c r="EX555">
        <v>14</v>
      </c>
      <c r="EY555">
        <v>14</v>
      </c>
      <c r="EZ555">
        <v>0</v>
      </c>
      <c r="FA555">
        <v>-0.2</v>
      </c>
      <c r="FB555">
        <v>-0.2</v>
      </c>
      <c r="FC555" s="20">
        <v>1.98</v>
      </c>
      <c r="FD555" s="26">
        <f t="shared" si="191"/>
        <v>0.10421052631578948</v>
      </c>
      <c r="FE555">
        <v>8.9599999999999999E-2</v>
      </c>
      <c r="FF555">
        <v>0.1</v>
      </c>
      <c r="FG555">
        <v>-0.04</v>
      </c>
      <c r="FH555">
        <v>0.06</v>
      </c>
      <c r="FL555" s="42">
        <f t="shared" si="192"/>
        <v>28</v>
      </c>
      <c r="FM555" s="20">
        <f t="shared" si="193"/>
        <v>0</v>
      </c>
      <c r="FN555" s="41">
        <v>1.9012288400000001E-2</v>
      </c>
      <c r="FO555" s="20">
        <f t="shared" si="194"/>
        <v>5</v>
      </c>
      <c r="FP555" s="20">
        <f t="shared" si="195"/>
        <v>5.5788000000000002</v>
      </c>
      <c r="FQ555" s="20">
        <f t="shared" si="196"/>
        <v>115.51054262889073</v>
      </c>
      <c r="FV555" t="s">
        <v>751</v>
      </c>
      <c r="FW555" s="45">
        <v>925000</v>
      </c>
      <c r="FX555" s="45">
        <v>925000</v>
      </c>
      <c r="FY555">
        <v>19</v>
      </c>
      <c r="FZ555">
        <v>1</v>
      </c>
      <c r="GA555">
        <v>4</v>
      </c>
      <c r="GB555">
        <v>5</v>
      </c>
      <c r="GC555">
        <v>-12</v>
      </c>
      <c r="GD555">
        <v>0</v>
      </c>
      <c r="GE555">
        <v>28</v>
      </c>
      <c r="GF555">
        <v>229</v>
      </c>
      <c r="GG555">
        <v>0</v>
      </c>
      <c r="GH555">
        <v>-0.2</v>
      </c>
      <c r="GI555">
        <v>-0.2</v>
      </c>
      <c r="GJ555" s="42">
        <f t="shared" si="197"/>
        <v>5</v>
      </c>
    </row>
    <row r="556" spans="1:192" x14ac:dyDescent="0.45">
      <c r="A556" s="40">
        <v>26344</v>
      </c>
      <c r="B556" t="s">
        <v>427</v>
      </c>
      <c r="D556" t="s">
        <v>399</v>
      </c>
      <c r="E556" t="s">
        <v>399</v>
      </c>
      <c r="F556">
        <v>75</v>
      </c>
      <c r="G556">
        <v>230</v>
      </c>
      <c r="H556">
        <v>1990</v>
      </c>
      <c r="I556">
        <v>1</v>
      </c>
      <c r="J556">
        <v>5</v>
      </c>
      <c r="K556" t="s">
        <v>92</v>
      </c>
      <c r="L556">
        <v>1990</v>
      </c>
      <c r="M556">
        <v>45</v>
      </c>
      <c r="N556">
        <v>24</v>
      </c>
      <c r="O556">
        <v>8448208</v>
      </c>
      <c r="P556" t="s">
        <v>3000</v>
      </c>
      <c r="Q556" t="s">
        <v>3001</v>
      </c>
      <c r="R556" t="s">
        <v>3002</v>
      </c>
      <c r="S556" t="s">
        <v>3003</v>
      </c>
      <c r="T556" t="s">
        <v>710</v>
      </c>
      <c r="U556" t="s">
        <v>123</v>
      </c>
      <c r="V556">
        <v>22</v>
      </c>
      <c r="W556">
        <v>1</v>
      </c>
      <c r="X556">
        <v>6</v>
      </c>
      <c r="Y556">
        <v>4</v>
      </c>
      <c r="Z556">
        <v>7</v>
      </c>
      <c r="AA556">
        <v>20</v>
      </c>
      <c r="AB556">
        <v>77</v>
      </c>
      <c r="AC556" s="26">
        <f t="shared" si="176"/>
        <v>0.31818181818181818</v>
      </c>
      <c r="AD556" s="20">
        <f t="shared" si="177"/>
        <v>-17.610169491525422</v>
      </c>
      <c r="AE556" s="20">
        <v>2.2370000000000001</v>
      </c>
      <c r="AF556">
        <v>6</v>
      </c>
      <c r="AG556">
        <v>2.6</v>
      </c>
      <c r="AH556">
        <v>10</v>
      </c>
      <c r="AI556">
        <v>350</v>
      </c>
      <c r="AJ556">
        <v>17220</v>
      </c>
      <c r="AK556" s="20">
        <v>287</v>
      </c>
      <c r="AL556">
        <v>287</v>
      </c>
      <c r="AM556">
        <v>287</v>
      </c>
      <c r="AN556" s="26">
        <f t="shared" si="178"/>
        <v>13.045454545454545</v>
      </c>
      <c r="AO556">
        <v>22.09</v>
      </c>
      <c r="AP556" s="41">
        <f t="shared" si="179"/>
        <v>0.46666666666666667</v>
      </c>
      <c r="AQ556">
        <v>53</v>
      </c>
      <c r="AR556">
        <v>53</v>
      </c>
      <c r="AS556">
        <v>53</v>
      </c>
      <c r="AT556">
        <v>41</v>
      </c>
      <c r="AU556">
        <v>41</v>
      </c>
      <c r="AV556">
        <v>32</v>
      </c>
      <c r="AW556">
        <v>35</v>
      </c>
      <c r="AX556">
        <v>18</v>
      </c>
      <c r="AY556">
        <v>1</v>
      </c>
      <c r="AZ556">
        <v>6</v>
      </c>
      <c r="BA556" s="42">
        <f t="shared" si="180"/>
        <v>7</v>
      </c>
      <c r="BB556">
        <v>3.28</v>
      </c>
      <c r="BC556">
        <v>24</v>
      </c>
      <c r="BD556" s="20">
        <v>82.8</v>
      </c>
      <c r="BE556" s="20">
        <f t="shared" si="181"/>
        <v>135.80000000000001</v>
      </c>
      <c r="BF556" s="20">
        <f t="shared" si="182"/>
        <v>28.390243902439025</v>
      </c>
      <c r="BG556">
        <v>110</v>
      </c>
      <c r="BH556">
        <v>96</v>
      </c>
      <c r="BI556">
        <v>53</v>
      </c>
      <c r="BJ556" s="41">
        <f t="shared" si="183"/>
        <v>0.67484662576687116</v>
      </c>
      <c r="BK556">
        <v>1</v>
      </c>
      <c r="BL556">
        <v>1</v>
      </c>
      <c r="BM556">
        <v>10</v>
      </c>
      <c r="BN556" s="42">
        <f t="shared" si="184"/>
        <v>-9</v>
      </c>
      <c r="BO556">
        <v>9</v>
      </c>
      <c r="BP556">
        <v>12</v>
      </c>
      <c r="BQ556">
        <v>11</v>
      </c>
      <c r="BR556">
        <v>8</v>
      </c>
      <c r="BS556" s="41">
        <f t="shared" si="185"/>
        <v>4.0404040404040407E-2</v>
      </c>
      <c r="BT556">
        <v>0</v>
      </c>
      <c r="BU556">
        <v>0</v>
      </c>
      <c r="BV556" s="41">
        <f t="shared" si="186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8</v>
      </c>
      <c r="DA556">
        <v>5</v>
      </c>
      <c r="DB556">
        <v>0</v>
      </c>
      <c r="DC556">
        <v>0</v>
      </c>
      <c r="DD556">
        <v>2</v>
      </c>
      <c r="DE556">
        <v>1</v>
      </c>
      <c r="DF556">
        <v>0</v>
      </c>
      <c r="DG556">
        <v>24</v>
      </c>
      <c r="DH556">
        <v>5</v>
      </c>
      <c r="DI556">
        <v>1</v>
      </c>
      <c r="DJ556">
        <v>5</v>
      </c>
      <c r="DK556">
        <v>5</v>
      </c>
      <c r="DL556">
        <v>0</v>
      </c>
      <c r="DM556">
        <v>1</v>
      </c>
      <c r="DN556">
        <v>1</v>
      </c>
      <c r="DO556">
        <v>0</v>
      </c>
      <c r="DP556" s="42">
        <f t="shared" si="187"/>
        <v>-4</v>
      </c>
      <c r="DQ556" s="20">
        <v>-3.1320000000000001</v>
      </c>
      <c r="DR556">
        <v>5</v>
      </c>
      <c r="DS556">
        <v>0</v>
      </c>
      <c r="DT556">
        <v>0</v>
      </c>
      <c r="DU556">
        <v>0</v>
      </c>
      <c r="DV556">
        <v>0</v>
      </c>
      <c r="DW556">
        <v>317</v>
      </c>
      <c r="DX556">
        <v>247</v>
      </c>
      <c r="DY556">
        <v>223</v>
      </c>
      <c r="DZ556">
        <v>190</v>
      </c>
      <c r="EA556">
        <v>161</v>
      </c>
      <c r="EB556">
        <v>138</v>
      </c>
      <c r="EC556">
        <v>15.18</v>
      </c>
      <c r="ED556">
        <v>10.17</v>
      </c>
      <c r="EE556">
        <v>15</v>
      </c>
      <c r="EF556">
        <v>6</v>
      </c>
      <c r="EG556" s="41">
        <f t="shared" si="188"/>
        <v>9.3167701863354033E-2</v>
      </c>
      <c r="EH556" s="43">
        <f t="shared" si="189"/>
        <v>0.95652173913043481</v>
      </c>
      <c r="EI556" s="44">
        <f t="shared" si="190"/>
        <v>1.0496894409937889</v>
      </c>
      <c r="EJ556">
        <v>317</v>
      </c>
      <c r="EK556">
        <v>246</v>
      </c>
      <c r="EL556">
        <v>223</v>
      </c>
      <c r="EM556">
        <v>190</v>
      </c>
      <c r="EN556">
        <v>161</v>
      </c>
      <c r="EO556">
        <v>138</v>
      </c>
      <c r="EP556">
        <v>15</v>
      </c>
      <c r="EQ556">
        <v>6</v>
      </c>
      <c r="ER556">
        <v>171</v>
      </c>
      <c r="ES556">
        <v>107</v>
      </c>
      <c r="ET556">
        <v>74</v>
      </c>
      <c r="EU556">
        <v>39</v>
      </c>
      <c r="EV556">
        <v>11</v>
      </c>
      <c r="EW556">
        <v>4</v>
      </c>
      <c r="EX556">
        <v>19</v>
      </c>
      <c r="EY556">
        <v>9</v>
      </c>
      <c r="EZ556">
        <v>0</v>
      </c>
      <c r="FA556">
        <v>0.60000000000000009</v>
      </c>
      <c r="FB556">
        <v>0.60000000000000009</v>
      </c>
      <c r="FC556" s="20">
        <v>8.75</v>
      </c>
      <c r="FD556" s="26">
        <f t="shared" si="191"/>
        <v>0.39772727272727271</v>
      </c>
      <c r="FE556">
        <v>0.38320000000000004</v>
      </c>
      <c r="FF556">
        <v>0.06</v>
      </c>
      <c r="FG556">
        <v>0</v>
      </c>
      <c r="FH556">
        <v>0.05</v>
      </c>
      <c r="FL556" s="42">
        <f t="shared" si="192"/>
        <v>19</v>
      </c>
      <c r="FM556" s="20">
        <f t="shared" si="193"/>
        <v>2.4</v>
      </c>
      <c r="FN556" s="41">
        <v>1.73361522E-2</v>
      </c>
      <c r="FO556" s="20">
        <f t="shared" si="194"/>
        <v>6</v>
      </c>
      <c r="FP556" s="20">
        <f t="shared" si="195"/>
        <v>6.3735999999999997</v>
      </c>
      <c r="FQ556" s="20">
        <f t="shared" si="196"/>
        <v>117.90940766550523</v>
      </c>
      <c r="FR556">
        <v>4</v>
      </c>
      <c r="FS556" t="s">
        <v>111</v>
      </c>
      <c r="FT556">
        <v>195</v>
      </c>
      <c r="FV556" t="s">
        <v>711</v>
      </c>
      <c r="FW556" s="45">
        <v>1000000</v>
      </c>
      <c r="FX556" s="45">
        <v>1000000</v>
      </c>
      <c r="FY556">
        <v>1733</v>
      </c>
      <c r="FZ556">
        <v>766</v>
      </c>
      <c r="GA556">
        <v>1155</v>
      </c>
      <c r="GB556">
        <v>1921</v>
      </c>
      <c r="GC556">
        <v>322</v>
      </c>
      <c r="GD556">
        <v>1167</v>
      </c>
      <c r="GE556">
        <v>5637</v>
      </c>
      <c r="GF556">
        <v>23397</v>
      </c>
      <c r="GG556">
        <v>174.9</v>
      </c>
      <c r="GH556">
        <v>42.2</v>
      </c>
      <c r="GI556">
        <v>217.1</v>
      </c>
      <c r="GJ556" s="42">
        <f t="shared" si="197"/>
        <v>6</v>
      </c>
    </row>
    <row r="557" spans="1:192" x14ac:dyDescent="0.45">
      <c r="A557" s="40">
        <v>33072</v>
      </c>
      <c r="B557" t="s">
        <v>3004</v>
      </c>
      <c r="D557" t="s">
        <v>223</v>
      </c>
      <c r="E557" t="s">
        <v>223</v>
      </c>
      <c r="F557">
        <v>72</v>
      </c>
      <c r="G557">
        <v>180</v>
      </c>
      <c r="K557" t="s">
        <v>202</v>
      </c>
      <c r="L557">
        <v>2014</v>
      </c>
      <c r="M557">
        <v>27</v>
      </c>
      <c r="N557">
        <v>4</v>
      </c>
      <c r="O557">
        <v>8477922</v>
      </c>
      <c r="P557" t="s">
        <v>3005</v>
      </c>
      <c r="Q557" t="s">
        <v>3006</v>
      </c>
      <c r="R557" t="s">
        <v>3007</v>
      </c>
      <c r="S557" t="s">
        <v>3008</v>
      </c>
      <c r="T557" t="s">
        <v>716</v>
      </c>
      <c r="U557" t="s">
        <v>319</v>
      </c>
      <c r="V557">
        <v>71</v>
      </c>
      <c r="W557">
        <v>8</v>
      </c>
      <c r="X557">
        <v>11</v>
      </c>
      <c r="Y557">
        <v>5</v>
      </c>
      <c r="Z557">
        <v>19</v>
      </c>
      <c r="AA557">
        <v>15</v>
      </c>
      <c r="AB557">
        <v>48</v>
      </c>
      <c r="AC557" s="26">
        <f t="shared" si="176"/>
        <v>0.26760563380281688</v>
      </c>
      <c r="AD557" s="20">
        <f t="shared" si="177"/>
        <v>-5.9459459459459474</v>
      </c>
      <c r="AE557" s="20">
        <v>7.1230000000000002</v>
      </c>
      <c r="AF557">
        <v>-5</v>
      </c>
      <c r="AG557">
        <v>-6.1</v>
      </c>
      <c r="AH557">
        <v>26</v>
      </c>
      <c r="AI557">
        <v>1437</v>
      </c>
      <c r="AJ557">
        <v>56439</v>
      </c>
      <c r="AK557" s="20">
        <v>940.65</v>
      </c>
      <c r="AL557">
        <v>940.65</v>
      </c>
      <c r="AM557">
        <v>941</v>
      </c>
      <c r="AN557" s="26">
        <f t="shared" si="178"/>
        <v>13.248591549295774</v>
      </c>
      <c r="AO557">
        <v>22.41</v>
      </c>
      <c r="AP557" s="41">
        <f t="shared" si="179"/>
        <v>0.6785714285714286</v>
      </c>
      <c r="AQ557">
        <v>142</v>
      </c>
      <c r="AR557">
        <v>142</v>
      </c>
      <c r="AS557">
        <v>142</v>
      </c>
      <c r="AT557">
        <v>114</v>
      </c>
      <c r="AU557">
        <v>114</v>
      </c>
      <c r="AV557">
        <v>76</v>
      </c>
      <c r="AW557">
        <v>90</v>
      </c>
      <c r="AX557">
        <v>43</v>
      </c>
      <c r="AY557">
        <v>6</v>
      </c>
      <c r="AZ557">
        <v>6</v>
      </c>
      <c r="BA557" s="42">
        <f t="shared" si="180"/>
        <v>12</v>
      </c>
      <c r="BB557">
        <v>10.210000000000001</v>
      </c>
      <c r="BC557">
        <v>30.2895</v>
      </c>
      <c r="BD557" s="20">
        <v>156.1</v>
      </c>
      <c r="BE557" s="20">
        <f t="shared" si="181"/>
        <v>298.10000000000002</v>
      </c>
      <c r="BF557" s="20">
        <f t="shared" si="182"/>
        <v>19.014511242226121</v>
      </c>
      <c r="BG557">
        <v>223</v>
      </c>
      <c r="BH557">
        <v>354</v>
      </c>
      <c r="BI557">
        <v>360</v>
      </c>
      <c r="BJ557" s="41">
        <f t="shared" si="183"/>
        <v>0.38250428816466553</v>
      </c>
      <c r="BK557">
        <v>81</v>
      </c>
      <c r="BL557">
        <v>81</v>
      </c>
      <c r="BM557">
        <v>129</v>
      </c>
      <c r="BN557" s="42">
        <f t="shared" si="184"/>
        <v>-48</v>
      </c>
      <c r="BO557">
        <v>38</v>
      </c>
      <c r="BP557">
        <v>22</v>
      </c>
      <c r="BQ557">
        <v>24</v>
      </c>
      <c r="BR557">
        <v>69</v>
      </c>
      <c r="BS557" s="41">
        <f t="shared" si="185"/>
        <v>8.3737864077669907E-2</v>
      </c>
      <c r="BT557">
        <v>12</v>
      </c>
      <c r="BU557">
        <v>6</v>
      </c>
      <c r="BV557" s="41">
        <f t="shared" si="186"/>
        <v>0.66666666666666663</v>
      </c>
      <c r="BW557">
        <v>3</v>
      </c>
      <c r="BX557">
        <v>3</v>
      </c>
      <c r="BY557">
        <v>7</v>
      </c>
      <c r="BZ557">
        <v>1</v>
      </c>
      <c r="CA557">
        <v>2</v>
      </c>
      <c r="CB557">
        <v>2</v>
      </c>
      <c r="CC557">
        <v>1</v>
      </c>
      <c r="CD557">
        <v>0</v>
      </c>
      <c r="CE557">
        <v>4</v>
      </c>
      <c r="CF557">
        <v>2</v>
      </c>
      <c r="CG557">
        <v>8</v>
      </c>
      <c r="CH557">
        <v>5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3</v>
      </c>
      <c r="CS557">
        <v>1</v>
      </c>
      <c r="CT557">
        <v>0</v>
      </c>
      <c r="CU557">
        <v>0</v>
      </c>
      <c r="CV557">
        <v>3</v>
      </c>
      <c r="CW557">
        <v>1</v>
      </c>
      <c r="CX557">
        <v>1</v>
      </c>
      <c r="CY557">
        <v>2</v>
      </c>
      <c r="CZ557">
        <v>34</v>
      </c>
      <c r="DA557">
        <v>7</v>
      </c>
      <c r="DB557">
        <v>3</v>
      </c>
      <c r="DC557">
        <v>11</v>
      </c>
      <c r="DD557">
        <v>8</v>
      </c>
      <c r="DE557">
        <v>7</v>
      </c>
      <c r="DF557">
        <v>0</v>
      </c>
      <c r="DG557">
        <v>40</v>
      </c>
      <c r="DH557">
        <v>13</v>
      </c>
      <c r="DI557">
        <v>11</v>
      </c>
      <c r="DJ557">
        <v>12</v>
      </c>
      <c r="DK557">
        <v>12</v>
      </c>
      <c r="DL557">
        <v>0</v>
      </c>
      <c r="DM557">
        <v>11</v>
      </c>
      <c r="DN557">
        <v>11</v>
      </c>
      <c r="DO557">
        <v>0</v>
      </c>
      <c r="DP557" s="42">
        <f t="shared" si="187"/>
        <v>-2</v>
      </c>
      <c r="DQ557" s="20">
        <v>-2.4039999999999999</v>
      </c>
      <c r="DR557">
        <v>13</v>
      </c>
      <c r="DS557">
        <v>0</v>
      </c>
      <c r="DT557">
        <v>0</v>
      </c>
      <c r="DU557">
        <v>0</v>
      </c>
      <c r="DV557">
        <v>0</v>
      </c>
      <c r="DW557">
        <v>763</v>
      </c>
      <c r="DX557">
        <v>1033</v>
      </c>
      <c r="DY557">
        <v>540</v>
      </c>
      <c r="DZ557">
        <v>755</v>
      </c>
      <c r="EA557">
        <v>380</v>
      </c>
      <c r="EB557">
        <v>525</v>
      </c>
      <c r="EC557">
        <v>34.93</v>
      </c>
      <c r="ED557">
        <v>45.86</v>
      </c>
      <c r="EE557">
        <v>28</v>
      </c>
      <c r="EF557">
        <v>38</v>
      </c>
      <c r="EG557" s="41">
        <f t="shared" si="188"/>
        <v>7.3684210526315783E-2</v>
      </c>
      <c r="EH557" s="43">
        <f t="shared" si="189"/>
        <v>0.92761904761904757</v>
      </c>
      <c r="EI557" s="44">
        <f t="shared" si="190"/>
        <v>1.0013032581453634</v>
      </c>
      <c r="EJ557">
        <v>762</v>
      </c>
      <c r="EK557">
        <v>1035</v>
      </c>
      <c r="EL557">
        <v>538</v>
      </c>
      <c r="EM557">
        <v>757</v>
      </c>
      <c r="EN557">
        <v>378</v>
      </c>
      <c r="EO557">
        <v>525</v>
      </c>
      <c r="EP557">
        <v>28</v>
      </c>
      <c r="EQ557">
        <v>38</v>
      </c>
      <c r="ER557">
        <v>332</v>
      </c>
      <c r="ES557">
        <v>502</v>
      </c>
      <c r="ET557">
        <v>129</v>
      </c>
      <c r="EU557">
        <v>201</v>
      </c>
      <c r="EV557">
        <v>14</v>
      </c>
      <c r="EW557">
        <v>18</v>
      </c>
      <c r="EX557">
        <v>57</v>
      </c>
      <c r="EY557">
        <v>58</v>
      </c>
      <c r="EZ557">
        <v>0.1</v>
      </c>
      <c r="FA557">
        <v>1</v>
      </c>
      <c r="FB557">
        <v>1.1000000000000001</v>
      </c>
      <c r="FC557" s="20">
        <v>13.51</v>
      </c>
      <c r="FD557" s="26">
        <f t="shared" si="191"/>
        <v>0.19028169014084506</v>
      </c>
      <c r="FE557">
        <v>1.1143000000000001</v>
      </c>
      <c r="FF557">
        <v>-0.16</v>
      </c>
      <c r="FG557">
        <v>-0.03</v>
      </c>
      <c r="FH557">
        <v>-0.19</v>
      </c>
      <c r="FL557" s="42">
        <f t="shared" si="192"/>
        <v>176</v>
      </c>
      <c r="FM557" s="20">
        <f t="shared" si="193"/>
        <v>8.0769230769230766</v>
      </c>
      <c r="FN557" s="41">
        <v>3.8658730600000003E-2</v>
      </c>
      <c r="FO557" s="20">
        <f t="shared" si="194"/>
        <v>16.399999999999999</v>
      </c>
      <c r="FP557" s="20">
        <f t="shared" si="195"/>
        <v>18.519200000000001</v>
      </c>
      <c r="FQ557" s="20">
        <f t="shared" si="196"/>
        <v>114.55908148620635</v>
      </c>
      <c r="FR557">
        <v>4</v>
      </c>
      <c r="FS557" t="s">
        <v>189</v>
      </c>
      <c r="FT557">
        <v>195</v>
      </c>
      <c r="FV557" t="s">
        <v>711</v>
      </c>
      <c r="FW557" s="45">
        <v>2000000</v>
      </c>
      <c r="FX557" s="45">
        <v>2000000</v>
      </c>
      <c r="FY557">
        <v>256</v>
      </c>
      <c r="FZ557">
        <v>42</v>
      </c>
      <c r="GA557">
        <v>42</v>
      </c>
      <c r="GB557">
        <v>84</v>
      </c>
      <c r="GC557">
        <v>4</v>
      </c>
      <c r="GD557">
        <v>84</v>
      </c>
      <c r="GE557">
        <v>345</v>
      </c>
      <c r="GF557">
        <v>3495</v>
      </c>
      <c r="GG557">
        <v>3.9</v>
      </c>
      <c r="GH557">
        <v>4.4000000000000004</v>
      </c>
      <c r="GI557">
        <v>8.3000000000000007</v>
      </c>
      <c r="GJ557" s="42">
        <f t="shared" si="197"/>
        <v>16.399999999999999</v>
      </c>
    </row>
    <row r="558" spans="1:192" x14ac:dyDescent="0.45">
      <c r="A558" s="40">
        <v>33604</v>
      </c>
      <c r="B558" t="s">
        <v>1063</v>
      </c>
      <c r="C558" t="s">
        <v>145</v>
      </c>
      <c r="D558" t="s">
        <v>91</v>
      </c>
      <c r="E558" t="s">
        <v>91</v>
      </c>
      <c r="F558">
        <v>73</v>
      </c>
      <c r="G558">
        <v>195</v>
      </c>
      <c r="H558">
        <v>2010</v>
      </c>
      <c r="I558">
        <v>5</v>
      </c>
      <c r="J558">
        <v>129</v>
      </c>
      <c r="K558" t="s">
        <v>202</v>
      </c>
      <c r="L558">
        <v>2013</v>
      </c>
      <c r="M558">
        <v>26</v>
      </c>
      <c r="N558">
        <v>5</v>
      </c>
      <c r="O558">
        <v>8475878</v>
      </c>
      <c r="P558" t="s">
        <v>3009</v>
      </c>
      <c r="Q558" t="s">
        <v>3010</v>
      </c>
      <c r="R558" t="s">
        <v>1099</v>
      </c>
      <c r="S558" t="s">
        <v>3011</v>
      </c>
      <c r="T558" t="s">
        <v>716</v>
      </c>
      <c r="U558" t="s">
        <v>3012</v>
      </c>
      <c r="V558">
        <v>16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 s="26">
        <f t="shared" si="176"/>
        <v>6.25E-2</v>
      </c>
      <c r="AD558" s="20">
        <f t="shared" si="177"/>
        <v>-0.35593220338983045</v>
      </c>
      <c r="AE558" s="20">
        <v>0.28999999999999998</v>
      </c>
      <c r="AF558">
        <v>0</v>
      </c>
      <c r="AG558">
        <v>-1.8</v>
      </c>
      <c r="AH558">
        <v>2</v>
      </c>
      <c r="AI558">
        <v>208</v>
      </c>
      <c r="AJ558">
        <v>8621</v>
      </c>
      <c r="AK558" s="20">
        <v>143.68333333333001</v>
      </c>
      <c r="AL558">
        <v>143.68</v>
      </c>
      <c r="AM558">
        <v>144</v>
      </c>
      <c r="AN558" s="26">
        <f t="shared" si="178"/>
        <v>8.9802083333333336</v>
      </c>
      <c r="AO558">
        <v>15.29</v>
      </c>
      <c r="AP558" s="41">
        <f t="shared" si="179"/>
        <v>0.33333333333333331</v>
      </c>
      <c r="AQ558">
        <v>22</v>
      </c>
      <c r="AR558">
        <v>22</v>
      </c>
      <c r="AS558">
        <v>22</v>
      </c>
      <c r="AT558">
        <v>16</v>
      </c>
      <c r="AU558">
        <v>16</v>
      </c>
      <c r="AV558">
        <v>12</v>
      </c>
      <c r="AW558">
        <v>9</v>
      </c>
      <c r="AX558">
        <v>4</v>
      </c>
      <c r="AY558">
        <v>0</v>
      </c>
      <c r="AZ558">
        <v>1</v>
      </c>
      <c r="BA558" s="42">
        <f t="shared" si="180"/>
        <v>1</v>
      </c>
      <c r="BB558">
        <v>0.57000000000000006</v>
      </c>
      <c r="BC558">
        <v>34.916699999999999</v>
      </c>
      <c r="BD558" s="20">
        <v>1</v>
      </c>
      <c r="BE558" s="20">
        <f t="shared" si="181"/>
        <v>23</v>
      </c>
      <c r="BF558" s="20">
        <f t="shared" si="182"/>
        <v>9.6046770601336302</v>
      </c>
      <c r="BG558">
        <v>36</v>
      </c>
      <c r="BH558">
        <v>42</v>
      </c>
      <c r="BI558">
        <v>46</v>
      </c>
      <c r="BJ558" s="41">
        <f t="shared" si="183"/>
        <v>0.43902439024390244</v>
      </c>
      <c r="BK558">
        <v>35</v>
      </c>
      <c r="BL558">
        <v>35</v>
      </c>
      <c r="BM558">
        <v>15</v>
      </c>
      <c r="BN558" s="42">
        <f t="shared" si="184"/>
        <v>20</v>
      </c>
      <c r="BO558">
        <v>4</v>
      </c>
      <c r="BP558">
        <v>5</v>
      </c>
      <c r="BQ558">
        <v>2</v>
      </c>
      <c r="BR558">
        <v>0</v>
      </c>
      <c r="BS558" s="41">
        <f t="shared" si="185"/>
        <v>0</v>
      </c>
      <c r="BT558">
        <v>28</v>
      </c>
      <c r="BU558">
        <v>44</v>
      </c>
      <c r="BV558" s="41">
        <f t="shared" si="186"/>
        <v>0.3888888888888889</v>
      </c>
      <c r="BW558">
        <v>8</v>
      </c>
      <c r="BX558">
        <v>19</v>
      </c>
      <c r="BY558">
        <v>13</v>
      </c>
      <c r="BZ558">
        <v>15</v>
      </c>
      <c r="CA558">
        <v>7</v>
      </c>
      <c r="CB558">
        <v>10</v>
      </c>
      <c r="CC558">
        <v>6</v>
      </c>
      <c r="CD558">
        <v>14</v>
      </c>
      <c r="CE558">
        <v>11</v>
      </c>
      <c r="CF558">
        <v>17</v>
      </c>
      <c r="CG558">
        <v>18</v>
      </c>
      <c r="CH558">
        <v>26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4</v>
      </c>
      <c r="DA558">
        <v>1</v>
      </c>
      <c r="DB558">
        <v>1</v>
      </c>
      <c r="DC558">
        <v>2</v>
      </c>
      <c r="DD558">
        <v>0</v>
      </c>
      <c r="DE558">
        <v>0</v>
      </c>
      <c r="DF558">
        <v>0</v>
      </c>
      <c r="DG558">
        <v>8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1</v>
      </c>
      <c r="DN558">
        <v>1</v>
      </c>
      <c r="DO558">
        <v>0</v>
      </c>
      <c r="DP558" s="42">
        <f t="shared" si="187"/>
        <v>0</v>
      </c>
      <c r="DQ558" s="20">
        <v>-0.17200000000000001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126</v>
      </c>
      <c r="DX558">
        <v>139</v>
      </c>
      <c r="DY558">
        <v>95</v>
      </c>
      <c r="DZ558">
        <v>106</v>
      </c>
      <c r="EA558">
        <v>66</v>
      </c>
      <c r="EB558">
        <v>77</v>
      </c>
      <c r="EC558">
        <v>3.49</v>
      </c>
      <c r="ED558">
        <v>5.94</v>
      </c>
      <c r="EE558">
        <v>3</v>
      </c>
      <c r="EF558">
        <v>4</v>
      </c>
      <c r="EG558" s="41">
        <f t="shared" si="188"/>
        <v>4.5454545454545456E-2</v>
      </c>
      <c r="EH558" s="43">
        <f t="shared" si="189"/>
        <v>0.94805194805194803</v>
      </c>
      <c r="EI558" s="44">
        <f t="shared" si="190"/>
        <v>0.99350649350649345</v>
      </c>
      <c r="EJ558">
        <v>126</v>
      </c>
      <c r="EK558">
        <v>138</v>
      </c>
      <c r="EL558">
        <v>95</v>
      </c>
      <c r="EM558">
        <v>105</v>
      </c>
      <c r="EN558">
        <v>66</v>
      </c>
      <c r="EO558">
        <v>76</v>
      </c>
      <c r="EP558">
        <v>3</v>
      </c>
      <c r="EQ558">
        <v>4</v>
      </c>
      <c r="ER558">
        <v>55</v>
      </c>
      <c r="ES558">
        <v>59</v>
      </c>
      <c r="ET558">
        <v>18</v>
      </c>
      <c r="EU558">
        <v>24</v>
      </c>
      <c r="EV558">
        <v>0</v>
      </c>
      <c r="EW558">
        <v>3</v>
      </c>
      <c r="EX558">
        <v>8</v>
      </c>
      <c r="EY558">
        <v>15</v>
      </c>
      <c r="EZ558">
        <v>-0.30000000000000004</v>
      </c>
      <c r="FA558">
        <v>0.2</v>
      </c>
      <c r="FB558">
        <v>-0.1</v>
      </c>
      <c r="FC558" s="20">
        <v>0.89</v>
      </c>
      <c r="FD558" s="26">
        <f t="shared" si="191"/>
        <v>5.5625000000000001E-2</v>
      </c>
      <c r="FE558">
        <v>2.2100000000000002E-2</v>
      </c>
      <c r="FF558">
        <v>-0.13</v>
      </c>
      <c r="FG558">
        <v>0</v>
      </c>
      <c r="FH558">
        <v>-0.14000000000000001</v>
      </c>
      <c r="FL558" s="42">
        <f t="shared" si="192"/>
        <v>37</v>
      </c>
      <c r="FM558" s="20">
        <f t="shared" si="193"/>
        <v>37</v>
      </c>
      <c r="FN558" s="41">
        <v>0</v>
      </c>
      <c r="FO558" s="20">
        <f t="shared" si="194"/>
        <v>0.8</v>
      </c>
      <c r="FP558" s="20">
        <f t="shared" si="195"/>
        <v>0.96560000000000001</v>
      </c>
      <c r="FQ558" s="20">
        <f t="shared" si="196"/>
        <v>110.66258351893094</v>
      </c>
      <c r="FV558" t="s">
        <v>751</v>
      </c>
      <c r="FW558" s="45">
        <v>650000</v>
      </c>
      <c r="FX558" s="45">
        <v>612500</v>
      </c>
      <c r="FY558">
        <v>75</v>
      </c>
      <c r="FZ558">
        <v>4</v>
      </c>
      <c r="GA558">
        <v>2</v>
      </c>
      <c r="GB558">
        <v>6</v>
      </c>
      <c r="GC558">
        <v>-9</v>
      </c>
      <c r="GD558">
        <v>12</v>
      </c>
      <c r="GE558">
        <v>73</v>
      </c>
      <c r="GF558">
        <v>699</v>
      </c>
      <c r="GG558">
        <v>-0.9</v>
      </c>
      <c r="GH558">
        <v>0.4</v>
      </c>
      <c r="GI558">
        <v>-0.4</v>
      </c>
      <c r="GJ558" s="42">
        <f t="shared" si="197"/>
        <v>0.8</v>
      </c>
    </row>
    <row r="559" spans="1:192" x14ac:dyDescent="0.45">
      <c r="A559" s="40">
        <v>33669</v>
      </c>
      <c r="B559" t="s">
        <v>3013</v>
      </c>
      <c r="C559" t="s">
        <v>282</v>
      </c>
      <c r="D559" t="s">
        <v>107</v>
      </c>
      <c r="E559" t="s">
        <v>107</v>
      </c>
      <c r="F559">
        <v>76</v>
      </c>
      <c r="G559">
        <v>212</v>
      </c>
      <c r="H559">
        <v>2010</v>
      </c>
      <c r="I559">
        <v>5</v>
      </c>
      <c r="J559">
        <v>148</v>
      </c>
      <c r="K559" t="s">
        <v>92</v>
      </c>
      <c r="L559">
        <v>2015</v>
      </c>
      <c r="M559">
        <v>25</v>
      </c>
      <c r="N559">
        <v>3</v>
      </c>
      <c r="O559">
        <v>8475857</v>
      </c>
      <c r="P559" t="s">
        <v>3014</v>
      </c>
      <c r="Q559" t="s">
        <v>3015</v>
      </c>
      <c r="R559" t="s">
        <v>3016</v>
      </c>
      <c r="S559" t="s">
        <v>1325</v>
      </c>
      <c r="T559" t="s">
        <v>720</v>
      </c>
      <c r="U559" t="s">
        <v>172</v>
      </c>
      <c r="V559">
        <v>16</v>
      </c>
      <c r="W559">
        <v>0</v>
      </c>
      <c r="X559">
        <v>3</v>
      </c>
      <c r="Y559">
        <v>1</v>
      </c>
      <c r="Z559">
        <v>3</v>
      </c>
      <c r="AA559">
        <v>29</v>
      </c>
      <c r="AB559">
        <v>89</v>
      </c>
      <c r="AC559" s="26">
        <f t="shared" si="176"/>
        <v>0.1875</v>
      </c>
      <c r="AD559" s="20">
        <f t="shared" si="177"/>
        <v>0.92592592592592604</v>
      </c>
      <c r="AE559" s="20">
        <v>0.88700000000000001</v>
      </c>
      <c r="AF559">
        <v>-3</v>
      </c>
      <c r="AG559">
        <v>0</v>
      </c>
      <c r="AH559">
        <v>2</v>
      </c>
      <c r="AI559">
        <v>292</v>
      </c>
      <c r="AJ559">
        <v>13472</v>
      </c>
      <c r="AK559" s="20">
        <v>224.53333333333001</v>
      </c>
      <c r="AL559">
        <v>224.53</v>
      </c>
      <c r="AM559">
        <v>225</v>
      </c>
      <c r="AN559" s="26">
        <f t="shared" si="178"/>
        <v>14.033333333333333</v>
      </c>
      <c r="AO559">
        <v>23.66</v>
      </c>
      <c r="AP559" s="41">
        <f t="shared" si="179"/>
        <v>0.42857142857142855</v>
      </c>
      <c r="AQ559">
        <v>45</v>
      </c>
      <c r="AR559">
        <v>45</v>
      </c>
      <c r="AS559">
        <v>45</v>
      </c>
      <c r="AT559">
        <v>31</v>
      </c>
      <c r="AU559">
        <v>31</v>
      </c>
      <c r="AV559">
        <v>20</v>
      </c>
      <c r="AW559">
        <v>7</v>
      </c>
      <c r="AX559">
        <v>1</v>
      </c>
      <c r="AY559">
        <v>0</v>
      </c>
      <c r="AZ559">
        <v>5</v>
      </c>
      <c r="BA559" s="42">
        <f t="shared" si="180"/>
        <v>5</v>
      </c>
      <c r="BB559">
        <v>0.56000000000000005</v>
      </c>
      <c r="BC559">
        <v>54.8</v>
      </c>
      <c r="BD559" s="20">
        <v>32.700000000000003</v>
      </c>
      <c r="BE559" s="20">
        <f t="shared" si="181"/>
        <v>77.7</v>
      </c>
      <c r="BF559" s="20">
        <f t="shared" si="182"/>
        <v>20.763372377855966</v>
      </c>
      <c r="BG559">
        <v>64</v>
      </c>
      <c r="BH559">
        <v>82</v>
      </c>
      <c r="BI559">
        <v>55</v>
      </c>
      <c r="BJ559" s="41">
        <f t="shared" si="183"/>
        <v>0.53781512605042014</v>
      </c>
      <c r="BK559">
        <v>16</v>
      </c>
      <c r="BL559">
        <v>16</v>
      </c>
      <c r="BM559">
        <v>24</v>
      </c>
      <c r="BN559" s="42">
        <f t="shared" si="184"/>
        <v>-8</v>
      </c>
      <c r="BO559">
        <v>11</v>
      </c>
      <c r="BP559">
        <v>7</v>
      </c>
      <c r="BQ559">
        <v>0</v>
      </c>
      <c r="BR559">
        <v>15</v>
      </c>
      <c r="BS559" s="41">
        <f t="shared" si="185"/>
        <v>8.2872928176795577E-2</v>
      </c>
      <c r="BT559">
        <v>0</v>
      </c>
      <c r="BU559">
        <v>0</v>
      </c>
      <c r="BV559" s="41">
        <f t="shared" si="186"/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10</v>
      </c>
      <c r="DA559">
        <v>0</v>
      </c>
      <c r="DB559">
        <v>0</v>
      </c>
      <c r="DC559">
        <v>5</v>
      </c>
      <c r="DD559">
        <v>1</v>
      </c>
      <c r="DE559">
        <v>0</v>
      </c>
      <c r="DF559">
        <v>0</v>
      </c>
      <c r="DG559">
        <v>14</v>
      </c>
      <c r="DH559">
        <v>1</v>
      </c>
      <c r="DI559">
        <v>1</v>
      </c>
      <c r="DJ559">
        <v>1</v>
      </c>
      <c r="DK559">
        <v>1</v>
      </c>
      <c r="DL559">
        <v>0</v>
      </c>
      <c r="DM559">
        <v>1</v>
      </c>
      <c r="DN559">
        <v>1</v>
      </c>
      <c r="DO559">
        <v>0</v>
      </c>
      <c r="DP559" s="42">
        <f t="shared" si="187"/>
        <v>0</v>
      </c>
      <c r="DQ559" s="20">
        <v>0.01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217</v>
      </c>
      <c r="DX559">
        <v>228</v>
      </c>
      <c r="DY559">
        <v>158</v>
      </c>
      <c r="DZ559">
        <v>166</v>
      </c>
      <c r="EA559">
        <v>107</v>
      </c>
      <c r="EB559">
        <v>119</v>
      </c>
      <c r="EC559">
        <v>8.6</v>
      </c>
      <c r="ED559">
        <v>9.6999999999999993</v>
      </c>
      <c r="EE559">
        <v>7</v>
      </c>
      <c r="EF559">
        <v>9</v>
      </c>
      <c r="EG559" s="41">
        <f t="shared" si="188"/>
        <v>6.5420560747663545E-2</v>
      </c>
      <c r="EH559" s="43">
        <f t="shared" si="189"/>
        <v>0.92436974789915971</v>
      </c>
      <c r="EI559" s="44">
        <f t="shared" si="190"/>
        <v>0.98979030864682327</v>
      </c>
      <c r="EJ559">
        <v>218</v>
      </c>
      <c r="EK559">
        <v>227</v>
      </c>
      <c r="EL559">
        <v>158</v>
      </c>
      <c r="EM559">
        <v>165</v>
      </c>
      <c r="EN559">
        <v>108</v>
      </c>
      <c r="EO559">
        <v>119</v>
      </c>
      <c r="EP559">
        <v>7</v>
      </c>
      <c r="EQ559">
        <v>9</v>
      </c>
      <c r="ER559">
        <v>98</v>
      </c>
      <c r="ES559">
        <v>106</v>
      </c>
      <c r="ET559">
        <v>34</v>
      </c>
      <c r="EU559">
        <v>40</v>
      </c>
      <c r="EV559">
        <v>4</v>
      </c>
      <c r="EW559">
        <v>7</v>
      </c>
      <c r="EX559">
        <v>17</v>
      </c>
      <c r="EY559">
        <v>18</v>
      </c>
      <c r="EZ559">
        <v>0</v>
      </c>
      <c r="FA559">
        <v>0.30000000000000004</v>
      </c>
      <c r="FB559">
        <v>0.4</v>
      </c>
      <c r="FC559" s="20">
        <v>2.7</v>
      </c>
      <c r="FD559" s="26">
        <f t="shared" si="191"/>
        <v>0.16875000000000001</v>
      </c>
      <c r="FE559">
        <v>3.1800000000000002E-2</v>
      </c>
      <c r="FF559">
        <v>-0.01</v>
      </c>
      <c r="FG559">
        <v>0</v>
      </c>
      <c r="FH559">
        <v>-0.01</v>
      </c>
      <c r="FL559" s="42">
        <f t="shared" si="192"/>
        <v>33</v>
      </c>
      <c r="FM559" s="20">
        <f t="shared" si="193"/>
        <v>16</v>
      </c>
      <c r="FN559" s="41">
        <v>0</v>
      </c>
      <c r="FO559" s="20">
        <f t="shared" si="194"/>
        <v>2.8</v>
      </c>
      <c r="FP559" s="20">
        <f t="shared" si="195"/>
        <v>3.0019999999999998</v>
      </c>
      <c r="FQ559" s="20">
        <f t="shared" si="196"/>
        <v>118.91506702890482</v>
      </c>
      <c r="FV559" t="s">
        <v>711</v>
      </c>
      <c r="FW559" s="45">
        <v>650000</v>
      </c>
      <c r="FX559" s="45">
        <v>650000</v>
      </c>
      <c r="FY559">
        <v>70</v>
      </c>
      <c r="FZ559">
        <v>1</v>
      </c>
      <c r="GA559">
        <v>9</v>
      </c>
      <c r="GB559">
        <v>10</v>
      </c>
      <c r="GC559">
        <v>0</v>
      </c>
      <c r="GD559">
        <v>8</v>
      </c>
      <c r="GE559">
        <v>74</v>
      </c>
      <c r="GF559">
        <v>976</v>
      </c>
      <c r="GG559">
        <v>0</v>
      </c>
      <c r="GH559">
        <v>2.7</v>
      </c>
      <c r="GI559">
        <v>2.7</v>
      </c>
      <c r="GJ559" s="42">
        <f t="shared" si="197"/>
        <v>2.8</v>
      </c>
    </row>
    <row r="560" spans="1:192" x14ac:dyDescent="0.45">
      <c r="A560" s="40">
        <v>36067</v>
      </c>
      <c r="B560" t="s">
        <v>3017</v>
      </c>
      <c r="C560" t="s">
        <v>2332</v>
      </c>
      <c r="D560" t="s">
        <v>107</v>
      </c>
      <c r="E560" t="s">
        <v>107</v>
      </c>
      <c r="F560">
        <v>68</v>
      </c>
      <c r="G560">
        <v>154</v>
      </c>
      <c r="H560">
        <v>2017</v>
      </c>
      <c r="I560">
        <v>1</v>
      </c>
      <c r="J560">
        <v>22</v>
      </c>
      <c r="K560" t="s">
        <v>202</v>
      </c>
      <c r="L560">
        <v>2017</v>
      </c>
      <c r="M560">
        <v>19</v>
      </c>
      <c r="N560">
        <v>1</v>
      </c>
      <c r="O560">
        <v>8479977</v>
      </c>
      <c r="P560" t="s">
        <v>3018</v>
      </c>
      <c r="Q560" t="s">
        <v>3019</v>
      </c>
      <c r="R560" t="s">
        <v>3020</v>
      </c>
      <c r="S560" t="s">
        <v>3021</v>
      </c>
      <c r="T560" t="s">
        <v>710</v>
      </c>
      <c r="U560" t="s">
        <v>166</v>
      </c>
      <c r="V560">
        <v>9</v>
      </c>
      <c r="W560">
        <v>0</v>
      </c>
      <c r="X560">
        <v>3</v>
      </c>
      <c r="Y560">
        <v>1</v>
      </c>
      <c r="Z560">
        <v>3</v>
      </c>
      <c r="AA560">
        <v>25</v>
      </c>
      <c r="AB560">
        <v>105</v>
      </c>
      <c r="AC560" s="26">
        <f t="shared" si="176"/>
        <v>0.33333333333333331</v>
      </c>
      <c r="AD560" s="20">
        <f t="shared" si="177"/>
        <v>0</v>
      </c>
      <c r="AE560" s="20">
        <v>0.90200000000000002</v>
      </c>
      <c r="AF560">
        <v>-2</v>
      </c>
      <c r="AG560">
        <v>2.4</v>
      </c>
      <c r="AH560">
        <v>2</v>
      </c>
      <c r="AI560">
        <v>166</v>
      </c>
      <c r="AJ560">
        <v>8186</v>
      </c>
      <c r="AK560" s="20">
        <v>136.43333333333001</v>
      </c>
      <c r="AL560">
        <v>136.43</v>
      </c>
      <c r="AM560">
        <v>136</v>
      </c>
      <c r="AN560" s="26">
        <f t="shared" si="178"/>
        <v>15.15925925925926</v>
      </c>
      <c r="AO560">
        <v>25.2</v>
      </c>
      <c r="AP560" s="41">
        <f t="shared" si="179"/>
        <v>0.75</v>
      </c>
      <c r="AQ560">
        <v>41</v>
      </c>
      <c r="AR560">
        <v>41</v>
      </c>
      <c r="AS560">
        <v>41</v>
      </c>
      <c r="AT560">
        <v>31</v>
      </c>
      <c r="AU560">
        <v>31</v>
      </c>
      <c r="AV560">
        <v>23</v>
      </c>
      <c r="AW560">
        <v>30</v>
      </c>
      <c r="AX560">
        <v>17</v>
      </c>
      <c r="AY560">
        <v>2</v>
      </c>
      <c r="AZ560">
        <v>7</v>
      </c>
      <c r="BA560" s="42">
        <f t="shared" si="180"/>
        <v>9</v>
      </c>
      <c r="BB560">
        <v>3.63</v>
      </c>
      <c r="BC560">
        <v>18.913</v>
      </c>
      <c r="BD560" s="20">
        <v>23</v>
      </c>
      <c r="BE560" s="20">
        <f t="shared" si="181"/>
        <v>64</v>
      </c>
      <c r="BF560" s="20">
        <f t="shared" si="182"/>
        <v>28.146302132961956</v>
      </c>
      <c r="BG560">
        <v>57</v>
      </c>
      <c r="BH560">
        <v>43</v>
      </c>
      <c r="BI560">
        <v>29</v>
      </c>
      <c r="BJ560" s="41">
        <f t="shared" si="183"/>
        <v>0.66279069767441856</v>
      </c>
      <c r="BK560">
        <v>6</v>
      </c>
      <c r="BL560">
        <v>6</v>
      </c>
      <c r="BM560">
        <v>9</v>
      </c>
      <c r="BN560" s="42">
        <f t="shared" si="184"/>
        <v>-3</v>
      </c>
      <c r="BO560">
        <v>8</v>
      </c>
      <c r="BP560">
        <v>8</v>
      </c>
      <c r="BQ560">
        <v>5</v>
      </c>
      <c r="BR560">
        <v>3</v>
      </c>
      <c r="BS560" s="41">
        <f t="shared" si="185"/>
        <v>3.8461538461538464E-2</v>
      </c>
      <c r="BT560">
        <v>0</v>
      </c>
      <c r="BU560">
        <v>1</v>
      </c>
      <c r="BV560" s="41">
        <f t="shared" si="186"/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7</v>
      </c>
      <c r="DA560">
        <v>4</v>
      </c>
      <c r="DB560">
        <v>0</v>
      </c>
      <c r="DC560">
        <v>0</v>
      </c>
      <c r="DD560">
        <v>2</v>
      </c>
      <c r="DE560">
        <v>7</v>
      </c>
      <c r="DF560">
        <v>0</v>
      </c>
      <c r="DG560">
        <v>10</v>
      </c>
      <c r="DH560">
        <v>1</v>
      </c>
      <c r="DI560">
        <v>4</v>
      </c>
      <c r="DJ560">
        <v>2</v>
      </c>
      <c r="DK560">
        <v>2</v>
      </c>
      <c r="DL560">
        <v>0</v>
      </c>
      <c r="DM560">
        <v>4</v>
      </c>
      <c r="DN560">
        <v>4</v>
      </c>
      <c r="DO560">
        <v>0</v>
      </c>
      <c r="DP560" s="42">
        <f t="shared" si="187"/>
        <v>3</v>
      </c>
      <c r="DQ560" s="20">
        <v>2.915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186</v>
      </c>
      <c r="DX560">
        <v>115</v>
      </c>
      <c r="DY560">
        <v>124</v>
      </c>
      <c r="DZ560">
        <v>75</v>
      </c>
      <c r="EA560">
        <v>93</v>
      </c>
      <c r="EB560">
        <v>60</v>
      </c>
      <c r="EC560">
        <v>9.1199999999999992</v>
      </c>
      <c r="ED560">
        <v>4.8</v>
      </c>
      <c r="EE560">
        <v>4</v>
      </c>
      <c r="EF560">
        <v>5</v>
      </c>
      <c r="EG560" s="41">
        <f t="shared" si="188"/>
        <v>4.3010752688172046E-2</v>
      </c>
      <c r="EH560" s="43">
        <f t="shared" si="189"/>
        <v>0.91666666666666663</v>
      </c>
      <c r="EI560" s="44">
        <f t="shared" si="190"/>
        <v>0.95967741935483863</v>
      </c>
      <c r="EJ560">
        <v>185</v>
      </c>
      <c r="EK560">
        <v>115</v>
      </c>
      <c r="EL560">
        <v>123</v>
      </c>
      <c r="EM560">
        <v>75</v>
      </c>
      <c r="EN560">
        <v>92</v>
      </c>
      <c r="EO560">
        <v>60</v>
      </c>
      <c r="EP560">
        <v>4</v>
      </c>
      <c r="EQ560">
        <v>5</v>
      </c>
      <c r="ER560">
        <v>91</v>
      </c>
      <c r="ES560">
        <v>57</v>
      </c>
      <c r="ET560">
        <v>42</v>
      </c>
      <c r="EU560">
        <v>18</v>
      </c>
      <c r="EV560">
        <v>2</v>
      </c>
      <c r="EW560">
        <v>2</v>
      </c>
      <c r="EX560">
        <v>10</v>
      </c>
      <c r="EY560">
        <v>9</v>
      </c>
      <c r="EZ560">
        <v>-0.1</v>
      </c>
      <c r="FA560">
        <v>0.1</v>
      </c>
      <c r="FB560">
        <v>0</v>
      </c>
      <c r="FC560" s="20">
        <v>5.96</v>
      </c>
      <c r="FD560" s="26">
        <f t="shared" si="191"/>
        <v>0.66222222222222227</v>
      </c>
      <c r="FE560">
        <v>0.14300000000000002</v>
      </c>
      <c r="FF560">
        <v>-0.11</v>
      </c>
      <c r="FG560">
        <v>0.16</v>
      </c>
      <c r="FH560">
        <v>0.05</v>
      </c>
      <c r="FL560" s="42">
        <f t="shared" si="192"/>
        <v>11</v>
      </c>
      <c r="FM560" s="20">
        <f t="shared" si="193"/>
        <v>11</v>
      </c>
      <c r="FN560" s="41">
        <v>0</v>
      </c>
      <c r="FO560" s="20">
        <f t="shared" si="194"/>
        <v>2.8</v>
      </c>
      <c r="FP560" s="20">
        <f t="shared" si="195"/>
        <v>3.5830000000000002</v>
      </c>
      <c r="FQ560" s="20">
        <f t="shared" si="196"/>
        <v>132.37557721908669</v>
      </c>
      <c r="FV560" t="s">
        <v>751</v>
      </c>
      <c r="FW560" s="45">
        <v>925000</v>
      </c>
      <c r="FX560" s="45">
        <v>925000</v>
      </c>
      <c r="FY560">
        <v>9</v>
      </c>
      <c r="FZ560">
        <v>0</v>
      </c>
      <c r="GA560">
        <v>3</v>
      </c>
      <c r="GB560">
        <v>3</v>
      </c>
      <c r="GC560">
        <v>-2</v>
      </c>
      <c r="GD560">
        <v>2</v>
      </c>
      <c r="GE560">
        <v>23</v>
      </c>
      <c r="GF560">
        <v>136</v>
      </c>
      <c r="GG560">
        <v>-0.1</v>
      </c>
      <c r="GH560">
        <v>0.1</v>
      </c>
      <c r="GI560">
        <v>0</v>
      </c>
      <c r="GJ560" s="42">
        <f t="shared" si="197"/>
        <v>2.8</v>
      </c>
    </row>
    <row r="561" spans="1:192" x14ac:dyDescent="0.45">
      <c r="A561" s="40">
        <v>31112</v>
      </c>
      <c r="B561" t="s">
        <v>3022</v>
      </c>
      <c r="D561" t="s">
        <v>2078</v>
      </c>
      <c r="E561" t="s">
        <v>2078</v>
      </c>
      <c r="F561">
        <v>72</v>
      </c>
      <c r="G561">
        <v>198</v>
      </c>
      <c r="K561" t="s">
        <v>92</v>
      </c>
      <c r="L561">
        <v>2014</v>
      </c>
      <c r="M561">
        <v>32</v>
      </c>
      <c r="N561">
        <v>4</v>
      </c>
      <c r="O561">
        <v>8477930</v>
      </c>
      <c r="P561" t="s">
        <v>3023</v>
      </c>
      <c r="Q561" t="s">
        <v>3024</v>
      </c>
      <c r="R561" t="s">
        <v>3025</v>
      </c>
      <c r="S561" t="s">
        <v>3026</v>
      </c>
      <c r="T561" t="s">
        <v>725</v>
      </c>
      <c r="U561" t="s">
        <v>917</v>
      </c>
      <c r="V561">
        <v>72</v>
      </c>
      <c r="W561">
        <v>6</v>
      </c>
      <c r="X561">
        <v>10</v>
      </c>
      <c r="Y561">
        <v>6</v>
      </c>
      <c r="Z561">
        <v>16</v>
      </c>
      <c r="AA561">
        <v>14</v>
      </c>
      <c r="AB561">
        <v>62</v>
      </c>
      <c r="AC561" s="26">
        <f t="shared" si="176"/>
        <v>0.22222222222222221</v>
      </c>
      <c r="AD561" s="20">
        <f t="shared" si="177"/>
        <v>5.6708860759493671</v>
      </c>
      <c r="AE561" s="20">
        <v>6.032</v>
      </c>
      <c r="AF561">
        <v>5</v>
      </c>
      <c r="AG561">
        <v>2.1</v>
      </c>
      <c r="AH561">
        <v>14</v>
      </c>
      <c r="AI561">
        <v>1183</v>
      </c>
      <c r="AJ561">
        <v>53254</v>
      </c>
      <c r="AK561" s="20">
        <v>887.56666666667002</v>
      </c>
      <c r="AL561">
        <v>886.85</v>
      </c>
      <c r="AM561">
        <v>888</v>
      </c>
      <c r="AN561" s="26">
        <f t="shared" si="178"/>
        <v>12.327314814814816</v>
      </c>
      <c r="AO561">
        <v>20.72</v>
      </c>
      <c r="AP561" s="41">
        <f t="shared" si="179"/>
        <v>0.59259259259259256</v>
      </c>
      <c r="AQ561">
        <v>164</v>
      </c>
      <c r="AR561">
        <v>164</v>
      </c>
      <c r="AS561">
        <v>164</v>
      </c>
      <c r="AT561">
        <v>132</v>
      </c>
      <c r="AU561">
        <v>132</v>
      </c>
      <c r="AV561">
        <v>92</v>
      </c>
      <c r="AW561">
        <v>77</v>
      </c>
      <c r="AX561">
        <v>23</v>
      </c>
      <c r="AY561">
        <v>7</v>
      </c>
      <c r="AZ561">
        <v>6</v>
      </c>
      <c r="BA561" s="42">
        <f t="shared" si="180"/>
        <v>13</v>
      </c>
      <c r="BB561">
        <v>7.22</v>
      </c>
      <c r="BC561">
        <v>40.793500000000002</v>
      </c>
      <c r="BD561" s="20">
        <v>151.69999999999999</v>
      </c>
      <c r="BE561" s="20">
        <f t="shared" si="181"/>
        <v>315.7</v>
      </c>
      <c r="BF561" s="20">
        <f t="shared" si="182"/>
        <v>21.358741613576139</v>
      </c>
      <c r="BG561">
        <v>230</v>
      </c>
      <c r="BH561">
        <v>229</v>
      </c>
      <c r="BI561">
        <v>440</v>
      </c>
      <c r="BJ561" s="41">
        <f t="shared" si="183"/>
        <v>0.34328358208955223</v>
      </c>
      <c r="BK561">
        <v>41</v>
      </c>
      <c r="BL561">
        <v>41</v>
      </c>
      <c r="BM561">
        <v>67</v>
      </c>
      <c r="BN561" s="42">
        <f t="shared" si="184"/>
        <v>-26</v>
      </c>
      <c r="BO561">
        <v>40</v>
      </c>
      <c r="BP561">
        <v>25</v>
      </c>
      <c r="BQ561">
        <v>49</v>
      </c>
      <c r="BR561">
        <v>63</v>
      </c>
      <c r="BS561" s="41">
        <f t="shared" si="185"/>
        <v>8.7743732590529241E-2</v>
      </c>
      <c r="BT561">
        <v>355</v>
      </c>
      <c r="BU561">
        <v>339</v>
      </c>
      <c r="BV561" s="41">
        <f t="shared" si="186"/>
        <v>0.51152737752161381</v>
      </c>
      <c r="BW561">
        <v>184</v>
      </c>
      <c r="BX561">
        <v>172</v>
      </c>
      <c r="BY561">
        <v>83</v>
      </c>
      <c r="BZ561">
        <v>91</v>
      </c>
      <c r="CA561">
        <v>88</v>
      </c>
      <c r="CB561">
        <v>76</v>
      </c>
      <c r="CC561">
        <v>76</v>
      </c>
      <c r="CD561">
        <v>86</v>
      </c>
      <c r="CE561">
        <v>151</v>
      </c>
      <c r="CF561">
        <v>118</v>
      </c>
      <c r="CG561">
        <v>204</v>
      </c>
      <c r="CH561">
        <v>203</v>
      </c>
      <c r="CI561">
        <v>0</v>
      </c>
      <c r="CJ561">
        <v>0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4</v>
      </c>
      <c r="CW561">
        <v>0</v>
      </c>
      <c r="CX561">
        <v>2</v>
      </c>
      <c r="CY561">
        <v>3</v>
      </c>
      <c r="CZ561">
        <v>35</v>
      </c>
      <c r="DA561">
        <v>4</v>
      </c>
      <c r="DB561">
        <v>4</v>
      </c>
      <c r="DC561">
        <v>11</v>
      </c>
      <c r="DD561">
        <v>18</v>
      </c>
      <c r="DE561">
        <v>2</v>
      </c>
      <c r="DF561">
        <v>0</v>
      </c>
      <c r="DG561">
        <v>53</v>
      </c>
      <c r="DH561">
        <v>7</v>
      </c>
      <c r="DI561">
        <v>9</v>
      </c>
      <c r="DJ561">
        <v>7</v>
      </c>
      <c r="DK561">
        <v>7</v>
      </c>
      <c r="DL561">
        <v>0</v>
      </c>
      <c r="DM561">
        <v>9</v>
      </c>
      <c r="DN561">
        <v>9</v>
      </c>
      <c r="DO561">
        <v>0</v>
      </c>
      <c r="DP561" s="42">
        <f t="shared" si="187"/>
        <v>2</v>
      </c>
      <c r="DQ561" s="20">
        <v>0.47500000000000003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762</v>
      </c>
      <c r="DX561">
        <v>936</v>
      </c>
      <c r="DY561">
        <v>582</v>
      </c>
      <c r="DZ561">
        <v>655</v>
      </c>
      <c r="EA561">
        <v>399</v>
      </c>
      <c r="EB561">
        <v>475</v>
      </c>
      <c r="EC561">
        <v>34.869999999999997</v>
      </c>
      <c r="ED561">
        <v>41.33</v>
      </c>
      <c r="EE561">
        <v>27</v>
      </c>
      <c r="EF561">
        <v>36</v>
      </c>
      <c r="EG561" s="41">
        <f t="shared" si="188"/>
        <v>6.7669172932330823E-2</v>
      </c>
      <c r="EH561" s="43">
        <f t="shared" si="189"/>
        <v>0.92421052631578948</v>
      </c>
      <c r="EI561" s="44">
        <f t="shared" si="190"/>
        <v>0.99187969924812025</v>
      </c>
      <c r="EJ561">
        <v>761</v>
      </c>
      <c r="EK561">
        <v>941</v>
      </c>
      <c r="EL561">
        <v>582</v>
      </c>
      <c r="EM561">
        <v>658</v>
      </c>
      <c r="EN561">
        <v>399</v>
      </c>
      <c r="EO561">
        <v>477</v>
      </c>
      <c r="EP561">
        <v>28</v>
      </c>
      <c r="EQ561">
        <v>37</v>
      </c>
      <c r="ER561">
        <v>373</v>
      </c>
      <c r="ES561">
        <v>457</v>
      </c>
      <c r="ET561">
        <v>136</v>
      </c>
      <c r="EU561">
        <v>165</v>
      </c>
      <c r="EV561">
        <v>13</v>
      </c>
      <c r="EW561">
        <v>21</v>
      </c>
      <c r="EX561">
        <v>42</v>
      </c>
      <c r="EY561">
        <v>60</v>
      </c>
      <c r="EZ561">
        <v>-0.2</v>
      </c>
      <c r="FA561">
        <v>1.1000000000000001</v>
      </c>
      <c r="FB561">
        <v>0.9</v>
      </c>
      <c r="FC561" s="20">
        <v>25.91</v>
      </c>
      <c r="FD561" s="26">
        <f t="shared" si="191"/>
        <v>0.35986111111111113</v>
      </c>
      <c r="FE561">
        <v>1.0532999999999999</v>
      </c>
      <c r="FF561">
        <v>0.09</v>
      </c>
      <c r="FG561">
        <v>0.55000000000000004</v>
      </c>
      <c r="FH561">
        <v>0.64</v>
      </c>
      <c r="FL561" s="42">
        <f t="shared" si="192"/>
        <v>118</v>
      </c>
      <c r="FM561" s="20">
        <f t="shared" si="193"/>
        <v>12.857142857142858</v>
      </c>
      <c r="FN561" s="41">
        <v>2.60814249E-2</v>
      </c>
      <c r="FO561" s="20">
        <f t="shared" si="194"/>
        <v>14.6</v>
      </c>
      <c r="FP561" s="20">
        <f t="shared" si="195"/>
        <v>16.094999999999999</v>
      </c>
      <c r="FQ561" s="20">
        <f t="shared" si="196"/>
        <v>114.87850256525907</v>
      </c>
      <c r="FR561">
        <v>7</v>
      </c>
      <c r="FS561" t="s">
        <v>558</v>
      </c>
      <c r="FT561">
        <v>124</v>
      </c>
      <c r="FV561" t="s">
        <v>711</v>
      </c>
      <c r="FW561" s="45">
        <v>1450000</v>
      </c>
      <c r="FX561" s="45">
        <v>1450000</v>
      </c>
      <c r="FY561">
        <v>309</v>
      </c>
      <c r="FZ561">
        <v>23</v>
      </c>
      <c r="GA561">
        <v>27</v>
      </c>
      <c r="GB561">
        <v>50</v>
      </c>
      <c r="GC561">
        <v>-7</v>
      </c>
      <c r="GD561">
        <v>79</v>
      </c>
      <c r="GE561">
        <v>397</v>
      </c>
      <c r="GF561">
        <v>3995</v>
      </c>
      <c r="GG561">
        <v>-3.3</v>
      </c>
      <c r="GH561">
        <v>4.2</v>
      </c>
      <c r="GI561">
        <v>1</v>
      </c>
      <c r="GJ561" s="42">
        <f t="shared" si="197"/>
        <v>14.6</v>
      </c>
    </row>
    <row r="562" spans="1:192" x14ac:dyDescent="0.45">
      <c r="A562" s="40">
        <v>33848</v>
      </c>
      <c r="B562" t="s">
        <v>2524</v>
      </c>
      <c r="D562" t="s">
        <v>399</v>
      </c>
      <c r="E562" t="s">
        <v>399</v>
      </c>
      <c r="F562">
        <v>75</v>
      </c>
      <c r="G562">
        <v>210</v>
      </c>
      <c r="K562" t="s">
        <v>92</v>
      </c>
      <c r="L562">
        <v>2015</v>
      </c>
      <c r="M562">
        <v>25</v>
      </c>
      <c r="N562">
        <v>3</v>
      </c>
      <c r="O562">
        <v>8477931</v>
      </c>
      <c r="P562" t="s">
        <v>3027</v>
      </c>
      <c r="Q562" t="s">
        <v>3028</v>
      </c>
      <c r="R562" t="s">
        <v>3029</v>
      </c>
      <c r="S562" t="s">
        <v>1133</v>
      </c>
      <c r="T562" t="s">
        <v>725</v>
      </c>
      <c r="U562" t="s">
        <v>917</v>
      </c>
      <c r="V562">
        <v>67</v>
      </c>
      <c r="W562">
        <v>7</v>
      </c>
      <c r="X562">
        <v>8</v>
      </c>
      <c r="Y562">
        <v>6</v>
      </c>
      <c r="Z562">
        <v>15</v>
      </c>
      <c r="AA562">
        <v>15</v>
      </c>
      <c r="AB562">
        <v>63</v>
      </c>
      <c r="AC562" s="26">
        <f t="shared" si="176"/>
        <v>0.22388059701492538</v>
      </c>
      <c r="AD562" s="20">
        <f t="shared" si="177"/>
        <v>11.058823529411764</v>
      </c>
      <c r="AE562" s="20">
        <v>5.9249999999999998</v>
      </c>
      <c r="AF562">
        <v>6</v>
      </c>
      <c r="AG562">
        <v>-0.4</v>
      </c>
      <c r="AH562">
        <v>14</v>
      </c>
      <c r="AI562">
        <v>1004</v>
      </c>
      <c r="AJ562">
        <v>44590</v>
      </c>
      <c r="AK562" s="20">
        <v>743.13333333333003</v>
      </c>
      <c r="AL562">
        <v>743.13</v>
      </c>
      <c r="AM562">
        <v>743</v>
      </c>
      <c r="AN562" s="26">
        <f t="shared" si="178"/>
        <v>11.092039800995025</v>
      </c>
      <c r="AO562">
        <v>18.739999999999998</v>
      </c>
      <c r="AP562" s="41">
        <f t="shared" si="179"/>
        <v>0.55555555555555558</v>
      </c>
      <c r="AQ562">
        <v>154</v>
      </c>
      <c r="AR562">
        <v>154</v>
      </c>
      <c r="AS562">
        <v>154</v>
      </c>
      <c r="AT562">
        <v>128</v>
      </c>
      <c r="AU562">
        <v>128</v>
      </c>
      <c r="AV562">
        <v>92</v>
      </c>
      <c r="AW562">
        <v>113</v>
      </c>
      <c r="AX562">
        <v>49</v>
      </c>
      <c r="AY562">
        <v>8</v>
      </c>
      <c r="AZ562">
        <v>11</v>
      </c>
      <c r="BA562" s="42">
        <f t="shared" si="180"/>
        <v>19</v>
      </c>
      <c r="BB562">
        <v>10.039999999999999</v>
      </c>
      <c r="BC562">
        <v>25.163</v>
      </c>
      <c r="BD562" s="20">
        <v>170.9</v>
      </c>
      <c r="BE562" s="20">
        <f t="shared" si="181"/>
        <v>324.89999999999998</v>
      </c>
      <c r="BF562" s="20">
        <f t="shared" si="182"/>
        <v>26.232287755843526</v>
      </c>
      <c r="BG562">
        <v>209</v>
      </c>
      <c r="BH562">
        <v>202</v>
      </c>
      <c r="BI562">
        <v>276</v>
      </c>
      <c r="BJ562" s="41">
        <f t="shared" si="183"/>
        <v>0.43092783505154642</v>
      </c>
      <c r="BK562">
        <v>53</v>
      </c>
      <c r="BL562">
        <v>52</v>
      </c>
      <c r="BM562">
        <v>89</v>
      </c>
      <c r="BN562" s="42">
        <f t="shared" si="184"/>
        <v>-37</v>
      </c>
      <c r="BO562">
        <v>36</v>
      </c>
      <c r="BP562">
        <v>14</v>
      </c>
      <c r="BQ562">
        <v>36</v>
      </c>
      <c r="BR562">
        <v>24</v>
      </c>
      <c r="BS562" s="41">
        <f t="shared" si="185"/>
        <v>4.060913705583756E-2</v>
      </c>
      <c r="BT562">
        <v>35</v>
      </c>
      <c r="BU562">
        <v>30</v>
      </c>
      <c r="BV562" s="41">
        <f t="shared" si="186"/>
        <v>0.53846153846153844</v>
      </c>
      <c r="BW562">
        <v>9</v>
      </c>
      <c r="BX562">
        <v>6</v>
      </c>
      <c r="BY562">
        <v>11</v>
      </c>
      <c r="BZ562">
        <v>11</v>
      </c>
      <c r="CA562">
        <v>15</v>
      </c>
      <c r="CB562">
        <v>13</v>
      </c>
      <c r="CC562">
        <v>10</v>
      </c>
      <c r="CD562">
        <v>9</v>
      </c>
      <c r="CE562">
        <v>12</v>
      </c>
      <c r="CF562">
        <v>11</v>
      </c>
      <c r="CG562">
        <v>22</v>
      </c>
      <c r="CH562">
        <v>18</v>
      </c>
      <c r="CI562">
        <v>0</v>
      </c>
      <c r="CJ562">
        <v>0</v>
      </c>
      <c r="CK562">
        <v>2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6</v>
      </c>
      <c r="CW562">
        <v>0</v>
      </c>
      <c r="CX562">
        <v>2</v>
      </c>
      <c r="CY562">
        <v>5</v>
      </c>
      <c r="CZ562">
        <v>29</v>
      </c>
      <c r="DA562">
        <v>11</v>
      </c>
      <c r="DB562">
        <v>5</v>
      </c>
      <c r="DC562">
        <v>2</v>
      </c>
      <c r="DD562">
        <v>3</v>
      </c>
      <c r="DE562">
        <v>2</v>
      </c>
      <c r="DF562">
        <v>7</v>
      </c>
      <c r="DG562">
        <v>62</v>
      </c>
      <c r="DH562">
        <v>7</v>
      </c>
      <c r="DI562">
        <v>10</v>
      </c>
      <c r="DJ562">
        <v>7</v>
      </c>
      <c r="DK562">
        <v>7</v>
      </c>
      <c r="DL562">
        <v>0</v>
      </c>
      <c r="DM562">
        <v>10</v>
      </c>
      <c r="DN562">
        <v>10</v>
      </c>
      <c r="DO562">
        <v>0</v>
      </c>
      <c r="DP562" s="42">
        <f t="shared" si="187"/>
        <v>3</v>
      </c>
      <c r="DQ562" s="20">
        <v>0.84699999999999998</v>
      </c>
      <c r="DR562">
        <v>7</v>
      </c>
      <c r="DS562">
        <v>0</v>
      </c>
      <c r="DT562">
        <v>0</v>
      </c>
      <c r="DU562">
        <v>0</v>
      </c>
      <c r="DV562">
        <v>0</v>
      </c>
      <c r="DW562">
        <v>664</v>
      </c>
      <c r="DX562">
        <v>784</v>
      </c>
      <c r="DY562">
        <v>500</v>
      </c>
      <c r="DZ562">
        <v>567</v>
      </c>
      <c r="EA562">
        <v>354</v>
      </c>
      <c r="EB562">
        <v>419</v>
      </c>
      <c r="EC562">
        <v>31.13</v>
      </c>
      <c r="ED562">
        <v>35.08</v>
      </c>
      <c r="EE562">
        <v>27</v>
      </c>
      <c r="EF562">
        <v>29</v>
      </c>
      <c r="EG562" s="41">
        <f t="shared" si="188"/>
        <v>7.6271186440677971E-2</v>
      </c>
      <c r="EH562" s="43">
        <f t="shared" si="189"/>
        <v>0.93078758949880669</v>
      </c>
      <c r="EI562" s="44">
        <f t="shared" si="190"/>
        <v>1.0070587759394847</v>
      </c>
      <c r="EJ562">
        <v>662</v>
      </c>
      <c r="EK562">
        <v>784</v>
      </c>
      <c r="EL562">
        <v>497</v>
      </c>
      <c r="EM562">
        <v>567</v>
      </c>
      <c r="EN562">
        <v>352</v>
      </c>
      <c r="EO562">
        <v>419</v>
      </c>
      <c r="EP562">
        <v>27</v>
      </c>
      <c r="EQ562">
        <v>29</v>
      </c>
      <c r="ER562">
        <v>330</v>
      </c>
      <c r="ES562">
        <v>370</v>
      </c>
      <c r="ET562">
        <v>116</v>
      </c>
      <c r="EU562">
        <v>149</v>
      </c>
      <c r="EV562">
        <v>9</v>
      </c>
      <c r="EW562">
        <v>16</v>
      </c>
      <c r="EX562">
        <v>44</v>
      </c>
      <c r="EY562">
        <v>49</v>
      </c>
      <c r="EZ562">
        <v>0.2</v>
      </c>
      <c r="FA562">
        <v>1</v>
      </c>
      <c r="FB562">
        <v>1.2</v>
      </c>
      <c r="FC562" s="20">
        <v>19.45</v>
      </c>
      <c r="FD562" s="26">
        <f t="shared" si="191"/>
        <v>0.29029850746268654</v>
      </c>
      <c r="FE562">
        <v>1.0469999999999999</v>
      </c>
      <c r="FF562">
        <v>0.11</v>
      </c>
      <c r="FG562">
        <v>-0.18</v>
      </c>
      <c r="FH562">
        <v>-0.06</v>
      </c>
      <c r="FL562" s="42">
        <f t="shared" si="192"/>
        <v>91</v>
      </c>
      <c r="FM562" s="20">
        <f t="shared" si="193"/>
        <v>12.714285714285714</v>
      </c>
      <c r="FN562" s="41">
        <v>3.2824383800000002E-2</v>
      </c>
      <c r="FO562" s="20">
        <f t="shared" si="194"/>
        <v>13.6</v>
      </c>
      <c r="FP562" s="20">
        <f t="shared" si="195"/>
        <v>15.1694</v>
      </c>
      <c r="FQ562" s="20">
        <f t="shared" si="196"/>
        <v>116.91090387953656</v>
      </c>
      <c r="FR562">
        <v>4</v>
      </c>
      <c r="FS562" t="s">
        <v>189</v>
      </c>
      <c r="FT562">
        <v>195</v>
      </c>
      <c r="FV562" t="s">
        <v>751</v>
      </c>
      <c r="FW562" s="45">
        <v>650000</v>
      </c>
      <c r="FX562" s="45">
        <v>612500</v>
      </c>
      <c r="FY562">
        <v>84</v>
      </c>
      <c r="FZ562">
        <v>8</v>
      </c>
      <c r="GA562">
        <v>8</v>
      </c>
      <c r="GB562">
        <v>16</v>
      </c>
      <c r="GC562">
        <v>3</v>
      </c>
      <c r="GD562">
        <v>18</v>
      </c>
      <c r="GE562">
        <v>113</v>
      </c>
      <c r="GF562">
        <v>915</v>
      </c>
      <c r="GG562">
        <v>-0.1</v>
      </c>
      <c r="GH562">
        <v>1.1000000000000001</v>
      </c>
      <c r="GI562">
        <v>1</v>
      </c>
      <c r="GJ562" s="42">
        <f t="shared" si="197"/>
        <v>13.6</v>
      </c>
    </row>
    <row r="563" spans="1:192" x14ac:dyDescent="0.45">
      <c r="A563" s="40">
        <v>35102</v>
      </c>
      <c r="B563" t="s">
        <v>864</v>
      </c>
      <c r="C563" t="s">
        <v>145</v>
      </c>
      <c r="D563" t="s">
        <v>91</v>
      </c>
      <c r="E563" t="s">
        <v>91</v>
      </c>
      <c r="F563">
        <v>76</v>
      </c>
      <c r="G563">
        <v>216</v>
      </c>
      <c r="H563">
        <v>2014</v>
      </c>
      <c r="I563">
        <v>1</v>
      </c>
      <c r="J563">
        <v>1</v>
      </c>
      <c r="K563" t="s">
        <v>202</v>
      </c>
      <c r="L563">
        <v>2014</v>
      </c>
      <c r="M563">
        <v>21</v>
      </c>
      <c r="N563">
        <v>4</v>
      </c>
      <c r="O563">
        <v>8477932</v>
      </c>
      <c r="P563" t="s">
        <v>3030</v>
      </c>
      <c r="Q563" t="s">
        <v>3031</v>
      </c>
      <c r="R563" t="s">
        <v>3032</v>
      </c>
      <c r="S563" t="s">
        <v>3033</v>
      </c>
      <c r="T563" t="s">
        <v>720</v>
      </c>
      <c r="U563" t="s">
        <v>373</v>
      </c>
      <c r="V563">
        <v>82</v>
      </c>
      <c r="W563">
        <v>16</v>
      </c>
      <c r="X563">
        <v>22</v>
      </c>
      <c r="Y563">
        <v>6</v>
      </c>
      <c r="Z563">
        <v>38</v>
      </c>
      <c r="AA563">
        <v>7</v>
      </c>
      <c r="AB563">
        <v>40</v>
      </c>
      <c r="AC563" s="26">
        <f t="shared" si="176"/>
        <v>0.46341463414634149</v>
      </c>
      <c r="AD563" s="20">
        <f t="shared" si="177"/>
        <v>3.3215859030837009</v>
      </c>
      <c r="AE563" s="20">
        <v>14.401</v>
      </c>
      <c r="AF563">
        <v>9</v>
      </c>
      <c r="AG563">
        <v>-8.9</v>
      </c>
      <c r="AH563">
        <v>71</v>
      </c>
      <c r="AI563">
        <v>2376</v>
      </c>
      <c r="AJ563">
        <v>115074</v>
      </c>
      <c r="AK563" s="20">
        <v>1917.9</v>
      </c>
      <c r="AL563">
        <v>1917.9</v>
      </c>
      <c r="AM563">
        <v>1918</v>
      </c>
      <c r="AN563" s="26">
        <f t="shared" si="178"/>
        <v>23.389024390243904</v>
      </c>
      <c r="AO563">
        <v>38.65</v>
      </c>
      <c r="AP563" s="41">
        <f t="shared" si="179"/>
        <v>0.33043478260869563</v>
      </c>
      <c r="AQ563">
        <v>399</v>
      </c>
      <c r="AR563">
        <v>399</v>
      </c>
      <c r="AS563">
        <v>399</v>
      </c>
      <c r="AT563">
        <v>283</v>
      </c>
      <c r="AU563">
        <v>283</v>
      </c>
      <c r="AV563">
        <v>189</v>
      </c>
      <c r="AW563">
        <v>134</v>
      </c>
      <c r="AX563">
        <v>25</v>
      </c>
      <c r="AY563">
        <v>4</v>
      </c>
      <c r="AZ563">
        <v>17</v>
      </c>
      <c r="BA563" s="42">
        <f t="shared" si="180"/>
        <v>21</v>
      </c>
      <c r="BB563">
        <v>12.95</v>
      </c>
      <c r="BC563">
        <v>43.179900000000004</v>
      </c>
      <c r="BD563" s="20">
        <v>88.2</v>
      </c>
      <c r="BE563" s="20">
        <f t="shared" si="181"/>
        <v>487.2</v>
      </c>
      <c r="BF563" s="20">
        <f t="shared" si="182"/>
        <v>15.241670577193803</v>
      </c>
      <c r="BG563">
        <v>622</v>
      </c>
      <c r="BH563">
        <v>663</v>
      </c>
      <c r="BI563">
        <v>892</v>
      </c>
      <c r="BJ563" s="41">
        <f t="shared" si="183"/>
        <v>0.41083223249669748</v>
      </c>
      <c r="BK563">
        <v>69</v>
      </c>
      <c r="BL563">
        <v>69</v>
      </c>
      <c r="BM563">
        <v>72</v>
      </c>
      <c r="BN563" s="42">
        <f t="shared" si="184"/>
        <v>-3</v>
      </c>
      <c r="BO563">
        <v>94</v>
      </c>
      <c r="BP563">
        <v>99</v>
      </c>
      <c r="BQ563">
        <v>40</v>
      </c>
      <c r="BR563">
        <v>121</v>
      </c>
      <c r="BS563" s="41">
        <f t="shared" si="185"/>
        <v>6.9821119446047311E-2</v>
      </c>
      <c r="BT563">
        <v>0</v>
      </c>
      <c r="BU563">
        <v>0</v>
      </c>
      <c r="BV563" s="41">
        <f t="shared" si="186"/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5</v>
      </c>
      <c r="CL563">
        <v>4</v>
      </c>
      <c r="CM563">
        <v>0</v>
      </c>
      <c r="CN563">
        <v>0</v>
      </c>
      <c r="CO563">
        <v>0</v>
      </c>
      <c r="CP563">
        <v>3</v>
      </c>
      <c r="CQ563">
        <v>0</v>
      </c>
      <c r="CR563">
        <v>6</v>
      </c>
      <c r="CS563">
        <v>3</v>
      </c>
      <c r="CT563">
        <v>1</v>
      </c>
      <c r="CU563">
        <v>0</v>
      </c>
      <c r="CV563">
        <v>3</v>
      </c>
      <c r="CW563">
        <v>1</v>
      </c>
      <c r="CX563">
        <v>7</v>
      </c>
      <c r="CY563">
        <v>5</v>
      </c>
      <c r="CZ563">
        <v>81</v>
      </c>
      <c r="DA563">
        <v>12</v>
      </c>
      <c r="DB563">
        <v>1</v>
      </c>
      <c r="DC563">
        <v>88</v>
      </c>
      <c r="DD563">
        <v>30</v>
      </c>
      <c r="DE563">
        <v>2</v>
      </c>
      <c r="DF563">
        <v>0</v>
      </c>
      <c r="DG563">
        <v>56</v>
      </c>
      <c r="DH563">
        <v>31</v>
      </c>
      <c r="DI563">
        <v>9</v>
      </c>
      <c r="DJ563">
        <v>32</v>
      </c>
      <c r="DK563">
        <v>29</v>
      </c>
      <c r="DL563">
        <v>3</v>
      </c>
      <c r="DM563">
        <v>12</v>
      </c>
      <c r="DN563">
        <v>9</v>
      </c>
      <c r="DO563">
        <v>3</v>
      </c>
      <c r="DP563" s="42">
        <f t="shared" si="187"/>
        <v>-22</v>
      </c>
      <c r="DQ563" s="20">
        <v>-6.3780000000000001</v>
      </c>
      <c r="DR563">
        <v>28</v>
      </c>
      <c r="DS563">
        <v>3</v>
      </c>
      <c r="DT563">
        <v>0</v>
      </c>
      <c r="DU563">
        <v>0</v>
      </c>
      <c r="DV563">
        <v>0</v>
      </c>
      <c r="DW563">
        <v>1935</v>
      </c>
      <c r="DX563">
        <v>2041</v>
      </c>
      <c r="DY563">
        <v>1526</v>
      </c>
      <c r="DZ563">
        <v>1612</v>
      </c>
      <c r="EA563">
        <v>1113</v>
      </c>
      <c r="EB563">
        <v>1207</v>
      </c>
      <c r="EC563">
        <v>101.44</v>
      </c>
      <c r="ED563">
        <v>113.45</v>
      </c>
      <c r="EE563">
        <v>115</v>
      </c>
      <c r="EF563">
        <v>104</v>
      </c>
      <c r="EG563" s="41">
        <f t="shared" si="188"/>
        <v>0.10332434860736747</v>
      </c>
      <c r="EH563" s="43">
        <f t="shared" si="189"/>
        <v>0.91383595691797848</v>
      </c>
      <c r="EI563" s="44">
        <f t="shared" si="190"/>
        <v>1.017160305525346</v>
      </c>
      <c r="EJ563">
        <v>1937</v>
      </c>
      <c r="EK563">
        <v>2037</v>
      </c>
      <c r="EL563">
        <v>1531</v>
      </c>
      <c r="EM563">
        <v>1609</v>
      </c>
      <c r="EN563">
        <v>1114</v>
      </c>
      <c r="EO563">
        <v>1204</v>
      </c>
      <c r="EP563">
        <v>115</v>
      </c>
      <c r="EQ563">
        <v>103</v>
      </c>
      <c r="ER563">
        <v>944</v>
      </c>
      <c r="ES563">
        <v>1004</v>
      </c>
      <c r="ET563">
        <v>341</v>
      </c>
      <c r="EU563">
        <v>431</v>
      </c>
      <c r="EV563">
        <v>57</v>
      </c>
      <c r="EW563">
        <v>58</v>
      </c>
      <c r="EX563">
        <v>120</v>
      </c>
      <c r="EY563">
        <v>127</v>
      </c>
      <c r="EZ563">
        <v>3.1</v>
      </c>
      <c r="FA563">
        <v>4.7</v>
      </c>
      <c r="FB563">
        <v>7.8</v>
      </c>
      <c r="FC563" s="20">
        <v>36.119999999999997</v>
      </c>
      <c r="FD563" s="26">
        <f t="shared" si="191"/>
        <v>0.44048780487804873</v>
      </c>
      <c r="FE563">
        <v>3.6189999999999998</v>
      </c>
      <c r="FF563">
        <v>-0.12</v>
      </c>
      <c r="FG563">
        <v>-0.27</v>
      </c>
      <c r="FH563">
        <v>-0.39</v>
      </c>
      <c r="FL563" s="42">
        <f t="shared" si="192"/>
        <v>264</v>
      </c>
      <c r="FM563" s="20">
        <f t="shared" si="193"/>
        <v>3.8928571428571428</v>
      </c>
      <c r="FN563" s="41">
        <v>6.9868995599999997E-2</v>
      </c>
      <c r="FO563" s="20">
        <f t="shared" si="194"/>
        <v>30.9</v>
      </c>
      <c r="FP563" s="20">
        <f t="shared" si="195"/>
        <v>36.724400000000003</v>
      </c>
      <c r="FQ563" s="20">
        <f t="shared" si="196"/>
        <v>124.38604723916784</v>
      </c>
      <c r="FV563" t="s">
        <v>711</v>
      </c>
      <c r="FW563" s="45">
        <v>9000000</v>
      </c>
      <c r="FX563" s="45">
        <v>7500000</v>
      </c>
      <c r="FY563">
        <v>309</v>
      </c>
      <c r="FZ563">
        <v>53</v>
      </c>
      <c r="GA563">
        <v>81</v>
      </c>
      <c r="GB563">
        <v>134</v>
      </c>
      <c r="GC563">
        <v>16</v>
      </c>
      <c r="GD563">
        <v>202</v>
      </c>
      <c r="GE563">
        <v>766</v>
      </c>
      <c r="GF563">
        <v>6835</v>
      </c>
      <c r="GG563">
        <v>12</v>
      </c>
      <c r="GH563">
        <v>15.9</v>
      </c>
      <c r="GI563">
        <v>27.8</v>
      </c>
      <c r="GJ563" s="42">
        <f t="shared" si="197"/>
        <v>30.9</v>
      </c>
    </row>
    <row r="564" spans="1:192" x14ac:dyDescent="0.45">
      <c r="A564" s="40">
        <v>35009</v>
      </c>
      <c r="B564" t="s">
        <v>3034</v>
      </c>
      <c r="C564" t="s">
        <v>163</v>
      </c>
      <c r="D564" t="s">
        <v>91</v>
      </c>
      <c r="E564" t="s">
        <v>91</v>
      </c>
      <c r="F564">
        <v>73</v>
      </c>
      <c r="G564">
        <v>192</v>
      </c>
      <c r="H564">
        <v>2014</v>
      </c>
      <c r="I564">
        <v>1</v>
      </c>
      <c r="J564">
        <v>2</v>
      </c>
      <c r="K564" t="s">
        <v>202</v>
      </c>
      <c r="L564">
        <v>2014</v>
      </c>
      <c r="M564">
        <v>22</v>
      </c>
      <c r="N564">
        <v>4</v>
      </c>
      <c r="O564">
        <v>8477933</v>
      </c>
      <c r="P564" t="s">
        <v>3035</v>
      </c>
      <c r="Q564" t="s">
        <v>3036</v>
      </c>
      <c r="R564" t="s">
        <v>3037</v>
      </c>
      <c r="S564" t="s">
        <v>3038</v>
      </c>
      <c r="T564" t="s">
        <v>716</v>
      </c>
      <c r="U564" t="s">
        <v>313</v>
      </c>
      <c r="V564">
        <v>82</v>
      </c>
      <c r="W564">
        <v>25</v>
      </c>
      <c r="X564">
        <v>25</v>
      </c>
      <c r="Y564">
        <v>14</v>
      </c>
      <c r="Z564">
        <v>50</v>
      </c>
      <c r="AA564">
        <v>3</v>
      </c>
      <c r="AB564">
        <v>14</v>
      </c>
      <c r="AC564" s="26">
        <f t="shared" si="176"/>
        <v>0.6097560975609756</v>
      </c>
      <c r="AD564" s="20">
        <f t="shared" si="177"/>
        <v>5.8083832335329362</v>
      </c>
      <c r="AE564" s="20">
        <v>20.023</v>
      </c>
      <c r="AF564">
        <v>-24</v>
      </c>
      <c r="AG564">
        <v>1.2</v>
      </c>
      <c r="AH564">
        <v>26</v>
      </c>
      <c r="AI564">
        <v>1718</v>
      </c>
      <c r="AJ564">
        <v>84139</v>
      </c>
      <c r="AK564" s="20">
        <v>1402.3166666667</v>
      </c>
      <c r="AL564">
        <v>1402.32</v>
      </c>
      <c r="AM564">
        <v>1402</v>
      </c>
      <c r="AN564" s="26">
        <f t="shared" si="178"/>
        <v>17.101422764227642</v>
      </c>
      <c r="AO564">
        <v>28.53</v>
      </c>
      <c r="AP564" s="41">
        <f t="shared" si="179"/>
        <v>0.625</v>
      </c>
      <c r="AQ564">
        <v>298</v>
      </c>
      <c r="AR564">
        <v>298</v>
      </c>
      <c r="AS564">
        <v>299</v>
      </c>
      <c r="AT564">
        <v>258</v>
      </c>
      <c r="AU564">
        <v>259</v>
      </c>
      <c r="AV564">
        <v>188</v>
      </c>
      <c r="AW564">
        <v>208</v>
      </c>
      <c r="AX564">
        <v>121</v>
      </c>
      <c r="AY564">
        <v>6</v>
      </c>
      <c r="AZ564">
        <v>16</v>
      </c>
      <c r="BA564" s="42">
        <f t="shared" si="180"/>
        <v>22</v>
      </c>
      <c r="BB564">
        <v>24</v>
      </c>
      <c r="BC564">
        <v>28.3032</v>
      </c>
      <c r="BD564" s="20">
        <v>278.39999999999998</v>
      </c>
      <c r="BE564" s="20">
        <f t="shared" si="181"/>
        <v>576.4</v>
      </c>
      <c r="BF564" s="20">
        <f t="shared" si="182"/>
        <v>24.661988704432652</v>
      </c>
      <c r="BG564">
        <v>691</v>
      </c>
      <c r="BH564">
        <v>446</v>
      </c>
      <c r="BI564">
        <v>349</v>
      </c>
      <c r="BJ564" s="41">
        <f t="shared" si="183"/>
        <v>0.66442307692307689</v>
      </c>
      <c r="BK564">
        <v>48</v>
      </c>
      <c r="BL564">
        <v>47</v>
      </c>
      <c r="BM564">
        <v>118</v>
      </c>
      <c r="BN564" s="42">
        <f t="shared" si="184"/>
        <v>-71</v>
      </c>
      <c r="BO564">
        <v>71</v>
      </c>
      <c r="BP564">
        <v>29</v>
      </c>
      <c r="BQ564">
        <v>29</v>
      </c>
      <c r="BR564">
        <v>42</v>
      </c>
      <c r="BS564" s="41">
        <f t="shared" si="185"/>
        <v>4.7835990888382689E-2</v>
      </c>
      <c r="BT564">
        <v>56</v>
      </c>
      <c r="BU564">
        <v>86</v>
      </c>
      <c r="BV564" s="41">
        <f t="shared" si="186"/>
        <v>0.39436619718309857</v>
      </c>
      <c r="BW564">
        <v>16</v>
      </c>
      <c r="BX564">
        <v>22</v>
      </c>
      <c r="BY564">
        <v>14</v>
      </c>
      <c r="BZ564">
        <v>26</v>
      </c>
      <c r="CA564">
        <v>26</v>
      </c>
      <c r="CB564">
        <v>38</v>
      </c>
      <c r="CC564">
        <v>6</v>
      </c>
      <c r="CD564">
        <v>21</v>
      </c>
      <c r="CE564">
        <v>29</v>
      </c>
      <c r="CF564">
        <v>40</v>
      </c>
      <c r="CG564">
        <v>38</v>
      </c>
      <c r="CH564">
        <v>50</v>
      </c>
      <c r="CI564">
        <v>1</v>
      </c>
      <c r="CJ564">
        <v>0</v>
      </c>
      <c r="CK564">
        <v>3</v>
      </c>
      <c r="CL564">
        <v>5</v>
      </c>
      <c r="CM564">
        <v>2</v>
      </c>
      <c r="CN564">
        <v>0</v>
      </c>
      <c r="CO564">
        <v>0</v>
      </c>
      <c r="CP564">
        <v>7</v>
      </c>
      <c r="CQ564">
        <v>1</v>
      </c>
      <c r="CR564">
        <v>0</v>
      </c>
      <c r="CS564">
        <v>2</v>
      </c>
      <c r="CT564">
        <v>5</v>
      </c>
      <c r="CU564">
        <v>0</v>
      </c>
      <c r="CV564">
        <v>10</v>
      </c>
      <c r="CW564">
        <v>1</v>
      </c>
      <c r="CX564">
        <v>2</v>
      </c>
      <c r="CY564">
        <v>14</v>
      </c>
      <c r="CZ564">
        <v>54</v>
      </c>
      <c r="DA564">
        <v>22</v>
      </c>
      <c r="DB564">
        <v>3</v>
      </c>
      <c r="DC564">
        <v>7</v>
      </c>
      <c r="DD564">
        <v>21</v>
      </c>
      <c r="DE564">
        <v>22</v>
      </c>
      <c r="DF564">
        <v>0</v>
      </c>
      <c r="DG564">
        <v>113</v>
      </c>
      <c r="DH564">
        <v>13</v>
      </c>
      <c r="DI564">
        <v>21</v>
      </c>
      <c r="DJ564">
        <v>13</v>
      </c>
      <c r="DK564">
        <v>13</v>
      </c>
      <c r="DL564">
        <v>0</v>
      </c>
      <c r="DM564">
        <v>21</v>
      </c>
      <c r="DN564">
        <v>21</v>
      </c>
      <c r="DO564">
        <v>0</v>
      </c>
      <c r="DP564" s="42">
        <f t="shared" si="187"/>
        <v>8</v>
      </c>
      <c r="DQ564" s="20">
        <v>7.8280000000000003</v>
      </c>
      <c r="DR564">
        <v>13</v>
      </c>
      <c r="DS564">
        <v>0</v>
      </c>
      <c r="DT564">
        <v>0</v>
      </c>
      <c r="DU564">
        <v>0</v>
      </c>
      <c r="DV564">
        <v>0</v>
      </c>
      <c r="DW564">
        <v>1605</v>
      </c>
      <c r="DX564">
        <v>1061</v>
      </c>
      <c r="DY564">
        <v>1249</v>
      </c>
      <c r="DZ564">
        <v>836</v>
      </c>
      <c r="EA564">
        <v>892</v>
      </c>
      <c r="EB564">
        <v>609</v>
      </c>
      <c r="EC564">
        <v>76.61</v>
      </c>
      <c r="ED564">
        <v>57.87</v>
      </c>
      <c r="EE564">
        <v>80</v>
      </c>
      <c r="EF564">
        <v>66</v>
      </c>
      <c r="EG564" s="41">
        <f t="shared" si="188"/>
        <v>8.9686098654708515E-2</v>
      </c>
      <c r="EH564" s="43">
        <f t="shared" si="189"/>
        <v>0.89162561576354682</v>
      </c>
      <c r="EI564" s="44">
        <f t="shared" si="190"/>
        <v>0.98131171441825538</v>
      </c>
      <c r="EJ564">
        <v>1606</v>
      </c>
      <c r="EK564">
        <v>1062</v>
      </c>
      <c r="EL564">
        <v>1249</v>
      </c>
      <c r="EM564">
        <v>836</v>
      </c>
      <c r="EN564">
        <v>892</v>
      </c>
      <c r="EO564">
        <v>609</v>
      </c>
      <c r="EP564">
        <v>80</v>
      </c>
      <c r="EQ564">
        <v>65</v>
      </c>
      <c r="ER564">
        <v>769</v>
      </c>
      <c r="ES564">
        <v>454</v>
      </c>
      <c r="ET564">
        <v>292</v>
      </c>
      <c r="EU564">
        <v>187</v>
      </c>
      <c r="EV564">
        <v>46</v>
      </c>
      <c r="EW564">
        <v>34</v>
      </c>
      <c r="EX564">
        <v>69</v>
      </c>
      <c r="EY564">
        <v>80</v>
      </c>
      <c r="EZ564">
        <v>3.9</v>
      </c>
      <c r="FA564">
        <v>1.1000000000000001</v>
      </c>
      <c r="FB564">
        <v>5</v>
      </c>
      <c r="FC564" s="20">
        <v>52.08</v>
      </c>
      <c r="FD564" s="26">
        <f t="shared" si="191"/>
        <v>0.6351219512195122</v>
      </c>
      <c r="FE564">
        <v>6.0022000000000002</v>
      </c>
      <c r="FF564">
        <v>0.71</v>
      </c>
      <c r="FG564">
        <v>0.01</v>
      </c>
      <c r="FH564">
        <v>0.72</v>
      </c>
      <c r="FI564">
        <v>3</v>
      </c>
      <c r="FJ564">
        <v>1</v>
      </c>
      <c r="FK564">
        <v>0</v>
      </c>
      <c r="FL564" s="42">
        <f t="shared" si="192"/>
        <v>116</v>
      </c>
      <c r="FM564" s="20">
        <f t="shared" si="193"/>
        <v>5.9230769230769234</v>
      </c>
      <c r="FN564" s="41">
        <v>0.14450867049999999</v>
      </c>
      <c r="FO564" s="20">
        <f t="shared" si="194"/>
        <v>47.4</v>
      </c>
      <c r="FP564" s="20">
        <f t="shared" si="195"/>
        <v>51.565600000000003</v>
      </c>
      <c r="FQ564" s="20">
        <f t="shared" si="196"/>
        <v>114.06811569399281</v>
      </c>
      <c r="FV564" t="s">
        <v>751</v>
      </c>
      <c r="FW564" s="45">
        <v>832500</v>
      </c>
      <c r="FX564" s="45">
        <v>894167</v>
      </c>
      <c r="FY564">
        <v>249</v>
      </c>
      <c r="FZ564">
        <v>65</v>
      </c>
      <c r="GA564">
        <v>75</v>
      </c>
      <c r="GB564">
        <v>140</v>
      </c>
      <c r="GC564">
        <v>-44</v>
      </c>
      <c r="GD564">
        <v>44</v>
      </c>
      <c r="GE564">
        <v>534</v>
      </c>
      <c r="GF564">
        <v>4186</v>
      </c>
      <c r="GG564">
        <v>10.8</v>
      </c>
      <c r="GH564">
        <v>3.9</v>
      </c>
      <c r="GI564">
        <v>14.8</v>
      </c>
      <c r="GJ564" s="42">
        <f t="shared" si="197"/>
        <v>47.4</v>
      </c>
    </row>
    <row r="565" spans="1:192" x14ac:dyDescent="0.45">
      <c r="A565" s="40">
        <v>34999</v>
      </c>
      <c r="B565" t="s">
        <v>3039</v>
      </c>
      <c r="D565" t="s">
        <v>246</v>
      </c>
      <c r="E565" t="s">
        <v>246</v>
      </c>
      <c r="F565">
        <v>74</v>
      </c>
      <c r="G565">
        <v>215</v>
      </c>
      <c r="H565">
        <v>2014</v>
      </c>
      <c r="I565">
        <v>1</v>
      </c>
      <c r="J565">
        <v>3</v>
      </c>
      <c r="K565" t="s">
        <v>92</v>
      </c>
      <c r="L565">
        <v>2014</v>
      </c>
      <c r="M565">
        <v>22</v>
      </c>
      <c r="N565">
        <v>4</v>
      </c>
      <c r="O565">
        <v>8477934</v>
      </c>
      <c r="P565" t="s">
        <v>3040</v>
      </c>
      <c r="Q565" t="s">
        <v>3041</v>
      </c>
      <c r="R565" t="s">
        <v>3042</v>
      </c>
      <c r="S565" t="s">
        <v>3043</v>
      </c>
      <c r="T565" t="s">
        <v>716</v>
      </c>
      <c r="U565" t="s">
        <v>166</v>
      </c>
      <c r="V565">
        <v>78</v>
      </c>
      <c r="W565">
        <v>25</v>
      </c>
      <c r="X565">
        <v>45</v>
      </c>
      <c r="Y565">
        <v>34</v>
      </c>
      <c r="Z565">
        <v>70</v>
      </c>
      <c r="AA565">
        <v>2</v>
      </c>
      <c r="AB565">
        <v>38</v>
      </c>
      <c r="AC565" s="26">
        <f t="shared" si="176"/>
        <v>0.89743589743589747</v>
      </c>
      <c r="AD565" s="20">
        <f t="shared" si="177"/>
        <v>14.052356020942412</v>
      </c>
      <c r="AE565" s="20">
        <v>26.024000000000001</v>
      </c>
      <c r="AF565">
        <v>-7</v>
      </c>
      <c r="AG565">
        <v>10.8</v>
      </c>
      <c r="AH565">
        <v>30</v>
      </c>
      <c r="AI565">
        <v>1759</v>
      </c>
      <c r="AJ565">
        <v>90419</v>
      </c>
      <c r="AK565" s="20">
        <v>1506.6166666667</v>
      </c>
      <c r="AL565">
        <v>1506.62</v>
      </c>
      <c r="AM565">
        <v>1507</v>
      </c>
      <c r="AN565" s="26">
        <f t="shared" si="178"/>
        <v>19.320299145299145</v>
      </c>
      <c r="AO565">
        <v>31.89</v>
      </c>
      <c r="AP565" s="41">
        <f t="shared" si="179"/>
        <v>0.76923076923076927</v>
      </c>
      <c r="AQ565">
        <v>323</v>
      </c>
      <c r="AR565">
        <v>323</v>
      </c>
      <c r="AS565">
        <v>324</v>
      </c>
      <c r="AT565">
        <v>265</v>
      </c>
      <c r="AU565">
        <v>266</v>
      </c>
      <c r="AV565">
        <v>194</v>
      </c>
      <c r="AW565">
        <v>205</v>
      </c>
      <c r="AX565">
        <v>82</v>
      </c>
      <c r="AY565">
        <v>6</v>
      </c>
      <c r="AZ565">
        <v>20</v>
      </c>
      <c r="BA565" s="42">
        <f t="shared" si="180"/>
        <v>26</v>
      </c>
      <c r="BB565">
        <v>22.49</v>
      </c>
      <c r="BC565">
        <v>24.268000000000001</v>
      </c>
      <c r="BD565" s="20">
        <v>564.6</v>
      </c>
      <c r="BE565" s="20">
        <f t="shared" si="181"/>
        <v>887.6</v>
      </c>
      <c r="BF565" s="20">
        <f t="shared" si="182"/>
        <v>35.347997504347489</v>
      </c>
      <c r="BG565">
        <v>637</v>
      </c>
      <c r="BH565">
        <v>501</v>
      </c>
      <c r="BI565">
        <v>448</v>
      </c>
      <c r="BJ565" s="41">
        <f t="shared" si="183"/>
        <v>0.58709677419354833</v>
      </c>
      <c r="BK565">
        <v>40</v>
      </c>
      <c r="BL565">
        <v>40</v>
      </c>
      <c r="BM565">
        <v>99</v>
      </c>
      <c r="BN565" s="42">
        <f t="shared" si="184"/>
        <v>-59</v>
      </c>
      <c r="BO565">
        <v>72</v>
      </c>
      <c r="BP565">
        <v>84</v>
      </c>
      <c r="BQ565">
        <v>78</v>
      </c>
      <c r="BR565">
        <v>24</v>
      </c>
      <c r="BS565" s="41">
        <f t="shared" si="185"/>
        <v>2.3552502453385672E-2</v>
      </c>
      <c r="BT565">
        <v>672</v>
      </c>
      <c r="BU565">
        <v>526</v>
      </c>
      <c r="BV565" s="41">
        <f t="shared" si="186"/>
        <v>0.56093489148580966</v>
      </c>
      <c r="BW565">
        <v>212</v>
      </c>
      <c r="BX565">
        <v>164</v>
      </c>
      <c r="BY565">
        <v>180</v>
      </c>
      <c r="BZ565">
        <v>166</v>
      </c>
      <c r="CA565">
        <v>280</v>
      </c>
      <c r="CB565">
        <v>196</v>
      </c>
      <c r="CC565">
        <v>184</v>
      </c>
      <c r="CD565">
        <v>148</v>
      </c>
      <c r="CE565">
        <v>259</v>
      </c>
      <c r="CF565">
        <v>182</v>
      </c>
      <c r="CG565">
        <v>405</v>
      </c>
      <c r="CH565">
        <v>320</v>
      </c>
      <c r="CI565">
        <v>0</v>
      </c>
      <c r="CJ565">
        <v>1</v>
      </c>
      <c r="CK565">
        <v>6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0</v>
      </c>
      <c r="CR565">
        <v>4</v>
      </c>
      <c r="CS565">
        <v>4</v>
      </c>
      <c r="CT565">
        <v>1</v>
      </c>
      <c r="CU565">
        <v>0</v>
      </c>
      <c r="CV565">
        <v>14</v>
      </c>
      <c r="CW565">
        <v>0</v>
      </c>
      <c r="CX565">
        <v>6</v>
      </c>
      <c r="CY565">
        <v>2</v>
      </c>
      <c r="CZ565">
        <v>64</v>
      </c>
      <c r="DA565">
        <v>16</v>
      </c>
      <c r="DB565">
        <v>5</v>
      </c>
      <c r="DC565">
        <v>23</v>
      </c>
      <c r="DD565">
        <v>44</v>
      </c>
      <c r="DE565">
        <v>11</v>
      </c>
      <c r="DF565">
        <v>1</v>
      </c>
      <c r="DG565">
        <v>94</v>
      </c>
      <c r="DH565">
        <v>15</v>
      </c>
      <c r="DI565">
        <v>19</v>
      </c>
      <c r="DJ565">
        <v>15</v>
      </c>
      <c r="DK565">
        <v>15</v>
      </c>
      <c r="DL565">
        <v>0</v>
      </c>
      <c r="DM565">
        <v>20</v>
      </c>
      <c r="DN565">
        <v>19</v>
      </c>
      <c r="DO565">
        <v>1</v>
      </c>
      <c r="DP565" s="42">
        <f t="shared" si="187"/>
        <v>4</v>
      </c>
      <c r="DQ565" s="20">
        <v>4.1639999999999997</v>
      </c>
      <c r="DR565">
        <v>15</v>
      </c>
      <c r="DS565">
        <v>0</v>
      </c>
      <c r="DT565">
        <v>0</v>
      </c>
      <c r="DU565">
        <v>0</v>
      </c>
      <c r="DV565">
        <v>0</v>
      </c>
      <c r="DW565">
        <v>1755</v>
      </c>
      <c r="DX565">
        <v>1328</v>
      </c>
      <c r="DY565">
        <v>1358</v>
      </c>
      <c r="DZ565">
        <v>995</v>
      </c>
      <c r="EA565">
        <v>987</v>
      </c>
      <c r="EB565">
        <v>734</v>
      </c>
      <c r="EC565">
        <v>102.42</v>
      </c>
      <c r="ED565">
        <v>80.36</v>
      </c>
      <c r="EE565">
        <v>91</v>
      </c>
      <c r="EF565">
        <v>94</v>
      </c>
      <c r="EG565" s="41">
        <f t="shared" si="188"/>
        <v>9.2198581560283682E-2</v>
      </c>
      <c r="EH565" s="43">
        <f t="shared" si="189"/>
        <v>0.87193460490463215</v>
      </c>
      <c r="EI565" s="44">
        <f t="shared" si="190"/>
        <v>0.96413318646491586</v>
      </c>
      <c r="EJ565">
        <v>1752</v>
      </c>
      <c r="EK565">
        <v>1326</v>
      </c>
      <c r="EL565">
        <v>1355</v>
      </c>
      <c r="EM565">
        <v>993</v>
      </c>
      <c r="EN565">
        <v>985</v>
      </c>
      <c r="EO565">
        <v>733</v>
      </c>
      <c r="EP565">
        <v>92</v>
      </c>
      <c r="EQ565">
        <v>94</v>
      </c>
      <c r="ER565">
        <v>958</v>
      </c>
      <c r="ES565">
        <v>706</v>
      </c>
      <c r="ET565">
        <v>390</v>
      </c>
      <c r="EU565">
        <v>286</v>
      </c>
      <c r="EV565">
        <v>47</v>
      </c>
      <c r="EW565">
        <v>47</v>
      </c>
      <c r="EX565">
        <v>79</v>
      </c>
      <c r="EY565">
        <v>94</v>
      </c>
      <c r="EZ565">
        <v>5.6</v>
      </c>
      <c r="FA565">
        <v>1.3</v>
      </c>
      <c r="FB565">
        <v>6.9</v>
      </c>
      <c r="FC565" s="20">
        <v>70.19</v>
      </c>
      <c r="FD565" s="26">
        <f t="shared" si="191"/>
        <v>0.89987179487179481</v>
      </c>
      <c r="FE565">
        <v>7.9449000000000005</v>
      </c>
      <c r="FF565">
        <v>1.24</v>
      </c>
      <c r="FG565">
        <v>-7.0000000000000007E-2</v>
      </c>
      <c r="FH565">
        <v>1.18</v>
      </c>
      <c r="FI565">
        <v>5</v>
      </c>
      <c r="FJ565">
        <v>2</v>
      </c>
      <c r="FK565">
        <v>1</v>
      </c>
      <c r="FL565" s="42">
        <f t="shared" si="192"/>
        <v>94</v>
      </c>
      <c r="FM565" s="20">
        <f t="shared" si="193"/>
        <v>7.8666666666666663</v>
      </c>
      <c r="FN565" s="41">
        <v>0.1288335847</v>
      </c>
      <c r="FO565" s="20">
        <f t="shared" si="194"/>
        <v>67</v>
      </c>
      <c r="FP565" s="20">
        <f t="shared" si="195"/>
        <v>70.832800000000006</v>
      </c>
      <c r="FQ565" s="20">
        <f t="shared" si="196"/>
        <v>122.77813914590274</v>
      </c>
      <c r="FR565">
        <v>4</v>
      </c>
      <c r="FS565" t="s">
        <v>1225</v>
      </c>
      <c r="FT565">
        <v>415</v>
      </c>
      <c r="FV565" t="s">
        <v>711</v>
      </c>
      <c r="FW565" s="45">
        <v>9000000</v>
      </c>
      <c r="FX565" s="45">
        <v>8500000</v>
      </c>
      <c r="FY565">
        <v>269</v>
      </c>
      <c r="FZ565">
        <v>75</v>
      </c>
      <c r="GA565">
        <v>132</v>
      </c>
      <c r="GB565">
        <v>207</v>
      </c>
      <c r="GC565">
        <v>-19</v>
      </c>
      <c r="GD565">
        <v>74</v>
      </c>
      <c r="GE565">
        <v>548</v>
      </c>
      <c r="GF565">
        <v>4825</v>
      </c>
      <c r="GG565">
        <v>17.3</v>
      </c>
      <c r="GH565">
        <v>4.7</v>
      </c>
      <c r="GI565">
        <v>22</v>
      </c>
      <c r="GJ565" s="42">
        <f t="shared" si="197"/>
        <v>67</v>
      </c>
    </row>
    <row r="566" spans="1:192" x14ac:dyDescent="0.45">
      <c r="A566" s="40">
        <v>35236</v>
      </c>
      <c r="B566" t="s">
        <v>3044</v>
      </c>
      <c r="C566" t="s">
        <v>145</v>
      </c>
      <c r="D566" t="s">
        <v>91</v>
      </c>
      <c r="E566" t="s">
        <v>91</v>
      </c>
      <c r="F566">
        <v>73</v>
      </c>
      <c r="G566">
        <v>200</v>
      </c>
      <c r="H566">
        <v>2014</v>
      </c>
      <c r="I566">
        <v>1</v>
      </c>
      <c r="J566">
        <v>4</v>
      </c>
      <c r="K566" t="s">
        <v>92</v>
      </c>
      <c r="L566">
        <v>2014</v>
      </c>
      <c r="M566">
        <v>21</v>
      </c>
      <c r="N566">
        <v>4</v>
      </c>
      <c r="O566">
        <v>8477935</v>
      </c>
      <c r="P566" t="s">
        <v>3045</v>
      </c>
      <c r="Q566" t="s">
        <v>3046</v>
      </c>
      <c r="R566" t="s">
        <v>2747</v>
      </c>
      <c r="S566" t="s">
        <v>3038</v>
      </c>
      <c r="T566" t="s">
        <v>716</v>
      </c>
      <c r="U566" t="s">
        <v>123</v>
      </c>
      <c r="V566">
        <v>82</v>
      </c>
      <c r="W566">
        <v>11</v>
      </c>
      <c r="X566">
        <v>15</v>
      </c>
      <c r="Y566">
        <v>9</v>
      </c>
      <c r="Z566">
        <v>26</v>
      </c>
      <c r="AA566">
        <v>9</v>
      </c>
      <c r="AB566">
        <v>58</v>
      </c>
      <c r="AC566" s="26">
        <f t="shared" si="176"/>
        <v>0.31707317073170732</v>
      </c>
      <c r="AD566" s="20">
        <f t="shared" si="177"/>
        <v>-6.4905660377358458</v>
      </c>
      <c r="AE566" s="20">
        <v>9.843</v>
      </c>
      <c r="AF566">
        <v>-18</v>
      </c>
      <c r="AG566">
        <v>1.8</v>
      </c>
      <c r="AH566">
        <v>59</v>
      </c>
      <c r="AI566">
        <v>1497</v>
      </c>
      <c r="AJ566">
        <v>70850</v>
      </c>
      <c r="AK566" s="20">
        <v>1180.8333333333001</v>
      </c>
      <c r="AL566">
        <v>1180.23</v>
      </c>
      <c r="AM566">
        <v>1181</v>
      </c>
      <c r="AN566" s="26">
        <f t="shared" si="178"/>
        <v>14.400406504065039</v>
      </c>
      <c r="AO566">
        <v>24.02</v>
      </c>
      <c r="AP566" s="41">
        <f t="shared" si="179"/>
        <v>0.70270270270270274</v>
      </c>
      <c r="AQ566">
        <v>293</v>
      </c>
      <c r="AR566">
        <v>293</v>
      </c>
      <c r="AS566">
        <v>293</v>
      </c>
      <c r="AT566">
        <v>230</v>
      </c>
      <c r="AU566">
        <v>230</v>
      </c>
      <c r="AV566">
        <v>157</v>
      </c>
      <c r="AW566">
        <v>185</v>
      </c>
      <c r="AX566">
        <v>84</v>
      </c>
      <c r="AY566">
        <v>14</v>
      </c>
      <c r="AZ566">
        <v>25</v>
      </c>
      <c r="BA566" s="42">
        <f t="shared" si="180"/>
        <v>39</v>
      </c>
      <c r="BB566">
        <v>17.34</v>
      </c>
      <c r="BC566">
        <v>29.337599999999998</v>
      </c>
      <c r="BD566" s="20">
        <v>305.7</v>
      </c>
      <c r="BE566" s="20">
        <f t="shared" si="181"/>
        <v>598.70000000000005</v>
      </c>
      <c r="BF566" s="20">
        <f t="shared" si="182"/>
        <v>30.436440354846091</v>
      </c>
      <c r="BG566">
        <v>436</v>
      </c>
      <c r="BH566">
        <v>377</v>
      </c>
      <c r="BI566">
        <v>275</v>
      </c>
      <c r="BJ566" s="41">
        <f t="shared" si="183"/>
        <v>0.61322081575246135</v>
      </c>
      <c r="BK566">
        <v>140</v>
      </c>
      <c r="BL566">
        <v>140</v>
      </c>
      <c r="BM566">
        <v>86</v>
      </c>
      <c r="BN566" s="42">
        <f t="shared" si="184"/>
        <v>54</v>
      </c>
      <c r="BO566">
        <v>73</v>
      </c>
      <c r="BP566">
        <v>32</v>
      </c>
      <c r="BQ566">
        <v>54</v>
      </c>
      <c r="BR566">
        <v>34</v>
      </c>
      <c r="BS566" s="41">
        <f t="shared" si="185"/>
        <v>3.8812785388127852E-2</v>
      </c>
      <c r="BT566">
        <v>119</v>
      </c>
      <c r="BU566">
        <v>100</v>
      </c>
      <c r="BV566" s="41">
        <f t="shared" si="186"/>
        <v>0.54337899543378998</v>
      </c>
      <c r="BW566">
        <v>32</v>
      </c>
      <c r="BX566">
        <v>28</v>
      </c>
      <c r="BY566">
        <v>25</v>
      </c>
      <c r="BZ566">
        <v>27</v>
      </c>
      <c r="CA566">
        <v>62</v>
      </c>
      <c r="CB566">
        <v>45</v>
      </c>
      <c r="CC566">
        <v>60</v>
      </c>
      <c r="CD566">
        <v>40</v>
      </c>
      <c r="CE566">
        <v>32</v>
      </c>
      <c r="CF566">
        <v>28</v>
      </c>
      <c r="CG566">
        <v>58</v>
      </c>
      <c r="CH566">
        <v>59</v>
      </c>
      <c r="CI566">
        <v>0</v>
      </c>
      <c r="CJ566">
        <v>0</v>
      </c>
      <c r="CK566">
        <v>2</v>
      </c>
      <c r="CL566">
        <v>1</v>
      </c>
      <c r="CM566">
        <v>0</v>
      </c>
      <c r="CN566">
        <v>0</v>
      </c>
      <c r="CO566">
        <v>0</v>
      </c>
      <c r="CP566">
        <v>3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6</v>
      </c>
      <c r="CW566">
        <v>1</v>
      </c>
      <c r="CX566">
        <v>2</v>
      </c>
      <c r="CY566">
        <v>13</v>
      </c>
      <c r="CZ566">
        <v>57</v>
      </c>
      <c r="DA566">
        <v>21</v>
      </c>
      <c r="DB566">
        <v>0</v>
      </c>
      <c r="DC566">
        <v>9</v>
      </c>
      <c r="DD566">
        <v>13</v>
      </c>
      <c r="DE566">
        <v>4</v>
      </c>
      <c r="DF566">
        <v>7</v>
      </c>
      <c r="DG566">
        <v>103</v>
      </c>
      <c r="DH566">
        <v>28</v>
      </c>
      <c r="DI566">
        <v>20</v>
      </c>
      <c r="DJ566">
        <v>27</v>
      </c>
      <c r="DK566">
        <v>26</v>
      </c>
      <c r="DL566">
        <v>1</v>
      </c>
      <c r="DM566">
        <v>20</v>
      </c>
      <c r="DN566">
        <v>19</v>
      </c>
      <c r="DO566">
        <v>1</v>
      </c>
      <c r="DP566" s="42">
        <f t="shared" si="187"/>
        <v>-8</v>
      </c>
      <c r="DQ566" s="20">
        <v>-9.9589999999999996</v>
      </c>
      <c r="DR566">
        <v>27</v>
      </c>
      <c r="DS566">
        <v>1</v>
      </c>
      <c r="DT566">
        <v>0</v>
      </c>
      <c r="DU566">
        <v>0</v>
      </c>
      <c r="DV566">
        <v>0</v>
      </c>
      <c r="DW566">
        <v>1274</v>
      </c>
      <c r="DX566">
        <v>1118</v>
      </c>
      <c r="DY566">
        <v>937</v>
      </c>
      <c r="DZ566">
        <v>842</v>
      </c>
      <c r="EA566">
        <v>639</v>
      </c>
      <c r="EB566">
        <v>609</v>
      </c>
      <c r="EC566">
        <v>60.56</v>
      </c>
      <c r="ED566">
        <v>58.5</v>
      </c>
      <c r="EE566">
        <v>37</v>
      </c>
      <c r="EF566">
        <v>56</v>
      </c>
      <c r="EG566" s="41">
        <f t="shared" si="188"/>
        <v>5.7902973395931145E-2</v>
      </c>
      <c r="EH566" s="43">
        <f t="shared" si="189"/>
        <v>0.90804597701149425</v>
      </c>
      <c r="EI566" s="44">
        <f t="shared" si="190"/>
        <v>0.96594895040742546</v>
      </c>
      <c r="EJ566">
        <v>1271</v>
      </c>
      <c r="EK566">
        <v>1115</v>
      </c>
      <c r="EL566">
        <v>935</v>
      </c>
      <c r="EM566">
        <v>840</v>
      </c>
      <c r="EN566">
        <v>637</v>
      </c>
      <c r="EO566">
        <v>607</v>
      </c>
      <c r="EP566">
        <v>37</v>
      </c>
      <c r="EQ566">
        <v>56</v>
      </c>
      <c r="ER566">
        <v>623</v>
      </c>
      <c r="ES566">
        <v>536</v>
      </c>
      <c r="ET566">
        <v>259</v>
      </c>
      <c r="EU566">
        <v>208</v>
      </c>
      <c r="EV566">
        <v>25</v>
      </c>
      <c r="EW566">
        <v>27</v>
      </c>
      <c r="EX566">
        <v>86</v>
      </c>
      <c r="EY566">
        <v>75</v>
      </c>
      <c r="EZ566">
        <v>0.5</v>
      </c>
      <c r="FA566">
        <v>0.8</v>
      </c>
      <c r="FB566">
        <v>1.3</v>
      </c>
      <c r="FC566" s="20">
        <v>32.81</v>
      </c>
      <c r="FD566" s="26">
        <f t="shared" si="191"/>
        <v>0.40012195121951222</v>
      </c>
      <c r="FE566">
        <v>3.0630000000000002</v>
      </c>
      <c r="FF566">
        <v>0.30000000000000004</v>
      </c>
      <c r="FG566">
        <v>-0.4</v>
      </c>
      <c r="FH566">
        <v>-0.09</v>
      </c>
      <c r="FI566">
        <v>1</v>
      </c>
      <c r="FJ566">
        <v>0</v>
      </c>
      <c r="FK566">
        <v>0</v>
      </c>
      <c r="FL566" s="42">
        <f t="shared" si="192"/>
        <v>234</v>
      </c>
      <c r="FM566" s="20">
        <f t="shared" si="193"/>
        <v>7.1851851851851851</v>
      </c>
      <c r="FN566" s="41">
        <v>5.3658536600000001E-2</v>
      </c>
      <c r="FO566" s="20">
        <f t="shared" si="194"/>
        <v>20.100000000000001</v>
      </c>
      <c r="FP566" s="20">
        <f t="shared" si="195"/>
        <v>24.008199999999999</v>
      </c>
      <c r="FQ566" s="20">
        <f t="shared" si="196"/>
        <v>121.60341628326682</v>
      </c>
      <c r="FV566" t="s">
        <v>751</v>
      </c>
      <c r="FW566" s="45">
        <v>1950000</v>
      </c>
      <c r="FX566" s="45">
        <v>1950000</v>
      </c>
      <c r="FY566">
        <v>241</v>
      </c>
      <c r="FZ566">
        <v>42</v>
      </c>
      <c r="GA566">
        <v>47</v>
      </c>
      <c r="GB566">
        <v>89</v>
      </c>
      <c r="GC566">
        <v>-46</v>
      </c>
      <c r="GD566">
        <v>171</v>
      </c>
      <c r="GE566">
        <v>416</v>
      </c>
      <c r="GF566">
        <v>3577</v>
      </c>
      <c r="GG566">
        <v>4</v>
      </c>
      <c r="GH566">
        <v>2.2000000000000002</v>
      </c>
      <c r="GI566">
        <v>6.3</v>
      </c>
      <c r="GJ566" s="42">
        <f t="shared" si="197"/>
        <v>20.100000000000001</v>
      </c>
    </row>
    <row r="567" spans="1:192" x14ac:dyDescent="0.45">
      <c r="A567" s="40">
        <v>35236</v>
      </c>
      <c r="B567" t="s">
        <v>144</v>
      </c>
      <c r="C567" t="s">
        <v>145</v>
      </c>
      <c r="D567" t="s">
        <v>91</v>
      </c>
      <c r="E567" t="s">
        <v>91</v>
      </c>
      <c r="F567">
        <v>75</v>
      </c>
      <c r="G567">
        <v>204</v>
      </c>
      <c r="H567">
        <v>2014</v>
      </c>
      <c r="I567">
        <v>1</v>
      </c>
      <c r="J567">
        <v>5</v>
      </c>
      <c r="K567" t="s">
        <v>92</v>
      </c>
      <c r="L567">
        <v>2017</v>
      </c>
      <c r="M567">
        <v>21</v>
      </c>
      <c r="N567">
        <v>1</v>
      </c>
      <c r="O567">
        <v>8477936</v>
      </c>
      <c r="P567" t="s">
        <v>3047</v>
      </c>
      <c r="Q567" t="s">
        <v>3048</v>
      </c>
      <c r="R567" t="s">
        <v>3049</v>
      </c>
      <c r="S567" t="s">
        <v>301</v>
      </c>
      <c r="T567" t="s">
        <v>725</v>
      </c>
      <c r="U567" t="s">
        <v>142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29</v>
      </c>
      <c r="AB567">
        <v>85</v>
      </c>
      <c r="AC567" s="26">
        <f t="shared" si="176"/>
        <v>0</v>
      </c>
      <c r="AD567" s="20">
        <f t="shared" si="177"/>
        <v>0</v>
      </c>
      <c r="AE567" s="20">
        <v>0</v>
      </c>
      <c r="AF567">
        <v>0</v>
      </c>
      <c r="AG567">
        <v>0.1</v>
      </c>
      <c r="AH567">
        <v>0</v>
      </c>
      <c r="AI567">
        <v>61</v>
      </c>
      <c r="AJ567">
        <v>3205</v>
      </c>
      <c r="AK567" s="20">
        <v>53.416666666666998</v>
      </c>
      <c r="AL567">
        <v>53.42</v>
      </c>
      <c r="AM567">
        <v>53</v>
      </c>
      <c r="AN567" s="26">
        <f t="shared" si="178"/>
        <v>13.354166666666666</v>
      </c>
      <c r="AO567">
        <v>22.22</v>
      </c>
      <c r="AP567" s="41">
        <f t="shared" si="179"/>
        <v>0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1</v>
      </c>
      <c r="AX567">
        <v>0</v>
      </c>
      <c r="AY567">
        <v>0</v>
      </c>
      <c r="AZ567">
        <v>0</v>
      </c>
      <c r="BA567" s="42">
        <f t="shared" si="180"/>
        <v>0</v>
      </c>
      <c r="BB567">
        <v>0.04</v>
      </c>
      <c r="BC567">
        <v>34</v>
      </c>
      <c r="BD567" s="20">
        <v>0</v>
      </c>
      <c r="BE567" s="20">
        <f t="shared" si="181"/>
        <v>2</v>
      </c>
      <c r="BF567" s="20">
        <f t="shared" si="182"/>
        <v>2.2463496817671285</v>
      </c>
      <c r="BG567">
        <v>11</v>
      </c>
      <c r="BH567">
        <v>16</v>
      </c>
      <c r="BI567">
        <v>16</v>
      </c>
      <c r="BJ567" s="41">
        <f t="shared" si="183"/>
        <v>0.40740740740740738</v>
      </c>
      <c r="BK567">
        <v>1</v>
      </c>
      <c r="BL567">
        <v>1</v>
      </c>
      <c r="BM567">
        <v>3</v>
      </c>
      <c r="BN567" s="42">
        <f t="shared" si="184"/>
        <v>-2</v>
      </c>
      <c r="BO567">
        <v>1</v>
      </c>
      <c r="BP567">
        <v>0</v>
      </c>
      <c r="BQ567">
        <v>1</v>
      </c>
      <c r="BR567">
        <v>1</v>
      </c>
      <c r="BS567" s="41">
        <f t="shared" si="185"/>
        <v>2.3809523809523808E-2</v>
      </c>
      <c r="BT567">
        <v>0</v>
      </c>
      <c r="BU567">
        <v>0</v>
      </c>
      <c r="BV567" s="41">
        <f t="shared" si="186"/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 s="42">
        <f t="shared" si="187"/>
        <v>0</v>
      </c>
      <c r="DQ567" s="20">
        <v>-3.4000000000000002E-2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41</v>
      </c>
      <c r="DX567">
        <v>50</v>
      </c>
      <c r="DY567">
        <v>30</v>
      </c>
      <c r="DZ567">
        <v>41</v>
      </c>
      <c r="EA567">
        <v>24</v>
      </c>
      <c r="EB567">
        <v>30</v>
      </c>
      <c r="EC567">
        <v>1.36</v>
      </c>
      <c r="ED567">
        <v>1.82</v>
      </c>
      <c r="EE567">
        <v>1</v>
      </c>
      <c r="EF567">
        <v>1</v>
      </c>
      <c r="EG567" s="41">
        <f t="shared" si="188"/>
        <v>4.1666666666666664E-2</v>
      </c>
      <c r="EH567" s="43">
        <f t="shared" si="189"/>
        <v>0.96666666666666667</v>
      </c>
      <c r="EI567" s="44">
        <f t="shared" si="190"/>
        <v>1.0083333333333333</v>
      </c>
      <c r="EJ567">
        <v>41</v>
      </c>
      <c r="EK567">
        <v>50</v>
      </c>
      <c r="EL567">
        <v>30</v>
      </c>
      <c r="EM567">
        <v>41</v>
      </c>
      <c r="EN567">
        <v>24</v>
      </c>
      <c r="EO567">
        <v>30</v>
      </c>
      <c r="EP567">
        <v>1</v>
      </c>
      <c r="EQ567">
        <v>1</v>
      </c>
      <c r="ER567">
        <v>17</v>
      </c>
      <c r="ES567">
        <v>24</v>
      </c>
      <c r="ET567">
        <v>4</v>
      </c>
      <c r="EU567">
        <v>9</v>
      </c>
      <c r="EV567">
        <v>0</v>
      </c>
      <c r="EW567">
        <v>0</v>
      </c>
      <c r="EX567">
        <v>0</v>
      </c>
      <c r="EY567">
        <v>1</v>
      </c>
      <c r="EZ567">
        <v>-0.1</v>
      </c>
      <c r="FA567">
        <v>0</v>
      </c>
      <c r="FB567">
        <v>-0.1</v>
      </c>
      <c r="FC567" s="20">
        <v>-0.57000000000000006</v>
      </c>
      <c r="FD567" s="26">
        <f t="shared" si="191"/>
        <v>-0.14250000000000002</v>
      </c>
      <c r="FE567">
        <v>2.0000000000000001E-4</v>
      </c>
      <c r="FF567">
        <v>0</v>
      </c>
      <c r="FG567">
        <v>0</v>
      </c>
      <c r="FH567">
        <v>0</v>
      </c>
      <c r="FL567" s="42">
        <f t="shared" si="192"/>
        <v>2</v>
      </c>
      <c r="FM567" s="20">
        <f t="shared" si="193"/>
        <v>0</v>
      </c>
      <c r="FN567" s="41">
        <v>0</v>
      </c>
      <c r="FO567" s="20">
        <f t="shared" si="194"/>
        <v>0</v>
      </c>
      <c r="FP567" s="20">
        <f t="shared" si="195"/>
        <v>-6.8000000000000005E-3</v>
      </c>
      <c r="FQ567" s="20">
        <f t="shared" si="196"/>
        <v>102.20891052040434</v>
      </c>
      <c r="FV567" t="s">
        <v>751</v>
      </c>
      <c r="FW567" s="45">
        <v>832500</v>
      </c>
      <c r="FX567" s="45">
        <v>863333</v>
      </c>
      <c r="FY567">
        <v>4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53</v>
      </c>
      <c r="GG567">
        <v>-0.1</v>
      </c>
      <c r="GH567">
        <v>0</v>
      </c>
      <c r="GI567">
        <v>-0.1</v>
      </c>
      <c r="GJ567" s="42">
        <f t="shared" si="197"/>
        <v>0</v>
      </c>
    </row>
    <row r="568" spans="1:192" x14ac:dyDescent="0.45">
      <c r="A568" s="40">
        <v>35294</v>
      </c>
      <c r="B568" t="s">
        <v>2373</v>
      </c>
      <c r="C568" t="s">
        <v>163</v>
      </c>
      <c r="D568" t="s">
        <v>91</v>
      </c>
      <c r="E568" t="s">
        <v>91</v>
      </c>
      <c r="F568">
        <v>73</v>
      </c>
      <c r="G568">
        <v>229</v>
      </c>
      <c r="H568">
        <v>2014</v>
      </c>
      <c r="I568">
        <v>1</v>
      </c>
      <c r="J568">
        <v>6</v>
      </c>
      <c r="K568" t="s">
        <v>202</v>
      </c>
      <c r="L568">
        <v>2015</v>
      </c>
      <c r="M568">
        <v>21</v>
      </c>
      <c r="N568">
        <v>3</v>
      </c>
      <c r="O568">
        <v>8477937</v>
      </c>
      <c r="P568" t="s">
        <v>3050</v>
      </c>
      <c r="Q568" t="s">
        <v>3051</v>
      </c>
      <c r="R568" t="s">
        <v>3052</v>
      </c>
      <c r="S568" t="s">
        <v>93</v>
      </c>
      <c r="T568" t="s">
        <v>710</v>
      </c>
      <c r="U568" t="s">
        <v>117</v>
      </c>
      <c r="V568">
        <v>75</v>
      </c>
      <c r="W568">
        <v>10</v>
      </c>
      <c r="X568">
        <v>10</v>
      </c>
      <c r="Y568">
        <v>4</v>
      </c>
      <c r="Z568">
        <v>20</v>
      </c>
      <c r="AA568">
        <v>13</v>
      </c>
      <c r="AB568">
        <v>35</v>
      </c>
      <c r="AC568" s="26">
        <f t="shared" si="176"/>
        <v>0.26666666666666666</v>
      </c>
      <c r="AD568" s="20">
        <f t="shared" si="177"/>
        <v>3.8461538461538467</v>
      </c>
      <c r="AE568" s="20">
        <v>8.0030000000000001</v>
      </c>
      <c r="AF568">
        <v>-11</v>
      </c>
      <c r="AG568">
        <v>-7.1</v>
      </c>
      <c r="AH568">
        <v>46</v>
      </c>
      <c r="AI568">
        <v>1384</v>
      </c>
      <c r="AJ568">
        <v>53939</v>
      </c>
      <c r="AK568" s="20">
        <v>898.98333333333005</v>
      </c>
      <c r="AL568">
        <v>887.88</v>
      </c>
      <c r="AM568">
        <v>899</v>
      </c>
      <c r="AN568" s="26">
        <f t="shared" si="178"/>
        <v>11.986444444444444</v>
      </c>
      <c r="AO568">
        <v>20.09</v>
      </c>
      <c r="AP568" s="41">
        <f t="shared" si="179"/>
        <v>0.60606060606060608</v>
      </c>
      <c r="AQ568">
        <v>241</v>
      </c>
      <c r="AR568">
        <v>245</v>
      </c>
      <c r="AS568">
        <v>245</v>
      </c>
      <c r="AT568">
        <v>194</v>
      </c>
      <c r="AU568">
        <v>198</v>
      </c>
      <c r="AV568">
        <v>130</v>
      </c>
      <c r="AW568">
        <v>142</v>
      </c>
      <c r="AX568">
        <v>47</v>
      </c>
      <c r="AY568">
        <v>13</v>
      </c>
      <c r="AZ568">
        <v>12</v>
      </c>
      <c r="BA568" s="42">
        <f t="shared" si="180"/>
        <v>25</v>
      </c>
      <c r="BB568">
        <v>11.31</v>
      </c>
      <c r="BC568">
        <v>29.630800000000001</v>
      </c>
      <c r="BD568" s="20">
        <v>104.5</v>
      </c>
      <c r="BE568" s="20">
        <f t="shared" si="181"/>
        <v>345.5</v>
      </c>
      <c r="BF568" s="20">
        <f t="shared" si="182"/>
        <v>23.347749695904852</v>
      </c>
      <c r="BG568">
        <v>238</v>
      </c>
      <c r="BH568">
        <v>318</v>
      </c>
      <c r="BI568">
        <v>288</v>
      </c>
      <c r="BJ568" s="41">
        <f t="shared" si="183"/>
        <v>0.45247148288973382</v>
      </c>
      <c r="BK568">
        <v>156</v>
      </c>
      <c r="BL568">
        <v>153</v>
      </c>
      <c r="BM568">
        <v>82</v>
      </c>
      <c r="BN568" s="42">
        <f t="shared" si="184"/>
        <v>71</v>
      </c>
      <c r="BO568">
        <v>68</v>
      </c>
      <c r="BP568">
        <v>32</v>
      </c>
      <c r="BQ568">
        <v>51</v>
      </c>
      <c r="BR568">
        <v>29</v>
      </c>
      <c r="BS568" s="41">
        <f t="shared" si="185"/>
        <v>4.3939393939393938E-2</v>
      </c>
      <c r="BT568">
        <v>7</v>
      </c>
      <c r="BU568">
        <v>15</v>
      </c>
      <c r="BV568" s="41">
        <f t="shared" si="186"/>
        <v>0.31818181818181818</v>
      </c>
      <c r="BW568">
        <v>1</v>
      </c>
      <c r="BX568">
        <v>5</v>
      </c>
      <c r="BY568">
        <v>3</v>
      </c>
      <c r="BZ568">
        <v>4</v>
      </c>
      <c r="CA568">
        <v>3</v>
      </c>
      <c r="CB568">
        <v>6</v>
      </c>
      <c r="CC568">
        <v>1</v>
      </c>
      <c r="CD568">
        <v>1</v>
      </c>
      <c r="CE568">
        <v>3</v>
      </c>
      <c r="CF568">
        <v>11</v>
      </c>
      <c r="CG568">
        <v>5</v>
      </c>
      <c r="CH568">
        <v>8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7</v>
      </c>
      <c r="CW568">
        <v>3</v>
      </c>
      <c r="CX568">
        <v>3</v>
      </c>
      <c r="CY568">
        <v>16</v>
      </c>
      <c r="CZ568">
        <v>46</v>
      </c>
      <c r="DA568">
        <v>17</v>
      </c>
      <c r="DB568">
        <v>0</v>
      </c>
      <c r="DC568">
        <v>14</v>
      </c>
      <c r="DD568">
        <v>13</v>
      </c>
      <c r="DE568">
        <v>0</v>
      </c>
      <c r="DF568">
        <v>3</v>
      </c>
      <c r="DG568">
        <v>83</v>
      </c>
      <c r="DH568">
        <v>19</v>
      </c>
      <c r="DI568">
        <v>16</v>
      </c>
      <c r="DJ568">
        <v>19</v>
      </c>
      <c r="DK568">
        <v>19</v>
      </c>
      <c r="DL568">
        <v>0</v>
      </c>
      <c r="DM568">
        <v>14</v>
      </c>
      <c r="DN568">
        <v>14</v>
      </c>
      <c r="DO568">
        <v>0</v>
      </c>
      <c r="DP568" s="42">
        <f t="shared" si="187"/>
        <v>-3</v>
      </c>
      <c r="DQ568" s="20">
        <v>-3.8340000000000001</v>
      </c>
      <c r="DR568">
        <v>18</v>
      </c>
      <c r="DS568">
        <v>0</v>
      </c>
      <c r="DT568">
        <v>0</v>
      </c>
      <c r="DU568">
        <v>1</v>
      </c>
      <c r="DV568">
        <v>0</v>
      </c>
      <c r="DW568">
        <v>822</v>
      </c>
      <c r="DX568">
        <v>820</v>
      </c>
      <c r="DY568">
        <v>618</v>
      </c>
      <c r="DZ568">
        <v>631</v>
      </c>
      <c r="EA568">
        <v>410</v>
      </c>
      <c r="EB568">
        <v>463</v>
      </c>
      <c r="EC568">
        <v>33.229999999999997</v>
      </c>
      <c r="ED568">
        <v>36.700000000000003</v>
      </c>
      <c r="EE568">
        <v>33</v>
      </c>
      <c r="EF568">
        <v>42</v>
      </c>
      <c r="EG568" s="41">
        <f t="shared" si="188"/>
        <v>8.0487804878048783E-2</v>
      </c>
      <c r="EH568" s="43">
        <f t="shared" si="189"/>
        <v>0.90928725701943847</v>
      </c>
      <c r="EI568" s="44">
        <f t="shared" si="190"/>
        <v>0.98977506189748721</v>
      </c>
      <c r="EJ568">
        <v>835</v>
      </c>
      <c r="EK568">
        <v>831</v>
      </c>
      <c r="EL568">
        <v>628</v>
      </c>
      <c r="EM568">
        <v>642</v>
      </c>
      <c r="EN568">
        <v>419</v>
      </c>
      <c r="EO568">
        <v>470</v>
      </c>
      <c r="EP568">
        <v>33</v>
      </c>
      <c r="EQ568">
        <v>42</v>
      </c>
      <c r="ER568">
        <v>422</v>
      </c>
      <c r="ES568">
        <v>443</v>
      </c>
      <c r="ET568">
        <v>147</v>
      </c>
      <c r="EU568">
        <v>171</v>
      </c>
      <c r="EV568">
        <v>19</v>
      </c>
      <c r="EW568">
        <v>24</v>
      </c>
      <c r="EX568">
        <v>68</v>
      </c>
      <c r="EY568">
        <v>50</v>
      </c>
      <c r="EZ568">
        <v>0.60000000000000009</v>
      </c>
      <c r="FA568">
        <v>0.7</v>
      </c>
      <c r="FB568">
        <v>1.3</v>
      </c>
      <c r="FC568" s="20">
        <v>21.28</v>
      </c>
      <c r="FD568" s="26">
        <f t="shared" si="191"/>
        <v>0.28373333333333334</v>
      </c>
      <c r="FE568">
        <v>1.9466000000000001</v>
      </c>
      <c r="FF568">
        <v>0.14000000000000001</v>
      </c>
      <c r="FG568">
        <v>-0.23</v>
      </c>
      <c r="FH568">
        <v>-0.09</v>
      </c>
      <c r="FL568" s="42">
        <f t="shared" si="192"/>
        <v>231</v>
      </c>
      <c r="FM568" s="20">
        <f t="shared" si="193"/>
        <v>11.5</v>
      </c>
      <c r="FN568" s="41">
        <v>5.2564102600000003E-2</v>
      </c>
      <c r="FO568" s="20">
        <f t="shared" si="194"/>
        <v>15.4</v>
      </c>
      <c r="FP568" s="20">
        <f t="shared" si="195"/>
        <v>19.2332</v>
      </c>
      <c r="FQ568" s="20">
        <f t="shared" si="196"/>
        <v>110.96094066765779</v>
      </c>
      <c r="FR568">
        <v>4</v>
      </c>
      <c r="FS568" t="s">
        <v>455</v>
      </c>
      <c r="FT568">
        <v>195</v>
      </c>
      <c r="FV568" t="s">
        <v>751</v>
      </c>
      <c r="FW568" s="45">
        <v>832500</v>
      </c>
      <c r="FX568" s="45">
        <v>894167</v>
      </c>
      <c r="FY568">
        <v>140</v>
      </c>
      <c r="FZ568">
        <v>17</v>
      </c>
      <c r="GA568">
        <v>17</v>
      </c>
      <c r="GB568">
        <v>34</v>
      </c>
      <c r="GC568">
        <v>-17</v>
      </c>
      <c r="GD568">
        <v>93</v>
      </c>
      <c r="GE568">
        <v>237</v>
      </c>
      <c r="GF568">
        <v>1636</v>
      </c>
      <c r="GG568">
        <v>0.9</v>
      </c>
      <c r="GH568">
        <v>1.4</v>
      </c>
      <c r="GI568">
        <v>2.2999999999999998</v>
      </c>
      <c r="GJ568" s="42">
        <f t="shared" si="197"/>
        <v>15.4</v>
      </c>
    </row>
    <row r="569" spans="1:192" x14ac:dyDescent="0.45">
      <c r="A569" s="40">
        <v>35254</v>
      </c>
      <c r="B569" t="s">
        <v>3053</v>
      </c>
      <c r="C569" t="s">
        <v>213</v>
      </c>
      <c r="D569" t="s">
        <v>91</v>
      </c>
      <c r="E569" t="s">
        <v>91</v>
      </c>
      <c r="F569">
        <v>75</v>
      </c>
      <c r="G569">
        <v>221</v>
      </c>
      <c r="H569">
        <v>2014</v>
      </c>
      <c r="I569">
        <v>1</v>
      </c>
      <c r="J569">
        <v>7</v>
      </c>
      <c r="K569" t="s">
        <v>92</v>
      </c>
      <c r="L569">
        <v>2017</v>
      </c>
      <c r="M569">
        <v>21</v>
      </c>
      <c r="N569">
        <v>1</v>
      </c>
      <c r="O569">
        <v>8477938</v>
      </c>
      <c r="P569" t="s">
        <v>3054</v>
      </c>
      <c r="Q569" t="s">
        <v>3055</v>
      </c>
      <c r="R569" t="s">
        <v>229</v>
      </c>
      <c r="S569" t="s">
        <v>3056</v>
      </c>
      <c r="T569" t="s">
        <v>720</v>
      </c>
      <c r="U569" t="s">
        <v>343</v>
      </c>
      <c r="V569">
        <v>67</v>
      </c>
      <c r="W569">
        <v>0</v>
      </c>
      <c r="X569">
        <v>8</v>
      </c>
      <c r="Y569">
        <v>2</v>
      </c>
      <c r="Z569">
        <v>8</v>
      </c>
      <c r="AA569">
        <v>17</v>
      </c>
      <c r="AB569">
        <v>57</v>
      </c>
      <c r="AC569" s="26">
        <f t="shared" si="176"/>
        <v>0.11940298507462686</v>
      </c>
      <c r="AD569" s="20">
        <f t="shared" si="177"/>
        <v>0</v>
      </c>
      <c r="AE569" s="20">
        <v>2.3140000000000001</v>
      </c>
      <c r="AF569">
        <v>-2</v>
      </c>
      <c r="AG569">
        <v>-8.8000000000000007</v>
      </c>
      <c r="AH569">
        <v>14</v>
      </c>
      <c r="AI569">
        <v>1448</v>
      </c>
      <c r="AJ569">
        <v>67516</v>
      </c>
      <c r="AK569" s="20">
        <v>1125.2666666667001</v>
      </c>
      <c r="AL569">
        <v>1125.27</v>
      </c>
      <c r="AM569">
        <v>1125</v>
      </c>
      <c r="AN569" s="26">
        <f t="shared" si="178"/>
        <v>16.795024875621891</v>
      </c>
      <c r="AO569">
        <v>28.17</v>
      </c>
      <c r="AP569" s="41">
        <f t="shared" si="179"/>
        <v>0.21621621621621623</v>
      </c>
      <c r="AQ569">
        <v>181</v>
      </c>
      <c r="AR569">
        <v>181</v>
      </c>
      <c r="AS569">
        <v>181</v>
      </c>
      <c r="AT569">
        <v>110</v>
      </c>
      <c r="AU569">
        <v>110</v>
      </c>
      <c r="AV569">
        <v>86</v>
      </c>
      <c r="AW569">
        <v>41</v>
      </c>
      <c r="AX569">
        <v>2</v>
      </c>
      <c r="AY569">
        <v>3</v>
      </c>
      <c r="AZ569">
        <v>8</v>
      </c>
      <c r="BA569" s="42">
        <f t="shared" si="180"/>
        <v>11</v>
      </c>
      <c r="BB569">
        <v>2.75</v>
      </c>
      <c r="BC569">
        <v>46.814</v>
      </c>
      <c r="BD569" s="20">
        <v>31.3</v>
      </c>
      <c r="BE569" s="20">
        <f t="shared" si="181"/>
        <v>212.3</v>
      </c>
      <c r="BF569" s="20">
        <f t="shared" si="182"/>
        <v>11.31994987869578</v>
      </c>
      <c r="BG569">
        <v>373</v>
      </c>
      <c r="BH569">
        <v>342</v>
      </c>
      <c r="BI569">
        <v>266</v>
      </c>
      <c r="BJ569" s="41">
        <f t="shared" si="183"/>
        <v>0.58372456964006258</v>
      </c>
      <c r="BK569">
        <v>85</v>
      </c>
      <c r="BL569">
        <v>85</v>
      </c>
      <c r="BM569">
        <v>139</v>
      </c>
      <c r="BN569" s="42">
        <f t="shared" si="184"/>
        <v>-54</v>
      </c>
      <c r="BO569">
        <v>24</v>
      </c>
      <c r="BP569">
        <v>34</v>
      </c>
      <c r="BQ569">
        <v>21</v>
      </c>
      <c r="BR569">
        <v>94</v>
      </c>
      <c r="BS569" s="41">
        <f t="shared" si="185"/>
        <v>0.1010752688172043</v>
      </c>
      <c r="BT569">
        <v>0</v>
      </c>
      <c r="BU569">
        <v>0</v>
      </c>
      <c r="BV569" s="41">
        <f t="shared" si="186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23</v>
      </c>
      <c r="DA569">
        <v>3</v>
      </c>
      <c r="DB569">
        <v>1</v>
      </c>
      <c r="DC569">
        <v>18</v>
      </c>
      <c r="DD569">
        <v>23</v>
      </c>
      <c r="DE569">
        <v>0</v>
      </c>
      <c r="DF569">
        <v>0</v>
      </c>
      <c r="DG569">
        <v>41</v>
      </c>
      <c r="DH569">
        <v>7</v>
      </c>
      <c r="DI569">
        <v>3</v>
      </c>
      <c r="DJ569">
        <v>7</v>
      </c>
      <c r="DK569">
        <v>7</v>
      </c>
      <c r="DL569">
        <v>0</v>
      </c>
      <c r="DM569">
        <v>3</v>
      </c>
      <c r="DN569">
        <v>3</v>
      </c>
      <c r="DO569">
        <v>0</v>
      </c>
      <c r="DP569" s="42">
        <f t="shared" si="187"/>
        <v>-4</v>
      </c>
      <c r="DQ569" s="20">
        <v>-0.109</v>
      </c>
      <c r="DR569">
        <v>7</v>
      </c>
      <c r="DS569">
        <v>0</v>
      </c>
      <c r="DT569">
        <v>0</v>
      </c>
      <c r="DU569">
        <v>0</v>
      </c>
      <c r="DV569">
        <v>0</v>
      </c>
      <c r="DW569">
        <v>1085</v>
      </c>
      <c r="DX569">
        <v>1099</v>
      </c>
      <c r="DY569">
        <v>774</v>
      </c>
      <c r="DZ569">
        <v>836</v>
      </c>
      <c r="EA569">
        <v>534</v>
      </c>
      <c r="EB569">
        <v>589</v>
      </c>
      <c r="EC569">
        <v>43.35</v>
      </c>
      <c r="ED569">
        <v>52.87</v>
      </c>
      <c r="EE569">
        <v>37</v>
      </c>
      <c r="EF569">
        <v>42</v>
      </c>
      <c r="EG569" s="41">
        <f t="shared" si="188"/>
        <v>6.9288389513108617E-2</v>
      </c>
      <c r="EH569" s="43">
        <f t="shared" si="189"/>
        <v>0.92869269949066213</v>
      </c>
      <c r="EI569" s="44">
        <f t="shared" si="190"/>
        <v>0.9979810890037708</v>
      </c>
      <c r="EJ569">
        <v>1082</v>
      </c>
      <c r="EK569">
        <v>1099</v>
      </c>
      <c r="EL569">
        <v>770</v>
      </c>
      <c r="EM569">
        <v>836</v>
      </c>
      <c r="EN569">
        <v>532</v>
      </c>
      <c r="EO569">
        <v>589</v>
      </c>
      <c r="EP569">
        <v>37</v>
      </c>
      <c r="EQ569">
        <v>43</v>
      </c>
      <c r="ER569">
        <v>473</v>
      </c>
      <c r="ES569">
        <v>541</v>
      </c>
      <c r="ET569">
        <v>170</v>
      </c>
      <c r="EU569">
        <v>220</v>
      </c>
      <c r="EV569">
        <v>15</v>
      </c>
      <c r="EW569">
        <v>22</v>
      </c>
      <c r="EX569">
        <v>49</v>
      </c>
      <c r="EY569">
        <v>63</v>
      </c>
      <c r="EZ569">
        <v>-0.60000000000000009</v>
      </c>
      <c r="FA569">
        <v>2.6</v>
      </c>
      <c r="FB569">
        <v>2</v>
      </c>
      <c r="FC569" s="20">
        <v>17.399999999999999</v>
      </c>
      <c r="FD569" s="26">
        <f t="shared" si="191"/>
        <v>0.25970149253731339</v>
      </c>
      <c r="FE569">
        <v>0.11990000000000001</v>
      </c>
      <c r="FF569">
        <v>-0.91</v>
      </c>
      <c r="FG569">
        <v>-0.31</v>
      </c>
      <c r="FH569">
        <v>-1.22</v>
      </c>
      <c r="FL569" s="42">
        <f t="shared" si="192"/>
        <v>193</v>
      </c>
      <c r="FM569" s="20">
        <f t="shared" si="193"/>
        <v>15.142857142857142</v>
      </c>
      <c r="FN569" s="41">
        <v>0</v>
      </c>
      <c r="FO569" s="20">
        <f t="shared" si="194"/>
        <v>6.6</v>
      </c>
      <c r="FP569" s="20">
        <f t="shared" si="195"/>
        <v>7.9782000000000002</v>
      </c>
      <c r="FQ569" s="20">
        <f t="shared" si="196"/>
        <v>116.45205150763817</v>
      </c>
      <c r="FV569" t="s">
        <v>751</v>
      </c>
      <c r="FW569" s="45">
        <v>832500</v>
      </c>
      <c r="FX569" s="45">
        <v>863333</v>
      </c>
      <c r="FY569">
        <v>67</v>
      </c>
      <c r="FZ569">
        <v>0</v>
      </c>
      <c r="GA569">
        <v>8</v>
      </c>
      <c r="GB569">
        <v>8</v>
      </c>
      <c r="GC569">
        <v>-2</v>
      </c>
      <c r="GD569">
        <v>14</v>
      </c>
      <c r="GE569">
        <v>86</v>
      </c>
      <c r="GF569">
        <v>1125</v>
      </c>
      <c r="GG569">
        <v>-0.60000000000000009</v>
      </c>
      <c r="GH569">
        <v>2.6</v>
      </c>
      <c r="GI569">
        <v>2</v>
      </c>
      <c r="GJ569" s="42">
        <f t="shared" si="197"/>
        <v>6.6</v>
      </c>
    </row>
    <row r="570" spans="1:192" x14ac:dyDescent="0.45">
      <c r="A570" s="40">
        <v>35186</v>
      </c>
      <c r="B570" t="s">
        <v>885</v>
      </c>
      <c r="C570" t="s">
        <v>475</v>
      </c>
      <c r="D570" t="s">
        <v>91</v>
      </c>
      <c r="E570" t="s">
        <v>223</v>
      </c>
      <c r="F570">
        <v>72</v>
      </c>
      <c r="G570">
        <v>191</v>
      </c>
      <c r="H570">
        <v>2014</v>
      </c>
      <c r="I570">
        <v>1</v>
      </c>
      <c r="J570">
        <v>8</v>
      </c>
      <c r="K570" t="s">
        <v>202</v>
      </c>
      <c r="L570">
        <v>2015</v>
      </c>
      <c r="M570">
        <v>21</v>
      </c>
      <c r="N570">
        <v>3</v>
      </c>
      <c r="O570">
        <v>8477939</v>
      </c>
      <c r="P570" t="s">
        <v>3057</v>
      </c>
      <c r="Q570" t="s">
        <v>3058</v>
      </c>
      <c r="R570" t="s">
        <v>3059</v>
      </c>
      <c r="S570" t="s">
        <v>2197</v>
      </c>
      <c r="T570" t="s">
        <v>716</v>
      </c>
      <c r="U570" t="s">
        <v>129</v>
      </c>
      <c r="V570">
        <v>82</v>
      </c>
      <c r="W570">
        <v>20</v>
      </c>
      <c r="X570">
        <v>41</v>
      </c>
      <c r="Y570">
        <v>28</v>
      </c>
      <c r="Z570">
        <v>61</v>
      </c>
      <c r="AA570">
        <v>3</v>
      </c>
      <c r="AB570">
        <v>8</v>
      </c>
      <c r="AC570" s="26">
        <f t="shared" si="176"/>
        <v>0.74390243902439024</v>
      </c>
      <c r="AD570" s="20">
        <f t="shared" si="177"/>
        <v>2.0873786407766985</v>
      </c>
      <c r="AE570" s="20">
        <v>22.494</v>
      </c>
      <c r="AF570">
        <v>20</v>
      </c>
      <c r="AG570">
        <v>3.7</v>
      </c>
      <c r="AH570">
        <v>10</v>
      </c>
      <c r="AI570">
        <v>1869</v>
      </c>
      <c r="AJ570">
        <v>82107</v>
      </c>
      <c r="AK570" s="20">
        <v>1368.45</v>
      </c>
      <c r="AL570">
        <v>1368.45</v>
      </c>
      <c r="AM570">
        <v>1368</v>
      </c>
      <c r="AN570" s="26">
        <f t="shared" si="178"/>
        <v>16.688414634146341</v>
      </c>
      <c r="AO570">
        <v>27.6</v>
      </c>
      <c r="AP570" s="41">
        <f t="shared" si="179"/>
        <v>0.62886597938144329</v>
      </c>
      <c r="AQ570">
        <v>380</v>
      </c>
      <c r="AR570">
        <v>379</v>
      </c>
      <c r="AS570">
        <v>380</v>
      </c>
      <c r="AT570">
        <v>265</v>
      </c>
      <c r="AU570">
        <v>265</v>
      </c>
      <c r="AV570">
        <v>184</v>
      </c>
      <c r="AW570">
        <v>235</v>
      </c>
      <c r="AX570">
        <v>76</v>
      </c>
      <c r="AY570">
        <v>11</v>
      </c>
      <c r="AZ570">
        <v>18</v>
      </c>
      <c r="BA570" s="42">
        <f t="shared" si="180"/>
        <v>29</v>
      </c>
      <c r="BB570">
        <v>21.13</v>
      </c>
      <c r="BC570">
        <v>27.4511</v>
      </c>
      <c r="BD570" s="20">
        <v>436.9</v>
      </c>
      <c r="BE570" s="20">
        <f t="shared" si="181"/>
        <v>816.9</v>
      </c>
      <c r="BF570" s="20">
        <f t="shared" si="182"/>
        <v>35.817165406116409</v>
      </c>
      <c r="BG570">
        <v>526</v>
      </c>
      <c r="BH570">
        <v>447</v>
      </c>
      <c r="BI570">
        <v>418</v>
      </c>
      <c r="BJ570" s="41">
        <f t="shared" si="183"/>
        <v>0.55720338983050843</v>
      </c>
      <c r="BK570">
        <v>21</v>
      </c>
      <c r="BL570">
        <v>21</v>
      </c>
      <c r="BM570">
        <v>88</v>
      </c>
      <c r="BN570" s="42">
        <f t="shared" si="184"/>
        <v>-67</v>
      </c>
      <c r="BO570">
        <v>81</v>
      </c>
      <c r="BP570">
        <v>54</v>
      </c>
      <c r="BQ570">
        <v>68</v>
      </c>
      <c r="BR570">
        <v>18</v>
      </c>
      <c r="BS570" s="41">
        <f t="shared" si="185"/>
        <v>1.7857142857142856E-2</v>
      </c>
      <c r="BT570">
        <v>334</v>
      </c>
      <c r="BU570">
        <v>316</v>
      </c>
      <c r="BV570" s="41">
        <f t="shared" si="186"/>
        <v>0.51384615384615384</v>
      </c>
      <c r="BW570">
        <v>108</v>
      </c>
      <c r="BX570">
        <v>89</v>
      </c>
      <c r="BY570">
        <v>113</v>
      </c>
      <c r="BZ570">
        <v>97</v>
      </c>
      <c r="CA570">
        <v>113</v>
      </c>
      <c r="CB570">
        <v>130</v>
      </c>
      <c r="CC570">
        <v>91</v>
      </c>
      <c r="CD570">
        <v>86</v>
      </c>
      <c r="CE570">
        <v>133</v>
      </c>
      <c r="CF570">
        <v>130</v>
      </c>
      <c r="CG570">
        <v>175</v>
      </c>
      <c r="CH570">
        <v>167</v>
      </c>
      <c r="CI570">
        <v>0</v>
      </c>
      <c r="CJ570">
        <v>2</v>
      </c>
      <c r="CK570">
        <v>5</v>
      </c>
      <c r="CL570">
        <v>8</v>
      </c>
      <c r="CM570">
        <v>1</v>
      </c>
      <c r="CN570">
        <v>1</v>
      </c>
      <c r="CO570">
        <v>1</v>
      </c>
      <c r="CP570">
        <v>2</v>
      </c>
      <c r="CQ570">
        <v>0</v>
      </c>
      <c r="CR570">
        <v>0</v>
      </c>
      <c r="CS570">
        <v>6</v>
      </c>
      <c r="CT570">
        <v>0</v>
      </c>
      <c r="CU570">
        <v>0</v>
      </c>
      <c r="CV570">
        <v>12</v>
      </c>
      <c r="CW570">
        <v>1</v>
      </c>
      <c r="CX570">
        <v>6</v>
      </c>
      <c r="CY570">
        <v>13</v>
      </c>
      <c r="CZ570">
        <v>61</v>
      </c>
      <c r="DA570">
        <v>17</v>
      </c>
      <c r="DB570">
        <v>3</v>
      </c>
      <c r="DC570">
        <v>2</v>
      </c>
      <c r="DD570">
        <v>59</v>
      </c>
      <c r="DE570">
        <v>10</v>
      </c>
      <c r="DF570">
        <v>0</v>
      </c>
      <c r="DG570">
        <v>93</v>
      </c>
      <c r="DH570">
        <v>5</v>
      </c>
      <c r="DI570">
        <v>18</v>
      </c>
      <c r="DJ570">
        <v>6</v>
      </c>
      <c r="DK570">
        <v>6</v>
      </c>
      <c r="DL570">
        <v>0</v>
      </c>
      <c r="DM570">
        <v>19</v>
      </c>
      <c r="DN570">
        <v>19</v>
      </c>
      <c r="DO570">
        <v>0</v>
      </c>
      <c r="DP570" s="42">
        <f t="shared" si="187"/>
        <v>13</v>
      </c>
      <c r="DQ570" s="20">
        <v>6.3819999999999997</v>
      </c>
      <c r="DR570">
        <v>5</v>
      </c>
      <c r="DS570">
        <v>0</v>
      </c>
      <c r="DT570">
        <v>0</v>
      </c>
      <c r="DU570">
        <v>0</v>
      </c>
      <c r="DV570">
        <v>0</v>
      </c>
      <c r="DW570">
        <v>1560</v>
      </c>
      <c r="DX570">
        <v>1255</v>
      </c>
      <c r="DY570">
        <v>1130</v>
      </c>
      <c r="DZ570">
        <v>990</v>
      </c>
      <c r="EA570">
        <v>806</v>
      </c>
      <c r="EB570">
        <v>751</v>
      </c>
      <c r="EC570">
        <v>84.54</v>
      </c>
      <c r="ED570">
        <v>63.65</v>
      </c>
      <c r="EE570">
        <v>97</v>
      </c>
      <c r="EF570">
        <v>56</v>
      </c>
      <c r="EG570" s="41">
        <f t="shared" si="188"/>
        <v>0.12034739454094293</v>
      </c>
      <c r="EH570" s="43">
        <f t="shared" si="189"/>
        <v>0.92543275632490007</v>
      </c>
      <c r="EI570" s="44">
        <f t="shared" si="190"/>
        <v>1.0457801508658431</v>
      </c>
      <c r="EJ570">
        <v>1557</v>
      </c>
      <c r="EK570">
        <v>1246</v>
      </c>
      <c r="EL570">
        <v>1126</v>
      </c>
      <c r="EM570">
        <v>982</v>
      </c>
      <c r="EN570">
        <v>802</v>
      </c>
      <c r="EO570">
        <v>744</v>
      </c>
      <c r="EP570">
        <v>95</v>
      </c>
      <c r="EQ570">
        <v>56</v>
      </c>
      <c r="ER570">
        <v>934</v>
      </c>
      <c r="ES570">
        <v>632</v>
      </c>
      <c r="ET570">
        <v>338</v>
      </c>
      <c r="EU570">
        <v>240</v>
      </c>
      <c r="EV570">
        <v>47</v>
      </c>
      <c r="EW570">
        <v>30</v>
      </c>
      <c r="EX570">
        <v>73</v>
      </c>
      <c r="EY570">
        <v>95</v>
      </c>
      <c r="EZ570">
        <v>4.5999999999999996</v>
      </c>
      <c r="FA570">
        <v>2.1</v>
      </c>
      <c r="FB570">
        <v>6.7</v>
      </c>
      <c r="FC570" s="20">
        <v>62.73</v>
      </c>
      <c r="FD570" s="26">
        <f t="shared" si="191"/>
        <v>0.76500000000000001</v>
      </c>
      <c r="FE570">
        <v>7.2923</v>
      </c>
      <c r="FF570">
        <v>0.95</v>
      </c>
      <c r="FG570">
        <v>0.02</v>
      </c>
      <c r="FH570">
        <v>0.96</v>
      </c>
      <c r="FI570">
        <v>5</v>
      </c>
      <c r="FJ570">
        <v>1</v>
      </c>
      <c r="FK570">
        <v>1</v>
      </c>
      <c r="FL570" s="42">
        <f t="shared" si="192"/>
        <v>49</v>
      </c>
      <c r="FM570" s="20">
        <f t="shared" si="193"/>
        <v>17.8</v>
      </c>
      <c r="FN570" s="41">
        <v>0.08</v>
      </c>
      <c r="FO570" s="20">
        <f t="shared" si="194"/>
        <v>60</v>
      </c>
      <c r="FP570" s="20">
        <f t="shared" si="195"/>
        <v>62.276400000000002</v>
      </c>
      <c r="FQ570" s="20">
        <f t="shared" si="196"/>
        <v>123.42431217801162</v>
      </c>
      <c r="FU570" t="s">
        <v>721</v>
      </c>
      <c r="FV570" t="s">
        <v>751</v>
      </c>
      <c r="FW570" s="45">
        <v>832500</v>
      </c>
      <c r="FX570" s="45">
        <v>894167</v>
      </c>
      <c r="FY570">
        <v>185</v>
      </c>
      <c r="FZ570">
        <v>48</v>
      </c>
      <c r="GA570">
        <v>87</v>
      </c>
      <c r="GB570">
        <v>135</v>
      </c>
      <c r="GC570">
        <v>18</v>
      </c>
      <c r="GD570">
        <v>46</v>
      </c>
      <c r="GE570">
        <v>432</v>
      </c>
      <c r="GF570">
        <v>3025</v>
      </c>
      <c r="GG570">
        <v>11.4</v>
      </c>
      <c r="GH570">
        <v>3.7</v>
      </c>
      <c r="GI570">
        <v>15.1</v>
      </c>
      <c r="GJ570" s="42">
        <f t="shared" si="197"/>
        <v>60</v>
      </c>
    </row>
    <row r="571" spans="1:192" x14ac:dyDescent="0.45">
      <c r="A571" s="40">
        <v>35109</v>
      </c>
      <c r="B571" t="s">
        <v>3060</v>
      </c>
      <c r="D571" t="s">
        <v>99</v>
      </c>
      <c r="E571" t="s">
        <v>99</v>
      </c>
      <c r="F571">
        <v>72</v>
      </c>
      <c r="G571">
        <v>172</v>
      </c>
      <c r="H571">
        <v>2014</v>
      </c>
      <c r="I571">
        <v>1</v>
      </c>
      <c r="J571">
        <v>9</v>
      </c>
      <c r="K571" t="s">
        <v>92</v>
      </c>
      <c r="L571">
        <v>2015</v>
      </c>
      <c r="M571">
        <v>21</v>
      </c>
      <c r="N571">
        <v>3</v>
      </c>
      <c r="O571">
        <v>8477940</v>
      </c>
      <c r="P571" t="s">
        <v>3061</v>
      </c>
      <c r="Q571" t="s">
        <v>3062</v>
      </c>
      <c r="R571" t="s">
        <v>3063</v>
      </c>
      <c r="S571" t="s">
        <v>3064</v>
      </c>
      <c r="T571" t="s">
        <v>725</v>
      </c>
      <c r="U571" t="s">
        <v>285</v>
      </c>
      <c r="V571">
        <v>82</v>
      </c>
      <c r="W571">
        <v>29</v>
      </c>
      <c r="X571">
        <v>31</v>
      </c>
      <c r="Y571">
        <v>21</v>
      </c>
      <c r="Z571">
        <v>60</v>
      </c>
      <c r="AA571">
        <v>4</v>
      </c>
      <c r="AB571">
        <v>31</v>
      </c>
      <c r="AC571" s="26">
        <f t="shared" si="176"/>
        <v>0.73170731707317072</v>
      </c>
      <c r="AD571" s="20">
        <f t="shared" si="177"/>
        <v>5.6883116883116855</v>
      </c>
      <c r="AE571" s="20">
        <v>23.658999999999999</v>
      </c>
      <c r="AF571">
        <v>14</v>
      </c>
      <c r="AG571">
        <v>2.1</v>
      </c>
      <c r="AH571">
        <v>26</v>
      </c>
      <c r="AI571">
        <v>1718</v>
      </c>
      <c r="AJ571">
        <v>79116</v>
      </c>
      <c r="AK571" s="20">
        <v>1318.6</v>
      </c>
      <c r="AL571">
        <v>1318.6</v>
      </c>
      <c r="AM571">
        <v>1319</v>
      </c>
      <c r="AN571" s="26">
        <f t="shared" si="178"/>
        <v>16.080487804878047</v>
      </c>
      <c r="AO571">
        <v>26.62</v>
      </c>
      <c r="AP571" s="41">
        <f t="shared" si="179"/>
        <v>0.70588235294117652</v>
      </c>
      <c r="AQ571">
        <v>422</v>
      </c>
      <c r="AR571">
        <v>422</v>
      </c>
      <c r="AS571">
        <v>422</v>
      </c>
      <c r="AT571">
        <v>313</v>
      </c>
      <c r="AU571">
        <v>313</v>
      </c>
      <c r="AV571">
        <v>231</v>
      </c>
      <c r="AW571">
        <v>211</v>
      </c>
      <c r="AX571">
        <v>66</v>
      </c>
      <c r="AY571">
        <v>19</v>
      </c>
      <c r="AZ571">
        <v>16</v>
      </c>
      <c r="BA571" s="42">
        <f t="shared" si="180"/>
        <v>35</v>
      </c>
      <c r="BB571">
        <v>19.96</v>
      </c>
      <c r="BC571">
        <v>35.584400000000002</v>
      </c>
      <c r="BD571" s="20">
        <v>376.7</v>
      </c>
      <c r="BE571" s="20">
        <f t="shared" si="181"/>
        <v>798.7</v>
      </c>
      <c r="BF571" s="20">
        <f t="shared" si="182"/>
        <v>36.343091157288036</v>
      </c>
      <c r="BG571">
        <v>521</v>
      </c>
      <c r="BH571">
        <v>404</v>
      </c>
      <c r="BI571">
        <v>363</v>
      </c>
      <c r="BJ571" s="41">
        <f t="shared" si="183"/>
        <v>0.58936651583710409</v>
      </c>
      <c r="BK571">
        <v>39</v>
      </c>
      <c r="BL571">
        <v>39</v>
      </c>
      <c r="BM571">
        <v>98</v>
      </c>
      <c r="BN571" s="42">
        <f t="shared" si="184"/>
        <v>-59</v>
      </c>
      <c r="BO571">
        <v>82</v>
      </c>
      <c r="BP571">
        <v>58</v>
      </c>
      <c r="BQ571">
        <v>38</v>
      </c>
      <c r="BR571">
        <v>27</v>
      </c>
      <c r="BS571" s="41">
        <f t="shared" si="185"/>
        <v>3.1358885017421602E-2</v>
      </c>
      <c r="BT571">
        <v>5</v>
      </c>
      <c r="BU571">
        <v>4</v>
      </c>
      <c r="BV571" s="41">
        <f t="shared" si="186"/>
        <v>0.55555555555555558</v>
      </c>
      <c r="BW571">
        <v>2</v>
      </c>
      <c r="BX571">
        <v>1</v>
      </c>
      <c r="BY571">
        <v>0</v>
      </c>
      <c r="BZ571">
        <v>1</v>
      </c>
      <c r="CA571">
        <v>3</v>
      </c>
      <c r="CB571">
        <v>2</v>
      </c>
      <c r="CC571">
        <v>3</v>
      </c>
      <c r="CD571">
        <v>0</v>
      </c>
      <c r="CE571">
        <v>1</v>
      </c>
      <c r="CF571">
        <v>1</v>
      </c>
      <c r="CG571">
        <v>2</v>
      </c>
      <c r="CH571">
        <v>3</v>
      </c>
      <c r="CI571">
        <v>1</v>
      </c>
      <c r="CJ571">
        <v>0</v>
      </c>
      <c r="CK571">
        <v>2</v>
      </c>
      <c r="CL571">
        <v>7</v>
      </c>
      <c r="CM571">
        <v>2</v>
      </c>
      <c r="CN571">
        <v>0</v>
      </c>
      <c r="CO571">
        <v>0</v>
      </c>
      <c r="CP571">
        <v>1</v>
      </c>
      <c r="CQ571">
        <v>1</v>
      </c>
      <c r="CR571">
        <v>3</v>
      </c>
      <c r="CS571">
        <v>4</v>
      </c>
      <c r="CT571">
        <v>1</v>
      </c>
      <c r="CU571">
        <v>1</v>
      </c>
      <c r="CV571">
        <v>18</v>
      </c>
      <c r="CW571">
        <v>0</v>
      </c>
      <c r="CX571">
        <v>1</v>
      </c>
      <c r="CY571">
        <v>13</v>
      </c>
      <c r="CZ571">
        <v>68</v>
      </c>
      <c r="DA571">
        <v>13</v>
      </c>
      <c r="DB571">
        <v>7</v>
      </c>
      <c r="DC571">
        <v>25</v>
      </c>
      <c r="DD571">
        <v>26</v>
      </c>
      <c r="DE571">
        <v>4</v>
      </c>
      <c r="DF571">
        <v>3</v>
      </c>
      <c r="DG571">
        <v>153</v>
      </c>
      <c r="DH571">
        <v>13</v>
      </c>
      <c r="DI571">
        <v>28</v>
      </c>
      <c r="DJ571">
        <v>13</v>
      </c>
      <c r="DK571">
        <v>13</v>
      </c>
      <c r="DL571">
        <v>0</v>
      </c>
      <c r="DM571">
        <v>27</v>
      </c>
      <c r="DN571">
        <v>27</v>
      </c>
      <c r="DO571">
        <v>0</v>
      </c>
      <c r="DP571" s="42">
        <f t="shared" si="187"/>
        <v>15</v>
      </c>
      <c r="DQ571" s="20">
        <v>9.4320000000000004</v>
      </c>
      <c r="DR571">
        <v>13</v>
      </c>
      <c r="DS571">
        <v>0</v>
      </c>
      <c r="DT571">
        <v>0</v>
      </c>
      <c r="DU571">
        <v>0</v>
      </c>
      <c r="DV571">
        <v>0</v>
      </c>
      <c r="DW571">
        <v>1528</v>
      </c>
      <c r="DX571">
        <v>1118</v>
      </c>
      <c r="DY571">
        <v>1139</v>
      </c>
      <c r="DZ571">
        <v>834</v>
      </c>
      <c r="EA571">
        <v>816</v>
      </c>
      <c r="EB571">
        <v>626</v>
      </c>
      <c r="EC571">
        <v>72.430000000000007</v>
      </c>
      <c r="ED571">
        <v>49.41</v>
      </c>
      <c r="EE571">
        <v>85</v>
      </c>
      <c r="EF571">
        <v>50</v>
      </c>
      <c r="EG571" s="41">
        <f t="shared" si="188"/>
        <v>0.10416666666666667</v>
      </c>
      <c r="EH571" s="43">
        <f t="shared" si="189"/>
        <v>0.92012779552715651</v>
      </c>
      <c r="EI571" s="44">
        <f t="shared" si="190"/>
        <v>1.0242944621938233</v>
      </c>
      <c r="EJ571">
        <v>1526</v>
      </c>
      <c r="EK571">
        <v>1118</v>
      </c>
      <c r="EL571">
        <v>1137</v>
      </c>
      <c r="EM571">
        <v>835</v>
      </c>
      <c r="EN571">
        <v>814</v>
      </c>
      <c r="EO571">
        <v>628</v>
      </c>
      <c r="EP571">
        <v>85</v>
      </c>
      <c r="EQ571">
        <v>50</v>
      </c>
      <c r="ER571">
        <v>736</v>
      </c>
      <c r="ES571">
        <v>532</v>
      </c>
      <c r="ET571">
        <v>266</v>
      </c>
      <c r="EU571">
        <v>212</v>
      </c>
      <c r="EV571">
        <v>33</v>
      </c>
      <c r="EW571">
        <v>27</v>
      </c>
      <c r="EX571">
        <v>75</v>
      </c>
      <c r="EY571">
        <v>96</v>
      </c>
      <c r="EZ571">
        <v>5.4</v>
      </c>
      <c r="FA571">
        <v>1.8</v>
      </c>
      <c r="FB571">
        <v>7.3</v>
      </c>
      <c r="FC571" s="20">
        <v>70.78</v>
      </c>
      <c r="FD571" s="26">
        <f t="shared" si="191"/>
        <v>0.86317073170731706</v>
      </c>
      <c r="FE571">
        <v>7.5690999999999997</v>
      </c>
      <c r="FF571">
        <v>2.61</v>
      </c>
      <c r="FG571">
        <v>0.01</v>
      </c>
      <c r="FH571">
        <v>2.62</v>
      </c>
      <c r="FI571">
        <v>1</v>
      </c>
      <c r="FJ571">
        <v>0</v>
      </c>
      <c r="FK571">
        <v>0</v>
      </c>
      <c r="FL571" s="42">
        <f t="shared" si="192"/>
        <v>92</v>
      </c>
      <c r="FM571" s="20">
        <f t="shared" si="193"/>
        <v>5.9230769230769234</v>
      </c>
      <c r="FN571" s="41">
        <v>0.11885245900000001</v>
      </c>
      <c r="FO571" s="20">
        <f t="shared" si="194"/>
        <v>57.4</v>
      </c>
      <c r="FP571" s="20">
        <f t="shared" si="195"/>
        <v>61.886400000000002</v>
      </c>
      <c r="FQ571" s="20">
        <f t="shared" si="196"/>
        <v>120.40042469285606</v>
      </c>
      <c r="FV571" t="s">
        <v>711</v>
      </c>
      <c r="FW571" s="45">
        <v>832500</v>
      </c>
      <c r="FX571" s="45">
        <v>894167</v>
      </c>
      <c r="FY571">
        <v>236</v>
      </c>
      <c r="FZ571">
        <v>69</v>
      </c>
      <c r="GA571">
        <v>93</v>
      </c>
      <c r="GB571">
        <v>162</v>
      </c>
      <c r="GC571">
        <v>18</v>
      </c>
      <c r="GD571">
        <v>85</v>
      </c>
      <c r="GE571">
        <v>602</v>
      </c>
      <c r="GF571">
        <v>3912</v>
      </c>
      <c r="GG571">
        <v>14.1</v>
      </c>
      <c r="GH571">
        <v>4.5</v>
      </c>
      <c r="GI571">
        <v>18.600000000000001</v>
      </c>
      <c r="GJ571" s="42">
        <f t="shared" si="197"/>
        <v>57.4</v>
      </c>
    </row>
    <row r="572" spans="1:192" x14ac:dyDescent="0.45">
      <c r="A572" s="40">
        <v>35038</v>
      </c>
      <c r="B572" t="s">
        <v>3065</v>
      </c>
      <c r="C572" t="s">
        <v>145</v>
      </c>
      <c r="D572" t="s">
        <v>91</v>
      </c>
      <c r="E572" t="s">
        <v>91</v>
      </c>
      <c r="F572">
        <v>74</v>
      </c>
      <c r="G572">
        <v>234</v>
      </c>
      <c r="H572">
        <v>2014</v>
      </c>
      <c r="I572">
        <v>1</v>
      </c>
      <c r="J572">
        <v>10</v>
      </c>
      <c r="K572" t="s">
        <v>92</v>
      </c>
      <c r="L572">
        <v>2015</v>
      </c>
      <c r="M572">
        <v>22</v>
      </c>
      <c r="N572">
        <v>3</v>
      </c>
      <c r="O572">
        <v>8477941</v>
      </c>
      <c r="P572" t="s">
        <v>3066</v>
      </c>
      <c r="Q572" t="s">
        <v>3067</v>
      </c>
      <c r="R572" t="s">
        <v>3068</v>
      </c>
      <c r="S572" t="s">
        <v>1586</v>
      </c>
      <c r="T572" t="s">
        <v>725</v>
      </c>
      <c r="U572" t="s">
        <v>102</v>
      </c>
      <c r="V572">
        <v>76</v>
      </c>
      <c r="W572">
        <v>10</v>
      </c>
      <c r="X572">
        <v>17</v>
      </c>
      <c r="Y572">
        <v>6</v>
      </c>
      <c r="Z572">
        <v>27</v>
      </c>
      <c r="AA572">
        <v>12</v>
      </c>
      <c r="AB572">
        <v>42</v>
      </c>
      <c r="AC572" s="26">
        <f t="shared" si="176"/>
        <v>0.35526315789473684</v>
      </c>
      <c r="AD572" s="20">
        <f t="shared" si="177"/>
        <v>4.8909090909090907</v>
      </c>
      <c r="AE572" s="20">
        <v>10.009</v>
      </c>
      <c r="AF572">
        <v>3</v>
      </c>
      <c r="AG572">
        <v>-0.9</v>
      </c>
      <c r="AH572">
        <v>72</v>
      </c>
      <c r="AI572">
        <v>1394</v>
      </c>
      <c r="AJ572">
        <v>60110</v>
      </c>
      <c r="AK572" s="20">
        <v>1001.8333333332999</v>
      </c>
      <c r="AL572">
        <v>1001.52</v>
      </c>
      <c r="AM572">
        <v>1002</v>
      </c>
      <c r="AN572" s="26">
        <f t="shared" si="178"/>
        <v>13.182017543859649</v>
      </c>
      <c r="AO572">
        <v>22.31</v>
      </c>
      <c r="AP572" s="41">
        <f t="shared" si="179"/>
        <v>0.6428571428571429</v>
      </c>
      <c r="AQ572">
        <v>235</v>
      </c>
      <c r="AR572">
        <v>235</v>
      </c>
      <c r="AS572">
        <v>235</v>
      </c>
      <c r="AT572">
        <v>193</v>
      </c>
      <c r="AU572">
        <v>193</v>
      </c>
      <c r="AV572">
        <v>122</v>
      </c>
      <c r="AW572">
        <v>155</v>
      </c>
      <c r="AX572">
        <v>87</v>
      </c>
      <c r="AY572">
        <v>14</v>
      </c>
      <c r="AZ572">
        <v>18</v>
      </c>
      <c r="BA572" s="42">
        <f t="shared" si="180"/>
        <v>32</v>
      </c>
      <c r="BB572">
        <v>16.170000000000002</v>
      </c>
      <c r="BC572">
        <v>25.549199999999999</v>
      </c>
      <c r="BD572" s="20">
        <v>143.4</v>
      </c>
      <c r="BE572" s="20">
        <f t="shared" si="181"/>
        <v>378.4</v>
      </c>
      <c r="BF572" s="20">
        <f t="shared" si="182"/>
        <v>22.669542295710517</v>
      </c>
      <c r="BG572">
        <v>317</v>
      </c>
      <c r="BH572">
        <v>319</v>
      </c>
      <c r="BI572">
        <v>253</v>
      </c>
      <c r="BJ572" s="41">
        <f t="shared" si="183"/>
        <v>0.55614035087719293</v>
      </c>
      <c r="BK572">
        <v>221</v>
      </c>
      <c r="BL572">
        <v>221</v>
      </c>
      <c r="BM572">
        <v>76</v>
      </c>
      <c r="BN572" s="42">
        <f t="shared" si="184"/>
        <v>145</v>
      </c>
      <c r="BO572">
        <v>71</v>
      </c>
      <c r="BP572">
        <v>22</v>
      </c>
      <c r="BQ572">
        <v>10</v>
      </c>
      <c r="BR572">
        <v>27</v>
      </c>
      <c r="BS572" s="41">
        <f t="shared" si="185"/>
        <v>3.3128834355828224E-2</v>
      </c>
      <c r="BT572">
        <v>6</v>
      </c>
      <c r="BU572">
        <v>11</v>
      </c>
      <c r="BV572" s="41">
        <f t="shared" si="186"/>
        <v>0.35294117647058826</v>
      </c>
      <c r="BW572">
        <v>2</v>
      </c>
      <c r="BX572">
        <v>1</v>
      </c>
      <c r="BY572">
        <v>3</v>
      </c>
      <c r="BZ572">
        <v>2</v>
      </c>
      <c r="CA572">
        <v>1</v>
      </c>
      <c r="CB572">
        <v>8</v>
      </c>
      <c r="CC572">
        <v>3</v>
      </c>
      <c r="CD572">
        <v>4</v>
      </c>
      <c r="CE572">
        <v>2</v>
      </c>
      <c r="CF572">
        <v>3</v>
      </c>
      <c r="CG572">
        <v>5</v>
      </c>
      <c r="CH572">
        <v>6</v>
      </c>
      <c r="CI572">
        <v>0</v>
      </c>
      <c r="CJ572">
        <v>0</v>
      </c>
      <c r="CK572">
        <v>2</v>
      </c>
      <c r="CL572">
        <v>2</v>
      </c>
      <c r="CM572">
        <v>1</v>
      </c>
      <c r="CN572">
        <v>0</v>
      </c>
      <c r="CO572">
        <v>0</v>
      </c>
      <c r="CP572">
        <v>4</v>
      </c>
      <c r="CQ572">
        <v>0</v>
      </c>
      <c r="CR572">
        <v>0</v>
      </c>
      <c r="CS572">
        <v>1</v>
      </c>
      <c r="CT572">
        <v>2</v>
      </c>
      <c r="CU572">
        <v>0</v>
      </c>
      <c r="CV572">
        <v>3</v>
      </c>
      <c r="CW572">
        <v>0</v>
      </c>
      <c r="CX572">
        <v>2</v>
      </c>
      <c r="CY572">
        <v>3</v>
      </c>
      <c r="CZ572">
        <v>66</v>
      </c>
      <c r="DA572">
        <v>17</v>
      </c>
      <c r="DB572">
        <v>1</v>
      </c>
      <c r="DC572">
        <v>4</v>
      </c>
      <c r="DD572">
        <v>13</v>
      </c>
      <c r="DE572">
        <v>24</v>
      </c>
      <c r="DF572">
        <v>3</v>
      </c>
      <c r="DG572">
        <v>60</v>
      </c>
      <c r="DH572">
        <v>29</v>
      </c>
      <c r="DI572">
        <v>13</v>
      </c>
      <c r="DJ572">
        <v>30</v>
      </c>
      <c r="DK572">
        <v>28</v>
      </c>
      <c r="DL572">
        <v>2</v>
      </c>
      <c r="DM572">
        <v>13</v>
      </c>
      <c r="DN572">
        <v>11</v>
      </c>
      <c r="DO572">
        <v>2</v>
      </c>
      <c r="DP572" s="42">
        <f t="shared" si="187"/>
        <v>-16</v>
      </c>
      <c r="DQ572" s="20">
        <v>-16.004000000000001</v>
      </c>
      <c r="DR572">
        <v>26</v>
      </c>
      <c r="DS572">
        <v>2</v>
      </c>
      <c r="DT572">
        <v>0</v>
      </c>
      <c r="DU572">
        <v>1</v>
      </c>
      <c r="DV572">
        <v>0</v>
      </c>
      <c r="DW572">
        <v>1020</v>
      </c>
      <c r="DX572">
        <v>1024</v>
      </c>
      <c r="DY572">
        <v>786</v>
      </c>
      <c r="DZ572">
        <v>788</v>
      </c>
      <c r="EA572">
        <v>557</v>
      </c>
      <c r="EB572">
        <v>537</v>
      </c>
      <c r="EC572">
        <v>50.87</v>
      </c>
      <c r="ED572">
        <v>46.64</v>
      </c>
      <c r="EE572">
        <v>42</v>
      </c>
      <c r="EF572">
        <v>36</v>
      </c>
      <c r="EG572" s="41">
        <f t="shared" si="188"/>
        <v>7.5403949730700179E-2</v>
      </c>
      <c r="EH572" s="43">
        <f t="shared" si="189"/>
        <v>0.93296089385474856</v>
      </c>
      <c r="EI572" s="44">
        <f t="shared" si="190"/>
        <v>1.0083648435854486</v>
      </c>
      <c r="EJ572">
        <v>1018</v>
      </c>
      <c r="EK572">
        <v>1026</v>
      </c>
      <c r="EL572">
        <v>785</v>
      </c>
      <c r="EM572">
        <v>790</v>
      </c>
      <c r="EN572">
        <v>556</v>
      </c>
      <c r="EO572">
        <v>540</v>
      </c>
      <c r="EP572">
        <v>42</v>
      </c>
      <c r="EQ572">
        <v>38</v>
      </c>
      <c r="ER572">
        <v>496</v>
      </c>
      <c r="ES572">
        <v>517</v>
      </c>
      <c r="ET572">
        <v>224</v>
      </c>
      <c r="EU572">
        <v>197</v>
      </c>
      <c r="EV572">
        <v>33</v>
      </c>
      <c r="EW572">
        <v>18</v>
      </c>
      <c r="EX572">
        <v>85</v>
      </c>
      <c r="EY572">
        <v>64</v>
      </c>
      <c r="EZ572">
        <v>1</v>
      </c>
      <c r="FA572">
        <v>1.2</v>
      </c>
      <c r="FB572">
        <v>2.2000000000000002</v>
      </c>
      <c r="FC572" s="20">
        <v>26</v>
      </c>
      <c r="FD572" s="26">
        <f t="shared" si="191"/>
        <v>0.34210526315789475</v>
      </c>
      <c r="FE572">
        <v>2.0857000000000001</v>
      </c>
      <c r="FF572">
        <v>0.60000000000000009</v>
      </c>
      <c r="FG572">
        <v>-0.4</v>
      </c>
      <c r="FH572">
        <v>0.2</v>
      </c>
      <c r="FI572">
        <v>2</v>
      </c>
      <c r="FJ572">
        <v>1</v>
      </c>
      <c r="FK572">
        <v>1</v>
      </c>
      <c r="FL572" s="42">
        <f t="shared" si="192"/>
        <v>322</v>
      </c>
      <c r="FM572" s="20">
        <f t="shared" si="193"/>
        <v>8.884615384615385</v>
      </c>
      <c r="FN572" s="41">
        <v>4.88211479E-2</v>
      </c>
      <c r="FO572" s="20">
        <f t="shared" si="194"/>
        <v>19.8</v>
      </c>
      <c r="FP572" s="20">
        <f t="shared" si="195"/>
        <v>23.799199999999999</v>
      </c>
      <c r="FQ572" s="20">
        <f t="shared" si="196"/>
        <v>122.45387011742153</v>
      </c>
      <c r="FR572">
        <v>7</v>
      </c>
      <c r="FS572" t="s">
        <v>308</v>
      </c>
      <c r="FT572">
        <v>255</v>
      </c>
      <c r="FV572" t="s">
        <v>751</v>
      </c>
      <c r="FW572" s="45">
        <v>832500</v>
      </c>
      <c r="FX572" s="45">
        <v>894167</v>
      </c>
      <c r="FY572">
        <v>186</v>
      </c>
      <c r="FZ572">
        <v>26</v>
      </c>
      <c r="GA572">
        <v>33</v>
      </c>
      <c r="GB572">
        <v>59</v>
      </c>
      <c r="GC572">
        <v>5</v>
      </c>
      <c r="GD572">
        <v>171</v>
      </c>
      <c r="GE572">
        <v>326</v>
      </c>
      <c r="GF572">
        <v>2390</v>
      </c>
      <c r="GG572">
        <v>2.5</v>
      </c>
      <c r="GH572">
        <v>3</v>
      </c>
      <c r="GI572">
        <v>5.5</v>
      </c>
      <c r="GJ572" s="42">
        <f t="shared" si="197"/>
        <v>19.8</v>
      </c>
    </row>
    <row r="573" spans="1:192" x14ac:dyDescent="0.45">
      <c r="A573" s="40">
        <v>35268</v>
      </c>
      <c r="B573" t="s">
        <v>3069</v>
      </c>
      <c r="D573" t="s">
        <v>132</v>
      </c>
      <c r="E573" t="s">
        <v>132</v>
      </c>
      <c r="F573">
        <v>70</v>
      </c>
      <c r="G573">
        <v>193</v>
      </c>
      <c r="H573">
        <v>2014</v>
      </c>
      <c r="I573">
        <v>1</v>
      </c>
      <c r="J573">
        <v>11</v>
      </c>
      <c r="K573" t="s">
        <v>92</v>
      </c>
      <c r="L573">
        <v>2014</v>
      </c>
      <c r="M573">
        <v>21</v>
      </c>
      <c r="N573">
        <v>4</v>
      </c>
      <c r="O573">
        <v>8477942</v>
      </c>
      <c r="P573" t="s">
        <v>3070</v>
      </c>
      <c r="Q573" t="s">
        <v>3071</v>
      </c>
      <c r="R573" t="s">
        <v>3072</v>
      </c>
      <c r="S573" t="s">
        <v>1325</v>
      </c>
      <c r="T573" t="s">
        <v>725</v>
      </c>
      <c r="U573" t="s">
        <v>307</v>
      </c>
      <c r="V573">
        <v>80</v>
      </c>
      <c r="W573">
        <v>23</v>
      </c>
      <c r="X573">
        <v>25</v>
      </c>
      <c r="Y573">
        <v>14</v>
      </c>
      <c r="Z573">
        <v>48</v>
      </c>
      <c r="AA573">
        <v>7</v>
      </c>
      <c r="AB573">
        <v>16</v>
      </c>
      <c r="AC573" s="26">
        <f t="shared" si="176"/>
        <v>0.6</v>
      </c>
      <c r="AD573" s="20">
        <f t="shared" si="177"/>
        <v>25.333333333333332</v>
      </c>
      <c r="AE573" s="20">
        <v>19.158000000000001</v>
      </c>
      <c r="AF573">
        <v>20</v>
      </c>
      <c r="AG573">
        <v>16</v>
      </c>
      <c r="AH573">
        <v>26</v>
      </c>
      <c r="AI573">
        <v>1604</v>
      </c>
      <c r="AJ573">
        <v>72709</v>
      </c>
      <c r="AK573" s="20">
        <v>1211.8166666667</v>
      </c>
      <c r="AL573">
        <v>1211.8</v>
      </c>
      <c r="AM573">
        <v>1212</v>
      </c>
      <c r="AN573" s="26">
        <f t="shared" si="178"/>
        <v>15.147708333333332</v>
      </c>
      <c r="AO573">
        <v>25.15</v>
      </c>
      <c r="AP573" s="41">
        <f t="shared" si="179"/>
        <v>0.62337662337662336</v>
      </c>
      <c r="AQ573">
        <v>354</v>
      </c>
      <c r="AR573">
        <v>354</v>
      </c>
      <c r="AS573">
        <v>354</v>
      </c>
      <c r="AT573">
        <v>255</v>
      </c>
      <c r="AU573">
        <v>255</v>
      </c>
      <c r="AV573">
        <v>187</v>
      </c>
      <c r="AW573">
        <v>212</v>
      </c>
      <c r="AX573">
        <v>95</v>
      </c>
      <c r="AY573">
        <v>9</v>
      </c>
      <c r="AZ573">
        <v>18</v>
      </c>
      <c r="BA573" s="42">
        <f t="shared" si="180"/>
        <v>27</v>
      </c>
      <c r="BB573">
        <v>20.83</v>
      </c>
      <c r="BC573">
        <v>24.0428</v>
      </c>
      <c r="BD573" s="20">
        <v>281.60000000000002</v>
      </c>
      <c r="BE573" s="20">
        <f t="shared" si="181"/>
        <v>635.6</v>
      </c>
      <c r="BF573" s="20">
        <f t="shared" si="182"/>
        <v>31.470539693018655</v>
      </c>
      <c r="BG573">
        <v>509</v>
      </c>
      <c r="BH573">
        <v>403</v>
      </c>
      <c r="BI573">
        <v>213</v>
      </c>
      <c r="BJ573" s="41">
        <f t="shared" si="183"/>
        <v>0.70498614958448758</v>
      </c>
      <c r="BK573">
        <v>34</v>
      </c>
      <c r="BL573">
        <v>34</v>
      </c>
      <c r="BM573">
        <v>70</v>
      </c>
      <c r="BN573" s="42">
        <f t="shared" si="184"/>
        <v>-36</v>
      </c>
      <c r="BO573">
        <v>68</v>
      </c>
      <c r="BP573">
        <v>56</v>
      </c>
      <c r="BQ573">
        <v>42</v>
      </c>
      <c r="BR573">
        <v>27</v>
      </c>
      <c r="BS573" s="41">
        <f t="shared" si="185"/>
        <v>3.5479632063074903E-2</v>
      </c>
      <c r="BT573">
        <v>0</v>
      </c>
      <c r="BU573">
        <v>5</v>
      </c>
      <c r="BV573" s="41">
        <f t="shared" si="186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3</v>
      </c>
      <c r="CI573">
        <v>0</v>
      </c>
      <c r="CJ573">
        <v>0</v>
      </c>
      <c r="CK573">
        <v>6</v>
      </c>
      <c r="CL573">
        <v>4</v>
      </c>
      <c r="CM573">
        <v>1</v>
      </c>
      <c r="CN573">
        <v>0</v>
      </c>
      <c r="CO573">
        <v>0</v>
      </c>
      <c r="CP573">
        <v>3</v>
      </c>
      <c r="CQ573">
        <v>0</v>
      </c>
      <c r="CR573">
        <v>0</v>
      </c>
      <c r="CS573">
        <v>4</v>
      </c>
      <c r="CT573">
        <v>3</v>
      </c>
      <c r="CU573">
        <v>0</v>
      </c>
      <c r="CV573">
        <v>13</v>
      </c>
      <c r="CW573">
        <v>1</v>
      </c>
      <c r="CX573">
        <v>6</v>
      </c>
      <c r="CY573">
        <v>11</v>
      </c>
      <c r="CZ573">
        <v>50</v>
      </c>
      <c r="DA573">
        <v>17</v>
      </c>
      <c r="DB573">
        <v>4</v>
      </c>
      <c r="DC573">
        <v>9</v>
      </c>
      <c r="DD573">
        <v>27</v>
      </c>
      <c r="DE573">
        <v>13</v>
      </c>
      <c r="DF573">
        <v>4</v>
      </c>
      <c r="DG573">
        <v>113</v>
      </c>
      <c r="DH573">
        <v>13</v>
      </c>
      <c r="DI573">
        <v>28</v>
      </c>
      <c r="DJ573">
        <v>14</v>
      </c>
      <c r="DK573">
        <v>14</v>
      </c>
      <c r="DL573">
        <v>0</v>
      </c>
      <c r="DM573">
        <v>28</v>
      </c>
      <c r="DN573">
        <v>28</v>
      </c>
      <c r="DO573">
        <v>0</v>
      </c>
      <c r="DP573" s="42">
        <f t="shared" si="187"/>
        <v>15</v>
      </c>
      <c r="DQ573" s="20">
        <v>9.6039999999999992</v>
      </c>
      <c r="DR573">
        <v>13</v>
      </c>
      <c r="DS573">
        <v>0</v>
      </c>
      <c r="DT573">
        <v>0</v>
      </c>
      <c r="DU573">
        <v>0</v>
      </c>
      <c r="DV573">
        <v>0</v>
      </c>
      <c r="DW573">
        <v>1499</v>
      </c>
      <c r="DX573">
        <v>988</v>
      </c>
      <c r="DY573">
        <v>1102</v>
      </c>
      <c r="DZ573">
        <v>734</v>
      </c>
      <c r="EA573">
        <v>779</v>
      </c>
      <c r="EB573">
        <v>549</v>
      </c>
      <c r="EC573">
        <v>73.319999999999993</v>
      </c>
      <c r="ED573">
        <v>45</v>
      </c>
      <c r="EE573">
        <v>77</v>
      </c>
      <c r="EF573">
        <v>31</v>
      </c>
      <c r="EG573" s="41">
        <f t="shared" si="188"/>
        <v>9.8844672657252886E-2</v>
      </c>
      <c r="EH573" s="43">
        <f t="shared" si="189"/>
        <v>0.9435336976320583</v>
      </c>
      <c r="EI573" s="44">
        <f t="shared" si="190"/>
        <v>1.0423783702893112</v>
      </c>
      <c r="EJ573">
        <v>1503</v>
      </c>
      <c r="EK573">
        <v>986</v>
      </c>
      <c r="EL573">
        <v>1103</v>
      </c>
      <c r="EM573">
        <v>731</v>
      </c>
      <c r="EN573">
        <v>781</v>
      </c>
      <c r="EO573">
        <v>546</v>
      </c>
      <c r="EP573">
        <v>77</v>
      </c>
      <c r="EQ573">
        <v>32</v>
      </c>
      <c r="ER573">
        <v>723</v>
      </c>
      <c r="ES573">
        <v>493</v>
      </c>
      <c r="ET573">
        <v>275</v>
      </c>
      <c r="EU573">
        <v>182</v>
      </c>
      <c r="EV573">
        <v>40</v>
      </c>
      <c r="EW573">
        <v>17</v>
      </c>
      <c r="EX573">
        <v>77</v>
      </c>
      <c r="EY573">
        <v>82</v>
      </c>
      <c r="EZ573">
        <v>4</v>
      </c>
      <c r="FA573">
        <v>1.9</v>
      </c>
      <c r="FB573">
        <v>6</v>
      </c>
      <c r="FC573" s="20">
        <v>65.78</v>
      </c>
      <c r="FD573" s="26">
        <f t="shared" si="191"/>
        <v>0.82225000000000004</v>
      </c>
      <c r="FE573">
        <v>6.6561000000000003</v>
      </c>
      <c r="FF573">
        <v>1.79</v>
      </c>
      <c r="FG573">
        <v>0.47</v>
      </c>
      <c r="FH573">
        <v>2.2599999999999998</v>
      </c>
      <c r="FI573">
        <v>10</v>
      </c>
      <c r="FJ573">
        <v>2</v>
      </c>
      <c r="FK573">
        <v>1</v>
      </c>
      <c r="FL573" s="42">
        <f t="shared" si="192"/>
        <v>87</v>
      </c>
      <c r="FM573" s="20">
        <f t="shared" si="193"/>
        <v>5.8461538461538458</v>
      </c>
      <c r="FN573" s="41">
        <v>9.9054621800000006E-2</v>
      </c>
      <c r="FO573" s="20">
        <f t="shared" si="194"/>
        <v>45.4</v>
      </c>
      <c r="FP573" s="20">
        <f t="shared" si="195"/>
        <v>49.9208</v>
      </c>
      <c r="FQ573" s="20">
        <f t="shared" si="196"/>
        <v>123.13913186994554</v>
      </c>
      <c r="FR573">
        <v>4</v>
      </c>
      <c r="FS573" t="s">
        <v>189</v>
      </c>
      <c r="FT573">
        <v>195</v>
      </c>
      <c r="FV573" t="s">
        <v>751</v>
      </c>
      <c r="FW573" s="45">
        <v>832500</v>
      </c>
      <c r="FX573" s="45">
        <v>863333</v>
      </c>
      <c r="FY573">
        <v>140</v>
      </c>
      <c r="FZ573">
        <v>35</v>
      </c>
      <c r="GA573">
        <v>30</v>
      </c>
      <c r="GB573">
        <v>65</v>
      </c>
      <c r="GC573">
        <v>20</v>
      </c>
      <c r="GD573">
        <v>44</v>
      </c>
      <c r="GE573">
        <v>315</v>
      </c>
      <c r="GF573">
        <v>2019</v>
      </c>
      <c r="GG573">
        <v>5</v>
      </c>
      <c r="GH573">
        <v>2.8</v>
      </c>
      <c r="GI573">
        <v>7.8</v>
      </c>
      <c r="GJ573" s="42">
        <f t="shared" si="197"/>
        <v>45.4</v>
      </c>
    </row>
    <row r="574" spans="1:192" x14ac:dyDescent="0.45">
      <c r="A574" s="40">
        <v>35182</v>
      </c>
      <c r="B574" t="s">
        <v>3073</v>
      </c>
      <c r="D574" t="s">
        <v>3074</v>
      </c>
      <c r="E574" t="s">
        <v>3074</v>
      </c>
      <c r="F574">
        <v>75</v>
      </c>
      <c r="G574">
        <v>211</v>
      </c>
      <c r="H574">
        <v>2014</v>
      </c>
      <c r="I574">
        <v>1</v>
      </c>
      <c r="J574">
        <v>12</v>
      </c>
      <c r="K574" t="s">
        <v>92</v>
      </c>
      <c r="L574">
        <v>2016</v>
      </c>
      <c r="M574">
        <v>21</v>
      </c>
      <c r="N574">
        <v>2</v>
      </c>
      <c r="O574">
        <v>8477943</v>
      </c>
      <c r="P574" t="s">
        <v>3075</v>
      </c>
      <c r="Q574" t="s">
        <v>3076</v>
      </c>
      <c r="R574" t="s">
        <v>3077</v>
      </c>
      <c r="S574" t="s">
        <v>1178</v>
      </c>
      <c r="T574" t="s">
        <v>725</v>
      </c>
      <c r="U574" t="s">
        <v>205</v>
      </c>
      <c r="V574">
        <v>74</v>
      </c>
      <c r="W574">
        <v>17</v>
      </c>
      <c r="X574">
        <v>13</v>
      </c>
      <c r="Y574">
        <v>7</v>
      </c>
      <c r="Z574">
        <v>30</v>
      </c>
      <c r="AA574">
        <v>8</v>
      </c>
      <c r="AB574">
        <v>35</v>
      </c>
      <c r="AC574" s="26">
        <f t="shared" si="176"/>
        <v>0.40540540540540543</v>
      </c>
      <c r="AD574" s="20">
        <f t="shared" si="177"/>
        <v>2.7368421052631575</v>
      </c>
      <c r="AE574" s="20">
        <v>12.359</v>
      </c>
      <c r="AF574">
        <v>-2</v>
      </c>
      <c r="AG574">
        <v>-5.6</v>
      </c>
      <c r="AH574">
        <v>28</v>
      </c>
      <c r="AI574">
        <v>1497</v>
      </c>
      <c r="AJ574">
        <v>64432</v>
      </c>
      <c r="AK574" s="20">
        <v>1073.8666666667</v>
      </c>
      <c r="AL574">
        <v>1074.05</v>
      </c>
      <c r="AM574">
        <v>1074</v>
      </c>
      <c r="AN574" s="26">
        <f t="shared" si="178"/>
        <v>14.51171171171171</v>
      </c>
      <c r="AO574">
        <v>24.02</v>
      </c>
      <c r="AP574" s="41">
        <f t="shared" si="179"/>
        <v>0.5357142857142857</v>
      </c>
      <c r="AQ574">
        <v>280</v>
      </c>
      <c r="AR574">
        <v>280</v>
      </c>
      <c r="AS574">
        <v>280</v>
      </c>
      <c r="AT574">
        <v>201</v>
      </c>
      <c r="AU574">
        <v>201</v>
      </c>
      <c r="AV574">
        <v>129</v>
      </c>
      <c r="AW574">
        <v>144</v>
      </c>
      <c r="AX574">
        <v>54</v>
      </c>
      <c r="AY574">
        <v>12</v>
      </c>
      <c r="AZ574">
        <v>7</v>
      </c>
      <c r="BA574" s="42">
        <f t="shared" si="180"/>
        <v>19</v>
      </c>
      <c r="BB574">
        <v>12.19</v>
      </c>
      <c r="BC574">
        <v>31.155000000000001</v>
      </c>
      <c r="BD574" s="20">
        <v>130.6</v>
      </c>
      <c r="BE574" s="20">
        <f t="shared" si="181"/>
        <v>410.6</v>
      </c>
      <c r="BF574" s="20">
        <f t="shared" si="182"/>
        <v>22.937479633164195</v>
      </c>
      <c r="BG574">
        <v>422</v>
      </c>
      <c r="BH574">
        <v>346</v>
      </c>
      <c r="BI574">
        <v>317</v>
      </c>
      <c r="BJ574" s="41">
        <f t="shared" si="183"/>
        <v>0.57104194857916102</v>
      </c>
      <c r="BK574">
        <v>83</v>
      </c>
      <c r="BL574">
        <v>83</v>
      </c>
      <c r="BM574">
        <v>74</v>
      </c>
      <c r="BN574" s="42">
        <f t="shared" si="184"/>
        <v>9</v>
      </c>
      <c r="BO574">
        <v>72</v>
      </c>
      <c r="BP574">
        <v>22</v>
      </c>
      <c r="BQ574">
        <v>16</v>
      </c>
      <c r="BR574">
        <v>34</v>
      </c>
      <c r="BS574" s="41">
        <f t="shared" si="185"/>
        <v>4.1615667074663402E-2</v>
      </c>
      <c r="BT574">
        <v>5</v>
      </c>
      <c r="BU574">
        <v>6</v>
      </c>
      <c r="BV574" s="41">
        <f t="shared" si="186"/>
        <v>0.45454545454545453</v>
      </c>
      <c r="BW574">
        <v>1</v>
      </c>
      <c r="BX574">
        <v>2</v>
      </c>
      <c r="BY574">
        <v>2</v>
      </c>
      <c r="BZ574">
        <v>1</v>
      </c>
      <c r="CA574">
        <v>2</v>
      </c>
      <c r="CB574">
        <v>3</v>
      </c>
      <c r="CC574">
        <v>0</v>
      </c>
      <c r="CD574">
        <v>2</v>
      </c>
      <c r="CE574">
        <v>3</v>
      </c>
      <c r="CF574">
        <v>2</v>
      </c>
      <c r="CG574">
        <v>3</v>
      </c>
      <c r="CH574">
        <v>4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2</v>
      </c>
      <c r="CS574">
        <v>5</v>
      </c>
      <c r="CT574">
        <v>1</v>
      </c>
      <c r="CU574">
        <v>0</v>
      </c>
      <c r="CV574">
        <v>8</v>
      </c>
      <c r="CW574">
        <v>0</v>
      </c>
      <c r="CX574">
        <v>5</v>
      </c>
      <c r="CY574">
        <v>4</v>
      </c>
      <c r="CZ574">
        <v>63</v>
      </c>
      <c r="DA574">
        <v>7</v>
      </c>
      <c r="DB574">
        <v>1</v>
      </c>
      <c r="DC574">
        <v>7</v>
      </c>
      <c r="DD574">
        <v>16</v>
      </c>
      <c r="DE574">
        <v>9</v>
      </c>
      <c r="DF574">
        <v>0</v>
      </c>
      <c r="DG574">
        <v>89</v>
      </c>
      <c r="DH574">
        <v>10</v>
      </c>
      <c r="DI574">
        <v>7</v>
      </c>
      <c r="DJ574">
        <v>12</v>
      </c>
      <c r="DK574">
        <v>12</v>
      </c>
      <c r="DL574">
        <v>0</v>
      </c>
      <c r="DM574">
        <v>7</v>
      </c>
      <c r="DN574">
        <v>7</v>
      </c>
      <c r="DO574">
        <v>0</v>
      </c>
      <c r="DP574" s="42">
        <f t="shared" si="187"/>
        <v>-3</v>
      </c>
      <c r="DQ574" s="20">
        <v>-4.4950000000000001</v>
      </c>
      <c r="DR574">
        <v>9</v>
      </c>
      <c r="DS574">
        <v>0</v>
      </c>
      <c r="DT574">
        <v>0</v>
      </c>
      <c r="DU574">
        <v>1</v>
      </c>
      <c r="DV574">
        <v>0</v>
      </c>
      <c r="DW574">
        <v>1100</v>
      </c>
      <c r="DX574">
        <v>1026</v>
      </c>
      <c r="DY574">
        <v>773</v>
      </c>
      <c r="DZ574">
        <v>783</v>
      </c>
      <c r="EA574">
        <v>534</v>
      </c>
      <c r="EB574">
        <v>543</v>
      </c>
      <c r="EC574">
        <v>48.58</v>
      </c>
      <c r="ED574">
        <v>48.34</v>
      </c>
      <c r="EE574">
        <v>56</v>
      </c>
      <c r="EF574">
        <v>42</v>
      </c>
      <c r="EG574" s="41">
        <f t="shared" si="188"/>
        <v>0.10486891385767791</v>
      </c>
      <c r="EH574" s="43">
        <f t="shared" si="189"/>
        <v>0.92265193370165743</v>
      </c>
      <c r="EI574" s="44">
        <f t="shared" si="190"/>
        <v>1.0275208475593354</v>
      </c>
      <c r="EJ574">
        <v>1094</v>
      </c>
      <c r="EK574">
        <v>1025</v>
      </c>
      <c r="EL574">
        <v>768</v>
      </c>
      <c r="EM574">
        <v>783</v>
      </c>
      <c r="EN574">
        <v>531</v>
      </c>
      <c r="EO574">
        <v>542</v>
      </c>
      <c r="EP574">
        <v>56</v>
      </c>
      <c r="EQ574">
        <v>41</v>
      </c>
      <c r="ER574">
        <v>531</v>
      </c>
      <c r="ES574">
        <v>494</v>
      </c>
      <c r="ET574">
        <v>208</v>
      </c>
      <c r="EU574">
        <v>196</v>
      </c>
      <c r="EV574">
        <v>28</v>
      </c>
      <c r="EW574">
        <v>24</v>
      </c>
      <c r="EX574">
        <v>59</v>
      </c>
      <c r="EY574">
        <v>48</v>
      </c>
      <c r="EZ574">
        <v>1.8</v>
      </c>
      <c r="FA574">
        <v>1.4</v>
      </c>
      <c r="FB574">
        <v>3.2</v>
      </c>
      <c r="FC574" s="20">
        <v>26.41</v>
      </c>
      <c r="FD574" s="26">
        <f t="shared" si="191"/>
        <v>0.35689189189189191</v>
      </c>
      <c r="FE574">
        <v>3.1204000000000001</v>
      </c>
      <c r="FF574">
        <v>-0.32</v>
      </c>
      <c r="FG574">
        <v>-0.17</v>
      </c>
      <c r="FH574">
        <v>-0.49</v>
      </c>
      <c r="FI574">
        <v>3</v>
      </c>
      <c r="FJ574">
        <v>0</v>
      </c>
      <c r="FK574">
        <v>0</v>
      </c>
      <c r="FL574" s="42">
        <f t="shared" si="192"/>
        <v>145</v>
      </c>
      <c r="FM574" s="20">
        <f t="shared" si="193"/>
        <v>11</v>
      </c>
      <c r="FN574" s="41">
        <v>9.9671099700000002E-2</v>
      </c>
      <c r="FO574" s="20">
        <f t="shared" si="194"/>
        <v>27.2</v>
      </c>
      <c r="FP574" s="20">
        <f t="shared" si="195"/>
        <v>29.100999999999999</v>
      </c>
      <c r="FQ574" s="20">
        <f t="shared" si="196"/>
        <v>118.76542060425493</v>
      </c>
      <c r="FR574">
        <v>4</v>
      </c>
      <c r="FS574" t="s">
        <v>189</v>
      </c>
      <c r="FT574">
        <v>195</v>
      </c>
      <c r="FV574" t="s">
        <v>751</v>
      </c>
      <c r="FW574" s="45">
        <v>832500</v>
      </c>
      <c r="FX574" s="45">
        <v>863333</v>
      </c>
      <c r="FY574">
        <v>131</v>
      </c>
      <c r="FZ574">
        <v>31</v>
      </c>
      <c r="GA574">
        <v>20</v>
      </c>
      <c r="GB574">
        <v>51</v>
      </c>
      <c r="GC574">
        <v>-6</v>
      </c>
      <c r="GD574">
        <v>48</v>
      </c>
      <c r="GE574">
        <v>221</v>
      </c>
      <c r="GF574">
        <v>1920</v>
      </c>
      <c r="GG574">
        <v>3.4</v>
      </c>
      <c r="GH574">
        <v>2.2000000000000002</v>
      </c>
      <c r="GI574">
        <v>5.6</v>
      </c>
      <c r="GJ574" s="42">
        <f t="shared" si="197"/>
        <v>27.2</v>
      </c>
    </row>
    <row r="575" spans="1:192" x14ac:dyDescent="0.45">
      <c r="A575" s="40">
        <v>35123</v>
      </c>
      <c r="B575" t="s">
        <v>996</v>
      </c>
      <c r="D575" t="s">
        <v>399</v>
      </c>
      <c r="E575" t="s">
        <v>399</v>
      </c>
      <c r="F575">
        <v>72</v>
      </c>
      <c r="G575">
        <v>197</v>
      </c>
      <c r="H575">
        <v>2014</v>
      </c>
      <c r="I575">
        <v>1</v>
      </c>
      <c r="J575">
        <v>13</v>
      </c>
      <c r="K575" t="s">
        <v>92</v>
      </c>
      <c r="L575">
        <v>2016</v>
      </c>
      <c r="M575">
        <v>21</v>
      </c>
      <c r="N575">
        <v>2</v>
      </c>
      <c r="O575">
        <v>8477944</v>
      </c>
      <c r="P575" t="s">
        <v>3078</v>
      </c>
      <c r="Q575" t="s">
        <v>3079</v>
      </c>
      <c r="R575" t="s">
        <v>3080</v>
      </c>
      <c r="S575" t="s">
        <v>3081</v>
      </c>
      <c r="T575" t="s">
        <v>725</v>
      </c>
      <c r="U575" t="s">
        <v>253</v>
      </c>
      <c r="V575">
        <v>73</v>
      </c>
      <c r="W575">
        <v>13</v>
      </c>
      <c r="X575">
        <v>14</v>
      </c>
      <c r="Y575">
        <v>9</v>
      </c>
      <c r="Z575">
        <v>27</v>
      </c>
      <c r="AA575">
        <v>11</v>
      </c>
      <c r="AB575">
        <v>60</v>
      </c>
      <c r="AC575" s="26">
        <f t="shared" si="176"/>
        <v>0.36986301369863012</v>
      </c>
      <c r="AD575" s="20">
        <f t="shared" si="177"/>
        <v>6.1428571428571423</v>
      </c>
      <c r="AE575" s="20">
        <v>10.600999999999999</v>
      </c>
      <c r="AF575">
        <v>2</v>
      </c>
      <c r="AG575">
        <v>5.4</v>
      </c>
      <c r="AH575">
        <v>12</v>
      </c>
      <c r="AI575">
        <v>1140</v>
      </c>
      <c r="AJ575">
        <v>54744</v>
      </c>
      <c r="AK575" s="20">
        <v>912.4</v>
      </c>
      <c r="AL575">
        <v>912.5</v>
      </c>
      <c r="AM575">
        <v>912</v>
      </c>
      <c r="AN575" s="26">
        <f t="shared" si="178"/>
        <v>12.498630136986302</v>
      </c>
      <c r="AO575">
        <v>21.1</v>
      </c>
      <c r="AP575" s="41">
        <f t="shared" si="179"/>
        <v>0.69230769230769229</v>
      </c>
      <c r="AQ575">
        <v>209</v>
      </c>
      <c r="AR575">
        <v>209</v>
      </c>
      <c r="AS575">
        <v>209</v>
      </c>
      <c r="AT575">
        <v>176</v>
      </c>
      <c r="AU575">
        <v>176</v>
      </c>
      <c r="AV575">
        <v>133</v>
      </c>
      <c r="AW575">
        <v>150</v>
      </c>
      <c r="AX575">
        <v>74</v>
      </c>
      <c r="AY575">
        <v>11</v>
      </c>
      <c r="AZ575">
        <v>14</v>
      </c>
      <c r="BA575" s="42">
        <f t="shared" si="180"/>
        <v>25</v>
      </c>
      <c r="BB575">
        <v>13.88</v>
      </c>
      <c r="BC575">
        <v>22.939800000000002</v>
      </c>
      <c r="BD575" s="20">
        <v>207.3</v>
      </c>
      <c r="BE575" s="20">
        <f t="shared" si="181"/>
        <v>416.3</v>
      </c>
      <c r="BF575" s="20">
        <f t="shared" si="182"/>
        <v>27.37315068493151</v>
      </c>
      <c r="BG575">
        <v>289</v>
      </c>
      <c r="BH575">
        <v>323</v>
      </c>
      <c r="BI575">
        <v>167</v>
      </c>
      <c r="BJ575" s="41">
        <f t="shared" si="183"/>
        <v>0.63377192982456143</v>
      </c>
      <c r="BK575">
        <v>31</v>
      </c>
      <c r="BL575">
        <v>31</v>
      </c>
      <c r="BM575">
        <v>32</v>
      </c>
      <c r="BN575" s="42">
        <f t="shared" si="184"/>
        <v>-1</v>
      </c>
      <c r="BO575">
        <v>43</v>
      </c>
      <c r="BP575">
        <v>37</v>
      </c>
      <c r="BQ575">
        <v>28</v>
      </c>
      <c r="BR575">
        <v>16</v>
      </c>
      <c r="BS575" s="41">
        <f t="shared" si="185"/>
        <v>2.5078369905956112E-2</v>
      </c>
      <c r="BT575">
        <v>13</v>
      </c>
      <c r="BU575">
        <v>12</v>
      </c>
      <c r="BV575" s="41">
        <f t="shared" si="186"/>
        <v>0.52</v>
      </c>
      <c r="BW575">
        <v>1</v>
      </c>
      <c r="BX575">
        <v>0</v>
      </c>
      <c r="BY575">
        <v>3</v>
      </c>
      <c r="BZ575">
        <v>5</v>
      </c>
      <c r="CA575">
        <v>9</v>
      </c>
      <c r="CB575">
        <v>7</v>
      </c>
      <c r="CC575">
        <v>2</v>
      </c>
      <c r="CD575">
        <v>6</v>
      </c>
      <c r="CE575">
        <v>6</v>
      </c>
      <c r="CF575">
        <v>3</v>
      </c>
      <c r="CG575">
        <v>7</v>
      </c>
      <c r="CH575">
        <v>8</v>
      </c>
      <c r="CI575">
        <v>0</v>
      </c>
      <c r="CJ575">
        <v>0</v>
      </c>
      <c r="CK575">
        <v>3</v>
      </c>
      <c r="CL575">
        <v>2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</v>
      </c>
      <c r="CT575">
        <v>1</v>
      </c>
      <c r="CU575">
        <v>0</v>
      </c>
      <c r="CV575">
        <v>10</v>
      </c>
      <c r="CW575">
        <v>1</v>
      </c>
      <c r="CX575">
        <v>2</v>
      </c>
      <c r="CY575">
        <v>5</v>
      </c>
      <c r="CZ575">
        <v>35</v>
      </c>
      <c r="DA575">
        <v>19</v>
      </c>
      <c r="DB575">
        <v>2</v>
      </c>
      <c r="DC575">
        <v>7</v>
      </c>
      <c r="DD575">
        <v>17</v>
      </c>
      <c r="DE575">
        <v>7</v>
      </c>
      <c r="DF575">
        <v>1</v>
      </c>
      <c r="DG575">
        <v>80</v>
      </c>
      <c r="DH575">
        <v>6</v>
      </c>
      <c r="DI575">
        <v>16</v>
      </c>
      <c r="DJ575">
        <v>6</v>
      </c>
      <c r="DK575">
        <v>6</v>
      </c>
      <c r="DL575">
        <v>0</v>
      </c>
      <c r="DM575">
        <v>15</v>
      </c>
      <c r="DN575">
        <v>15</v>
      </c>
      <c r="DO575">
        <v>0</v>
      </c>
      <c r="DP575" s="42">
        <f t="shared" si="187"/>
        <v>10</v>
      </c>
      <c r="DQ575" s="20">
        <v>6.2690000000000001</v>
      </c>
      <c r="DR575">
        <v>6</v>
      </c>
      <c r="DS575">
        <v>0</v>
      </c>
      <c r="DT575">
        <v>0</v>
      </c>
      <c r="DU575">
        <v>0</v>
      </c>
      <c r="DV575">
        <v>0</v>
      </c>
      <c r="DW575">
        <v>910</v>
      </c>
      <c r="DX575">
        <v>848</v>
      </c>
      <c r="DY575">
        <v>674</v>
      </c>
      <c r="DZ575">
        <v>622</v>
      </c>
      <c r="EA575">
        <v>494</v>
      </c>
      <c r="EB575">
        <v>419</v>
      </c>
      <c r="EC575">
        <v>40.49</v>
      </c>
      <c r="ED575">
        <v>35.68</v>
      </c>
      <c r="EE575">
        <v>39</v>
      </c>
      <c r="EF575">
        <v>35</v>
      </c>
      <c r="EG575" s="41">
        <f t="shared" si="188"/>
        <v>7.8947368421052627E-2</v>
      </c>
      <c r="EH575" s="43">
        <f t="shared" si="189"/>
        <v>0.91646778042959431</v>
      </c>
      <c r="EI575" s="44">
        <f t="shared" si="190"/>
        <v>0.99541514885064697</v>
      </c>
      <c r="EJ575">
        <v>910</v>
      </c>
      <c r="EK575">
        <v>848</v>
      </c>
      <c r="EL575">
        <v>674</v>
      </c>
      <c r="EM575">
        <v>621</v>
      </c>
      <c r="EN575">
        <v>494</v>
      </c>
      <c r="EO575">
        <v>418</v>
      </c>
      <c r="EP575">
        <v>39</v>
      </c>
      <c r="EQ575">
        <v>34</v>
      </c>
      <c r="ER575">
        <v>495</v>
      </c>
      <c r="ES575">
        <v>428</v>
      </c>
      <c r="ET575">
        <v>191</v>
      </c>
      <c r="EU575">
        <v>157</v>
      </c>
      <c r="EV575">
        <v>24</v>
      </c>
      <c r="EW575">
        <v>21</v>
      </c>
      <c r="EX575">
        <v>63</v>
      </c>
      <c r="EY575">
        <v>57</v>
      </c>
      <c r="EZ575">
        <v>1.5</v>
      </c>
      <c r="FA575">
        <v>1</v>
      </c>
      <c r="FB575">
        <v>2.6</v>
      </c>
      <c r="FC575" s="20">
        <v>31.23</v>
      </c>
      <c r="FD575" s="26">
        <f t="shared" si="191"/>
        <v>0.42780821917808221</v>
      </c>
      <c r="FE575">
        <v>1.641</v>
      </c>
      <c r="FF575">
        <v>0.37</v>
      </c>
      <c r="FG575">
        <v>0</v>
      </c>
      <c r="FH575">
        <v>0.38</v>
      </c>
      <c r="FL575" s="42">
        <f t="shared" si="192"/>
        <v>59</v>
      </c>
      <c r="FM575" s="20">
        <f t="shared" si="193"/>
        <v>9.8333333333333339</v>
      </c>
      <c r="FN575" s="41">
        <v>6.0093579100000002E-2</v>
      </c>
      <c r="FO575" s="20">
        <f t="shared" si="194"/>
        <v>25.8</v>
      </c>
      <c r="FP575" s="20">
        <f t="shared" si="195"/>
        <v>28.253799999999998</v>
      </c>
      <c r="FQ575" s="20">
        <f t="shared" si="196"/>
        <v>115.59452054794521</v>
      </c>
      <c r="FV575" t="s">
        <v>751</v>
      </c>
      <c r="FW575" s="45">
        <v>832500</v>
      </c>
      <c r="FX575" s="45">
        <v>863333</v>
      </c>
      <c r="FY575">
        <v>94</v>
      </c>
      <c r="FZ575">
        <v>16</v>
      </c>
      <c r="GA575">
        <v>17</v>
      </c>
      <c r="GB575">
        <v>33</v>
      </c>
      <c r="GC575">
        <v>4</v>
      </c>
      <c r="GD575">
        <v>14</v>
      </c>
      <c r="GE575">
        <v>165</v>
      </c>
      <c r="GF575">
        <v>1146</v>
      </c>
      <c r="GG575">
        <v>1.9</v>
      </c>
      <c r="GH575">
        <v>1.4</v>
      </c>
      <c r="GI575">
        <v>3.2</v>
      </c>
      <c r="GJ575" s="42">
        <f t="shared" si="197"/>
        <v>25.8</v>
      </c>
    </row>
    <row r="576" spans="1:192" x14ac:dyDescent="0.45">
      <c r="A576" s="40">
        <v>35036</v>
      </c>
      <c r="B576" t="s">
        <v>1103</v>
      </c>
      <c r="D576" t="s">
        <v>120</v>
      </c>
      <c r="E576" t="s">
        <v>120</v>
      </c>
      <c r="F576">
        <v>71</v>
      </c>
      <c r="G576">
        <v>186</v>
      </c>
      <c r="H576">
        <v>2014</v>
      </c>
      <c r="I576">
        <v>1</v>
      </c>
      <c r="J576">
        <v>14</v>
      </c>
      <c r="K576" t="s">
        <v>202</v>
      </c>
      <c r="L576">
        <v>2016</v>
      </c>
      <c r="M576">
        <v>22</v>
      </c>
      <c r="N576">
        <v>2</v>
      </c>
      <c r="O576">
        <v>8477945</v>
      </c>
      <c r="P576" t="s">
        <v>3082</v>
      </c>
      <c r="Q576" t="s">
        <v>3083</v>
      </c>
      <c r="R576" t="s">
        <v>3084</v>
      </c>
      <c r="S576" t="s">
        <v>3085</v>
      </c>
      <c r="T576" t="s">
        <v>720</v>
      </c>
      <c r="U576" t="s">
        <v>351</v>
      </c>
      <c r="V576">
        <v>42</v>
      </c>
      <c r="W576">
        <v>1</v>
      </c>
      <c r="X576">
        <v>3</v>
      </c>
      <c r="Y576">
        <v>2</v>
      </c>
      <c r="Z576">
        <v>4</v>
      </c>
      <c r="AA576">
        <v>19</v>
      </c>
      <c r="AB576">
        <v>75</v>
      </c>
      <c r="AC576" s="26">
        <f t="shared" si="176"/>
        <v>9.5238095238095233E-2</v>
      </c>
      <c r="AD576" s="20">
        <f t="shared" si="177"/>
        <v>-9.125</v>
      </c>
      <c r="AE576" s="20">
        <v>1.419</v>
      </c>
      <c r="AF576">
        <v>-1</v>
      </c>
      <c r="AG576">
        <v>1</v>
      </c>
      <c r="AH576">
        <v>14</v>
      </c>
      <c r="AI576">
        <v>812</v>
      </c>
      <c r="AJ576">
        <v>32783</v>
      </c>
      <c r="AK576" s="20">
        <v>546.38333333333003</v>
      </c>
      <c r="AL576">
        <v>546.41999999999996</v>
      </c>
      <c r="AM576">
        <v>546</v>
      </c>
      <c r="AN576" s="26">
        <f t="shared" si="178"/>
        <v>13.009126984126985</v>
      </c>
      <c r="AO576">
        <v>21.91</v>
      </c>
      <c r="AP576" s="41">
        <f t="shared" si="179"/>
        <v>0.23529411764705882</v>
      </c>
      <c r="AQ576">
        <v>101</v>
      </c>
      <c r="AR576">
        <v>101</v>
      </c>
      <c r="AS576">
        <v>101</v>
      </c>
      <c r="AT576">
        <v>59</v>
      </c>
      <c r="AU576">
        <v>59</v>
      </c>
      <c r="AV576">
        <v>42</v>
      </c>
      <c r="AW576">
        <v>31</v>
      </c>
      <c r="AX576">
        <v>1</v>
      </c>
      <c r="AY576">
        <v>2</v>
      </c>
      <c r="AZ576">
        <v>4</v>
      </c>
      <c r="BA576" s="42">
        <f t="shared" si="180"/>
        <v>6</v>
      </c>
      <c r="BB576">
        <v>1.46</v>
      </c>
      <c r="BC576">
        <v>52.976199999999999</v>
      </c>
      <c r="BD576" s="20">
        <v>77</v>
      </c>
      <c r="BE576" s="20">
        <f t="shared" si="181"/>
        <v>178</v>
      </c>
      <c r="BF576" s="20">
        <f t="shared" si="182"/>
        <v>19.545404633798181</v>
      </c>
      <c r="BG576">
        <v>205</v>
      </c>
      <c r="BH576">
        <v>165</v>
      </c>
      <c r="BI576">
        <v>135</v>
      </c>
      <c r="BJ576" s="41">
        <f t="shared" si="183"/>
        <v>0.6029411764705882</v>
      </c>
      <c r="BK576">
        <v>20</v>
      </c>
      <c r="BL576">
        <v>20</v>
      </c>
      <c r="BM576">
        <v>60</v>
      </c>
      <c r="BN576" s="42">
        <f t="shared" si="184"/>
        <v>-40</v>
      </c>
      <c r="BO576">
        <v>17</v>
      </c>
      <c r="BP576">
        <v>18</v>
      </c>
      <c r="BQ576">
        <v>2</v>
      </c>
      <c r="BR576">
        <v>28</v>
      </c>
      <c r="BS576" s="41">
        <f t="shared" si="185"/>
        <v>8.1632653061224483E-2</v>
      </c>
      <c r="BT576">
        <v>0</v>
      </c>
      <c r="BU576">
        <v>0</v>
      </c>
      <c r="BV576" s="41">
        <f t="shared" si="186"/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16</v>
      </c>
      <c r="DA576">
        <v>2</v>
      </c>
      <c r="DB576">
        <v>0</v>
      </c>
      <c r="DC576">
        <v>14</v>
      </c>
      <c r="DD576">
        <v>1</v>
      </c>
      <c r="DE576">
        <v>0</v>
      </c>
      <c r="DF576">
        <v>0</v>
      </c>
      <c r="DG576">
        <v>25</v>
      </c>
      <c r="DH576">
        <v>6</v>
      </c>
      <c r="DI576">
        <v>4</v>
      </c>
      <c r="DJ576">
        <v>7</v>
      </c>
      <c r="DK576">
        <v>7</v>
      </c>
      <c r="DL576">
        <v>0</v>
      </c>
      <c r="DM576">
        <v>4</v>
      </c>
      <c r="DN576">
        <v>4</v>
      </c>
      <c r="DO576">
        <v>0</v>
      </c>
      <c r="DP576" s="42">
        <f t="shared" si="187"/>
        <v>-2</v>
      </c>
      <c r="DQ576" s="20">
        <v>0.52200000000000002</v>
      </c>
      <c r="DR576">
        <v>6</v>
      </c>
      <c r="DS576">
        <v>0</v>
      </c>
      <c r="DT576">
        <v>0</v>
      </c>
      <c r="DU576">
        <v>0</v>
      </c>
      <c r="DV576">
        <v>0</v>
      </c>
      <c r="DW576">
        <v>567</v>
      </c>
      <c r="DX576">
        <v>446</v>
      </c>
      <c r="DY576">
        <v>409</v>
      </c>
      <c r="DZ576">
        <v>315</v>
      </c>
      <c r="EA576">
        <v>295</v>
      </c>
      <c r="EB576">
        <v>222</v>
      </c>
      <c r="EC576">
        <v>24.88</v>
      </c>
      <c r="ED576">
        <v>17.239999999999998</v>
      </c>
      <c r="EE576">
        <v>17</v>
      </c>
      <c r="EF576">
        <v>16</v>
      </c>
      <c r="EG576" s="41">
        <f t="shared" si="188"/>
        <v>5.7627118644067797E-2</v>
      </c>
      <c r="EH576" s="43">
        <f t="shared" si="189"/>
        <v>0.92792792792792789</v>
      </c>
      <c r="EI576" s="44">
        <f t="shared" si="190"/>
        <v>0.98555504657199566</v>
      </c>
      <c r="EJ576">
        <v>573</v>
      </c>
      <c r="EK576">
        <v>448</v>
      </c>
      <c r="EL576">
        <v>415</v>
      </c>
      <c r="EM576">
        <v>317</v>
      </c>
      <c r="EN576">
        <v>303</v>
      </c>
      <c r="EO576">
        <v>224</v>
      </c>
      <c r="EP576">
        <v>17</v>
      </c>
      <c r="EQ576">
        <v>16</v>
      </c>
      <c r="ER576">
        <v>294</v>
      </c>
      <c r="ES576">
        <v>191</v>
      </c>
      <c r="ET576">
        <v>110</v>
      </c>
      <c r="EU576">
        <v>71</v>
      </c>
      <c r="EV576">
        <v>9</v>
      </c>
      <c r="EW576">
        <v>9</v>
      </c>
      <c r="EX576">
        <v>34</v>
      </c>
      <c r="EY576">
        <v>30</v>
      </c>
      <c r="EZ576">
        <v>-0.2</v>
      </c>
      <c r="FA576">
        <v>1.1000000000000001</v>
      </c>
      <c r="FB576">
        <v>1</v>
      </c>
      <c r="FC576" s="20">
        <v>9</v>
      </c>
      <c r="FD576" s="26">
        <f t="shared" si="191"/>
        <v>0.21428571428571427</v>
      </c>
      <c r="FE576">
        <v>0.1993</v>
      </c>
      <c r="FF576">
        <v>7.0000000000000007E-2</v>
      </c>
      <c r="FG576">
        <v>-0.01</v>
      </c>
      <c r="FH576">
        <v>7.0000000000000007E-2</v>
      </c>
      <c r="FL576" s="42">
        <f t="shared" si="192"/>
        <v>62</v>
      </c>
      <c r="FM576" s="20">
        <f t="shared" si="193"/>
        <v>3.6666666666666665</v>
      </c>
      <c r="FN576" s="41">
        <v>8.4886127999999998E-3</v>
      </c>
      <c r="FO576" s="20">
        <f t="shared" si="194"/>
        <v>2.6</v>
      </c>
      <c r="FP576" s="20">
        <f t="shared" si="195"/>
        <v>4.1044</v>
      </c>
      <c r="FQ576" s="20">
        <f t="shared" si="196"/>
        <v>111.23311738223346</v>
      </c>
      <c r="FR576">
        <v>1</v>
      </c>
      <c r="FS576" t="s">
        <v>189</v>
      </c>
      <c r="FT576">
        <v>17</v>
      </c>
      <c r="FV576" t="s">
        <v>751</v>
      </c>
      <c r="FW576" s="45">
        <v>832500</v>
      </c>
      <c r="FX576" s="45">
        <v>863333</v>
      </c>
      <c r="FY576">
        <v>58</v>
      </c>
      <c r="FZ576">
        <v>2</v>
      </c>
      <c r="GA576">
        <v>7</v>
      </c>
      <c r="GB576">
        <v>9</v>
      </c>
      <c r="GC576">
        <v>-5</v>
      </c>
      <c r="GD576">
        <v>18</v>
      </c>
      <c r="GE576">
        <v>76</v>
      </c>
      <c r="GF576">
        <v>816</v>
      </c>
      <c r="GG576">
        <v>0.2</v>
      </c>
      <c r="GH576">
        <v>1.3</v>
      </c>
      <c r="GI576">
        <v>1.4</v>
      </c>
      <c r="GJ576" s="42">
        <f t="shared" si="197"/>
        <v>2.6</v>
      </c>
    </row>
    <row r="577" spans="1:192" x14ac:dyDescent="0.45">
      <c r="A577" s="40">
        <v>35276</v>
      </c>
      <c r="B577" t="s">
        <v>3086</v>
      </c>
      <c r="C577" t="s">
        <v>282</v>
      </c>
      <c r="D577" t="s">
        <v>107</v>
      </c>
      <c r="E577" t="s">
        <v>107</v>
      </c>
      <c r="F577">
        <v>73</v>
      </c>
      <c r="G577">
        <v>198</v>
      </c>
      <c r="H577">
        <v>2014</v>
      </c>
      <c r="I577">
        <v>1</v>
      </c>
      <c r="J577">
        <v>15</v>
      </c>
      <c r="K577" t="s">
        <v>92</v>
      </c>
      <c r="L577">
        <v>2015</v>
      </c>
      <c r="M577">
        <v>21</v>
      </c>
      <c r="N577">
        <v>3</v>
      </c>
      <c r="O577">
        <v>8477946</v>
      </c>
      <c r="P577" t="s">
        <v>3087</v>
      </c>
      <c r="Q577" t="s">
        <v>3088</v>
      </c>
      <c r="R577" t="s">
        <v>3089</v>
      </c>
      <c r="S577" t="s">
        <v>2336</v>
      </c>
      <c r="T577" t="s">
        <v>716</v>
      </c>
      <c r="U577" t="s">
        <v>298</v>
      </c>
      <c r="V577">
        <v>82</v>
      </c>
      <c r="W577">
        <v>16</v>
      </c>
      <c r="X577">
        <v>47</v>
      </c>
      <c r="Y577">
        <v>25</v>
      </c>
      <c r="Z577">
        <v>63</v>
      </c>
      <c r="AA577">
        <v>1</v>
      </c>
      <c r="AB577">
        <v>0</v>
      </c>
      <c r="AC577" s="26">
        <f t="shared" si="176"/>
        <v>0.76829268292682928</v>
      </c>
      <c r="AD577" s="20">
        <f t="shared" si="177"/>
        <v>23.537500000000001</v>
      </c>
      <c r="AE577" s="20">
        <v>21.762</v>
      </c>
      <c r="AF577">
        <v>-9</v>
      </c>
      <c r="AG577">
        <v>-5.6</v>
      </c>
      <c r="AH577">
        <v>61</v>
      </c>
      <c r="AI577">
        <v>2076</v>
      </c>
      <c r="AJ577">
        <v>97630</v>
      </c>
      <c r="AK577" s="20">
        <v>1627.1666666666999</v>
      </c>
      <c r="AL577">
        <v>1609.62</v>
      </c>
      <c r="AM577">
        <v>1627</v>
      </c>
      <c r="AN577" s="26">
        <f t="shared" si="178"/>
        <v>19.84349593495935</v>
      </c>
      <c r="AO577">
        <v>32.799999999999997</v>
      </c>
      <c r="AP577" s="41">
        <f t="shared" si="179"/>
        <v>0.74117647058823533</v>
      </c>
      <c r="AQ577">
        <v>418</v>
      </c>
      <c r="AR577">
        <v>421</v>
      </c>
      <c r="AS577">
        <v>421</v>
      </c>
      <c r="AT577">
        <v>333</v>
      </c>
      <c r="AU577">
        <v>335</v>
      </c>
      <c r="AV577">
        <v>232</v>
      </c>
      <c r="AW577">
        <v>207</v>
      </c>
      <c r="AX577">
        <v>75</v>
      </c>
      <c r="AY577">
        <v>10</v>
      </c>
      <c r="AZ577">
        <v>17</v>
      </c>
      <c r="BA577" s="42">
        <f t="shared" si="180"/>
        <v>27</v>
      </c>
      <c r="BB577">
        <v>21.33</v>
      </c>
      <c r="BC577">
        <v>32.547400000000003</v>
      </c>
      <c r="BD577" s="20">
        <v>502</v>
      </c>
      <c r="BE577" s="20">
        <f t="shared" si="181"/>
        <v>920</v>
      </c>
      <c r="BF577" s="20">
        <f t="shared" si="182"/>
        <v>34.293808476534842</v>
      </c>
      <c r="BG577">
        <v>550</v>
      </c>
      <c r="BH577">
        <v>470</v>
      </c>
      <c r="BI577">
        <v>596</v>
      </c>
      <c r="BJ577" s="41">
        <f t="shared" si="183"/>
        <v>0.47993019197207681</v>
      </c>
      <c r="BK577">
        <v>76</v>
      </c>
      <c r="BL577">
        <v>75</v>
      </c>
      <c r="BM577">
        <v>100</v>
      </c>
      <c r="BN577" s="42">
        <f t="shared" si="184"/>
        <v>-25</v>
      </c>
      <c r="BO577">
        <v>103</v>
      </c>
      <c r="BP577">
        <v>81</v>
      </c>
      <c r="BQ577">
        <v>56</v>
      </c>
      <c r="BR577">
        <v>42</v>
      </c>
      <c r="BS577" s="41">
        <f t="shared" si="185"/>
        <v>3.4035656401944892E-2</v>
      </c>
      <c r="BT577">
        <v>656</v>
      </c>
      <c r="BU577">
        <v>658</v>
      </c>
      <c r="BV577" s="41">
        <f t="shared" si="186"/>
        <v>0.49923896499238962</v>
      </c>
      <c r="BW577">
        <v>219</v>
      </c>
      <c r="BX577">
        <v>240</v>
      </c>
      <c r="BY577">
        <v>202</v>
      </c>
      <c r="BZ577">
        <v>219</v>
      </c>
      <c r="CA577">
        <v>235</v>
      </c>
      <c r="CB577">
        <v>199</v>
      </c>
      <c r="CC577">
        <v>182</v>
      </c>
      <c r="CD577">
        <v>178</v>
      </c>
      <c r="CE577">
        <v>231</v>
      </c>
      <c r="CF577">
        <v>238</v>
      </c>
      <c r="CG577">
        <v>433</v>
      </c>
      <c r="CH577">
        <v>416</v>
      </c>
      <c r="CI577">
        <v>0</v>
      </c>
      <c r="CJ577">
        <v>0</v>
      </c>
      <c r="CK577">
        <v>4</v>
      </c>
      <c r="CL577">
        <v>4</v>
      </c>
      <c r="CM577">
        <v>0</v>
      </c>
      <c r="CN577">
        <v>0</v>
      </c>
      <c r="CO577">
        <v>0</v>
      </c>
      <c r="CP577">
        <v>5</v>
      </c>
      <c r="CQ577">
        <v>0</v>
      </c>
      <c r="CR577">
        <v>0</v>
      </c>
      <c r="CS577">
        <v>2</v>
      </c>
      <c r="CT577">
        <v>1</v>
      </c>
      <c r="CU577">
        <v>0</v>
      </c>
      <c r="CV577">
        <v>8</v>
      </c>
      <c r="CW577">
        <v>1</v>
      </c>
      <c r="CX577">
        <v>5</v>
      </c>
      <c r="CY577">
        <v>11</v>
      </c>
      <c r="CZ577">
        <v>86</v>
      </c>
      <c r="DA577">
        <v>38</v>
      </c>
      <c r="DB577">
        <v>2</v>
      </c>
      <c r="DC577">
        <v>7</v>
      </c>
      <c r="DD577">
        <v>38</v>
      </c>
      <c r="DE577">
        <v>6</v>
      </c>
      <c r="DF577">
        <v>2</v>
      </c>
      <c r="DG577">
        <v>139</v>
      </c>
      <c r="DH577">
        <v>29</v>
      </c>
      <c r="DI577">
        <v>25</v>
      </c>
      <c r="DJ577">
        <v>27</v>
      </c>
      <c r="DK577">
        <v>26</v>
      </c>
      <c r="DL577">
        <v>1</v>
      </c>
      <c r="DM577">
        <v>26</v>
      </c>
      <c r="DN577">
        <v>25</v>
      </c>
      <c r="DO577">
        <v>1</v>
      </c>
      <c r="DP577" s="42">
        <f t="shared" si="187"/>
        <v>-4</v>
      </c>
      <c r="DQ577" s="20">
        <v>-2.5390000000000001</v>
      </c>
      <c r="DR577">
        <v>28</v>
      </c>
      <c r="DS577">
        <v>1</v>
      </c>
      <c r="DT577">
        <v>0</v>
      </c>
      <c r="DU577">
        <v>0</v>
      </c>
      <c r="DV577">
        <v>0</v>
      </c>
      <c r="DW577">
        <v>1637</v>
      </c>
      <c r="DX577">
        <v>1582</v>
      </c>
      <c r="DY577">
        <v>1250</v>
      </c>
      <c r="DZ577">
        <v>1192</v>
      </c>
      <c r="EA577">
        <v>900</v>
      </c>
      <c r="EB577">
        <v>866</v>
      </c>
      <c r="EC577">
        <v>79.42</v>
      </c>
      <c r="ED577">
        <v>90.97</v>
      </c>
      <c r="EE577">
        <v>85</v>
      </c>
      <c r="EF577">
        <v>95</v>
      </c>
      <c r="EG577" s="41">
        <f t="shared" si="188"/>
        <v>9.4444444444444442E-2</v>
      </c>
      <c r="EH577" s="43">
        <f t="shared" si="189"/>
        <v>0.89030023094688227</v>
      </c>
      <c r="EI577" s="44">
        <f t="shared" si="190"/>
        <v>0.98474467539132671</v>
      </c>
      <c r="EJ577">
        <v>1653</v>
      </c>
      <c r="EK577">
        <v>1594</v>
      </c>
      <c r="EL577">
        <v>1263</v>
      </c>
      <c r="EM577">
        <v>1199</v>
      </c>
      <c r="EN577">
        <v>907</v>
      </c>
      <c r="EO577">
        <v>873</v>
      </c>
      <c r="EP577">
        <v>86</v>
      </c>
      <c r="EQ577">
        <v>96</v>
      </c>
      <c r="ER577">
        <v>818</v>
      </c>
      <c r="ES577">
        <v>851</v>
      </c>
      <c r="ET577">
        <v>302</v>
      </c>
      <c r="EU577">
        <v>330</v>
      </c>
      <c r="EV577">
        <v>48</v>
      </c>
      <c r="EW577">
        <v>48</v>
      </c>
      <c r="EX577">
        <v>109</v>
      </c>
      <c r="EY577">
        <v>108</v>
      </c>
      <c r="EZ577">
        <v>3.5</v>
      </c>
      <c r="FA577">
        <v>1.6</v>
      </c>
      <c r="FB577">
        <v>5.2</v>
      </c>
      <c r="FC577" s="20">
        <v>59.53</v>
      </c>
      <c r="FD577" s="26">
        <f t="shared" si="191"/>
        <v>0.72597560975609754</v>
      </c>
      <c r="FE577">
        <v>8.1311999999999998</v>
      </c>
      <c r="FF577">
        <v>0.97</v>
      </c>
      <c r="FG577">
        <v>-1.02</v>
      </c>
      <c r="FH577">
        <v>-0.04</v>
      </c>
      <c r="FI577">
        <v>3</v>
      </c>
      <c r="FJ577">
        <v>0</v>
      </c>
      <c r="FK577">
        <v>0</v>
      </c>
      <c r="FL577" s="42">
        <f t="shared" si="192"/>
        <v>180</v>
      </c>
      <c r="FM577" s="20">
        <f t="shared" si="193"/>
        <v>4.7142857142857144</v>
      </c>
      <c r="FN577" s="41">
        <v>8.1632653100000008E-2</v>
      </c>
      <c r="FO577" s="20">
        <f t="shared" si="194"/>
        <v>56.9</v>
      </c>
      <c r="FP577" s="20">
        <f t="shared" si="195"/>
        <v>62.492199999999997</v>
      </c>
      <c r="FQ577" s="20">
        <f t="shared" si="196"/>
        <v>119.99105378909309</v>
      </c>
      <c r="FV577" t="s">
        <v>751</v>
      </c>
      <c r="FW577" s="45">
        <v>925000</v>
      </c>
      <c r="FX577" s="45">
        <v>925000</v>
      </c>
      <c r="FY577">
        <v>242</v>
      </c>
      <c r="FZ577">
        <v>56</v>
      </c>
      <c r="GA577">
        <v>84</v>
      </c>
      <c r="GB577">
        <v>140</v>
      </c>
      <c r="GC577">
        <v>-26</v>
      </c>
      <c r="GD577">
        <v>132</v>
      </c>
      <c r="GE577">
        <v>631</v>
      </c>
      <c r="GF577">
        <v>4243</v>
      </c>
      <c r="GG577">
        <v>9.4</v>
      </c>
      <c r="GH577">
        <v>4.0999999999999996</v>
      </c>
      <c r="GI577">
        <v>13.5</v>
      </c>
      <c r="GJ577" s="42">
        <f t="shared" si="197"/>
        <v>56.9</v>
      </c>
    </row>
    <row r="578" spans="1:192" x14ac:dyDescent="0.45">
      <c r="A578" s="40">
        <v>35197</v>
      </c>
      <c r="B578" t="s">
        <v>3090</v>
      </c>
      <c r="C578" t="s">
        <v>295</v>
      </c>
      <c r="D578" t="s">
        <v>107</v>
      </c>
      <c r="E578" t="s">
        <v>107</v>
      </c>
      <c r="F578">
        <v>72</v>
      </c>
      <c r="G578">
        <v>195</v>
      </c>
      <c r="H578">
        <v>2014</v>
      </c>
      <c r="I578">
        <v>1</v>
      </c>
      <c r="J578">
        <v>16</v>
      </c>
      <c r="K578" t="s">
        <v>92</v>
      </c>
      <c r="L578">
        <v>2015</v>
      </c>
      <c r="M578">
        <v>21</v>
      </c>
      <c r="N578">
        <v>3</v>
      </c>
      <c r="O578">
        <v>8477947</v>
      </c>
      <c r="P578" t="s">
        <v>3091</v>
      </c>
      <c r="Q578" t="s">
        <v>3092</v>
      </c>
      <c r="R578" t="s">
        <v>3093</v>
      </c>
      <c r="S578" t="s">
        <v>3094</v>
      </c>
      <c r="T578" t="s">
        <v>725</v>
      </c>
      <c r="U578" t="s">
        <v>159</v>
      </c>
      <c r="V578">
        <v>55</v>
      </c>
      <c r="W578">
        <v>14</v>
      </c>
      <c r="X578">
        <v>8</v>
      </c>
      <c r="Y578">
        <v>4</v>
      </c>
      <c r="Z578">
        <v>22</v>
      </c>
      <c r="AA578">
        <v>13</v>
      </c>
      <c r="AB578">
        <v>60</v>
      </c>
      <c r="AC578" s="26">
        <f t="shared" si="176"/>
        <v>0.4</v>
      </c>
      <c r="AD578" s="20">
        <f t="shared" si="177"/>
        <v>14.142857142857142</v>
      </c>
      <c r="AE578" s="20">
        <v>9.4390000000000001</v>
      </c>
      <c r="AF578">
        <v>-8</v>
      </c>
      <c r="AG578">
        <v>0.4</v>
      </c>
      <c r="AH578">
        <v>10</v>
      </c>
      <c r="AI578">
        <v>870</v>
      </c>
      <c r="AJ578">
        <v>38444</v>
      </c>
      <c r="AK578" s="20">
        <v>640.36666666666997</v>
      </c>
      <c r="AL578">
        <v>640.37</v>
      </c>
      <c r="AM578">
        <v>641</v>
      </c>
      <c r="AN578" s="26">
        <f t="shared" si="178"/>
        <v>11.64969696969697</v>
      </c>
      <c r="AO578">
        <v>19.68</v>
      </c>
      <c r="AP578" s="41">
        <f t="shared" si="179"/>
        <v>0.7857142857142857</v>
      </c>
      <c r="AQ578">
        <v>122</v>
      </c>
      <c r="AR578">
        <v>122</v>
      </c>
      <c r="AS578">
        <v>122</v>
      </c>
      <c r="AT578">
        <v>101</v>
      </c>
      <c r="AU578">
        <v>101</v>
      </c>
      <c r="AV578">
        <v>69</v>
      </c>
      <c r="AW578">
        <v>71</v>
      </c>
      <c r="AX578">
        <v>30</v>
      </c>
      <c r="AY578">
        <v>1</v>
      </c>
      <c r="AZ578">
        <v>9</v>
      </c>
      <c r="BA578" s="42">
        <f t="shared" si="180"/>
        <v>10</v>
      </c>
      <c r="BB578">
        <v>6.52</v>
      </c>
      <c r="BC578">
        <v>25.550699999999999</v>
      </c>
      <c r="BD578" s="20">
        <v>74.900000000000006</v>
      </c>
      <c r="BE578" s="20">
        <f t="shared" si="181"/>
        <v>196.9</v>
      </c>
      <c r="BF578" s="20">
        <f t="shared" si="182"/>
        <v>18.448709339912863</v>
      </c>
      <c r="BG578">
        <v>219</v>
      </c>
      <c r="BH578">
        <v>203</v>
      </c>
      <c r="BI578">
        <v>141</v>
      </c>
      <c r="BJ578" s="41">
        <f t="shared" si="183"/>
        <v>0.60833333333333328</v>
      </c>
      <c r="BK578">
        <v>28</v>
      </c>
      <c r="BL578">
        <v>28</v>
      </c>
      <c r="BM578">
        <v>74</v>
      </c>
      <c r="BN578" s="42">
        <f t="shared" si="184"/>
        <v>-46</v>
      </c>
      <c r="BO578">
        <v>32</v>
      </c>
      <c r="BP578">
        <v>18</v>
      </c>
      <c r="BQ578">
        <v>14</v>
      </c>
      <c r="BR578">
        <v>11</v>
      </c>
      <c r="BS578" s="41">
        <f t="shared" si="185"/>
        <v>2.6378896882494004E-2</v>
      </c>
      <c r="BT578">
        <v>0</v>
      </c>
      <c r="BU578">
        <v>0</v>
      </c>
      <c r="BV578" s="41">
        <f t="shared" si="186"/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5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1</v>
      </c>
      <c r="CR578">
        <v>1</v>
      </c>
      <c r="CS578">
        <v>4</v>
      </c>
      <c r="CT578">
        <v>1</v>
      </c>
      <c r="CU578">
        <v>0</v>
      </c>
      <c r="CV578">
        <v>4</v>
      </c>
      <c r="CW578">
        <v>0</v>
      </c>
      <c r="CX578">
        <v>3</v>
      </c>
      <c r="CY578">
        <v>3</v>
      </c>
      <c r="CZ578">
        <v>26</v>
      </c>
      <c r="DA578">
        <v>5</v>
      </c>
      <c r="DB578">
        <v>1</v>
      </c>
      <c r="DC578">
        <v>1</v>
      </c>
      <c r="DD578">
        <v>9</v>
      </c>
      <c r="DE578">
        <v>4</v>
      </c>
      <c r="DF578">
        <v>0</v>
      </c>
      <c r="DG578">
        <v>49</v>
      </c>
      <c r="DH578">
        <v>5</v>
      </c>
      <c r="DI578">
        <v>9</v>
      </c>
      <c r="DJ578">
        <v>5</v>
      </c>
      <c r="DK578">
        <v>5</v>
      </c>
      <c r="DL578">
        <v>0</v>
      </c>
      <c r="DM578">
        <v>9</v>
      </c>
      <c r="DN578">
        <v>9</v>
      </c>
      <c r="DO578">
        <v>0</v>
      </c>
      <c r="DP578" s="42">
        <f t="shared" si="187"/>
        <v>4</v>
      </c>
      <c r="DQ578" s="20">
        <v>3.7749999999999999</v>
      </c>
      <c r="DR578">
        <v>5</v>
      </c>
      <c r="DS578">
        <v>0</v>
      </c>
      <c r="DT578">
        <v>0</v>
      </c>
      <c r="DU578">
        <v>0</v>
      </c>
      <c r="DV578">
        <v>0</v>
      </c>
      <c r="DW578">
        <v>631</v>
      </c>
      <c r="DX578">
        <v>521</v>
      </c>
      <c r="DY578">
        <v>492</v>
      </c>
      <c r="DZ578">
        <v>406</v>
      </c>
      <c r="EA578">
        <v>346</v>
      </c>
      <c r="EB578">
        <v>299</v>
      </c>
      <c r="EC578">
        <v>31.13</v>
      </c>
      <c r="ED578">
        <v>23.39</v>
      </c>
      <c r="EE578">
        <v>28</v>
      </c>
      <c r="EF578">
        <v>30</v>
      </c>
      <c r="EG578" s="41">
        <f t="shared" si="188"/>
        <v>8.0924855491329481E-2</v>
      </c>
      <c r="EH578" s="43">
        <f t="shared" si="189"/>
        <v>0.89966555183946484</v>
      </c>
      <c r="EI578" s="44">
        <f t="shared" si="190"/>
        <v>0.98059040733079428</v>
      </c>
      <c r="EJ578">
        <v>630</v>
      </c>
      <c r="EK578">
        <v>519</v>
      </c>
      <c r="EL578">
        <v>490</v>
      </c>
      <c r="EM578">
        <v>403</v>
      </c>
      <c r="EN578">
        <v>344</v>
      </c>
      <c r="EO578">
        <v>297</v>
      </c>
      <c r="EP578">
        <v>28</v>
      </c>
      <c r="EQ578">
        <v>30</v>
      </c>
      <c r="ER578">
        <v>302</v>
      </c>
      <c r="ES578">
        <v>250</v>
      </c>
      <c r="ET578">
        <v>114</v>
      </c>
      <c r="EU578">
        <v>100</v>
      </c>
      <c r="EV578">
        <v>16</v>
      </c>
      <c r="EW578">
        <v>13</v>
      </c>
      <c r="EX578">
        <v>37</v>
      </c>
      <c r="EY578">
        <v>35</v>
      </c>
      <c r="EZ578">
        <v>2</v>
      </c>
      <c r="FA578">
        <v>0.4</v>
      </c>
      <c r="FB578">
        <v>2.2999999999999998</v>
      </c>
      <c r="FC578" s="20">
        <v>21.77</v>
      </c>
      <c r="FD578" s="26">
        <f t="shared" si="191"/>
        <v>0.39581818181818179</v>
      </c>
      <c r="FE578">
        <v>1.8397999999999999</v>
      </c>
      <c r="FF578">
        <v>1.64</v>
      </c>
      <c r="FG578">
        <v>-0.01</v>
      </c>
      <c r="FH578">
        <v>1.63</v>
      </c>
      <c r="FI578">
        <v>2</v>
      </c>
      <c r="FJ578">
        <v>0</v>
      </c>
      <c r="FK578">
        <v>0</v>
      </c>
      <c r="FL578" s="42">
        <f t="shared" si="192"/>
        <v>49</v>
      </c>
      <c r="FM578" s="20">
        <f t="shared" si="193"/>
        <v>8.4</v>
      </c>
      <c r="FN578" s="41">
        <v>9.4021294000000005E-2</v>
      </c>
      <c r="FO578" s="20">
        <f t="shared" si="194"/>
        <v>21</v>
      </c>
      <c r="FP578" s="20">
        <f t="shared" si="195"/>
        <v>22.754999999999999</v>
      </c>
      <c r="FQ578" s="20">
        <f t="shared" si="196"/>
        <v>107.93759857582334</v>
      </c>
      <c r="FR578">
        <v>13</v>
      </c>
      <c r="FS578" t="s">
        <v>3095</v>
      </c>
      <c r="FT578">
        <v>200</v>
      </c>
      <c r="FV578" t="s">
        <v>751</v>
      </c>
      <c r="FW578" s="45">
        <v>832500</v>
      </c>
      <c r="FX578" s="45">
        <v>863333</v>
      </c>
      <c r="FY578">
        <v>62</v>
      </c>
      <c r="FZ578">
        <v>14</v>
      </c>
      <c r="GA578">
        <v>9</v>
      </c>
      <c r="GB578">
        <v>23</v>
      </c>
      <c r="GC578">
        <v>-10</v>
      </c>
      <c r="GD578">
        <v>10</v>
      </c>
      <c r="GE578">
        <v>73</v>
      </c>
      <c r="GF578">
        <v>728</v>
      </c>
      <c r="GG578">
        <v>1.8</v>
      </c>
      <c r="GH578">
        <v>0.4</v>
      </c>
      <c r="GI578">
        <v>2.2000000000000002</v>
      </c>
      <c r="GJ578" s="42">
        <f t="shared" si="197"/>
        <v>21</v>
      </c>
    </row>
    <row r="579" spans="1:192" x14ac:dyDescent="0.45">
      <c r="A579" s="40">
        <v>31982</v>
      </c>
      <c r="B579" t="s">
        <v>3096</v>
      </c>
      <c r="C579" t="s">
        <v>282</v>
      </c>
      <c r="D579" t="s">
        <v>107</v>
      </c>
      <c r="E579" t="s">
        <v>107</v>
      </c>
      <c r="F579">
        <v>64</v>
      </c>
      <c r="G579">
        <v>176</v>
      </c>
      <c r="H579">
        <v>2005</v>
      </c>
      <c r="I579">
        <v>5</v>
      </c>
      <c r="J579">
        <v>142</v>
      </c>
      <c r="K579" t="s">
        <v>92</v>
      </c>
      <c r="L579">
        <v>2008</v>
      </c>
      <c r="M579">
        <v>30</v>
      </c>
      <c r="N579">
        <v>9</v>
      </c>
      <c r="O579">
        <v>8471804</v>
      </c>
      <c r="P579" t="s">
        <v>3097</v>
      </c>
      <c r="Q579" t="s">
        <v>3098</v>
      </c>
      <c r="R579" t="s">
        <v>3099</v>
      </c>
      <c r="S579" t="s">
        <v>2229</v>
      </c>
      <c r="T579" t="s">
        <v>938</v>
      </c>
      <c r="U579" t="s">
        <v>159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32</v>
      </c>
      <c r="AB579">
        <v>82</v>
      </c>
      <c r="AC579" s="26">
        <f t="shared" si="176"/>
        <v>0</v>
      </c>
      <c r="AD579" s="20">
        <f t="shared" si="177"/>
        <v>-0.70050761421319796</v>
      </c>
      <c r="AE579" s="20">
        <v>0</v>
      </c>
      <c r="AF579">
        <v>-1</v>
      </c>
      <c r="AG579">
        <v>-0.2</v>
      </c>
      <c r="AH579">
        <v>0</v>
      </c>
      <c r="AI579">
        <v>25</v>
      </c>
      <c r="AJ579">
        <v>1032</v>
      </c>
      <c r="AK579" s="20">
        <v>17.2</v>
      </c>
      <c r="AL579">
        <v>17.2</v>
      </c>
      <c r="AM579">
        <v>17</v>
      </c>
      <c r="AN579" s="26">
        <f t="shared" si="178"/>
        <v>8.6</v>
      </c>
      <c r="AO579">
        <v>14.69</v>
      </c>
      <c r="AP579" s="41">
        <f t="shared" si="179"/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 s="42">
        <f t="shared" si="180"/>
        <v>0</v>
      </c>
      <c r="BB579">
        <v>0.01</v>
      </c>
      <c r="BC579">
        <v>51</v>
      </c>
      <c r="BD579" s="20">
        <v>0</v>
      </c>
      <c r="BE579" s="20">
        <f t="shared" si="181"/>
        <v>1</v>
      </c>
      <c r="BF579" s="20">
        <f t="shared" si="182"/>
        <v>3.4883720930232558</v>
      </c>
      <c r="BG579">
        <v>4</v>
      </c>
      <c r="BH579">
        <v>9</v>
      </c>
      <c r="BI579">
        <v>2</v>
      </c>
      <c r="BJ579" s="41">
        <f t="shared" si="183"/>
        <v>0.66666666666666663</v>
      </c>
      <c r="BK579">
        <v>4</v>
      </c>
      <c r="BL579">
        <v>4</v>
      </c>
      <c r="BM579">
        <v>1</v>
      </c>
      <c r="BN579" s="42">
        <f t="shared" si="184"/>
        <v>3</v>
      </c>
      <c r="BO579">
        <v>0</v>
      </c>
      <c r="BP579">
        <v>0</v>
      </c>
      <c r="BQ579">
        <v>0</v>
      </c>
      <c r="BR579">
        <v>0</v>
      </c>
      <c r="BS579" s="41">
        <f t="shared" si="185"/>
        <v>0</v>
      </c>
      <c r="BT579">
        <v>0</v>
      </c>
      <c r="BU579">
        <v>0</v>
      </c>
      <c r="BV579" s="41">
        <f t="shared" si="186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 s="42">
        <f t="shared" si="187"/>
        <v>0</v>
      </c>
      <c r="DQ579" s="20">
        <v>-1.8000000000000002E-2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12</v>
      </c>
      <c r="DX579">
        <v>13</v>
      </c>
      <c r="DY579">
        <v>6</v>
      </c>
      <c r="DZ579">
        <v>10</v>
      </c>
      <c r="EA579">
        <v>5</v>
      </c>
      <c r="EB579">
        <v>5</v>
      </c>
      <c r="EC579">
        <v>0.15</v>
      </c>
      <c r="ED579">
        <v>0.52</v>
      </c>
      <c r="EE579">
        <v>0</v>
      </c>
      <c r="EF579">
        <v>1</v>
      </c>
      <c r="EG579" s="41">
        <f t="shared" si="188"/>
        <v>0</v>
      </c>
      <c r="EH579" s="43">
        <f t="shared" si="189"/>
        <v>0.8</v>
      </c>
      <c r="EI579" s="44">
        <f t="shared" si="190"/>
        <v>0.8</v>
      </c>
      <c r="EJ579">
        <v>12</v>
      </c>
      <c r="EK579">
        <v>14</v>
      </c>
      <c r="EL579">
        <v>6</v>
      </c>
      <c r="EM579">
        <v>11</v>
      </c>
      <c r="EN579">
        <v>5</v>
      </c>
      <c r="EO579">
        <v>6</v>
      </c>
      <c r="EP579">
        <v>0</v>
      </c>
      <c r="EQ579">
        <v>1</v>
      </c>
      <c r="ER579">
        <v>5</v>
      </c>
      <c r="ES579">
        <v>5</v>
      </c>
      <c r="ET579">
        <v>0</v>
      </c>
      <c r="EU579">
        <v>1</v>
      </c>
      <c r="EV579">
        <v>0</v>
      </c>
      <c r="EW579">
        <v>1</v>
      </c>
      <c r="EX579">
        <v>1</v>
      </c>
      <c r="EY579">
        <v>1</v>
      </c>
      <c r="EZ579">
        <v>0</v>
      </c>
      <c r="FA579">
        <v>0</v>
      </c>
      <c r="FB579">
        <v>-0.1</v>
      </c>
      <c r="FC579" s="20">
        <v>-0.12</v>
      </c>
      <c r="FD579" s="26">
        <f t="shared" si="191"/>
        <v>-0.06</v>
      </c>
      <c r="FE579">
        <v>3.0000000000000003E-4</v>
      </c>
      <c r="FF579">
        <v>0</v>
      </c>
      <c r="FG579">
        <v>0</v>
      </c>
      <c r="FH579">
        <v>0</v>
      </c>
      <c r="FL579" s="42">
        <f t="shared" si="192"/>
        <v>4</v>
      </c>
      <c r="FM579" s="20">
        <f t="shared" si="193"/>
        <v>0</v>
      </c>
      <c r="FN579" s="41">
        <v>0</v>
      </c>
      <c r="FO579" s="20">
        <f t="shared" si="194"/>
        <v>0</v>
      </c>
      <c r="FP579" s="20">
        <f t="shared" si="195"/>
        <v>-3.6000000000000003E-3</v>
      </c>
      <c r="FQ579" s="20">
        <f t="shared" si="196"/>
        <v>87.209302325581405</v>
      </c>
      <c r="FV579" t="s">
        <v>711</v>
      </c>
      <c r="FW579" s="45">
        <v>750000</v>
      </c>
      <c r="FX579" s="45">
        <v>750000</v>
      </c>
      <c r="FY579">
        <v>396</v>
      </c>
      <c r="FZ579">
        <v>58</v>
      </c>
      <c r="GA579">
        <v>80</v>
      </c>
      <c r="GB579">
        <v>138</v>
      </c>
      <c r="GC579">
        <v>-22</v>
      </c>
      <c r="GD579">
        <v>172</v>
      </c>
      <c r="GE579">
        <v>955</v>
      </c>
      <c r="GF579">
        <v>5803</v>
      </c>
      <c r="GG579">
        <v>5.6</v>
      </c>
      <c r="GH579">
        <v>6.3</v>
      </c>
      <c r="GI579">
        <v>11.9</v>
      </c>
      <c r="GJ579" s="42">
        <f t="shared" si="197"/>
        <v>0</v>
      </c>
    </row>
    <row r="580" spans="1:192" x14ac:dyDescent="0.45">
      <c r="A580" s="40">
        <v>35195</v>
      </c>
      <c r="B580" t="s">
        <v>294</v>
      </c>
      <c r="C580" t="s">
        <v>295</v>
      </c>
      <c r="D580" t="s">
        <v>107</v>
      </c>
      <c r="E580" t="s">
        <v>107</v>
      </c>
      <c r="F580">
        <v>76</v>
      </c>
      <c r="G580">
        <v>222</v>
      </c>
      <c r="H580">
        <v>2014</v>
      </c>
      <c r="I580">
        <v>1</v>
      </c>
      <c r="J580">
        <v>18</v>
      </c>
      <c r="K580" t="s">
        <v>202</v>
      </c>
      <c r="L580">
        <v>2016</v>
      </c>
      <c r="M580">
        <v>21</v>
      </c>
      <c r="N580">
        <v>2</v>
      </c>
      <c r="O580">
        <v>8477949</v>
      </c>
      <c r="P580" t="s">
        <v>3100</v>
      </c>
      <c r="Q580" t="s">
        <v>3101</v>
      </c>
      <c r="R580" t="s">
        <v>3102</v>
      </c>
      <c r="S580" t="s">
        <v>486</v>
      </c>
      <c r="T580" t="s">
        <v>710</v>
      </c>
      <c r="U580" t="s">
        <v>917</v>
      </c>
      <c r="V580">
        <v>78</v>
      </c>
      <c r="W580">
        <v>15</v>
      </c>
      <c r="X580">
        <v>22</v>
      </c>
      <c r="Y580">
        <v>15</v>
      </c>
      <c r="Z580">
        <v>37</v>
      </c>
      <c r="AA580">
        <v>8</v>
      </c>
      <c r="AB580">
        <v>41</v>
      </c>
      <c r="AC580" s="26">
        <f t="shared" ref="AC580:AC643" si="198">Z580/V580</f>
        <v>0.47435897435897434</v>
      </c>
      <c r="AD580" s="20">
        <f t="shared" ref="AD580:AD643" si="199">IF(FY580&gt;V580,Z580-V580*(GB580-Z580)/(FY580-V580),0)</f>
        <v>37</v>
      </c>
      <c r="AE580" s="20">
        <v>14.17</v>
      </c>
      <c r="AF580">
        <v>3</v>
      </c>
      <c r="AG580">
        <v>6.7</v>
      </c>
      <c r="AH580">
        <v>27</v>
      </c>
      <c r="AI580">
        <v>1366</v>
      </c>
      <c r="AJ580">
        <v>71382</v>
      </c>
      <c r="AK580" s="20">
        <v>1189.7</v>
      </c>
      <c r="AL580">
        <v>1188.53</v>
      </c>
      <c r="AM580">
        <v>1190</v>
      </c>
      <c r="AN580" s="26">
        <f t="shared" ref="AN580:AN643" si="200">AJ580/60/V580</f>
        <v>15.252564102564103</v>
      </c>
      <c r="AO580">
        <v>25.37</v>
      </c>
      <c r="AP580" s="41">
        <f t="shared" ref="AP580:AP643" si="201">IF(EE580&gt;0,Z580/EE580,0)</f>
        <v>0.578125</v>
      </c>
      <c r="AQ580">
        <v>302</v>
      </c>
      <c r="AR580">
        <v>302</v>
      </c>
      <c r="AS580">
        <v>302</v>
      </c>
      <c r="AT580">
        <v>244</v>
      </c>
      <c r="AU580">
        <v>244</v>
      </c>
      <c r="AV580">
        <v>171</v>
      </c>
      <c r="AW580">
        <v>224</v>
      </c>
      <c r="AX580">
        <v>103</v>
      </c>
      <c r="AY580">
        <v>11</v>
      </c>
      <c r="AZ580">
        <v>28</v>
      </c>
      <c r="BA580" s="42">
        <f t="shared" ref="BA580:BA643" si="202">AY580+AZ580</f>
        <v>39</v>
      </c>
      <c r="BB580">
        <v>21.26</v>
      </c>
      <c r="BC580">
        <v>24.508800000000001</v>
      </c>
      <c r="BD580" s="20">
        <v>350.1</v>
      </c>
      <c r="BE580" s="20">
        <f t="shared" ref="BE580:BE643" si="203">AQ580+BD580</f>
        <v>652.1</v>
      </c>
      <c r="BF580" s="20">
        <f t="shared" ref="BF580:BF643" si="204">IF(AL580&gt;0,BE580/AL580*60,0)</f>
        <v>32.919657055354094</v>
      </c>
      <c r="BG580">
        <v>499</v>
      </c>
      <c r="BH580">
        <v>334</v>
      </c>
      <c r="BI580">
        <v>283</v>
      </c>
      <c r="BJ580" s="41">
        <f t="shared" ref="BJ580:BJ643" si="205">BG580/(BG580+BI580)</f>
        <v>0.63810741687979544</v>
      </c>
      <c r="BK580">
        <v>99</v>
      </c>
      <c r="BL580">
        <v>98</v>
      </c>
      <c r="BM580">
        <v>109</v>
      </c>
      <c r="BN580" s="42">
        <f t="shared" ref="BN580:BN643" si="206">BL580-BM580</f>
        <v>-11</v>
      </c>
      <c r="BO580">
        <v>73</v>
      </c>
      <c r="BP580">
        <v>29</v>
      </c>
      <c r="BQ580">
        <v>57</v>
      </c>
      <c r="BR580">
        <v>42</v>
      </c>
      <c r="BS580" s="41">
        <f t="shared" ref="BS580:BS643" si="207">BR580/(DZ580+BR580)</f>
        <v>5.46875E-2</v>
      </c>
      <c r="BT580">
        <v>70</v>
      </c>
      <c r="BU580">
        <v>95</v>
      </c>
      <c r="BV580" s="41">
        <f t="shared" ref="BV580:BV643" si="208">IF(BT580+BU580&gt;0,BT580/(BT580+BU580),0)</f>
        <v>0.42424242424242425</v>
      </c>
      <c r="BW580">
        <v>2</v>
      </c>
      <c r="BX580">
        <v>5</v>
      </c>
      <c r="BY580">
        <v>3</v>
      </c>
      <c r="BZ580">
        <v>14</v>
      </c>
      <c r="CA580">
        <v>65</v>
      </c>
      <c r="CB580">
        <v>76</v>
      </c>
      <c r="CC580">
        <v>21</v>
      </c>
      <c r="CD580">
        <v>27</v>
      </c>
      <c r="CE580">
        <v>17</v>
      </c>
      <c r="CF580">
        <v>34</v>
      </c>
      <c r="CG580">
        <v>49</v>
      </c>
      <c r="CH580">
        <v>57</v>
      </c>
      <c r="CI580">
        <v>0</v>
      </c>
      <c r="CJ580">
        <v>0</v>
      </c>
      <c r="CK580">
        <v>8</v>
      </c>
      <c r="CL580">
        <v>4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</v>
      </c>
      <c r="CT580">
        <v>3</v>
      </c>
      <c r="CU580">
        <v>0</v>
      </c>
      <c r="CV580">
        <v>10</v>
      </c>
      <c r="CW580">
        <v>1</v>
      </c>
      <c r="CX580">
        <v>5</v>
      </c>
      <c r="CY580">
        <v>6</v>
      </c>
      <c r="CZ580">
        <v>61</v>
      </c>
      <c r="DA580">
        <v>22</v>
      </c>
      <c r="DB580">
        <v>14</v>
      </c>
      <c r="DC580">
        <v>5</v>
      </c>
      <c r="DD580">
        <v>11</v>
      </c>
      <c r="DE580">
        <v>7</v>
      </c>
      <c r="DF580">
        <v>5</v>
      </c>
      <c r="DG580">
        <v>107</v>
      </c>
      <c r="DH580">
        <v>12</v>
      </c>
      <c r="DI580">
        <v>4</v>
      </c>
      <c r="DJ580">
        <v>12</v>
      </c>
      <c r="DK580">
        <v>11</v>
      </c>
      <c r="DL580">
        <v>1</v>
      </c>
      <c r="DM580">
        <v>5</v>
      </c>
      <c r="DN580">
        <v>4</v>
      </c>
      <c r="DO580">
        <v>1</v>
      </c>
      <c r="DP580" s="42">
        <f t="shared" ref="DP580:DP643" si="209">DI580-DH580</f>
        <v>-8</v>
      </c>
      <c r="DQ580" s="20">
        <v>-6.3659999999999997</v>
      </c>
      <c r="DR580">
        <v>11</v>
      </c>
      <c r="DS580">
        <v>1</v>
      </c>
      <c r="DT580">
        <v>0</v>
      </c>
      <c r="DU580">
        <v>0</v>
      </c>
      <c r="DV580">
        <v>0</v>
      </c>
      <c r="DW580">
        <v>1425</v>
      </c>
      <c r="DX580">
        <v>979</v>
      </c>
      <c r="DY580">
        <v>1050</v>
      </c>
      <c r="DZ580">
        <v>726</v>
      </c>
      <c r="EA580">
        <v>754</v>
      </c>
      <c r="EB580">
        <v>506</v>
      </c>
      <c r="EC580">
        <v>71.959999999999994</v>
      </c>
      <c r="ED580">
        <v>41.61</v>
      </c>
      <c r="EE580">
        <v>64</v>
      </c>
      <c r="EF580">
        <v>38</v>
      </c>
      <c r="EG580" s="41">
        <f t="shared" ref="EG580:EG643" si="210">EE580/EA580</f>
        <v>8.4880636604774531E-2</v>
      </c>
      <c r="EH580" s="43">
        <f t="shared" ref="EH580:EH643" si="211">1-EF580/EB580</f>
        <v>0.92490118577075098</v>
      </c>
      <c r="EI580" s="44">
        <f t="shared" ref="EI580:EI643" si="212">EG580+EH580</f>
        <v>1.0097818223755255</v>
      </c>
      <c r="EJ580">
        <v>1425</v>
      </c>
      <c r="EK580">
        <v>987</v>
      </c>
      <c r="EL580">
        <v>1051</v>
      </c>
      <c r="EM580">
        <v>731</v>
      </c>
      <c r="EN580">
        <v>756</v>
      </c>
      <c r="EO580">
        <v>508</v>
      </c>
      <c r="EP580">
        <v>64</v>
      </c>
      <c r="EQ580">
        <v>39</v>
      </c>
      <c r="ER580">
        <v>707</v>
      </c>
      <c r="ES580">
        <v>444</v>
      </c>
      <c r="ET580">
        <v>250</v>
      </c>
      <c r="EU580">
        <v>161</v>
      </c>
      <c r="EV580">
        <v>29</v>
      </c>
      <c r="EW580">
        <v>18</v>
      </c>
      <c r="EX580">
        <v>57</v>
      </c>
      <c r="EY580">
        <v>56</v>
      </c>
      <c r="EZ580">
        <v>2.1</v>
      </c>
      <c r="FA580">
        <v>1.3</v>
      </c>
      <c r="FB580">
        <v>3.4</v>
      </c>
      <c r="FC580" s="20">
        <v>43.67</v>
      </c>
      <c r="FD580" s="26">
        <f t="shared" ref="FD580:FD643" si="213">FC580/V580</f>
        <v>0.55987179487179495</v>
      </c>
      <c r="FE580">
        <v>4.8273999999999999</v>
      </c>
      <c r="FF580">
        <v>0.76</v>
      </c>
      <c r="FG580">
        <v>0.1</v>
      </c>
      <c r="FH580">
        <v>0.86</v>
      </c>
      <c r="FI580">
        <v>5</v>
      </c>
      <c r="FJ580">
        <v>1</v>
      </c>
      <c r="FK580">
        <v>1</v>
      </c>
      <c r="FL580" s="42">
        <f t="shared" ref="FL580:FL643" si="214">BK580+BR580+AH580+DS580</f>
        <v>169</v>
      </c>
      <c r="FM580" s="20">
        <f t="shared" ref="FM580:FM643" si="215">IF(DR580&gt;0,(BK580+BQ580)/DR580,0)</f>
        <v>14.181818181818182</v>
      </c>
      <c r="FN580" s="41">
        <v>6.23289754E-2</v>
      </c>
      <c r="FO580" s="20">
        <f t="shared" ref="FO580:FO643" si="216">Z580-AH580/10</f>
        <v>34.299999999999997</v>
      </c>
      <c r="FP580" s="20">
        <f t="shared" ref="FP580:FP643" si="217">Z580+DQ580/5</f>
        <v>35.726799999999997</v>
      </c>
      <c r="FQ580" s="20">
        <f t="shared" ref="FQ580:FQ643" si="218">(DW580+DX580)/AL580*60</f>
        <v>121.35999932689961</v>
      </c>
      <c r="FV580" t="s">
        <v>751</v>
      </c>
      <c r="FW580" s="45">
        <v>925000</v>
      </c>
      <c r="FX580" s="45">
        <v>925000</v>
      </c>
      <c r="FY580">
        <v>84</v>
      </c>
      <c r="FZ580">
        <v>15</v>
      </c>
      <c r="GA580">
        <v>22</v>
      </c>
      <c r="GB580">
        <v>37</v>
      </c>
      <c r="GC580">
        <v>0</v>
      </c>
      <c r="GD580">
        <v>27</v>
      </c>
      <c r="GE580">
        <v>179</v>
      </c>
      <c r="GF580">
        <v>1254</v>
      </c>
      <c r="GG580">
        <v>1.9</v>
      </c>
      <c r="GH580">
        <v>1.3</v>
      </c>
      <c r="GI580">
        <v>3.2</v>
      </c>
      <c r="GJ580" s="42">
        <f t="shared" ref="GJ580:GJ643" si="219">Z580-AH580/10</f>
        <v>34.299999999999997</v>
      </c>
    </row>
    <row r="581" spans="1:192" x14ac:dyDescent="0.45">
      <c r="A581" s="40">
        <v>33111</v>
      </c>
      <c r="B581" t="s">
        <v>3103</v>
      </c>
      <c r="C581" t="s">
        <v>2780</v>
      </c>
      <c r="D581" t="s">
        <v>107</v>
      </c>
      <c r="E581" t="s">
        <v>107</v>
      </c>
      <c r="F581">
        <v>75</v>
      </c>
      <c r="G581">
        <v>217</v>
      </c>
      <c r="H581">
        <v>2010</v>
      </c>
      <c r="I581">
        <v>7</v>
      </c>
      <c r="J581">
        <v>210</v>
      </c>
      <c r="K581" t="s">
        <v>202</v>
      </c>
      <c r="L581">
        <v>2013</v>
      </c>
      <c r="M581">
        <v>27</v>
      </c>
      <c r="N581">
        <v>4</v>
      </c>
      <c r="O581">
        <v>8475902</v>
      </c>
      <c r="P581" t="s">
        <v>3104</v>
      </c>
      <c r="Q581" t="s">
        <v>3105</v>
      </c>
      <c r="R581" t="s">
        <v>3106</v>
      </c>
      <c r="S581" t="s">
        <v>855</v>
      </c>
      <c r="T581" t="s">
        <v>720</v>
      </c>
      <c r="U581" t="s">
        <v>230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29</v>
      </c>
      <c r="AB581">
        <v>98</v>
      </c>
      <c r="AC581" s="26">
        <f t="shared" si="198"/>
        <v>0</v>
      </c>
      <c r="AD581" s="20">
        <f t="shared" si="199"/>
        <v>-0.53731343283582089</v>
      </c>
      <c r="AE581" s="20">
        <v>0</v>
      </c>
      <c r="AF581">
        <v>-3</v>
      </c>
      <c r="AG581">
        <v>-0.1</v>
      </c>
      <c r="AH581">
        <v>0</v>
      </c>
      <c r="AI581">
        <v>57</v>
      </c>
      <c r="AJ581">
        <v>2301</v>
      </c>
      <c r="AK581" s="20">
        <v>38.35</v>
      </c>
      <c r="AL581">
        <v>38.35</v>
      </c>
      <c r="AM581">
        <v>38</v>
      </c>
      <c r="AN581" s="26">
        <f t="shared" si="200"/>
        <v>12.783333333333333</v>
      </c>
      <c r="AO581">
        <v>21.4</v>
      </c>
      <c r="AP581" s="41">
        <f t="shared" si="201"/>
        <v>0</v>
      </c>
      <c r="AQ581">
        <v>10</v>
      </c>
      <c r="AR581">
        <v>10</v>
      </c>
      <c r="AS581">
        <v>10</v>
      </c>
      <c r="AT581">
        <v>7</v>
      </c>
      <c r="AU581">
        <v>7</v>
      </c>
      <c r="AV581">
        <v>6</v>
      </c>
      <c r="AW581">
        <v>1</v>
      </c>
      <c r="AX581">
        <v>0</v>
      </c>
      <c r="AY581">
        <v>0</v>
      </c>
      <c r="AZ581">
        <v>0</v>
      </c>
      <c r="BA581" s="42">
        <f t="shared" si="202"/>
        <v>0</v>
      </c>
      <c r="BB581">
        <v>0.2</v>
      </c>
      <c r="BC581">
        <v>56</v>
      </c>
      <c r="BD581" s="20">
        <v>0</v>
      </c>
      <c r="BE581" s="20">
        <f t="shared" si="203"/>
        <v>10</v>
      </c>
      <c r="BF581" s="20">
        <f t="shared" si="204"/>
        <v>15.645371577574968</v>
      </c>
      <c r="BG581">
        <v>15</v>
      </c>
      <c r="BH581">
        <v>9</v>
      </c>
      <c r="BI581">
        <v>10</v>
      </c>
      <c r="BJ581" s="41">
        <f t="shared" si="205"/>
        <v>0.6</v>
      </c>
      <c r="BK581">
        <v>1</v>
      </c>
      <c r="BL581">
        <v>1</v>
      </c>
      <c r="BM581">
        <v>3</v>
      </c>
      <c r="BN581" s="42">
        <f t="shared" si="206"/>
        <v>-2</v>
      </c>
      <c r="BO581">
        <v>1</v>
      </c>
      <c r="BP581">
        <v>0</v>
      </c>
      <c r="BQ581">
        <v>0</v>
      </c>
      <c r="BR581">
        <v>2</v>
      </c>
      <c r="BS581" s="41">
        <f t="shared" si="207"/>
        <v>8.3333333333333329E-2</v>
      </c>
      <c r="BT581">
        <v>0</v>
      </c>
      <c r="BU581">
        <v>0</v>
      </c>
      <c r="BV581" s="41">
        <f t="shared" si="208"/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3</v>
      </c>
      <c r="DE581">
        <v>0</v>
      </c>
      <c r="DF581">
        <v>0</v>
      </c>
      <c r="DG581">
        <v>2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 s="42">
        <f t="shared" si="209"/>
        <v>0</v>
      </c>
      <c r="DQ581" s="20">
        <v>0.17899999999999999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37</v>
      </c>
      <c r="DX581">
        <v>30</v>
      </c>
      <c r="DY581">
        <v>26</v>
      </c>
      <c r="DZ581">
        <v>22</v>
      </c>
      <c r="EA581">
        <v>20</v>
      </c>
      <c r="EB581">
        <v>17</v>
      </c>
      <c r="EC581">
        <v>1.4</v>
      </c>
      <c r="ED581">
        <v>1.56</v>
      </c>
      <c r="EE581">
        <v>0</v>
      </c>
      <c r="EF581">
        <v>3</v>
      </c>
      <c r="EG581" s="41">
        <f t="shared" si="210"/>
        <v>0</v>
      </c>
      <c r="EH581" s="43">
        <f t="shared" si="211"/>
        <v>0.82352941176470584</v>
      </c>
      <c r="EI581" s="44">
        <f t="shared" si="212"/>
        <v>0.82352941176470584</v>
      </c>
      <c r="EJ581">
        <v>38</v>
      </c>
      <c r="EK581">
        <v>30</v>
      </c>
      <c r="EL581">
        <v>27</v>
      </c>
      <c r="EM581">
        <v>22</v>
      </c>
      <c r="EN581">
        <v>21</v>
      </c>
      <c r="EO581">
        <v>17</v>
      </c>
      <c r="EP581">
        <v>0</v>
      </c>
      <c r="EQ581">
        <v>3</v>
      </c>
      <c r="ER581">
        <v>12</v>
      </c>
      <c r="ES581">
        <v>18</v>
      </c>
      <c r="ET581">
        <v>6</v>
      </c>
      <c r="EU581">
        <v>8</v>
      </c>
      <c r="EV581">
        <v>0</v>
      </c>
      <c r="EW581">
        <v>1</v>
      </c>
      <c r="EX581">
        <v>3</v>
      </c>
      <c r="EY581">
        <v>6</v>
      </c>
      <c r="EZ581">
        <v>0</v>
      </c>
      <c r="FA581">
        <v>-0.2</v>
      </c>
      <c r="FB581">
        <v>-0.2</v>
      </c>
      <c r="FC581" s="20">
        <v>0.30000000000000004</v>
      </c>
      <c r="FD581" s="26">
        <f t="shared" si="213"/>
        <v>0.10000000000000002</v>
      </c>
      <c r="FE581">
        <v>6.0000000000000006E-4</v>
      </c>
      <c r="FF581">
        <v>0</v>
      </c>
      <c r="FG581">
        <v>0</v>
      </c>
      <c r="FH581">
        <v>0</v>
      </c>
      <c r="FL581" s="42">
        <f t="shared" si="214"/>
        <v>3</v>
      </c>
      <c r="FM581" s="20">
        <f t="shared" si="215"/>
        <v>0</v>
      </c>
      <c r="FN581" s="41">
        <v>0</v>
      </c>
      <c r="FO581" s="20">
        <f t="shared" si="216"/>
        <v>0</v>
      </c>
      <c r="FP581" s="20">
        <f t="shared" si="217"/>
        <v>3.5799999999999998E-2</v>
      </c>
      <c r="FQ581" s="20">
        <f t="shared" si="218"/>
        <v>104.82398956975227</v>
      </c>
      <c r="FV581" t="s">
        <v>711</v>
      </c>
      <c r="FW581" s="45">
        <v>650000</v>
      </c>
      <c r="FX581" s="45">
        <v>650000</v>
      </c>
      <c r="FY581">
        <v>70</v>
      </c>
      <c r="FZ581">
        <v>3</v>
      </c>
      <c r="GA581">
        <v>9</v>
      </c>
      <c r="GB581">
        <v>12</v>
      </c>
      <c r="GC581">
        <v>-2</v>
      </c>
      <c r="GD581">
        <v>22</v>
      </c>
      <c r="GE581">
        <v>116</v>
      </c>
      <c r="GF581">
        <v>1216</v>
      </c>
      <c r="GG581">
        <v>0.2</v>
      </c>
      <c r="GH581">
        <v>2.2000000000000002</v>
      </c>
      <c r="GI581">
        <v>2.4</v>
      </c>
      <c r="GJ581" s="42">
        <f t="shared" si="219"/>
        <v>0</v>
      </c>
    </row>
    <row r="582" spans="1:192" x14ac:dyDescent="0.45">
      <c r="A582" s="40">
        <v>36121</v>
      </c>
      <c r="B582" t="s">
        <v>1676</v>
      </c>
      <c r="C582" t="s">
        <v>362</v>
      </c>
      <c r="D582" t="s">
        <v>107</v>
      </c>
      <c r="E582" t="s">
        <v>107</v>
      </c>
      <c r="F582">
        <v>73</v>
      </c>
      <c r="G582">
        <v>201</v>
      </c>
      <c r="H582">
        <v>2017</v>
      </c>
      <c r="I582">
        <v>1</v>
      </c>
      <c r="J582">
        <v>8</v>
      </c>
      <c r="K582" t="s">
        <v>92</v>
      </c>
      <c r="L582">
        <v>2017</v>
      </c>
      <c r="M582">
        <v>19</v>
      </c>
      <c r="N582">
        <v>1</v>
      </c>
      <c r="O582">
        <v>8479999</v>
      </c>
      <c r="P582" t="s">
        <v>3107</v>
      </c>
      <c r="Q582" t="s">
        <v>3108</v>
      </c>
      <c r="R582" t="s">
        <v>3109</v>
      </c>
      <c r="S582" t="s">
        <v>1650</v>
      </c>
      <c r="T582" t="s">
        <v>716</v>
      </c>
      <c r="U582" t="s">
        <v>313</v>
      </c>
      <c r="V582">
        <v>6</v>
      </c>
      <c r="W582">
        <v>1</v>
      </c>
      <c r="X582">
        <v>4</v>
      </c>
      <c r="Y582">
        <v>2</v>
      </c>
      <c r="Z582">
        <v>5</v>
      </c>
      <c r="AA582">
        <v>20</v>
      </c>
      <c r="AB582">
        <v>59</v>
      </c>
      <c r="AC582" s="26">
        <f t="shared" si="198"/>
        <v>0.83333333333333337</v>
      </c>
      <c r="AD582" s="20">
        <f t="shared" si="199"/>
        <v>0</v>
      </c>
      <c r="AE582" s="20">
        <v>1.704</v>
      </c>
      <c r="AF582">
        <v>1</v>
      </c>
      <c r="AG582">
        <v>0.4</v>
      </c>
      <c r="AH582">
        <v>2</v>
      </c>
      <c r="AI582">
        <v>122</v>
      </c>
      <c r="AJ582">
        <v>5047</v>
      </c>
      <c r="AK582" s="20">
        <v>84.116666666667001</v>
      </c>
      <c r="AL582">
        <v>84.12</v>
      </c>
      <c r="AM582">
        <v>84</v>
      </c>
      <c r="AN582" s="26">
        <f t="shared" si="200"/>
        <v>14.019444444444444</v>
      </c>
      <c r="AO582">
        <v>23.65</v>
      </c>
      <c r="AP582" s="41">
        <f t="shared" si="201"/>
        <v>0.625</v>
      </c>
      <c r="AQ582">
        <v>15</v>
      </c>
      <c r="AR582">
        <v>15</v>
      </c>
      <c r="AS582">
        <v>15</v>
      </c>
      <c r="AT582">
        <v>12</v>
      </c>
      <c r="AU582">
        <v>12</v>
      </c>
      <c r="AV582">
        <v>9</v>
      </c>
      <c r="AW582">
        <v>7</v>
      </c>
      <c r="AX582">
        <v>4</v>
      </c>
      <c r="AY582">
        <v>0</v>
      </c>
      <c r="AZ582">
        <v>0</v>
      </c>
      <c r="BA582" s="42">
        <f t="shared" si="202"/>
        <v>0</v>
      </c>
      <c r="BB582">
        <v>0.78</v>
      </c>
      <c r="BC582">
        <v>25.8889</v>
      </c>
      <c r="BD582" s="20">
        <v>22</v>
      </c>
      <c r="BE582" s="20">
        <f t="shared" si="203"/>
        <v>37</v>
      </c>
      <c r="BF582" s="20">
        <f t="shared" si="204"/>
        <v>26.390870185449355</v>
      </c>
      <c r="BG582">
        <v>35</v>
      </c>
      <c r="BH582">
        <v>29</v>
      </c>
      <c r="BI582">
        <v>11</v>
      </c>
      <c r="BJ582" s="41">
        <f t="shared" si="205"/>
        <v>0.76086956521739135</v>
      </c>
      <c r="BK582">
        <v>2</v>
      </c>
      <c r="BL582">
        <v>2</v>
      </c>
      <c r="BM582">
        <v>8</v>
      </c>
      <c r="BN582" s="42">
        <f t="shared" si="206"/>
        <v>-6</v>
      </c>
      <c r="BO582">
        <v>3</v>
      </c>
      <c r="BP582">
        <v>5</v>
      </c>
      <c r="BQ582">
        <v>0</v>
      </c>
      <c r="BR582">
        <v>2</v>
      </c>
      <c r="BS582" s="41">
        <f t="shared" si="207"/>
        <v>3.7037037037037035E-2</v>
      </c>
      <c r="BT582">
        <v>17</v>
      </c>
      <c r="BU582">
        <v>19</v>
      </c>
      <c r="BV582" s="41">
        <f t="shared" si="208"/>
        <v>0.47222222222222221</v>
      </c>
      <c r="BW582">
        <v>2</v>
      </c>
      <c r="BX582">
        <v>2</v>
      </c>
      <c r="BY582">
        <v>8</v>
      </c>
      <c r="BZ582">
        <v>10</v>
      </c>
      <c r="CA582">
        <v>7</v>
      </c>
      <c r="CB582">
        <v>7</v>
      </c>
      <c r="CC582">
        <v>5</v>
      </c>
      <c r="CD582">
        <v>3</v>
      </c>
      <c r="CE582">
        <v>10</v>
      </c>
      <c r="CF582">
        <v>11</v>
      </c>
      <c r="CG582">
        <v>5</v>
      </c>
      <c r="CH582">
        <v>11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2</v>
      </c>
      <c r="DA582">
        <v>3</v>
      </c>
      <c r="DB582">
        <v>0</v>
      </c>
      <c r="DC582">
        <v>0</v>
      </c>
      <c r="DD582">
        <v>2</v>
      </c>
      <c r="DE582">
        <v>0</v>
      </c>
      <c r="DF582">
        <v>0</v>
      </c>
      <c r="DG582">
        <v>4</v>
      </c>
      <c r="DH582">
        <v>1</v>
      </c>
      <c r="DI582">
        <v>1</v>
      </c>
      <c r="DJ582">
        <v>1</v>
      </c>
      <c r="DK582">
        <v>1</v>
      </c>
      <c r="DL582">
        <v>0</v>
      </c>
      <c r="DM582">
        <v>1</v>
      </c>
      <c r="DN582">
        <v>1</v>
      </c>
      <c r="DO582">
        <v>0</v>
      </c>
      <c r="DP582" s="42">
        <f t="shared" si="209"/>
        <v>0</v>
      </c>
      <c r="DQ582" s="20">
        <v>-2.5000000000000001E-2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71</v>
      </c>
      <c r="DX582">
        <v>65</v>
      </c>
      <c r="DY582">
        <v>57</v>
      </c>
      <c r="DZ582">
        <v>52</v>
      </c>
      <c r="EA582">
        <v>45</v>
      </c>
      <c r="EB582">
        <v>40</v>
      </c>
      <c r="EC582">
        <v>3.65</v>
      </c>
      <c r="ED582">
        <v>3.07</v>
      </c>
      <c r="EE582">
        <v>8</v>
      </c>
      <c r="EF582">
        <v>4</v>
      </c>
      <c r="EG582" s="41">
        <f t="shared" si="210"/>
        <v>0.17777777777777778</v>
      </c>
      <c r="EH582" s="43">
        <f t="shared" si="211"/>
        <v>0.9</v>
      </c>
      <c r="EI582" s="44">
        <f t="shared" si="212"/>
        <v>1.0777777777777777</v>
      </c>
      <c r="EJ582">
        <v>71</v>
      </c>
      <c r="EK582">
        <v>64</v>
      </c>
      <c r="EL582">
        <v>57</v>
      </c>
      <c r="EM582">
        <v>51</v>
      </c>
      <c r="EN582">
        <v>45</v>
      </c>
      <c r="EO582">
        <v>39</v>
      </c>
      <c r="EP582">
        <v>8</v>
      </c>
      <c r="EQ582">
        <v>4</v>
      </c>
      <c r="ER582">
        <v>36</v>
      </c>
      <c r="ES582">
        <v>28</v>
      </c>
      <c r="ET582">
        <v>14</v>
      </c>
      <c r="EU582">
        <v>9</v>
      </c>
      <c r="EV582">
        <v>2</v>
      </c>
      <c r="EW582">
        <v>1</v>
      </c>
      <c r="EX582">
        <v>5</v>
      </c>
      <c r="EY582">
        <v>11</v>
      </c>
      <c r="EZ582">
        <v>0.4</v>
      </c>
      <c r="FA582">
        <v>0.2</v>
      </c>
      <c r="FB582">
        <v>0.60000000000000009</v>
      </c>
      <c r="FC582" s="20">
        <v>4.05</v>
      </c>
      <c r="FD582" s="26">
        <f t="shared" si="213"/>
        <v>0.67499999999999993</v>
      </c>
      <c r="FE582">
        <v>3.4700000000000002E-2</v>
      </c>
      <c r="FF582">
        <v>0</v>
      </c>
      <c r="FG582">
        <v>0</v>
      </c>
      <c r="FH582">
        <v>0</v>
      </c>
      <c r="FL582" s="42">
        <f t="shared" si="214"/>
        <v>6</v>
      </c>
      <c r="FM582" s="20">
        <f t="shared" si="215"/>
        <v>2</v>
      </c>
      <c r="FN582" s="41">
        <v>6.9373942500000008E-2</v>
      </c>
      <c r="FO582" s="20">
        <f t="shared" si="216"/>
        <v>4.8</v>
      </c>
      <c r="FP582" s="20">
        <f t="shared" si="217"/>
        <v>4.9950000000000001</v>
      </c>
      <c r="FQ582" s="20">
        <f t="shared" si="218"/>
        <v>97.004279600570598</v>
      </c>
      <c r="FV582" t="s">
        <v>751</v>
      </c>
      <c r="FW582" s="45">
        <v>925000</v>
      </c>
      <c r="FX582" s="45">
        <v>925000</v>
      </c>
      <c r="FY582">
        <v>6</v>
      </c>
      <c r="FZ582">
        <v>1</v>
      </c>
      <c r="GA582">
        <v>4</v>
      </c>
      <c r="GB582">
        <v>5</v>
      </c>
      <c r="GC582">
        <v>1</v>
      </c>
      <c r="GD582">
        <v>2</v>
      </c>
      <c r="GE582">
        <v>9</v>
      </c>
      <c r="GF582">
        <v>84</v>
      </c>
      <c r="GG582">
        <v>0.4</v>
      </c>
      <c r="GH582">
        <v>0.2</v>
      </c>
      <c r="GI582">
        <v>0.60000000000000009</v>
      </c>
      <c r="GJ582" s="42">
        <f t="shared" si="219"/>
        <v>4.8</v>
      </c>
    </row>
    <row r="583" spans="1:192" x14ac:dyDescent="0.45">
      <c r="A583" s="40">
        <v>35269</v>
      </c>
      <c r="B583" t="s">
        <v>3110</v>
      </c>
      <c r="D583" t="s">
        <v>120</v>
      </c>
      <c r="E583" t="s">
        <v>120</v>
      </c>
      <c r="F583">
        <v>73</v>
      </c>
      <c r="G583">
        <v>187</v>
      </c>
      <c r="H583">
        <v>2014</v>
      </c>
      <c r="I583">
        <v>1</v>
      </c>
      <c r="J583">
        <v>22</v>
      </c>
      <c r="K583" t="s">
        <v>202</v>
      </c>
      <c r="L583">
        <v>2015</v>
      </c>
      <c r="M583">
        <v>21</v>
      </c>
      <c r="N583">
        <v>3</v>
      </c>
      <c r="O583">
        <v>8477953</v>
      </c>
      <c r="P583" t="s">
        <v>3111</v>
      </c>
      <c r="Q583" t="s">
        <v>3112</v>
      </c>
      <c r="R583" t="s">
        <v>3113</v>
      </c>
      <c r="S583" t="s">
        <v>3114</v>
      </c>
      <c r="T583" t="s">
        <v>710</v>
      </c>
      <c r="U583" t="s">
        <v>129</v>
      </c>
      <c r="V583">
        <v>38</v>
      </c>
      <c r="W583">
        <v>7</v>
      </c>
      <c r="X583">
        <v>2</v>
      </c>
      <c r="Y583">
        <v>1</v>
      </c>
      <c r="Z583">
        <v>9</v>
      </c>
      <c r="AA583">
        <v>21</v>
      </c>
      <c r="AB583">
        <v>60</v>
      </c>
      <c r="AC583" s="26">
        <f t="shared" si="198"/>
        <v>0.23684210526315788</v>
      </c>
      <c r="AD583" s="20">
        <f t="shared" si="199"/>
        <v>6.7647058823529411</v>
      </c>
      <c r="AE583" s="20">
        <v>4.109</v>
      </c>
      <c r="AF583">
        <v>-1</v>
      </c>
      <c r="AG583">
        <v>3.1</v>
      </c>
      <c r="AH583">
        <v>4</v>
      </c>
      <c r="AI583">
        <v>642</v>
      </c>
      <c r="AJ583">
        <v>25640</v>
      </c>
      <c r="AK583" s="20">
        <v>427.33333333333002</v>
      </c>
      <c r="AL583">
        <v>427.33</v>
      </c>
      <c r="AM583">
        <v>427</v>
      </c>
      <c r="AN583" s="26">
        <f t="shared" si="200"/>
        <v>11.245614035087719</v>
      </c>
      <c r="AO583">
        <v>18.989999999999998</v>
      </c>
      <c r="AP583" s="41">
        <f t="shared" si="201"/>
        <v>0.81818181818181823</v>
      </c>
      <c r="AQ583">
        <v>86</v>
      </c>
      <c r="AR583">
        <v>86</v>
      </c>
      <c r="AS583">
        <v>87</v>
      </c>
      <c r="AT583">
        <v>73</v>
      </c>
      <c r="AU583">
        <v>74</v>
      </c>
      <c r="AV583">
        <v>55</v>
      </c>
      <c r="AW583">
        <v>53</v>
      </c>
      <c r="AX583">
        <v>22</v>
      </c>
      <c r="AY583">
        <v>0</v>
      </c>
      <c r="AZ583">
        <v>5</v>
      </c>
      <c r="BA583" s="42">
        <f t="shared" si="202"/>
        <v>5</v>
      </c>
      <c r="BB583">
        <v>5.55</v>
      </c>
      <c r="BC583">
        <v>28.945499999999999</v>
      </c>
      <c r="BD583" s="20">
        <v>38.700000000000003</v>
      </c>
      <c r="BE583" s="20">
        <f t="shared" si="203"/>
        <v>124.7</v>
      </c>
      <c r="BF583" s="20">
        <f t="shared" si="204"/>
        <v>17.508716916668618</v>
      </c>
      <c r="BG583">
        <v>71</v>
      </c>
      <c r="BH583">
        <v>167</v>
      </c>
      <c r="BI583">
        <v>148</v>
      </c>
      <c r="BJ583" s="41">
        <f t="shared" si="205"/>
        <v>0.32420091324200911</v>
      </c>
      <c r="BK583">
        <v>57</v>
      </c>
      <c r="BL583">
        <v>57</v>
      </c>
      <c r="BM583">
        <v>37</v>
      </c>
      <c r="BN583" s="42">
        <f t="shared" si="206"/>
        <v>20</v>
      </c>
      <c r="BO583">
        <v>19</v>
      </c>
      <c r="BP583">
        <v>6</v>
      </c>
      <c r="BQ583">
        <v>12</v>
      </c>
      <c r="BR583">
        <v>9</v>
      </c>
      <c r="BS583" s="41">
        <f t="shared" si="207"/>
        <v>2.8571428571428571E-2</v>
      </c>
      <c r="BT583">
        <v>1</v>
      </c>
      <c r="BU583">
        <v>6</v>
      </c>
      <c r="BV583" s="41">
        <f t="shared" si="208"/>
        <v>0.14285714285714285</v>
      </c>
      <c r="BW583">
        <v>1</v>
      </c>
      <c r="BX583">
        <v>1</v>
      </c>
      <c r="BY583">
        <v>0</v>
      </c>
      <c r="BZ583">
        <v>1</v>
      </c>
      <c r="CA583">
        <v>0</v>
      </c>
      <c r="CB583">
        <v>4</v>
      </c>
      <c r="CC583">
        <v>1</v>
      </c>
      <c r="CD583">
        <v>0</v>
      </c>
      <c r="CE583">
        <v>0</v>
      </c>
      <c r="CF583">
        <v>4</v>
      </c>
      <c r="CG583">
        <v>0</v>
      </c>
      <c r="CH583">
        <v>5</v>
      </c>
      <c r="CI583">
        <v>0</v>
      </c>
      <c r="CJ583">
        <v>0</v>
      </c>
      <c r="CK583">
        <v>4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0</v>
      </c>
      <c r="CS583">
        <v>0</v>
      </c>
      <c r="CT583">
        <v>0</v>
      </c>
      <c r="CU583">
        <v>0</v>
      </c>
      <c r="CV583">
        <v>5</v>
      </c>
      <c r="CW583">
        <v>0</v>
      </c>
      <c r="CX583">
        <v>1</v>
      </c>
      <c r="CY583">
        <v>1</v>
      </c>
      <c r="CZ583">
        <v>17</v>
      </c>
      <c r="DA583">
        <v>4</v>
      </c>
      <c r="DB583">
        <v>2</v>
      </c>
      <c r="DC583">
        <v>0</v>
      </c>
      <c r="DD583">
        <v>10</v>
      </c>
      <c r="DE583">
        <v>4</v>
      </c>
      <c r="DF583">
        <v>0</v>
      </c>
      <c r="DG583">
        <v>35</v>
      </c>
      <c r="DH583">
        <v>2</v>
      </c>
      <c r="DI583">
        <v>4</v>
      </c>
      <c r="DJ583">
        <v>1</v>
      </c>
      <c r="DK583">
        <v>1</v>
      </c>
      <c r="DL583">
        <v>0</v>
      </c>
      <c r="DM583">
        <v>3</v>
      </c>
      <c r="DN583">
        <v>3</v>
      </c>
      <c r="DO583">
        <v>0</v>
      </c>
      <c r="DP583" s="42">
        <f t="shared" si="209"/>
        <v>2</v>
      </c>
      <c r="DQ583" s="20">
        <v>1.381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365</v>
      </c>
      <c r="DX583">
        <v>402</v>
      </c>
      <c r="DY583">
        <v>281</v>
      </c>
      <c r="DZ583">
        <v>306</v>
      </c>
      <c r="EA583">
        <v>200</v>
      </c>
      <c r="EB583">
        <v>217</v>
      </c>
      <c r="EC583">
        <v>16.88</v>
      </c>
      <c r="ED583">
        <v>19.47</v>
      </c>
      <c r="EE583">
        <v>11</v>
      </c>
      <c r="EF583">
        <v>19</v>
      </c>
      <c r="EG583" s="41">
        <f t="shared" si="210"/>
        <v>5.5E-2</v>
      </c>
      <c r="EH583" s="43">
        <f t="shared" si="211"/>
        <v>0.9124423963133641</v>
      </c>
      <c r="EI583" s="44">
        <f t="shared" si="212"/>
        <v>0.96744239631336415</v>
      </c>
      <c r="EJ583">
        <v>365</v>
      </c>
      <c r="EK583">
        <v>402</v>
      </c>
      <c r="EL583">
        <v>282</v>
      </c>
      <c r="EM583">
        <v>306</v>
      </c>
      <c r="EN583">
        <v>200</v>
      </c>
      <c r="EO583">
        <v>217</v>
      </c>
      <c r="EP583">
        <v>11</v>
      </c>
      <c r="EQ583">
        <v>19</v>
      </c>
      <c r="ER583">
        <v>178</v>
      </c>
      <c r="ES583">
        <v>202</v>
      </c>
      <c r="ET583">
        <v>66</v>
      </c>
      <c r="EU583">
        <v>77</v>
      </c>
      <c r="EV583">
        <v>6</v>
      </c>
      <c r="EW583">
        <v>10</v>
      </c>
      <c r="EX583">
        <v>24</v>
      </c>
      <c r="EY583">
        <v>18</v>
      </c>
      <c r="EZ583">
        <v>0.5</v>
      </c>
      <c r="FA583">
        <v>0.4</v>
      </c>
      <c r="FB583">
        <v>0.9</v>
      </c>
      <c r="FC583" s="20">
        <v>10.7</v>
      </c>
      <c r="FD583" s="26">
        <f t="shared" si="213"/>
        <v>0.28157894736842104</v>
      </c>
      <c r="FE583">
        <v>0.70269999999999999</v>
      </c>
      <c r="FF583">
        <v>0.28000000000000003</v>
      </c>
      <c r="FG583">
        <v>0.01</v>
      </c>
      <c r="FH583">
        <v>0.28999999999999998</v>
      </c>
      <c r="FI583">
        <v>1</v>
      </c>
      <c r="FJ583">
        <v>0</v>
      </c>
      <c r="FK583">
        <v>0</v>
      </c>
      <c r="FL583" s="42">
        <f t="shared" si="214"/>
        <v>70</v>
      </c>
      <c r="FM583" s="20">
        <f t="shared" si="215"/>
        <v>34.5</v>
      </c>
      <c r="FN583" s="41">
        <v>5.7434460700000002E-2</v>
      </c>
      <c r="FO583" s="20">
        <f t="shared" si="216"/>
        <v>8.6</v>
      </c>
      <c r="FP583" s="20">
        <f t="shared" si="217"/>
        <v>9.2761999999999993</v>
      </c>
      <c r="FQ583" s="20">
        <f t="shared" si="218"/>
        <v>107.69194767509887</v>
      </c>
      <c r="FV583" t="s">
        <v>751</v>
      </c>
      <c r="FW583" s="45">
        <v>832500</v>
      </c>
      <c r="FX583" s="45">
        <v>863333</v>
      </c>
      <c r="FY583">
        <v>55</v>
      </c>
      <c r="FZ583">
        <v>8</v>
      </c>
      <c r="GA583">
        <v>2</v>
      </c>
      <c r="GB583">
        <v>10</v>
      </c>
      <c r="GC583">
        <v>-6</v>
      </c>
      <c r="GD583">
        <v>6</v>
      </c>
      <c r="GE583">
        <v>80</v>
      </c>
      <c r="GF583">
        <v>646</v>
      </c>
      <c r="GG583">
        <v>0.1</v>
      </c>
      <c r="GH583">
        <v>0.4</v>
      </c>
      <c r="GI583">
        <v>0.5</v>
      </c>
      <c r="GJ583" s="42">
        <f t="shared" si="219"/>
        <v>8.6</v>
      </c>
    </row>
    <row r="584" spans="1:192" x14ac:dyDescent="0.45">
      <c r="A584" s="40">
        <v>33830</v>
      </c>
      <c r="B584" t="s">
        <v>345</v>
      </c>
      <c r="D584" t="s">
        <v>223</v>
      </c>
      <c r="E584" t="s">
        <v>223</v>
      </c>
      <c r="F584">
        <v>74</v>
      </c>
      <c r="G584">
        <v>177</v>
      </c>
      <c r="H584">
        <v>2010</v>
      </c>
      <c r="I584">
        <v>5</v>
      </c>
      <c r="J584">
        <v>131</v>
      </c>
      <c r="K584" t="s">
        <v>202</v>
      </c>
      <c r="L584">
        <v>2014</v>
      </c>
      <c r="M584">
        <v>25</v>
      </c>
      <c r="N584">
        <v>4</v>
      </c>
      <c r="O584">
        <v>8475906</v>
      </c>
      <c r="P584" t="s">
        <v>3115</v>
      </c>
      <c r="Q584" t="s">
        <v>3116</v>
      </c>
      <c r="R584" t="s">
        <v>3117</v>
      </c>
      <c r="S584" t="s">
        <v>243</v>
      </c>
      <c r="T584" t="s">
        <v>720</v>
      </c>
      <c r="U584" t="s">
        <v>351</v>
      </c>
      <c r="V584">
        <v>82</v>
      </c>
      <c r="W584">
        <v>8</v>
      </c>
      <c r="X584">
        <v>59</v>
      </c>
      <c r="Y584">
        <v>32</v>
      </c>
      <c r="Z584">
        <v>67</v>
      </c>
      <c r="AA584">
        <v>4</v>
      </c>
      <c r="AB584">
        <v>12</v>
      </c>
      <c r="AC584" s="26">
        <f t="shared" si="198"/>
        <v>0.81707317073170727</v>
      </c>
      <c r="AD584" s="20">
        <f t="shared" si="199"/>
        <v>12.457013574660635</v>
      </c>
      <c r="AE584" s="20">
        <v>22.076000000000001</v>
      </c>
      <c r="AF584">
        <v>10</v>
      </c>
      <c r="AG584">
        <v>19.7</v>
      </c>
      <c r="AH584">
        <v>26</v>
      </c>
      <c r="AI584">
        <v>2272</v>
      </c>
      <c r="AJ584">
        <v>118447</v>
      </c>
      <c r="AK584" s="20">
        <v>1974.1166666667</v>
      </c>
      <c r="AL584">
        <v>1973.85</v>
      </c>
      <c r="AM584">
        <v>1974</v>
      </c>
      <c r="AN584" s="26">
        <f t="shared" si="200"/>
        <v>24.074593495934959</v>
      </c>
      <c r="AO584">
        <v>39.69</v>
      </c>
      <c r="AP584" s="41">
        <f t="shared" si="201"/>
        <v>0.54032258064516125</v>
      </c>
      <c r="AQ584">
        <v>455</v>
      </c>
      <c r="AR584">
        <v>413</v>
      </c>
      <c r="AS584">
        <v>455</v>
      </c>
      <c r="AT584">
        <v>286</v>
      </c>
      <c r="AU584">
        <v>286</v>
      </c>
      <c r="AV584">
        <v>204</v>
      </c>
      <c r="AW584">
        <v>169</v>
      </c>
      <c r="AX584">
        <v>17</v>
      </c>
      <c r="AY584">
        <v>3</v>
      </c>
      <c r="AZ584">
        <v>29</v>
      </c>
      <c r="BA584" s="42">
        <f t="shared" si="202"/>
        <v>32</v>
      </c>
      <c r="BB584">
        <v>11.53</v>
      </c>
      <c r="BC584">
        <v>47.975499999999997</v>
      </c>
      <c r="BD584" s="20">
        <v>569.9</v>
      </c>
      <c r="BE584" s="20">
        <f t="shared" si="203"/>
        <v>1024.9000000000001</v>
      </c>
      <c r="BF584" s="20">
        <f t="shared" si="204"/>
        <v>31.15434303518505</v>
      </c>
      <c r="BG584">
        <v>883</v>
      </c>
      <c r="BH584">
        <v>691</v>
      </c>
      <c r="BI584">
        <v>548</v>
      </c>
      <c r="BJ584" s="41">
        <f t="shared" si="205"/>
        <v>0.6170510132774284</v>
      </c>
      <c r="BK584">
        <v>44</v>
      </c>
      <c r="BL584">
        <v>44</v>
      </c>
      <c r="BM584">
        <v>174</v>
      </c>
      <c r="BN584" s="42">
        <f t="shared" si="206"/>
        <v>-130</v>
      </c>
      <c r="BO584">
        <v>82</v>
      </c>
      <c r="BP584">
        <v>93</v>
      </c>
      <c r="BQ584">
        <v>31</v>
      </c>
      <c r="BR584">
        <v>109</v>
      </c>
      <c r="BS584" s="41">
        <f t="shared" si="207"/>
        <v>7.8417266187050361E-2</v>
      </c>
      <c r="BT584">
        <v>0</v>
      </c>
      <c r="BU584">
        <v>0</v>
      </c>
      <c r="BV584" s="41">
        <f t="shared" si="208"/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3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5</v>
      </c>
      <c r="CW584">
        <v>1</v>
      </c>
      <c r="CX584">
        <v>5</v>
      </c>
      <c r="CY584">
        <v>7</v>
      </c>
      <c r="CZ584">
        <v>69</v>
      </c>
      <c r="DA584">
        <v>7</v>
      </c>
      <c r="DB584">
        <v>1</v>
      </c>
      <c r="DC584">
        <v>48</v>
      </c>
      <c r="DD584">
        <v>26</v>
      </c>
      <c r="DE584">
        <v>2</v>
      </c>
      <c r="DF584">
        <v>0</v>
      </c>
      <c r="DG584">
        <v>120</v>
      </c>
      <c r="DH584">
        <v>12</v>
      </c>
      <c r="DI584">
        <v>11</v>
      </c>
      <c r="DJ584">
        <v>12</v>
      </c>
      <c r="DK584">
        <v>12</v>
      </c>
      <c r="DL584">
        <v>0</v>
      </c>
      <c r="DM584">
        <v>11</v>
      </c>
      <c r="DN584">
        <v>11</v>
      </c>
      <c r="DO584">
        <v>0</v>
      </c>
      <c r="DP584" s="42">
        <f t="shared" si="209"/>
        <v>-1</v>
      </c>
      <c r="DQ584" s="20">
        <v>6.4690000000000003</v>
      </c>
      <c r="DR584">
        <v>12</v>
      </c>
      <c r="DS584">
        <v>0</v>
      </c>
      <c r="DT584">
        <v>0</v>
      </c>
      <c r="DU584">
        <v>0</v>
      </c>
      <c r="DV584">
        <v>0</v>
      </c>
      <c r="DW584">
        <v>2275</v>
      </c>
      <c r="DX584">
        <v>1662</v>
      </c>
      <c r="DY584">
        <v>1669</v>
      </c>
      <c r="DZ584">
        <v>1281</v>
      </c>
      <c r="EA584">
        <v>1220</v>
      </c>
      <c r="EB584">
        <v>923</v>
      </c>
      <c r="EC584">
        <v>126.92</v>
      </c>
      <c r="ED584">
        <v>82.61</v>
      </c>
      <c r="EE584">
        <v>124</v>
      </c>
      <c r="EF584">
        <v>78</v>
      </c>
      <c r="EG584" s="41">
        <f t="shared" si="210"/>
        <v>0.10163934426229508</v>
      </c>
      <c r="EH584" s="43">
        <f t="shared" si="211"/>
        <v>0.91549295774647887</v>
      </c>
      <c r="EI584" s="44">
        <f t="shared" si="212"/>
        <v>1.0171323020087739</v>
      </c>
      <c r="EJ584">
        <v>2274</v>
      </c>
      <c r="EK584">
        <v>1664</v>
      </c>
      <c r="EL584">
        <v>1667</v>
      </c>
      <c r="EM584">
        <v>1282</v>
      </c>
      <c r="EN584">
        <v>1215</v>
      </c>
      <c r="EO584">
        <v>924</v>
      </c>
      <c r="EP584">
        <v>124</v>
      </c>
      <c r="EQ584">
        <v>78</v>
      </c>
      <c r="ER584">
        <v>1226</v>
      </c>
      <c r="ES584">
        <v>829</v>
      </c>
      <c r="ET584">
        <v>489</v>
      </c>
      <c r="EU584">
        <v>296</v>
      </c>
      <c r="EV584">
        <v>64</v>
      </c>
      <c r="EW584">
        <v>32</v>
      </c>
      <c r="EX584">
        <v>127</v>
      </c>
      <c r="EY584">
        <v>122</v>
      </c>
      <c r="EZ584">
        <v>5.4</v>
      </c>
      <c r="FA584">
        <v>5.0999999999999996</v>
      </c>
      <c r="FB584">
        <v>10.5</v>
      </c>
      <c r="FC584" s="20">
        <v>74.8</v>
      </c>
      <c r="FD584" s="26">
        <f t="shared" si="213"/>
        <v>0.91219512195121943</v>
      </c>
      <c r="FE584">
        <v>5.8231999999999999</v>
      </c>
      <c r="FF584">
        <v>1.66</v>
      </c>
      <c r="FG584">
        <v>0</v>
      </c>
      <c r="FH584">
        <v>1.66</v>
      </c>
      <c r="FL584" s="42">
        <f t="shared" si="214"/>
        <v>179</v>
      </c>
      <c r="FM584" s="20">
        <f t="shared" si="215"/>
        <v>6.25</v>
      </c>
      <c r="FN584" s="41">
        <v>3.5874439500000001E-2</v>
      </c>
      <c r="FO584" s="20">
        <f t="shared" si="216"/>
        <v>64.400000000000006</v>
      </c>
      <c r="FP584" s="20">
        <f t="shared" si="217"/>
        <v>68.293800000000005</v>
      </c>
      <c r="FQ584" s="20">
        <f t="shared" si="218"/>
        <v>119.67474732122501</v>
      </c>
      <c r="FU584" t="s">
        <v>702</v>
      </c>
      <c r="FV584" t="s">
        <v>711</v>
      </c>
      <c r="FW584" s="45">
        <v>3500000</v>
      </c>
      <c r="FX584" s="45">
        <v>4250000</v>
      </c>
      <c r="FY584">
        <v>303</v>
      </c>
      <c r="FZ584">
        <v>42</v>
      </c>
      <c r="GA584">
        <v>172</v>
      </c>
      <c r="GB584">
        <v>214</v>
      </c>
      <c r="GC584">
        <v>39</v>
      </c>
      <c r="GD584">
        <v>122</v>
      </c>
      <c r="GE584">
        <v>597</v>
      </c>
      <c r="GF584">
        <v>6987</v>
      </c>
      <c r="GG584">
        <v>19.600000000000001</v>
      </c>
      <c r="GH584">
        <v>16</v>
      </c>
      <c r="GI584">
        <v>35.5</v>
      </c>
      <c r="GJ584" s="42">
        <f t="shared" si="219"/>
        <v>64.400000000000006</v>
      </c>
    </row>
    <row r="585" spans="1:192" x14ac:dyDescent="0.45">
      <c r="A585" s="40">
        <v>31685</v>
      </c>
      <c r="B585" t="s">
        <v>1063</v>
      </c>
      <c r="C585" t="s">
        <v>145</v>
      </c>
      <c r="D585" t="s">
        <v>91</v>
      </c>
      <c r="E585" t="s">
        <v>91</v>
      </c>
      <c r="F585">
        <v>72</v>
      </c>
      <c r="G585">
        <v>188</v>
      </c>
      <c r="H585">
        <v>2005</v>
      </c>
      <c r="I585">
        <v>5</v>
      </c>
      <c r="J585">
        <v>150</v>
      </c>
      <c r="K585" t="s">
        <v>92</v>
      </c>
      <c r="L585">
        <v>2008</v>
      </c>
      <c r="M585">
        <v>31</v>
      </c>
      <c r="N585">
        <v>7</v>
      </c>
      <c r="O585">
        <v>8471811</v>
      </c>
      <c r="P585" t="s">
        <v>3118</v>
      </c>
      <c r="Q585" t="s">
        <v>3119</v>
      </c>
      <c r="R585" t="s">
        <v>1596</v>
      </c>
      <c r="S585" t="s">
        <v>2438</v>
      </c>
      <c r="T585" t="s">
        <v>716</v>
      </c>
      <c r="U585" t="s">
        <v>30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30</v>
      </c>
      <c r="AB585">
        <v>76</v>
      </c>
      <c r="AC585" s="26">
        <f t="shared" si="198"/>
        <v>0</v>
      </c>
      <c r="AD585" s="20">
        <f t="shared" si="199"/>
        <v>-0.34027777777777779</v>
      </c>
      <c r="AE585" s="20">
        <v>0</v>
      </c>
      <c r="AF585">
        <v>0</v>
      </c>
      <c r="AG585">
        <v>0</v>
      </c>
      <c r="AH585">
        <v>0</v>
      </c>
      <c r="AI585">
        <v>12</v>
      </c>
      <c r="AJ585">
        <v>496</v>
      </c>
      <c r="AK585" s="20">
        <v>8.2666666666666995</v>
      </c>
      <c r="AL585">
        <v>8.27</v>
      </c>
      <c r="AM585">
        <v>8</v>
      </c>
      <c r="AN585" s="26">
        <f t="shared" si="200"/>
        <v>8.2666666666666675</v>
      </c>
      <c r="AO585">
        <v>13.97</v>
      </c>
      <c r="AP585" s="41">
        <f t="shared" si="201"/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 s="42">
        <f t="shared" si="202"/>
        <v>0</v>
      </c>
      <c r="BB585">
        <v>0.02</v>
      </c>
      <c r="BC585">
        <v>47</v>
      </c>
      <c r="BD585" s="20">
        <v>0</v>
      </c>
      <c r="BE585" s="20">
        <f t="shared" si="203"/>
        <v>1</v>
      </c>
      <c r="BF585" s="20">
        <f t="shared" si="204"/>
        <v>7.255139056831923</v>
      </c>
      <c r="BG585">
        <v>3</v>
      </c>
      <c r="BH585">
        <v>3</v>
      </c>
      <c r="BI585">
        <v>2</v>
      </c>
      <c r="BJ585" s="41">
        <f t="shared" si="205"/>
        <v>0.6</v>
      </c>
      <c r="BK585">
        <v>0</v>
      </c>
      <c r="BL585">
        <v>0</v>
      </c>
      <c r="BM585">
        <v>0</v>
      </c>
      <c r="BN585" s="42">
        <f t="shared" si="206"/>
        <v>0</v>
      </c>
      <c r="BO585">
        <v>0</v>
      </c>
      <c r="BP585">
        <v>0</v>
      </c>
      <c r="BQ585">
        <v>1</v>
      </c>
      <c r="BR585">
        <v>1</v>
      </c>
      <c r="BS585" s="41">
        <f t="shared" si="207"/>
        <v>0.125</v>
      </c>
      <c r="BT585">
        <v>2</v>
      </c>
      <c r="BU585">
        <v>3</v>
      </c>
      <c r="BV585" s="41">
        <f t="shared" si="208"/>
        <v>0.4</v>
      </c>
      <c r="BW585">
        <v>1</v>
      </c>
      <c r="BX585">
        <v>0</v>
      </c>
      <c r="BY585">
        <v>1</v>
      </c>
      <c r="BZ585">
        <v>2</v>
      </c>
      <c r="CA585">
        <v>0</v>
      </c>
      <c r="CB585">
        <v>1</v>
      </c>
      <c r="CC585">
        <v>1</v>
      </c>
      <c r="CD585">
        <v>2</v>
      </c>
      <c r="CE585">
        <v>0</v>
      </c>
      <c r="CF585">
        <v>0</v>
      </c>
      <c r="CG585">
        <v>2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f t="shared" si="209"/>
        <v>0</v>
      </c>
      <c r="DQ585" s="20">
        <v>-0.01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6</v>
      </c>
      <c r="DX585">
        <v>11</v>
      </c>
      <c r="DY585">
        <v>4</v>
      </c>
      <c r="DZ585">
        <v>7</v>
      </c>
      <c r="EA585">
        <v>3</v>
      </c>
      <c r="EB585">
        <v>4</v>
      </c>
      <c r="EC585">
        <v>0.21</v>
      </c>
      <c r="ED585">
        <v>0.25</v>
      </c>
      <c r="EE585">
        <v>0</v>
      </c>
      <c r="EF585">
        <v>0</v>
      </c>
      <c r="EG585" s="41">
        <f t="shared" si="210"/>
        <v>0</v>
      </c>
      <c r="EH585" s="43">
        <f t="shared" si="211"/>
        <v>1</v>
      </c>
      <c r="EI585" s="44">
        <f t="shared" si="212"/>
        <v>1</v>
      </c>
      <c r="EJ585">
        <v>5</v>
      </c>
      <c r="EK585">
        <v>11</v>
      </c>
      <c r="EL585">
        <v>3</v>
      </c>
      <c r="EM585">
        <v>7</v>
      </c>
      <c r="EN585">
        <v>3</v>
      </c>
      <c r="EO585">
        <v>4</v>
      </c>
      <c r="EP585">
        <v>0</v>
      </c>
      <c r="EQ585">
        <v>0</v>
      </c>
      <c r="ER585">
        <v>1</v>
      </c>
      <c r="ES585">
        <v>6</v>
      </c>
      <c r="ET585">
        <v>0</v>
      </c>
      <c r="EU585">
        <v>1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 s="20">
        <v>-0.18</v>
      </c>
      <c r="FD585" s="26">
        <f t="shared" si="213"/>
        <v>-0.18</v>
      </c>
      <c r="FE585">
        <v>0</v>
      </c>
      <c r="FF585">
        <v>0</v>
      </c>
      <c r="FG585">
        <v>0</v>
      </c>
      <c r="FH585">
        <v>0</v>
      </c>
      <c r="FL585" s="42">
        <f t="shared" si="214"/>
        <v>1</v>
      </c>
      <c r="FM585" s="20">
        <f t="shared" si="215"/>
        <v>0</v>
      </c>
      <c r="FN585" s="41">
        <v>0</v>
      </c>
      <c r="FO585" s="20">
        <f t="shared" si="216"/>
        <v>0</v>
      </c>
      <c r="FP585" s="20">
        <f t="shared" si="217"/>
        <v>-2E-3</v>
      </c>
      <c r="FQ585" s="20">
        <f t="shared" si="218"/>
        <v>123.3373639661427</v>
      </c>
      <c r="FV585" t="s">
        <v>711</v>
      </c>
      <c r="FW585" s="45">
        <v>700000</v>
      </c>
      <c r="FX585" s="45">
        <v>700000</v>
      </c>
      <c r="FY585">
        <v>145</v>
      </c>
      <c r="FZ585">
        <v>16</v>
      </c>
      <c r="GA585">
        <v>33</v>
      </c>
      <c r="GB585">
        <v>49</v>
      </c>
      <c r="GC585">
        <v>-11</v>
      </c>
      <c r="GD585">
        <v>14</v>
      </c>
      <c r="GE585">
        <v>104</v>
      </c>
      <c r="GF585">
        <v>1944</v>
      </c>
      <c r="GG585">
        <v>1.6</v>
      </c>
      <c r="GH585">
        <v>1.8</v>
      </c>
      <c r="GI585">
        <v>3.4</v>
      </c>
      <c r="GJ585" s="42">
        <f t="shared" si="219"/>
        <v>0</v>
      </c>
    </row>
    <row r="586" spans="1:192" x14ac:dyDescent="0.45">
      <c r="A586" s="40">
        <v>35210</v>
      </c>
      <c r="B586" t="s">
        <v>3120</v>
      </c>
      <c r="D586" t="s">
        <v>399</v>
      </c>
      <c r="E586" t="s">
        <v>399</v>
      </c>
      <c r="F586">
        <v>72</v>
      </c>
      <c r="G586">
        <v>188</v>
      </c>
      <c r="H586">
        <v>2014</v>
      </c>
      <c r="I586">
        <v>1</v>
      </c>
      <c r="J586">
        <v>25</v>
      </c>
      <c r="K586" t="s">
        <v>202</v>
      </c>
      <c r="L586">
        <v>2014</v>
      </c>
      <c r="M586">
        <v>21</v>
      </c>
      <c r="N586">
        <v>4</v>
      </c>
      <c r="O586">
        <v>8477956</v>
      </c>
      <c r="P586" t="s">
        <v>3121</v>
      </c>
      <c r="Q586" t="s">
        <v>3122</v>
      </c>
      <c r="R586" t="s">
        <v>3123</v>
      </c>
      <c r="S586" t="s">
        <v>774</v>
      </c>
      <c r="T586" t="s">
        <v>710</v>
      </c>
      <c r="U586" t="s">
        <v>263</v>
      </c>
      <c r="V586">
        <v>82</v>
      </c>
      <c r="W586">
        <v>35</v>
      </c>
      <c r="X586">
        <v>45</v>
      </c>
      <c r="Y586">
        <v>27</v>
      </c>
      <c r="Z586">
        <v>80</v>
      </c>
      <c r="AA586">
        <v>2</v>
      </c>
      <c r="AB586">
        <v>5</v>
      </c>
      <c r="AC586" s="26">
        <f t="shared" si="198"/>
        <v>0.97560975609756095</v>
      </c>
      <c r="AD586" s="20">
        <f t="shared" si="199"/>
        <v>21.360465116279073</v>
      </c>
      <c r="AE586" s="20">
        <v>30.731999999999999</v>
      </c>
      <c r="AF586">
        <v>10</v>
      </c>
      <c r="AG586">
        <v>7.2</v>
      </c>
      <c r="AH586">
        <v>37</v>
      </c>
      <c r="AI586">
        <v>1739</v>
      </c>
      <c r="AJ586">
        <v>88392</v>
      </c>
      <c r="AK586" s="20">
        <v>1473.2</v>
      </c>
      <c r="AL586">
        <v>1473.2</v>
      </c>
      <c r="AM586">
        <v>1473</v>
      </c>
      <c r="AN586" s="26">
        <f t="shared" si="200"/>
        <v>17.965853658536584</v>
      </c>
      <c r="AO586">
        <v>29.71</v>
      </c>
      <c r="AP586" s="41">
        <f t="shared" si="201"/>
        <v>0.69565217391304346</v>
      </c>
      <c r="AQ586">
        <v>451</v>
      </c>
      <c r="AR586">
        <v>451</v>
      </c>
      <c r="AS586">
        <v>450</v>
      </c>
      <c r="AT586">
        <v>338</v>
      </c>
      <c r="AU586">
        <v>337</v>
      </c>
      <c r="AV586">
        <v>246</v>
      </c>
      <c r="AW586">
        <v>239</v>
      </c>
      <c r="AX586">
        <v>72</v>
      </c>
      <c r="AY586">
        <v>10</v>
      </c>
      <c r="AZ586">
        <v>25</v>
      </c>
      <c r="BA586" s="42">
        <f t="shared" si="202"/>
        <v>35</v>
      </c>
      <c r="BB586">
        <v>24.46</v>
      </c>
      <c r="BC586">
        <v>30.1463</v>
      </c>
      <c r="BD586" s="20">
        <v>464.1</v>
      </c>
      <c r="BE586" s="20">
        <f t="shared" si="203"/>
        <v>915.1</v>
      </c>
      <c r="BF586" s="20">
        <f t="shared" si="204"/>
        <v>37.269888677708387</v>
      </c>
      <c r="BG586">
        <v>781</v>
      </c>
      <c r="BH586">
        <v>490</v>
      </c>
      <c r="BI586">
        <v>330</v>
      </c>
      <c r="BJ586" s="41">
        <f t="shared" si="205"/>
        <v>0.70297029702970293</v>
      </c>
      <c r="BK586">
        <v>55</v>
      </c>
      <c r="BL586">
        <v>55</v>
      </c>
      <c r="BM586">
        <v>130</v>
      </c>
      <c r="BN586" s="42">
        <f t="shared" si="206"/>
        <v>-75</v>
      </c>
      <c r="BO586">
        <v>91</v>
      </c>
      <c r="BP586">
        <v>76</v>
      </c>
      <c r="BQ586">
        <v>50</v>
      </c>
      <c r="BR586">
        <v>31</v>
      </c>
      <c r="BS586" s="41">
        <f t="shared" si="207"/>
        <v>3.3732317736670292E-2</v>
      </c>
      <c r="BT586">
        <v>5</v>
      </c>
      <c r="BU586">
        <v>20</v>
      </c>
      <c r="BV586" s="41">
        <f t="shared" si="208"/>
        <v>0.2</v>
      </c>
      <c r="BW586">
        <v>0</v>
      </c>
      <c r="BX586">
        <v>4</v>
      </c>
      <c r="BY586">
        <v>2</v>
      </c>
      <c r="BZ586">
        <v>7</v>
      </c>
      <c r="CA586">
        <v>3</v>
      </c>
      <c r="CB586">
        <v>9</v>
      </c>
      <c r="CC586">
        <v>2</v>
      </c>
      <c r="CD586">
        <v>4</v>
      </c>
      <c r="CE586">
        <v>2</v>
      </c>
      <c r="CF586">
        <v>5</v>
      </c>
      <c r="CG586">
        <v>3</v>
      </c>
      <c r="CH586">
        <v>13</v>
      </c>
      <c r="CI586">
        <v>1</v>
      </c>
      <c r="CJ586">
        <v>0</v>
      </c>
      <c r="CK586">
        <v>6</v>
      </c>
      <c r="CL586">
        <v>5</v>
      </c>
      <c r="CM586">
        <v>1</v>
      </c>
      <c r="CN586">
        <v>0</v>
      </c>
      <c r="CO586">
        <v>0</v>
      </c>
      <c r="CP586">
        <v>1</v>
      </c>
      <c r="CQ586">
        <v>2</v>
      </c>
      <c r="CR586">
        <v>6</v>
      </c>
      <c r="CS586">
        <v>5</v>
      </c>
      <c r="CT586">
        <v>1</v>
      </c>
      <c r="CU586">
        <v>0</v>
      </c>
      <c r="CV586">
        <v>20</v>
      </c>
      <c r="CW586">
        <v>0</v>
      </c>
      <c r="CX586">
        <v>8</v>
      </c>
      <c r="CY586">
        <v>8</v>
      </c>
      <c r="CZ586">
        <v>75</v>
      </c>
      <c r="DA586">
        <v>17</v>
      </c>
      <c r="DB586">
        <v>4</v>
      </c>
      <c r="DC586">
        <v>59</v>
      </c>
      <c r="DD586">
        <v>27</v>
      </c>
      <c r="DE586">
        <v>4</v>
      </c>
      <c r="DF586">
        <v>2</v>
      </c>
      <c r="DG586">
        <v>133</v>
      </c>
      <c r="DH586">
        <v>16</v>
      </c>
      <c r="DI586">
        <v>31</v>
      </c>
      <c r="DJ586">
        <v>16</v>
      </c>
      <c r="DK586">
        <v>15</v>
      </c>
      <c r="DL586">
        <v>1</v>
      </c>
      <c r="DM586">
        <v>31</v>
      </c>
      <c r="DN586">
        <v>30</v>
      </c>
      <c r="DO586">
        <v>1</v>
      </c>
      <c r="DP586" s="42">
        <f t="shared" si="209"/>
        <v>15</v>
      </c>
      <c r="DQ586" s="20">
        <v>12.698</v>
      </c>
      <c r="DR586">
        <v>15</v>
      </c>
      <c r="DS586">
        <v>1</v>
      </c>
      <c r="DT586">
        <v>0</v>
      </c>
      <c r="DU586">
        <v>0</v>
      </c>
      <c r="DV586">
        <v>0</v>
      </c>
      <c r="DW586">
        <v>1789</v>
      </c>
      <c r="DX586">
        <v>1114</v>
      </c>
      <c r="DY586">
        <v>1324</v>
      </c>
      <c r="DZ586">
        <v>888</v>
      </c>
      <c r="EA586">
        <v>946</v>
      </c>
      <c r="EB586">
        <v>651</v>
      </c>
      <c r="EC586">
        <v>91.7</v>
      </c>
      <c r="ED586">
        <v>61.39</v>
      </c>
      <c r="EE586">
        <v>115</v>
      </c>
      <c r="EF586">
        <v>61</v>
      </c>
      <c r="EG586" s="41">
        <f t="shared" si="210"/>
        <v>0.12156448202959831</v>
      </c>
      <c r="EH586" s="43">
        <f t="shared" si="211"/>
        <v>0.90629800307219666</v>
      </c>
      <c r="EI586" s="44">
        <f t="shared" si="212"/>
        <v>1.027862485101795</v>
      </c>
      <c r="EJ586">
        <v>1785</v>
      </c>
      <c r="EK586">
        <v>1115</v>
      </c>
      <c r="EL586">
        <v>1323</v>
      </c>
      <c r="EM586">
        <v>889</v>
      </c>
      <c r="EN586">
        <v>944</v>
      </c>
      <c r="EO586">
        <v>652</v>
      </c>
      <c r="EP586">
        <v>115</v>
      </c>
      <c r="EQ586">
        <v>61</v>
      </c>
      <c r="ER586">
        <v>965</v>
      </c>
      <c r="ES586">
        <v>573</v>
      </c>
      <c r="ET586">
        <v>334</v>
      </c>
      <c r="EU586">
        <v>253</v>
      </c>
      <c r="EV586">
        <v>53</v>
      </c>
      <c r="EW586">
        <v>36</v>
      </c>
      <c r="EX586">
        <v>98</v>
      </c>
      <c r="EY586">
        <v>107</v>
      </c>
      <c r="EZ586">
        <v>7.7</v>
      </c>
      <c r="FA586">
        <v>2.1</v>
      </c>
      <c r="FB586">
        <v>9.8000000000000007</v>
      </c>
      <c r="FC586" s="20">
        <v>93.19</v>
      </c>
      <c r="FD586" s="26">
        <f t="shared" si="213"/>
        <v>1.1364634146341464</v>
      </c>
      <c r="FE586">
        <v>9.9255999999999993</v>
      </c>
      <c r="FF586">
        <v>2.52</v>
      </c>
      <c r="FG586">
        <v>0</v>
      </c>
      <c r="FH586">
        <v>2.52</v>
      </c>
      <c r="FI586">
        <v>5</v>
      </c>
      <c r="FJ586">
        <v>2</v>
      </c>
      <c r="FK586">
        <v>0</v>
      </c>
      <c r="FL586" s="42">
        <f t="shared" si="214"/>
        <v>124</v>
      </c>
      <c r="FM586" s="20">
        <f t="shared" si="215"/>
        <v>7</v>
      </c>
      <c r="FN586" s="41">
        <v>0.15086206900000002</v>
      </c>
      <c r="FO586" s="20">
        <f t="shared" si="216"/>
        <v>76.3</v>
      </c>
      <c r="FP586" s="20">
        <f t="shared" si="217"/>
        <v>82.539600000000007</v>
      </c>
      <c r="FQ586" s="20">
        <f t="shared" si="218"/>
        <v>118.23241922345913</v>
      </c>
      <c r="FV586" t="s">
        <v>711</v>
      </c>
      <c r="FW586" s="45">
        <v>8000000</v>
      </c>
      <c r="FX586" s="45">
        <v>6666666</v>
      </c>
      <c r="FY586">
        <v>254</v>
      </c>
      <c r="FZ586">
        <v>94</v>
      </c>
      <c r="GA586">
        <v>109</v>
      </c>
      <c r="GB586">
        <v>203</v>
      </c>
      <c r="GC586">
        <v>36</v>
      </c>
      <c r="GD586">
        <v>99</v>
      </c>
      <c r="GE586">
        <v>709</v>
      </c>
      <c r="GF586">
        <v>4176</v>
      </c>
      <c r="GG586">
        <v>20.8</v>
      </c>
      <c r="GH586">
        <v>6.3</v>
      </c>
      <c r="GI586">
        <v>27.2</v>
      </c>
      <c r="GJ586" s="42">
        <f t="shared" si="219"/>
        <v>76.3</v>
      </c>
    </row>
    <row r="587" spans="1:192" x14ac:dyDescent="0.45">
      <c r="A587" s="40">
        <v>35063</v>
      </c>
      <c r="B587" t="s">
        <v>964</v>
      </c>
      <c r="D587" t="s">
        <v>156</v>
      </c>
      <c r="E587" t="s">
        <v>156</v>
      </c>
      <c r="F587">
        <v>74</v>
      </c>
      <c r="G587">
        <v>192</v>
      </c>
      <c r="H587">
        <v>2014</v>
      </c>
      <c r="I587">
        <v>1</v>
      </c>
      <c r="J587">
        <v>26</v>
      </c>
      <c r="K587" t="s">
        <v>92</v>
      </c>
      <c r="L587">
        <v>2016</v>
      </c>
      <c r="M587">
        <v>22</v>
      </c>
      <c r="N587">
        <v>2</v>
      </c>
      <c r="O587">
        <v>8477957</v>
      </c>
      <c r="P587" t="s">
        <v>3124</v>
      </c>
      <c r="Q587" t="s">
        <v>3125</v>
      </c>
      <c r="R587" t="s">
        <v>3126</v>
      </c>
      <c r="S587" t="s">
        <v>2026</v>
      </c>
      <c r="T587" t="s">
        <v>710</v>
      </c>
      <c r="U587" t="s">
        <v>178</v>
      </c>
      <c r="V587">
        <v>26</v>
      </c>
      <c r="W587">
        <v>4</v>
      </c>
      <c r="X587">
        <v>2</v>
      </c>
      <c r="Y587">
        <v>1</v>
      </c>
      <c r="Z587">
        <v>6</v>
      </c>
      <c r="AA587">
        <v>22</v>
      </c>
      <c r="AB587">
        <v>48</v>
      </c>
      <c r="AC587" s="26">
        <f t="shared" si="198"/>
        <v>0.23076923076923078</v>
      </c>
      <c r="AD587" s="20">
        <f t="shared" si="199"/>
        <v>-2.6666666666666661</v>
      </c>
      <c r="AE587" s="20">
        <v>2.629</v>
      </c>
      <c r="AF587">
        <v>-5</v>
      </c>
      <c r="AG587">
        <v>-0.7</v>
      </c>
      <c r="AH587">
        <v>8</v>
      </c>
      <c r="AI587">
        <v>461</v>
      </c>
      <c r="AJ587">
        <v>20869</v>
      </c>
      <c r="AK587" s="20">
        <v>347.81666666667002</v>
      </c>
      <c r="AL587">
        <v>347.82</v>
      </c>
      <c r="AM587">
        <v>348</v>
      </c>
      <c r="AN587" s="26">
        <f t="shared" si="200"/>
        <v>13.377564102564103</v>
      </c>
      <c r="AO587">
        <v>22.49</v>
      </c>
      <c r="AP587" s="41">
        <f t="shared" si="201"/>
        <v>0.5</v>
      </c>
      <c r="AQ587">
        <v>85</v>
      </c>
      <c r="AR587">
        <v>85</v>
      </c>
      <c r="AS587">
        <v>85</v>
      </c>
      <c r="AT587">
        <v>54</v>
      </c>
      <c r="AU587">
        <v>54</v>
      </c>
      <c r="AV587">
        <v>39</v>
      </c>
      <c r="AW587">
        <v>38</v>
      </c>
      <c r="AX587">
        <v>17</v>
      </c>
      <c r="AY587">
        <v>1</v>
      </c>
      <c r="AZ587">
        <v>2</v>
      </c>
      <c r="BA587" s="42">
        <f t="shared" si="202"/>
        <v>3</v>
      </c>
      <c r="BB587">
        <v>3.86</v>
      </c>
      <c r="BC587">
        <v>31.794899999999998</v>
      </c>
      <c r="BD587" s="20">
        <v>16.5</v>
      </c>
      <c r="BE587" s="20">
        <f t="shared" si="203"/>
        <v>101.5</v>
      </c>
      <c r="BF587" s="20">
        <f t="shared" si="204"/>
        <v>17.509056408487147</v>
      </c>
      <c r="BG587">
        <v>106</v>
      </c>
      <c r="BH587">
        <v>108</v>
      </c>
      <c r="BI587">
        <v>70</v>
      </c>
      <c r="BJ587" s="41">
        <f t="shared" si="205"/>
        <v>0.60227272727272729</v>
      </c>
      <c r="BK587">
        <v>18</v>
      </c>
      <c r="BL587">
        <v>18</v>
      </c>
      <c r="BM587">
        <v>50</v>
      </c>
      <c r="BN587" s="42">
        <f t="shared" si="206"/>
        <v>-32</v>
      </c>
      <c r="BO587">
        <v>15</v>
      </c>
      <c r="BP587">
        <v>9</v>
      </c>
      <c r="BQ587">
        <v>13</v>
      </c>
      <c r="BR587">
        <v>15</v>
      </c>
      <c r="BS587" s="41">
        <f t="shared" si="207"/>
        <v>6.4935064935064929E-2</v>
      </c>
      <c r="BT587">
        <v>2</v>
      </c>
      <c r="BU587">
        <v>0</v>
      </c>
      <c r="BV587" s="41">
        <f t="shared" si="208"/>
        <v>1</v>
      </c>
      <c r="BW587">
        <v>0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1</v>
      </c>
      <c r="CY587">
        <v>2</v>
      </c>
      <c r="CZ587">
        <v>12</v>
      </c>
      <c r="DA587">
        <v>6</v>
      </c>
      <c r="DB587">
        <v>1</v>
      </c>
      <c r="DC587">
        <v>1</v>
      </c>
      <c r="DD587">
        <v>3</v>
      </c>
      <c r="DE587">
        <v>0</v>
      </c>
      <c r="DF587">
        <v>0</v>
      </c>
      <c r="DG587">
        <v>28</v>
      </c>
      <c r="DH587">
        <v>4</v>
      </c>
      <c r="DI587">
        <v>5</v>
      </c>
      <c r="DJ587">
        <v>6</v>
      </c>
      <c r="DK587">
        <v>6</v>
      </c>
      <c r="DL587">
        <v>0</v>
      </c>
      <c r="DM587">
        <v>4</v>
      </c>
      <c r="DN587">
        <v>4</v>
      </c>
      <c r="DO587">
        <v>0</v>
      </c>
      <c r="DP587" s="42">
        <f t="shared" si="209"/>
        <v>1</v>
      </c>
      <c r="DQ587" s="20">
        <v>-2.1819999999999999</v>
      </c>
      <c r="DR587">
        <v>4</v>
      </c>
      <c r="DS587">
        <v>0</v>
      </c>
      <c r="DT587">
        <v>0</v>
      </c>
      <c r="DU587">
        <v>0</v>
      </c>
      <c r="DV587">
        <v>0</v>
      </c>
      <c r="DW587">
        <v>343</v>
      </c>
      <c r="DX587">
        <v>317</v>
      </c>
      <c r="DY587">
        <v>229</v>
      </c>
      <c r="DZ587">
        <v>216</v>
      </c>
      <c r="EA587">
        <v>160</v>
      </c>
      <c r="EB587">
        <v>170</v>
      </c>
      <c r="EC587">
        <v>16.64</v>
      </c>
      <c r="ED587">
        <v>12.55</v>
      </c>
      <c r="EE587">
        <v>12</v>
      </c>
      <c r="EF587">
        <v>12</v>
      </c>
      <c r="EG587" s="41">
        <f t="shared" si="210"/>
        <v>7.4999999999999997E-2</v>
      </c>
      <c r="EH587" s="43">
        <f t="shared" si="211"/>
        <v>0.92941176470588238</v>
      </c>
      <c r="EI587" s="44">
        <f t="shared" si="212"/>
        <v>1.0044117647058823</v>
      </c>
      <c r="EJ587">
        <v>343</v>
      </c>
      <c r="EK587">
        <v>316</v>
      </c>
      <c r="EL587">
        <v>229</v>
      </c>
      <c r="EM587">
        <v>215</v>
      </c>
      <c r="EN587">
        <v>160</v>
      </c>
      <c r="EO587">
        <v>169</v>
      </c>
      <c r="EP587">
        <v>11</v>
      </c>
      <c r="EQ587">
        <v>12</v>
      </c>
      <c r="ER587">
        <v>169</v>
      </c>
      <c r="ES587">
        <v>141</v>
      </c>
      <c r="ET587">
        <v>60</v>
      </c>
      <c r="EU587">
        <v>55</v>
      </c>
      <c r="EV587">
        <v>6</v>
      </c>
      <c r="EW587">
        <v>9</v>
      </c>
      <c r="EX587">
        <v>24</v>
      </c>
      <c r="EY587">
        <v>27</v>
      </c>
      <c r="EZ587">
        <v>0.1</v>
      </c>
      <c r="FA587">
        <v>0.2</v>
      </c>
      <c r="FB587">
        <v>0.30000000000000004</v>
      </c>
      <c r="FC587" s="20">
        <v>4.95</v>
      </c>
      <c r="FD587" s="26">
        <f t="shared" si="213"/>
        <v>0.1903846153846154</v>
      </c>
      <c r="FE587">
        <v>0.27479999999999999</v>
      </c>
      <c r="FF587">
        <v>-0.13</v>
      </c>
      <c r="FG587">
        <v>0.09</v>
      </c>
      <c r="FH587">
        <v>-0.05</v>
      </c>
      <c r="FL587" s="42">
        <f t="shared" si="214"/>
        <v>41</v>
      </c>
      <c r="FM587" s="20">
        <f t="shared" si="215"/>
        <v>7.75</v>
      </c>
      <c r="FN587" s="41">
        <v>6.2144751800000002E-2</v>
      </c>
      <c r="FO587" s="20">
        <f t="shared" si="216"/>
        <v>5.2</v>
      </c>
      <c r="FP587" s="20">
        <f t="shared" si="217"/>
        <v>5.5636000000000001</v>
      </c>
      <c r="FQ587" s="20">
        <f t="shared" si="218"/>
        <v>113.85199240986717</v>
      </c>
      <c r="FR587">
        <v>4</v>
      </c>
      <c r="FS587" t="s">
        <v>430</v>
      </c>
      <c r="FT587">
        <v>195</v>
      </c>
      <c r="FV587" t="s">
        <v>751</v>
      </c>
      <c r="FW587" s="45">
        <v>832500</v>
      </c>
      <c r="FX587" s="45">
        <v>863333</v>
      </c>
      <c r="FY587">
        <v>29</v>
      </c>
      <c r="FZ587">
        <v>5</v>
      </c>
      <c r="GA587">
        <v>2</v>
      </c>
      <c r="GB587">
        <v>7</v>
      </c>
      <c r="GC587">
        <v>-4</v>
      </c>
      <c r="GD587">
        <v>8</v>
      </c>
      <c r="GE587">
        <v>42</v>
      </c>
      <c r="GF587">
        <v>382</v>
      </c>
      <c r="GG587">
        <v>0.2</v>
      </c>
      <c r="GH587">
        <v>0.30000000000000004</v>
      </c>
      <c r="GI587">
        <v>0.5</v>
      </c>
      <c r="GJ587" s="42">
        <f t="shared" si="219"/>
        <v>5.2</v>
      </c>
    </row>
    <row r="588" spans="1:192" x14ac:dyDescent="0.45">
      <c r="A588" s="40">
        <v>34979</v>
      </c>
      <c r="B588" t="s">
        <v>964</v>
      </c>
      <c r="D588" t="s">
        <v>156</v>
      </c>
      <c r="E588" t="s">
        <v>156</v>
      </c>
      <c r="F588">
        <v>71</v>
      </c>
      <c r="G588">
        <v>185</v>
      </c>
      <c r="H588">
        <v>2014</v>
      </c>
      <c r="I588">
        <v>1</v>
      </c>
      <c r="J588">
        <v>27</v>
      </c>
      <c r="K588" t="s">
        <v>92</v>
      </c>
      <c r="L588">
        <v>2015</v>
      </c>
      <c r="M588">
        <v>22</v>
      </c>
      <c r="N588">
        <v>3</v>
      </c>
      <c r="O588">
        <v>8477958</v>
      </c>
      <c r="P588" t="s">
        <v>3127</v>
      </c>
      <c r="Q588" t="s">
        <v>3128</v>
      </c>
      <c r="R588" t="s">
        <v>3129</v>
      </c>
      <c r="S588" t="s">
        <v>2554</v>
      </c>
      <c r="T588" t="s">
        <v>710</v>
      </c>
      <c r="U588" t="s">
        <v>117</v>
      </c>
      <c r="V588">
        <v>38</v>
      </c>
      <c r="W588">
        <v>8</v>
      </c>
      <c r="X588">
        <v>6</v>
      </c>
      <c r="Y588">
        <v>5</v>
      </c>
      <c r="Z588">
        <v>14</v>
      </c>
      <c r="AA588">
        <v>14</v>
      </c>
      <c r="AB588">
        <v>41</v>
      </c>
      <c r="AC588" s="26">
        <f t="shared" si="198"/>
        <v>0.36842105263157893</v>
      </c>
      <c r="AD588" s="20">
        <f t="shared" si="199"/>
        <v>5.7391304347826093</v>
      </c>
      <c r="AE588" s="20">
        <v>5.8019999999999996</v>
      </c>
      <c r="AF588">
        <v>-14</v>
      </c>
      <c r="AG588">
        <v>-5.5</v>
      </c>
      <c r="AH588">
        <v>6</v>
      </c>
      <c r="AI588">
        <v>688</v>
      </c>
      <c r="AJ588">
        <v>28120</v>
      </c>
      <c r="AK588" s="20">
        <v>468.66666666666998</v>
      </c>
      <c r="AL588">
        <v>468.67</v>
      </c>
      <c r="AM588">
        <v>469</v>
      </c>
      <c r="AN588" s="26">
        <f t="shared" si="200"/>
        <v>12.333333333333334</v>
      </c>
      <c r="AO588">
        <v>20.72</v>
      </c>
      <c r="AP588" s="41">
        <f t="shared" si="201"/>
        <v>0.66666666666666663</v>
      </c>
      <c r="AQ588">
        <v>95</v>
      </c>
      <c r="AR588">
        <v>96</v>
      </c>
      <c r="AS588">
        <v>96</v>
      </c>
      <c r="AT588">
        <v>79</v>
      </c>
      <c r="AU588">
        <v>79</v>
      </c>
      <c r="AV588">
        <v>50</v>
      </c>
      <c r="AW588">
        <v>61</v>
      </c>
      <c r="AX588">
        <v>22</v>
      </c>
      <c r="AY588">
        <v>0</v>
      </c>
      <c r="AZ588">
        <v>6</v>
      </c>
      <c r="BA588" s="42">
        <f t="shared" si="202"/>
        <v>6</v>
      </c>
      <c r="BB588">
        <v>5.0999999999999996</v>
      </c>
      <c r="BC588">
        <v>27.12</v>
      </c>
      <c r="BD588" s="20">
        <v>120.3</v>
      </c>
      <c r="BE588" s="20">
        <f t="shared" si="203"/>
        <v>215.3</v>
      </c>
      <c r="BF588" s="20">
        <f t="shared" si="204"/>
        <v>27.563104103100262</v>
      </c>
      <c r="BG588">
        <v>161</v>
      </c>
      <c r="BH588">
        <v>123</v>
      </c>
      <c r="BI588">
        <v>109</v>
      </c>
      <c r="BJ588" s="41">
        <f t="shared" si="205"/>
        <v>0.59629629629629632</v>
      </c>
      <c r="BK588">
        <v>12</v>
      </c>
      <c r="BL588">
        <v>12</v>
      </c>
      <c r="BM588">
        <v>12</v>
      </c>
      <c r="BN588" s="42">
        <f t="shared" si="206"/>
        <v>0</v>
      </c>
      <c r="BO588">
        <v>29</v>
      </c>
      <c r="BP588">
        <v>12</v>
      </c>
      <c r="BQ588">
        <v>10</v>
      </c>
      <c r="BR588">
        <v>7</v>
      </c>
      <c r="BS588" s="41">
        <f t="shared" si="207"/>
        <v>2.0057306590257881E-2</v>
      </c>
      <c r="BT588">
        <v>1</v>
      </c>
      <c r="BU588">
        <v>1</v>
      </c>
      <c r="BV588" s="41">
        <f t="shared" si="208"/>
        <v>0.5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4</v>
      </c>
      <c r="CW588">
        <v>0</v>
      </c>
      <c r="CX588">
        <v>2</v>
      </c>
      <c r="CY588">
        <v>4</v>
      </c>
      <c r="CZ588">
        <v>23</v>
      </c>
      <c r="DA588">
        <v>4</v>
      </c>
      <c r="DB588">
        <v>4</v>
      </c>
      <c r="DC588">
        <v>3</v>
      </c>
      <c r="DD588">
        <v>2</v>
      </c>
      <c r="DE588">
        <v>1</v>
      </c>
      <c r="DF588">
        <v>2</v>
      </c>
      <c r="DG588">
        <v>34</v>
      </c>
      <c r="DH588">
        <v>3</v>
      </c>
      <c r="DI588">
        <v>3</v>
      </c>
      <c r="DJ588">
        <v>4</v>
      </c>
      <c r="DK588">
        <v>4</v>
      </c>
      <c r="DL588">
        <v>0</v>
      </c>
      <c r="DM588">
        <v>2</v>
      </c>
      <c r="DN588">
        <v>2</v>
      </c>
      <c r="DO588">
        <v>0</v>
      </c>
      <c r="DP588" s="42">
        <f t="shared" si="209"/>
        <v>0</v>
      </c>
      <c r="DQ588" s="20">
        <v>-2.3170000000000002</v>
      </c>
      <c r="DR588">
        <v>3</v>
      </c>
      <c r="DS588">
        <v>0</v>
      </c>
      <c r="DT588">
        <v>0</v>
      </c>
      <c r="DU588">
        <v>0</v>
      </c>
      <c r="DV588">
        <v>0</v>
      </c>
      <c r="DW588">
        <v>473</v>
      </c>
      <c r="DX588">
        <v>444</v>
      </c>
      <c r="DY588">
        <v>355</v>
      </c>
      <c r="DZ588">
        <v>342</v>
      </c>
      <c r="EA588">
        <v>242</v>
      </c>
      <c r="EB588">
        <v>257</v>
      </c>
      <c r="EC588">
        <v>19.3</v>
      </c>
      <c r="ED588">
        <v>22.12</v>
      </c>
      <c r="EE588">
        <v>21</v>
      </c>
      <c r="EF588">
        <v>31</v>
      </c>
      <c r="EG588" s="41">
        <f t="shared" si="210"/>
        <v>8.6776859504132234E-2</v>
      </c>
      <c r="EH588" s="43">
        <f t="shared" si="211"/>
        <v>0.87937743190661477</v>
      </c>
      <c r="EI588" s="44">
        <f t="shared" si="212"/>
        <v>0.96615429141074705</v>
      </c>
      <c r="EJ588">
        <v>476</v>
      </c>
      <c r="EK588">
        <v>445</v>
      </c>
      <c r="EL588">
        <v>356</v>
      </c>
      <c r="EM588">
        <v>343</v>
      </c>
      <c r="EN588">
        <v>242</v>
      </c>
      <c r="EO588">
        <v>258</v>
      </c>
      <c r="EP588">
        <v>21</v>
      </c>
      <c r="EQ588">
        <v>31</v>
      </c>
      <c r="ER588">
        <v>240</v>
      </c>
      <c r="ES588">
        <v>248</v>
      </c>
      <c r="ET588">
        <v>71</v>
      </c>
      <c r="EU588">
        <v>89</v>
      </c>
      <c r="EV588">
        <v>9</v>
      </c>
      <c r="EW588">
        <v>15</v>
      </c>
      <c r="EX588">
        <v>25</v>
      </c>
      <c r="EY588">
        <v>19</v>
      </c>
      <c r="EZ588">
        <v>1</v>
      </c>
      <c r="FA588">
        <v>0.1</v>
      </c>
      <c r="FB588">
        <v>1</v>
      </c>
      <c r="FC588" s="20">
        <v>10.85</v>
      </c>
      <c r="FD588" s="26">
        <f t="shared" si="213"/>
        <v>0.28552631578947368</v>
      </c>
      <c r="FE588">
        <v>1.0396000000000001</v>
      </c>
      <c r="FF588">
        <v>0.45</v>
      </c>
      <c r="FG588">
        <v>-0.06</v>
      </c>
      <c r="FH588">
        <v>0.39</v>
      </c>
      <c r="FI588">
        <v>1</v>
      </c>
      <c r="FJ588">
        <v>0</v>
      </c>
      <c r="FK588">
        <v>0</v>
      </c>
      <c r="FL588" s="42">
        <f t="shared" si="214"/>
        <v>25</v>
      </c>
      <c r="FM588" s="20">
        <f t="shared" si="215"/>
        <v>7.333333333333333</v>
      </c>
      <c r="FN588" s="41">
        <v>8.2205513800000005E-2</v>
      </c>
      <c r="FO588" s="20">
        <f t="shared" si="216"/>
        <v>13.4</v>
      </c>
      <c r="FP588" s="20">
        <f t="shared" si="217"/>
        <v>13.5366</v>
      </c>
      <c r="FQ588" s="20">
        <f t="shared" si="218"/>
        <v>117.39603559007404</v>
      </c>
      <c r="FV588" t="s">
        <v>751</v>
      </c>
      <c r="FW588" s="45">
        <v>832500</v>
      </c>
      <c r="FX588" s="45">
        <v>863333</v>
      </c>
      <c r="FY588">
        <v>61</v>
      </c>
      <c r="FZ588">
        <v>12</v>
      </c>
      <c r="GA588">
        <v>7</v>
      </c>
      <c r="GB588">
        <v>19</v>
      </c>
      <c r="GC588">
        <v>-13</v>
      </c>
      <c r="GD588">
        <v>6</v>
      </c>
      <c r="GE588">
        <v>71</v>
      </c>
      <c r="GF588">
        <v>729</v>
      </c>
      <c r="GG588">
        <v>1.2</v>
      </c>
      <c r="GH588">
        <v>0.4</v>
      </c>
      <c r="GI588">
        <v>1.7000000000000002</v>
      </c>
      <c r="GJ588" s="42">
        <f t="shared" si="219"/>
        <v>13.4</v>
      </c>
    </row>
    <row r="589" spans="1:192" x14ac:dyDescent="0.45">
      <c r="A589" s="40">
        <v>35086</v>
      </c>
      <c r="B589" t="s">
        <v>1063</v>
      </c>
      <c r="C589" t="s">
        <v>145</v>
      </c>
      <c r="D589" t="s">
        <v>91</v>
      </c>
      <c r="E589" t="s">
        <v>91</v>
      </c>
      <c r="F589">
        <v>72</v>
      </c>
      <c r="G589">
        <v>173</v>
      </c>
      <c r="H589">
        <v>2014</v>
      </c>
      <c r="I589">
        <v>1</v>
      </c>
      <c r="J589">
        <v>28</v>
      </c>
      <c r="K589" t="s">
        <v>202</v>
      </c>
      <c r="L589">
        <v>2016</v>
      </c>
      <c r="M589">
        <v>22</v>
      </c>
      <c r="N589">
        <v>2</v>
      </c>
      <c r="O589">
        <v>8477959</v>
      </c>
      <c r="P589" t="s">
        <v>3130</v>
      </c>
      <c r="Q589" t="s">
        <v>3131</v>
      </c>
      <c r="R589" t="s">
        <v>3132</v>
      </c>
      <c r="S589" t="s">
        <v>3133</v>
      </c>
      <c r="T589" t="s">
        <v>710</v>
      </c>
      <c r="U589" t="s">
        <v>142</v>
      </c>
      <c r="V589">
        <v>22</v>
      </c>
      <c r="W589">
        <v>2</v>
      </c>
      <c r="X589">
        <v>10</v>
      </c>
      <c r="Y589">
        <v>6</v>
      </c>
      <c r="Z589">
        <v>12</v>
      </c>
      <c r="AA589">
        <v>16</v>
      </c>
      <c r="AB589">
        <v>73</v>
      </c>
      <c r="AC589" s="26">
        <f t="shared" si="198"/>
        <v>0.54545454545454541</v>
      </c>
      <c r="AD589" s="20">
        <f t="shared" si="199"/>
        <v>1.5238095238095237</v>
      </c>
      <c r="AE589" s="20">
        <v>3.8940000000000001</v>
      </c>
      <c r="AF589">
        <v>-7</v>
      </c>
      <c r="AG589">
        <v>-2.7</v>
      </c>
      <c r="AH589">
        <v>2</v>
      </c>
      <c r="AI589">
        <v>375</v>
      </c>
      <c r="AJ589">
        <v>18849</v>
      </c>
      <c r="AK589" s="20">
        <v>314.14999999999998</v>
      </c>
      <c r="AL589">
        <v>314.14999999999998</v>
      </c>
      <c r="AM589">
        <v>314</v>
      </c>
      <c r="AN589" s="26">
        <f t="shared" si="200"/>
        <v>14.279545454545454</v>
      </c>
      <c r="AO589">
        <v>23.64</v>
      </c>
      <c r="AP589" s="41">
        <f t="shared" si="201"/>
        <v>0.8</v>
      </c>
      <c r="AQ589">
        <v>35</v>
      </c>
      <c r="AR589">
        <v>35</v>
      </c>
      <c r="AS589">
        <v>35</v>
      </c>
      <c r="AT589">
        <v>26</v>
      </c>
      <c r="AU589">
        <v>26</v>
      </c>
      <c r="AV589">
        <v>18</v>
      </c>
      <c r="AW589">
        <v>19</v>
      </c>
      <c r="AX589">
        <v>7</v>
      </c>
      <c r="AY589">
        <v>1</v>
      </c>
      <c r="AZ589">
        <v>2</v>
      </c>
      <c r="BA589" s="42">
        <f t="shared" si="202"/>
        <v>3</v>
      </c>
      <c r="BB589">
        <v>1.84</v>
      </c>
      <c r="BC589">
        <v>42.3889</v>
      </c>
      <c r="BD589" s="20">
        <v>105.2</v>
      </c>
      <c r="BE589" s="20">
        <f t="shared" si="203"/>
        <v>140.19999999999999</v>
      </c>
      <c r="BF589" s="20">
        <f t="shared" si="204"/>
        <v>26.777017348400445</v>
      </c>
      <c r="BG589">
        <v>91</v>
      </c>
      <c r="BH589">
        <v>97</v>
      </c>
      <c r="BI589">
        <v>60</v>
      </c>
      <c r="BJ589" s="41">
        <f t="shared" si="205"/>
        <v>0.60264900662251653</v>
      </c>
      <c r="BK589">
        <v>3</v>
      </c>
      <c r="BL589">
        <v>3</v>
      </c>
      <c r="BM589">
        <v>34</v>
      </c>
      <c r="BN589" s="42">
        <f t="shared" si="206"/>
        <v>-31</v>
      </c>
      <c r="BO589">
        <v>8</v>
      </c>
      <c r="BP589">
        <v>23</v>
      </c>
      <c r="BQ589">
        <v>10</v>
      </c>
      <c r="BR589">
        <v>1</v>
      </c>
      <c r="BS589" s="41">
        <f t="shared" si="207"/>
        <v>4.6728971962616819E-3</v>
      </c>
      <c r="BT589">
        <v>2</v>
      </c>
      <c r="BU589">
        <v>3</v>
      </c>
      <c r="BV589" s="41">
        <f t="shared" si="208"/>
        <v>0.4</v>
      </c>
      <c r="BW589">
        <v>1</v>
      </c>
      <c r="BX589">
        <v>0</v>
      </c>
      <c r="BY589">
        <v>1</v>
      </c>
      <c r="BZ589">
        <v>1</v>
      </c>
      <c r="CA589">
        <v>0</v>
      </c>
      <c r="CB589">
        <v>2</v>
      </c>
      <c r="CC589">
        <v>0</v>
      </c>
      <c r="CD589">
        <v>1</v>
      </c>
      <c r="CE589">
        <v>2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</v>
      </c>
      <c r="DA589">
        <v>2</v>
      </c>
      <c r="DB589">
        <v>0</v>
      </c>
      <c r="DC589">
        <v>1</v>
      </c>
      <c r="DD589">
        <v>5</v>
      </c>
      <c r="DE589">
        <v>2</v>
      </c>
      <c r="DF589">
        <v>0</v>
      </c>
      <c r="DG589">
        <v>8</v>
      </c>
      <c r="DH589">
        <v>1</v>
      </c>
      <c r="DI589">
        <v>9</v>
      </c>
      <c r="DJ589">
        <v>3</v>
      </c>
      <c r="DK589">
        <v>3</v>
      </c>
      <c r="DL589">
        <v>0</v>
      </c>
      <c r="DM589">
        <v>9</v>
      </c>
      <c r="DN589">
        <v>9</v>
      </c>
      <c r="DO589">
        <v>0</v>
      </c>
      <c r="DP589" s="42">
        <f t="shared" si="209"/>
        <v>8</v>
      </c>
      <c r="DQ589" s="20">
        <v>5.91</v>
      </c>
      <c r="DR589">
        <v>1</v>
      </c>
      <c r="DS589">
        <v>0</v>
      </c>
      <c r="DT589">
        <v>0</v>
      </c>
      <c r="DU589">
        <v>0</v>
      </c>
      <c r="DV589">
        <v>0</v>
      </c>
      <c r="DW589">
        <v>294</v>
      </c>
      <c r="DX589">
        <v>272</v>
      </c>
      <c r="DY589">
        <v>216</v>
      </c>
      <c r="DZ589">
        <v>213</v>
      </c>
      <c r="EA589">
        <v>164</v>
      </c>
      <c r="EB589">
        <v>158</v>
      </c>
      <c r="EC589">
        <v>12.89</v>
      </c>
      <c r="ED589">
        <v>15.03</v>
      </c>
      <c r="EE589">
        <v>15</v>
      </c>
      <c r="EF589">
        <v>20</v>
      </c>
      <c r="EG589" s="41">
        <f t="shared" si="210"/>
        <v>9.1463414634146339E-2</v>
      </c>
      <c r="EH589" s="43">
        <f t="shared" si="211"/>
        <v>0.87341772151898733</v>
      </c>
      <c r="EI589" s="44">
        <f t="shared" si="212"/>
        <v>0.96488113615313365</v>
      </c>
      <c r="EJ589">
        <v>293</v>
      </c>
      <c r="EK589">
        <v>272</v>
      </c>
      <c r="EL589">
        <v>215</v>
      </c>
      <c r="EM589">
        <v>213</v>
      </c>
      <c r="EN589">
        <v>164</v>
      </c>
      <c r="EO589">
        <v>160</v>
      </c>
      <c r="EP589">
        <v>15</v>
      </c>
      <c r="EQ589">
        <v>20</v>
      </c>
      <c r="ER589">
        <v>147</v>
      </c>
      <c r="ES589">
        <v>153</v>
      </c>
      <c r="ET589">
        <v>60</v>
      </c>
      <c r="EU589">
        <v>65</v>
      </c>
      <c r="EV589">
        <v>7</v>
      </c>
      <c r="EW589">
        <v>14</v>
      </c>
      <c r="EX589">
        <v>16</v>
      </c>
      <c r="EY589">
        <v>20</v>
      </c>
      <c r="EZ589">
        <v>0.60000000000000009</v>
      </c>
      <c r="FA589">
        <v>0</v>
      </c>
      <c r="FB589">
        <v>0.60000000000000009</v>
      </c>
      <c r="FC589" s="20">
        <v>7.94</v>
      </c>
      <c r="FD589" s="26">
        <f t="shared" si="213"/>
        <v>0.3609090909090909</v>
      </c>
      <c r="FE589">
        <v>0.16140000000000002</v>
      </c>
      <c r="FF589">
        <v>0.35</v>
      </c>
      <c r="FG589">
        <v>0.12</v>
      </c>
      <c r="FH589">
        <v>0.46</v>
      </c>
      <c r="FL589" s="42">
        <f t="shared" si="214"/>
        <v>6</v>
      </c>
      <c r="FM589" s="20">
        <f t="shared" si="215"/>
        <v>13</v>
      </c>
      <c r="FN589" s="41">
        <v>2.8782028800000001E-2</v>
      </c>
      <c r="FO589" s="20">
        <f t="shared" si="216"/>
        <v>11.8</v>
      </c>
      <c r="FP589" s="20">
        <f t="shared" si="217"/>
        <v>13.182</v>
      </c>
      <c r="FQ589" s="20">
        <f t="shared" si="218"/>
        <v>108.10122552920581</v>
      </c>
      <c r="FV589" t="s">
        <v>751</v>
      </c>
      <c r="FW589" s="45">
        <v>832500</v>
      </c>
      <c r="FX589" s="45">
        <v>863333</v>
      </c>
      <c r="FY589">
        <v>43</v>
      </c>
      <c r="FZ589">
        <v>6</v>
      </c>
      <c r="GA589">
        <v>16</v>
      </c>
      <c r="GB589">
        <v>22</v>
      </c>
      <c r="GC589">
        <v>-6</v>
      </c>
      <c r="GD589">
        <v>14</v>
      </c>
      <c r="GE589">
        <v>40</v>
      </c>
      <c r="GF589">
        <v>660</v>
      </c>
      <c r="GG589">
        <v>1.2</v>
      </c>
      <c r="GH589">
        <v>0.4</v>
      </c>
      <c r="GI589">
        <v>1.5</v>
      </c>
      <c r="GJ589" s="42">
        <f t="shared" si="219"/>
        <v>11.8</v>
      </c>
    </row>
    <row r="590" spans="1:192" x14ac:dyDescent="0.45">
      <c r="A590" s="40">
        <v>35321</v>
      </c>
      <c r="B590" t="s">
        <v>3134</v>
      </c>
      <c r="D590" t="s">
        <v>223</v>
      </c>
      <c r="E590" t="s">
        <v>223</v>
      </c>
      <c r="F590">
        <v>74</v>
      </c>
      <c r="G590">
        <v>195</v>
      </c>
      <c r="H590">
        <v>2014</v>
      </c>
      <c r="I590">
        <v>1</v>
      </c>
      <c r="J590">
        <v>29</v>
      </c>
      <c r="K590" t="s">
        <v>92</v>
      </c>
      <c r="L590">
        <v>2016</v>
      </c>
      <c r="M590">
        <v>21</v>
      </c>
      <c r="N590">
        <v>2</v>
      </c>
      <c r="O590">
        <v>8477960</v>
      </c>
      <c r="P590" t="s">
        <v>3135</v>
      </c>
      <c r="Q590" t="s">
        <v>3136</v>
      </c>
      <c r="R590" t="s">
        <v>3137</v>
      </c>
      <c r="S590" t="s">
        <v>3138</v>
      </c>
      <c r="T590" t="s">
        <v>725</v>
      </c>
      <c r="U590" t="s">
        <v>172</v>
      </c>
      <c r="V590">
        <v>81</v>
      </c>
      <c r="W590">
        <v>16</v>
      </c>
      <c r="X590">
        <v>21</v>
      </c>
      <c r="Y590">
        <v>10</v>
      </c>
      <c r="Z590">
        <v>37</v>
      </c>
      <c r="AA590">
        <v>7</v>
      </c>
      <c r="AB590">
        <v>55</v>
      </c>
      <c r="AC590" s="26">
        <f t="shared" si="198"/>
        <v>0.4567901234567901</v>
      </c>
      <c r="AD590" s="20">
        <f t="shared" si="199"/>
        <v>17.559999999999999</v>
      </c>
      <c r="AE590" s="20">
        <v>14.206</v>
      </c>
      <c r="AF590">
        <v>11</v>
      </c>
      <c r="AG590">
        <v>-5.7</v>
      </c>
      <c r="AH590">
        <v>49</v>
      </c>
      <c r="AI590">
        <v>1606</v>
      </c>
      <c r="AJ590">
        <v>64789</v>
      </c>
      <c r="AK590" s="20">
        <v>1079.8166666667</v>
      </c>
      <c r="AL590">
        <v>1079.82</v>
      </c>
      <c r="AM590">
        <v>1080</v>
      </c>
      <c r="AN590" s="26">
        <f t="shared" si="200"/>
        <v>13.331069958847737</v>
      </c>
      <c r="AO590">
        <v>22.18</v>
      </c>
      <c r="AP590" s="41">
        <f t="shared" si="201"/>
        <v>0.71153846153846156</v>
      </c>
      <c r="AQ590">
        <v>212</v>
      </c>
      <c r="AR590">
        <v>212</v>
      </c>
      <c r="AS590">
        <v>212</v>
      </c>
      <c r="AT590">
        <v>161</v>
      </c>
      <c r="AU590">
        <v>161</v>
      </c>
      <c r="AV590">
        <v>119</v>
      </c>
      <c r="AW590">
        <v>122</v>
      </c>
      <c r="AX590">
        <v>40</v>
      </c>
      <c r="AY590">
        <v>5</v>
      </c>
      <c r="AZ590">
        <v>9</v>
      </c>
      <c r="BA590" s="42">
        <f t="shared" si="202"/>
        <v>14</v>
      </c>
      <c r="BB590">
        <v>11.14</v>
      </c>
      <c r="BC590">
        <v>31.058800000000002</v>
      </c>
      <c r="BD590" s="20">
        <v>223.1</v>
      </c>
      <c r="BE590" s="20">
        <f t="shared" si="203"/>
        <v>435.1</v>
      </c>
      <c r="BF590" s="20">
        <f t="shared" si="204"/>
        <v>24.176251597488474</v>
      </c>
      <c r="BG590">
        <v>438</v>
      </c>
      <c r="BH590">
        <v>346</v>
      </c>
      <c r="BI590">
        <v>176</v>
      </c>
      <c r="BJ590" s="41">
        <f t="shared" si="205"/>
        <v>0.71335504885993484</v>
      </c>
      <c r="BK590">
        <v>91</v>
      </c>
      <c r="BL590">
        <v>91</v>
      </c>
      <c r="BM590">
        <v>68</v>
      </c>
      <c r="BN590" s="42">
        <f t="shared" si="206"/>
        <v>23</v>
      </c>
      <c r="BO590">
        <v>42</v>
      </c>
      <c r="BP590">
        <v>30</v>
      </c>
      <c r="BQ590">
        <v>26</v>
      </c>
      <c r="BR590">
        <v>18</v>
      </c>
      <c r="BS590" s="41">
        <f t="shared" si="207"/>
        <v>2.1791767554479417E-2</v>
      </c>
      <c r="BT590">
        <v>263</v>
      </c>
      <c r="BU590">
        <v>420</v>
      </c>
      <c r="BV590" s="41">
        <f t="shared" si="208"/>
        <v>0.3850658857979502</v>
      </c>
      <c r="BW590">
        <v>39</v>
      </c>
      <c r="BX590">
        <v>56</v>
      </c>
      <c r="BY590">
        <v>108</v>
      </c>
      <c r="BZ590">
        <v>175</v>
      </c>
      <c r="CA590">
        <v>116</v>
      </c>
      <c r="CB590">
        <v>189</v>
      </c>
      <c r="CC590">
        <v>77</v>
      </c>
      <c r="CD590">
        <v>109</v>
      </c>
      <c r="CE590">
        <v>90</v>
      </c>
      <c r="CF590">
        <v>154</v>
      </c>
      <c r="CG590">
        <v>162</v>
      </c>
      <c r="CH590">
        <v>263</v>
      </c>
      <c r="CI590">
        <v>1</v>
      </c>
      <c r="CJ590">
        <v>0</v>
      </c>
      <c r="CK590">
        <v>1</v>
      </c>
      <c r="CL590">
        <v>3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2</v>
      </c>
      <c r="CU590">
        <v>0</v>
      </c>
      <c r="CV590">
        <v>11</v>
      </c>
      <c r="CW590">
        <v>0</v>
      </c>
      <c r="CX590">
        <v>0</v>
      </c>
      <c r="CY590">
        <v>4</v>
      </c>
      <c r="CZ590">
        <v>38</v>
      </c>
      <c r="DA590">
        <v>6</v>
      </c>
      <c r="DB590">
        <v>3</v>
      </c>
      <c r="DC590">
        <v>8</v>
      </c>
      <c r="DD590">
        <v>26</v>
      </c>
      <c r="DE590">
        <v>12</v>
      </c>
      <c r="DF590">
        <v>0</v>
      </c>
      <c r="DG590">
        <v>64</v>
      </c>
      <c r="DH590">
        <v>22</v>
      </c>
      <c r="DI590">
        <v>9</v>
      </c>
      <c r="DJ590">
        <v>24</v>
      </c>
      <c r="DK590">
        <v>23</v>
      </c>
      <c r="DL590">
        <v>1</v>
      </c>
      <c r="DM590">
        <v>8</v>
      </c>
      <c r="DN590">
        <v>7</v>
      </c>
      <c r="DO590">
        <v>1</v>
      </c>
      <c r="DP590" s="42">
        <f t="shared" si="209"/>
        <v>-13</v>
      </c>
      <c r="DQ590" s="20">
        <v>-16.719000000000001</v>
      </c>
      <c r="DR590">
        <v>21</v>
      </c>
      <c r="DS590">
        <v>1</v>
      </c>
      <c r="DT590">
        <v>0</v>
      </c>
      <c r="DU590">
        <v>0</v>
      </c>
      <c r="DV590">
        <v>0</v>
      </c>
      <c r="DW590">
        <v>1073</v>
      </c>
      <c r="DX590">
        <v>1031</v>
      </c>
      <c r="DY590">
        <v>800</v>
      </c>
      <c r="DZ590">
        <v>808</v>
      </c>
      <c r="EA590">
        <v>556</v>
      </c>
      <c r="EB590">
        <v>570</v>
      </c>
      <c r="EC590">
        <v>48.32</v>
      </c>
      <c r="ED590">
        <v>48.86</v>
      </c>
      <c r="EE590">
        <v>52</v>
      </c>
      <c r="EF590">
        <v>35</v>
      </c>
      <c r="EG590" s="41">
        <f t="shared" si="210"/>
        <v>9.3525179856115109E-2</v>
      </c>
      <c r="EH590" s="43">
        <f t="shared" si="211"/>
        <v>0.93859649122807021</v>
      </c>
      <c r="EI590" s="44">
        <f t="shared" si="212"/>
        <v>1.0321216710841854</v>
      </c>
      <c r="EJ590">
        <v>1070</v>
      </c>
      <c r="EK590">
        <v>1035</v>
      </c>
      <c r="EL590">
        <v>800</v>
      </c>
      <c r="EM590">
        <v>812</v>
      </c>
      <c r="EN590">
        <v>556</v>
      </c>
      <c r="EO590">
        <v>572</v>
      </c>
      <c r="EP590">
        <v>52</v>
      </c>
      <c r="EQ590">
        <v>34</v>
      </c>
      <c r="ER590">
        <v>496</v>
      </c>
      <c r="ES590">
        <v>520</v>
      </c>
      <c r="ET590">
        <v>167</v>
      </c>
      <c r="EU590">
        <v>206</v>
      </c>
      <c r="EV590">
        <v>25</v>
      </c>
      <c r="EW590">
        <v>20</v>
      </c>
      <c r="EX590">
        <v>85</v>
      </c>
      <c r="EY590">
        <v>67</v>
      </c>
      <c r="EZ590">
        <v>2.4</v>
      </c>
      <c r="FA590">
        <v>1.8</v>
      </c>
      <c r="FB590">
        <v>4.2</v>
      </c>
      <c r="FC590" s="20">
        <v>30</v>
      </c>
      <c r="FD590" s="26">
        <f t="shared" si="213"/>
        <v>0.37037037037037035</v>
      </c>
      <c r="FE590">
        <v>3.4422999999999999</v>
      </c>
      <c r="FF590">
        <v>0.68</v>
      </c>
      <c r="FG590">
        <v>-0.77</v>
      </c>
      <c r="FH590">
        <v>-0.08</v>
      </c>
      <c r="FI590">
        <v>2</v>
      </c>
      <c r="FJ590">
        <v>2</v>
      </c>
      <c r="FK590">
        <v>0</v>
      </c>
      <c r="FL590" s="42">
        <f t="shared" si="214"/>
        <v>159</v>
      </c>
      <c r="FM590" s="20">
        <f t="shared" si="215"/>
        <v>5.5714285714285712</v>
      </c>
      <c r="FN590" s="41">
        <v>7.3291994900000004E-2</v>
      </c>
      <c r="FO590" s="20">
        <f t="shared" si="216"/>
        <v>32.1</v>
      </c>
      <c r="FP590" s="20">
        <f t="shared" si="217"/>
        <v>33.656199999999998</v>
      </c>
      <c r="FQ590" s="20">
        <f t="shared" si="218"/>
        <v>116.90837361782521</v>
      </c>
      <c r="FR590">
        <v>1</v>
      </c>
      <c r="FS590" t="s">
        <v>455</v>
      </c>
      <c r="FT590">
        <v>11</v>
      </c>
      <c r="FV590" t="s">
        <v>751</v>
      </c>
      <c r="FW590" s="45">
        <v>925000</v>
      </c>
      <c r="FX590" s="45">
        <v>894167</v>
      </c>
      <c r="FY590">
        <v>106</v>
      </c>
      <c r="FZ590">
        <v>18</v>
      </c>
      <c r="GA590">
        <v>25</v>
      </c>
      <c r="GB590">
        <v>43</v>
      </c>
      <c r="GC590">
        <v>8</v>
      </c>
      <c r="GD590">
        <v>55</v>
      </c>
      <c r="GE590">
        <v>151</v>
      </c>
      <c r="GF590">
        <v>1386</v>
      </c>
      <c r="GG590">
        <v>2.4</v>
      </c>
      <c r="GH590">
        <v>2.1</v>
      </c>
      <c r="GI590">
        <v>4.5</v>
      </c>
      <c r="GJ590" s="42">
        <f t="shared" si="219"/>
        <v>32.1</v>
      </c>
    </row>
    <row r="591" spans="1:192" x14ac:dyDescent="0.45">
      <c r="A591" s="40">
        <v>35171</v>
      </c>
      <c r="B591" t="s">
        <v>832</v>
      </c>
      <c r="C591" t="s">
        <v>475</v>
      </c>
      <c r="D591" t="s">
        <v>91</v>
      </c>
      <c r="E591" t="s">
        <v>91</v>
      </c>
      <c r="F591">
        <v>73</v>
      </c>
      <c r="G591">
        <v>195</v>
      </c>
      <c r="H591">
        <v>2014</v>
      </c>
      <c r="I591">
        <v>1</v>
      </c>
      <c r="J591">
        <v>30</v>
      </c>
      <c r="K591" t="s">
        <v>92</v>
      </c>
      <c r="L591">
        <v>2016</v>
      </c>
      <c r="M591">
        <v>21</v>
      </c>
      <c r="N591">
        <v>2</v>
      </c>
      <c r="O591">
        <v>8477961</v>
      </c>
      <c r="P591" t="s">
        <v>3139</v>
      </c>
      <c r="Q591" t="s">
        <v>3140</v>
      </c>
      <c r="R591" t="s">
        <v>3141</v>
      </c>
      <c r="S591" t="s">
        <v>243</v>
      </c>
      <c r="T591" t="s">
        <v>716</v>
      </c>
      <c r="U591" t="s">
        <v>194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29</v>
      </c>
      <c r="AB591">
        <v>93</v>
      </c>
      <c r="AC591" s="26">
        <f t="shared" si="198"/>
        <v>0</v>
      </c>
      <c r="AD591" s="20">
        <f t="shared" si="199"/>
        <v>-0.66666666666666663</v>
      </c>
      <c r="AE591" s="20">
        <v>0</v>
      </c>
      <c r="AF591">
        <v>-3</v>
      </c>
      <c r="AG591">
        <v>-0.7</v>
      </c>
      <c r="AH591">
        <v>0</v>
      </c>
      <c r="AI591">
        <v>33</v>
      </c>
      <c r="AJ591">
        <v>1595</v>
      </c>
      <c r="AK591" s="20">
        <v>26.583333333333002</v>
      </c>
      <c r="AL591">
        <v>26.58</v>
      </c>
      <c r="AM591">
        <v>27</v>
      </c>
      <c r="AN591" s="26">
        <f t="shared" si="200"/>
        <v>13.291666666666666</v>
      </c>
      <c r="AO591">
        <v>22.47</v>
      </c>
      <c r="AP591" s="41">
        <f t="shared" si="201"/>
        <v>0</v>
      </c>
      <c r="AQ591">
        <v>9</v>
      </c>
      <c r="AR591">
        <v>9</v>
      </c>
      <c r="AS591">
        <v>9</v>
      </c>
      <c r="AT591">
        <v>6</v>
      </c>
      <c r="AU591">
        <v>6</v>
      </c>
      <c r="AV591">
        <v>5</v>
      </c>
      <c r="AW591">
        <v>4</v>
      </c>
      <c r="AX591">
        <v>1</v>
      </c>
      <c r="AY591">
        <v>1</v>
      </c>
      <c r="AZ591">
        <v>0</v>
      </c>
      <c r="BA591" s="42">
        <f t="shared" si="202"/>
        <v>1</v>
      </c>
      <c r="BB591">
        <v>0.31</v>
      </c>
      <c r="BC591">
        <v>32.6</v>
      </c>
      <c r="BD591" s="20">
        <v>0</v>
      </c>
      <c r="BE591" s="20">
        <f t="shared" si="203"/>
        <v>9</v>
      </c>
      <c r="BF591" s="20">
        <f t="shared" si="204"/>
        <v>20.316027088036119</v>
      </c>
      <c r="BG591">
        <v>10</v>
      </c>
      <c r="BH591">
        <v>8</v>
      </c>
      <c r="BI591">
        <v>11</v>
      </c>
      <c r="BJ591" s="41">
        <f t="shared" si="205"/>
        <v>0.47619047619047616</v>
      </c>
      <c r="BK591">
        <v>4</v>
      </c>
      <c r="BL591">
        <v>4</v>
      </c>
      <c r="BM591">
        <v>2</v>
      </c>
      <c r="BN591" s="42">
        <f t="shared" si="206"/>
        <v>2</v>
      </c>
      <c r="BO591">
        <v>1</v>
      </c>
      <c r="BP591">
        <v>1</v>
      </c>
      <c r="BQ591">
        <v>0</v>
      </c>
      <c r="BR591">
        <v>0</v>
      </c>
      <c r="BS591" s="41">
        <f t="shared" si="207"/>
        <v>0</v>
      </c>
      <c r="BT591">
        <v>0</v>
      </c>
      <c r="BU591">
        <v>1</v>
      </c>
      <c r="BV591" s="41">
        <f t="shared" si="208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3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 s="42">
        <f t="shared" si="209"/>
        <v>0</v>
      </c>
      <c r="DQ591" s="20">
        <v>-2.6000000000000002E-2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31</v>
      </c>
      <c r="DX591">
        <v>24</v>
      </c>
      <c r="DY591">
        <v>21</v>
      </c>
      <c r="DZ591">
        <v>21</v>
      </c>
      <c r="EA591">
        <v>16</v>
      </c>
      <c r="EB591">
        <v>13</v>
      </c>
      <c r="EC591">
        <v>0.68</v>
      </c>
      <c r="ED591">
        <v>1.0900000000000001</v>
      </c>
      <c r="EE591">
        <v>0</v>
      </c>
      <c r="EF591">
        <v>3</v>
      </c>
      <c r="EG591" s="41">
        <f t="shared" si="210"/>
        <v>0</v>
      </c>
      <c r="EH591" s="43">
        <f t="shared" si="211"/>
        <v>0.76923076923076916</v>
      </c>
      <c r="EI591" s="44">
        <f t="shared" si="212"/>
        <v>0.76923076923076916</v>
      </c>
      <c r="EJ591">
        <v>31</v>
      </c>
      <c r="EK591">
        <v>24</v>
      </c>
      <c r="EL591">
        <v>21</v>
      </c>
      <c r="EM591">
        <v>21</v>
      </c>
      <c r="EN591">
        <v>16</v>
      </c>
      <c r="EO591">
        <v>13</v>
      </c>
      <c r="EP591">
        <v>0</v>
      </c>
      <c r="EQ591">
        <v>3</v>
      </c>
      <c r="ER591">
        <v>12</v>
      </c>
      <c r="ES591">
        <v>13</v>
      </c>
      <c r="ET591">
        <v>2</v>
      </c>
      <c r="EU591">
        <v>4</v>
      </c>
      <c r="EV591">
        <v>0</v>
      </c>
      <c r="EW591">
        <v>1</v>
      </c>
      <c r="EX591">
        <v>1</v>
      </c>
      <c r="EY591">
        <v>0</v>
      </c>
      <c r="EZ591">
        <v>-0.1</v>
      </c>
      <c r="FA591">
        <v>-0.1</v>
      </c>
      <c r="FB591">
        <v>-0.2</v>
      </c>
      <c r="FC591" s="20">
        <v>0.26</v>
      </c>
      <c r="FD591" s="26">
        <f t="shared" si="213"/>
        <v>0.13</v>
      </c>
      <c r="FE591">
        <v>2E-3</v>
      </c>
      <c r="FF591">
        <v>0</v>
      </c>
      <c r="FG591">
        <v>0</v>
      </c>
      <c r="FH591">
        <v>0</v>
      </c>
      <c r="FL591" s="42">
        <f t="shared" si="214"/>
        <v>4</v>
      </c>
      <c r="FM591" s="20">
        <f t="shared" si="215"/>
        <v>0</v>
      </c>
      <c r="FN591" s="41">
        <v>0</v>
      </c>
      <c r="FO591" s="20">
        <f t="shared" si="216"/>
        <v>0</v>
      </c>
      <c r="FP591" s="20">
        <f t="shared" si="217"/>
        <v>-5.2000000000000006E-3</v>
      </c>
      <c r="FQ591" s="20">
        <f t="shared" si="218"/>
        <v>124.15349887133185</v>
      </c>
      <c r="FR591">
        <v>8</v>
      </c>
      <c r="FS591" t="s">
        <v>430</v>
      </c>
      <c r="FT591">
        <v>87</v>
      </c>
      <c r="FV591" t="s">
        <v>751</v>
      </c>
      <c r="FW591" s="45">
        <v>842500</v>
      </c>
      <c r="FX591" s="45">
        <v>811667</v>
      </c>
      <c r="FY591">
        <v>14</v>
      </c>
      <c r="FZ591">
        <v>1</v>
      </c>
      <c r="GA591">
        <v>3</v>
      </c>
      <c r="GB591">
        <v>4</v>
      </c>
      <c r="GC591">
        <v>-2</v>
      </c>
      <c r="GD591">
        <v>2</v>
      </c>
      <c r="GE591">
        <v>26</v>
      </c>
      <c r="GF591">
        <v>191</v>
      </c>
      <c r="GG591">
        <v>0</v>
      </c>
      <c r="GH591">
        <v>0.2</v>
      </c>
      <c r="GI591">
        <v>0.2</v>
      </c>
      <c r="GJ591" s="42">
        <f t="shared" si="219"/>
        <v>0</v>
      </c>
    </row>
    <row r="592" spans="1:192" x14ac:dyDescent="0.45">
      <c r="A592" s="40">
        <v>35139</v>
      </c>
      <c r="B592" t="s">
        <v>149</v>
      </c>
      <c r="C592" t="s">
        <v>150</v>
      </c>
      <c r="D592" t="s">
        <v>107</v>
      </c>
      <c r="E592" t="s">
        <v>107</v>
      </c>
      <c r="F592">
        <v>73</v>
      </c>
      <c r="G592">
        <v>210</v>
      </c>
      <c r="H592">
        <v>2014</v>
      </c>
      <c r="I592">
        <v>2</v>
      </c>
      <c r="J592">
        <v>31</v>
      </c>
      <c r="K592" t="s">
        <v>92</v>
      </c>
      <c r="L592">
        <v>2017</v>
      </c>
      <c r="M592">
        <v>21</v>
      </c>
      <c r="N592">
        <v>1</v>
      </c>
      <c r="O592">
        <v>8477962</v>
      </c>
      <c r="P592" t="s">
        <v>3142</v>
      </c>
      <c r="Q592" t="s">
        <v>3143</v>
      </c>
      <c r="R592" t="s">
        <v>3144</v>
      </c>
      <c r="S592" t="s">
        <v>1178</v>
      </c>
      <c r="T592" t="s">
        <v>725</v>
      </c>
      <c r="U592" t="s">
        <v>285</v>
      </c>
      <c r="V592">
        <v>9</v>
      </c>
      <c r="W592">
        <v>1</v>
      </c>
      <c r="X592">
        <v>0</v>
      </c>
      <c r="Y592">
        <v>0</v>
      </c>
      <c r="Z592">
        <v>1</v>
      </c>
      <c r="AA592">
        <v>28</v>
      </c>
      <c r="AB592">
        <v>90</v>
      </c>
      <c r="AC592" s="26">
        <f t="shared" si="198"/>
        <v>0.1111111111111111</v>
      </c>
      <c r="AD592" s="20">
        <f t="shared" si="199"/>
        <v>0</v>
      </c>
      <c r="AE592" s="20">
        <v>0.5</v>
      </c>
      <c r="AF592">
        <v>2</v>
      </c>
      <c r="AG592">
        <v>-0.60000000000000009</v>
      </c>
      <c r="AH592">
        <v>21</v>
      </c>
      <c r="AI592">
        <v>105</v>
      </c>
      <c r="AJ592">
        <v>4288</v>
      </c>
      <c r="AK592" s="20">
        <v>71.466666666666995</v>
      </c>
      <c r="AL592">
        <v>71.47</v>
      </c>
      <c r="AM592">
        <v>71</v>
      </c>
      <c r="AN592" s="26">
        <f t="shared" si="200"/>
        <v>7.9407407407407407</v>
      </c>
      <c r="AO592">
        <v>13.68</v>
      </c>
      <c r="AP592" s="41">
        <f t="shared" si="201"/>
        <v>0.33333333333333331</v>
      </c>
      <c r="AQ592">
        <v>10</v>
      </c>
      <c r="AR592">
        <v>10</v>
      </c>
      <c r="AS592">
        <v>10</v>
      </c>
      <c r="AT592">
        <v>8</v>
      </c>
      <c r="AU592">
        <v>8</v>
      </c>
      <c r="AV592">
        <v>6</v>
      </c>
      <c r="AW592">
        <v>4</v>
      </c>
      <c r="AX592">
        <v>1</v>
      </c>
      <c r="AY592">
        <v>0</v>
      </c>
      <c r="AZ592">
        <v>0</v>
      </c>
      <c r="BA592" s="42">
        <f t="shared" si="202"/>
        <v>0</v>
      </c>
      <c r="BB592">
        <v>0.35</v>
      </c>
      <c r="BC592">
        <v>35.333300000000001</v>
      </c>
      <c r="BD592" s="20">
        <v>0</v>
      </c>
      <c r="BE592" s="20">
        <f t="shared" si="203"/>
        <v>10</v>
      </c>
      <c r="BF592" s="20">
        <f t="shared" si="204"/>
        <v>8.3951308241220097</v>
      </c>
      <c r="BG592">
        <v>15</v>
      </c>
      <c r="BH592">
        <v>28</v>
      </c>
      <c r="BI592">
        <v>23</v>
      </c>
      <c r="BJ592" s="41">
        <f t="shared" si="205"/>
        <v>0.39473684210526316</v>
      </c>
      <c r="BK592">
        <v>12</v>
      </c>
      <c r="BL592">
        <v>12</v>
      </c>
      <c r="BM592">
        <v>8</v>
      </c>
      <c r="BN592" s="42">
        <f t="shared" si="206"/>
        <v>4</v>
      </c>
      <c r="BO592">
        <v>2</v>
      </c>
      <c r="BP592">
        <v>2</v>
      </c>
      <c r="BQ592">
        <v>1</v>
      </c>
      <c r="BR592">
        <v>1</v>
      </c>
      <c r="BS592" s="41">
        <f t="shared" si="207"/>
        <v>2.4390243902439025E-2</v>
      </c>
      <c r="BT592">
        <v>0</v>
      </c>
      <c r="BU592">
        <v>0</v>
      </c>
      <c r="BV592" s="41">
        <f t="shared" si="208"/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5</v>
      </c>
      <c r="DH592">
        <v>5</v>
      </c>
      <c r="DI592">
        <v>4</v>
      </c>
      <c r="DJ592">
        <v>5</v>
      </c>
      <c r="DK592">
        <v>4</v>
      </c>
      <c r="DL592">
        <v>1</v>
      </c>
      <c r="DM592">
        <v>4</v>
      </c>
      <c r="DN592">
        <v>3</v>
      </c>
      <c r="DO592">
        <v>1</v>
      </c>
      <c r="DP592" s="42">
        <f t="shared" si="209"/>
        <v>-1</v>
      </c>
      <c r="DQ592" s="20">
        <v>-2.0529999999999999</v>
      </c>
      <c r="DR592">
        <v>3</v>
      </c>
      <c r="DS592">
        <v>1</v>
      </c>
      <c r="DT592">
        <v>0</v>
      </c>
      <c r="DU592">
        <v>1</v>
      </c>
      <c r="DV592">
        <v>0</v>
      </c>
      <c r="DW592">
        <v>47</v>
      </c>
      <c r="DX592">
        <v>52</v>
      </c>
      <c r="DY592">
        <v>37</v>
      </c>
      <c r="DZ592">
        <v>40</v>
      </c>
      <c r="EA592">
        <v>23</v>
      </c>
      <c r="EB592">
        <v>27</v>
      </c>
      <c r="EC592">
        <v>1.97</v>
      </c>
      <c r="ED592">
        <v>1.9500000000000002</v>
      </c>
      <c r="EE592">
        <v>3</v>
      </c>
      <c r="EF592">
        <v>1</v>
      </c>
      <c r="EG592" s="41">
        <f t="shared" si="210"/>
        <v>0.13043478260869565</v>
      </c>
      <c r="EH592" s="43">
        <f t="shared" si="211"/>
        <v>0.96296296296296302</v>
      </c>
      <c r="EI592" s="44">
        <f t="shared" si="212"/>
        <v>1.0933977455716586</v>
      </c>
      <c r="EJ592">
        <v>48</v>
      </c>
      <c r="EK592">
        <v>51</v>
      </c>
      <c r="EL592">
        <v>37</v>
      </c>
      <c r="EM592">
        <v>40</v>
      </c>
      <c r="EN592">
        <v>23</v>
      </c>
      <c r="EO592">
        <v>27</v>
      </c>
      <c r="EP592">
        <v>3</v>
      </c>
      <c r="EQ592">
        <v>1</v>
      </c>
      <c r="ER592">
        <v>19</v>
      </c>
      <c r="ES592">
        <v>23</v>
      </c>
      <c r="ET592">
        <v>7</v>
      </c>
      <c r="EU592">
        <v>11</v>
      </c>
      <c r="EV592">
        <v>1</v>
      </c>
      <c r="EW592">
        <v>0</v>
      </c>
      <c r="EX592">
        <v>10</v>
      </c>
      <c r="EY592">
        <v>9</v>
      </c>
      <c r="EZ592">
        <v>0</v>
      </c>
      <c r="FA592">
        <v>0.1</v>
      </c>
      <c r="FB592">
        <v>0.2</v>
      </c>
      <c r="FC592" s="20">
        <v>1.1000000000000001</v>
      </c>
      <c r="FD592" s="26">
        <f t="shared" si="213"/>
        <v>0.12222222222222223</v>
      </c>
      <c r="FE592">
        <v>1.37E-2</v>
      </c>
      <c r="FF592">
        <v>0</v>
      </c>
      <c r="FG592">
        <v>0</v>
      </c>
      <c r="FH592">
        <v>0</v>
      </c>
      <c r="FL592" s="42">
        <f t="shared" si="214"/>
        <v>35</v>
      </c>
      <c r="FM592" s="20">
        <f t="shared" si="215"/>
        <v>4.333333333333333</v>
      </c>
      <c r="FN592" s="41">
        <v>3.3496732000000001E-2</v>
      </c>
      <c r="FO592" s="20">
        <f t="shared" si="216"/>
        <v>-1.1000000000000001</v>
      </c>
      <c r="FP592" s="20">
        <f t="shared" si="217"/>
        <v>0.58940000000000003</v>
      </c>
      <c r="FQ592" s="20">
        <f t="shared" si="218"/>
        <v>83.111795158807894</v>
      </c>
      <c r="FV592" t="s">
        <v>751</v>
      </c>
      <c r="FW592" s="45">
        <v>892500</v>
      </c>
      <c r="FX592" s="45">
        <v>839167</v>
      </c>
      <c r="FY592">
        <v>9</v>
      </c>
      <c r="FZ592">
        <v>1</v>
      </c>
      <c r="GA592">
        <v>0</v>
      </c>
      <c r="GB592">
        <v>1</v>
      </c>
      <c r="GC592">
        <v>2</v>
      </c>
      <c r="GD592">
        <v>21</v>
      </c>
      <c r="GE592">
        <v>6</v>
      </c>
      <c r="GF592">
        <v>71</v>
      </c>
      <c r="GG592">
        <v>0</v>
      </c>
      <c r="GH592">
        <v>0.1</v>
      </c>
      <c r="GI592">
        <v>0.2</v>
      </c>
      <c r="GJ592" s="42">
        <f t="shared" si="219"/>
        <v>-1.1000000000000001</v>
      </c>
    </row>
    <row r="593" spans="1:192" x14ac:dyDescent="0.45">
      <c r="A593" s="40">
        <v>35047</v>
      </c>
      <c r="B593" t="s">
        <v>964</v>
      </c>
      <c r="D593" t="s">
        <v>156</v>
      </c>
      <c r="E593" t="s">
        <v>156</v>
      </c>
      <c r="F593">
        <v>72</v>
      </c>
      <c r="G593">
        <v>187</v>
      </c>
      <c r="H593">
        <v>2014</v>
      </c>
      <c r="I593">
        <v>2</v>
      </c>
      <c r="J593">
        <v>33</v>
      </c>
      <c r="K593" t="s">
        <v>92</v>
      </c>
      <c r="L593">
        <v>2016</v>
      </c>
      <c r="M593">
        <v>22</v>
      </c>
      <c r="N593">
        <v>2</v>
      </c>
      <c r="O593">
        <v>8477964</v>
      </c>
      <c r="P593" t="s">
        <v>3145</v>
      </c>
      <c r="Q593" t="s">
        <v>3146</v>
      </c>
      <c r="R593" t="s">
        <v>3147</v>
      </c>
      <c r="S593" t="s">
        <v>3148</v>
      </c>
      <c r="T593" t="s">
        <v>716</v>
      </c>
      <c r="U593" t="s">
        <v>95</v>
      </c>
      <c r="V593">
        <v>53</v>
      </c>
      <c r="W593">
        <v>7</v>
      </c>
      <c r="X593">
        <v>6</v>
      </c>
      <c r="Y593">
        <v>3</v>
      </c>
      <c r="Z593">
        <v>13</v>
      </c>
      <c r="AA593">
        <v>15</v>
      </c>
      <c r="AB593">
        <v>57</v>
      </c>
      <c r="AC593" s="26">
        <f t="shared" si="198"/>
        <v>0.24528301886792453</v>
      </c>
      <c r="AD593" s="20">
        <f t="shared" si="199"/>
        <v>-8.1999999999999993</v>
      </c>
      <c r="AE593" s="20">
        <v>5.2290000000000001</v>
      </c>
      <c r="AF593">
        <v>-1</v>
      </c>
      <c r="AG593">
        <v>-0.4</v>
      </c>
      <c r="AH593">
        <v>4</v>
      </c>
      <c r="AI593">
        <v>865</v>
      </c>
      <c r="AJ593">
        <v>38788</v>
      </c>
      <c r="AK593" s="20">
        <v>646.46666666666999</v>
      </c>
      <c r="AL593">
        <v>646.47</v>
      </c>
      <c r="AM593">
        <v>646</v>
      </c>
      <c r="AN593" s="26">
        <f t="shared" si="200"/>
        <v>12.197484276729559</v>
      </c>
      <c r="AO593">
        <v>20.64</v>
      </c>
      <c r="AP593" s="41">
        <f t="shared" si="201"/>
        <v>0.68421052631578949</v>
      </c>
      <c r="AQ593">
        <v>103</v>
      </c>
      <c r="AR593">
        <v>103</v>
      </c>
      <c r="AS593">
        <v>103</v>
      </c>
      <c r="AT593">
        <v>78</v>
      </c>
      <c r="AU593">
        <v>78</v>
      </c>
      <c r="AV593">
        <v>45</v>
      </c>
      <c r="AW593">
        <v>70</v>
      </c>
      <c r="AX593">
        <v>34</v>
      </c>
      <c r="AY593">
        <v>1</v>
      </c>
      <c r="AZ593">
        <v>3</v>
      </c>
      <c r="BA593" s="42">
        <f t="shared" si="202"/>
        <v>4</v>
      </c>
      <c r="BB593">
        <v>5.99</v>
      </c>
      <c r="BC593">
        <v>27.755600000000001</v>
      </c>
      <c r="BD593" s="20">
        <v>89.1</v>
      </c>
      <c r="BE593" s="20">
        <f t="shared" si="203"/>
        <v>192.1</v>
      </c>
      <c r="BF593" s="20">
        <f t="shared" si="204"/>
        <v>17.829133602487353</v>
      </c>
      <c r="BG593">
        <v>209</v>
      </c>
      <c r="BH593">
        <v>191</v>
      </c>
      <c r="BI593">
        <v>178</v>
      </c>
      <c r="BJ593" s="41">
        <f t="shared" si="205"/>
        <v>0.5400516795865633</v>
      </c>
      <c r="BK593">
        <v>70</v>
      </c>
      <c r="BL593">
        <v>70</v>
      </c>
      <c r="BM593">
        <v>52</v>
      </c>
      <c r="BN593" s="42">
        <f t="shared" si="206"/>
        <v>18</v>
      </c>
      <c r="BO593">
        <v>33</v>
      </c>
      <c r="BP593">
        <v>12</v>
      </c>
      <c r="BQ593">
        <v>21</v>
      </c>
      <c r="BR593">
        <v>25</v>
      </c>
      <c r="BS593" s="41">
        <f t="shared" si="207"/>
        <v>5.7208237986270026E-2</v>
      </c>
      <c r="BT593">
        <v>61</v>
      </c>
      <c r="BU593">
        <v>98</v>
      </c>
      <c r="BV593" s="41">
        <f t="shared" si="208"/>
        <v>0.38364779874213839</v>
      </c>
      <c r="BW593">
        <v>15</v>
      </c>
      <c r="BX593">
        <v>21</v>
      </c>
      <c r="BY593">
        <v>28</v>
      </c>
      <c r="BZ593">
        <v>34</v>
      </c>
      <c r="CA593">
        <v>18</v>
      </c>
      <c r="CB593">
        <v>43</v>
      </c>
      <c r="CC593">
        <v>14</v>
      </c>
      <c r="CD593">
        <v>19</v>
      </c>
      <c r="CE593">
        <v>21</v>
      </c>
      <c r="CF593">
        <v>39</v>
      </c>
      <c r="CG593">
        <v>45</v>
      </c>
      <c r="CH593">
        <v>62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6</v>
      </c>
      <c r="CW593">
        <v>1</v>
      </c>
      <c r="CX593">
        <v>0</v>
      </c>
      <c r="CY593">
        <v>2</v>
      </c>
      <c r="CZ593">
        <v>30</v>
      </c>
      <c r="DA593">
        <v>4</v>
      </c>
      <c r="DB593">
        <v>0</v>
      </c>
      <c r="DC593">
        <v>1</v>
      </c>
      <c r="DD593">
        <v>7</v>
      </c>
      <c r="DE593">
        <v>3</v>
      </c>
      <c r="DF593">
        <v>0</v>
      </c>
      <c r="DG593">
        <v>30</v>
      </c>
      <c r="DH593">
        <v>2</v>
      </c>
      <c r="DI593">
        <v>5</v>
      </c>
      <c r="DJ593">
        <v>3</v>
      </c>
      <c r="DK593">
        <v>3</v>
      </c>
      <c r="DL593">
        <v>0</v>
      </c>
      <c r="DM593">
        <v>4</v>
      </c>
      <c r="DN593">
        <v>4</v>
      </c>
      <c r="DO593">
        <v>0</v>
      </c>
      <c r="DP593" s="42">
        <f t="shared" si="209"/>
        <v>3</v>
      </c>
      <c r="DQ593" s="20">
        <v>0.32400000000000001</v>
      </c>
      <c r="DR593">
        <v>2</v>
      </c>
      <c r="DS593">
        <v>0</v>
      </c>
      <c r="DT593">
        <v>0</v>
      </c>
      <c r="DU593">
        <v>0</v>
      </c>
      <c r="DV593">
        <v>0</v>
      </c>
      <c r="DW593">
        <v>583</v>
      </c>
      <c r="DX593">
        <v>575</v>
      </c>
      <c r="DY593">
        <v>425</v>
      </c>
      <c r="DZ593">
        <v>412</v>
      </c>
      <c r="EA593">
        <v>296</v>
      </c>
      <c r="EB593">
        <v>297</v>
      </c>
      <c r="EC593">
        <v>20.5</v>
      </c>
      <c r="ED593">
        <v>21.58</v>
      </c>
      <c r="EE593">
        <v>19</v>
      </c>
      <c r="EF593">
        <v>23</v>
      </c>
      <c r="EG593" s="41">
        <f t="shared" si="210"/>
        <v>6.4189189189189186E-2</v>
      </c>
      <c r="EH593" s="43">
        <f t="shared" si="211"/>
        <v>0.92255892255892258</v>
      </c>
      <c r="EI593" s="44">
        <f t="shared" si="212"/>
        <v>0.98674811174811172</v>
      </c>
      <c r="EJ593">
        <v>583</v>
      </c>
      <c r="EK593">
        <v>576</v>
      </c>
      <c r="EL593">
        <v>425</v>
      </c>
      <c r="EM593">
        <v>413</v>
      </c>
      <c r="EN593">
        <v>296</v>
      </c>
      <c r="EO593">
        <v>298</v>
      </c>
      <c r="EP593">
        <v>19</v>
      </c>
      <c r="EQ593">
        <v>23</v>
      </c>
      <c r="ER593">
        <v>268</v>
      </c>
      <c r="ES593">
        <v>280</v>
      </c>
      <c r="ET593">
        <v>86</v>
      </c>
      <c r="EU593">
        <v>73</v>
      </c>
      <c r="EV593">
        <v>7</v>
      </c>
      <c r="EW593">
        <v>12</v>
      </c>
      <c r="EX593">
        <v>34</v>
      </c>
      <c r="EY593">
        <v>38</v>
      </c>
      <c r="EZ593">
        <v>0.2</v>
      </c>
      <c r="FA593">
        <v>0.8</v>
      </c>
      <c r="FB593">
        <v>1</v>
      </c>
      <c r="FC593" s="20">
        <v>14.26</v>
      </c>
      <c r="FD593" s="26">
        <f t="shared" si="213"/>
        <v>0.26905660377358492</v>
      </c>
      <c r="FE593">
        <v>1.5352999999999999</v>
      </c>
      <c r="FF593">
        <v>-0.24</v>
      </c>
      <c r="FG593">
        <v>0.28000000000000003</v>
      </c>
      <c r="FH593">
        <v>0.05</v>
      </c>
      <c r="FL593" s="42">
        <f t="shared" si="214"/>
        <v>99</v>
      </c>
      <c r="FM593" s="20">
        <f t="shared" si="215"/>
        <v>45.5</v>
      </c>
      <c r="FN593" s="41">
        <v>5.0139762400000003E-2</v>
      </c>
      <c r="FO593" s="20">
        <f t="shared" si="216"/>
        <v>12.6</v>
      </c>
      <c r="FP593" s="20">
        <f t="shared" si="217"/>
        <v>13.0648</v>
      </c>
      <c r="FQ593" s="20">
        <f t="shared" si="218"/>
        <v>107.4759849644995</v>
      </c>
      <c r="FV593" t="s">
        <v>751</v>
      </c>
      <c r="FW593" s="45">
        <v>650000</v>
      </c>
      <c r="FX593" s="45">
        <v>741667</v>
      </c>
      <c r="FY593">
        <v>83</v>
      </c>
      <c r="FZ593">
        <v>12</v>
      </c>
      <c r="GA593">
        <v>13</v>
      </c>
      <c r="GB593">
        <v>25</v>
      </c>
      <c r="GC593">
        <v>4</v>
      </c>
      <c r="GD593">
        <v>6</v>
      </c>
      <c r="GE593">
        <v>65</v>
      </c>
      <c r="GF593">
        <v>1000</v>
      </c>
      <c r="GG593">
        <v>1.1000000000000001</v>
      </c>
      <c r="GH593">
        <v>1.4</v>
      </c>
      <c r="GI593">
        <v>2.5</v>
      </c>
      <c r="GJ593" s="42">
        <f t="shared" si="219"/>
        <v>12.6</v>
      </c>
    </row>
    <row r="594" spans="1:192" x14ac:dyDescent="0.45">
      <c r="A594" s="40">
        <v>36207</v>
      </c>
      <c r="B594" t="s">
        <v>1680</v>
      </c>
      <c r="C594" t="s">
        <v>145</v>
      </c>
      <c r="D594" t="s">
        <v>91</v>
      </c>
      <c r="E594" t="s">
        <v>91</v>
      </c>
      <c r="F594">
        <v>73</v>
      </c>
      <c r="G594">
        <v>200</v>
      </c>
      <c r="H594">
        <v>2017</v>
      </c>
      <c r="I594">
        <v>1</v>
      </c>
      <c r="J594">
        <v>10</v>
      </c>
      <c r="K594" t="s">
        <v>202</v>
      </c>
      <c r="L594">
        <v>2017</v>
      </c>
      <c r="M594">
        <v>18</v>
      </c>
      <c r="N594">
        <v>1</v>
      </c>
      <c r="O594">
        <v>8480015</v>
      </c>
      <c r="P594" t="s">
        <v>3149</v>
      </c>
      <c r="Q594" t="s">
        <v>3150</v>
      </c>
      <c r="R594" t="s">
        <v>3151</v>
      </c>
      <c r="S594" t="s">
        <v>3152</v>
      </c>
      <c r="T594" t="s">
        <v>710</v>
      </c>
      <c r="U594" t="s">
        <v>373</v>
      </c>
      <c r="V594">
        <v>7</v>
      </c>
      <c r="W594">
        <v>1</v>
      </c>
      <c r="X594">
        <v>0</v>
      </c>
      <c r="Y594">
        <v>0</v>
      </c>
      <c r="Z594">
        <v>1</v>
      </c>
      <c r="AA594">
        <v>25</v>
      </c>
      <c r="AB594">
        <v>77</v>
      </c>
      <c r="AC594" s="26">
        <f t="shared" si="198"/>
        <v>0.14285714285714285</v>
      </c>
      <c r="AD594" s="20">
        <f t="shared" si="199"/>
        <v>0</v>
      </c>
      <c r="AE594" s="20">
        <v>0.5</v>
      </c>
      <c r="AF594">
        <v>-6</v>
      </c>
      <c r="AG594">
        <v>-2.4</v>
      </c>
      <c r="AH594">
        <v>0</v>
      </c>
      <c r="AI594">
        <v>115</v>
      </c>
      <c r="AJ594">
        <v>4669</v>
      </c>
      <c r="AK594" s="20">
        <v>77.816666666667004</v>
      </c>
      <c r="AL594">
        <v>77.819999999999993</v>
      </c>
      <c r="AM594">
        <v>78</v>
      </c>
      <c r="AN594" s="26">
        <f t="shared" si="200"/>
        <v>11.116666666666665</v>
      </c>
      <c r="AO594">
        <v>18.829999999999998</v>
      </c>
      <c r="AP594" s="41">
        <f t="shared" si="201"/>
        <v>0.33333333333333331</v>
      </c>
      <c r="AQ594">
        <v>31</v>
      </c>
      <c r="AR594">
        <v>31</v>
      </c>
      <c r="AS594">
        <v>31</v>
      </c>
      <c r="AT594">
        <v>21</v>
      </c>
      <c r="AU594">
        <v>21</v>
      </c>
      <c r="AV594">
        <v>17</v>
      </c>
      <c r="AW594">
        <v>11</v>
      </c>
      <c r="AX594">
        <v>1</v>
      </c>
      <c r="AY594">
        <v>0</v>
      </c>
      <c r="AZ594">
        <v>1</v>
      </c>
      <c r="BA594" s="42">
        <f t="shared" si="202"/>
        <v>1</v>
      </c>
      <c r="BB594">
        <v>1.1599999999999999</v>
      </c>
      <c r="BC594">
        <v>41.7059</v>
      </c>
      <c r="BD594" s="20">
        <v>0</v>
      </c>
      <c r="BE594" s="20">
        <f t="shared" si="203"/>
        <v>31</v>
      </c>
      <c r="BF594" s="20">
        <f t="shared" si="204"/>
        <v>23.901310717039323</v>
      </c>
      <c r="BG594">
        <v>27</v>
      </c>
      <c r="BH594">
        <v>29</v>
      </c>
      <c r="BI594">
        <v>18</v>
      </c>
      <c r="BJ594" s="41">
        <f t="shared" si="205"/>
        <v>0.6</v>
      </c>
      <c r="BK594">
        <v>3</v>
      </c>
      <c r="BL594">
        <v>3</v>
      </c>
      <c r="BM594">
        <v>1</v>
      </c>
      <c r="BN594" s="42">
        <f t="shared" si="206"/>
        <v>2</v>
      </c>
      <c r="BO594">
        <v>4</v>
      </c>
      <c r="BP594">
        <v>2</v>
      </c>
      <c r="BQ594">
        <v>2</v>
      </c>
      <c r="BR594">
        <v>4</v>
      </c>
      <c r="BS594" s="41">
        <f t="shared" si="207"/>
        <v>5.9701492537313432E-2</v>
      </c>
      <c r="BT594">
        <v>0</v>
      </c>
      <c r="BU594">
        <v>2</v>
      </c>
      <c r="BV594" s="41">
        <f t="shared" si="208"/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</v>
      </c>
      <c r="DA594">
        <v>0</v>
      </c>
      <c r="DB594">
        <v>0</v>
      </c>
      <c r="DC594">
        <v>6</v>
      </c>
      <c r="DD594">
        <v>5</v>
      </c>
      <c r="DE594">
        <v>1</v>
      </c>
      <c r="DF594">
        <v>0</v>
      </c>
      <c r="DG594">
        <v>5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 s="42">
        <f t="shared" si="209"/>
        <v>0</v>
      </c>
      <c r="DQ594" s="20">
        <v>-2.5000000000000001E-2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91</v>
      </c>
      <c r="DX594">
        <v>76</v>
      </c>
      <c r="DY594">
        <v>70</v>
      </c>
      <c r="DZ594">
        <v>63</v>
      </c>
      <c r="EA594">
        <v>52</v>
      </c>
      <c r="EB594">
        <v>51</v>
      </c>
      <c r="EC594">
        <v>4.9400000000000004</v>
      </c>
      <c r="ED594">
        <v>4.74</v>
      </c>
      <c r="EE594">
        <v>3</v>
      </c>
      <c r="EF594">
        <v>7</v>
      </c>
      <c r="EG594" s="41">
        <f t="shared" si="210"/>
        <v>5.7692307692307696E-2</v>
      </c>
      <c r="EH594" s="43">
        <f t="shared" si="211"/>
        <v>0.86274509803921573</v>
      </c>
      <c r="EI594" s="44">
        <f t="shared" si="212"/>
        <v>0.92043740573152344</v>
      </c>
      <c r="EJ594">
        <v>91</v>
      </c>
      <c r="EK594">
        <v>76</v>
      </c>
      <c r="EL594">
        <v>70</v>
      </c>
      <c r="EM594">
        <v>63</v>
      </c>
      <c r="EN594">
        <v>52</v>
      </c>
      <c r="EO594">
        <v>51</v>
      </c>
      <c r="EP594">
        <v>3</v>
      </c>
      <c r="EQ594">
        <v>7</v>
      </c>
      <c r="ER594">
        <v>37</v>
      </c>
      <c r="ES594">
        <v>38</v>
      </c>
      <c r="ET594">
        <v>14</v>
      </c>
      <c r="EU594">
        <v>15</v>
      </c>
      <c r="EV594">
        <v>3</v>
      </c>
      <c r="EW594">
        <v>4</v>
      </c>
      <c r="EX594">
        <v>4</v>
      </c>
      <c r="EY594">
        <v>7</v>
      </c>
      <c r="EZ594">
        <v>0</v>
      </c>
      <c r="FA594">
        <v>-0.2</v>
      </c>
      <c r="FB594">
        <v>-0.2</v>
      </c>
      <c r="FC594" s="20">
        <v>0.7</v>
      </c>
      <c r="FD594" s="26">
        <f t="shared" si="213"/>
        <v>9.9999999999999992E-2</v>
      </c>
      <c r="FE594">
        <v>0.01</v>
      </c>
      <c r="FF594">
        <v>0.04</v>
      </c>
      <c r="FG594">
        <v>-0.1</v>
      </c>
      <c r="FH594">
        <v>-0.05</v>
      </c>
      <c r="FL594" s="42">
        <f t="shared" si="214"/>
        <v>7</v>
      </c>
      <c r="FM594" s="20">
        <f t="shared" si="215"/>
        <v>0</v>
      </c>
      <c r="FN594" s="41">
        <v>4.80093677E-2</v>
      </c>
      <c r="FO594" s="20">
        <f t="shared" si="216"/>
        <v>1</v>
      </c>
      <c r="FP594" s="20">
        <f t="shared" si="217"/>
        <v>0.995</v>
      </c>
      <c r="FQ594" s="20">
        <f t="shared" si="218"/>
        <v>128.75867386276025</v>
      </c>
      <c r="FV594" t="s">
        <v>751</v>
      </c>
      <c r="FW594" s="45">
        <v>925000</v>
      </c>
      <c r="FX594" s="45">
        <v>925000</v>
      </c>
      <c r="FY594">
        <v>7</v>
      </c>
      <c r="FZ594">
        <v>1</v>
      </c>
      <c r="GA594">
        <v>0</v>
      </c>
      <c r="GB594">
        <v>1</v>
      </c>
      <c r="GC594">
        <v>-6</v>
      </c>
      <c r="GD594">
        <v>0</v>
      </c>
      <c r="GE594">
        <v>17</v>
      </c>
      <c r="GF594">
        <v>78</v>
      </c>
      <c r="GG594">
        <v>0</v>
      </c>
      <c r="GH594">
        <v>-0.2</v>
      </c>
      <c r="GI594">
        <v>-0.2</v>
      </c>
      <c r="GJ594" s="42">
        <f t="shared" si="219"/>
        <v>1</v>
      </c>
    </row>
    <row r="595" spans="1:192" x14ac:dyDescent="0.45">
      <c r="A595" s="40">
        <v>35193</v>
      </c>
      <c r="B595" t="s">
        <v>2638</v>
      </c>
      <c r="D595" t="s">
        <v>223</v>
      </c>
      <c r="E595" t="s">
        <v>223</v>
      </c>
      <c r="F595">
        <v>76</v>
      </c>
      <c r="G595">
        <v>180</v>
      </c>
      <c r="H595">
        <v>2014</v>
      </c>
      <c r="I595">
        <v>2</v>
      </c>
      <c r="J595">
        <v>38</v>
      </c>
      <c r="K595" t="s">
        <v>92</v>
      </c>
      <c r="L595">
        <v>2017</v>
      </c>
      <c r="M595">
        <v>21</v>
      </c>
      <c r="N595">
        <v>1</v>
      </c>
      <c r="O595">
        <v>8477969</v>
      </c>
      <c r="P595" t="s">
        <v>3153</v>
      </c>
      <c r="Q595" t="s">
        <v>3154</v>
      </c>
      <c r="R595" t="s">
        <v>3155</v>
      </c>
      <c r="S595" t="s">
        <v>904</v>
      </c>
      <c r="T595" t="s">
        <v>720</v>
      </c>
      <c r="U595" t="s">
        <v>102</v>
      </c>
      <c r="V595">
        <v>22</v>
      </c>
      <c r="W595">
        <v>1</v>
      </c>
      <c r="X595">
        <v>3</v>
      </c>
      <c r="Y595">
        <v>1</v>
      </c>
      <c r="Z595">
        <v>4</v>
      </c>
      <c r="AA595">
        <v>22</v>
      </c>
      <c r="AB595">
        <v>65</v>
      </c>
      <c r="AC595" s="26">
        <f t="shared" si="198"/>
        <v>0.18181818181818182</v>
      </c>
      <c r="AD595" s="20">
        <f t="shared" si="199"/>
        <v>0</v>
      </c>
      <c r="AE595" s="20">
        <v>1.3839999999999999</v>
      </c>
      <c r="AF595">
        <v>5</v>
      </c>
      <c r="AG595">
        <v>-2.1</v>
      </c>
      <c r="AH595">
        <v>6</v>
      </c>
      <c r="AI595">
        <v>371</v>
      </c>
      <c r="AJ595">
        <v>17963</v>
      </c>
      <c r="AK595" s="20">
        <v>299.38333333332997</v>
      </c>
      <c r="AL595">
        <v>299.38</v>
      </c>
      <c r="AM595">
        <v>299</v>
      </c>
      <c r="AN595" s="26">
        <f t="shared" si="200"/>
        <v>13.608333333333333</v>
      </c>
      <c r="AO595">
        <v>23.13</v>
      </c>
      <c r="AP595" s="41">
        <f t="shared" si="201"/>
        <v>0.2857142857142857</v>
      </c>
      <c r="AQ595">
        <v>31</v>
      </c>
      <c r="AR595">
        <v>31</v>
      </c>
      <c r="AS595">
        <v>31</v>
      </c>
      <c r="AT595">
        <v>21</v>
      </c>
      <c r="AU595">
        <v>21</v>
      </c>
      <c r="AV595">
        <v>16</v>
      </c>
      <c r="AW595">
        <v>5</v>
      </c>
      <c r="AX595">
        <v>0</v>
      </c>
      <c r="AY595">
        <v>0</v>
      </c>
      <c r="AZ595">
        <v>1</v>
      </c>
      <c r="BA595" s="42">
        <f t="shared" si="202"/>
        <v>1</v>
      </c>
      <c r="BB595">
        <v>0.53</v>
      </c>
      <c r="BC595">
        <v>59.6875</v>
      </c>
      <c r="BD595" s="20">
        <v>21.5</v>
      </c>
      <c r="BE595" s="20">
        <f t="shared" si="203"/>
        <v>52.5</v>
      </c>
      <c r="BF595" s="20">
        <f t="shared" si="204"/>
        <v>10.521744939541719</v>
      </c>
      <c r="BG595">
        <v>91</v>
      </c>
      <c r="BH595">
        <v>79</v>
      </c>
      <c r="BI595">
        <v>84</v>
      </c>
      <c r="BJ595" s="41">
        <f t="shared" si="205"/>
        <v>0.52</v>
      </c>
      <c r="BK595">
        <v>18</v>
      </c>
      <c r="BL595">
        <v>18</v>
      </c>
      <c r="BM595">
        <v>40</v>
      </c>
      <c r="BN595" s="42">
        <f t="shared" si="206"/>
        <v>-22</v>
      </c>
      <c r="BO595">
        <v>5</v>
      </c>
      <c r="BP595">
        <v>14</v>
      </c>
      <c r="BQ595">
        <v>2</v>
      </c>
      <c r="BR595">
        <v>27</v>
      </c>
      <c r="BS595" s="41">
        <f t="shared" si="207"/>
        <v>0.10227272727272728</v>
      </c>
      <c r="BT595">
        <v>0</v>
      </c>
      <c r="BU595">
        <v>0</v>
      </c>
      <c r="BV595" s="41">
        <f t="shared" si="208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</v>
      </c>
      <c r="CZ595">
        <v>2</v>
      </c>
      <c r="DA595">
        <v>0</v>
      </c>
      <c r="DB595">
        <v>0</v>
      </c>
      <c r="DC595">
        <v>8</v>
      </c>
      <c r="DD595">
        <v>2</v>
      </c>
      <c r="DE595">
        <v>0</v>
      </c>
      <c r="DF595">
        <v>0</v>
      </c>
      <c r="DG595">
        <v>6</v>
      </c>
      <c r="DH595">
        <v>3</v>
      </c>
      <c r="DI595">
        <v>1</v>
      </c>
      <c r="DJ595">
        <v>3</v>
      </c>
      <c r="DK595">
        <v>3</v>
      </c>
      <c r="DL595">
        <v>0</v>
      </c>
      <c r="DM595">
        <v>1</v>
      </c>
      <c r="DN595">
        <v>1</v>
      </c>
      <c r="DO595">
        <v>0</v>
      </c>
      <c r="DP595" s="42">
        <f t="shared" si="209"/>
        <v>-2</v>
      </c>
      <c r="DQ595" s="20">
        <v>0.32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267</v>
      </c>
      <c r="DX595">
        <v>316</v>
      </c>
      <c r="DY595">
        <v>203</v>
      </c>
      <c r="DZ595">
        <v>237</v>
      </c>
      <c r="EA595">
        <v>145</v>
      </c>
      <c r="EB595">
        <v>180</v>
      </c>
      <c r="EC595">
        <v>12.93</v>
      </c>
      <c r="ED595">
        <v>13.77</v>
      </c>
      <c r="EE595">
        <v>14</v>
      </c>
      <c r="EF595">
        <v>9</v>
      </c>
      <c r="EG595" s="41">
        <f t="shared" si="210"/>
        <v>9.6551724137931033E-2</v>
      </c>
      <c r="EH595" s="43">
        <f t="shared" si="211"/>
        <v>0.95</v>
      </c>
      <c r="EI595" s="44">
        <f t="shared" si="212"/>
        <v>1.046551724137931</v>
      </c>
      <c r="EJ595">
        <v>267</v>
      </c>
      <c r="EK595">
        <v>316</v>
      </c>
      <c r="EL595">
        <v>203</v>
      </c>
      <c r="EM595">
        <v>237</v>
      </c>
      <c r="EN595">
        <v>146</v>
      </c>
      <c r="EO595">
        <v>180</v>
      </c>
      <c r="EP595">
        <v>14</v>
      </c>
      <c r="EQ595">
        <v>9</v>
      </c>
      <c r="ER595">
        <v>139</v>
      </c>
      <c r="ES595">
        <v>153</v>
      </c>
      <c r="ET595">
        <v>61</v>
      </c>
      <c r="EU595">
        <v>56</v>
      </c>
      <c r="EV595">
        <v>11</v>
      </c>
      <c r="EW595">
        <v>4</v>
      </c>
      <c r="EX595">
        <v>22</v>
      </c>
      <c r="EY595">
        <v>13</v>
      </c>
      <c r="EZ595">
        <v>0.1</v>
      </c>
      <c r="FA595">
        <v>1</v>
      </c>
      <c r="FB595">
        <v>1.2</v>
      </c>
      <c r="FC595" s="20">
        <v>2.4500000000000002</v>
      </c>
      <c r="FD595" s="26">
        <f t="shared" si="213"/>
        <v>0.11136363636363637</v>
      </c>
      <c r="FE595">
        <v>2.9600000000000001E-2</v>
      </c>
      <c r="FF595">
        <v>0.04</v>
      </c>
      <c r="FG595">
        <v>-0.16</v>
      </c>
      <c r="FH595">
        <v>-0.12</v>
      </c>
      <c r="FL595" s="42">
        <f t="shared" si="214"/>
        <v>51</v>
      </c>
      <c r="FM595" s="20">
        <f t="shared" si="215"/>
        <v>6.666666666666667</v>
      </c>
      <c r="FN595" s="41">
        <v>1.6205533600000002E-2</v>
      </c>
      <c r="FO595" s="20">
        <f t="shared" si="216"/>
        <v>3.4</v>
      </c>
      <c r="FP595" s="20">
        <f t="shared" si="217"/>
        <v>4.0640000000000001</v>
      </c>
      <c r="FQ595" s="20">
        <f t="shared" si="218"/>
        <v>116.84147237624424</v>
      </c>
      <c r="FV595" t="s">
        <v>751</v>
      </c>
      <c r="FW595" s="45">
        <v>825000</v>
      </c>
      <c r="FX595" s="45">
        <v>794167</v>
      </c>
      <c r="FY595">
        <v>22</v>
      </c>
      <c r="FZ595">
        <v>1</v>
      </c>
      <c r="GA595">
        <v>3</v>
      </c>
      <c r="GB595">
        <v>4</v>
      </c>
      <c r="GC595">
        <v>5</v>
      </c>
      <c r="GD595">
        <v>6</v>
      </c>
      <c r="GE595">
        <v>16</v>
      </c>
      <c r="GF595">
        <v>299</v>
      </c>
      <c r="GG595">
        <v>0.1</v>
      </c>
      <c r="GH595">
        <v>1</v>
      </c>
      <c r="GI595">
        <v>1.2</v>
      </c>
      <c r="GJ595" s="42">
        <f t="shared" si="219"/>
        <v>3.4</v>
      </c>
    </row>
    <row r="596" spans="1:192" x14ac:dyDescent="0.45">
      <c r="A596" s="40">
        <v>35085</v>
      </c>
      <c r="B596" t="s">
        <v>222</v>
      </c>
      <c r="D596" t="s">
        <v>223</v>
      </c>
      <c r="E596" t="s">
        <v>223</v>
      </c>
      <c r="F596">
        <v>75</v>
      </c>
      <c r="G596">
        <v>189</v>
      </c>
      <c r="H596">
        <v>2014</v>
      </c>
      <c r="I596">
        <v>2</v>
      </c>
      <c r="J596">
        <v>40</v>
      </c>
      <c r="K596" t="s">
        <v>92</v>
      </c>
      <c r="L596">
        <v>2016</v>
      </c>
      <c r="M596">
        <v>22</v>
      </c>
      <c r="N596">
        <v>2</v>
      </c>
      <c r="O596">
        <v>8477971</v>
      </c>
      <c r="P596" t="s">
        <v>3156</v>
      </c>
      <c r="Q596" t="s">
        <v>3157</v>
      </c>
      <c r="R596" t="s">
        <v>3158</v>
      </c>
      <c r="S596" t="s">
        <v>1304</v>
      </c>
      <c r="T596" t="s">
        <v>720</v>
      </c>
      <c r="U596" t="s">
        <v>110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37</v>
      </c>
      <c r="AB596">
        <v>62</v>
      </c>
      <c r="AC596" s="26">
        <f t="shared" si="198"/>
        <v>0</v>
      </c>
      <c r="AD596" s="20">
        <f t="shared" si="199"/>
        <v>0</v>
      </c>
      <c r="AE596" s="20">
        <v>0</v>
      </c>
      <c r="AF596">
        <v>1</v>
      </c>
      <c r="AG596">
        <v>-0.1</v>
      </c>
      <c r="AH596">
        <v>0</v>
      </c>
      <c r="AI596">
        <v>16</v>
      </c>
      <c r="AJ596">
        <v>681</v>
      </c>
      <c r="AK596" s="20">
        <v>11.35</v>
      </c>
      <c r="AL596">
        <v>11.35</v>
      </c>
      <c r="AM596">
        <v>11</v>
      </c>
      <c r="AN596" s="26">
        <f t="shared" si="200"/>
        <v>11.35</v>
      </c>
      <c r="AO596">
        <v>19.41</v>
      </c>
      <c r="AP596" s="41">
        <f t="shared" si="201"/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42">
        <f t="shared" si="202"/>
        <v>0</v>
      </c>
      <c r="BB596">
        <v>0</v>
      </c>
      <c r="BC596">
        <v>0</v>
      </c>
      <c r="BD596" s="20">
        <v>0</v>
      </c>
      <c r="BE596" s="20">
        <f t="shared" si="203"/>
        <v>0</v>
      </c>
      <c r="BF596" s="20">
        <f t="shared" si="204"/>
        <v>0</v>
      </c>
      <c r="BG596">
        <v>4</v>
      </c>
      <c r="BH596">
        <v>4</v>
      </c>
      <c r="BI596">
        <v>6</v>
      </c>
      <c r="BJ596" s="41">
        <f t="shared" si="205"/>
        <v>0.4</v>
      </c>
      <c r="BK596">
        <v>3</v>
      </c>
      <c r="BL596">
        <v>3</v>
      </c>
      <c r="BM596">
        <v>0</v>
      </c>
      <c r="BN596" s="42">
        <f t="shared" si="206"/>
        <v>3</v>
      </c>
      <c r="BO596">
        <v>0</v>
      </c>
      <c r="BP596">
        <v>1</v>
      </c>
      <c r="BQ596">
        <v>1</v>
      </c>
      <c r="BR596">
        <v>2</v>
      </c>
      <c r="BS596" s="41">
        <f t="shared" si="207"/>
        <v>0.16666666666666666</v>
      </c>
      <c r="BT596">
        <v>0</v>
      </c>
      <c r="BU596">
        <v>0</v>
      </c>
      <c r="BV596" s="41">
        <f t="shared" si="208"/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s="42">
        <f t="shared" si="209"/>
        <v>0</v>
      </c>
      <c r="DQ596" s="20">
        <v>0.05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5</v>
      </c>
      <c r="DX596">
        <v>15</v>
      </c>
      <c r="DY596">
        <v>3</v>
      </c>
      <c r="DZ596">
        <v>10</v>
      </c>
      <c r="EA596">
        <v>2</v>
      </c>
      <c r="EB596">
        <v>5</v>
      </c>
      <c r="EC596">
        <v>0.1</v>
      </c>
      <c r="ED596">
        <v>0.34</v>
      </c>
      <c r="EE596">
        <v>1</v>
      </c>
      <c r="EF596">
        <v>0</v>
      </c>
      <c r="EG596" s="41">
        <f t="shared" si="210"/>
        <v>0.5</v>
      </c>
      <c r="EH596" s="43">
        <f t="shared" si="211"/>
        <v>1</v>
      </c>
      <c r="EI596" s="44">
        <f t="shared" si="212"/>
        <v>1.5</v>
      </c>
      <c r="EJ596">
        <v>6</v>
      </c>
      <c r="EK596">
        <v>15</v>
      </c>
      <c r="EL596">
        <v>4</v>
      </c>
      <c r="EM596">
        <v>10</v>
      </c>
      <c r="EN596">
        <v>3</v>
      </c>
      <c r="EO596">
        <v>5</v>
      </c>
      <c r="EP596">
        <v>1</v>
      </c>
      <c r="EQ596">
        <v>0</v>
      </c>
      <c r="ER596">
        <v>2</v>
      </c>
      <c r="ES596">
        <v>8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0</v>
      </c>
      <c r="FA596">
        <v>0.1</v>
      </c>
      <c r="FB596">
        <v>0.1</v>
      </c>
      <c r="FC596" s="20">
        <v>-0.2</v>
      </c>
      <c r="FD596" s="26">
        <f t="shared" si="213"/>
        <v>-0.2</v>
      </c>
      <c r="FE596">
        <v>0</v>
      </c>
      <c r="FF596">
        <v>0</v>
      </c>
      <c r="FG596">
        <v>0</v>
      </c>
      <c r="FH596">
        <v>0</v>
      </c>
      <c r="FL596" s="42">
        <f t="shared" si="214"/>
        <v>5</v>
      </c>
      <c r="FM596" s="20">
        <f t="shared" si="215"/>
        <v>0</v>
      </c>
      <c r="FN596" s="41">
        <v>0</v>
      </c>
      <c r="FO596" s="20">
        <f t="shared" si="216"/>
        <v>0</v>
      </c>
      <c r="FP596" s="20">
        <f t="shared" si="217"/>
        <v>0.01</v>
      </c>
      <c r="FQ596" s="20">
        <f t="shared" si="218"/>
        <v>105.72687224669605</v>
      </c>
      <c r="FW596" s="45"/>
      <c r="FX596" s="45"/>
      <c r="FY596">
        <v>6</v>
      </c>
      <c r="FZ596">
        <v>0</v>
      </c>
      <c r="GA596">
        <v>0</v>
      </c>
      <c r="GB596">
        <v>0</v>
      </c>
      <c r="GC596">
        <v>-2</v>
      </c>
      <c r="GD596">
        <v>2</v>
      </c>
      <c r="GE596">
        <v>3</v>
      </c>
      <c r="GF596">
        <v>65</v>
      </c>
      <c r="GG596">
        <v>-0.1</v>
      </c>
      <c r="GH596">
        <v>0</v>
      </c>
      <c r="GI596">
        <v>-0.1</v>
      </c>
      <c r="GJ596" s="42">
        <f t="shared" si="219"/>
        <v>0</v>
      </c>
    </row>
    <row r="597" spans="1:192" x14ac:dyDescent="0.45">
      <c r="A597" s="40">
        <v>35289</v>
      </c>
      <c r="B597" t="s">
        <v>3159</v>
      </c>
      <c r="D597" t="s">
        <v>156</v>
      </c>
      <c r="E597" t="s">
        <v>156</v>
      </c>
      <c r="F597">
        <v>74</v>
      </c>
      <c r="G597">
        <v>194</v>
      </c>
      <c r="H597">
        <v>2014</v>
      </c>
      <c r="I597">
        <v>2</v>
      </c>
      <c r="J597">
        <v>42</v>
      </c>
      <c r="K597" t="s">
        <v>92</v>
      </c>
      <c r="L597">
        <v>2016</v>
      </c>
      <c r="M597">
        <v>21</v>
      </c>
      <c r="N597">
        <v>2</v>
      </c>
      <c r="O597">
        <v>8477973</v>
      </c>
      <c r="P597" t="s">
        <v>3160</v>
      </c>
      <c r="Q597" t="s">
        <v>3161</v>
      </c>
      <c r="R597" t="s">
        <v>3162</v>
      </c>
      <c r="S597" t="s">
        <v>2630</v>
      </c>
      <c r="T597" t="s">
        <v>716</v>
      </c>
      <c r="U597" t="s">
        <v>135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29</v>
      </c>
      <c r="AB597">
        <v>97</v>
      </c>
      <c r="AC597" s="26">
        <f t="shared" si="198"/>
        <v>0</v>
      </c>
      <c r="AD597" s="20">
        <f t="shared" si="199"/>
        <v>0</v>
      </c>
      <c r="AE597" s="20">
        <v>0</v>
      </c>
      <c r="AF597">
        <v>-2</v>
      </c>
      <c r="AG597">
        <v>-1.1000000000000001</v>
      </c>
      <c r="AH597">
        <v>0</v>
      </c>
      <c r="AI597">
        <v>37</v>
      </c>
      <c r="AJ597">
        <v>1588</v>
      </c>
      <c r="AK597" s="20">
        <v>26.466666666666999</v>
      </c>
      <c r="AL597">
        <v>26.47</v>
      </c>
      <c r="AM597">
        <v>26</v>
      </c>
      <c r="AN597" s="26">
        <f t="shared" si="200"/>
        <v>8.8222222222222211</v>
      </c>
      <c r="AO597">
        <v>14.77</v>
      </c>
      <c r="AP597" s="41">
        <f t="shared" si="201"/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 s="42">
        <f t="shared" si="202"/>
        <v>0</v>
      </c>
      <c r="BB597">
        <v>0.02</v>
      </c>
      <c r="BC597">
        <v>31</v>
      </c>
      <c r="BD597" s="20">
        <v>0</v>
      </c>
      <c r="BE597" s="20">
        <f t="shared" si="203"/>
        <v>1</v>
      </c>
      <c r="BF597" s="20">
        <f t="shared" si="204"/>
        <v>2.2667170381564037</v>
      </c>
      <c r="BG597">
        <v>9</v>
      </c>
      <c r="BH597">
        <v>9</v>
      </c>
      <c r="BI597">
        <v>3</v>
      </c>
      <c r="BJ597" s="41">
        <f t="shared" si="205"/>
        <v>0.75</v>
      </c>
      <c r="BK597">
        <v>3</v>
      </c>
      <c r="BL597">
        <v>3</v>
      </c>
      <c r="BM597">
        <v>2</v>
      </c>
      <c r="BN597" s="42">
        <f t="shared" si="206"/>
        <v>1</v>
      </c>
      <c r="BO597">
        <v>0</v>
      </c>
      <c r="BP597">
        <v>1</v>
      </c>
      <c r="BQ597">
        <v>0</v>
      </c>
      <c r="BR597">
        <v>0</v>
      </c>
      <c r="BS597" s="41">
        <f t="shared" si="207"/>
        <v>0</v>
      </c>
      <c r="BT597">
        <v>7</v>
      </c>
      <c r="BU597">
        <v>11</v>
      </c>
      <c r="BV597" s="41">
        <f t="shared" si="208"/>
        <v>0.3888888888888889</v>
      </c>
      <c r="BW597">
        <v>0</v>
      </c>
      <c r="BX597">
        <v>2</v>
      </c>
      <c r="BY597">
        <v>4</v>
      </c>
      <c r="BZ597">
        <v>5</v>
      </c>
      <c r="CA597">
        <v>3</v>
      </c>
      <c r="CB597">
        <v>4</v>
      </c>
      <c r="CC597">
        <v>4</v>
      </c>
      <c r="CD597">
        <v>4</v>
      </c>
      <c r="CE597">
        <v>2</v>
      </c>
      <c r="CF597">
        <v>7</v>
      </c>
      <c r="CG597">
        <v>2</v>
      </c>
      <c r="CH597">
        <v>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s="42">
        <f t="shared" si="209"/>
        <v>0</v>
      </c>
      <c r="DQ597" s="20">
        <v>-2.8000000000000001E-2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12</v>
      </c>
      <c r="DX597">
        <v>21</v>
      </c>
      <c r="DY597">
        <v>9</v>
      </c>
      <c r="DZ597">
        <v>18</v>
      </c>
      <c r="EA597">
        <v>6</v>
      </c>
      <c r="EB597">
        <v>16</v>
      </c>
      <c r="EC597">
        <v>0.26</v>
      </c>
      <c r="ED597">
        <v>1.59</v>
      </c>
      <c r="EE597">
        <v>0</v>
      </c>
      <c r="EF597">
        <v>2</v>
      </c>
      <c r="EG597" s="41">
        <f t="shared" si="210"/>
        <v>0</v>
      </c>
      <c r="EH597" s="43">
        <f t="shared" si="211"/>
        <v>0.875</v>
      </c>
      <c r="EI597" s="44">
        <f t="shared" si="212"/>
        <v>0.875</v>
      </c>
      <c r="EJ597">
        <v>12</v>
      </c>
      <c r="EK597">
        <v>21</v>
      </c>
      <c r="EL597">
        <v>9</v>
      </c>
      <c r="EM597">
        <v>18</v>
      </c>
      <c r="EN597">
        <v>6</v>
      </c>
      <c r="EO597">
        <v>16</v>
      </c>
      <c r="EP597">
        <v>0</v>
      </c>
      <c r="EQ597">
        <v>2</v>
      </c>
      <c r="ER597">
        <v>2</v>
      </c>
      <c r="ES597">
        <v>13</v>
      </c>
      <c r="ET597">
        <v>1</v>
      </c>
      <c r="EU597">
        <v>6</v>
      </c>
      <c r="EV597">
        <v>0</v>
      </c>
      <c r="EW597">
        <v>1</v>
      </c>
      <c r="EX597">
        <v>4</v>
      </c>
      <c r="EY597">
        <v>4</v>
      </c>
      <c r="EZ597">
        <v>-0.1</v>
      </c>
      <c r="FA597">
        <v>0</v>
      </c>
      <c r="FB597">
        <v>-0.1</v>
      </c>
      <c r="FC597" s="20">
        <v>-0.72</v>
      </c>
      <c r="FD597" s="26">
        <f t="shared" si="213"/>
        <v>-0.24</v>
      </c>
      <c r="FE597">
        <v>2.0000000000000001E-4</v>
      </c>
      <c r="FF597">
        <v>0</v>
      </c>
      <c r="FG597">
        <v>0</v>
      </c>
      <c r="FH597">
        <v>0</v>
      </c>
      <c r="FL597" s="42">
        <f t="shared" si="214"/>
        <v>3</v>
      </c>
      <c r="FM597" s="20">
        <f t="shared" si="215"/>
        <v>0</v>
      </c>
      <c r="FN597" s="41">
        <v>0</v>
      </c>
      <c r="FO597" s="20">
        <f t="shared" si="216"/>
        <v>0</v>
      </c>
      <c r="FP597" s="20">
        <f t="shared" si="217"/>
        <v>-5.5999999999999999E-3</v>
      </c>
      <c r="FQ597" s="20">
        <f t="shared" si="218"/>
        <v>74.801662259161319</v>
      </c>
      <c r="FR597">
        <v>4</v>
      </c>
      <c r="FS597" t="s">
        <v>1637</v>
      </c>
      <c r="FT597">
        <v>195</v>
      </c>
      <c r="FV597" t="s">
        <v>751</v>
      </c>
      <c r="FW597" s="45">
        <v>925000</v>
      </c>
      <c r="FX597" s="45">
        <v>833333</v>
      </c>
      <c r="FY597">
        <v>5</v>
      </c>
      <c r="FZ597">
        <v>0</v>
      </c>
      <c r="GA597">
        <v>0</v>
      </c>
      <c r="GB597">
        <v>0</v>
      </c>
      <c r="GC597">
        <v>-3</v>
      </c>
      <c r="GD597">
        <v>2</v>
      </c>
      <c r="GE597">
        <v>2</v>
      </c>
      <c r="GF597">
        <v>47</v>
      </c>
      <c r="GG597">
        <v>-0.1</v>
      </c>
      <c r="GH597">
        <v>-0.1</v>
      </c>
      <c r="GI597">
        <v>-0.2</v>
      </c>
      <c r="GJ597" s="42">
        <f t="shared" si="219"/>
        <v>0</v>
      </c>
    </row>
    <row r="598" spans="1:192" x14ac:dyDescent="0.45">
      <c r="A598" s="40">
        <v>35084</v>
      </c>
      <c r="B598" t="s">
        <v>3163</v>
      </c>
      <c r="C598" t="s">
        <v>145</v>
      </c>
      <c r="D598" t="s">
        <v>91</v>
      </c>
      <c r="E598" t="s">
        <v>91</v>
      </c>
      <c r="F598">
        <v>73</v>
      </c>
      <c r="G598">
        <v>195</v>
      </c>
      <c r="H598">
        <v>2014</v>
      </c>
      <c r="I598">
        <v>2</v>
      </c>
      <c r="J598">
        <v>50</v>
      </c>
      <c r="K598" t="s">
        <v>202</v>
      </c>
      <c r="L598">
        <v>2017</v>
      </c>
      <c r="M598">
        <v>22</v>
      </c>
      <c r="N598">
        <v>1</v>
      </c>
      <c r="O598">
        <v>8477981</v>
      </c>
      <c r="P598" t="s">
        <v>3164</v>
      </c>
      <c r="Q598" t="s">
        <v>3165</v>
      </c>
      <c r="R598" t="s">
        <v>3166</v>
      </c>
      <c r="S598" t="s">
        <v>3167</v>
      </c>
      <c r="T598" t="s">
        <v>720</v>
      </c>
      <c r="U598" t="s">
        <v>343</v>
      </c>
      <c r="V598">
        <v>10</v>
      </c>
      <c r="W598">
        <v>0</v>
      </c>
      <c r="X598">
        <v>3</v>
      </c>
      <c r="Y598">
        <v>0</v>
      </c>
      <c r="Z598">
        <v>3</v>
      </c>
      <c r="AA598">
        <v>24</v>
      </c>
      <c r="AB598">
        <v>62</v>
      </c>
      <c r="AC598" s="26">
        <f t="shared" si="198"/>
        <v>0.3</v>
      </c>
      <c r="AD598" s="20">
        <f t="shared" si="199"/>
        <v>0</v>
      </c>
      <c r="AE598" s="20">
        <v>0.86799999999999999</v>
      </c>
      <c r="AF598">
        <v>3</v>
      </c>
      <c r="AG598">
        <v>-0.30000000000000004</v>
      </c>
      <c r="AH598">
        <v>19</v>
      </c>
      <c r="AI598">
        <v>181</v>
      </c>
      <c r="AJ598">
        <v>8046</v>
      </c>
      <c r="AK598" s="20">
        <v>134.1</v>
      </c>
      <c r="AL598">
        <v>134.1</v>
      </c>
      <c r="AM598">
        <v>134</v>
      </c>
      <c r="AN598" s="26">
        <f t="shared" si="200"/>
        <v>13.41</v>
      </c>
      <c r="AO598">
        <v>22.67</v>
      </c>
      <c r="AP598" s="41">
        <f t="shared" si="201"/>
        <v>0.375</v>
      </c>
      <c r="AQ598">
        <v>26</v>
      </c>
      <c r="AR598">
        <v>26</v>
      </c>
      <c r="AS598">
        <v>26</v>
      </c>
      <c r="AT598">
        <v>12</v>
      </c>
      <c r="AU598">
        <v>12</v>
      </c>
      <c r="AV598">
        <v>7</v>
      </c>
      <c r="AW598">
        <v>7</v>
      </c>
      <c r="AX598">
        <v>1</v>
      </c>
      <c r="AY598">
        <v>0</v>
      </c>
      <c r="AZ598">
        <v>0</v>
      </c>
      <c r="BA598" s="42">
        <f t="shared" si="202"/>
        <v>0</v>
      </c>
      <c r="BB598">
        <v>0.18</v>
      </c>
      <c r="BC598">
        <v>64.285700000000006</v>
      </c>
      <c r="BD598" s="20">
        <v>0</v>
      </c>
      <c r="BE598" s="20">
        <f t="shared" si="203"/>
        <v>26</v>
      </c>
      <c r="BF598" s="20">
        <f t="shared" si="204"/>
        <v>11.633109619686801</v>
      </c>
      <c r="BG598">
        <v>56</v>
      </c>
      <c r="BH598">
        <v>47</v>
      </c>
      <c r="BI598">
        <v>34</v>
      </c>
      <c r="BJ598" s="41">
        <f t="shared" si="205"/>
        <v>0.62222222222222223</v>
      </c>
      <c r="BK598">
        <v>3</v>
      </c>
      <c r="BL598">
        <v>3</v>
      </c>
      <c r="BM598">
        <v>21</v>
      </c>
      <c r="BN598" s="42">
        <f t="shared" si="206"/>
        <v>-18</v>
      </c>
      <c r="BO598">
        <v>5</v>
      </c>
      <c r="BP598">
        <v>3</v>
      </c>
      <c r="BQ598">
        <v>1</v>
      </c>
      <c r="BR598">
        <v>5</v>
      </c>
      <c r="BS598" s="41">
        <f t="shared" si="207"/>
        <v>4.3103448275862072E-2</v>
      </c>
      <c r="BT598">
        <v>0</v>
      </c>
      <c r="BU598">
        <v>0</v>
      </c>
      <c r="BV598" s="41">
        <f t="shared" si="208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5</v>
      </c>
      <c r="DA598">
        <v>0</v>
      </c>
      <c r="DB598">
        <v>0</v>
      </c>
      <c r="DC598">
        <v>4</v>
      </c>
      <c r="DD598">
        <v>1</v>
      </c>
      <c r="DE598">
        <v>0</v>
      </c>
      <c r="DF598">
        <v>0</v>
      </c>
      <c r="DG598">
        <v>2</v>
      </c>
      <c r="DH598">
        <v>4</v>
      </c>
      <c r="DI598">
        <v>1</v>
      </c>
      <c r="DJ598">
        <v>4</v>
      </c>
      <c r="DK598">
        <v>3</v>
      </c>
      <c r="DL598">
        <v>1</v>
      </c>
      <c r="DM598">
        <v>2</v>
      </c>
      <c r="DN598">
        <v>1</v>
      </c>
      <c r="DO598">
        <v>1</v>
      </c>
      <c r="DP598" s="42">
        <f t="shared" si="209"/>
        <v>-3</v>
      </c>
      <c r="DQ598" s="20">
        <v>-0.38200000000000001</v>
      </c>
      <c r="DR598">
        <v>2</v>
      </c>
      <c r="DS598">
        <v>1</v>
      </c>
      <c r="DT598">
        <v>0</v>
      </c>
      <c r="DU598">
        <v>1</v>
      </c>
      <c r="DV598">
        <v>0</v>
      </c>
      <c r="DW598">
        <v>148</v>
      </c>
      <c r="DX598">
        <v>128</v>
      </c>
      <c r="DY598">
        <v>99</v>
      </c>
      <c r="DZ598">
        <v>111</v>
      </c>
      <c r="EA598">
        <v>71</v>
      </c>
      <c r="EB598">
        <v>77</v>
      </c>
      <c r="EC598">
        <v>5.35</v>
      </c>
      <c r="ED598">
        <v>6.86</v>
      </c>
      <c r="EE598">
        <v>8</v>
      </c>
      <c r="EF598">
        <v>5</v>
      </c>
      <c r="EG598" s="41">
        <f t="shared" si="210"/>
        <v>0.11267605633802817</v>
      </c>
      <c r="EH598" s="43">
        <f t="shared" si="211"/>
        <v>0.93506493506493504</v>
      </c>
      <c r="EI598" s="44">
        <f t="shared" si="212"/>
        <v>1.0477409914029632</v>
      </c>
      <c r="EJ598">
        <v>147</v>
      </c>
      <c r="EK598">
        <v>128</v>
      </c>
      <c r="EL598">
        <v>98</v>
      </c>
      <c r="EM598">
        <v>111</v>
      </c>
      <c r="EN598">
        <v>70</v>
      </c>
      <c r="EO598">
        <v>77</v>
      </c>
      <c r="EP598">
        <v>8</v>
      </c>
      <c r="EQ598">
        <v>5</v>
      </c>
      <c r="ER598">
        <v>64</v>
      </c>
      <c r="ES598">
        <v>61</v>
      </c>
      <c r="ET598">
        <v>25</v>
      </c>
      <c r="EU598">
        <v>27</v>
      </c>
      <c r="EV598">
        <v>5</v>
      </c>
      <c r="EW598">
        <v>4</v>
      </c>
      <c r="EX598">
        <v>10</v>
      </c>
      <c r="EY598">
        <v>10</v>
      </c>
      <c r="EZ598">
        <v>0.1</v>
      </c>
      <c r="FA598">
        <v>0.60000000000000009</v>
      </c>
      <c r="FB598">
        <v>0.7</v>
      </c>
      <c r="FC598" s="20">
        <v>3.38</v>
      </c>
      <c r="FD598" s="26">
        <f t="shared" si="213"/>
        <v>0.33799999999999997</v>
      </c>
      <c r="FE598">
        <v>3.44E-2</v>
      </c>
      <c r="FF598">
        <v>0.02</v>
      </c>
      <c r="FG598">
        <v>-0.37</v>
      </c>
      <c r="FH598">
        <v>-0.35</v>
      </c>
      <c r="FL598" s="42">
        <f t="shared" si="214"/>
        <v>28</v>
      </c>
      <c r="FM598" s="20">
        <f t="shared" si="215"/>
        <v>2</v>
      </c>
      <c r="FN598" s="41">
        <v>0</v>
      </c>
      <c r="FO598" s="20">
        <f t="shared" si="216"/>
        <v>1.1000000000000001</v>
      </c>
      <c r="FP598" s="20">
        <f t="shared" si="217"/>
        <v>2.9236</v>
      </c>
      <c r="FQ598" s="20">
        <f t="shared" si="218"/>
        <v>123.48993288590604</v>
      </c>
      <c r="FV598" t="s">
        <v>751</v>
      </c>
      <c r="FW598" s="45">
        <v>767500</v>
      </c>
      <c r="FX598" s="45">
        <v>745000</v>
      </c>
      <c r="FY598">
        <v>10</v>
      </c>
      <c r="FZ598">
        <v>0</v>
      </c>
      <c r="GA598">
        <v>3</v>
      </c>
      <c r="GB598">
        <v>3</v>
      </c>
      <c r="GC598">
        <v>3</v>
      </c>
      <c r="GD598">
        <v>19</v>
      </c>
      <c r="GE598">
        <v>7</v>
      </c>
      <c r="GF598">
        <v>134</v>
      </c>
      <c r="GG598">
        <v>0.1</v>
      </c>
      <c r="GH598">
        <v>0.60000000000000009</v>
      </c>
      <c r="GI598">
        <v>0.7</v>
      </c>
      <c r="GJ598" s="42">
        <f t="shared" si="219"/>
        <v>1.1000000000000001</v>
      </c>
    </row>
    <row r="599" spans="1:192" x14ac:dyDescent="0.45">
      <c r="A599" s="40">
        <v>34372</v>
      </c>
      <c r="B599" t="s">
        <v>3168</v>
      </c>
      <c r="D599" t="s">
        <v>3074</v>
      </c>
      <c r="E599" t="s">
        <v>3169</v>
      </c>
      <c r="F599">
        <v>69</v>
      </c>
      <c r="G599">
        <v>186</v>
      </c>
      <c r="H599">
        <v>2014</v>
      </c>
      <c r="I599">
        <v>3</v>
      </c>
      <c r="J599">
        <v>89</v>
      </c>
      <c r="K599" t="s">
        <v>92</v>
      </c>
      <c r="L599">
        <v>2017</v>
      </c>
      <c r="M599">
        <v>23</v>
      </c>
      <c r="N599">
        <v>1</v>
      </c>
      <c r="O599">
        <v>8477573</v>
      </c>
      <c r="P599" t="s">
        <v>3170</v>
      </c>
      <c r="Q599" t="s">
        <v>3171</v>
      </c>
      <c r="R599" t="s">
        <v>3172</v>
      </c>
      <c r="S599" t="s">
        <v>2229</v>
      </c>
      <c r="T599" t="s">
        <v>725</v>
      </c>
      <c r="U599" t="s">
        <v>3173</v>
      </c>
      <c r="V599">
        <v>9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 s="26">
        <f t="shared" si="198"/>
        <v>0.1111111111111111</v>
      </c>
      <c r="AD599" s="20">
        <f t="shared" si="199"/>
        <v>0</v>
      </c>
      <c r="AE599" s="20">
        <v>0.5</v>
      </c>
      <c r="AF599">
        <v>0</v>
      </c>
      <c r="AG599">
        <v>-1.5</v>
      </c>
      <c r="AH599">
        <v>6</v>
      </c>
      <c r="AI599">
        <v>120</v>
      </c>
      <c r="AJ599">
        <v>5101</v>
      </c>
      <c r="AK599" s="20">
        <v>85.016666666667007</v>
      </c>
      <c r="AL599">
        <v>85.02</v>
      </c>
      <c r="AM599">
        <v>85</v>
      </c>
      <c r="AN599" s="26">
        <f t="shared" si="200"/>
        <v>9.4462962962962962</v>
      </c>
      <c r="AO599">
        <v>15.97</v>
      </c>
      <c r="AP599" s="41">
        <f t="shared" si="201"/>
        <v>0.33333333333333331</v>
      </c>
      <c r="AQ599">
        <v>11</v>
      </c>
      <c r="AR599">
        <v>11</v>
      </c>
      <c r="AS599">
        <v>11</v>
      </c>
      <c r="AT599">
        <v>7</v>
      </c>
      <c r="AU599">
        <v>7</v>
      </c>
      <c r="AV599">
        <v>6</v>
      </c>
      <c r="AW599">
        <v>5</v>
      </c>
      <c r="AX599">
        <v>1</v>
      </c>
      <c r="AY599">
        <v>0</v>
      </c>
      <c r="AZ599">
        <v>0</v>
      </c>
      <c r="BA599" s="42">
        <f t="shared" si="202"/>
        <v>0</v>
      </c>
      <c r="BB599">
        <v>0.35</v>
      </c>
      <c r="BC599">
        <v>29.666699999999999</v>
      </c>
      <c r="BD599" s="20">
        <v>0</v>
      </c>
      <c r="BE599" s="20">
        <f t="shared" si="203"/>
        <v>11</v>
      </c>
      <c r="BF599" s="20">
        <f t="shared" si="204"/>
        <v>7.76287932251235</v>
      </c>
      <c r="BG599">
        <v>22</v>
      </c>
      <c r="BH599">
        <v>28</v>
      </c>
      <c r="BI599">
        <v>26</v>
      </c>
      <c r="BJ599" s="41">
        <f t="shared" si="205"/>
        <v>0.45833333333333331</v>
      </c>
      <c r="BK599">
        <v>18</v>
      </c>
      <c r="BL599">
        <v>18</v>
      </c>
      <c r="BM599">
        <v>13</v>
      </c>
      <c r="BN599" s="42">
        <f t="shared" si="206"/>
        <v>5</v>
      </c>
      <c r="BO599">
        <v>1</v>
      </c>
      <c r="BP599">
        <v>1</v>
      </c>
      <c r="BQ599">
        <v>0</v>
      </c>
      <c r="BR599">
        <v>1</v>
      </c>
      <c r="BS599" s="41">
        <f t="shared" si="207"/>
        <v>1.7543859649122806E-2</v>
      </c>
      <c r="BT599">
        <v>0</v>
      </c>
      <c r="BU599">
        <v>0</v>
      </c>
      <c r="BV599" s="41">
        <f t="shared" si="208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3</v>
      </c>
      <c r="DH599">
        <v>3</v>
      </c>
      <c r="DI599">
        <v>4</v>
      </c>
      <c r="DJ599">
        <v>3</v>
      </c>
      <c r="DK599">
        <v>3</v>
      </c>
      <c r="DL599">
        <v>0</v>
      </c>
      <c r="DM599">
        <v>3</v>
      </c>
      <c r="DN599">
        <v>3</v>
      </c>
      <c r="DO599">
        <v>0</v>
      </c>
      <c r="DP599" s="42">
        <f t="shared" si="209"/>
        <v>1</v>
      </c>
      <c r="DQ599" s="20">
        <v>-9.4E-2</v>
      </c>
      <c r="DR599">
        <v>3</v>
      </c>
      <c r="DS599">
        <v>0</v>
      </c>
      <c r="DT599">
        <v>0</v>
      </c>
      <c r="DU599">
        <v>0</v>
      </c>
      <c r="DV599">
        <v>0</v>
      </c>
      <c r="DW599">
        <v>63</v>
      </c>
      <c r="DX599">
        <v>74</v>
      </c>
      <c r="DY599">
        <v>44</v>
      </c>
      <c r="DZ599">
        <v>56</v>
      </c>
      <c r="EA599">
        <v>25</v>
      </c>
      <c r="EB599">
        <v>36</v>
      </c>
      <c r="EC599">
        <v>1.82</v>
      </c>
      <c r="ED599">
        <v>3.58</v>
      </c>
      <c r="EE599">
        <v>3</v>
      </c>
      <c r="EF599">
        <v>3</v>
      </c>
      <c r="EG599" s="41">
        <f t="shared" si="210"/>
        <v>0.12</v>
      </c>
      <c r="EH599" s="43">
        <f t="shared" si="211"/>
        <v>0.91666666666666663</v>
      </c>
      <c r="EI599" s="44">
        <f t="shared" si="212"/>
        <v>1.0366666666666666</v>
      </c>
      <c r="EJ599">
        <v>62</v>
      </c>
      <c r="EK599">
        <v>73</v>
      </c>
      <c r="EL599">
        <v>44</v>
      </c>
      <c r="EM599">
        <v>55</v>
      </c>
      <c r="EN599">
        <v>25</v>
      </c>
      <c r="EO599">
        <v>36</v>
      </c>
      <c r="EP599">
        <v>3</v>
      </c>
      <c r="EQ599">
        <v>3</v>
      </c>
      <c r="ER599">
        <v>23</v>
      </c>
      <c r="ES599">
        <v>41</v>
      </c>
      <c r="ET599">
        <v>7</v>
      </c>
      <c r="EU599">
        <v>17</v>
      </c>
      <c r="EV599">
        <v>0</v>
      </c>
      <c r="EW599">
        <v>2</v>
      </c>
      <c r="EX599">
        <v>6</v>
      </c>
      <c r="EY599">
        <v>9</v>
      </c>
      <c r="EZ599">
        <v>-0.1</v>
      </c>
      <c r="FA599">
        <v>0.1</v>
      </c>
      <c r="FB599">
        <v>0</v>
      </c>
      <c r="FC599" s="20">
        <v>0.75</v>
      </c>
      <c r="FD599" s="26">
        <f t="shared" si="213"/>
        <v>8.3333333333333329E-2</v>
      </c>
      <c r="FE599">
        <v>1.4100000000000001E-2</v>
      </c>
      <c r="FF599">
        <v>-0.01</v>
      </c>
      <c r="FG599">
        <v>0</v>
      </c>
      <c r="FH599">
        <v>-0.01</v>
      </c>
      <c r="FL599" s="42">
        <f t="shared" si="214"/>
        <v>25</v>
      </c>
      <c r="FM599" s="20">
        <f t="shared" si="215"/>
        <v>6</v>
      </c>
      <c r="FN599" s="41">
        <v>4.5938375400000002E-2</v>
      </c>
      <c r="FO599" s="20">
        <f t="shared" si="216"/>
        <v>0.4</v>
      </c>
      <c r="FP599" s="20">
        <f t="shared" si="217"/>
        <v>0.98119999999999996</v>
      </c>
      <c r="FQ599" s="20">
        <f t="shared" si="218"/>
        <v>96.683133380381094</v>
      </c>
      <c r="FV599" t="s">
        <v>751</v>
      </c>
      <c r="FW599" s="45">
        <v>650000</v>
      </c>
      <c r="FX599" s="45">
        <v>650000</v>
      </c>
      <c r="FY599">
        <v>9</v>
      </c>
      <c r="FZ599">
        <v>1</v>
      </c>
      <c r="GA599">
        <v>0</v>
      </c>
      <c r="GB599">
        <v>1</v>
      </c>
      <c r="GC599">
        <v>0</v>
      </c>
      <c r="GD599">
        <v>6</v>
      </c>
      <c r="GE599">
        <v>6</v>
      </c>
      <c r="GF599">
        <v>85</v>
      </c>
      <c r="GG599">
        <v>0</v>
      </c>
      <c r="GH599">
        <v>0.1</v>
      </c>
      <c r="GI599">
        <v>0.1</v>
      </c>
      <c r="GJ599" s="42">
        <f t="shared" si="219"/>
        <v>0.4</v>
      </c>
    </row>
    <row r="600" spans="1:192" x14ac:dyDescent="0.45">
      <c r="A600" s="40">
        <v>34435</v>
      </c>
      <c r="B600" t="s">
        <v>735</v>
      </c>
      <c r="C600" t="s">
        <v>145</v>
      </c>
      <c r="D600" t="s">
        <v>91</v>
      </c>
      <c r="E600" t="s">
        <v>91</v>
      </c>
      <c r="F600">
        <v>72</v>
      </c>
      <c r="G600">
        <v>192</v>
      </c>
      <c r="H600">
        <v>2014</v>
      </c>
      <c r="I600">
        <v>2</v>
      </c>
      <c r="J600">
        <v>55</v>
      </c>
      <c r="K600" t="s">
        <v>202</v>
      </c>
      <c r="L600">
        <v>2016</v>
      </c>
      <c r="M600">
        <v>23</v>
      </c>
      <c r="N600">
        <v>2</v>
      </c>
      <c r="O600">
        <v>8477986</v>
      </c>
      <c r="P600" t="s">
        <v>3174</v>
      </c>
      <c r="Q600" t="s">
        <v>3175</v>
      </c>
      <c r="R600" t="s">
        <v>3176</v>
      </c>
      <c r="S600" t="s">
        <v>798</v>
      </c>
      <c r="T600" t="s">
        <v>720</v>
      </c>
      <c r="U600" t="s">
        <v>102</v>
      </c>
      <c r="V600">
        <v>80</v>
      </c>
      <c r="W600">
        <v>9</v>
      </c>
      <c r="X600">
        <v>23</v>
      </c>
      <c r="Y600">
        <v>12</v>
      </c>
      <c r="Z600">
        <v>32</v>
      </c>
      <c r="AA600">
        <v>10</v>
      </c>
      <c r="AB600">
        <v>37</v>
      </c>
      <c r="AC600" s="26">
        <f t="shared" si="198"/>
        <v>0.4</v>
      </c>
      <c r="AD600" s="20">
        <f t="shared" si="199"/>
        <v>14.222222222222221</v>
      </c>
      <c r="AE600" s="20">
        <v>11.276999999999999</v>
      </c>
      <c r="AF600">
        <v>16</v>
      </c>
      <c r="AG600">
        <v>-5.7</v>
      </c>
      <c r="AH600">
        <v>42</v>
      </c>
      <c r="AI600">
        <v>1811</v>
      </c>
      <c r="AJ600">
        <v>98255</v>
      </c>
      <c r="AK600" s="20">
        <v>1637.5833333333001</v>
      </c>
      <c r="AL600">
        <v>1637.25</v>
      </c>
      <c r="AM600">
        <v>1638</v>
      </c>
      <c r="AN600" s="26">
        <f t="shared" si="200"/>
        <v>20.469791666666666</v>
      </c>
      <c r="AO600">
        <v>33.72</v>
      </c>
      <c r="AP600" s="41">
        <f t="shared" si="201"/>
        <v>0.36781609195402298</v>
      </c>
      <c r="AQ600">
        <v>327</v>
      </c>
      <c r="AR600">
        <v>327</v>
      </c>
      <c r="AS600">
        <v>327</v>
      </c>
      <c r="AT600">
        <v>235</v>
      </c>
      <c r="AU600">
        <v>235</v>
      </c>
      <c r="AV600">
        <v>160</v>
      </c>
      <c r="AW600">
        <v>99</v>
      </c>
      <c r="AX600">
        <v>18</v>
      </c>
      <c r="AY600">
        <v>8</v>
      </c>
      <c r="AZ600">
        <v>17</v>
      </c>
      <c r="BA600" s="42">
        <f t="shared" si="202"/>
        <v>25</v>
      </c>
      <c r="BB600">
        <v>9.11</v>
      </c>
      <c r="BC600">
        <v>44.762500000000003</v>
      </c>
      <c r="BD600" s="20">
        <v>161.19999999999999</v>
      </c>
      <c r="BE600" s="20">
        <f t="shared" si="203"/>
        <v>488.2</v>
      </c>
      <c r="BF600" s="20">
        <f t="shared" si="204"/>
        <v>17.890975721484196</v>
      </c>
      <c r="BG600">
        <v>596</v>
      </c>
      <c r="BH600">
        <v>486</v>
      </c>
      <c r="BI600">
        <v>477</v>
      </c>
      <c r="BJ600" s="41">
        <f t="shared" si="205"/>
        <v>0.55545200372786585</v>
      </c>
      <c r="BK600">
        <v>96</v>
      </c>
      <c r="BL600">
        <v>95</v>
      </c>
      <c r="BM600">
        <v>127</v>
      </c>
      <c r="BN600" s="42">
        <f t="shared" si="206"/>
        <v>-32</v>
      </c>
      <c r="BO600">
        <v>75</v>
      </c>
      <c r="BP600">
        <v>51</v>
      </c>
      <c r="BQ600">
        <v>20</v>
      </c>
      <c r="BR600">
        <v>83</v>
      </c>
      <c r="BS600" s="41">
        <f t="shared" si="207"/>
        <v>6.5509076558800311E-2</v>
      </c>
      <c r="BT600">
        <v>0</v>
      </c>
      <c r="BU600">
        <v>0</v>
      </c>
      <c r="BV600" s="41">
        <f t="shared" si="208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5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</v>
      </c>
      <c r="CS600">
        <v>1</v>
      </c>
      <c r="CT600">
        <v>1</v>
      </c>
      <c r="CU600">
        <v>0</v>
      </c>
      <c r="CV600">
        <v>4</v>
      </c>
      <c r="CW600">
        <v>1</v>
      </c>
      <c r="CX600">
        <v>1</v>
      </c>
      <c r="CY600">
        <v>4</v>
      </c>
      <c r="CZ600">
        <v>69</v>
      </c>
      <c r="DA600">
        <v>13</v>
      </c>
      <c r="DB600">
        <v>1</v>
      </c>
      <c r="DC600">
        <v>59</v>
      </c>
      <c r="DD600">
        <v>23</v>
      </c>
      <c r="DE600">
        <v>1</v>
      </c>
      <c r="DF600">
        <v>0</v>
      </c>
      <c r="DG600">
        <v>63</v>
      </c>
      <c r="DH600">
        <v>20</v>
      </c>
      <c r="DI600">
        <v>15</v>
      </c>
      <c r="DJ600">
        <v>21</v>
      </c>
      <c r="DK600">
        <v>21</v>
      </c>
      <c r="DL600">
        <v>0</v>
      </c>
      <c r="DM600">
        <v>13</v>
      </c>
      <c r="DN600">
        <v>13</v>
      </c>
      <c r="DO600">
        <v>0</v>
      </c>
      <c r="DP600" s="42">
        <f t="shared" si="209"/>
        <v>-5</v>
      </c>
      <c r="DQ600" s="20">
        <v>-1.0549999999999999</v>
      </c>
      <c r="DR600">
        <v>20</v>
      </c>
      <c r="DS600">
        <v>0</v>
      </c>
      <c r="DT600">
        <v>0</v>
      </c>
      <c r="DU600">
        <v>0</v>
      </c>
      <c r="DV600">
        <v>0</v>
      </c>
      <c r="DW600">
        <v>1660</v>
      </c>
      <c r="DX600">
        <v>1561</v>
      </c>
      <c r="DY600">
        <v>1254</v>
      </c>
      <c r="DZ600">
        <v>1184</v>
      </c>
      <c r="EA600">
        <v>875</v>
      </c>
      <c r="EB600">
        <v>805</v>
      </c>
      <c r="EC600">
        <v>84.7</v>
      </c>
      <c r="ED600">
        <v>75.98</v>
      </c>
      <c r="EE600">
        <v>87</v>
      </c>
      <c r="EF600">
        <v>65</v>
      </c>
      <c r="EG600" s="41">
        <f t="shared" si="210"/>
        <v>9.9428571428571422E-2</v>
      </c>
      <c r="EH600" s="43">
        <f t="shared" si="211"/>
        <v>0.91925465838509313</v>
      </c>
      <c r="EI600" s="44">
        <f t="shared" si="212"/>
        <v>1.0186832298136645</v>
      </c>
      <c r="EJ600">
        <v>1663</v>
      </c>
      <c r="EK600">
        <v>1561</v>
      </c>
      <c r="EL600">
        <v>1256</v>
      </c>
      <c r="EM600">
        <v>1184</v>
      </c>
      <c r="EN600">
        <v>876</v>
      </c>
      <c r="EO600">
        <v>805</v>
      </c>
      <c r="EP600">
        <v>87</v>
      </c>
      <c r="EQ600">
        <v>65</v>
      </c>
      <c r="ER600">
        <v>833</v>
      </c>
      <c r="ES600">
        <v>786</v>
      </c>
      <c r="ET600">
        <v>325</v>
      </c>
      <c r="EU600">
        <v>314</v>
      </c>
      <c r="EV600">
        <v>54</v>
      </c>
      <c r="EW600">
        <v>34</v>
      </c>
      <c r="EX600">
        <v>101</v>
      </c>
      <c r="EY600">
        <v>89</v>
      </c>
      <c r="EZ600">
        <v>2.2000000000000002</v>
      </c>
      <c r="FA600">
        <v>4.7</v>
      </c>
      <c r="FB600">
        <v>6.9</v>
      </c>
      <c r="FC600" s="20">
        <v>35.85</v>
      </c>
      <c r="FD600" s="26">
        <f t="shared" si="213"/>
        <v>0.448125</v>
      </c>
      <c r="FE600">
        <v>2.8096000000000001</v>
      </c>
      <c r="FF600">
        <v>0.24</v>
      </c>
      <c r="FG600">
        <v>0</v>
      </c>
      <c r="FH600">
        <v>0.24</v>
      </c>
      <c r="FI600">
        <v>3</v>
      </c>
      <c r="FJ600">
        <v>1</v>
      </c>
      <c r="FK600">
        <v>0</v>
      </c>
      <c r="FL600" s="42">
        <f t="shared" si="214"/>
        <v>221</v>
      </c>
      <c r="FM600" s="20">
        <f t="shared" si="215"/>
        <v>5.8</v>
      </c>
      <c r="FN600" s="41">
        <v>4.1554054100000001E-2</v>
      </c>
      <c r="FO600" s="20">
        <f t="shared" si="216"/>
        <v>27.8</v>
      </c>
      <c r="FP600" s="20">
        <f t="shared" si="217"/>
        <v>31.789000000000001</v>
      </c>
      <c r="FQ600" s="20">
        <f t="shared" si="218"/>
        <v>118.03939532753093</v>
      </c>
      <c r="FR600">
        <v>1</v>
      </c>
      <c r="FS600" t="s">
        <v>3177</v>
      </c>
      <c r="FT600">
        <v>11</v>
      </c>
      <c r="FU600" t="s">
        <v>721</v>
      </c>
      <c r="FV600" t="s">
        <v>751</v>
      </c>
      <c r="FW600" s="45">
        <v>925000</v>
      </c>
      <c r="FX600" s="45">
        <v>925000</v>
      </c>
      <c r="FY600">
        <v>107</v>
      </c>
      <c r="FZ600">
        <v>11</v>
      </c>
      <c r="GA600">
        <v>27</v>
      </c>
      <c r="GB600">
        <v>38</v>
      </c>
      <c r="GC600">
        <v>27</v>
      </c>
      <c r="GD600">
        <v>56</v>
      </c>
      <c r="GE600">
        <v>210</v>
      </c>
      <c r="GF600">
        <v>2107</v>
      </c>
      <c r="GG600">
        <v>2.5</v>
      </c>
      <c r="GH600">
        <v>6.7</v>
      </c>
      <c r="GI600">
        <v>9.1999999999999993</v>
      </c>
      <c r="GJ600" s="42">
        <f t="shared" si="219"/>
        <v>27.8</v>
      </c>
    </row>
    <row r="601" spans="1:192" x14ac:dyDescent="0.45">
      <c r="A601" s="40">
        <v>35164</v>
      </c>
      <c r="B601" t="s">
        <v>1221</v>
      </c>
      <c r="C601" t="s">
        <v>175</v>
      </c>
      <c r="D601" t="s">
        <v>107</v>
      </c>
      <c r="E601" t="s">
        <v>107</v>
      </c>
      <c r="F601">
        <v>72</v>
      </c>
      <c r="G601">
        <v>181</v>
      </c>
      <c r="H601">
        <v>2014</v>
      </c>
      <c r="I601">
        <v>2</v>
      </c>
      <c r="J601">
        <v>56</v>
      </c>
      <c r="K601" t="s">
        <v>92</v>
      </c>
      <c r="L601">
        <v>2017</v>
      </c>
      <c r="M601">
        <v>21</v>
      </c>
      <c r="N601">
        <v>1</v>
      </c>
      <c r="O601">
        <v>8477987</v>
      </c>
      <c r="P601" t="s">
        <v>3178</v>
      </c>
      <c r="Q601" t="s">
        <v>3179</v>
      </c>
      <c r="R601" t="s">
        <v>3180</v>
      </c>
      <c r="S601" t="s">
        <v>390</v>
      </c>
      <c r="T601" t="s">
        <v>716</v>
      </c>
      <c r="U601" t="s">
        <v>263</v>
      </c>
      <c r="V601">
        <v>12</v>
      </c>
      <c r="W601">
        <v>5</v>
      </c>
      <c r="X601">
        <v>4</v>
      </c>
      <c r="Y601">
        <v>3</v>
      </c>
      <c r="Z601">
        <v>9</v>
      </c>
      <c r="AA601">
        <v>19</v>
      </c>
      <c r="AB601">
        <v>76</v>
      </c>
      <c r="AC601" s="26">
        <f t="shared" si="198"/>
        <v>0.75</v>
      </c>
      <c r="AD601" s="20">
        <f t="shared" si="199"/>
        <v>0</v>
      </c>
      <c r="AE601" s="20">
        <v>3.6760000000000002</v>
      </c>
      <c r="AF601">
        <v>2</v>
      </c>
      <c r="AG601">
        <v>-0.2</v>
      </c>
      <c r="AH601">
        <v>2</v>
      </c>
      <c r="AI601">
        <v>212</v>
      </c>
      <c r="AJ601">
        <v>10581</v>
      </c>
      <c r="AK601" s="20">
        <v>176.35</v>
      </c>
      <c r="AL601">
        <v>176.35</v>
      </c>
      <c r="AM601">
        <v>176</v>
      </c>
      <c r="AN601" s="26">
        <f t="shared" si="200"/>
        <v>14.695833333333333</v>
      </c>
      <c r="AO601">
        <v>24.3</v>
      </c>
      <c r="AP601" s="41">
        <f t="shared" si="201"/>
        <v>0.52941176470588236</v>
      </c>
      <c r="AQ601">
        <v>42</v>
      </c>
      <c r="AR601">
        <v>42</v>
      </c>
      <c r="AS601">
        <v>42</v>
      </c>
      <c r="AT601">
        <v>30</v>
      </c>
      <c r="AU601">
        <v>30</v>
      </c>
      <c r="AV601">
        <v>24</v>
      </c>
      <c r="AW601">
        <v>26</v>
      </c>
      <c r="AX601">
        <v>14</v>
      </c>
      <c r="AY601">
        <v>1</v>
      </c>
      <c r="AZ601">
        <v>3</v>
      </c>
      <c r="BA601" s="42">
        <f t="shared" si="202"/>
        <v>4</v>
      </c>
      <c r="BB601">
        <v>2.44</v>
      </c>
      <c r="BC601">
        <v>28.583300000000001</v>
      </c>
      <c r="BD601" s="20">
        <v>44.5</v>
      </c>
      <c r="BE601" s="20">
        <f t="shared" si="203"/>
        <v>86.5</v>
      </c>
      <c r="BF601" s="20">
        <f t="shared" si="204"/>
        <v>29.430110575559969</v>
      </c>
      <c r="BG601">
        <v>106</v>
      </c>
      <c r="BH601">
        <v>55</v>
      </c>
      <c r="BI601">
        <v>43</v>
      </c>
      <c r="BJ601" s="41">
        <f t="shared" si="205"/>
        <v>0.71140939597315433</v>
      </c>
      <c r="BK601">
        <v>6</v>
      </c>
      <c r="BL601">
        <v>6</v>
      </c>
      <c r="BM601">
        <v>23</v>
      </c>
      <c r="BN601" s="42">
        <f t="shared" si="206"/>
        <v>-17</v>
      </c>
      <c r="BO601">
        <v>6</v>
      </c>
      <c r="BP601">
        <v>3</v>
      </c>
      <c r="BQ601">
        <v>3</v>
      </c>
      <c r="BR601">
        <v>2</v>
      </c>
      <c r="BS601" s="41">
        <f t="shared" si="207"/>
        <v>1.834862385321101E-2</v>
      </c>
      <c r="BT601">
        <v>12</v>
      </c>
      <c r="BU601">
        <v>4</v>
      </c>
      <c r="BV601" s="41">
        <f t="shared" si="208"/>
        <v>0.75</v>
      </c>
      <c r="BW601">
        <v>2</v>
      </c>
      <c r="BX601">
        <v>0</v>
      </c>
      <c r="BY601">
        <v>4</v>
      </c>
      <c r="BZ601">
        <v>3</v>
      </c>
      <c r="CA601">
        <v>6</v>
      </c>
      <c r="CB601">
        <v>1</v>
      </c>
      <c r="CC601">
        <v>3</v>
      </c>
      <c r="CD601">
        <v>3</v>
      </c>
      <c r="CE601">
        <v>9</v>
      </c>
      <c r="CF601">
        <v>0</v>
      </c>
      <c r="CG601">
        <v>7</v>
      </c>
      <c r="CH601">
        <v>2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2</v>
      </c>
      <c r="CS601">
        <v>0</v>
      </c>
      <c r="CT601">
        <v>0</v>
      </c>
      <c r="CU601">
        <v>0</v>
      </c>
      <c r="CV601">
        <v>2</v>
      </c>
      <c r="CW601">
        <v>0</v>
      </c>
      <c r="CX601">
        <v>1</v>
      </c>
      <c r="CY601">
        <v>0</v>
      </c>
      <c r="CZ601">
        <v>5</v>
      </c>
      <c r="DA601">
        <v>5</v>
      </c>
      <c r="DB601">
        <v>2</v>
      </c>
      <c r="DC601">
        <v>5</v>
      </c>
      <c r="DD601">
        <v>0</v>
      </c>
      <c r="DE601">
        <v>1</v>
      </c>
      <c r="DF601">
        <v>0</v>
      </c>
      <c r="DG601">
        <v>11</v>
      </c>
      <c r="DH601">
        <v>1</v>
      </c>
      <c r="DI601">
        <v>2</v>
      </c>
      <c r="DJ601">
        <v>1</v>
      </c>
      <c r="DK601">
        <v>1</v>
      </c>
      <c r="DL601">
        <v>0</v>
      </c>
      <c r="DM601">
        <v>2</v>
      </c>
      <c r="DN601">
        <v>2</v>
      </c>
      <c r="DO601">
        <v>0</v>
      </c>
      <c r="DP601" s="42">
        <f t="shared" si="209"/>
        <v>1</v>
      </c>
      <c r="DQ601" s="20">
        <v>1.9580000000000002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219</v>
      </c>
      <c r="DX601">
        <v>134</v>
      </c>
      <c r="DY601">
        <v>167</v>
      </c>
      <c r="DZ601">
        <v>107</v>
      </c>
      <c r="EA601">
        <v>131</v>
      </c>
      <c r="EB601">
        <v>85</v>
      </c>
      <c r="EC601">
        <v>10.67</v>
      </c>
      <c r="ED601">
        <v>5.55</v>
      </c>
      <c r="EE601">
        <v>17</v>
      </c>
      <c r="EF601">
        <v>6</v>
      </c>
      <c r="EG601" s="41">
        <f t="shared" si="210"/>
        <v>0.12977099236641221</v>
      </c>
      <c r="EH601" s="43">
        <f t="shared" si="211"/>
        <v>0.92941176470588238</v>
      </c>
      <c r="EI601" s="44">
        <f t="shared" si="212"/>
        <v>1.0591827570722945</v>
      </c>
      <c r="EJ601">
        <v>219</v>
      </c>
      <c r="EK601">
        <v>134</v>
      </c>
      <c r="EL601">
        <v>166</v>
      </c>
      <c r="EM601">
        <v>107</v>
      </c>
      <c r="EN601">
        <v>130</v>
      </c>
      <c r="EO601">
        <v>85</v>
      </c>
      <c r="EP601">
        <v>17</v>
      </c>
      <c r="EQ601">
        <v>6</v>
      </c>
      <c r="ER601">
        <v>107</v>
      </c>
      <c r="ES601">
        <v>59</v>
      </c>
      <c r="ET601">
        <v>42</v>
      </c>
      <c r="EU601">
        <v>26</v>
      </c>
      <c r="EV601">
        <v>10</v>
      </c>
      <c r="EW601">
        <v>2</v>
      </c>
      <c r="EX601">
        <v>6</v>
      </c>
      <c r="EY601">
        <v>13</v>
      </c>
      <c r="EZ601">
        <v>0.9</v>
      </c>
      <c r="FA601">
        <v>0.30000000000000004</v>
      </c>
      <c r="FB601">
        <v>1.2</v>
      </c>
      <c r="FC601" s="20">
        <v>9.98</v>
      </c>
      <c r="FD601" s="26">
        <f t="shared" si="213"/>
        <v>0.83166666666666667</v>
      </c>
      <c r="FE601">
        <v>1.0374000000000001</v>
      </c>
      <c r="FF601">
        <v>0.24</v>
      </c>
      <c r="FG601">
        <v>-0.02</v>
      </c>
      <c r="FH601">
        <v>0.21</v>
      </c>
      <c r="FI601">
        <v>1</v>
      </c>
      <c r="FJ601">
        <v>1</v>
      </c>
      <c r="FK601">
        <v>0</v>
      </c>
      <c r="FL601" s="42">
        <f t="shared" si="214"/>
        <v>10</v>
      </c>
      <c r="FM601" s="20">
        <f t="shared" si="215"/>
        <v>9</v>
      </c>
      <c r="FN601" s="41">
        <v>0.13040712470000002</v>
      </c>
      <c r="FO601" s="20">
        <f t="shared" si="216"/>
        <v>8.8000000000000007</v>
      </c>
      <c r="FP601" s="20">
        <f t="shared" si="217"/>
        <v>9.3916000000000004</v>
      </c>
      <c r="FQ601" s="20">
        <f t="shared" si="218"/>
        <v>120.10206974766091</v>
      </c>
      <c r="FV601" t="s">
        <v>751</v>
      </c>
      <c r="FW601" s="45">
        <v>875000</v>
      </c>
      <c r="FX601" s="45">
        <v>900000</v>
      </c>
      <c r="FY601">
        <v>12</v>
      </c>
      <c r="FZ601">
        <v>5</v>
      </c>
      <c r="GA601">
        <v>4</v>
      </c>
      <c r="GB601">
        <v>9</v>
      </c>
      <c r="GC601">
        <v>2</v>
      </c>
      <c r="GD601">
        <v>2</v>
      </c>
      <c r="GE601">
        <v>24</v>
      </c>
      <c r="GF601">
        <v>176</v>
      </c>
      <c r="GG601">
        <v>0.9</v>
      </c>
      <c r="GH601">
        <v>0.30000000000000004</v>
      </c>
      <c r="GI601">
        <v>1.2</v>
      </c>
      <c r="GJ601" s="42">
        <f t="shared" si="219"/>
        <v>8.8000000000000007</v>
      </c>
    </row>
    <row r="602" spans="1:192" x14ac:dyDescent="0.45">
      <c r="A602" s="40">
        <v>35097</v>
      </c>
      <c r="B602" t="s">
        <v>3181</v>
      </c>
      <c r="C602" t="s">
        <v>106</v>
      </c>
      <c r="D602" t="s">
        <v>107</v>
      </c>
      <c r="E602" t="s">
        <v>107</v>
      </c>
      <c r="F602">
        <v>72</v>
      </c>
      <c r="G602">
        <v>195</v>
      </c>
      <c r="H602">
        <v>2014</v>
      </c>
      <c r="I602">
        <v>2</v>
      </c>
      <c r="J602">
        <v>58</v>
      </c>
      <c r="K602" t="s">
        <v>92</v>
      </c>
      <c r="L602">
        <v>2016</v>
      </c>
      <c r="M602">
        <v>21</v>
      </c>
      <c r="N602">
        <v>2</v>
      </c>
      <c r="O602">
        <v>8477989</v>
      </c>
      <c r="P602" t="s">
        <v>3182</v>
      </c>
      <c r="Q602" t="s">
        <v>3183</v>
      </c>
      <c r="R602" t="s">
        <v>3184</v>
      </c>
      <c r="S602" t="s">
        <v>979</v>
      </c>
      <c r="T602" t="s">
        <v>716</v>
      </c>
      <c r="U602" t="s">
        <v>205</v>
      </c>
      <c r="V602">
        <v>78</v>
      </c>
      <c r="W602">
        <v>15</v>
      </c>
      <c r="X602">
        <v>22</v>
      </c>
      <c r="Y602">
        <v>15</v>
      </c>
      <c r="Z602">
        <v>37</v>
      </c>
      <c r="AA602">
        <v>5</v>
      </c>
      <c r="AB602">
        <v>28</v>
      </c>
      <c r="AC602" s="26">
        <f t="shared" si="198"/>
        <v>0.47435897435897434</v>
      </c>
      <c r="AD602" s="20">
        <f t="shared" si="199"/>
        <v>4</v>
      </c>
      <c r="AE602" s="20">
        <v>14.03</v>
      </c>
      <c r="AF602">
        <v>-19</v>
      </c>
      <c r="AG602">
        <v>-6.1</v>
      </c>
      <c r="AH602">
        <v>22</v>
      </c>
      <c r="AI602">
        <v>1828</v>
      </c>
      <c r="AJ602">
        <v>76909</v>
      </c>
      <c r="AK602" s="20">
        <v>1281.3166666667</v>
      </c>
      <c r="AL602">
        <v>1281.1300000000001</v>
      </c>
      <c r="AM602">
        <v>1282</v>
      </c>
      <c r="AN602" s="26">
        <f t="shared" si="200"/>
        <v>16.433547008547009</v>
      </c>
      <c r="AO602">
        <v>27.12</v>
      </c>
      <c r="AP602" s="41">
        <f t="shared" si="201"/>
        <v>0.63793103448275867</v>
      </c>
      <c r="AQ602">
        <v>241</v>
      </c>
      <c r="AR602">
        <v>242</v>
      </c>
      <c r="AS602">
        <v>242</v>
      </c>
      <c r="AT602">
        <v>211</v>
      </c>
      <c r="AU602">
        <v>212</v>
      </c>
      <c r="AV602">
        <v>151</v>
      </c>
      <c r="AW602">
        <v>182</v>
      </c>
      <c r="AX602">
        <v>112</v>
      </c>
      <c r="AY602">
        <v>9</v>
      </c>
      <c r="AZ602">
        <v>23</v>
      </c>
      <c r="BA602" s="42">
        <f t="shared" si="202"/>
        <v>32</v>
      </c>
      <c r="BB602">
        <v>19.78</v>
      </c>
      <c r="BC602">
        <v>23.7285</v>
      </c>
      <c r="BD602" s="20">
        <v>271.3</v>
      </c>
      <c r="BE602" s="20">
        <f t="shared" si="203"/>
        <v>512.29999999999995</v>
      </c>
      <c r="BF602" s="20">
        <f t="shared" si="204"/>
        <v>23.992881284491034</v>
      </c>
      <c r="BG602">
        <v>460</v>
      </c>
      <c r="BH602">
        <v>408</v>
      </c>
      <c r="BI602">
        <v>467</v>
      </c>
      <c r="BJ602" s="41">
        <f t="shared" si="205"/>
        <v>0.49622437971952538</v>
      </c>
      <c r="BK602">
        <v>92</v>
      </c>
      <c r="BL602">
        <v>92</v>
      </c>
      <c r="BM602">
        <v>103</v>
      </c>
      <c r="BN602" s="42">
        <f t="shared" si="206"/>
        <v>-11</v>
      </c>
      <c r="BO602">
        <v>61</v>
      </c>
      <c r="BP602">
        <v>25</v>
      </c>
      <c r="BQ602">
        <v>20</v>
      </c>
      <c r="BR602">
        <v>48</v>
      </c>
      <c r="BS602" s="41">
        <f t="shared" si="207"/>
        <v>4.6920821114369501E-2</v>
      </c>
      <c r="BT602">
        <v>585</v>
      </c>
      <c r="BU602">
        <v>554</v>
      </c>
      <c r="BV602" s="41">
        <f t="shared" si="208"/>
        <v>0.51360842844600529</v>
      </c>
      <c r="BW602">
        <v>215</v>
      </c>
      <c r="BX602">
        <v>192</v>
      </c>
      <c r="BY602">
        <v>209</v>
      </c>
      <c r="BZ602">
        <v>165</v>
      </c>
      <c r="CA602">
        <v>161</v>
      </c>
      <c r="CB602">
        <v>197</v>
      </c>
      <c r="CC602">
        <v>165</v>
      </c>
      <c r="CD602">
        <v>161</v>
      </c>
      <c r="CE602">
        <v>169</v>
      </c>
      <c r="CF602">
        <v>194</v>
      </c>
      <c r="CG602">
        <v>384</v>
      </c>
      <c r="CH602">
        <v>340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0</v>
      </c>
      <c r="CO602">
        <v>0</v>
      </c>
      <c r="CP602">
        <v>2</v>
      </c>
      <c r="CQ602">
        <v>0</v>
      </c>
      <c r="CR602">
        <v>0</v>
      </c>
      <c r="CS602">
        <v>0</v>
      </c>
      <c r="CT602">
        <v>3</v>
      </c>
      <c r="CU602">
        <v>0</v>
      </c>
      <c r="CV602">
        <v>10</v>
      </c>
      <c r="CW602">
        <v>0</v>
      </c>
      <c r="CX602">
        <v>6</v>
      </c>
      <c r="CY602">
        <v>4</v>
      </c>
      <c r="CZ602">
        <v>51</v>
      </c>
      <c r="DA602">
        <v>22</v>
      </c>
      <c r="DB602">
        <v>1</v>
      </c>
      <c r="DC602">
        <v>0</v>
      </c>
      <c r="DD602">
        <v>13</v>
      </c>
      <c r="DE602">
        <v>17</v>
      </c>
      <c r="DF602">
        <v>9</v>
      </c>
      <c r="DG602">
        <v>89</v>
      </c>
      <c r="DH602">
        <v>11</v>
      </c>
      <c r="DI602">
        <v>10</v>
      </c>
      <c r="DJ602">
        <v>11</v>
      </c>
      <c r="DK602">
        <v>11</v>
      </c>
      <c r="DL602">
        <v>0</v>
      </c>
      <c r="DM602">
        <v>9</v>
      </c>
      <c r="DN602">
        <v>9</v>
      </c>
      <c r="DO602">
        <v>0</v>
      </c>
      <c r="DP602" s="42">
        <f t="shared" si="209"/>
        <v>-1</v>
      </c>
      <c r="DQ602" s="20">
        <v>-4.077</v>
      </c>
      <c r="DR602">
        <v>11</v>
      </c>
      <c r="DS602">
        <v>0</v>
      </c>
      <c r="DT602">
        <v>0</v>
      </c>
      <c r="DU602">
        <v>0</v>
      </c>
      <c r="DV602">
        <v>0</v>
      </c>
      <c r="DW602">
        <v>1267</v>
      </c>
      <c r="DX602">
        <v>1248</v>
      </c>
      <c r="DY602">
        <v>918</v>
      </c>
      <c r="DZ602">
        <v>975</v>
      </c>
      <c r="EA602">
        <v>634</v>
      </c>
      <c r="EB602">
        <v>680</v>
      </c>
      <c r="EC602">
        <v>59.53</v>
      </c>
      <c r="ED602">
        <v>68.78</v>
      </c>
      <c r="EE602">
        <v>58</v>
      </c>
      <c r="EF602">
        <v>78</v>
      </c>
      <c r="EG602" s="41">
        <f t="shared" si="210"/>
        <v>9.1482649842271294E-2</v>
      </c>
      <c r="EH602" s="43">
        <f t="shared" si="211"/>
        <v>0.88529411764705879</v>
      </c>
      <c r="EI602" s="44">
        <f t="shared" si="212"/>
        <v>0.97677676748933007</v>
      </c>
      <c r="EJ602">
        <v>1270</v>
      </c>
      <c r="EK602">
        <v>1249</v>
      </c>
      <c r="EL602">
        <v>921</v>
      </c>
      <c r="EM602">
        <v>976</v>
      </c>
      <c r="EN602">
        <v>638</v>
      </c>
      <c r="EO602">
        <v>682</v>
      </c>
      <c r="EP602">
        <v>58</v>
      </c>
      <c r="EQ602">
        <v>79</v>
      </c>
      <c r="ER602">
        <v>628</v>
      </c>
      <c r="ES602">
        <v>604</v>
      </c>
      <c r="ET602">
        <v>261</v>
      </c>
      <c r="EU602">
        <v>268</v>
      </c>
      <c r="EV602">
        <v>35</v>
      </c>
      <c r="EW602">
        <v>50</v>
      </c>
      <c r="EX602">
        <v>64</v>
      </c>
      <c r="EY602">
        <v>71</v>
      </c>
      <c r="EZ602">
        <v>1.8</v>
      </c>
      <c r="FA602">
        <v>1</v>
      </c>
      <c r="FB602">
        <v>2.8</v>
      </c>
      <c r="FC602" s="20">
        <v>33.46</v>
      </c>
      <c r="FD602" s="26">
        <f t="shared" si="213"/>
        <v>0.42897435897435898</v>
      </c>
      <c r="FE602">
        <v>3.2949000000000002</v>
      </c>
      <c r="FF602">
        <v>0.14000000000000001</v>
      </c>
      <c r="FG602">
        <v>-0.38</v>
      </c>
      <c r="FH602">
        <v>-0.24</v>
      </c>
      <c r="FI602">
        <v>1</v>
      </c>
      <c r="FJ602">
        <v>0</v>
      </c>
      <c r="FK602">
        <v>0</v>
      </c>
      <c r="FL602" s="42">
        <f t="shared" si="214"/>
        <v>162</v>
      </c>
      <c r="FM602" s="20">
        <f t="shared" si="215"/>
        <v>10.181818181818182</v>
      </c>
      <c r="FN602" s="41">
        <v>8.2561417600000006E-2</v>
      </c>
      <c r="FO602" s="20">
        <f t="shared" si="216"/>
        <v>34.799999999999997</v>
      </c>
      <c r="FP602" s="20">
        <f t="shared" si="217"/>
        <v>36.184600000000003</v>
      </c>
      <c r="FQ602" s="20">
        <f t="shared" si="218"/>
        <v>117.78664148056792</v>
      </c>
      <c r="FR602">
        <v>4</v>
      </c>
      <c r="FS602" t="s">
        <v>111</v>
      </c>
      <c r="FT602">
        <v>195</v>
      </c>
      <c r="FV602" t="s">
        <v>751</v>
      </c>
      <c r="FW602" s="45">
        <v>892500</v>
      </c>
      <c r="FX602" s="45">
        <v>839167</v>
      </c>
      <c r="FY602">
        <v>156</v>
      </c>
      <c r="FZ602">
        <v>30</v>
      </c>
      <c r="GA602">
        <v>40</v>
      </c>
      <c r="GB602">
        <v>70</v>
      </c>
      <c r="GC602">
        <v>-12</v>
      </c>
      <c r="GD602">
        <v>44</v>
      </c>
      <c r="GE602">
        <v>239</v>
      </c>
      <c r="GF602">
        <v>2500</v>
      </c>
      <c r="GG602">
        <v>3.7</v>
      </c>
      <c r="GH602">
        <v>2.7</v>
      </c>
      <c r="GI602">
        <v>6.4</v>
      </c>
      <c r="GJ602" s="42">
        <f t="shared" si="219"/>
        <v>34.799999999999997</v>
      </c>
    </row>
    <row r="603" spans="1:192" x14ac:dyDescent="0.45">
      <c r="A603" s="40">
        <v>36175</v>
      </c>
      <c r="B603" t="s">
        <v>3185</v>
      </c>
      <c r="D603" t="s">
        <v>399</v>
      </c>
      <c r="E603" t="s">
        <v>399</v>
      </c>
      <c r="F603">
        <v>73</v>
      </c>
      <c r="G603">
        <v>167</v>
      </c>
      <c r="H603">
        <v>2017</v>
      </c>
      <c r="I603">
        <v>1</v>
      </c>
      <c r="J603">
        <v>12</v>
      </c>
      <c r="K603" t="s">
        <v>202</v>
      </c>
      <c r="L603">
        <v>2017</v>
      </c>
      <c r="M603">
        <v>19</v>
      </c>
      <c r="N603">
        <v>1</v>
      </c>
      <c r="O603">
        <v>8480039</v>
      </c>
      <c r="P603" t="s">
        <v>3186</v>
      </c>
      <c r="Q603" t="s">
        <v>3187</v>
      </c>
      <c r="R603" t="s">
        <v>3188</v>
      </c>
      <c r="S603" t="s">
        <v>317</v>
      </c>
      <c r="T603" t="s">
        <v>716</v>
      </c>
      <c r="U603" t="s">
        <v>343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26</v>
      </c>
      <c r="AB603">
        <v>65</v>
      </c>
      <c r="AC603" s="26">
        <f t="shared" si="198"/>
        <v>0</v>
      </c>
      <c r="AD603" s="20">
        <f t="shared" si="199"/>
        <v>0</v>
      </c>
      <c r="AE603" s="20">
        <v>0</v>
      </c>
      <c r="AF603">
        <v>0</v>
      </c>
      <c r="AG603">
        <v>-1</v>
      </c>
      <c r="AH603">
        <v>0</v>
      </c>
      <c r="AI603">
        <v>13</v>
      </c>
      <c r="AJ603">
        <v>414</v>
      </c>
      <c r="AK603" s="20">
        <v>6.9</v>
      </c>
      <c r="AL603">
        <v>6.9</v>
      </c>
      <c r="AM603">
        <v>7</v>
      </c>
      <c r="AN603" s="26">
        <f t="shared" si="200"/>
        <v>6.9</v>
      </c>
      <c r="AO603">
        <v>11.93</v>
      </c>
      <c r="AP603" s="41">
        <f t="shared" si="201"/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42">
        <f t="shared" si="202"/>
        <v>0</v>
      </c>
      <c r="BB603">
        <v>0</v>
      </c>
      <c r="BC603">
        <v>0</v>
      </c>
      <c r="BD603" s="20">
        <v>0</v>
      </c>
      <c r="BE603" s="20">
        <f t="shared" si="203"/>
        <v>0</v>
      </c>
      <c r="BF603" s="20">
        <f t="shared" si="204"/>
        <v>0</v>
      </c>
      <c r="BG603">
        <v>2</v>
      </c>
      <c r="BH603">
        <v>3</v>
      </c>
      <c r="BI603">
        <v>0</v>
      </c>
      <c r="BJ603" s="41">
        <f t="shared" si="205"/>
        <v>1</v>
      </c>
      <c r="BK603">
        <v>0</v>
      </c>
      <c r="BL603">
        <v>0</v>
      </c>
      <c r="BM603">
        <v>1</v>
      </c>
      <c r="BN603" s="42">
        <f t="shared" si="206"/>
        <v>-1</v>
      </c>
      <c r="BO603">
        <v>0</v>
      </c>
      <c r="BP603">
        <v>1</v>
      </c>
      <c r="BQ603">
        <v>1</v>
      </c>
      <c r="BR603">
        <v>0</v>
      </c>
      <c r="BS603" s="41">
        <f t="shared" si="207"/>
        <v>0</v>
      </c>
      <c r="BT603">
        <v>0</v>
      </c>
      <c r="BU603">
        <v>4</v>
      </c>
      <c r="BV603" s="41">
        <f t="shared" si="208"/>
        <v>0</v>
      </c>
      <c r="BW603">
        <v>0</v>
      </c>
      <c r="BX603">
        <v>0</v>
      </c>
      <c r="BY603">
        <v>0</v>
      </c>
      <c r="BZ603">
        <v>2</v>
      </c>
      <c r="CA603">
        <v>0</v>
      </c>
      <c r="CB603">
        <v>2</v>
      </c>
      <c r="CC603">
        <v>0</v>
      </c>
      <c r="CD603">
        <v>4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s="42">
        <f t="shared" si="209"/>
        <v>0</v>
      </c>
      <c r="DQ603" s="20">
        <v>-7.0000000000000001E-3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7</v>
      </c>
      <c r="DX603">
        <v>9</v>
      </c>
      <c r="DY603">
        <v>5</v>
      </c>
      <c r="DZ603">
        <v>8</v>
      </c>
      <c r="EA603">
        <v>2</v>
      </c>
      <c r="EB603">
        <v>6</v>
      </c>
      <c r="EC603">
        <v>0.34</v>
      </c>
      <c r="ED603">
        <v>0.62</v>
      </c>
      <c r="EE603">
        <v>0</v>
      </c>
      <c r="EF603">
        <v>0</v>
      </c>
      <c r="EG603" s="41">
        <f t="shared" si="210"/>
        <v>0</v>
      </c>
      <c r="EH603" s="43">
        <f t="shared" si="211"/>
        <v>1</v>
      </c>
      <c r="EI603" s="44">
        <f t="shared" si="212"/>
        <v>1</v>
      </c>
      <c r="EJ603">
        <v>7</v>
      </c>
      <c r="EK603">
        <v>9</v>
      </c>
      <c r="EL603">
        <v>5</v>
      </c>
      <c r="EM603">
        <v>8</v>
      </c>
      <c r="EN603">
        <v>2</v>
      </c>
      <c r="EO603">
        <v>6</v>
      </c>
      <c r="EP603">
        <v>0</v>
      </c>
      <c r="EQ603">
        <v>0</v>
      </c>
      <c r="ER603">
        <v>4</v>
      </c>
      <c r="ES603">
        <v>4</v>
      </c>
      <c r="ET603">
        <v>1</v>
      </c>
      <c r="EU603">
        <v>2</v>
      </c>
      <c r="EV603">
        <v>0</v>
      </c>
      <c r="EW603">
        <v>0</v>
      </c>
      <c r="EX603">
        <v>2</v>
      </c>
      <c r="EY603">
        <v>1</v>
      </c>
      <c r="EZ603">
        <v>0</v>
      </c>
      <c r="FA603">
        <v>0</v>
      </c>
      <c r="FB603">
        <v>0</v>
      </c>
      <c r="FC603" s="20">
        <v>-0.14000000000000001</v>
      </c>
      <c r="FD603" s="26">
        <f t="shared" si="213"/>
        <v>-0.14000000000000001</v>
      </c>
      <c r="FE603">
        <v>0</v>
      </c>
      <c r="FF603">
        <v>0</v>
      </c>
      <c r="FG603">
        <v>0</v>
      </c>
      <c r="FH603">
        <v>0</v>
      </c>
      <c r="FL603" s="42">
        <f t="shared" si="214"/>
        <v>0</v>
      </c>
      <c r="FM603" s="20">
        <f t="shared" si="215"/>
        <v>0</v>
      </c>
      <c r="FN603" s="41">
        <v>0</v>
      </c>
      <c r="FO603" s="20">
        <f t="shared" si="216"/>
        <v>0</v>
      </c>
      <c r="FP603" s="20">
        <f t="shared" si="217"/>
        <v>-1.4E-3</v>
      </c>
      <c r="FQ603" s="20">
        <f t="shared" si="218"/>
        <v>139.13043478260869</v>
      </c>
      <c r="FV603" t="s">
        <v>751</v>
      </c>
      <c r="FW603" s="45">
        <v>925000</v>
      </c>
      <c r="FX603" s="45">
        <v>925000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7</v>
      </c>
      <c r="GG603">
        <v>0</v>
      </c>
      <c r="GH603">
        <v>0</v>
      </c>
      <c r="GI603">
        <v>0</v>
      </c>
      <c r="GJ603" s="42">
        <f t="shared" si="219"/>
        <v>0</v>
      </c>
    </row>
    <row r="604" spans="1:192" x14ac:dyDescent="0.45">
      <c r="A604" s="40">
        <v>35120</v>
      </c>
      <c r="B604" t="s">
        <v>1108</v>
      </c>
      <c r="C604" t="s">
        <v>126</v>
      </c>
      <c r="D604" t="s">
        <v>91</v>
      </c>
      <c r="E604" t="s">
        <v>91</v>
      </c>
      <c r="F604">
        <v>74</v>
      </c>
      <c r="G604">
        <v>200</v>
      </c>
      <c r="H604">
        <v>2014</v>
      </c>
      <c r="I604">
        <v>3</v>
      </c>
      <c r="J604">
        <v>63</v>
      </c>
      <c r="K604" t="s">
        <v>92</v>
      </c>
      <c r="L604">
        <v>2017</v>
      </c>
      <c r="M604">
        <v>21</v>
      </c>
      <c r="N604">
        <v>1</v>
      </c>
      <c r="O604">
        <v>8477994</v>
      </c>
      <c r="P604" t="s">
        <v>3189</v>
      </c>
      <c r="Q604" t="s">
        <v>3190</v>
      </c>
      <c r="R604" t="s">
        <v>3191</v>
      </c>
      <c r="S604" t="s">
        <v>895</v>
      </c>
      <c r="T604" t="s">
        <v>716</v>
      </c>
      <c r="U604" t="s">
        <v>298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63</v>
      </c>
      <c r="AC604" s="26">
        <f t="shared" si="198"/>
        <v>0</v>
      </c>
      <c r="AD604" s="20">
        <f t="shared" si="199"/>
        <v>0</v>
      </c>
      <c r="AE604" s="20">
        <v>0</v>
      </c>
      <c r="AF604">
        <v>-2</v>
      </c>
      <c r="AG604">
        <v>-1.4</v>
      </c>
      <c r="AH604">
        <v>2</v>
      </c>
      <c r="AI604">
        <v>66</v>
      </c>
      <c r="AJ604">
        <v>2770</v>
      </c>
      <c r="AK604" s="20">
        <v>46.166666666666998</v>
      </c>
      <c r="AL604">
        <v>46.17</v>
      </c>
      <c r="AM604">
        <v>46</v>
      </c>
      <c r="AN604" s="26">
        <f t="shared" si="200"/>
        <v>9.2333333333333325</v>
      </c>
      <c r="AO604">
        <v>15.96</v>
      </c>
      <c r="AP604" s="41">
        <f t="shared" si="201"/>
        <v>0</v>
      </c>
      <c r="AQ604">
        <v>5</v>
      </c>
      <c r="AR604">
        <v>5</v>
      </c>
      <c r="AS604">
        <v>5</v>
      </c>
      <c r="AT604">
        <v>4</v>
      </c>
      <c r="AU604">
        <v>4</v>
      </c>
      <c r="AV604">
        <v>3</v>
      </c>
      <c r="AW604">
        <v>1</v>
      </c>
      <c r="AX604">
        <v>1</v>
      </c>
      <c r="AY604">
        <v>1</v>
      </c>
      <c r="AZ604">
        <v>0</v>
      </c>
      <c r="BA604" s="42">
        <f t="shared" si="202"/>
        <v>1</v>
      </c>
      <c r="BB604">
        <v>0.21</v>
      </c>
      <c r="BC604">
        <v>53.666699999999999</v>
      </c>
      <c r="BD604" s="20">
        <v>0</v>
      </c>
      <c r="BE604" s="20">
        <f t="shared" si="203"/>
        <v>5</v>
      </c>
      <c r="BF604" s="20">
        <f t="shared" si="204"/>
        <v>6.4977257959714096</v>
      </c>
      <c r="BG604">
        <v>9</v>
      </c>
      <c r="BH604">
        <v>9</v>
      </c>
      <c r="BI604">
        <v>18</v>
      </c>
      <c r="BJ604" s="41">
        <f t="shared" si="205"/>
        <v>0.33333333333333331</v>
      </c>
      <c r="BK604">
        <v>3</v>
      </c>
      <c r="BL604">
        <v>3</v>
      </c>
      <c r="BM604">
        <v>6</v>
      </c>
      <c r="BN604" s="42">
        <f t="shared" si="206"/>
        <v>-3</v>
      </c>
      <c r="BO604">
        <v>1</v>
      </c>
      <c r="BP604">
        <v>2</v>
      </c>
      <c r="BQ604">
        <v>3</v>
      </c>
      <c r="BR604">
        <v>8</v>
      </c>
      <c r="BS604" s="41">
        <f t="shared" si="207"/>
        <v>0.16326530612244897</v>
      </c>
      <c r="BT604">
        <v>7</v>
      </c>
      <c r="BU604">
        <v>14</v>
      </c>
      <c r="BV604" s="41">
        <f t="shared" si="208"/>
        <v>0.33333333333333331</v>
      </c>
      <c r="BW604">
        <v>4</v>
      </c>
      <c r="BX604">
        <v>4</v>
      </c>
      <c r="BY604">
        <v>1</v>
      </c>
      <c r="BZ604">
        <v>5</v>
      </c>
      <c r="CA604">
        <v>2</v>
      </c>
      <c r="CB604">
        <v>5</v>
      </c>
      <c r="CC604">
        <v>4</v>
      </c>
      <c r="CD604">
        <v>10</v>
      </c>
      <c r="CE604">
        <v>0</v>
      </c>
      <c r="CF604">
        <v>0</v>
      </c>
      <c r="CG604">
        <v>4</v>
      </c>
      <c r="CH604">
        <v>11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 s="42">
        <f t="shared" si="209"/>
        <v>-1</v>
      </c>
      <c r="DQ604" s="20">
        <v>-1.089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20</v>
      </c>
      <c r="DX604">
        <v>57</v>
      </c>
      <c r="DY604">
        <v>13</v>
      </c>
      <c r="DZ604">
        <v>41</v>
      </c>
      <c r="EA604">
        <v>10</v>
      </c>
      <c r="EB604">
        <v>28</v>
      </c>
      <c r="EC604">
        <v>0.52</v>
      </c>
      <c r="ED604">
        <v>2.69</v>
      </c>
      <c r="EE604">
        <v>0</v>
      </c>
      <c r="EF604">
        <v>3</v>
      </c>
      <c r="EG604" s="41">
        <f t="shared" si="210"/>
        <v>0</v>
      </c>
      <c r="EH604" s="43">
        <f t="shared" si="211"/>
        <v>0.8928571428571429</v>
      </c>
      <c r="EI604" s="44">
        <f t="shared" si="212"/>
        <v>0.8928571428571429</v>
      </c>
      <c r="EJ604">
        <v>20</v>
      </c>
      <c r="EK604">
        <v>57</v>
      </c>
      <c r="EL604">
        <v>13</v>
      </c>
      <c r="EM604">
        <v>41</v>
      </c>
      <c r="EN604">
        <v>10</v>
      </c>
      <c r="EO604">
        <v>28</v>
      </c>
      <c r="EP604">
        <v>0</v>
      </c>
      <c r="EQ604">
        <v>3</v>
      </c>
      <c r="ER604">
        <v>5</v>
      </c>
      <c r="ES604">
        <v>26</v>
      </c>
      <c r="ET604">
        <v>2</v>
      </c>
      <c r="EU604">
        <v>5</v>
      </c>
      <c r="EV604">
        <v>0</v>
      </c>
      <c r="EW604">
        <v>2</v>
      </c>
      <c r="EX604">
        <v>6</v>
      </c>
      <c r="EY604">
        <v>1</v>
      </c>
      <c r="EZ604">
        <v>-0.1</v>
      </c>
      <c r="FA604">
        <v>0</v>
      </c>
      <c r="FB604">
        <v>-0.2</v>
      </c>
      <c r="FC604" s="20">
        <v>-0.7</v>
      </c>
      <c r="FD604" s="26">
        <f t="shared" si="213"/>
        <v>-0.13999999999999999</v>
      </c>
      <c r="FE604">
        <v>5.0000000000000001E-4</v>
      </c>
      <c r="FF604">
        <v>0</v>
      </c>
      <c r="FG604">
        <v>0</v>
      </c>
      <c r="FH604">
        <v>0</v>
      </c>
      <c r="FL604" s="42">
        <f t="shared" si="214"/>
        <v>13</v>
      </c>
      <c r="FM604" s="20">
        <f t="shared" si="215"/>
        <v>6</v>
      </c>
      <c r="FN604" s="41">
        <v>0</v>
      </c>
      <c r="FO604" s="20">
        <f t="shared" si="216"/>
        <v>-0.2</v>
      </c>
      <c r="FP604" s="20">
        <f t="shared" si="217"/>
        <v>-0.21779999999999999</v>
      </c>
      <c r="FQ604" s="20">
        <f t="shared" si="218"/>
        <v>100.06497725795971</v>
      </c>
      <c r="FV604" t="s">
        <v>751</v>
      </c>
      <c r="FW604" s="45">
        <v>742500</v>
      </c>
      <c r="FX604" s="45">
        <v>686667</v>
      </c>
      <c r="FY604">
        <v>5</v>
      </c>
      <c r="FZ604">
        <v>0</v>
      </c>
      <c r="GA604">
        <v>0</v>
      </c>
      <c r="GB604">
        <v>0</v>
      </c>
      <c r="GC604">
        <v>-2</v>
      </c>
      <c r="GD604">
        <v>2</v>
      </c>
      <c r="GE604">
        <v>3</v>
      </c>
      <c r="GF604">
        <v>46</v>
      </c>
      <c r="GG604">
        <v>-0.1</v>
      </c>
      <c r="GH604">
        <v>0</v>
      </c>
      <c r="GI604">
        <v>-0.2</v>
      </c>
      <c r="GJ604" s="42">
        <f t="shared" si="219"/>
        <v>-0.2</v>
      </c>
    </row>
    <row r="605" spans="1:192" x14ac:dyDescent="0.45">
      <c r="A605" s="40">
        <v>33478</v>
      </c>
      <c r="B605" t="s">
        <v>3192</v>
      </c>
      <c r="D605" t="s">
        <v>169</v>
      </c>
      <c r="E605" t="s">
        <v>169</v>
      </c>
      <c r="F605">
        <v>74</v>
      </c>
      <c r="G605">
        <v>197</v>
      </c>
      <c r="K605" t="s">
        <v>202</v>
      </c>
      <c r="L605">
        <v>2015</v>
      </c>
      <c r="M605">
        <v>26</v>
      </c>
      <c r="N605">
        <v>3</v>
      </c>
      <c r="O605">
        <v>8475949</v>
      </c>
      <c r="P605" t="s">
        <v>3193</v>
      </c>
      <c r="Q605" t="s">
        <v>3194</v>
      </c>
      <c r="R605" t="s">
        <v>3195</v>
      </c>
      <c r="S605" t="s">
        <v>3196</v>
      </c>
      <c r="T605" t="s">
        <v>725</v>
      </c>
      <c r="U605" t="s">
        <v>123</v>
      </c>
      <c r="V605">
        <v>3</v>
      </c>
      <c r="W605">
        <v>0</v>
      </c>
      <c r="X605">
        <v>0</v>
      </c>
      <c r="Y605">
        <v>0</v>
      </c>
      <c r="Z605">
        <v>0</v>
      </c>
      <c r="AA605">
        <v>28</v>
      </c>
      <c r="AB605">
        <v>84</v>
      </c>
      <c r="AC605" s="26">
        <f t="shared" si="198"/>
        <v>0</v>
      </c>
      <c r="AD605" s="20">
        <f t="shared" si="199"/>
        <v>-0.42857142857142855</v>
      </c>
      <c r="AE605" s="20">
        <v>0</v>
      </c>
      <c r="AF605">
        <v>1</v>
      </c>
      <c r="AG605">
        <v>0</v>
      </c>
      <c r="AH605">
        <v>0</v>
      </c>
      <c r="AI605">
        <v>35</v>
      </c>
      <c r="AJ605">
        <v>1531</v>
      </c>
      <c r="AK605" s="20">
        <v>25.516666666667</v>
      </c>
      <c r="AL605">
        <v>25.52</v>
      </c>
      <c r="AM605">
        <v>26</v>
      </c>
      <c r="AN605" s="26">
        <f t="shared" si="200"/>
        <v>8.5055555555555546</v>
      </c>
      <c r="AO605">
        <v>14.72</v>
      </c>
      <c r="AP605" s="41">
        <f t="shared" si="201"/>
        <v>0</v>
      </c>
      <c r="AQ605">
        <v>5</v>
      </c>
      <c r="AR605">
        <v>5</v>
      </c>
      <c r="AS605">
        <v>5</v>
      </c>
      <c r="AT605">
        <v>4</v>
      </c>
      <c r="AU605">
        <v>4</v>
      </c>
      <c r="AV605">
        <v>2</v>
      </c>
      <c r="AW605">
        <v>3</v>
      </c>
      <c r="AX605">
        <v>3</v>
      </c>
      <c r="AY605">
        <v>0</v>
      </c>
      <c r="AZ605">
        <v>0</v>
      </c>
      <c r="BA605" s="42">
        <f t="shared" si="202"/>
        <v>0</v>
      </c>
      <c r="BB605">
        <v>0.4</v>
      </c>
      <c r="BC605">
        <v>25.5</v>
      </c>
      <c r="BD605" s="20">
        <v>0</v>
      </c>
      <c r="BE605" s="20">
        <f t="shared" si="203"/>
        <v>5</v>
      </c>
      <c r="BF605" s="20">
        <f t="shared" si="204"/>
        <v>11.755485893416928</v>
      </c>
      <c r="BG605">
        <v>3</v>
      </c>
      <c r="BH605">
        <v>9</v>
      </c>
      <c r="BI605">
        <v>7</v>
      </c>
      <c r="BJ605" s="41">
        <f t="shared" si="205"/>
        <v>0.3</v>
      </c>
      <c r="BK605">
        <v>4</v>
      </c>
      <c r="BL605">
        <v>4</v>
      </c>
      <c r="BM605">
        <v>3</v>
      </c>
      <c r="BN605" s="42">
        <f t="shared" si="206"/>
        <v>1</v>
      </c>
      <c r="BO605">
        <v>2</v>
      </c>
      <c r="BP605">
        <v>4</v>
      </c>
      <c r="BQ605">
        <v>1</v>
      </c>
      <c r="BR605">
        <v>1</v>
      </c>
      <c r="BS605" s="41">
        <f t="shared" si="207"/>
        <v>6.25E-2</v>
      </c>
      <c r="BT605">
        <v>0</v>
      </c>
      <c r="BU605">
        <v>1</v>
      </c>
      <c r="BV605" s="41">
        <f t="shared" si="208"/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s="42">
        <f t="shared" si="209"/>
        <v>0</v>
      </c>
      <c r="DQ605" s="20">
        <v>-2.5000000000000001E-2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23</v>
      </c>
      <c r="DX605">
        <v>24</v>
      </c>
      <c r="DY605">
        <v>18</v>
      </c>
      <c r="DZ605">
        <v>15</v>
      </c>
      <c r="EA605">
        <v>12</v>
      </c>
      <c r="EB605">
        <v>12</v>
      </c>
      <c r="EC605">
        <v>1.1200000000000001</v>
      </c>
      <c r="ED605">
        <v>0.72</v>
      </c>
      <c r="EE605">
        <v>1</v>
      </c>
      <c r="EF605">
        <v>0</v>
      </c>
      <c r="EG605" s="41">
        <f t="shared" si="210"/>
        <v>8.3333333333333329E-2</v>
      </c>
      <c r="EH605" s="43">
        <f t="shared" si="211"/>
        <v>1</v>
      </c>
      <c r="EI605" s="44">
        <f t="shared" si="212"/>
        <v>1.0833333333333333</v>
      </c>
      <c r="EJ605">
        <v>23</v>
      </c>
      <c r="EK605">
        <v>24</v>
      </c>
      <c r="EL605">
        <v>18</v>
      </c>
      <c r="EM605">
        <v>15</v>
      </c>
      <c r="EN605">
        <v>12</v>
      </c>
      <c r="EO605">
        <v>12</v>
      </c>
      <c r="EP605">
        <v>1</v>
      </c>
      <c r="EQ605">
        <v>0</v>
      </c>
      <c r="ER605">
        <v>11</v>
      </c>
      <c r="ES605">
        <v>12</v>
      </c>
      <c r="ET605">
        <v>8</v>
      </c>
      <c r="EU605">
        <v>3</v>
      </c>
      <c r="EV605">
        <v>1</v>
      </c>
      <c r="EW605">
        <v>0</v>
      </c>
      <c r="EX605">
        <v>2</v>
      </c>
      <c r="EY605">
        <v>1</v>
      </c>
      <c r="EZ605">
        <v>-0.1</v>
      </c>
      <c r="FA605">
        <v>0.1</v>
      </c>
      <c r="FB605">
        <v>0</v>
      </c>
      <c r="FC605" s="20">
        <v>0.28999999999999998</v>
      </c>
      <c r="FD605" s="26">
        <f t="shared" si="213"/>
        <v>9.6666666666666665E-2</v>
      </c>
      <c r="FE605">
        <v>5.0000000000000001E-4</v>
      </c>
      <c r="FF605">
        <v>0</v>
      </c>
      <c r="FG605">
        <v>0</v>
      </c>
      <c r="FH605">
        <v>0</v>
      </c>
      <c r="FL605" s="42">
        <f t="shared" si="214"/>
        <v>5</v>
      </c>
      <c r="FM605" s="20">
        <f t="shared" si="215"/>
        <v>0</v>
      </c>
      <c r="FN605" s="41">
        <v>0</v>
      </c>
      <c r="FO605" s="20">
        <f t="shared" si="216"/>
        <v>0</v>
      </c>
      <c r="FP605" s="20">
        <f t="shared" si="217"/>
        <v>-5.0000000000000001E-3</v>
      </c>
      <c r="FQ605" s="20">
        <f t="shared" si="218"/>
        <v>110.50156739811914</v>
      </c>
      <c r="FR605">
        <v>24</v>
      </c>
      <c r="FS605" t="s">
        <v>314</v>
      </c>
      <c r="FT605">
        <v>190</v>
      </c>
      <c r="FU605" t="s">
        <v>731</v>
      </c>
      <c r="FV605" t="s">
        <v>711</v>
      </c>
      <c r="FW605" s="45">
        <v>650000</v>
      </c>
      <c r="FX605" s="45">
        <v>650000</v>
      </c>
      <c r="FY605">
        <v>24</v>
      </c>
      <c r="FZ605">
        <v>0</v>
      </c>
      <c r="GA605">
        <v>3</v>
      </c>
      <c r="GB605">
        <v>3</v>
      </c>
      <c r="GC605">
        <v>1</v>
      </c>
      <c r="GD605">
        <v>2</v>
      </c>
      <c r="GE605">
        <v>20</v>
      </c>
      <c r="GF605">
        <v>246</v>
      </c>
      <c r="GG605">
        <v>-0.4</v>
      </c>
      <c r="GH605">
        <v>0.30000000000000004</v>
      </c>
      <c r="GI605">
        <v>-0.1</v>
      </c>
      <c r="GJ605" s="42">
        <f t="shared" si="219"/>
        <v>0</v>
      </c>
    </row>
    <row r="606" spans="1:192" x14ac:dyDescent="0.45">
      <c r="A606" s="40">
        <v>35156</v>
      </c>
      <c r="B606" t="s">
        <v>1396</v>
      </c>
      <c r="C606" t="s">
        <v>145</v>
      </c>
      <c r="D606" t="s">
        <v>91</v>
      </c>
      <c r="E606" t="s">
        <v>91</v>
      </c>
      <c r="F606">
        <v>74</v>
      </c>
      <c r="G606">
        <v>190</v>
      </c>
      <c r="H606">
        <v>2014</v>
      </c>
      <c r="I606">
        <v>3</v>
      </c>
      <c r="J606">
        <v>67</v>
      </c>
      <c r="K606" t="s">
        <v>92</v>
      </c>
      <c r="L606">
        <v>2017</v>
      </c>
      <c r="M606">
        <v>21</v>
      </c>
      <c r="N606">
        <v>1</v>
      </c>
      <c r="O606">
        <v>8477998</v>
      </c>
      <c r="P606" t="s">
        <v>3197</v>
      </c>
      <c r="Q606" t="s">
        <v>3198</v>
      </c>
      <c r="R606" t="s">
        <v>3199</v>
      </c>
      <c r="S606" t="s">
        <v>2403</v>
      </c>
      <c r="T606" t="s">
        <v>725</v>
      </c>
      <c r="U606" t="s">
        <v>343</v>
      </c>
      <c r="V606">
        <v>2</v>
      </c>
      <c r="W606">
        <v>2</v>
      </c>
      <c r="X606">
        <v>1</v>
      </c>
      <c r="Y606">
        <v>1</v>
      </c>
      <c r="Z606">
        <v>3</v>
      </c>
      <c r="AA606">
        <v>23</v>
      </c>
      <c r="AB606">
        <v>62</v>
      </c>
      <c r="AC606" s="26">
        <f t="shared" si="198"/>
        <v>1.5</v>
      </c>
      <c r="AD606" s="20">
        <f t="shared" si="199"/>
        <v>0</v>
      </c>
      <c r="AE606" s="20">
        <v>1.2889999999999999</v>
      </c>
      <c r="AF606">
        <v>3</v>
      </c>
      <c r="AG606">
        <v>0.60000000000000009</v>
      </c>
      <c r="AH606">
        <v>0</v>
      </c>
      <c r="AI606">
        <v>35</v>
      </c>
      <c r="AJ606">
        <v>1431</v>
      </c>
      <c r="AK606" s="20">
        <v>23.85</v>
      </c>
      <c r="AL606">
        <v>23.85</v>
      </c>
      <c r="AM606">
        <v>24</v>
      </c>
      <c r="AN606" s="26">
        <f t="shared" si="200"/>
        <v>11.925000000000001</v>
      </c>
      <c r="AO606">
        <v>20.13</v>
      </c>
      <c r="AP606" s="41">
        <f t="shared" si="201"/>
        <v>1</v>
      </c>
      <c r="AQ606">
        <v>8</v>
      </c>
      <c r="AR606">
        <v>8</v>
      </c>
      <c r="AS606">
        <v>8</v>
      </c>
      <c r="AT606">
        <v>7</v>
      </c>
      <c r="AU606">
        <v>7</v>
      </c>
      <c r="AV606">
        <v>6</v>
      </c>
      <c r="AW606">
        <v>4</v>
      </c>
      <c r="AX606">
        <v>2</v>
      </c>
      <c r="AY606">
        <v>2</v>
      </c>
      <c r="AZ606">
        <v>1</v>
      </c>
      <c r="BA606" s="42">
        <f t="shared" si="202"/>
        <v>3</v>
      </c>
      <c r="BB606">
        <v>0.36</v>
      </c>
      <c r="BC606">
        <v>26.5</v>
      </c>
      <c r="BD606" s="20">
        <v>6.3</v>
      </c>
      <c r="BE606" s="20">
        <f t="shared" si="203"/>
        <v>14.3</v>
      </c>
      <c r="BF606" s="20">
        <f t="shared" si="204"/>
        <v>35.974842767295598</v>
      </c>
      <c r="BG606">
        <v>5</v>
      </c>
      <c r="BH606">
        <v>9</v>
      </c>
      <c r="BI606">
        <v>7</v>
      </c>
      <c r="BJ606" s="41">
        <f t="shared" si="205"/>
        <v>0.41666666666666669</v>
      </c>
      <c r="BK606">
        <v>5</v>
      </c>
      <c r="BL606">
        <v>5</v>
      </c>
      <c r="BM606">
        <v>5</v>
      </c>
      <c r="BN606" s="42">
        <f t="shared" si="206"/>
        <v>0</v>
      </c>
      <c r="BO606">
        <v>1</v>
      </c>
      <c r="BP606">
        <v>0</v>
      </c>
      <c r="BQ606">
        <v>1</v>
      </c>
      <c r="BR606">
        <v>1</v>
      </c>
      <c r="BS606" s="41">
        <f t="shared" si="207"/>
        <v>5.2631578947368418E-2</v>
      </c>
      <c r="BT606">
        <v>0</v>
      </c>
      <c r="BU606">
        <v>0</v>
      </c>
      <c r="BV606" s="41">
        <f t="shared" si="208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2</v>
      </c>
      <c r="DE606">
        <v>0</v>
      </c>
      <c r="DF606">
        <v>0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s="42">
        <f t="shared" si="209"/>
        <v>0</v>
      </c>
      <c r="DQ606" s="20">
        <v>-4.3000000000000003E-2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20</v>
      </c>
      <c r="DX606">
        <v>21</v>
      </c>
      <c r="DY606">
        <v>16</v>
      </c>
      <c r="DZ606">
        <v>18</v>
      </c>
      <c r="EA606">
        <v>14</v>
      </c>
      <c r="EB606">
        <v>13</v>
      </c>
      <c r="EC606">
        <v>0.84</v>
      </c>
      <c r="ED606">
        <v>0.84</v>
      </c>
      <c r="EE606">
        <v>3</v>
      </c>
      <c r="EF606">
        <v>1</v>
      </c>
      <c r="EG606" s="41">
        <f t="shared" si="210"/>
        <v>0.21428571428571427</v>
      </c>
      <c r="EH606" s="43">
        <f t="shared" si="211"/>
        <v>0.92307692307692313</v>
      </c>
      <c r="EI606" s="44">
        <f t="shared" si="212"/>
        <v>1.1373626373626373</v>
      </c>
      <c r="EJ606">
        <v>20</v>
      </c>
      <c r="EK606">
        <v>21</v>
      </c>
      <c r="EL606">
        <v>16</v>
      </c>
      <c r="EM606">
        <v>18</v>
      </c>
      <c r="EN606">
        <v>14</v>
      </c>
      <c r="EO606">
        <v>13</v>
      </c>
      <c r="EP606">
        <v>3</v>
      </c>
      <c r="EQ606">
        <v>1</v>
      </c>
      <c r="ER606">
        <v>8</v>
      </c>
      <c r="ES606">
        <v>8</v>
      </c>
      <c r="ET606">
        <v>3</v>
      </c>
      <c r="EU606">
        <v>1</v>
      </c>
      <c r="EV606">
        <v>2</v>
      </c>
      <c r="EW606">
        <v>0</v>
      </c>
      <c r="EX606">
        <v>2</v>
      </c>
      <c r="EY606">
        <v>0</v>
      </c>
      <c r="EZ606">
        <v>0.4</v>
      </c>
      <c r="FA606">
        <v>0.1</v>
      </c>
      <c r="FB606">
        <v>0.60000000000000009</v>
      </c>
      <c r="FC606" s="20">
        <v>3.5</v>
      </c>
      <c r="FD606" s="26">
        <f t="shared" si="213"/>
        <v>1.75</v>
      </c>
      <c r="FE606">
        <v>0.8155</v>
      </c>
      <c r="FF606">
        <v>0</v>
      </c>
      <c r="FG606">
        <v>0</v>
      </c>
      <c r="FH606">
        <v>0</v>
      </c>
      <c r="FL606" s="42">
        <f t="shared" si="214"/>
        <v>6</v>
      </c>
      <c r="FM606" s="20">
        <f t="shared" si="215"/>
        <v>0</v>
      </c>
      <c r="FN606" s="41">
        <v>0.3677130045</v>
      </c>
      <c r="FO606" s="20">
        <f t="shared" si="216"/>
        <v>3</v>
      </c>
      <c r="FP606" s="20">
        <f t="shared" si="217"/>
        <v>2.9914000000000001</v>
      </c>
      <c r="FQ606" s="20">
        <f t="shared" si="218"/>
        <v>103.14465408805032</v>
      </c>
      <c r="FV606" t="s">
        <v>751</v>
      </c>
      <c r="FW606" s="45">
        <v>730000</v>
      </c>
      <c r="FX606" s="45">
        <v>746667</v>
      </c>
      <c r="FY606">
        <v>2</v>
      </c>
      <c r="FZ606">
        <v>2</v>
      </c>
      <c r="GA606">
        <v>1</v>
      </c>
      <c r="GB606">
        <v>3</v>
      </c>
      <c r="GC606">
        <v>3</v>
      </c>
      <c r="GD606">
        <v>0</v>
      </c>
      <c r="GE606">
        <v>6</v>
      </c>
      <c r="GF606">
        <v>24</v>
      </c>
      <c r="GG606">
        <v>0.4</v>
      </c>
      <c r="GH606">
        <v>0.1</v>
      </c>
      <c r="GI606">
        <v>0.60000000000000009</v>
      </c>
      <c r="GJ606" s="42">
        <f t="shared" si="219"/>
        <v>3</v>
      </c>
    </row>
    <row r="607" spans="1:192" x14ac:dyDescent="0.45">
      <c r="A607" s="40">
        <v>34966</v>
      </c>
      <c r="B607" t="s">
        <v>207</v>
      </c>
      <c r="C607" t="s">
        <v>208</v>
      </c>
      <c r="D607" t="s">
        <v>91</v>
      </c>
      <c r="E607" t="s">
        <v>91</v>
      </c>
      <c r="F607">
        <v>76</v>
      </c>
      <c r="G607">
        <v>214</v>
      </c>
      <c r="H607">
        <v>2014</v>
      </c>
      <c r="I607">
        <v>3</v>
      </c>
      <c r="J607">
        <v>73</v>
      </c>
      <c r="K607" t="s">
        <v>202</v>
      </c>
      <c r="L607">
        <v>2015</v>
      </c>
      <c r="M607">
        <v>22</v>
      </c>
      <c r="N607">
        <v>3</v>
      </c>
      <c r="O607">
        <v>8478004</v>
      </c>
      <c r="P607" t="s">
        <v>3200</v>
      </c>
      <c r="Q607" t="s">
        <v>3201</v>
      </c>
      <c r="R607" t="s">
        <v>3202</v>
      </c>
      <c r="S607" t="s">
        <v>1315</v>
      </c>
      <c r="T607" t="s">
        <v>720</v>
      </c>
      <c r="U607" t="s">
        <v>178</v>
      </c>
      <c r="V607">
        <v>18</v>
      </c>
      <c r="W607">
        <v>0</v>
      </c>
      <c r="X607">
        <v>1</v>
      </c>
      <c r="Y607">
        <v>0</v>
      </c>
      <c r="Z607">
        <v>1</v>
      </c>
      <c r="AA607">
        <v>29</v>
      </c>
      <c r="AB607">
        <v>53</v>
      </c>
      <c r="AC607" s="26">
        <f t="shared" si="198"/>
        <v>5.5555555555555552E-2</v>
      </c>
      <c r="AD607" s="20">
        <f t="shared" si="199"/>
        <v>1</v>
      </c>
      <c r="AE607" s="20">
        <v>0.315</v>
      </c>
      <c r="AF607">
        <v>-5</v>
      </c>
      <c r="AG607">
        <v>-3</v>
      </c>
      <c r="AH607">
        <v>6</v>
      </c>
      <c r="AI607">
        <v>405</v>
      </c>
      <c r="AJ607">
        <v>18063</v>
      </c>
      <c r="AK607" s="20">
        <v>301.05</v>
      </c>
      <c r="AL607">
        <v>301.05</v>
      </c>
      <c r="AM607">
        <v>301</v>
      </c>
      <c r="AN607" s="26">
        <f t="shared" si="200"/>
        <v>16.725000000000001</v>
      </c>
      <c r="AO607">
        <v>28.34</v>
      </c>
      <c r="AP607" s="41">
        <f t="shared" si="201"/>
        <v>0.16666666666666666</v>
      </c>
      <c r="AQ607">
        <v>38</v>
      </c>
      <c r="AR607">
        <v>38</v>
      </c>
      <c r="AS607">
        <v>38</v>
      </c>
      <c r="AT607">
        <v>24</v>
      </c>
      <c r="AU607">
        <v>24</v>
      </c>
      <c r="AV607">
        <v>14</v>
      </c>
      <c r="AW607">
        <v>6</v>
      </c>
      <c r="AX607">
        <v>0</v>
      </c>
      <c r="AY607">
        <v>1</v>
      </c>
      <c r="AZ607">
        <v>3</v>
      </c>
      <c r="BA607" s="42">
        <f t="shared" si="202"/>
        <v>4</v>
      </c>
      <c r="BB607">
        <v>0.45</v>
      </c>
      <c r="BC607">
        <v>74.214299999999994</v>
      </c>
      <c r="BD607" s="20">
        <v>0</v>
      </c>
      <c r="BE607" s="20">
        <f t="shared" si="203"/>
        <v>38</v>
      </c>
      <c r="BF607" s="20">
        <f t="shared" si="204"/>
        <v>7.573492775286498</v>
      </c>
      <c r="BG607">
        <v>89</v>
      </c>
      <c r="BH607">
        <v>78</v>
      </c>
      <c r="BI607">
        <v>92</v>
      </c>
      <c r="BJ607" s="41">
        <f t="shared" si="205"/>
        <v>0.49171270718232046</v>
      </c>
      <c r="BK607">
        <v>56</v>
      </c>
      <c r="BL607">
        <v>56</v>
      </c>
      <c r="BM607">
        <v>20</v>
      </c>
      <c r="BN607" s="42">
        <f t="shared" si="206"/>
        <v>36</v>
      </c>
      <c r="BO607">
        <v>10</v>
      </c>
      <c r="BP607">
        <v>11</v>
      </c>
      <c r="BQ607">
        <v>4</v>
      </c>
      <c r="BR607">
        <v>18</v>
      </c>
      <c r="BS607" s="41">
        <f t="shared" si="207"/>
        <v>7.407407407407407E-2</v>
      </c>
      <c r="BT607">
        <v>0</v>
      </c>
      <c r="BU607">
        <v>0</v>
      </c>
      <c r="BV607" s="41">
        <f t="shared" si="208"/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10</v>
      </c>
      <c r="DA607">
        <v>0</v>
      </c>
      <c r="DB607">
        <v>0</v>
      </c>
      <c r="DC607">
        <v>3</v>
      </c>
      <c r="DD607">
        <v>2</v>
      </c>
      <c r="DE607">
        <v>0</v>
      </c>
      <c r="DF607">
        <v>0</v>
      </c>
      <c r="DG607">
        <v>9</v>
      </c>
      <c r="DH607">
        <v>3</v>
      </c>
      <c r="DI607">
        <v>0</v>
      </c>
      <c r="DJ607">
        <v>4</v>
      </c>
      <c r="DK607">
        <v>4</v>
      </c>
      <c r="DL607">
        <v>0</v>
      </c>
      <c r="DM607">
        <v>0</v>
      </c>
      <c r="DN607">
        <v>0</v>
      </c>
      <c r="DO607">
        <v>0</v>
      </c>
      <c r="DP607" s="42">
        <f t="shared" si="209"/>
        <v>-3</v>
      </c>
      <c r="DQ607" s="20">
        <v>-1.724</v>
      </c>
      <c r="DR607">
        <v>3</v>
      </c>
      <c r="DS607">
        <v>0</v>
      </c>
      <c r="DT607">
        <v>0</v>
      </c>
      <c r="DU607">
        <v>0</v>
      </c>
      <c r="DV607">
        <v>0</v>
      </c>
      <c r="DW607">
        <v>243</v>
      </c>
      <c r="DX607">
        <v>306</v>
      </c>
      <c r="DY607">
        <v>167</v>
      </c>
      <c r="DZ607">
        <v>225</v>
      </c>
      <c r="EA607">
        <v>123</v>
      </c>
      <c r="EB607">
        <v>163</v>
      </c>
      <c r="EC607">
        <v>8.7200000000000006</v>
      </c>
      <c r="ED607">
        <v>15.61</v>
      </c>
      <c r="EE607">
        <v>6</v>
      </c>
      <c r="EF607">
        <v>14</v>
      </c>
      <c r="EG607" s="41">
        <f t="shared" si="210"/>
        <v>4.878048780487805E-2</v>
      </c>
      <c r="EH607" s="43">
        <f t="shared" si="211"/>
        <v>0.91411042944785281</v>
      </c>
      <c r="EI607" s="44">
        <f t="shared" si="212"/>
        <v>0.9628909172527309</v>
      </c>
      <c r="EJ607">
        <v>243</v>
      </c>
      <c r="EK607">
        <v>305</v>
      </c>
      <c r="EL607">
        <v>168</v>
      </c>
      <c r="EM607">
        <v>224</v>
      </c>
      <c r="EN607">
        <v>124</v>
      </c>
      <c r="EO607">
        <v>162</v>
      </c>
      <c r="EP607">
        <v>6</v>
      </c>
      <c r="EQ607">
        <v>14</v>
      </c>
      <c r="ER607">
        <v>110</v>
      </c>
      <c r="ES607">
        <v>154</v>
      </c>
      <c r="ET607">
        <v>41</v>
      </c>
      <c r="EU607">
        <v>62</v>
      </c>
      <c r="EV607">
        <v>3</v>
      </c>
      <c r="EW607">
        <v>7</v>
      </c>
      <c r="EX607">
        <v>32</v>
      </c>
      <c r="EY607">
        <v>20</v>
      </c>
      <c r="EZ607">
        <v>-0.30000000000000004</v>
      </c>
      <c r="FA607">
        <v>0.30000000000000004</v>
      </c>
      <c r="FB607">
        <v>0</v>
      </c>
      <c r="FC607" s="20">
        <v>-0.9</v>
      </c>
      <c r="FD607" s="26">
        <f t="shared" si="213"/>
        <v>-0.05</v>
      </c>
      <c r="FE607">
        <v>9.1000000000000004E-3</v>
      </c>
      <c r="FF607">
        <v>-0.48</v>
      </c>
      <c r="FG607">
        <v>0.01</v>
      </c>
      <c r="FH607">
        <v>-0.47</v>
      </c>
      <c r="FL607" s="42">
        <f t="shared" si="214"/>
        <v>80</v>
      </c>
      <c r="FM607" s="20">
        <f t="shared" si="215"/>
        <v>20</v>
      </c>
      <c r="FN607" s="41">
        <v>0</v>
      </c>
      <c r="FO607" s="20">
        <f t="shared" si="216"/>
        <v>0.4</v>
      </c>
      <c r="FP607" s="20">
        <f t="shared" si="217"/>
        <v>0.6552</v>
      </c>
      <c r="FQ607" s="20">
        <f t="shared" si="218"/>
        <v>109.41704035874439</v>
      </c>
      <c r="FV607" t="s">
        <v>751</v>
      </c>
      <c r="FW607" s="45">
        <v>650000</v>
      </c>
      <c r="FX607" s="45">
        <v>653333</v>
      </c>
      <c r="FY607">
        <v>21</v>
      </c>
      <c r="FZ607">
        <v>0</v>
      </c>
      <c r="GA607">
        <v>1</v>
      </c>
      <c r="GB607">
        <v>1</v>
      </c>
      <c r="GC607">
        <v>-6</v>
      </c>
      <c r="GD607">
        <v>6</v>
      </c>
      <c r="GE607">
        <v>17</v>
      </c>
      <c r="GF607">
        <v>346</v>
      </c>
      <c r="GG607">
        <v>-0.30000000000000004</v>
      </c>
      <c r="GH607">
        <v>0.30000000000000004</v>
      </c>
      <c r="GI607">
        <v>0</v>
      </c>
      <c r="GJ607" s="42">
        <f t="shared" si="219"/>
        <v>0.4</v>
      </c>
    </row>
    <row r="608" spans="1:192" x14ac:dyDescent="0.45">
      <c r="A608" s="40">
        <v>31082</v>
      </c>
      <c r="B608" t="s">
        <v>3203</v>
      </c>
      <c r="C608" t="s">
        <v>475</v>
      </c>
      <c r="D608" t="s">
        <v>91</v>
      </c>
      <c r="E608" t="s">
        <v>91</v>
      </c>
      <c r="F608">
        <v>70</v>
      </c>
      <c r="G608">
        <v>195</v>
      </c>
      <c r="K608" t="s">
        <v>202</v>
      </c>
      <c r="L608">
        <v>2009</v>
      </c>
      <c r="M608">
        <v>32</v>
      </c>
      <c r="N608">
        <v>9</v>
      </c>
      <c r="O608">
        <v>8473914</v>
      </c>
      <c r="P608" t="s">
        <v>3204</v>
      </c>
      <c r="Q608" t="s">
        <v>3205</v>
      </c>
      <c r="R608" t="s">
        <v>3206</v>
      </c>
      <c r="S608" t="s">
        <v>884</v>
      </c>
      <c r="T608" t="s">
        <v>716</v>
      </c>
      <c r="U608" t="s">
        <v>3207</v>
      </c>
      <c r="V608">
        <v>80</v>
      </c>
      <c r="W608">
        <v>9</v>
      </c>
      <c r="X608">
        <v>14</v>
      </c>
      <c r="Y608">
        <v>6</v>
      </c>
      <c r="Z608">
        <v>23</v>
      </c>
      <c r="AA608">
        <v>0</v>
      </c>
      <c r="AB608">
        <v>0</v>
      </c>
      <c r="AC608" s="26">
        <f t="shared" si="198"/>
        <v>0.28749999999999998</v>
      </c>
      <c r="AD608" s="20">
        <f t="shared" si="199"/>
        <v>-8.2970711297071134</v>
      </c>
      <c r="AE608" s="20">
        <v>8.7210000000000001</v>
      </c>
      <c r="AF608">
        <v>-17</v>
      </c>
      <c r="AG608">
        <v>-4.7</v>
      </c>
      <c r="AH608">
        <v>10</v>
      </c>
      <c r="AI608">
        <v>1454</v>
      </c>
      <c r="AJ608">
        <v>61671</v>
      </c>
      <c r="AK608" s="20">
        <v>1027.8499999999999</v>
      </c>
      <c r="AL608">
        <v>1028.75</v>
      </c>
      <c r="AM608">
        <v>1028</v>
      </c>
      <c r="AN608" s="26">
        <f t="shared" si="200"/>
        <v>12.848125</v>
      </c>
      <c r="AO608">
        <v>21.51</v>
      </c>
      <c r="AP608" s="41">
        <f t="shared" si="201"/>
        <v>0.67647058823529416</v>
      </c>
      <c r="AQ608">
        <v>187</v>
      </c>
      <c r="AR608">
        <v>187</v>
      </c>
      <c r="AS608">
        <v>187</v>
      </c>
      <c r="AT608">
        <v>141</v>
      </c>
      <c r="AU608">
        <v>141</v>
      </c>
      <c r="AV608">
        <v>111</v>
      </c>
      <c r="AW608">
        <v>94</v>
      </c>
      <c r="AX608">
        <v>36</v>
      </c>
      <c r="AY608">
        <v>5</v>
      </c>
      <c r="AZ608">
        <v>8</v>
      </c>
      <c r="BA608" s="42">
        <f t="shared" si="202"/>
        <v>13</v>
      </c>
      <c r="BB608">
        <v>10.72</v>
      </c>
      <c r="BC608">
        <v>35.675699999999999</v>
      </c>
      <c r="BD608" s="20">
        <v>197.4</v>
      </c>
      <c r="BE608" s="20">
        <f t="shared" si="203"/>
        <v>384.4</v>
      </c>
      <c r="BF608" s="20">
        <f t="shared" si="204"/>
        <v>22.419441069258809</v>
      </c>
      <c r="BG608">
        <v>357</v>
      </c>
      <c r="BH608">
        <v>258</v>
      </c>
      <c r="BI608">
        <v>498</v>
      </c>
      <c r="BJ608" s="41">
        <f t="shared" si="205"/>
        <v>0.41754385964912283</v>
      </c>
      <c r="BK608">
        <v>62</v>
      </c>
      <c r="BL608">
        <v>62</v>
      </c>
      <c r="BM608">
        <v>38</v>
      </c>
      <c r="BN608" s="42">
        <f t="shared" si="206"/>
        <v>24</v>
      </c>
      <c r="BO608">
        <v>30</v>
      </c>
      <c r="BP608">
        <v>20</v>
      </c>
      <c r="BQ608">
        <v>19</v>
      </c>
      <c r="BR608">
        <v>32</v>
      </c>
      <c r="BS608" s="41">
        <f t="shared" si="207"/>
        <v>4.1884816753926704E-2</v>
      </c>
      <c r="BT608">
        <v>473</v>
      </c>
      <c r="BU608">
        <v>414</v>
      </c>
      <c r="BV608" s="41">
        <f t="shared" si="208"/>
        <v>0.53325817361894023</v>
      </c>
      <c r="BW608">
        <v>221</v>
      </c>
      <c r="BX608">
        <v>207</v>
      </c>
      <c r="BY608">
        <v>119</v>
      </c>
      <c r="BZ608">
        <v>98</v>
      </c>
      <c r="CA608">
        <v>133</v>
      </c>
      <c r="CB608">
        <v>109</v>
      </c>
      <c r="CC608">
        <v>162</v>
      </c>
      <c r="CD608">
        <v>116</v>
      </c>
      <c r="CE608">
        <v>164</v>
      </c>
      <c r="CF608">
        <v>168</v>
      </c>
      <c r="CG608">
        <v>249</v>
      </c>
      <c r="CH608">
        <v>216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3</v>
      </c>
      <c r="CT608">
        <v>0</v>
      </c>
      <c r="CU608">
        <v>0</v>
      </c>
      <c r="CV608">
        <v>4</v>
      </c>
      <c r="CW608">
        <v>0</v>
      </c>
      <c r="CX608">
        <v>3</v>
      </c>
      <c r="CY608">
        <v>0</v>
      </c>
      <c r="CZ608">
        <v>27</v>
      </c>
      <c r="DA608">
        <v>8</v>
      </c>
      <c r="DB608">
        <v>1</v>
      </c>
      <c r="DC608">
        <v>17</v>
      </c>
      <c r="DD608">
        <v>24</v>
      </c>
      <c r="DE608">
        <v>5</v>
      </c>
      <c r="DF608">
        <v>2</v>
      </c>
      <c r="DG608">
        <v>54</v>
      </c>
      <c r="DH608">
        <v>5</v>
      </c>
      <c r="DI608">
        <v>1</v>
      </c>
      <c r="DJ608">
        <v>4</v>
      </c>
      <c r="DK608">
        <v>4</v>
      </c>
      <c r="DL608">
        <v>0</v>
      </c>
      <c r="DM608">
        <v>1</v>
      </c>
      <c r="DN608">
        <v>1</v>
      </c>
      <c r="DO608">
        <v>0</v>
      </c>
      <c r="DP608" s="42">
        <f t="shared" si="209"/>
        <v>-4</v>
      </c>
      <c r="DQ608" s="20">
        <v>-4.024</v>
      </c>
      <c r="DR608">
        <v>5</v>
      </c>
      <c r="DS608">
        <v>0</v>
      </c>
      <c r="DT608">
        <v>0</v>
      </c>
      <c r="DU608">
        <v>0</v>
      </c>
      <c r="DV608">
        <v>0</v>
      </c>
      <c r="DW608">
        <v>972</v>
      </c>
      <c r="DX608">
        <v>994</v>
      </c>
      <c r="DY608">
        <v>717</v>
      </c>
      <c r="DZ608">
        <v>732</v>
      </c>
      <c r="EA608">
        <v>516</v>
      </c>
      <c r="EB608">
        <v>537</v>
      </c>
      <c r="EC608">
        <v>49</v>
      </c>
      <c r="ED608">
        <v>58.05</v>
      </c>
      <c r="EE608">
        <v>34</v>
      </c>
      <c r="EF608">
        <v>64</v>
      </c>
      <c r="EG608" s="41">
        <f t="shared" si="210"/>
        <v>6.589147286821706E-2</v>
      </c>
      <c r="EH608" s="43">
        <f t="shared" si="211"/>
        <v>0.88081936685288642</v>
      </c>
      <c r="EI608" s="44">
        <f t="shared" si="212"/>
        <v>0.94671083972110348</v>
      </c>
      <c r="EJ608">
        <v>971</v>
      </c>
      <c r="EK608">
        <v>992</v>
      </c>
      <c r="EL608">
        <v>714</v>
      </c>
      <c r="EM608">
        <v>729</v>
      </c>
      <c r="EN608">
        <v>513</v>
      </c>
      <c r="EO608">
        <v>533</v>
      </c>
      <c r="EP608">
        <v>34</v>
      </c>
      <c r="EQ608">
        <v>62</v>
      </c>
      <c r="ER608">
        <v>476</v>
      </c>
      <c r="ES608">
        <v>504</v>
      </c>
      <c r="ET608">
        <v>177</v>
      </c>
      <c r="EU608">
        <v>203</v>
      </c>
      <c r="EV608">
        <v>16</v>
      </c>
      <c r="EW608">
        <v>33</v>
      </c>
      <c r="EX608">
        <v>56</v>
      </c>
      <c r="EY608">
        <v>32</v>
      </c>
      <c r="EZ608">
        <v>0.4</v>
      </c>
      <c r="FA608">
        <v>0.5</v>
      </c>
      <c r="FB608">
        <v>0.9</v>
      </c>
      <c r="FC608" s="20">
        <v>20.16</v>
      </c>
      <c r="FD608" s="26">
        <f t="shared" si="213"/>
        <v>0.252</v>
      </c>
      <c r="FE608">
        <v>1.3485</v>
      </c>
      <c r="FF608">
        <v>-0.18</v>
      </c>
      <c r="FG608">
        <v>0.05</v>
      </c>
      <c r="FH608">
        <v>-0.12</v>
      </c>
      <c r="FI608">
        <v>1</v>
      </c>
      <c r="FJ608">
        <v>0</v>
      </c>
      <c r="FK608">
        <v>0</v>
      </c>
      <c r="FL608" s="42">
        <f t="shared" si="214"/>
        <v>104</v>
      </c>
      <c r="FM608" s="20">
        <f t="shared" si="215"/>
        <v>16.2</v>
      </c>
      <c r="FN608" s="41">
        <v>6.6918905000000001E-2</v>
      </c>
      <c r="FO608" s="20">
        <f t="shared" si="216"/>
        <v>22</v>
      </c>
      <c r="FP608" s="20">
        <f t="shared" si="217"/>
        <v>22.1952</v>
      </c>
      <c r="FQ608" s="20">
        <f t="shared" si="218"/>
        <v>114.66342648845686</v>
      </c>
      <c r="FV608" t="s">
        <v>711</v>
      </c>
      <c r="FW608" s="45">
        <v>1800000</v>
      </c>
      <c r="FX608" s="45">
        <v>1800000</v>
      </c>
      <c r="FY608">
        <v>558</v>
      </c>
      <c r="FZ608">
        <v>93</v>
      </c>
      <c r="GA608">
        <v>117</v>
      </c>
      <c r="GB608">
        <v>210</v>
      </c>
      <c r="GC608">
        <v>-48</v>
      </c>
      <c r="GD608">
        <v>90</v>
      </c>
      <c r="GE608">
        <v>866</v>
      </c>
      <c r="GF608">
        <v>8096</v>
      </c>
      <c r="GG608">
        <v>10.9</v>
      </c>
      <c r="GH608">
        <v>7.2</v>
      </c>
      <c r="GI608">
        <v>18.100000000000001</v>
      </c>
      <c r="GJ608" s="42">
        <f t="shared" si="219"/>
        <v>22</v>
      </c>
    </row>
    <row r="609" spans="1:192" x14ac:dyDescent="0.45">
      <c r="A609" s="40">
        <v>35199</v>
      </c>
      <c r="B609" t="s">
        <v>3208</v>
      </c>
      <c r="C609" t="s">
        <v>106</v>
      </c>
      <c r="D609" t="s">
        <v>107</v>
      </c>
      <c r="E609" t="s">
        <v>107</v>
      </c>
      <c r="F609">
        <v>71</v>
      </c>
      <c r="G609">
        <v>193</v>
      </c>
      <c r="H609">
        <v>2014</v>
      </c>
      <c r="I609">
        <v>3</v>
      </c>
      <c r="J609">
        <v>80</v>
      </c>
      <c r="K609" t="s">
        <v>202</v>
      </c>
      <c r="L609">
        <v>2017</v>
      </c>
      <c r="M609">
        <v>21</v>
      </c>
      <c r="N609">
        <v>1</v>
      </c>
      <c r="O609">
        <v>8478011</v>
      </c>
      <c r="P609" t="s">
        <v>3209</v>
      </c>
      <c r="Q609" t="s">
        <v>3210</v>
      </c>
      <c r="R609" t="s">
        <v>3211</v>
      </c>
      <c r="S609" t="s">
        <v>3212</v>
      </c>
      <c r="T609" t="s">
        <v>720</v>
      </c>
      <c r="U609" t="s">
        <v>30</v>
      </c>
      <c r="V609">
        <v>1</v>
      </c>
      <c r="W609">
        <v>0</v>
      </c>
      <c r="X609">
        <v>2</v>
      </c>
      <c r="Y609">
        <v>0</v>
      </c>
      <c r="Z609">
        <v>2</v>
      </c>
      <c r="AA609">
        <v>26</v>
      </c>
      <c r="AB609">
        <v>74</v>
      </c>
      <c r="AC609" s="26">
        <f t="shared" si="198"/>
        <v>2</v>
      </c>
      <c r="AD609" s="20">
        <f t="shared" si="199"/>
        <v>0</v>
      </c>
      <c r="AE609" s="20">
        <v>0.58699999999999997</v>
      </c>
      <c r="AF609">
        <v>1</v>
      </c>
      <c r="AG609">
        <v>0.5</v>
      </c>
      <c r="AH609">
        <v>0</v>
      </c>
      <c r="AI609">
        <v>21</v>
      </c>
      <c r="AJ609">
        <v>947</v>
      </c>
      <c r="AK609" s="20">
        <v>15.783333333332999</v>
      </c>
      <c r="AL609">
        <v>15.78</v>
      </c>
      <c r="AM609">
        <v>16</v>
      </c>
      <c r="AN609" s="26">
        <f t="shared" si="200"/>
        <v>15.783333333333333</v>
      </c>
      <c r="AO609">
        <v>26.3</v>
      </c>
      <c r="AP609" s="41">
        <f t="shared" si="201"/>
        <v>1</v>
      </c>
      <c r="AQ609">
        <v>4</v>
      </c>
      <c r="AR609">
        <v>4</v>
      </c>
      <c r="AS609">
        <v>4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0</v>
      </c>
      <c r="BA609" s="42">
        <f t="shared" si="202"/>
        <v>0</v>
      </c>
      <c r="BB609">
        <v>0.02</v>
      </c>
      <c r="BC609">
        <v>0</v>
      </c>
      <c r="BD609" s="20">
        <v>0</v>
      </c>
      <c r="BE609" s="20">
        <f t="shared" si="203"/>
        <v>4</v>
      </c>
      <c r="BF609" s="20">
        <f t="shared" si="204"/>
        <v>15.209125475285173</v>
      </c>
      <c r="BG609">
        <v>1</v>
      </c>
      <c r="BH609">
        <v>4</v>
      </c>
      <c r="BI609">
        <v>5</v>
      </c>
      <c r="BJ609" s="41">
        <f t="shared" si="205"/>
        <v>0.16666666666666666</v>
      </c>
      <c r="BK609">
        <v>1</v>
      </c>
      <c r="BL609">
        <v>1</v>
      </c>
      <c r="BM609">
        <v>0</v>
      </c>
      <c r="BN609" s="42">
        <f t="shared" si="206"/>
        <v>1</v>
      </c>
      <c r="BO609">
        <v>2</v>
      </c>
      <c r="BP609">
        <v>0</v>
      </c>
      <c r="BQ609">
        <v>0</v>
      </c>
      <c r="BR609">
        <v>1</v>
      </c>
      <c r="BS609" s="41">
        <f t="shared" si="207"/>
        <v>7.6923076923076927E-2</v>
      </c>
      <c r="BT609">
        <v>0</v>
      </c>
      <c r="BU609">
        <v>0</v>
      </c>
      <c r="BV609" s="41">
        <f t="shared" si="208"/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s="42">
        <f t="shared" si="209"/>
        <v>0</v>
      </c>
      <c r="DQ609" s="20">
        <v>6.7000000000000004E-2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21</v>
      </c>
      <c r="DX609">
        <v>18</v>
      </c>
      <c r="DY609">
        <v>11</v>
      </c>
      <c r="DZ609">
        <v>12</v>
      </c>
      <c r="EA609">
        <v>7</v>
      </c>
      <c r="EB609">
        <v>6</v>
      </c>
      <c r="EC609">
        <v>0.62</v>
      </c>
      <c r="ED609">
        <v>0.49</v>
      </c>
      <c r="EE609">
        <v>2</v>
      </c>
      <c r="EF609">
        <v>1</v>
      </c>
      <c r="EG609" s="41">
        <f t="shared" si="210"/>
        <v>0.2857142857142857</v>
      </c>
      <c r="EH609" s="43">
        <f t="shared" si="211"/>
        <v>0.83333333333333337</v>
      </c>
      <c r="EI609" s="44">
        <f t="shared" si="212"/>
        <v>1.1190476190476191</v>
      </c>
      <c r="EJ609">
        <v>21</v>
      </c>
      <c r="EK609">
        <v>18</v>
      </c>
      <c r="EL609">
        <v>11</v>
      </c>
      <c r="EM609">
        <v>12</v>
      </c>
      <c r="EN609">
        <v>7</v>
      </c>
      <c r="EO609">
        <v>6</v>
      </c>
      <c r="EP609">
        <v>2</v>
      </c>
      <c r="EQ609">
        <v>1</v>
      </c>
      <c r="ER609">
        <v>12</v>
      </c>
      <c r="ES609">
        <v>7</v>
      </c>
      <c r="ET609">
        <v>6</v>
      </c>
      <c r="EU609">
        <v>4</v>
      </c>
      <c r="EV609">
        <v>1</v>
      </c>
      <c r="EW609">
        <v>0</v>
      </c>
      <c r="EX609">
        <v>1</v>
      </c>
      <c r="EY609">
        <v>0</v>
      </c>
      <c r="EZ609">
        <v>0.2</v>
      </c>
      <c r="FA609">
        <v>0.1</v>
      </c>
      <c r="FB609">
        <v>0.30000000000000004</v>
      </c>
      <c r="FC609" s="20">
        <v>1.6</v>
      </c>
      <c r="FD609" s="26">
        <f t="shared" si="213"/>
        <v>1.6</v>
      </c>
      <c r="FE609">
        <v>2.4900000000000002E-2</v>
      </c>
      <c r="FF609">
        <v>0</v>
      </c>
      <c r="FG609">
        <v>0</v>
      </c>
      <c r="FH609">
        <v>0</v>
      </c>
      <c r="FL609" s="42">
        <f t="shared" si="214"/>
        <v>2</v>
      </c>
      <c r="FM609" s="20">
        <f t="shared" si="215"/>
        <v>0</v>
      </c>
      <c r="FN609" s="41">
        <v>0</v>
      </c>
      <c r="FO609" s="20">
        <f t="shared" si="216"/>
        <v>2</v>
      </c>
      <c r="FP609" s="20">
        <f t="shared" si="217"/>
        <v>2.0133999999999999</v>
      </c>
      <c r="FQ609" s="20">
        <f t="shared" si="218"/>
        <v>148.28897338403041</v>
      </c>
      <c r="FW609" s="45"/>
      <c r="FX609" s="45"/>
      <c r="FY609">
        <v>1</v>
      </c>
      <c r="FZ609">
        <v>0</v>
      </c>
      <c r="GA609">
        <v>2</v>
      </c>
      <c r="GB609">
        <v>2</v>
      </c>
      <c r="GC609">
        <v>1</v>
      </c>
      <c r="GD609">
        <v>0</v>
      </c>
      <c r="GE609">
        <v>0</v>
      </c>
      <c r="GF609">
        <v>16</v>
      </c>
      <c r="GG609">
        <v>0.2</v>
      </c>
      <c r="GH609">
        <v>0.1</v>
      </c>
      <c r="GI609">
        <v>0.30000000000000004</v>
      </c>
      <c r="GJ609" s="42">
        <f t="shared" si="219"/>
        <v>2</v>
      </c>
    </row>
    <row r="610" spans="1:192" x14ac:dyDescent="0.45">
      <c r="A610" s="40">
        <v>31625</v>
      </c>
      <c r="B610" t="s">
        <v>3213</v>
      </c>
      <c r="D610" t="s">
        <v>223</v>
      </c>
      <c r="E610" t="s">
        <v>223</v>
      </c>
      <c r="F610">
        <v>71</v>
      </c>
      <c r="G610">
        <v>190</v>
      </c>
      <c r="H610">
        <v>2005</v>
      </c>
      <c r="I610">
        <v>7</v>
      </c>
      <c r="J610">
        <v>216</v>
      </c>
      <c r="K610" t="s">
        <v>202</v>
      </c>
      <c r="L610">
        <v>2007</v>
      </c>
      <c r="M610">
        <v>31</v>
      </c>
      <c r="N610">
        <v>11</v>
      </c>
      <c r="O610">
        <v>8471873</v>
      </c>
      <c r="P610" t="s">
        <v>3214</v>
      </c>
      <c r="Q610" t="s">
        <v>3215</v>
      </c>
      <c r="R610" t="s">
        <v>3216</v>
      </c>
      <c r="S610" t="s">
        <v>234</v>
      </c>
      <c r="T610" t="s">
        <v>720</v>
      </c>
      <c r="U610" t="s">
        <v>153</v>
      </c>
      <c r="V610">
        <v>80</v>
      </c>
      <c r="W610">
        <v>4</v>
      </c>
      <c r="X610">
        <v>14</v>
      </c>
      <c r="Y610">
        <v>7</v>
      </c>
      <c r="Z610">
        <v>18</v>
      </c>
      <c r="AA610">
        <v>15</v>
      </c>
      <c r="AB610">
        <v>82</v>
      </c>
      <c r="AC610" s="26">
        <f t="shared" si="198"/>
        <v>0.22500000000000001</v>
      </c>
      <c r="AD610" s="20">
        <f t="shared" si="199"/>
        <v>-8.6237942122186482</v>
      </c>
      <c r="AE610" s="20">
        <v>6.101</v>
      </c>
      <c r="AF610">
        <v>29</v>
      </c>
      <c r="AG610">
        <v>5.4</v>
      </c>
      <c r="AH610">
        <v>18</v>
      </c>
      <c r="AI610">
        <v>2055</v>
      </c>
      <c r="AJ610">
        <v>103137</v>
      </c>
      <c r="AK610" s="20">
        <v>1718.95</v>
      </c>
      <c r="AL610">
        <v>1719.08</v>
      </c>
      <c r="AM610">
        <v>1719</v>
      </c>
      <c r="AN610" s="26">
        <f t="shared" si="200"/>
        <v>21.486875000000001</v>
      </c>
      <c r="AO610">
        <v>35.54</v>
      </c>
      <c r="AP610" s="41">
        <f t="shared" si="201"/>
        <v>0.19565217391304349</v>
      </c>
      <c r="AQ610">
        <v>239</v>
      </c>
      <c r="AR610">
        <v>240</v>
      </c>
      <c r="AS610">
        <v>240</v>
      </c>
      <c r="AT610">
        <v>159</v>
      </c>
      <c r="AU610">
        <v>160</v>
      </c>
      <c r="AV610">
        <v>131</v>
      </c>
      <c r="AW610">
        <v>64</v>
      </c>
      <c r="AX610">
        <v>14</v>
      </c>
      <c r="AY610">
        <v>4</v>
      </c>
      <c r="AZ610">
        <v>14</v>
      </c>
      <c r="BA610" s="42">
        <f t="shared" si="202"/>
        <v>18</v>
      </c>
      <c r="BB610">
        <v>6.93</v>
      </c>
      <c r="BC610">
        <v>48.374000000000002</v>
      </c>
      <c r="BD610" s="20">
        <v>120</v>
      </c>
      <c r="BE610" s="20">
        <f t="shared" si="203"/>
        <v>359</v>
      </c>
      <c r="BF610" s="20">
        <f t="shared" si="204"/>
        <v>12.529957884449823</v>
      </c>
      <c r="BG610">
        <v>543</v>
      </c>
      <c r="BH610">
        <v>600</v>
      </c>
      <c r="BI610">
        <v>608</v>
      </c>
      <c r="BJ610" s="41">
        <f t="shared" si="205"/>
        <v>0.47176368375325806</v>
      </c>
      <c r="BK610">
        <v>104</v>
      </c>
      <c r="BL610">
        <v>104</v>
      </c>
      <c r="BM610">
        <v>90</v>
      </c>
      <c r="BN610" s="42">
        <f t="shared" si="206"/>
        <v>14</v>
      </c>
      <c r="BO610">
        <v>29</v>
      </c>
      <c r="BP610">
        <v>29</v>
      </c>
      <c r="BQ610">
        <v>31</v>
      </c>
      <c r="BR610">
        <v>100</v>
      </c>
      <c r="BS610" s="41">
        <f t="shared" si="207"/>
        <v>6.6666666666666666E-2</v>
      </c>
      <c r="BT610">
        <v>0</v>
      </c>
      <c r="BU610">
        <v>0</v>
      </c>
      <c r="BV610" s="41">
        <f t="shared" si="208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3</v>
      </c>
      <c r="CW610">
        <v>0</v>
      </c>
      <c r="CX610">
        <v>0</v>
      </c>
      <c r="CY610">
        <v>3</v>
      </c>
      <c r="CZ610">
        <v>26</v>
      </c>
      <c r="DA610">
        <v>2</v>
      </c>
      <c r="DB610">
        <v>0</v>
      </c>
      <c r="DC610">
        <v>31</v>
      </c>
      <c r="DD610">
        <v>14</v>
      </c>
      <c r="DE610">
        <v>1</v>
      </c>
      <c r="DF610">
        <v>2</v>
      </c>
      <c r="DG610">
        <v>81</v>
      </c>
      <c r="DH610">
        <v>9</v>
      </c>
      <c r="DI610">
        <v>11</v>
      </c>
      <c r="DJ610">
        <v>9</v>
      </c>
      <c r="DK610">
        <v>9</v>
      </c>
      <c r="DL610">
        <v>0</v>
      </c>
      <c r="DM610">
        <v>10</v>
      </c>
      <c r="DN610">
        <v>10</v>
      </c>
      <c r="DO610">
        <v>0</v>
      </c>
      <c r="DP610" s="42">
        <f t="shared" si="209"/>
        <v>2</v>
      </c>
      <c r="DQ610" s="20">
        <v>5.633</v>
      </c>
      <c r="DR610">
        <v>9</v>
      </c>
      <c r="DS610">
        <v>0</v>
      </c>
      <c r="DT610">
        <v>0</v>
      </c>
      <c r="DU610">
        <v>0</v>
      </c>
      <c r="DV610">
        <v>0</v>
      </c>
      <c r="DW610">
        <v>1519</v>
      </c>
      <c r="DX610">
        <v>1771</v>
      </c>
      <c r="DY610">
        <v>1155</v>
      </c>
      <c r="DZ610">
        <v>1400</v>
      </c>
      <c r="EA610">
        <v>837</v>
      </c>
      <c r="EB610">
        <v>1024</v>
      </c>
      <c r="EC610">
        <v>71.98</v>
      </c>
      <c r="ED610">
        <v>82.5</v>
      </c>
      <c r="EE610">
        <v>92</v>
      </c>
      <c r="EF610">
        <v>89</v>
      </c>
      <c r="EG610" s="41">
        <f t="shared" si="210"/>
        <v>0.10991636798088411</v>
      </c>
      <c r="EH610" s="43">
        <f t="shared" si="211"/>
        <v>0.9130859375</v>
      </c>
      <c r="EI610" s="44">
        <f t="shared" si="212"/>
        <v>1.0230023054808841</v>
      </c>
      <c r="EJ610">
        <v>1514</v>
      </c>
      <c r="EK610">
        <v>1767</v>
      </c>
      <c r="EL610">
        <v>1149</v>
      </c>
      <c r="EM610">
        <v>1396</v>
      </c>
      <c r="EN610">
        <v>838</v>
      </c>
      <c r="EO610">
        <v>1021</v>
      </c>
      <c r="EP610">
        <v>91</v>
      </c>
      <c r="EQ610">
        <v>88</v>
      </c>
      <c r="ER610">
        <v>827</v>
      </c>
      <c r="ES610">
        <v>888</v>
      </c>
      <c r="ET610">
        <v>322</v>
      </c>
      <c r="EU610">
        <v>323</v>
      </c>
      <c r="EV610">
        <v>57</v>
      </c>
      <c r="EW610">
        <v>42</v>
      </c>
      <c r="EX610">
        <v>110</v>
      </c>
      <c r="EY610">
        <v>124</v>
      </c>
      <c r="EZ610">
        <v>0.1</v>
      </c>
      <c r="FA610">
        <v>4.5999999999999996</v>
      </c>
      <c r="FB610">
        <v>4.7</v>
      </c>
      <c r="FC610" s="20">
        <v>36.6</v>
      </c>
      <c r="FD610" s="26">
        <f t="shared" si="213"/>
        <v>0.45750000000000002</v>
      </c>
      <c r="FE610">
        <v>1.2130000000000001</v>
      </c>
      <c r="FF610">
        <v>0.15</v>
      </c>
      <c r="FG610">
        <v>0.45</v>
      </c>
      <c r="FH610">
        <v>0.61</v>
      </c>
      <c r="FL610" s="42">
        <f t="shared" si="214"/>
        <v>222</v>
      </c>
      <c r="FM610" s="20">
        <f t="shared" si="215"/>
        <v>15</v>
      </c>
      <c r="FN610" s="41">
        <v>1.43356643E-2</v>
      </c>
      <c r="FO610" s="20">
        <f t="shared" si="216"/>
        <v>16.2</v>
      </c>
      <c r="FP610" s="20">
        <f t="shared" si="217"/>
        <v>19.1266</v>
      </c>
      <c r="FQ610" s="20">
        <f t="shared" si="218"/>
        <v>114.82886194941482</v>
      </c>
      <c r="FR610">
        <v>2</v>
      </c>
      <c r="FS610" t="s">
        <v>314</v>
      </c>
      <c r="FT610">
        <v>110</v>
      </c>
      <c r="FV610" t="s">
        <v>711</v>
      </c>
      <c r="FW610" s="45">
        <v>4500000</v>
      </c>
      <c r="FX610" s="45">
        <v>4500000</v>
      </c>
      <c r="FY610">
        <v>702</v>
      </c>
      <c r="FZ610">
        <v>45</v>
      </c>
      <c r="GA610">
        <v>180</v>
      </c>
      <c r="GB610">
        <v>225</v>
      </c>
      <c r="GC610">
        <v>60</v>
      </c>
      <c r="GD610">
        <v>243</v>
      </c>
      <c r="GE610">
        <v>1035</v>
      </c>
      <c r="GF610">
        <v>13880</v>
      </c>
      <c r="GG610">
        <v>12.8</v>
      </c>
      <c r="GH610">
        <v>32.9</v>
      </c>
      <c r="GI610">
        <v>45.7</v>
      </c>
      <c r="GJ610" s="42">
        <f t="shared" si="219"/>
        <v>16.2</v>
      </c>
    </row>
    <row r="611" spans="1:192" x14ac:dyDescent="0.45">
      <c r="A611" s="40">
        <v>35198</v>
      </c>
      <c r="B611" t="s">
        <v>419</v>
      </c>
      <c r="C611" t="s">
        <v>145</v>
      </c>
      <c r="D611" t="s">
        <v>91</v>
      </c>
      <c r="E611" t="s">
        <v>91</v>
      </c>
      <c r="F611">
        <v>73</v>
      </c>
      <c r="G611">
        <v>204</v>
      </c>
      <c r="H611">
        <v>2014</v>
      </c>
      <c r="I611">
        <v>3</v>
      </c>
      <c r="J611">
        <v>90</v>
      </c>
      <c r="K611" t="s">
        <v>202</v>
      </c>
      <c r="L611">
        <v>2017</v>
      </c>
      <c r="M611">
        <v>21</v>
      </c>
      <c r="N611">
        <v>1</v>
      </c>
      <c r="O611">
        <v>8478020</v>
      </c>
      <c r="P611" t="s">
        <v>3217</v>
      </c>
      <c r="Q611" t="s">
        <v>3218</v>
      </c>
      <c r="R611" t="s">
        <v>3219</v>
      </c>
      <c r="S611" t="s">
        <v>301</v>
      </c>
      <c r="T611" t="s">
        <v>716</v>
      </c>
      <c r="U611" t="s">
        <v>172</v>
      </c>
      <c r="V611">
        <v>37</v>
      </c>
      <c r="W611">
        <v>4</v>
      </c>
      <c r="X611">
        <v>4</v>
      </c>
      <c r="Y611">
        <v>1</v>
      </c>
      <c r="Z611">
        <v>8</v>
      </c>
      <c r="AA611">
        <v>21</v>
      </c>
      <c r="AB611">
        <v>84</v>
      </c>
      <c r="AC611" s="26">
        <f t="shared" si="198"/>
        <v>0.21621621621621623</v>
      </c>
      <c r="AD611" s="20">
        <f t="shared" si="199"/>
        <v>0</v>
      </c>
      <c r="AE611" s="20">
        <v>3.1819999999999999</v>
      </c>
      <c r="AF611">
        <v>-2</v>
      </c>
      <c r="AG611">
        <v>0.4</v>
      </c>
      <c r="AH611">
        <v>8</v>
      </c>
      <c r="AI611">
        <v>487</v>
      </c>
      <c r="AJ611">
        <v>20671</v>
      </c>
      <c r="AK611" s="20">
        <v>344.51666666667001</v>
      </c>
      <c r="AL611">
        <v>344.52</v>
      </c>
      <c r="AM611">
        <v>345</v>
      </c>
      <c r="AN611" s="26">
        <f t="shared" si="200"/>
        <v>9.3112612612612615</v>
      </c>
      <c r="AO611">
        <v>15.98</v>
      </c>
      <c r="AP611" s="41">
        <f t="shared" si="201"/>
        <v>0.53333333333333333</v>
      </c>
      <c r="AQ611">
        <v>58</v>
      </c>
      <c r="AR611">
        <v>58</v>
      </c>
      <c r="AS611">
        <v>58</v>
      </c>
      <c r="AT611">
        <v>43</v>
      </c>
      <c r="AU611">
        <v>43</v>
      </c>
      <c r="AV611">
        <v>28</v>
      </c>
      <c r="AW611">
        <v>32</v>
      </c>
      <c r="AX611">
        <v>12</v>
      </c>
      <c r="AY611">
        <v>3</v>
      </c>
      <c r="AZ611">
        <v>7</v>
      </c>
      <c r="BA611" s="42">
        <f t="shared" si="202"/>
        <v>10</v>
      </c>
      <c r="BB611">
        <v>3.44</v>
      </c>
      <c r="BC611">
        <v>31.75</v>
      </c>
      <c r="BD611" s="20">
        <v>32.799999999999997</v>
      </c>
      <c r="BE611" s="20">
        <f t="shared" si="203"/>
        <v>90.8</v>
      </c>
      <c r="BF611" s="20">
        <f t="shared" si="204"/>
        <v>15.813305468477882</v>
      </c>
      <c r="BG611">
        <v>135</v>
      </c>
      <c r="BH611">
        <v>104</v>
      </c>
      <c r="BI611">
        <v>57</v>
      </c>
      <c r="BJ611" s="41">
        <f t="shared" si="205"/>
        <v>0.703125</v>
      </c>
      <c r="BK611">
        <v>18</v>
      </c>
      <c r="BL611">
        <v>18</v>
      </c>
      <c r="BM611">
        <v>45</v>
      </c>
      <c r="BN611" s="42">
        <f t="shared" si="206"/>
        <v>-27</v>
      </c>
      <c r="BO611">
        <v>15</v>
      </c>
      <c r="BP611">
        <v>6</v>
      </c>
      <c r="BQ611">
        <v>11</v>
      </c>
      <c r="BR611">
        <v>9</v>
      </c>
      <c r="BS611" s="41">
        <f t="shared" si="207"/>
        <v>3.9130434782608699E-2</v>
      </c>
      <c r="BT611">
        <v>74</v>
      </c>
      <c r="BU611">
        <v>96</v>
      </c>
      <c r="BV611" s="41">
        <f t="shared" si="208"/>
        <v>0.43529411764705883</v>
      </c>
      <c r="BW611">
        <v>10</v>
      </c>
      <c r="BX611">
        <v>17</v>
      </c>
      <c r="BY611">
        <v>30</v>
      </c>
      <c r="BZ611">
        <v>35</v>
      </c>
      <c r="CA611">
        <v>34</v>
      </c>
      <c r="CB611">
        <v>44</v>
      </c>
      <c r="CC611">
        <v>22</v>
      </c>
      <c r="CD611">
        <v>34</v>
      </c>
      <c r="CE611">
        <v>27</v>
      </c>
      <c r="CF611">
        <v>38</v>
      </c>
      <c r="CG611">
        <v>42</v>
      </c>
      <c r="CH611">
        <v>50</v>
      </c>
      <c r="CI611">
        <v>0</v>
      </c>
      <c r="CJ611">
        <v>0</v>
      </c>
      <c r="CK611">
        <v>2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0</v>
      </c>
      <c r="CX611">
        <v>0</v>
      </c>
      <c r="CY611">
        <v>0</v>
      </c>
      <c r="CZ611">
        <v>15</v>
      </c>
      <c r="DA611">
        <v>3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21</v>
      </c>
      <c r="DH611">
        <v>4</v>
      </c>
      <c r="DI611">
        <v>3</v>
      </c>
      <c r="DJ611">
        <v>4</v>
      </c>
      <c r="DK611">
        <v>4</v>
      </c>
      <c r="DL611">
        <v>0</v>
      </c>
      <c r="DM611">
        <v>3</v>
      </c>
      <c r="DN611">
        <v>3</v>
      </c>
      <c r="DO611">
        <v>0</v>
      </c>
      <c r="DP611" s="42">
        <f t="shared" si="209"/>
        <v>-1</v>
      </c>
      <c r="DQ611" s="20">
        <v>-1.22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322</v>
      </c>
      <c r="DX611">
        <v>299</v>
      </c>
      <c r="DY611">
        <v>249</v>
      </c>
      <c r="DZ611">
        <v>221</v>
      </c>
      <c r="EA611">
        <v>179</v>
      </c>
      <c r="EB611">
        <v>164</v>
      </c>
      <c r="EC611">
        <v>15.63</v>
      </c>
      <c r="ED611">
        <v>10.93</v>
      </c>
      <c r="EE611">
        <v>15</v>
      </c>
      <c r="EF611">
        <v>10</v>
      </c>
      <c r="EG611" s="41">
        <f t="shared" si="210"/>
        <v>8.3798882681564241E-2</v>
      </c>
      <c r="EH611" s="43">
        <f t="shared" si="211"/>
        <v>0.93902439024390238</v>
      </c>
      <c r="EI611" s="44">
        <f t="shared" si="212"/>
        <v>1.0228232729254667</v>
      </c>
      <c r="EJ611">
        <v>321</v>
      </c>
      <c r="EK611">
        <v>300</v>
      </c>
      <c r="EL611">
        <v>247</v>
      </c>
      <c r="EM611">
        <v>221</v>
      </c>
      <c r="EN611">
        <v>178</v>
      </c>
      <c r="EO611">
        <v>164</v>
      </c>
      <c r="EP611">
        <v>15</v>
      </c>
      <c r="EQ611">
        <v>10</v>
      </c>
      <c r="ER611">
        <v>153</v>
      </c>
      <c r="ES611">
        <v>132</v>
      </c>
      <c r="ET611">
        <v>57</v>
      </c>
      <c r="EU611">
        <v>42</v>
      </c>
      <c r="EV611">
        <v>8</v>
      </c>
      <c r="EW611">
        <v>3</v>
      </c>
      <c r="EX611">
        <v>24</v>
      </c>
      <c r="EY611">
        <v>15</v>
      </c>
      <c r="EZ611">
        <v>0.30000000000000004</v>
      </c>
      <c r="FA611">
        <v>0.30000000000000004</v>
      </c>
      <c r="FB611">
        <v>0.60000000000000009</v>
      </c>
      <c r="FC611" s="20">
        <v>6.33</v>
      </c>
      <c r="FD611" s="26">
        <f t="shared" si="213"/>
        <v>0.17108108108108108</v>
      </c>
      <c r="FE611">
        <v>0.99820000000000009</v>
      </c>
      <c r="FF611">
        <v>-0.05</v>
      </c>
      <c r="FG611">
        <v>0.18</v>
      </c>
      <c r="FH611">
        <v>0.13</v>
      </c>
      <c r="FL611" s="42">
        <f t="shared" si="214"/>
        <v>35</v>
      </c>
      <c r="FM611" s="20">
        <f t="shared" si="215"/>
        <v>7.25</v>
      </c>
      <c r="FN611" s="41">
        <v>3.8046630300000002E-2</v>
      </c>
      <c r="FO611" s="20">
        <f t="shared" si="216"/>
        <v>7.2</v>
      </c>
      <c r="FP611" s="20">
        <f t="shared" si="217"/>
        <v>7.7560000000000002</v>
      </c>
      <c r="FQ611" s="20">
        <f t="shared" si="218"/>
        <v>108.15047021943575</v>
      </c>
      <c r="FV611" t="s">
        <v>751</v>
      </c>
      <c r="FW611" s="45">
        <v>742500</v>
      </c>
      <c r="FX611" s="45">
        <v>717500</v>
      </c>
      <c r="FY611">
        <v>37</v>
      </c>
      <c r="FZ611">
        <v>4</v>
      </c>
      <c r="GA611">
        <v>4</v>
      </c>
      <c r="GB611">
        <v>8</v>
      </c>
      <c r="GC611">
        <v>-2</v>
      </c>
      <c r="GD611">
        <v>8</v>
      </c>
      <c r="GE611">
        <v>28</v>
      </c>
      <c r="GF611">
        <v>345</v>
      </c>
      <c r="GG611">
        <v>0.30000000000000004</v>
      </c>
      <c r="GH611">
        <v>0.30000000000000004</v>
      </c>
      <c r="GI611">
        <v>0.60000000000000009</v>
      </c>
      <c r="GJ611" s="42">
        <f t="shared" si="219"/>
        <v>7.2</v>
      </c>
    </row>
    <row r="612" spans="1:192" x14ac:dyDescent="0.45">
      <c r="A612" s="40">
        <v>32833</v>
      </c>
      <c r="B612" t="s">
        <v>3220</v>
      </c>
      <c r="D612" t="s">
        <v>2078</v>
      </c>
      <c r="E612" t="s">
        <v>2078</v>
      </c>
      <c r="F612">
        <v>71</v>
      </c>
      <c r="G612">
        <v>195</v>
      </c>
      <c r="K612" t="s">
        <v>92</v>
      </c>
      <c r="L612">
        <v>2012</v>
      </c>
      <c r="M612">
        <v>28</v>
      </c>
      <c r="N612">
        <v>6</v>
      </c>
      <c r="O612">
        <v>8474849</v>
      </c>
      <c r="P612" t="s">
        <v>3221</v>
      </c>
      <c r="Q612" t="s">
        <v>3222</v>
      </c>
      <c r="R612" t="s">
        <v>3223</v>
      </c>
      <c r="S612" t="s">
        <v>1383</v>
      </c>
      <c r="T612" t="s">
        <v>725</v>
      </c>
      <c r="U612" t="s">
        <v>351</v>
      </c>
      <c r="V612">
        <v>73</v>
      </c>
      <c r="W612">
        <v>5</v>
      </c>
      <c r="X612">
        <v>12</v>
      </c>
      <c r="Y612">
        <v>9</v>
      </c>
      <c r="Z612">
        <v>17</v>
      </c>
      <c r="AA612">
        <v>12</v>
      </c>
      <c r="AB612">
        <v>62</v>
      </c>
      <c r="AC612" s="26">
        <f t="shared" si="198"/>
        <v>0.23287671232876711</v>
      </c>
      <c r="AD612" s="20">
        <f t="shared" si="199"/>
        <v>-9.6235294117647072</v>
      </c>
      <c r="AE612" s="20">
        <v>6.1760000000000002</v>
      </c>
      <c r="AF612">
        <v>1</v>
      </c>
      <c r="AG612">
        <v>3.3</v>
      </c>
      <c r="AH612">
        <v>126</v>
      </c>
      <c r="AI612">
        <v>1453</v>
      </c>
      <c r="AJ612">
        <v>54451</v>
      </c>
      <c r="AK612" s="20">
        <v>907.51666666666995</v>
      </c>
      <c r="AL612">
        <v>907.5</v>
      </c>
      <c r="AM612">
        <v>908</v>
      </c>
      <c r="AN612" s="26">
        <f t="shared" si="200"/>
        <v>12.431735159817352</v>
      </c>
      <c r="AO612">
        <v>21.12</v>
      </c>
      <c r="AP612" s="41">
        <f t="shared" si="201"/>
        <v>0.58620689655172409</v>
      </c>
      <c r="AQ612">
        <v>170</v>
      </c>
      <c r="AR612">
        <v>171</v>
      </c>
      <c r="AS612">
        <v>171</v>
      </c>
      <c r="AT612">
        <v>126</v>
      </c>
      <c r="AU612">
        <v>126</v>
      </c>
      <c r="AV612">
        <v>85</v>
      </c>
      <c r="AW612">
        <v>102</v>
      </c>
      <c r="AX612">
        <v>49</v>
      </c>
      <c r="AY612">
        <v>7</v>
      </c>
      <c r="AZ612">
        <v>10</v>
      </c>
      <c r="BA612" s="42">
        <f t="shared" si="202"/>
        <v>17</v>
      </c>
      <c r="BB612">
        <v>9.1300000000000008</v>
      </c>
      <c r="BC612">
        <v>31.7529</v>
      </c>
      <c r="BD612" s="20">
        <v>269</v>
      </c>
      <c r="BE612" s="20">
        <f t="shared" si="203"/>
        <v>439</v>
      </c>
      <c r="BF612" s="20">
        <f t="shared" si="204"/>
        <v>29.024793388429753</v>
      </c>
      <c r="BG612">
        <v>195</v>
      </c>
      <c r="BH612">
        <v>380</v>
      </c>
      <c r="BI612">
        <v>272</v>
      </c>
      <c r="BJ612" s="41">
        <f t="shared" si="205"/>
        <v>0.41755888650963596</v>
      </c>
      <c r="BK612">
        <v>104</v>
      </c>
      <c r="BL612">
        <v>104</v>
      </c>
      <c r="BM612">
        <v>109</v>
      </c>
      <c r="BN612" s="42">
        <f t="shared" si="206"/>
        <v>-5</v>
      </c>
      <c r="BO612">
        <v>41</v>
      </c>
      <c r="BP612">
        <v>23</v>
      </c>
      <c r="BQ612">
        <v>16</v>
      </c>
      <c r="BR612">
        <v>42</v>
      </c>
      <c r="BS612" s="41">
        <f t="shared" si="207"/>
        <v>6.4914992272024727E-2</v>
      </c>
      <c r="BT612">
        <v>22</v>
      </c>
      <c r="BU612">
        <v>16</v>
      </c>
      <c r="BV612" s="41">
        <f t="shared" si="208"/>
        <v>0.57894736842105265</v>
      </c>
      <c r="BW612">
        <v>10</v>
      </c>
      <c r="BX612">
        <v>4</v>
      </c>
      <c r="BY612">
        <v>6</v>
      </c>
      <c r="BZ612">
        <v>3</v>
      </c>
      <c r="CA612">
        <v>6</v>
      </c>
      <c r="CB612">
        <v>9</v>
      </c>
      <c r="CC612">
        <v>3</v>
      </c>
      <c r="CD612">
        <v>2</v>
      </c>
      <c r="CE612">
        <v>10</v>
      </c>
      <c r="CF612">
        <v>6</v>
      </c>
      <c r="CG612">
        <v>14</v>
      </c>
      <c r="CH612">
        <v>12</v>
      </c>
      <c r="CI612">
        <v>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3</v>
      </c>
      <c r="CU612">
        <v>0</v>
      </c>
      <c r="CV612">
        <v>1</v>
      </c>
      <c r="CW612">
        <v>0</v>
      </c>
      <c r="CX612">
        <v>0</v>
      </c>
      <c r="CY612">
        <v>4</v>
      </c>
      <c r="CZ612">
        <v>37</v>
      </c>
      <c r="DA612">
        <v>12</v>
      </c>
      <c r="DB612">
        <v>3</v>
      </c>
      <c r="DC612">
        <v>4</v>
      </c>
      <c r="DD612">
        <v>9</v>
      </c>
      <c r="DE612">
        <v>10</v>
      </c>
      <c r="DF612">
        <v>1</v>
      </c>
      <c r="DG612">
        <v>46</v>
      </c>
      <c r="DH612">
        <v>38</v>
      </c>
      <c r="DI612">
        <v>30</v>
      </c>
      <c r="DJ612">
        <v>38</v>
      </c>
      <c r="DK612">
        <v>32</v>
      </c>
      <c r="DL612">
        <v>6</v>
      </c>
      <c r="DM612">
        <v>37</v>
      </c>
      <c r="DN612">
        <v>31</v>
      </c>
      <c r="DO612">
        <v>6</v>
      </c>
      <c r="DP612" s="42">
        <f t="shared" si="209"/>
        <v>-8</v>
      </c>
      <c r="DQ612" s="20">
        <v>-3.2480000000000002</v>
      </c>
      <c r="DR612">
        <v>28</v>
      </c>
      <c r="DS612">
        <v>6</v>
      </c>
      <c r="DT612">
        <v>0</v>
      </c>
      <c r="DU612">
        <v>4</v>
      </c>
      <c r="DV612">
        <v>0</v>
      </c>
      <c r="DW612">
        <v>842</v>
      </c>
      <c r="DX612">
        <v>845</v>
      </c>
      <c r="DY612">
        <v>594</v>
      </c>
      <c r="DZ612">
        <v>605</v>
      </c>
      <c r="EA612">
        <v>420</v>
      </c>
      <c r="EB612">
        <v>437</v>
      </c>
      <c r="EC612">
        <v>34.79</v>
      </c>
      <c r="ED612">
        <v>33.79</v>
      </c>
      <c r="EE612">
        <v>29</v>
      </c>
      <c r="EF612">
        <v>32</v>
      </c>
      <c r="EG612" s="41">
        <f t="shared" si="210"/>
        <v>6.9047619047619052E-2</v>
      </c>
      <c r="EH612" s="43">
        <f t="shared" si="211"/>
        <v>0.92677345537757438</v>
      </c>
      <c r="EI612" s="44">
        <f t="shared" si="212"/>
        <v>0.99582107442519341</v>
      </c>
      <c r="EJ612">
        <v>843</v>
      </c>
      <c r="EK612">
        <v>842</v>
      </c>
      <c r="EL612">
        <v>593</v>
      </c>
      <c r="EM612">
        <v>602</v>
      </c>
      <c r="EN612">
        <v>419</v>
      </c>
      <c r="EO612">
        <v>435</v>
      </c>
      <c r="EP612">
        <v>28</v>
      </c>
      <c r="EQ612">
        <v>32</v>
      </c>
      <c r="ER612">
        <v>416</v>
      </c>
      <c r="ES612">
        <v>411</v>
      </c>
      <c r="ET612">
        <v>152</v>
      </c>
      <c r="EU612">
        <v>147</v>
      </c>
      <c r="EV612">
        <v>18</v>
      </c>
      <c r="EW612">
        <v>14</v>
      </c>
      <c r="EX612">
        <v>88</v>
      </c>
      <c r="EY612">
        <v>85</v>
      </c>
      <c r="EZ612">
        <v>-0.2</v>
      </c>
      <c r="FA612">
        <v>1.2</v>
      </c>
      <c r="FB612">
        <v>0.9</v>
      </c>
      <c r="FC612" s="20">
        <v>23.79</v>
      </c>
      <c r="FD612" s="26">
        <f t="shared" si="213"/>
        <v>0.32589041095890409</v>
      </c>
      <c r="FE612">
        <v>1.4497</v>
      </c>
      <c r="FF612">
        <v>0.63</v>
      </c>
      <c r="FG612">
        <v>-0.34</v>
      </c>
      <c r="FH612">
        <v>0.28999999999999998</v>
      </c>
      <c r="FL612" s="42">
        <f t="shared" si="214"/>
        <v>278</v>
      </c>
      <c r="FM612" s="20">
        <f t="shared" si="215"/>
        <v>4.2857142857142856</v>
      </c>
      <c r="FN612" s="41">
        <v>2.4851497199999999E-2</v>
      </c>
      <c r="FO612" s="20">
        <f t="shared" si="216"/>
        <v>4.4000000000000004</v>
      </c>
      <c r="FP612" s="20">
        <f t="shared" si="217"/>
        <v>16.3504</v>
      </c>
      <c r="FQ612" s="20">
        <f t="shared" si="218"/>
        <v>111.53719008264463</v>
      </c>
      <c r="FR612">
        <v>6</v>
      </c>
      <c r="FS612" t="s">
        <v>3224</v>
      </c>
      <c r="FT612">
        <v>244</v>
      </c>
      <c r="FV612" t="s">
        <v>711</v>
      </c>
      <c r="FW612" s="45">
        <v>2400000</v>
      </c>
      <c r="FX612" s="45">
        <v>2000000</v>
      </c>
      <c r="FY612">
        <v>413</v>
      </c>
      <c r="FZ612">
        <v>64</v>
      </c>
      <c r="GA612">
        <v>77</v>
      </c>
      <c r="GB612">
        <v>141</v>
      </c>
      <c r="GC612">
        <v>-5</v>
      </c>
      <c r="GD612">
        <v>806</v>
      </c>
      <c r="GE612">
        <v>550</v>
      </c>
      <c r="GF612">
        <v>5556</v>
      </c>
      <c r="GG612">
        <v>7.4</v>
      </c>
      <c r="GH612">
        <v>5.3</v>
      </c>
      <c r="GI612">
        <v>12.6</v>
      </c>
      <c r="GJ612" s="42">
        <f t="shared" si="219"/>
        <v>4.4000000000000004</v>
      </c>
    </row>
    <row r="613" spans="1:192" x14ac:dyDescent="0.45">
      <c r="A613" s="40">
        <v>36081</v>
      </c>
      <c r="B613" t="s">
        <v>3225</v>
      </c>
      <c r="D613" t="s">
        <v>223</v>
      </c>
      <c r="E613" t="s">
        <v>223</v>
      </c>
      <c r="F613">
        <v>72</v>
      </c>
      <c r="G613">
        <v>204</v>
      </c>
      <c r="H613">
        <v>2017</v>
      </c>
      <c r="I613">
        <v>1</v>
      </c>
      <c r="J613">
        <v>7</v>
      </c>
      <c r="K613" t="s">
        <v>92</v>
      </c>
      <c r="L613">
        <v>2017</v>
      </c>
      <c r="M613">
        <v>19</v>
      </c>
      <c r="N613">
        <v>1</v>
      </c>
      <c r="O613">
        <v>8480072</v>
      </c>
      <c r="P613" t="s">
        <v>3226</v>
      </c>
      <c r="Q613" t="s">
        <v>3227</v>
      </c>
      <c r="R613" t="s">
        <v>931</v>
      </c>
      <c r="S613" t="s">
        <v>3228</v>
      </c>
      <c r="T613" t="s">
        <v>716</v>
      </c>
      <c r="U613" t="s">
        <v>279</v>
      </c>
      <c r="V613">
        <v>7</v>
      </c>
      <c r="W613">
        <v>1</v>
      </c>
      <c r="X613">
        <v>1</v>
      </c>
      <c r="Y613">
        <v>1</v>
      </c>
      <c r="Z613">
        <v>2</v>
      </c>
      <c r="AA613">
        <v>30</v>
      </c>
      <c r="AB613">
        <v>51</v>
      </c>
      <c r="AC613" s="26">
        <f t="shared" si="198"/>
        <v>0.2857142857142857</v>
      </c>
      <c r="AD613" s="20">
        <f t="shared" si="199"/>
        <v>0</v>
      </c>
      <c r="AE613" s="20">
        <v>0.79900000000000004</v>
      </c>
      <c r="AF613">
        <v>1</v>
      </c>
      <c r="AG613">
        <v>-3.3</v>
      </c>
      <c r="AH613">
        <v>0</v>
      </c>
      <c r="AI613">
        <v>119</v>
      </c>
      <c r="AJ613">
        <v>5017</v>
      </c>
      <c r="AK613" s="20">
        <v>83.616666666667001</v>
      </c>
      <c r="AL613">
        <v>83.62</v>
      </c>
      <c r="AM613">
        <v>84</v>
      </c>
      <c r="AN613" s="26">
        <f t="shared" si="200"/>
        <v>11.945238095238095</v>
      </c>
      <c r="AO613">
        <v>20.6</v>
      </c>
      <c r="AP613" s="41">
        <f t="shared" si="201"/>
        <v>0.5</v>
      </c>
      <c r="AQ613">
        <v>10</v>
      </c>
      <c r="AR613">
        <v>10</v>
      </c>
      <c r="AS613">
        <v>10</v>
      </c>
      <c r="AT613">
        <v>8</v>
      </c>
      <c r="AU613">
        <v>8</v>
      </c>
      <c r="AV613">
        <v>5</v>
      </c>
      <c r="AW613">
        <v>4</v>
      </c>
      <c r="AX613">
        <v>2</v>
      </c>
      <c r="AY613">
        <v>0</v>
      </c>
      <c r="AZ613">
        <v>0</v>
      </c>
      <c r="BA613" s="42">
        <f t="shared" si="202"/>
        <v>0</v>
      </c>
      <c r="BB613">
        <v>0.28999999999999998</v>
      </c>
      <c r="BC613">
        <v>31.4</v>
      </c>
      <c r="BD613" s="20">
        <v>17.3</v>
      </c>
      <c r="BE613" s="20">
        <f t="shared" si="203"/>
        <v>27.3</v>
      </c>
      <c r="BF613" s="20">
        <f t="shared" si="204"/>
        <v>19.588615163836401</v>
      </c>
      <c r="BG613">
        <v>23</v>
      </c>
      <c r="BH613">
        <v>25</v>
      </c>
      <c r="BI613">
        <v>29</v>
      </c>
      <c r="BJ613" s="41">
        <f t="shared" si="205"/>
        <v>0.44230769230769229</v>
      </c>
      <c r="BK613">
        <v>9</v>
      </c>
      <c r="BL613">
        <v>9</v>
      </c>
      <c r="BM613">
        <v>8</v>
      </c>
      <c r="BN613" s="42">
        <f t="shared" si="206"/>
        <v>1</v>
      </c>
      <c r="BO613">
        <v>3</v>
      </c>
      <c r="BP613">
        <v>0</v>
      </c>
      <c r="BQ613">
        <v>4</v>
      </c>
      <c r="BR613">
        <v>3</v>
      </c>
      <c r="BS613" s="41">
        <f t="shared" si="207"/>
        <v>3.5294117647058823E-2</v>
      </c>
      <c r="BT613">
        <v>19</v>
      </c>
      <c r="BU613">
        <v>28</v>
      </c>
      <c r="BV613" s="41">
        <f t="shared" si="208"/>
        <v>0.40425531914893614</v>
      </c>
      <c r="BW613">
        <v>7</v>
      </c>
      <c r="BX613">
        <v>14</v>
      </c>
      <c r="BY613">
        <v>6</v>
      </c>
      <c r="BZ613">
        <v>10</v>
      </c>
      <c r="CA613">
        <v>6</v>
      </c>
      <c r="CB613">
        <v>4</v>
      </c>
      <c r="CC613">
        <v>6</v>
      </c>
      <c r="CD613">
        <v>13</v>
      </c>
      <c r="CE613">
        <v>7</v>
      </c>
      <c r="CF613">
        <v>9</v>
      </c>
      <c r="CG613">
        <v>12</v>
      </c>
      <c r="CH613">
        <v>16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5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 s="42">
        <f t="shared" si="209"/>
        <v>1</v>
      </c>
      <c r="DQ613" s="20">
        <v>0.9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70</v>
      </c>
      <c r="DX613">
        <v>96</v>
      </c>
      <c r="DY613">
        <v>48</v>
      </c>
      <c r="DZ613">
        <v>82</v>
      </c>
      <c r="EA613">
        <v>33</v>
      </c>
      <c r="EB613">
        <v>62</v>
      </c>
      <c r="EC613">
        <v>2.5499999999999998</v>
      </c>
      <c r="ED613">
        <v>5.87</v>
      </c>
      <c r="EE613">
        <v>4</v>
      </c>
      <c r="EF613">
        <v>4</v>
      </c>
      <c r="EG613" s="41">
        <f t="shared" si="210"/>
        <v>0.12121212121212122</v>
      </c>
      <c r="EH613" s="43">
        <f t="shared" si="211"/>
        <v>0.93548387096774199</v>
      </c>
      <c r="EI613" s="44">
        <f t="shared" si="212"/>
        <v>1.0566959921798631</v>
      </c>
      <c r="EJ613">
        <v>70</v>
      </c>
      <c r="EK613">
        <v>95</v>
      </c>
      <c r="EL613">
        <v>48</v>
      </c>
      <c r="EM613">
        <v>81</v>
      </c>
      <c r="EN613">
        <v>33</v>
      </c>
      <c r="EO613">
        <v>61</v>
      </c>
      <c r="EP613">
        <v>4</v>
      </c>
      <c r="EQ613">
        <v>4</v>
      </c>
      <c r="ER613">
        <v>38</v>
      </c>
      <c r="ES613">
        <v>51</v>
      </c>
      <c r="ET613">
        <v>13</v>
      </c>
      <c r="EU613">
        <v>27</v>
      </c>
      <c r="EV613">
        <v>3</v>
      </c>
      <c r="EW613">
        <v>3</v>
      </c>
      <c r="EX613">
        <v>3</v>
      </c>
      <c r="EY613">
        <v>2</v>
      </c>
      <c r="EZ613">
        <v>0.1</v>
      </c>
      <c r="FA613">
        <v>0.1</v>
      </c>
      <c r="FB613">
        <v>0.2</v>
      </c>
      <c r="FC613" s="20">
        <v>1.19</v>
      </c>
      <c r="FD613" s="26">
        <f t="shared" si="213"/>
        <v>0.16999999999999998</v>
      </c>
      <c r="FE613">
        <v>0.13300000000000001</v>
      </c>
      <c r="FF613">
        <v>0</v>
      </c>
      <c r="FG613">
        <v>0</v>
      </c>
      <c r="FH613">
        <v>0</v>
      </c>
      <c r="FL613" s="42">
        <f t="shared" si="214"/>
        <v>12</v>
      </c>
      <c r="FM613" s="20">
        <f t="shared" si="215"/>
        <v>0</v>
      </c>
      <c r="FN613" s="41">
        <v>5.16047829E-2</v>
      </c>
      <c r="FO613" s="20">
        <f t="shared" si="216"/>
        <v>2</v>
      </c>
      <c r="FP613" s="20">
        <f t="shared" si="217"/>
        <v>2.1800000000000002</v>
      </c>
      <c r="FQ613" s="20">
        <f t="shared" si="218"/>
        <v>119.11026070318104</v>
      </c>
      <c r="FU613" t="s">
        <v>731</v>
      </c>
      <c r="FV613" t="s">
        <v>751</v>
      </c>
      <c r="FW613" s="45">
        <v>925000</v>
      </c>
      <c r="FX613" s="45">
        <v>925000</v>
      </c>
      <c r="FY613">
        <v>7</v>
      </c>
      <c r="FZ613">
        <v>1</v>
      </c>
      <c r="GA613">
        <v>1</v>
      </c>
      <c r="GB613">
        <v>2</v>
      </c>
      <c r="GC613">
        <v>1</v>
      </c>
      <c r="GD613">
        <v>0</v>
      </c>
      <c r="GE613">
        <v>5</v>
      </c>
      <c r="GF613">
        <v>84</v>
      </c>
      <c r="GG613">
        <v>0.1</v>
      </c>
      <c r="GH613">
        <v>0.1</v>
      </c>
      <c r="GI613">
        <v>0.2</v>
      </c>
      <c r="GJ613" s="42">
        <f t="shared" si="219"/>
        <v>2</v>
      </c>
    </row>
    <row r="614" spans="1:192" x14ac:dyDescent="0.45">
      <c r="A614" s="40">
        <v>34947</v>
      </c>
      <c r="B614" t="s">
        <v>3229</v>
      </c>
      <c r="D614" t="s">
        <v>223</v>
      </c>
      <c r="E614" t="s">
        <v>223</v>
      </c>
      <c r="F614">
        <v>72</v>
      </c>
      <c r="G614">
        <v>176</v>
      </c>
      <c r="H614">
        <v>2014</v>
      </c>
      <c r="I614">
        <v>4</v>
      </c>
      <c r="J614">
        <v>97</v>
      </c>
      <c r="K614" t="s">
        <v>92</v>
      </c>
      <c r="L614">
        <v>2016</v>
      </c>
      <c r="M614">
        <v>22</v>
      </c>
      <c r="N614">
        <v>2</v>
      </c>
      <c r="O614">
        <v>8478027</v>
      </c>
      <c r="P614" t="s">
        <v>3230</v>
      </c>
      <c r="Q614" t="s">
        <v>3231</v>
      </c>
      <c r="R614" t="s">
        <v>3232</v>
      </c>
      <c r="S614" t="s">
        <v>3233</v>
      </c>
      <c r="T614" t="s">
        <v>716</v>
      </c>
      <c r="U614" t="s">
        <v>343</v>
      </c>
      <c r="V614">
        <v>11</v>
      </c>
      <c r="W614">
        <v>1</v>
      </c>
      <c r="X614">
        <v>0</v>
      </c>
      <c r="Y614">
        <v>0</v>
      </c>
      <c r="Z614">
        <v>1</v>
      </c>
      <c r="AA614">
        <v>25</v>
      </c>
      <c r="AB614">
        <v>64</v>
      </c>
      <c r="AC614" s="26">
        <f t="shared" si="198"/>
        <v>9.0909090909090912E-2</v>
      </c>
      <c r="AD614" s="20">
        <f t="shared" si="199"/>
        <v>-1.75</v>
      </c>
      <c r="AE614" s="20">
        <v>0.5</v>
      </c>
      <c r="AF614">
        <v>-4</v>
      </c>
      <c r="AG614">
        <v>0.8</v>
      </c>
      <c r="AH614">
        <v>2</v>
      </c>
      <c r="AI614">
        <v>168</v>
      </c>
      <c r="AJ614">
        <v>6266</v>
      </c>
      <c r="AK614" s="20">
        <v>104.43333333333</v>
      </c>
      <c r="AL614">
        <v>104.43</v>
      </c>
      <c r="AM614">
        <v>104</v>
      </c>
      <c r="AN614" s="26">
        <f t="shared" si="200"/>
        <v>9.4939393939393941</v>
      </c>
      <c r="AO614">
        <v>16.29</v>
      </c>
      <c r="AP614" s="41">
        <f t="shared" si="201"/>
        <v>0.5</v>
      </c>
      <c r="AQ614">
        <v>26</v>
      </c>
      <c r="AR614">
        <v>26</v>
      </c>
      <c r="AS614">
        <v>26</v>
      </c>
      <c r="AT614">
        <v>21</v>
      </c>
      <c r="AU614">
        <v>21</v>
      </c>
      <c r="AV614">
        <v>16</v>
      </c>
      <c r="AW614">
        <v>15</v>
      </c>
      <c r="AX614">
        <v>8</v>
      </c>
      <c r="AY614">
        <v>4</v>
      </c>
      <c r="AZ614">
        <v>2</v>
      </c>
      <c r="BA614" s="42">
        <f t="shared" si="202"/>
        <v>6</v>
      </c>
      <c r="BB614">
        <v>1.56</v>
      </c>
      <c r="BC614">
        <v>34.5</v>
      </c>
      <c r="BD614" s="20">
        <v>0</v>
      </c>
      <c r="BE614" s="20">
        <f t="shared" si="203"/>
        <v>26</v>
      </c>
      <c r="BF614" s="20">
        <f t="shared" si="204"/>
        <v>14.938236139040505</v>
      </c>
      <c r="BG614">
        <v>31</v>
      </c>
      <c r="BH614">
        <v>34</v>
      </c>
      <c r="BI614">
        <v>18</v>
      </c>
      <c r="BJ614" s="41">
        <f t="shared" si="205"/>
        <v>0.63265306122448983</v>
      </c>
      <c r="BK614">
        <v>13</v>
      </c>
      <c r="BL614">
        <v>13</v>
      </c>
      <c r="BM614">
        <v>12</v>
      </c>
      <c r="BN614" s="42">
        <f t="shared" si="206"/>
        <v>1</v>
      </c>
      <c r="BO614">
        <v>5</v>
      </c>
      <c r="BP614">
        <v>4</v>
      </c>
      <c r="BQ614">
        <v>4</v>
      </c>
      <c r="BR614">
        <v>1</v>
      </c>
      <c r="BS614" s="41">
        <f t="shared" si="207"/>
        <v>1.3698630136986301E-2</v>
      </c>
      <c r="BT614">
        <v>38</v>
      </c>
      <c r="BU614">
        <v>31</v>
      </c>
      <c r="BV614" s="41">
        <f t="shared" si="208"/>
        <v>0.55072463768115942</v>
      </c>
      <c r="BW614">
        <v>9</v>
      </c>
      <c r="BX614">
        <v>6</v>
      </c>
      <c r="BY614">
        <v>15</v>
      </c>
      <c r="BZ614">
        <v>15</v>
      </c>
      <c r="CA614">
        <v>14</v>
      </c>
      <c r="CB614">
        <v>10</v>
      </c>
      <c r="CC614">
        <v>12</v>
      </c>
      <c r="CD614">
        <v>14</v>
      </c>
      <c r="CE614">
        <v>10</v>
      </c>
      <c r="CF614">
        <v>6</v>
      </c>
      <c r="CG614">
        <v>29</v>
      </c>
      <c r="CH614">
        <v>23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4</v>
      </c>
      <c r="DA614">
        <v>0</v>
      </c>
      <c r="DB614">
        <v>3</v>
      </c>
      <c r="DC614">
        <v>2</v>
      </c>
      <c r="DD614">
        <v>3</v>
      </c>
      <c r="DE614">
        <v>1</v>
      </c>
      <c r="DF614">
        <v>1</v>
      </c>
      <c r="DG614">
        <v>6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1</v>
      </c>
      <c r="DN614">
        <v>1</v>
      </c>
      <c r="DO614">
        <v>0</v>
      </c>
      <c r="DP614" s="42">
        <f t="shared" si="209"/>
        <v>0</v>
      </c>
      <c r="DQ614" s="20">
        <v>-0.11900000000000001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100</v>
      </c>
      <c r="DX614">
        <v>90</v>
      </c>
      <c r="DY614">
        <v>78</v>
      </c>
      <c r="DZ614">
        <v>72</v>
      </c>
      <c r="EA614">
        <v>63</v>
      </c>
      <c r="EB614">
        <v>51</v>
      </c>
      <c r="EC614">
        <v>5.3</v>
      </c>
      <c r="ED614">
        <v>3.8</v>
      </c>
      <c r="EE614">
        <v>2</v>
      </c>
      <c r="EF614">
        <v>6</v>
      </c>
      <c r="EG614" s="41">
        <f t="shared" si="210"/>
        <v>3.1746031746031744E-2</v>
      </c>
      <c r="EH614" s="43">
        <f t="shared" si="211"/>
        <v>0.88235294117647056</v>
      </c>
      <c r="EI614" s="44">
        <f t="shared" si="212"/>
        <v>0.91409897292250231</v>
      </c>
      <c r="EJ614">
        <v>100</v>
      </c>
      <c r="EK614">
        <v>91</v>
      </c>
      <c r="EL614">
        <v>78</v>
      </c>
      <c r="EM614">
        <v>73</v>
      </c>
      <c r="EN614">
        <v>63</v>
      </c>
      <c r="EO614">
        <v>52</v>
      </c>
      <c r="EP614">
        <v>2</v>
      </c>
      <c r="EQ614">
        <v>6</v>
      </c>
      <c r="ER614">
        <v>55</v>
      </c>
      <c r="ES614">
        <v>52</v>
      </c>
      <c r="ET614">
        <v>26</v>
      </c>
      <c r="EU614">
        <v>15</v>
      </c>
      <c r="EV614">
        <v>1</v>
      </c>
      <c r="EW614">
        <v>2</v>
      </c>
      <c r="EX614">
        <v>6</v>
      </c>
      <c r="EY614">
        <v>9</v>
      </c>
      <c r="EZ614">
        <v>-0.1</v>
      </c>
      <c r="FA614">
        <v>0</v>
      </c>
      <c r="FB614">
        <v>-0.1</v>
      </c>
      <c r="FC614" s="20">
        <v>2.17</v>
      </c>
      <c r="FD614" s="26">
        <f t="shared" si="213"/>
        <v>0.19727272727272727</v>
      </c>
      <c r="FE614">
        <v>3.7600000000000001E-2</v>
      </c>
      <c r="FF614">
        <v>0.09</v>
      </c>
      <c r="FG614">
        <v>0</v>
      </c>
      <c r="FH614">
        <v>0.09</v>
      </c>
      <c r="FL614" s="42">
        <f t="shared" si="214"/>
        <v>16</v>
      </c>
      <c r="FM614" s="20">
        <f t="shared" si="215"/>
        <v>17</v>
      </c>
      <c r="FN614" s="41">
        <v>3.3279220800000002E-2</v>
      </c>
      <c r="FO614" s="20">
        <f t="shared" si="216"/>
        <v>0.8</v>
      </c>
      <c r="FP614" s="20">
        <f t="shared" si="217"/>
        <v>0.97619999999999996</v>
      </c>
      <c r="FQ614" s="20">
        <f t="shared" si="218"/>
        <v>109.16403332375754</v>
      </c>
      <c r="FV614" t="s">
        <v>751</v>
      </c>
      <c r="FW614" s="45">
        <v>725000</v>
      </c>
      <c r="FX614" s="45">
        <v>683333</v>
      </c>
      <c r="FY614">
        <v>19</v>
      </c>
      <c r="FZ614">
        <v>1</v>
      </c>
      <c r="GA614">
        <v>2</v>
      </c>
      <c r="GB614">
        <v>3</v>
      </c>
      <c r="GC614">
        <v>-3</v>
      </c>
      <c r="GD614">
        <v>4</v>
      </c>
      <c r="GE614">
        <v>27</v>
      </c>
      <c r="GF614">
        <v>191</v>
      </c>
      <c r="GG614">
        <v>-0.1</v>
      </c>
      <c r="GH614">
        <v>0.1</v>
      </c>
      <c r="GI614">
        <v>0</v>
      </c>
      <c r="GJ614" s="42">
        <f t="shared" si="219"/>
        <v>0.8</v>
      </c>
    </row>
    <row r="615" spans="1:192" x14ac:dyDescent="0.45">
      <c r="A615" s="40">
        <v>30732</v>
      </c>
      <c r="B615" t="s">
        <v>3234</v>
      </c>
      <c r="C615" t="s">
        <v>1613</v>
      </c>
      <c r="D615" t="s">
        <v>107</v>
      </c>
      <c r="E615" t="s">
        <v>107</v>
      </c>
      <c r="F615">
        <v>73</v>
      </c>
      <c r="G615">
        <v>205</v>
      </c>
      <c r="K615" t="s">
        <v>202</v>
      </c>
      <c r="L615">
        <v>2008</v>
      </c>
      <c r="M615">
        <v>33</v>
      </c>
      <c r="N615">
        <v>10</v>
      </c>
      <c r="O615">
        <v>8473933</v>
      </c>
      <c r="P615" t="s">
        <v>3235</v>
      </c>
      <c r="Q615" t="s">
        <v>3236</v>
      </c>
      <c r="R615" t="s">
        <v>3237</v>
      </c>
      <c r="S615" t="s">
        <v>151</v>
      </c>
      <c r="T615" t="s">
        <v>720</v>
      </c>
      <c r="U615" t="s">
        <v>194</v>
      </c>
      <c r="V615">
        <v>57</v>
      </c>
      <c r="W615">
        <v>2</v>
      </c>
      <c r="X615">
        <v>6</v>
      </c>
      <c r="Y615">
        <v>2</v>
      </c>
      <c r="Z615">
        <v>8</v>
      </c>
      <c r="AA615">
        <v>23</v>
      </c>
      <c r="AB615">
        <v>85</v>
      </c>
      <c r="AC615" s="26">
        <f t="shared" si="198"/>
        <v>0.14035087719298245</v>
      </c>
      <c r="AD615" s="20">
        <f t="shared" si="199"/>
        <v>-3.509615384615385</v>
      </c>
      <c r="AE615" s="20">
        <v>2.8940000000000001</v>
      </c>
      <c r="AF615">
        <v>7</v>
      </c>
      <c r="AG615">
        <v>5.2</v>
      </c>
      <c r="AH615">
        <v>25</v>
      </c>
      <c r="AI615">
        <v>1346</v>
      </c>
      <c r="AJ615">
        <v>56738</v>
      </c>
      <c r="AK615" s="20">
        <v>945.63333333333003</v>
      </c>
      <c r="AL615">
        <v>945.63</v>
      </c>
      <c r="AM615">
        <v>946</v>
      </c>
      <c r="AN615" s="26">
        <f t="shared" si="200"/>
        <v>16.590058479532164</v>
      </c>
      <c r="AO615">
        <v>27.86</v>
      </c>
      <c r="AP615" s="41">
        <f t="shared" si="201"/>
        <v>0.25</v>
      </c>
      <c r="AQ615">
        <v>140</v>
      </c>
      <c r="AR615">
        <v>140</v>
      </c>
      <c r="AS615">
        <v>140</v>
      </c>
      <c r="AT615">
        <v>102</v>
      </c>
      <c r="AU615">
        <v>102</v>
      </c>
      <c r="AV615">
        <v>74</v>
      </c>
      <c r="AW615">
        <v>31</v>
      </c>
      <c r="AX615">
        <v>4</v>
      </c>
      <c r="AY615">
        <v>2</v>
      </c>
      <c r="AZ615">
        <v>7</v>
      </c>
      <c r="BA615" s="42">
        <f t="shared" si="202"/>
        <v>9</v>
      </c>
      <c r="BB615">
        <v>2.66</v>
      </c>
      <c r="BC615">
        <v>60.675699999999999</v>
      </c>
      <c r="BD615" s="20">
        <v>53.3</v>
      </c>
      <c r="BE615" s="20">
        <f t="shared" si="203"/>
        <v>193.3</v>
      </c>
      <c r="BF615" s="20">
        <f t="shared" si="204"/>
        <v>12.264839313473558</v>
      </c>
      <c r="BG615">
        <v>181</v>
      </c>
      <c r="BH615">
        <v>271</v>
      </c>
      <c r="BI615">
        <v>432</v>
      </c>
      <c r="BJ615" s="41">
        <f t="shared" si="205"/>
        <v>0.29526916802610115</v>
      </c>
      <c r="BK615">
        <v>84</v>
      </c>
      <c r="BL615">
        <v>84</v>
      </c>
      <c r="BM615">
        <v>96</v>
      </c>
      <c r="BN615" s="42">
        <f t="shared" si="206"/>
        <v>-12</v>
      </c>
      <c r="BO615">
        <v>28</v>
      </c>
      <c r="BP615">
        <v>27</v>
      </c>
      <c r="BQ615">
        <v>22</v>
      </c>
      <c r="BR615">
        <v>86</v>
      </c>
      <c r="BS615" s="41">
        <f t="shared" si="207"/>
        <v>0.112565445026178</v>
      </c>
      <c r="BT615">
        <v>0</v>
      </c>
      <c r="BU615">
        <v>0</v>
      </c>
      <c r="BV615" s="41">
        <f t="shared" si="208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2</v>
      </c>
      <c r="CW615">
        <v>0</v>
      </c>
      <c r="CX615">
        <v>0</v>
      </c>
      <c r="CY615">
        <v>1</v>
      </c>
      <c r="CZ615">
        <v>27</v>
      </c>
      <c r="DA615">
        <v>2</v>
      </c>
      <c r="DB615">
        <v>0</v>
      </c>
      <c r="DC615">
        <v>22</v>
      </c>
      <c r="DD615">
        <v>15</v>
      </c>
      <c r="DE615">
        <v>0</v>
      </c>
      <c r="DF615">
        <v>0</v>
      </c>
      <c r="DG615">
        <v>35</v>
      </c>
      <c r="DH615">
        <v>11</v>
      </c>
      <c r="DI615">
        <v>3</v>
      </c>
      <c r="DJ615">
        <v>11</v>
      </c>
      <c r="DK615">
        <v>10</v>
      </c>
      <c r="DL615">
        <v>1</v>
      </c>
      <c r="DM615">
        <v>4</v>
      </c>
      <c r="DN615">
        <v>3</v>
      </c>
      <c r="DO615">
        <v>1</v>
      </c>
      <c r="DP615" s="42">
        <f t="shared" si="209"/>
        <v>-8</v>
      </c>
      <c r="DQ615" s="20">
        <v>-0.58899999999999997</v>
      </c>
      <c r="DR615">
        <v>10</v>
      </c>
      <c r="DS615">
        <v>1</v>
      </c>
      <c r="DT615">
        <v>0</v>
      </c>
      <c r="DU615">
        <v>0</v>
      </c>
      <c r="DV615">
        <v>0</v>
      </c>
      <c r="DW615">
        <v>777</v>
      </c>
      <c r="DX615">
        <v>934</v>
      </c>
      <c r="DY615">
        <v>616</v>
      </c>
      <c r="DZ615">
        <v>678</v>
      </c>
      <c r="EA615">
        <v>432</v>
      </c>
      <c r="EB615">
        <v>481</v>
      </c>
      <c r="EC615">
        <v>35.96</v>
      </c>
      <c r="ED615">
        <v>44.81</v>
      </c>
      <c r="EE615">
        <v>32</v>
      </c>
      <c r="EF615">
        <v>42</v>
      </c>
      <c r="EG615" s="41">
        <f t="shared" si="210"/>
        <v>7.407407407407407E-2</v>
      </c>
      <c r="EH615" s="43">
        <f t="shared" si="211"/>
        <v>0.91268191268191268</v>
      </c>
      <c r="EI615" s="44">
        <f t="shared" si="212"/>
        <v>0.98675598675598675</v>
      </c>
      <c r="EJ615">
        <v>773</v>
      </c>
      <c r="EK615">
        <v>938</v>
      </c>
      <c r="EL615">
        <v>611</v>
      </c>
      <c r="EM615">
        <v>681</v>
      </c>
      <c r="EN615">
        <v>429</v>
      </c>
      <c r="EO615">
        <v>484</v>
      </c>
      <c r="EP615">
        <v>32</v>
      </c>
      <c r="EQ615">
        <v>42</v>
      </c>
      <c r="ER615">
        <v>370</v>
      </c>
      <c r="ES615">
        <v>447</v>
      </c>
      <c r="ET615">
        <v>155</v>
      </c>
      <c r="EU615">
        <v>151</v>
      </c>
      <c r="EV615">
        <v>17</v>
      </c>
      <c r="EW615">
        <v>21</v>
      </c>
      <c r="EX615">
        <v>57</v>
      </c>
      <c r="EY615">
        <v>55</v>
      </c>
      <c r="EZ615">
        <v>-0.1</v>
      </c>
      <c r="FA615">
        <v>2.7</v>
      </c>
      <c r="FB615">
        <v>2.6</v>
      </c>
      <c r="FC615" s="20">
        <v>18.05</v>
      </c>
      <c r="FD615" s="26">
        <f t="shared" si="213"/>
        <v>0.31666666666666665</v>
      </c>
      <c r="FE615">
        <v>0.47900000000000004</v>
      </c>
      <c r="FF615">
        <v>0</v>
      </c>
      <c r="FG615">
        <v>0.86</v>
      </c>
      <c r="FH615">
        <v>0.86</v>
      </c>
      <c r="FL615" s="42">
        <f t="shared" si="214"/>
        <v>196</v>
      </c>
      <c r="FM615" s="20">
        <f t="shared" si="215"/>
        <v>10.6</v>
      </c>
      <c r="FN615" s="41">
        <v>1.19385601E-2</v>
      </c>
      <c r="FO615" s="20">
        <f t="shared" si="216"/>
        <v>5.5</v>
      </c>
      <c r="FP615" s="20">
        <f t="shared" si="217"/>
        <v>7.8822000000000001</v>
      </c>
      <c r="FQ615" s="20">
        <f t="shared" si="218"/>
        <v>108.56254560451762</v>
      </c>
      <c r="FV615" t="s">
        <v>711</v>
      </c>
      <c r="FW615" s="45">
        <v>2750000</v>
      </c>
      <c r="FX615" s="45">
        <v>2666667</v>
      </c>
      <c r="FY615">
        <v>473</v>
      </c>
      <c r="FZ615">
        <v>18</v>
      </c>
      <c r="GA615">
        <v>74</v>
      </c>
      <c r="GB615">
        <v>92</v>
      </c>
      <c r="GC615">
        <v>52</v>
      </c>
      <c r="GD615">
        <v>250</v>
      </c>
      <c r="GE615">
        <v>622</v>
      </c>
      <c r="GF615">
        <v>8576</v>
      </c>
      <c r="GG615">
        <v>1.7000000000000002</v>
      </c>
      <c r="GH615">
        <v>21.3</v>
      </c>
      <c r="GI615">
        <v>22.9</v>
      </c>
      <c r="GJ615" s="42">
        <f t="shared" si="219"/>
        <v>5.5</v>
      </c>
    </row>
    <row r="616" spans="1:192" x14ac:dyDescent="0.45">
      <c r="A616" s="40">
        <v>32488</v>
      </c>
      <c r="B616" t="s">
        <v>3238</v>
      </c>
      <c r="C616" t="s">
        <v>242</v>
      </c>
      <c r="D616" t="s">
        <v>107</v>
      </c>
      <c r="E616" t="s">
        <v>107</v>
      </c>
      <c r="F616">
        <v>73</v>
      </c>
      <c r="G616">
        <v>207</v>
      </c>
      <c r="K616" t="s">
        <v>202</v>
      </c>
      <c r="L616">
        <v>2016</v>
      </c>
      <c r="M616">
        <v>29</v>
      </c>
      <c r="N616">
        <v>2</v>
      </c>
      <c r="O616">
        <v>8475982</v>
      </c>
      <c r="P616" t="s">
        <v>3239</v>
      </c>
      <c r="Q616" t="s">
        <v>3240</v>
      </c>
      <c r="R616" t="s">
        <v>3241</v>
      </c>
      <c r="S616" t="s">
        <v>1344</v>
      </c>
      <c r="T616" t="s">
        <v>720</v>
      </c>
      <c r="U616" t="s">
        <v>110</v>
      </c>
      <c r="V616">
        <v>2</v>
      </c>
      <c r="W616">
        <v>0</v>
      </c>
      <c r="X616">
        <v>1</v>
      </c>
      <c r="Y616">
        <v>1</v>
      </c>
      <c r="Z616">
        <v>1</v>
      </c>
      <c r="AA616">
        <v>30</v>
      </c>
      <c r="AB616">
        <v>61</v>
      </c>
      <c r="AC616" s="26">
        <f t="shared" si="198"/>
        <v>0.5</v>
      </c>
      <c r="AD616" s="20">
        <f t="shared" si="199"/>
        <v>1</v>
      </c>
      <c r="AE616" s="20">
        <v>0.29399999999999998</v>
      </c>
      <c r="AF616">
        <v>2</v>
      </c>
      <c r="AG616">
        <v>0.60000000000000009</v>
      </c>
      <c r="AH616">
        <v>0</v>
      </c>
      <c r="AI616">
        <v>38</v>
      </c>
      <c r="AJ616">
        <v>1610</v>
      </c>
      <c r="AK616" s="20">
        <v>26.833333333333002</v>
      </c>
      <c r="AL616">
        <v>26.83</v>
      </c>
      <c r="AM616">
        <v>27</v>
      </c>
      <c r="AN616" s="26">
        <f t="shared" si="200"/>
        <v>13.416666666666666</v>
      </c>
      <c r="AO616">
        <v>22.43</v>
      </c>
      <c r="AP616" s="41">
        <f t="shared" si="201"/>
        <v>0.5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1</v>
      </c>
      <c r="AX616">
        <v>0</v>
      </c>
      <c r="AY616">
        <v>0</v>
      </c>
      <c r="AZ616">
        <v>1</v>
      </c>
      <c r="BA616" s="42">
        <f t="shared" si="202"/>
        <v>1</v>
      </c>
      <c r="BB616">
        <v>0.08</v>
      </c>
      <c r="BC616">
        <v>38</v>
      </c>
      <c r="BD616" s="20">
        <v>10.5</v>
      </c>
      <c r="BE616" s="20">
        <f t="shared" si="203"/>
        <v>12.5</v>
      </c>
      <c r="BF616" s="20">
        <f t="shared" si="204"/>
        <v>27.953783078643312</v>
      </c>
      <c r="BG616">
        <v>4</v>
      </c>
      <c r="BH616">
        <v>8</v>
      </c>
      <c r="BI616">
        <v>7</v>
      </c>
      <c r="BJ616" s="41">
        <f t="shared" si="205"/>
        <v>0.36363636363636365</v>
      </c>
      <c r="BK616">
        <v>5</v>
      </c>
      <c r="BL616">
        <v>5</v>
      </c>
      <c r="BM616">
        <v>4</v>
      </c>
      <c r="BN616" s="42">
        <f t="shared" si="206"/>
        <v>1</v>
      </c>
      <c r="BO616">
        <v>0</v>
      </c>
      <c r="BP616">
        <v>0</v>
      </c>
      <c r="BQ616">
        <v>0</v>
      </c>
      <c r="BR616">
        <v>2</v>
      </c>
      <c r="BS616" s="41">
        <f t="shared" si="207"/>
        <v>8.6956521739130432E-2</v>
      </c>
      <c r="BT616">
        <v>0</v>
      </c>
      <c r="BU616">
        <v>0</v>
      </c>
      <c r="BV616" s="41">
        <f t="shared" si="208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s="42">
        <f t="shared" si="209"/>
        <v>0</v>
      </c>
      <c r="DQ616" s="20">
        <v>0.125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21</v>
      </c>
      <c r="DX616">
        <v>28</v>
      </c>
      <c r="DY616">
        <v>18</v>
      </c>
      <c r="DZ616">
        <v>21</v>
      </c>
      <c r="EA616">
        <v>15</v>
      </c>
      <c r="EB616">
        <v>17</v>
      </c>
      <c r="EC616">
        <v>1.22</v>
      </c>
      <c r="ED616">
        <v>0.67</v>
      </c>
      <c r="EE616">
        <v>2</v>
      </c>
      <c r="EF616">
        <v>0</v>
      </c>
      <c r="EG616" s="41">
        <f t="shared" si="210"/>
        <v>0.13333333333333333</v>
      </c>
      <c r="EH616" s="43">
        <f t="shared" si="211"/>
        <v>1</v>
      </c>
      <c r="EI616" s="44">
        <f t="shared" si="212"/>
        <v>1.1333333333333333</v>
      </c>
      <c r="EJ616">
        <v>21</v>
      </c>
      <c r="EK616">
        <v>28</v>
      </c>
      <c r="EL616">
        <v>18</v>
      </c>
      <c r="EM616">
        <v>21</v>
      </c>
      <c r="EN616">
        <v>15</v>
      </c>
      <c r="EO616">
        <v>17</v>
      </c>
      <c r="EP616">
        <v>2</v>
      </c>
      <c r="EQ616">
        <v>0</v>
      </c>
      <c r="ER616">
        <v>12</v>
      </c>
      <c r="ES616">
        <v>10</v>
      </c>
      <c r="ET616">
        <v>7</v>
      </c>
      <c r="EU616">
        <v>4</v>
      </c>
      <c r="EV616">
        <v>2</v>
      </c>
      <c r="EW616">
        <v>0</v>
      </c>
      <c r="EX616">
        <v>3</v>
      </c>
      <c r="EY616">
        <v>2</v>
      </c>
      <c r="EZ616">
        <v>0.1</v>
      </c>
      <c r="FA616">
        <v>0.2</v>
      </c>
      <c r="FB616">
        <v>0.30000000000000004</v>
      </c>
      <c r="FC616" s="20">
        <v>0.9</v>
      </c>
      <c r="FD616" s="26">
        <f t="shared" si="213"/>
        <v>0.45</v>
      </c>
      <c r="FE616">
        <v>6.5000000000000006E-3</v>
      </c>
      <c r="FF616">
        <v>0</v>
      </c>
      <c r="FG616">
        <v>0</v>
      </c>
      <c r="FH616">
        <v>0</v>
      </c>
      <c r="FL616" s="42">
        <f t="shared" si="214"/>
        <v>7</v>
      </c>
      <c r="FM616" s="20">
        <f t="shared" si="215"/>
        <v>0</v>
      </c>
      <c r="FN616" s="41">
        <v>0</v>
      </c>
      <c r="FO616" s="20">
        <f t="shared" si="216"/>
        <v>1</v>
      </c>
      <c r="FP616" s="20">
        <f t="shared" si="217"/>
        <v>1.0249999999999999</v>
      </c>
      <c r="FQ616" s="20">
        <f t="shared" si="218"/>
        <v>109.57882966828178</v>
      </c>
      <c r="FV616" t="s">
        <v>711</v>
      </c>
      <c r="FW616" s="45">
        <v>650000</v>
      </c>
      <c r="FX616" s="45">
        <v>650000</v>
      </c>
      <c r="FY616">
        <v>4</v>
      </c>
      <c r="FZ616">
        <v>0</v>
      </c>
      <c r="GA616">
        <v>1</v>
      </c>
      <c r="GB616">
        <v>1</v>
      </c>
      <c r="GC616">
        <v>1</v>
      </c>
      <c r="GD616">
        <v>0</v>
      </c>
      <c r="GE616">
        <v>4</v>
      </c>
      <c r="GF616">
        <v>49</v>
      </c>
      <c r="GG616">
        <v>0</v>
      </c>
      <c r="GH616">
        <v>0.2</v>
      </c>
      <c r="GI616">
        <v>0.2</v>
      </c>
      <c r="GJ616" s="42">
        <f t="shared" si="219"/>
        <v>1</v>
      </c>
    </row>
    <row r="617" spans="1:192" x14ac:dyDescent="0.45">
      <c r="A617" s="40">
        <v>31778</v>
      </c>
      <c r="B617" t="s">
        <v>3242</v>
      </c>
      <c r="D617" t="s">
        <v>223</v>
      </c>
      <c r="E617" t="s">
        <v>223</v>
      </c>
      <c r="F617">
        <v>71</v>
      </c>
      <c r="G617">
        <v>189</v>
      </c>
      <c r="H617">
        <v>2005</v>
      </c>
      <c r="I617">
        <v>7</v>
      </c>
      <c r="J617">
        <v>230</v>
      </c>
      <c r="K617" t="s">
        <v>202</v>
      </c>
      <c r="L617">
        <v>2008</v>
      </c>
      <c r="M617">
        <v>31</v>
      </c>
      <c r="N617">
        <v>10</v>
      </c>
      <c r="O617">
        <v>8471887</v>
      </c>
      <c r="P617" t="s">
        <v>3243</v>
      </c>
      <c r="Q617" t="s">
        <v>3244</v>
      </c>
      <c r="R617" t="s">
        <v>3245</v>
      </c>
      <c r="S617" t="s">
        <v>3246</v>
      </c>
      <c r="T617" t="s">
        <v>710</v>
      </c>
      <c r="U617" t="s">
        <v>230</v>
      </c>
      <c r="V617">
        <v>70</v>
      </c>
      <c r="W617">
        <v>29</v>
      </c>
      <c r="X617">
        <v>20</v>
      </c>
      <c r="Y617">
        <v>14</v>
      </c>
      <c r="Z617">
        <v>49</v>
      </c>
      <c r="AA617">
        <v>5</v>
      </c>
      <c r="AB617">
        <v>49</v>
      </c>
      <c r="AC617" s="26">
        <f t="shared" si="198"/>
        <v>0.7</v>
      </c>
      <c r="AD617" s="20">
        <f t="shared" si="199"/>
        <v>5.2348877374784095</v>
      </c>
      <c r="AE617" s="20">
        <v>20.382000000000001</v>
      </c>
      <c r="AF617">
        <v>2</v>
      </c>
      <c r="AG617">
        <v>18.7</v>
      </c>
      <c r="AH617">
        <v>58</v>
      </c>
      <c r="AI617">
        <v>1576</v>
      </c>
      <c r="AJ617">
        <v>72756</v>
      </c>
      <c r="AK617" s="20">
        <v>1212.5999999999999</v>
      </c>
      <c r="AL617">
        <v>1211.75</v>
      </c>
      <c r="AM617">
        <v>1213</v>
      </c>
      <c r="AN617" s="26">
        <f t="shared" si="200"/>
        <v>17.322857142857142</v>
      </c>
      <c r="AO617">
        <v>29.02</v>
      </c>
      <c r="AP617" s="41">
        <f t="shared" si="201"/>
        <v>0.48514851485148514</v>
      </c>
      <c r="AQ617">
        <v>377</v>
      </c>
      <c r="AR617">
        <v>377</v>
      </c>
      <c r="AS617">
        <v>377</v>
      </c>
      <c r="AT617">
        <v>325</v>
      </c>
      <c r="AU617">
        <v>325</v>
      </c>
      <c r="AV617">
        <v>247</v>
      </c>
      <c r="AW617">
        <v>285</v>
      </c>
      <c r="AX617">
        <v>181</v>
      </c>
      <c r="AY617">
        <v>4</v>
      </c>
      <c r="AZ617">
        <v>23</v>
      </c>
      <c r="BA617" s="42">
        <f t="shared" si="202"/>
        <v>27</v>
      </c>
      <c r="BB617">
        <v>33.56</v>
      </c>
      <c r="BC617">
        <v>22.8826</v>
      </c>
      <c r="BD617" s="20">
        <v>216</v>
      </c>
      <c r="BE617" s="20">
        <f t="shared" si="203"/>
        <v>593</v>
      </c>
      <c r="BF617" s="20">
        <f t="shared" si="204"/>
        <v>29.362492263255621</v>
      </c>
      <c r="BG617">
        <v>651</v>
      </c>
      <c r="BH617">
        <v>424</v>
      </c>
      <c r="BI617">
        <v>320</v>
      </c>
      <c r="BJ617" s="41">
        <f t="shared" si="205"/>
        <v>0.67044284243048402</v>
      </c>
      <c r="BK617">
        <v>137</v>
      </c>
      <c r="BL617">
        <v>137</v>
      </c>
      <c r="BM617">
        <v>134</v>
      </c>
      <c r="BN617" s="42">
        <f t="shared" si="206"/>
        <v>3</v>
      </c>
      <c r="BO617">
        <v>78</v>
      </c>
      <c r="BP617">
        <v>14</v>
      </c>
      <c r="BQ617">
        <v>24</v>
      </c>
      <c r="BR617">
        <v>64</v>
      </c>
      <c r="BS617" s="41">
        <f t="shared" si="207"/>
        <v>0.08</v>
      </c>
      <c r="BT617">
        <v>16</v>
      </c>
      <c r="BU617">
        <v>17</v>
      </c>
      <c r="BV617" s="41">
        <f t="shared" si="208"/>
        <v>0.48484848484848486</v>
      </c>
      <c r="BW617">
        <v>1</v>
      </c>
      <c r="BX617">
        <v>0</v>
      </c>
      <c r="BY617">
        <v>3</v>
      </c>
      <c r="BZ617">
        <v>1</v>
      </c>
      <c r="CA617">
        <v>12</v>
      </c>
      <c r="CB617">
        <v>16</v>
      </c>
      <c r="CC617">
        <v>2</v>
      </c>
      <c r="CD617">
        <v>1</v>
      </c>
      <c r="CE617">
        <v>7</v>
      </c>
      <c r="CF617">
        <v>11</v>
      </c>
      <c r="CG617">
        <v>12</v>
      </c>
      <c r="CH617">
        <v>11</v>
      </c>
      <c r="CI617">
        <v>0</v>
      </c>
      <c r="CJ617">
        <v>0</v>
      </c>
      <c r="CK617">
        <v>5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1</v>
      </c>
      <c r="CR617">
        <v>1</v>
      </c>
      <c r="CS617">
        <v>5</v>
      </c>
      <c r="CT617">
        <v>8</v>
      </c>
      <c r="CU617">
        <v>0</v>
      </c>
      <c r="CV617">
        <v>12</v>
      </c>
      <c r="CW617">
        <v>0</v>
      </c>
      <c r="CX617">
        <v>4</v>
      </c>
      <c r="CY617">
        <v>8</v>
      </c>
      <c r="CZ617">
        <v>66</v>
      </c>
      <c r="DA617">
        <v>24</v>
      </c>
      <c r="DB617">
        <v>5</v>
      </c>
      <c r="DC617">
        <v>7</v>
      </c>
      <c r="DD617">
        <v>27</v>
      </c>
      <c r="DE617">
        <v>33</v>
      </c>
      <c r="DF617">
        <v>6</v>
      </c>
      <c r="DG617">
        <v>145</v>
      </c>
      <c r="DH617">
        <v>25</v>
      </c>
      <c r="DI617">
        <v>22</v>
      </c>
      <c r="DJ617">
        <v>24</v>
      </c>
      <c r="DK617">
        <v>24</v>
      </c>
      <c r="DL617">
        <v>0</v>
      </c>
      <c r="DM617">
        <v>22</v>
      </c>
      <c r="DN617">
        <v>22</v>
      </c>
      <c r="DO617">
        <v>0</v>
      </c>
      <c r="DP617" s="42">
        <f t="shared" si="209"/>
        <v>-3</v>
      </c>
      <c r="DQ617" s="20">
        <v>-3.0510000000000002</v>
      </c>
      <c r="DR617">
        <v>24</v>
      </c>
      <c r="DS617">
        <v>0</v>
      </c>
      <c r="DT617">
        <v>0</v>
      </c>
      <c r="DU617">
        <v>1</v>
      </c>
      <c r="DV617">
        <v>0</v>
      </c>
      <c r="DW617">
        <v>1524</v>
      </c>
      <c r="DX617">
        <v>983</v>
      </c>
      <c r="DY617">
        <v>1184</v>
      </c>
      <c r="DZ617">
        <v>736</v>
      </c>
      <c r="EA617">
        <v>899</v>
      </c>
      <c r="EB617">
        <v>535</v>
      </c>
      <c r="EC617">
        <v>94.12</v>
      </c>
      <c r="ED617">
        <v>48.04</v>
      </c>
      <c r="EE617">
        <v>101</v>
      </c>
      <c r="EF617">
        <v>48</v>
      </c>
      <c r="EG617" s="41">
        <f t="shared" si="210"/>
        <v>0.11234705228031146</v>
      </c>
      <c r="EH617" s="43">
        <f t="shared" si="211"/>
        <v>0.91028037383177574</v>
      </c>
      <c r="EI617" s="44">
        <f t="shared" si="212"/>
        <v>1.0226274261120871</v>
      </c>
      <c r="EJ617">
        <v>1526</v>
      </c>
      <c r="EK617">
        <v>983</v>
      </c>
      <c r="EL617">
        <v>1186</v>
      </c>
      <c r="EM617">
        <v>736</v>
      </c>
      <c r="EN617">
        <v>902</v>
      </c>
      <c r="EO617">
        <v>535</v>
      </c>
      <c r="EP617">
        <v>102</v>
      </c>
      <c r="EQ617">
        <v>48</v>
      </c>
      <c r="ER617">
        <v>870</v>
      </c>
      <c r="ES617">
        <v>485</v>
      </c>
      <c r="ET617">
        <v>378</v>
      </c>
      <c r="EU617">
        <v>209</v>
      </c>
      <c r="EV617">
        <v>59</v>
      </c>
      <c r="EW617">
        <v>31</v>
      </c>
      <c r="EX617">
        <v>84</v>
      </c>
      <c r="EY617">
        <v>84</v>
      </c>
      <c r="EZ617">
        <v>4.5999999999999996</v>
      </c>
      <c r="FA617">
        <v>1.3</v>
      </c>
      <c r="FB617">
        <v>5.9</v>
      </c>
      <c r="FC617" s="20">
        <v>61.87</v>
      </c>
      <c r="FD617" s="26">
        <f t="shared" si="213"/>
        <v>0.88385714285714279</v>
      </c>
      <c r="FE617">
        <v>6.9581999999999997</v>
      </c>
      <c r="FF617">
        <v>1.31</v>
      </c>
      <c r="FG617">
        <v>-0.57999999999999996</v>
      </c>
      <c r="FH617">
        <v>0.73</v>
      </c>
      <c r="FL617" s="42">
        <f t="shared" si="214"/>
        <v>259</v>
      </c>
      <c r="FM617" s="20">
        <f t="shared" si="215"/>
        <v>6.708333333333333</v>
      </c>
      <c r="FN617" s="41">
        <v>0.1409602845</v>
      </c>
      <c r="FO617" s="20">
        <f t="shared" si="216"/>
        <v>43.2</v>
      </c>
      <c r="FP617" s="20">
        <f t="shared" si="217"/>
        <v>48.389800000000001</v>
      </c>
      <c r="FQ617" s="20">
        <f t="shared" si="218"/>
        <v>124.13451619558489</v>
      </c>
      <c r="FR617">
        <v>4</v>
      </c>
      <c r="FS617" t="s">
        <v>189</v>
      </c>
      <c r="FT617">
        <v>195</v>
      </c>
      <c r="FV617" t="s">
        <v>711</v>
      </c>
      <c r="FW617" s="45">
        <v>4750000</v>
      </c>
      <c r="FX617" s="45">
        <v>4250000</v>
      </c>
      <c r="FY617">
        <v>649</v>
      </c>
      <c r="FZ617">
        <v>203</v>
      </c>
      <c r="GA617">
        <v>208</v>
      </c>
      <c r="GB617">
        <v>411</v>
      </c>
      <c r="GC617">
        <v>80</v>
      </c>
      <c r="GD617">
        <v>333</v>
      </c>
      <c r="GE617">
        <v>2106</v>
      </c>
      <c r="GF617">
        <v>10493</v>
      </c>
      <c r="GG617">
        <v>37.9</v>
      </c>
      <c r="GH617">
        <v>14.5</v>
      </c>
      <c r="GI617">
        <v>52.4</v>
      </c>
      <c r="GJ617" s="42">
        <f t="shared" si="219"/>
        <v>43.2</v>
      </c>
    </row>
    <row r="618" spans="1:192" x14ac:dyDescent="0.45">
      <c r="A618" s="40">
        <v>34303</v>
      </c>
      <c r="B618" t="s">
        <v>1083</v>
      </c>
      <c r="C618" t="s">
        <v>362</v>
      </c>
      <c r="D618" t="s">
        <v>107</v>
      </c>
      <c r="E618" t="s">
        <v>107</v>
      </c>
      <c r="F618">
        <v>69</v>
      </c>
      <c r="G618">
        <v>180</v>
      </c>
      <c r="K618" t="s">
        <v>202</v>
      </c>
      <c r="L618">
        <v>2017</v>
      </c>
      <c r="M618">
        <v>24</v>
      </c>
      <c r="N618">
        <v>1</v>
      </c>
      <c r="O618">
        <v>8480082</v>
      </c>
      <c r="P618" t="s">
        <v>3247</v>
      </c>
      <c r="Q618" t="s">
        <v>3248</v>
      </c>
      <c r="R618" t="s">
        <v>3249</v>
      </c>
      <c r="S618" t="s">
        <v>766</v>
      </c>
      <c r="T618" t="s">
        <v>716</v>
      </c>
      <c r="U618" t="s">
        <v>30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32</v>
      </c>
      <c r="AB618">
        <v>76</v>
      </c>
      <c r="AC618" s="26">
        <f t="shared" si="198"/>
        <v>0</v>
      </c>
      <c r="AD618" s="20">
        <f t="shared" si="199"/>
        <v>0</v>
      </c>
      <c r="AE618" s="20">
        <v>0</v>
      </c>
      <c r="AF618">
        <v>0</v>
      </c>
      <c r="AG618">
        <v>0.4</v>
      </c>
      <c r="AH618">
        <v>2</v>
      </c>
      <c r="AI618">
        <v>13</v>
      </c>
      <c r="AJ618">
        <v>519</v>
      </c>
      <c r="AK618" s="20">
        <v>8.65</v>
      </c>
      <c r="AL618">
        <v>8.65</v>
      </c>
      <c r="AM618">
        <v>9</v>
      </c>
      <c r="AN618" s="26">
        <f t="shared" si="200"/>
        <v>8.65</v>
      </c>
      <c r="AO618">
        <v>14.81</v>
      </c>
      <c r="AP618" s="41">
        <f t="shared" si="201"/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42">
        <f t="shared" si="202"/>
        <v>0</v>
      </c>
      <c r="BB618">
        <v>0</v>
      </c>
      <c r="BC618">
        <v>0</v>
      </c>
      <c r="BD618" s="20">
        <v>0</v>
      </c>
      <c r="BE618" s="20">
        <f t="shared" si="203"/>
        <v>0</v>
      </c>
      <c r="BF618" s="20">
        <f t="shared" si="204"/>
        <v>0</v>
      </c>
      <c r="BG618">
        <v>2</v>
      </c>
      <c r="BH618">
        <v>1</v>
      </c>
      <c r="BI618">
        <v>1</v>
      </c>
      <c r="BJ618" s="41">
        <f t="shared" si="205"/>
        <v>0.66666666666666663</v>
      </c>
      <c r="BK618">
        <v>0</v>
      </c>
      <c r="BL618">
        <v>0</v>
      </c>
      <c r="BM618">
        <v>1</v>
      </c>
      <c r="BN618" s="42">
        <f t="shared" si="206"/>
        <v>-1</v>
      </c>
      <c r="BO618">
        <v>0</v>
      </c>
      <c r="BP618">
        <v>1</v>
      </c>
      <c r="BQ618">
        <v>0</v>
      </c>
      <c r="BR618">
        <v>0</v>
      </c>
      <c r="BS618" s="41">
        <f t="shared" si="207"/>
        <v>0</v>
      </c>
      <c r="BT618">
        <v>0</v>
      </c>
      <c r="BU618">
        <v>0</v>
      </c>
      <c r="BV618" s="41">
        <f t="shared" si="208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 s="42">
        <f t="shared" si="209"/>
        <v>-1</v>
      </c>
      <c r="DQ618" s="20">
        <v>-1.0089999999999999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9</v>
      </c>
      <c r="DX618">
        <v>6</v>
      </c>
      <c r="DY618">
        <v>6</v>
      </c>
      <c r="DZ618">
        <v>5</v>
      </c>
      <c r="EA618">
        <v>3</v>
      </c>
      <c r="EB618">
        <v>4</v>
      </c>
      <c r="EC618">
        <v>0.4</v>
      </c>
      <c r="ED618">
        <v>7.0000000000000007E-2</v>
      </c>
      <c r="EE618">
        <v>0</v>
      </c>
      <c r="EF618">
        <v>0</v>
      </c>
      <c r="EG618" s="41">
        <f t="shared" si="210"/>
        <v>0</v>
      </c>
      <c r="EH618" s="43">
        <f t="shared" si="211"/>
        <v>1</v>
      </c>
      <c r="EI618" s="44">
        <f t="shared" si="212"/>
        <v>1</v>
      </c>
      <c r="EJ618">
        <v>9</v>
      </c>
      <c r="EK618">
        <v>6</v>
      </c>
      <c r="EL618">
        <v>6</v>
      </c>
      <c r="EM618">
        <v>5</v>
      </c>
      <c r="EN618">
        <v>3</v>
      </c>
      <c r="EO618">
        <v>4</v>
      </c>
      <c r="EP618">
        <v>0</v>
      </c>
      <c r="EQ618">
        <v>0</v>
      </c>
      <c r="ER618">
        <v>6</v>
      </c>
      <c r="ES618">
        <v>1</v>
      </c>
      <c r="ET618">
        <v>3</v>
      </c>
      <c r="EU618">
        <v>0</v>
      </c>
      <c r="EV618">
        <v>0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 s="20">
        <v>0</v>
      </c>
      <c r="FD618" s="26">
        <f t="shared" si="213"/>
        <v>0</v>
      </c>
      <c r="FE618">
        <v>1.2000000000000001E-3</v>
      </c>
      <c r="FF618">
        <v>0</v>
      </c>
      <c r="FG618">
        <v>0</v>
      </c>
      <c r="FH618">
        <v>0</v>
      </c>
      <c r="FL618" s="42">
        <f t="shared" si="214"/>
        <v>2</v>
      </c>
      <c r="FM618" s="20">
        <f t="shared" si="215"/>
        <v>0</v>
      </c>
      <c r="FN618" s="41">
        <v>0</v>
      </c>
      <c r="FO618" s="20">
        <f t="shared" si="216"/>
        <v>-0.2</v>
      </c>
      <c r="FP618" s="20">
        <f t="shared" si="217"/>
        <v>-0.20179999999999998</v>
      </c>
      <c r="FQ618" s="20">
        <f t="shared" si="218"/>
        <v>104.04624277456648</v>
      </c>
      <c r="FV618" t="s">
        <v>751</v>
      </c>
      <c r="FW618" s="45">
        <v>792500</v>
      </c>
      <c r="FX618" s="45">
        <v>792500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2</v>
      </c>
      <c r="GE618">
        <v>0</v>
      </c>
      <c r="GF618">
        <v>9</v>
      </c>
      <c r="GG618">
        <v>0</v>
      </c>
      <c r="GH618">
        <v>0</v>
      </c>
      <c r="GI618">
        <v>0</v>
      </c>
      <c r="GJ618" s="42">
        <f t="shared" si="219"/>
        <v>-0.2</v>
      </c>
    </row>
    <row r="619" spans="1:192" x14ac:dyDescent="0.45">
      <c r="A619" s="40">
        <v>34067</v>
      </c>
      <c r="B619" t="s">
        <v>2638</v>
      </c>
      <c r="D619" t="s">
        <v>223</v>
      </c>
      <c r="E619" t="s">
        <v>223</v>
      </c>
      <c r="F619">
        <v>69</v>
      </c>
      <c r="G619">
        <v>180</v>
      </c>
      <c r="H619">
        <v>2014</v>
      </c>
      <c r="I619">
        <v>4</v>
      </c>
      <c r="J619">
        <v>112</v>
      </c>
      <c r="K619" t="s">
        <v>202</v>
      </c>
      <c r="L619">
        <v>2014</v>
      </c>
      <c r="M619">
        <v>24</v>
      </c>
      <c r="N619">
        <v>4</v>
      </c>
      <c r="O619">
        <v>8478042</v>
      </c>
      <c r="P619" t="s">
        <v>3250</v>
      </c>
      <c r="Q619" t="s">
        <v>3251</v>
      </c>
      <c r="R619" t="s">
        <v>3252</v>
      </c>
      <c r="S619" t="s">
        <v>3253</v>
      </c>
      <c r="T619" t="s">
        <v>725</v>
      </c>
      <c r="U619" t="s">
        <v>307</v>
      </c>
      <c r="V619">
        <v>78</v>
      </c>
      <c r="W619">
        <v>29</v>
      </c>
      <c r="X619">
        <v>32</v>
      </c>
      <c r="Y619">
        <v>13</v>
      </c>
      <c r="Z619">
        <v>61</v>
      </c>
      <c r="AA619">
        <v>2</v>
      </c>
      <c r="AB619">
        <v>3</v>
      </c>
      <c r="AC619" s="26">
        <f t="shared" si="198"/>
        <v>0.78205128205128205</v>
      </c>
      <c r="AD619" s="20">
        <f t="shared" si="199"/>
        <v>18.70422535211268</v>
      </c>
      <c r="AE619" s="20">
        <v>24.303000000000001</v>
      </c>
      <c r="AF619">
        <v>20</v>
      </c>
      <c r="AG619">
        <v>-10.199999999999999</v>
      </c>
      <c r="AH619">
        <v>36</v>
      </c>
      <c r="AI619">
        <v>1877</v>
      </c>
      <c r="AJ619">
        <v>83062</v>
      </c>
      <c r="AK619" s="20">
        <v>1384.3666666667</v>
      </c>
      <c r="AL619">
        <v>1384.35</v>
      </c>
      <c r="AM619">
        <v>1384</v>
      </c>
      <c r="AN619" s="26">
        <f t="shared" si="200"/>
        <v>17.748290598290598</v>
      </c>
      <c r="AO619">
        <v>29.25</v>
      </c>
      <c r="AP619" s="41">
        <f t="shared" si="201"/>
        <v>0.61616161616161613</v>
      </c>
      <c r="AQ619">
        <v>425</v>
      </c>
      <c r="AR619">
        <v>425</v>
      </c>
      <c r="AS619">
        <v>425</v>
      </c>
      <c r="AT619">
        <v>345</v>
      </c>
      <c r="AU619">
        <v>345</v>
      </c>
      <c r="AV619">
        <v>247</v>
      </c>
      <c r="AW619">
        <v>219</v>
      </c>
      <c r="AX619">
        <v>103</v>
      </c>
      <c r="AY619">
        <v>20</v>
      </c>
      <c r="AZ619">
        <v>20</v>
      </c>
      <c r="BA619" s="42">
        <f t="shared" si="202"/>
        <v>40</v>
      </c>
      <c r="BB619">
        <v>27.64</v>
      </c>
      <c r="BC619">
        <v>32.595100000000002</v>
      </c>
      <c r="BD619" s="20">
        <v>216.7</v>
      </c>
      <c r="BE619" s="20">
        <f t="shared" si="203"/>
        <v>641.70000000000005</v>
      </c>
      <c r="BF619" s="20">
        <f t="shared" si="204"/>
        <v>27.812330696716874</v>
      </c>
      <c r="BG619">
        <v>578</v>
      </c>
      <c r="BH619">
        <v>494</v>
      </c>
      <c r="BI619">
        <v>425</v>
      </c>
      <c r="BJ619" s="41">
        <f t="shared" si="205"/>
        <v>0.57627118644067798</v>
      </c>
      <c r="BK619">
        <v>30</v>
      </c>
      <c r="BL619">
        <v>30</v>
      </c>
      <c r="BM619">
        <v>122</v>
      </c>
      <c r="BN619" s="42">
        <f t="shared" si="206"/>
        <v>-92</v>
      </c>
      <c r="BO619">
        <v>98</v>
      </c>
      <c r="BP619">
        <v>35</v>
      </c>
      <c r="BQ619">
        <v>31</v>
      </c>
      <c r="BR619">
        <v>52</v>
      </c>
      <c r="BS619" s="41">
        <f t="shared" si="207"/>
        <v>4.8872180451127817E-2</v>
      </c>
      <c r="BT619">
        <v>11</v>
      </c>
      <c r="BU619">
        <v>22</v>
      </c>
      <c r="BV619" s="41">
        <f t="shared" si="208"/>
        <v>0.33333333333333331</v>
      </c>
      <c r="BW619">
        <v>5</v>
      </c>
      <c r="BX619">
        <v>10</v>
      </c>
      <c r="BY619">
        <v>3</v>
      </c>
      <c r="BZ619">
        <v>8</v>
      </c>
      <c r="CA619">
        <v>3</v>
      </c>
      <c r="CB619">
        <v>4</v>
      </c>
      <c r="CC619">
        <v>1</v>
      </c>
      <c r="CD619">
        <v>8</v>
      </c>
      <c r="CE619">
        <v>5</v>
      </c>
      <c r="CF619">
        <v>5</v>
      </c>
      <c r="CG619">
        <v>7</v>
      </c>
      <c r="CH619">
        <v>12</v>
      </c>
      <c r="CI619">
        <v>0</v>
      </c>
      <c r="CJ619">
        <v>1</v>
      </c>
      <c r="CK619">
        <v>0</v>
      </c>
      <c r="CL619">
        <v>6</v>
      </c>
      <c r="CM619">
        <v>2</v>
      </c>
      <c r="CN619">
        <v>0</v>
      </c>
      <c r="CO619">
        <v>0</v>
      </c>
      <c r="CP619">
        <v>3</v>
      </c>
      <c r="CQ619">
        <v>1</v>
      </c>
      <c r="CR619">
        <v>3</v>
      </c>
      <c r="CS619">
        <v>2</v>
      </c>
      <c r="CT619">
        <v>1</v>
      </c>
      <c r="CU619">
        <v>0</v>
      </c>
      <c r="CV619">
        <v>19</v>
      </c>
      <c r="CW619">
        <v>1</v>
      </c>
      <c r="CX619">
        <v>8</v>
      </c>
      <c r="CY619">
        <v>10</v>
      </c>
      <c r="CZ619">
        <v>79</v>
      </c>
      <c r="DA619">
        <v>19</v>
      </c>
      <c r="DB619">
        <v>3</v>
      </c>
      <c r="DC619">
        <v>59</v>
      </c>
      <c r="DD619">
        <v>24</v>
      </c>
      <c r="DE619">
        <v>15</v>
      </c>
      <c r="DF619">
        <v>0</v>
      </c>
      <c r="DG619">
        <v>127</v>
      </c>
      <c r="DH619">
        <v>18</v>
      </c>
      <c r="DI619">
        <v>21</v>
      </c>
      <c r="DJ619">
        <v>18</v>
      </c>
      <c r="DK619">
        <v>18</v>
      </c>
      <c r="DL619">
        <v>0</v>
      </c>
      <c r="DM619">
        <v>20</v>
      </c>
      <c r="DN619">
        <v>20</v>
      </c>
      <c r="DO619">
        <v>0</v>
      </c>
      <c r="DP619" s="42">
        <f t="shared" si="209"/>
        <v>3</v>
      </c>
      <c r="DQ619" s="20">
        <v>1.0329999999999999</v>
      </c>
      <c r="DR619">
        <v>18</v>
      </c>
      <c r="DS619">
        <v>0</v>
      </c>
      <c r="DT619">
        <v>0</v>
      </c>
      <c r="DU619">
        <v>0</v>
      </c>
      <c r="DV619">
        <v>0</v>
      </c>
      <c r="DW619">
        <v>1537</v>
      </c>
      <c r="DX619">
        <v>1321</v>
      </c>
      <c r="DY619">
        <v>1153</v>
      </c>
      <c r="DZ619">
        <v>1012</v>
      </c>
      <c r="EA619">
        <v>818</v>
      </c>
      <c r="EB619">
        <v>737</v>
      </c>
      <c r="EC619">
        <v>79.02</v>
      </c>
      <c r="ED619">
        <v>70.819999999999993</v>
      </c>
      <c r="EE619">
        <v>99</v>
      </c>
      <c r="EF619">
        <v>58</v>
      </c>
      <c r="EG619" s="41">
        <f t="shared" si="210"/>
        <v>0.12102689486552567</v>
      </c>
      <c r="EH619" s="43">
        <f t="shared" si="211"/>
        <v>0.92130257801899595</v>
      </c>
      <c r="EI619" s="44">
        <f t="shared" si="212"/>
        <v>1.0423294728845216</v>
      </c>
      <c r="EJ619">
        <v>1538</v>
      </c>
      <c r="EK619">
        <v>1323</v>
      </c>
      <c r="EL619">
        <v>1154</v>
      </c>
      <c r="EM619">
        <v>1014</v>
      </c>
      <c r="EN619">
        <v>819</v>
      </c>
      <c r="EO619">
        <v>739</v>
      </c>
      <c r="EP619">
        <v>99</v>
      </c>
      <c r="EQ619">
        <v>59</v>
      </c>
      <c r="ER619">
        <v>699</v>
      </c>
      <c r="ES619">
        <v>688</v>
      </c>
      <c r="ET619">
        <v>261</v>
      </c>
      <c r="EU619">
        <v>287</v>
      </c>
      <c r="EV619">
        <v>49</v>
      </c>
      <c r="EW619">
        <v>30</v>
      </c>
      <c r="EX619">
        <v>109</v>
      </c>
      <c r="EY619">
        <v>95</v>
      </c>
      <c r="EZ619">
        <v>5.5</v>
      </c>
      <c r="FA619">
        <v>2.1</v>
      </c>
      <c r="FB619">
        <v>7.6</v>
      </c>
      <c r="FC619" s="20">
        <v>66.81</v>
      </c>
      <c r="FD619" s="26">
        <f t="shared" si="213"/>
        <v>0.85653846153846158</v>
      </c>
      <c r="FE619">
        <v>8.1576000000000004</v>
      </c>
      <c r="FF619">
        <v>0.93</v>
      </c>
      <c r="FG619">
        <v>-0.75</v>
      </c>
      <c r="FH619">
        <v>0.18</v>
      </c>
      <c r="FI619">
        <v>3</v>
      </c>
      <c r="FJ619">
        <v>0</v>
      </c>
      <c r="FK619">
        <v>0</v>
      </c>
      <c r="FL619" s="42">
        <f t="shared" si="214"/>
        <v>118</v>
      </c>
      <c r="FM619" s="20">
        <f t="shared" si="215"/>
        <v>3.3888888888888888</v>
      </c>
      <c r="FN619" s="41">
        <v>0.13141025640000001</v>
      </c>
      <c r="FO619" s="20">
        <f t="shared" si="216"/>
        <v>57.4</v>
      </c>
      <c r="FP619" s="20">
        <f t="shared" si="217"/>
        <v>61.206600000000002</v>
      </c>
      <c r="FQ619" s="20">
        <f t="shared" si="218"/>
        <v>123.87040849496155</v>
      </c>
      <c r="FR619">
        <v>4</v>
      </c>
      <c r="FS619" t="s">
        <v>111</v>
      </c>
      <c r="FT619">
        <v>195</v>
      </c>
      <c r="FU619" t="s">
        <v>721</v>
      </c>
      <c r="FV619" t="s">
        <v>711</v>
      </c>
      <c r="FW619" s="45">
        <v>4250000</v>
      </c>
      <c r="FX619" s="45">
        <v>4250000</v>
      </c>
      <c r="FY619">
        <v>220</v>
      </c>
      <c r="FZ619">
        <v>68</v>
      </c>
      <c r="GA619">
        <v>70</v>
      </c>
      <c r="GB619">
        <v>138</v>
      </c>
      <c r="GC619">
        <v>28</v>
      </c>
      <c r="GD619">
        <v>99</v>
      </c>
      <c r="GE619">
        <v>641</v>
      </c>
      <c r="GF619">
        <v>3513</v>
      </c>
      <c r="GG619">
        <v>12.7</v>
      </c>
      <c r="GH619">
        <v>4.7</v>
      </c>
      <c r="GI619">
        <v>17.399999999999999</v>
      </c>
      <c r="GJ619" s="42">
        <f t="shared" si="219"/>
        <v>57.4</v>
      </c>
    </row>
    <row r="620" spans="1:192" x14ac:dyDescent="0.45">
      <c r="A620" s="40">
        <v>34885</v>
      </c>
      <c r="B620" t="s">
        <v>3254</v>
      </c>
      <c r="C620" t="s">
        <v>163</v>
      </c>
      <c r="D620" t="s">
        <v>91</v>
      </c>
      <c r="E620" t="s">
        <v>91</v>
      </c>
      <c r="F620">
        <v>73</v>
      </c>
      <c r="G620">
        <v>185</v>
      </c>
      <c r="H620">
        <v>2014</v>
      </c>
      <c r="I620">
        <v>4</v>
      </c>
      <c r="J620">
        <v>116</v>
      </c>
      <c r="K620" t="s">
        <v>92</v>
      </c>
      <c r="L620">
        <v>2016</v>
      </c>
      <c r="M620">
        <v>22</v>
      </c>
      <c r="N620">
        <v>2</v>
      </c>
      <c r="O620">
        <v>8478046</v>
      </c>
      <c r="P620" t="s">
        <v>3255</v>
      </c>
      <c r="Q620" t="s">
        <v>3256</v>
      </c>
      <c r="R620" t="s">
        <v>3257</v>
      </c>
      <c r="S620" t="s">
        <v>3258</v>
      </c>
      <c r="T620" t="s">
        <v>716</v>
      </c>
      <c r="U620" t="s">
        <v>263</v>
      </c>
      <c r="V620">
        <v>77</v>
      </c>
      <c r="W620">
        <v>16</v>
      </c>
      <c r="X620">
        <v>31</v>
      </c>
      <c r="Y620">
        <v>12</v>
      </c>
      <c r="Z620">
        <v>47</v>
      </c>
      <c r="AA620">
        <v>5</v>
      </c>
      <c r="AB620">
        <v>38</v>
      </c>
      <c r="AC620" s="26">
        <f t="shared" si="198"/>
        <v>0.61038961038961037</v>
      </c>
      <c r="AD620" s="20">
        <f t="shared" si="199"/>
        <v>47</v>
      </c>
      <c r="AE620" s="20">
        <v>17.116</v>
      </c>
      <c r="AF620">
        <v>10</v>
      </c>
      <c r="AG620">
        <v>10.4</v>
      </c>
      <c r="AH620">
        <v>16</v>
      </c>
      <c r="AI620">
        <v>1461</v>
      </c>
      <c r="AJ620">
        <v>69402</v>
      </c>
      <c r="AK620" s="20">
        <v>1156.7</v>
      </c>
      <c r="AL620">
        <v>1156.7</v>
      </c>
      <c r="AM620">
        <v>1157</v>
      </c>
      <c r="AN620" s="26">
        <f t="shared" si="200"/>
        <v>15.022077922077923</v>
      </c>
      <c r="AO620">
        <v>25.1</v>
      </c>
      <c r="AP620" s="41">
        <f t="shared" si="201"/>
        <v>0.69117647058823528</v>
      </c>
      <c r="AQ620">
        <v>231</v>
      </c>
      <c r="AR620">
        <v>231</v>
      </c>
      <c r="AS620">
        <v>231</v>
      </c>
      <c r="AT620">
        <v>178</v>
      </c>
      <c r="AU620">
        <v>178</v>
      </c>
      <c r="AV620">
        <v>135</v>
      </c>
      <c r="AW620">
        <v>143</v>
      </c>
      <c r="AX620">
        <v>59</v>
      </c>
      <c r="AY620">
        <v>8</v>
      </c>
      <c r="AZ620">
        <v>14</v>
      </c>
      <c r="BA620" s="42">
        <f t="shared" si="202"/>
        <v>22</v>
      </c>
      <c r="BB620">
        <v>12.72</v>
      </c>
      <c r="BC620">
        <v>27.133299999999998</v>
      </c>
      <c r="BD620" s="20">
        <v>224.7</v>
      </c>
      <c r="BE620" s="20">
        <f t="shared" si="203"/>
        <v>455.7</v>
      </c>
      <c r="BF620" s="20">
        <f t="shared" si="204"/>
        <v>23.637935506181375</v>
      </c>
      <c r="BG620">
        <v>426</v>
      </c>
      <c r="BH620">
        <v>365</v>
      </c>
      <c r="BI620">
        <v>283</v>
      </c>
      <c r="BJ620" s="41">
        <f t="shared" si="205"/>
        <v>0.60084626234132577</v>
      </c>
      <c r="BK620">
        <v>45</v>
      </c>
      <c r="BL620">
        <v>45</v>
      </c>
      <c r="BM620">
        <v>76</v>
      </c>
      <c r="BN620" s="42">
        <f t="shared" si="206"/>
        <v>-31</v>
      </c>
      <c r="BO620">
        <v>43</v>
      </c>
      <c r="BP620">
        <v>26</v>
      </c>
      <c r="BQ620">
        <v>42</v>
      </c>
      <c r="BR620">
        <v>33</v>
      </c>
      <c r="BS620" s="41">
        <f t="shared" si="207"/>
        <v>4.6283309957924262E-2</v>
      </c>
      <c r="BT620">
        <v>10</v>
      </c>
      <c r="BU620">
        <v>13</v>
      </c>
      <c r="BV620" s="41">
        <f t="shared" si="208"/>
        <v>0.43478260869565216</v>
      </c>
      <c r="BW620">
        <v>0</v>
      </c>
      <c r="BX620">
        <v>7</v>
      </c>
      <c r="BY620">
        <v>5</v>
      </c>
      <c r="BZ620">
        <v>2</v>
      </c>
      <c r="CA620">
        <v>5</v>
      </c>
      <c r="CB620">
        <v>4</v>
      </c>
      <c r="CC620">
        <v>3</v>
      </c>
      <c r="CD620">
        <v>2</v>
      </c>
      <c r="CE620">
        <v>5</v>
      </c>
      <c r="CF620">
        <v>4</v>
      </c>
      <c r="CG620">
        <v>5</v>
      </c>
      <c r="CH620">
        <v>11</v>
      </c>
      <c r="CI620">
        <v>0</v>
      </c>
      <c r="CJ620">
        <v>0</v>
      </c>
      <c r="CK620">
        <v>2</v>
      </c>
      <c r="CL620">
        <v>4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2</v>
      </c>
      <c r="CS620">
        <v>4</v>
      </c>
      <c r="CT620">
        <v>0</v>
      </c>
      <c r="CU620">
        <v>0</v>
      </c>
      <c r="CV620">
        <v>9</v>
      </c>
      <c r="CW620">
        <v>0</v>
      </c>
      <c r="CX620">
        <v>4</v>
      </c>
      <c r="CY620">
        <v>3</v>
      </c>
      <c r="CZ620">
        <v>36</v>
      </c>
      <c r="DA620">
        <v>14</v>
      </c>
      <c r="DB620">
        <v>4</v>
      </c>
      <c r="DC620">
        <v>8</v>
      </c>
      <c r="DD620">
        <v>25</v>
      </c>
      <c r="DE620">
        <v>13</v>
      </c>
      <c r="DF620">
        <v>1</v>
      </c>
      <c r="DG620">
        <v>70</v>
      </c>
      <c r="DH620">
        <v>8</v>
      </c>
      <c r="DI620">
        <v>13</v>
      </c>
      <c r="DJ620">
        <v>8</v>
      </c>
      <c r="DK620">
        <v>8</v>
      </c>
      <c r="DL620">
        <v>0</v>
      </c>
      <c r="DM620">
        <v>13</v>
      </c>
      <c r="DN620">
        <v>13</v>
      </c>
      <c r="DO620">
        <v>0</v>
      </c>
      <c r="DP620" s="42">
        <f t="shared" si="209"/>
        <v>5</v>
      </c>
      <c r="DQ620" s="20">
        <v>5.4589999999999996</v>
      </c>
      <c r="DR620">
        <v>8</v>
      </c>
      <c r="DS620">
        <v>0</v>
      </c>
      <c r="DT620">
        <v>0</v>
      </c>
      <c r="DU620">
        <v>0</v>
      </c>
      <c r="DV620">
        <v>0</v>
      </c>
      <c r="DW620">
        <v>1233</v>
      </c>
      <c r="DX620">
        <v>908</v>
      </c>
      <c r="DY620">
        <v>928</v>
      </c>
      <c r="DZ620">
        <v>680</v>
      </c>
      <c r="EA620">
        <v>665</v>
      </c>
      <c r="EB620">
        <v>488</v>
      </c>
      <c r="EC620">
        <v>59.24</v>
      </c>
      <c r="ED620">
        <v>37.99</v>
      </c>
      <c r="EE620">
        <v>68</v>
      </c>
      <c r="EF620">
        <v>40</v>
      </c>
      <c r="EG620" s="41">
        <f t="shared" si="210"/>
        <v>0.10225563909774436</v>
      </c>
      <c r="EH620" s="43">
        <f t="shared" si="211"/>
        <v>0.91803278688524592</v>
      </c>
      <c r="EI620" s="44">
        <f t="shared" si="212"/>
        <v>1.0202884259829903</v>
      </c>
      <c r="EJ620">
        <v>1228</v>
      </c>
      <c r="EK620">
        <v>904</v>
      </c>
      <c r="EL620">
        <v>924</v>
      </c>
      <c r="EM620">
        <v>677</v>
      </c>
      <c r="EN620">
        <v>662</v>
      </c>
      <c r="EO620">
        <v>486</v>
      </c>
      <c r="EP620">
        <v>68</v>
      </c>
      <c r="EQ620">
        <v>40</v>
      </c>
      <c r="ER620">
        <v>631</v>
      </c>
      <c r="ES620">
        <v>421</v>
      </c>
      <c r="ET620">
        <v>212</v>
      </c>
      <c r="EU620">
        <v>167</v>
      </c>
      <c r="EV620">
        <v>28</v>
      </c>
      <c r="EW620">
        <v>26</v>
      </c>
      <c r="EX620">
        <v>71</v>
      </c>
      <c r="EY620">
        <v>80</v>
      </c>
      <c r="EZ620">
        <v>3.2</v>
      </c>
      <c r="FA620">
        <v>1.7000000000000002</v>
      </c>
      <c r="FB620">
        <v>4.9000000000000004</v>
      </c>
      <c r="FC620" s="20">
        <v>54.3</v>
      </c>
      <c r="FD620" s="26">
        <f t="shared" si="213"/>
        <v>0.70519480519480515</v>
      </c>
      <c r="FE620">
        <v>4.2552000000000003</v>
      </c>
      <c r="FF620">
        <v>0.26</v>
      </c>
      <c r="FG620">
        <v>1.22</v>
      </c>
      <c r="FH620">
        <v>1.47</v>
      </c>
      <c r="FI620">
        <v>2</v>
      </c>
      <c r="FJ620">
        <v>0</v>
      </c>
      <c r="FK620">
        <v>0</v>
      </c>
      <c r="FL620" s="42">
        <f t="shared" si="214"/>
        <v>94</v>
      </c>
      <c r="FM620" s="20">
        <f t="shared" si="215"/>
        <v>10.875</v>
      </c>
      <c r="FN620" s="41">
        <v>6.7884306899999997E-2</v>
      </c>
      <c r="FO620" s="20">
        <f t="shared" si="216"/>
        <v>45.4</v>
      </c>
      <c r="FP620" s="20">
        <f t="shared" si="217"/>
        <v>48.091799999999999</v>
      </c>
      <c r="FQ620" s="20">
        <f t="shared" si="218"/>
        <v>111.05731823290394</v>
      </c>
      <c r="FV620" t="s">
        <v>751</v>
      </c>
      <c r="FW620" s="45">
        <v>925000</v>
      </c>
      <c r="FX620" s="45">
        <v>872500</v>
      </c>
      <c r="FY620">
        <v>85</v>
      </c>
      <c r="FZ620">
        <v>16</v>
      </c>
      <c r="GA620">
        <v>31</v>
      </c>
      <c r="GB620">
        <v>47</v>
      </c>
      <c r="GC620">
        <v>7</v>
      </c>
      <c r="GD620">
        <v>18</v>
      </c>
      <c r="GE620">
        <v>142</v>
      </c>
      <c r="GF620">
        <v>1263</v>
      </c>
      <c r="GG620">
        <v>2.9</v>
      </c>
      <c r="GH620">
        <v>1.7000000000000002</v>
      </c>
      <c r="GI620">
        <v>4.7</v>
      </c>
      <c r="GJ620" s="42">
        <f t="shared" si="219"/>
        <v>45.4</v>
      </c>
    </row>
    <row r="621" spans="1:192" x14ac:dyDescent="0.45">
      <c r="A621" s="40">
        <v>36057</v>
      </c>
      <c r="B621" t="s">
        <v>207</v>
      </c>
      <c r="C621" t="s">
        <v>208</v>
      </c>
      <c r="D621" t="s">
        <v>91</v>
      </c>
      <c r="E621" t="s">
        <v>91</v>
      </c>
      <c r="F621">
        <v>74</v>
      </c>
      <c r="G621">
        <v>198</v>
      </c>
      <c r="H621">
        <v>2017</v>
      </c>
      <c r="I621">
        <v>1</v>
      </c>
      <c r="J621">
        <v>2</v>
      </c>
      <c r="K621" t="s">
        <v>202</v>
      </c>
      <c r="L621">
        <v>2017</v>
      </c>
      <c r="M621">
        <v>19</v>
      </c>
      <c r="N621">
        <v>1</v>
      </c>
      <c r="O621">
        <v>8479974</v>
      </c>
      <c r="P621" t="s">
        <v>3259</v>
      </c>
      <c r="Q621" t="s">
        <v>3260</v>
      </c>
      <c r="R621" t="s">
        <v>889</v>
      </c>
      <c r="S621" t="s">
        <v>1961</v>
      </c>
      <c r="T621" t="s">
        <v>716</v>
      </c>
      <c r="U621" t="s">
        <v>382</v>
      </c>
      <c r="V621">
        <v>73</v>
      </c>
      <c r="W621">
        <v>13</v>
      </c>
      <c r="X621">
        <v>17</v>
      </c>
      <c r="Y621">
        <v>11</v>
      </c>
      <c r="Z621">
        <v>30</v>
      </c>
      <c r="AA621">
        <v>9</v>
      </c>
      <c r="AB621">
        <v>72</v>
      </c>
      <c r="AC621" s="26">
        <f t="shared" si="198"/>
        <v>0.41095890410958902</v>
      </c>
      <c r="AD621" s="20">
        <f t="shared" si="199"/>
        <v>0</v>
      </c>
      <c r="AE621" s="20">
        <v>11.288</v>
      </c>
      <c r="AF621">
        <v>1</v>
      </c>
      <c r="AG621">
        <v>2.4</v>
      </c>
      <c r="AH621">
        <v>30</v>
      </c>
      <c r="AI621">
        <v>1384</v>
      </c>
      <c r="AJ621">
        <v>60115</v>
      </c>
      <c r="AK621" s="20">
        <v>1001.9166666667001</v>
      </c>
      <c r="AL621">
        <v>1001.9</v>
      </c>
      <c r="AM621">
        <v>1002</v>
      </c>
      <c r="AN621" s="26">
        <f t="shared" si="200"/>
        <v>13.724885844748858</v>
      </c>
      <c r="AO621">
        <v>23.01</v>
      </c>
      <c r="AP621" s="41">
        <f t="shared" si="201"/>
        <v>0.69767441860465118</v>
      </c>
      <c r="AQ621">
        <v>205</v>
      </c>
      <c r="AR621">
        <v>204</v>
      </c>
      <c r="AS621">
        <v>205</v>
      </c>
      <c r="AT621">
        <v>167</v>
      </c>
      <c r="AU621">
        <v>167</v>
      </c>
      <c r="AV621">
        <v>127</v>
      </c>
      <c r="AW621">
        <v>140</v>
      </c>
      <c r="AX621">
        <v>68</v>
      </c>
      <c r="AY621">
        <v>5</v>
      </c>
      <c r="AZ621">
        <v>16</v>
      </c>
      <c r="BA621" s="42">
        <f t="shared" si="202"/>
        <v>21</v>
      </c>
      <c r="BB621">
        <v>14.32</v>
      </c>
      <c r="BC621">
        <v>26.3858</v>
      </c>
      <c r="BD621" s="20">
        <v>266.8</v>
      </c>
      <c r="BE621" s="20">
        <f t="shared" si="203"/>
        <v>471.8</v>
      </c>
      <c r="BF621" s="20">
        <f t="shared" si="204"/>
        <v>28.254316798083643</v>
      </c>
      <c r="BG621">
        <v>351</v>
      </c>
      <c r="BH621">
        <v>313</v>
      </c>
      <c r="BI621">
        <v>247</v>
      </c>
      <c r="BJ621" s="41">
        <f t="shared" si="205"/>
        <v>0.58695652173913049</v>
      </c>
      <c r="BK621">
        <v>48</v>
      </c>
      <c r="BL621">
        <v>48</v>
      </c>
      <c r="BM621">
        <v>56</v>
      </c>
      <c r="BN621" s="42">
        <f t="shared" si="206"/>
        <v>-8</v>
      </c>
      <c r="BO621">
        <v>40</v>
      </c>
      <c r="BP621">
        <v>33</v>
      </c>
      <c r="BQ621">
        <v>32</v>
      </c>
      <c r="BR621">
        <v>19</v>
      </c>
      <c r="BS621" s="41">
        <f t="shared" si="207"/>
        <v>2.6170798898071626E-2</v>
      </c>
      <c r="BT621">
        <v>376</v>
      </c>
      <c r="BU621">
        <v>367</v>
      </c>
      <c r="BV621" s="41">
        <f t="shared" si="208"/>
        <v>0.50605652759084796</v>
      </c>
      <c r="BW621">
        <v>112</v>
      </c>
      <c r="BX621">
        <v>109</v>
      </c>
      <c r="BY621">
        <v>144</v>
      </c>
      <c r="BZ621">
        <v>132</v>
      </c>
      <c r="CA621">
        <v>120</v>
      </c>
      <c r="CB621">
        <v>126</v>
      </c>
      <c r="CC621">
        <v>98</v>
      </c>
      <c r="CD621">
        <v>111</v>
      </c>
      <c r="CE621">
        <v>110</v>
      </c>
      <c r="CF621">
        <v>105</v>
      </c>
      <c r="CG621">
        <v>265</v>
      </c>
      <c r="CH621">
        <v>250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0</v>
      </c>
      <c r="CO621">
        <v>1</v>
      </c>
      <c r="CP621">
        <v>4</v>
      </c>
      <c r="CQ621">
        <v>0</v>
      </c>
      <c r="CR621">
        <v>0</v>
      </c>
      <c r="CS621">
        <v>0</v>
      </c>
      <c r="CT621">
        <v>4</v>
      </c>
      <c r="CU621">
        <v>1</v>
      </c>
      <c r="CV621">
        <v>4</v>
      </c>
      <c r="CW621">
        <v>1</v>
      </c>
      <c r="CX621">
        <v>1</v>
      </c>
      <c r="CY621">
        <v>5</v>
      </c>
      <c r="CZ621">
        <v>33</v>
      </c>
      <c r="DA621">
        <v>14</v>
      </c>
      <c r="DB621">
        <v>5</v>
      </c>
      <c r="DC621">
        <v>1</v>
      </c>
      <c r="DD621">
        <v>29</v>
      </c>
      <c r="DE621">
        <v>13</v>
      </c>
      <c r="DF621">
        <v>3</v>
      </c>
      <c r="DG621">
        <v>62</v>
      </c>
      <c r="DH621">
        <v>14</v>
      </c>
      <c r="DI621">
        <v>16</v>
      </c>
      <c r="DJ621">
        <v>15</v>
      </c>
      <c r="DK621">
        <v>15</v>
      </c>
      <c r="DL621">
        <v>0</v>
      </c>
      <c r="DM621">
        <v>17</v>
      </c>
      <c r="DN621">
        <v>17</v>
      </c>
      <c r="DO621">
        <v>0</v>
      </c>
      <c r="DP621" s="42">
        <f t="shared" si="209"/>
        <v>2</v>
      </c>
      <c r="DQ621" s="20">
        <v>2.5789999999999997</v>
      </c>
      <c r="DR621">
        <v>14</v>
      </c>
      <c r="DS621">
        <v>0</v>
      </c>
      <c r="DT621">
        <v>0</v>
      </c>
      <c r="DU621">
        <v>0</v>
      </c>
      <c r="DV621">
        <v>0</v>
      </c>
      <c r="DW621">
        <v>1051</v>
      </c>
      <c r="DX621">
        <v>934</v>
      </c>
      <c r="DY621">
        <v>792</v>
      </c>
      <c r="DZ621">
        <v>707</v>
      </c>
      <c r="EA621">
        <v>557</v>
      </c>
      <c r="EB621">
        <v>499</v>
      </c>
      <c r="EC621">
        <v>51.22</v>
      </c>
      <c r="ED621">
        <v>41.13</v>
      </c>
      <c r="EE621">
        <v>43</v>
      </c>
      <c r="EF621">
        <v>32</v>
      </c>
      <c r="EG621" s="41">
        <f t="shared" si="210"/>
        <v>7.719928186714542E-2</v>
      </c>
      <c r="EH621" s="43">
        <f t="shared" si="211"/>
        <v>0.93587174348697399</v>
      </c>
      <c r="EI621" s="44">
        <f t="shared" si="212"/>
        <v>1.0130710253541193</v>
      </c>
      <c r="EJ621">
        <v>1050</v>
      </c>
      <c r="EK621">
        <v>925</v>
      </c>
      <c r="EL621">
        <v>791</v>
      </c>
      <c r="EM621">
        <v>698</v>
      </c>
      <c r="EN621">
        <v>557</v>
      </c>
      <c r="EO621">
        <v>490</v>
      </c>
      <c r="EP621">
        <v>44</v>
      </c>
      <c r="EQ621">
        <v>32</v>
      </c>
      <c r="ER621">
        <v>527</v>
      </c>
      <c r="ES621">
        <v>454</v>
      </c>
      <c r="ET621">
        <v>199</v>
      </c>
      <c r="EU621">
        <v>166</v>
      </c>
      <c r="EV621">
        <v>26</v>
      </c>
      <c r="EW621">
        <v>22</v>
      </c>
      <c r="EX621">
        <v>62</v>
      </c>
      <c r="EY621">
        <v>65</v>
      </c>
      <c r="EZ621">
        <v>1.5</v>
      </c>
      <c r="FA621">
        <v>1.1000000000000001</v>
      </c>
      <c r="FB621">
        <v>2.6</v>
      </c>
      <c r="FC621" s="20">
        <v>31.32</v>
      </c>
      <c r="FD621" s="26">
        <f t="shared" si="213"/>
        <v>0.42904109589041095</v>
      </c>
      <c r="FE621">
        <v>2.0649999999999999</v>
      </c>
      <c r="FF621">
        <v>0.25</v>
      </c>
      <c r="FG621">
        <v>-0.65</v>
      </c>
      <c r="FH621">
        <v>-0.4</v>
      </c>
      <c r="FI621">
        <v>5</v>
      </c>
      <c r="FJ621">
        <v>1</v>
      </c>
      <c r="FK621">
        <v>1</v>
      </c>
      <c r="FL621" s="42">
        <f t="shared" si="214"/>
        <v>97</v>
      </c>
      <c r="FM621" s="20">
        <f t="shared" si="215"/>
        <v>5.7142857142857144</v>
      </c>
      <c r="FN621" s="41">
        <v>6.1876015800000003E-2</v>
      </c>
      <c r="FO621" s="20">
        <f t="shared" si="216"/>
        <v>27</v>
      </c>
      <c r="FP621" s="20">
        <f t="shared" si="217"/>
        <v>30.515799999999999</v>
      </c>
      <c r="FQ621" s="20">
        <f t="shared" si="218"/>
        <v>118.87413913564228</v>
      </c>
      <c r="FR621">
        <v>9</v>
      </c>
      <c r="FS621" t="s">
        <v>189</v>
      </c>
      <c r="FT621">
        <v>392</v>
      </c>
      <c r="FV621" t="s">
        <v>751</v>
      </c>
      <c r="FW621" s="45">
        <v>925000</v>
      </c>
      <c r="FX621" s="45">
        <v>925000</v>
      </c>
      <c r="FY621">
        <v>73</v>
      </c>
      <c r="FZ621">
        <v>13</v>
      </c>
      <c r="GA621">
        <v>17</v>
      </c>
      <c r="GB621">
        <v>30</v>
      </c>
      <c r="GC621">
        <v>1</v>
      </c>
      <c r="GD621">
        <v>30</v>
      </c>
      <c r="GE621">
        <v>127</v>
      </c>
      <c r="GF621">
        <v>1002</v>
      </c>
      <c r="GG621">
        <v>1.5</v>
      </c>
      <c r="GH621">
        <v>1.1000000000000001</v>
      </c>
      <c r="GI621">
        <v>2.6</v>
      </c>
      <c r="GJ621" s="42">
        <f t="shared" si="219"/>
        <v>27</v>
      </c>
    </row>
    <row r="622" spans="1:192" x14ac:dyDescent="0.45">
      <c r="A622" s="40">
        <v>35228</v>
      </c>
      <c r="B622" t="s">
        <v>3261</v>
      </c>
      <c r="D622" t="s">
        <v>223</v>
      </c>
      <c r="E622" t="s">
        <v>223</v>
      </c>
      <c r="F622">
        <v>72</v>
      </c>
      <c r="G622">
        <v>186</v>
      </c>
      <c r="H622">
        <v>2014</v>
      </c>
      <c r="I622">
        <v>5</v>
      </c>
      <c r="J622">
        <v>126</v>
      </c>
      <c r="K622" t="s">
        <v>92</v>
      </c>
      <c r="L622">
        <v>2016</v>
      </c>
      <c r="M622">
        <v>21</v>
      </c>
      <c r="N622">
        <v>2</v>
      </c>
      <c r="O622">
        <v>8478055</v>
      </c>
      <c r="P622" t="s">
        <v>3262</v>
      </c>
      <c r="Q622" t="s">
        <v>3263</v>
      </c>
      <c r="R622" t="s">
        <v>3264</v>
      </c>
      <c r="S622" t="s">
        <v>792</v>
      </c>
      <c r="T622" t="s">
        <v>720</v>
      </c>
      <c r="U622" t="s">
        <v>188</v>
      </c>
      <c r="V622">
        <v>41</v>
      </c>
      <c r="W622">
        <v>3</v>
      </c>
      <c r="X622">
        <v>10</v>
      </c>
      <c r="Y622">
        <v>4</v>
      </c>
      <c r="Z622">
        <v>13</v>
      </c>
      <c r="AA622">
        <v>17</v>
      </c>
      <c r="AB622">
        <v>63</v>
      </c>
      <c r="AC622" s="26">
        <f t="shared" si="198"/>
        <v>0.31707317073170732</v>
      </c>
      <c r="AD622" s="20">
        <f t="shared" si="199"/>
        <v>7.6052631578947372</v>
      </c>
      <c r="AE622" s="20">
        <v>4.4690000000000003</v>
      </c>
      <c r="AF622">
        <v>-2</v>
      </c>
      <c r="AG622">
        <v>-4.5999999999999996</v>
      </c>
      <c r="AH622">
        <v>8</v>
      </c>
      <c r="AI622">
        <v>1144</v>
      </c>
      <c r="AJ622">
        <v>47124</v>
      </c>
      <c r="AK622" s="20">
        <v>785.4</v>
      </c>
      <c r="AL622">
        <v>785.4</v>
      </c>
      <c r="AM622">
        <v>785</v>
      </c>
      <c r="AN622" s="26">
        <f t="shared" si="200"/>
        <v>19.15609756097561</v>
      </c>
      <c r="AO622">
        <v>31.79</v>
      </c>
      <c r="AP622" s="41">
        <f t="shared" si="201"/>
        <v>0.35135135135135137</v>
      </c>
      <c r="AQ622">
        <v>162</v>
      </c>
      <c r="AR622">
        <v>163</v>
      </c>
      <c r="AS622">
        <v>163</v>
      </c>
      <c r="AT622">
        <v>100</v>
      </c>
      <c r="AU622">
        <v>100</v>
      </c>
      <c r="AV622">
        <v>82</v>
      </c>
      <c r="AW622">
        <v>46</v>
      </c>
      <c r="AX622">
        <v>9</v>
      </c>
      <c r="AY622">
        <v>2</v>
      </c>
      <c r="AZ622">
        <v>14</v>
      </c>
      <c r="BA622" s="42">
        <f t="shared" si="202"/>
        <v>16</v>
      </c>
      <c r="BB622">
        <v>4.0599999999999996</v>
      </c>
      <c r="BC622">
        <v>49.061</v>
      </c>
      <c r="BD622" s="20">
        <v>71.2</v>
      </c>
      <c r="BE622" s="20">
        <f t="shared" si="203"/>
        <v>233.2</v>
      </c>
      <c r="BF622" s="20">
        <f t="shared" si="204"/>
        <v>17.815126050420169</v>
      </c>
      <c r="BG622">
        <v>264</v>
      </c>
      <c r="BH622">
        <v>233</v>
      </c>
      <c r="BI622">
        <v>294</v>
      </c>
      <c r="BJ622" s="41">
        <f t="shared" si="205"/>
        <v>0.4731182795698925</v>
      </c>
      <c r="BK622">
        <v>26</v>
      </c>
      <c r="BL622">
        <v>26</v>
      </c>
      <c r="BM622">
        <v>70</v>
      </c>
      <c r="BN622" s="42">
        <f t="shared" si="206"/>
        <v>-44</v>
      </c>
      <c r="BO622">
        <v>18</v>
      </c>
      <c r="BP622">
        <v>38</v>
      </c>
      <c r="BQ622">
        <v>18</v>
      </c>
      <c r="BR622">
        <v>56</v>
      </c>
      <c r="BS622" s="41">
        <f t="shared" si="207"/>
        <v>7.909604519774012E-2</v>
      </c>
      <c r="BT622">
        <v>0</v>
      </c>
      <c r="BU622">
        <v>1</v>
      </c>
      <c r="BV622" s="41">
        <f t="shared" si="208"/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2</v>
      </c>
      <c r="CW622">
        <v>0</v>
      </c>
      <c r="CX622">
        <v>2</v>
      </c>
      <c r="CY622">
        <v>3</v>
      </c>
      <c r="CZ622">
        <v>13</v>
      </c>
      <c r="DA622">
        <v>2</v>
      </c>
      <c r="DB622">
        <v>0</v>
      </c>
      <c r="DC622">
        <v>42</v>
      </c>
      <c r="DD622">
        <v>12</v>
      </c>
      <c r="DE622">
        <v>2</v>
      </c>
      <c r="DF622">
        <v>1</v>
      </c>
      <c r="DG622">
        <v>23</v>
      </c>
      <c r="DH622">
        <v>4</v>
      </c>
      <c r="DI622">
        <v>8</v>
      </c>
      <c r="DJ622">
        <v>5</v>
      </c>
      <c r="DK622">
        <v>5</v>
      </c>
      <c r="DL622">
        <v>0</v>
      </c>
      <c r="DM622">
        <v>8</v>
      </c>
      <c r="DN622">
        <v>8</v>
      </c>
      <c r="DO622">
        <v>0</v>
      </c>
      <c r="DP622" s="42">
        <f t="shared" si="209"/>
        <v>4</v>
      </c>
      <c r="DQ622" s="20">
        <v>5.0540000000000003</v>
      </c>
      <c r="DR622">
        <v>4</v>
      </c>
      <c r="DS622">
        <v>0</v>
      </c>
      <c r="DT622">
        <v>0</v>
      </c>
      <c r="DU622">
        <v>0</v>
      </c>
      <c r="DV622">
        <v>0</v>
      </c>
      <c r="DW622">
        <v>736</v>
      </c>
      <c r="DX622">
        <v>839</v>
      </c>
      <c r="DY622">
        <v>513</v>
      </c>
      <c r="DZ622">
        <v>652</v>
      </c>
      <c r="EA622">
        <v>394</v>
      </c>
      <c r="EB622">
        <v>471</v>
      </c>
      <c r="EC622">
        <v>34.01</v>
      </c>
      <c r="ED622">
        <v>50.19</v>
      </c>
      <c r="EE622">
        <v>37</v>
      </c>
      <c r="EF622">
        <v>46</v>
      </c>
      <c r="EG622" s="41">
        <f t="shared" si="210"/>
        <v>9.3908629441624369E-2</v>
      </c>
      <c r="EH622" s="43">
        <f t="shared" si="211"/>
        <v>0.90233545647558389</v>
      </c>
      <c r="EI622" s="44">
        <f t="shared" si="212"/>
        <v>0.99624408591720826</v>
      </c>
      <c r="EJ622">
        <v>733</v>
      </c>
      <c r="EK622">
        <v>839</v>
      </c>
      <c r="EL622">
        <v>507</v>
      </c>
      <c r="EM622">
        <v>652</v>
      </c>
      <c r="EN622">
        <v>389</v>
      </c>
      <c r="EO622">
        <v>471</v>
      </c>
      <c r="EP622">
        <v>37</v>
      </c>
      <c r="EQ622">
        <v>46</v>
      </c>
      <c r="ER622">
        <v>372</v>
      </c>
      <c r="ES622">
        <v>448</v>
      </c>
      <c r="ET622">
        <v>134</v>
      </c>
      <c r="EU622">
        <v>200</v>
      </c>
      <c r="EV622">
        <v>12</v>
      </c>
      <c r="EW622">
        <v>22</v>
      </c>
      <c r="EX622">
        <v>42</v>
      </c>
      <c r="EY622">
        <v>67</v>
      </c>
      <c r="EZ622">
        <v>0.7</v>
      </c>
      <c r="FA622">
        <v>1.6</v>
      </c>
      <c r="FB622">
        <v>2.2999999999999998</v>
      </c>
      <c r="FC622" s="20">
        <v>15.44</v>
      </c>
      <c r="FD622" s="26">
        <f t="shared" si="213"/>
        <v>0.37658536585365854</v>
      </c>
      <c r="FE622">
        <v>1.2857000000000001</v>
      </c>
      <c r="FF622">
        <v>0.16</v>
      </c>
      <c r="FG622">
        <v>-0.30000000000000004</v>
      </c>
      <c r="FH622">
        <v>-0.14000000000000001</v>
      </c>
      <c r="FL622" s="42">
        <f t="shared" si="214"/>
        <v>90</v>
      </c>
      <c r="FM622" s="20">
        <f t="shared" si="215"/>
        <v>11</v>
      </c>
      <c r="FN622" s="41">
        <v>2.6666666700000001E-2</v>
      </c>
      <c r="FO622" s="20">
        <f t="shared" si="216"/>
        <v>12.2</v>
      </c>
      <c r="FP622" s="20">
        <f t="shared" si="217"/>
        <v>14.0108</v>
      </c>
      <c r="FQ622" s="20">
        <f t="shared" si="218"/>
        <v>120.32085561497327</v>
      </c>
      <c r="FR622">
        <v>3</v>
      </c>
      <c r="FS622" t="s">
        <v>396</v>
      </c>
      <c r="FT622">
        <v>34</v>
      </c>
      <c r="FV622" t="s">
        <v>751</v>
      </c>
      <c r="FW622" s="45">
        <v>925000</v>
      </c>
      <c r="FX622" s="45">
        <v>872500</v>
      </c>
      <c r="FY622">
        <v>79</v>
      </c>
      <c r="FZ622">
        <v>5</v>
      </c>
      <c r="GA622">
        <v>13</v>
      </c>
      <c r="GB622">
        <v>18</v>
      </c>
      <c r="GC622">
        <v>1</v>
      </c>
      <c r="GD622">
        <v>12</v>
      </c>
      <c r="GE622">
        <v>130</v>
      </c>
      <c r="GF622">
        <v>1349</v>
      </c>
      <c r="GG622">
        <v>0.7</v>
      </c>
      <c r="GH622">
        <v>2.9</v>
      </c>
      <c r="GI622">
        <v>3.6</v>
      </c>
      <c r="GJ622" s="42">
        <f t="shared" si="219"/>
        <v>12.2</v>
      </c>
    </row>
    <row r="623" spans="1:192" x14ac:dyDescent="0.45">
      <c r="A623" s="40">
        <v>33445</v>
      </c>
      <c r="B623" t="s">
        <v>1068</v>
      </c>
      <c r="C623" t="s">
        <v>163</v>
      </c>
      <c r="D623" t="s">
        <v>91</v>
      </c>
      <c r="E623" t="s">
        <v>91</v>
      </c>
      <c r="F623">
        <v>70</v>
      </c>
      <c r="G623">
        <v>190</v>
      </c>
      <c r="H623">
        <v>2009</v>
      </c>
      <c r="I623">
        <v>3</v>
      </c>
      <c r="J623">
        <v>64</v>
      </c>
      <c r="K623" t="s">
        <v>202</v>
      </c>
      <c r="L623">
        <v>2011</v>
      </c>
      <c r="M623">
        <v>26</v>
      </c>
      <c r="N623">
        <v>7</v>
      </c>
      <c r="O623">
        <v>8475197</v>
      </c>
      <c r="P623" t="s">
        <v>3265</v>
      </c>
      <c r="Q623" t="s">
        <v>3266</v>
      </c>
      <c r="R623" t="s">
        <v>300</v>
      </c>
      <c r="S623" t="s">
        <v>1853</v>
      </c>
      <c r="T623" t="s">
        <v>720</v>
      </c>
      <c r="U623" t="s">
        <v>135</v>
      </c>
      <c r="V623">
        <v>68</v>
      </c>
      <c r="W623">
        <v>14</v>
      </c>
      <c r="X623">
        <v>43</v>
      </c>
      <c r="Y623">
        <v>24</v>
      </c>
      <c r="Z623">
        <v>57</v>
      </c>
      <c r="AA623">
        <v>4</v>
      </c>
      <c r="AB623">
        <v>40</v>
      </c>
      <c r="AC623" s="26">
        <f t="shared" si="198"/>
        <v>0.83823529411764708</v>
      </c>
      <c r="AD623" s="20">
        <f t="shared" si="199"/>
        <v>18.573964497041423</v>
      </c>
      <c r="AE623" s="20">
        <v>19.960999999999999</v>
      </c>
      <c r="AF623">
        <v>-15</v>
      </c>
      <c r="AG623">
        <v>-13.6</v>
      </c>
      <c r="AH623">
        <v>22</v>
      </c>
      <c r="AI623">
        <v>1774</v>
      </c>
      <c r="AJ623">
        <v>92604</v>
      </c>
      <c r="AK623" s="20">
        <v>1543.4</v>
      </c>
      <c r="AL623">
        <v>1543.4</v>
      </c>
      <c r="AM623">
        <v>1543</v>
      </c>
      <c r="AN623" s="26">
        <f t="shared" si="200"/>
        <v>22.697058823529414</v>
      </c>
      <c r="AO623">
        <v>37.72</v>
      </c>
      <c r="AP623" s="41">
        <f t="shared" si="201"/>
        <v>0.56999999999999995</v>
      </c>
      <c r="AQ623">
        <v>396</v>
      </c>
      <c r="AR623">
        <v>373</v>
      </c>
      <c r="AS623">
        <v>396</v>
      </c>
      <c r="AT623">
        <v>246</v>
      </c>
      <c r="AU623">
        <v>246</v>
      </c>
      <c r="AV623">
        <v>178</v>
      </c>
      <c r="AW623">
        <v>128</v>
      </c>
      <c r="AX623">
        <v>13</v>
      </c>
      <c r="AY623">
        <v>6</v>
      </c>
      <c r="AZ623">
        <v>25</v>
      </c>
      <c r="BA623" s="42">
        <f t="shared" si="202"/>
        <v>31</v>
      </c>
      <c r="BB623">
        <v>8.6199999999999992</v>
      </c>
      <c r="BC623">
        <v>48.842700000000001</v>
      </c>
      <c r="BD623" s="20">
        <v>373</v>
      </c>
      <c r="BE623" s="20">
        <f t="shared" si="203"/>
        <v>769</v>
      </c>
      <c r="BF623" s="20">
        <f t="shared" si="204"/>
        <v>29.895036931450043</v>
      </c>
      <c r="BG623">
        <v>742</v>
      </c>
      <c r="BH623">
        <v>472</v>
      </c>
      <c r="BI623">
        <v>326</v>
      </c>
      <c r="BJ623" s="41">
        <f t="shared" si="205"/>
        <v>0.69475655430711614</v>
      </c>
      <c r="BK623">
        <v>40</v>
      </c>
      <c r="BL623">
        <v>40</v>
      </c>
      <c r="BM623">
        <v>72</v>
      </c>
      <c r="BN623" s="42">
        <f t="shared" si="206"/>
        <v>-32</v>
      </c>
      <c r="BO623">
        <v>68</v>
      </c>
      <c r="BP623">
        <v>38</v>
      </c>
      <c r="BQ623">
        <v>20</v>
      </c>
      <c r="BR623">
        <v>79</v>
      </c>
      <c r="BS623" s="41">
        <f t="shared" si="207"/>
        <v>6.8635968722849702E-2</v>
      </c>
      <c r="BT623">
        <v>0</v>
      </c>
      <c r="BU623">
        <v>0</v>
      </c>
      <c r="BV623" s="41">
        <f t="shared" si="208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</v>
      </c>
      <c r="CL623">
        <v>3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7</v>
      </c>
      <c r="CS623">
        <v>0</v>
      </c>
      <c r="CT623">
        <v>0</v>
      </c>
      <c r="CU623">
        <v>0</v>
      </c>
      <c r="CV623">
        <v>7</v>
      </c>
      <c r="CW623">
        <v>0</v>
      </c>
      <c r="CX623">
        <v>2</v>
      </c>
      <c r="CY623">
        <v>5</v>
      </c>
      <c r="CZ623">
        <v>61</v>
      </c>
      <c r="DA623">
        <v>3</v>
      </c>
      <c r="DB623">
        <v>1</v>
      </c>
      <c r="DC623">
        <v>68</v>
      </c>
      <c r="DD623">
        <v>12</v>
      </c>
      <c r="DE623">
        <v>2</v>
      </c>
      <c r="DF623">
        <v>0</v>
      </c>
      <c r="DG623">
        <v>92</v>
      </c>
      <c r="DH623">
        <v>10</v>
      </c>
      <c r="DI623">
        <v>10</v>
      </c>
      <c r="DJ623">
        <v>11</v>
      </c>
      <c r="DK623">
        <v>11</v>
      </c>
      <c r="DL623">
        <v>0</v>
      </c>
      <c r="DM623">
        <v>9</v>
      </c>
      <c r="DN623">
        <v>9</v>
      </c>
      <c r="DO623">
        <v>0</v>
      </c>
      <c r="DP623" s="42">
        <f t="shared" si="209"/>
        <v>0</v>
      </c>
      <c r="DQ623" s="20">
        <v>4.9960000000000004</v>
      </c>
      <c r="DR623">
        <v>10</v>
      </c>
      <c r="DS623">
        <v>0</v>
      </c>
      <c r="DT623">
        <v>0</v>
      </c>
      <c r="DU623">
        <v>0</v>
      </c>
      <c r="DV623">
        <v>0</v>
      </c>
      <c r="DW623">
        <v>1623</v>
      </c>
      <c r="DX623">
        <v>1410</v>
      </c>
      <c r="DY623">
        <v>1181</v>
      </c>
      <c r="DZ623">
        <v>1072</v>
      </c>
      <c r="EA623">
        <v>848</v>
      </c>
      <c r="EB623">
        <v>779</v>
      </c>
      <c r="EC623">
        <v>70.13</v>
      </c>
      <c r="ED623">
        <v>71.06</v>
      </c>
      <c r="EE623">
        <v>100</v>
      </c>
      <c r="EF623">
        <v>78</v>
      </c>
      <c r="EG623" s="41">
        <f t="shared" si="210"/>
        <v>0.11792452830188679</v>
      </c>
      <c r="EH623" s="43">
        <f t="shared" si="211"/>
        <v>0.8998716302952503</v>
      </c>
      <c r="EI623" s="44">
        <f t="shared" si="212"/>
        <v>1.0177961585971371</v>
      </c>
      <c r="EJ623">
        <v>1623</v>
      </c>
      <c r="EK623">
        <v>1411</v>
      </c>
      <c r="EL623">
        <v>1180</v>
      </c>
      <c r="EM623">
        <v>1073</v>
      </c>
      <c r="EN623">
        <v>850</v>
      </c>
      <c r="EO623">
        <v>779</v>
      </c>
      <c r="EP623">
        <v>100</v>
      </c>
      <c r="EQ623">
        <v>78</v>
      </c>
      <c r="ER623">
        <v>800</v>
      </c>
      <c r="ES623">
        <v>705</v>
      </c>
      <c r="ET623">
        <v>274</v>
      </c>
      <c r="EU623">
        <v>304</v>
      </c>
      <c r="EV623">
        <v>45</v>
      </c>
      <c r="EW623">
        <v>44</v>
      </c>
      <c r="EX623">
        <v>98</v>
      </c>
      <c r="EY623">
        <v>108</v>
      </c>
      <c r="EZ623">
        <v>5.5</v>
      </c>
      <c r="FA623">
        <v>2.1</v>
      </c>
      <c r="FB623">
        <v>7.5</v>
      </c>
      <c r="FC623" s="20">
        <v>51.05</v>
      </c>
      <c r="FD623" s="26">
        <f t="shared" si="213"/>
        <v>0.75073529411764706</v>
      </c>
      <c r="FE623">
        <v>5.3855000000000004</v>
      </c>
      <c r="FF623">
        <v>-0.74</v>
      </c>
      <c r="FG623">
        <v>-0.62</v>
      </c>
      <c r="FH623">
        <v>-1.37</v>
      </c>
      <c r="FL623" s="42">
        <f t="shared" si="214"/>
        <v>141</v>
      </c>
      <c r="FM623" s="20">
        <f t="shared" si="215"/>
        <v>6</v>
      </c>
      <c r="FN623" s="41">
        <v>7.0051257000000006E-2</v>
      </c>
      <c r="FO623" s="20">
        <f t="shared" si="216"/>
        <v>54.8</v>
      </c>
      <c r="FP623" s="20">
        <f t="shared" si="217"/>
        <v>57.999200000000002</v>
      </c>
      <c r="FQ623" s="20">
        <f t="shared" si="218"/>
        <v>117.90851367111571</v>
      </c>
      <c r="FR623">
        <v>5</v>
      </c>
      <c r="FS623" t="s">
        <v>1010</v>
      </c>
      <c r="FT623">
        <v>262</v>
      </c>
      <c r="FU623" t="s">
        <v>702</v>
      </c>
      <c r="FV623" t="s">
        <v>711</v>
      </c>
      <c r="FW623" s="45">
        <v>5250000</v>
      </c>
      <c r="FX623" s="45">
        <v>5500000</v>
      </c>
      <c r="FY623">
        <v>406</v>
      </c>
      <c r="FZ623">
        <v>61</v>
      </c>
      <c r="GA623">
        <v>187</v>
      </c>
      <c r="GB623">
        <v>248</v>
      </c>
      <c r="GC623">
        <v>-56</v>
      </c>
      <c r="GD623">
        <v>127</v>
      </c>
      <c r="GE623">
        <v>845</v>
      </c>
      <c r="GF623">
        <v>8841</v>
      </c>
      <c r="GG623">
        <v>23</v>
      </c>
      <c r="GH623">
        <v>14.6</v>
      </c>
      <c r="GI623">
        <v>37.5</v>
      </c>
      <c r="GJ623" s="42">
        <f t="shared" si="219"/>
        <v>54.8</v>
      </c>
    </row>
    <row r="624" spans="1:192" x14ac:dyDescent="0.45">
      <c r="A624" s="40">
        <v>34324</v>
      </c>
      <c r="B624" t="s">
        <v>3267</v>
      </c>
      <c r="C624" t="s">
        <v>295</v>
      </c>
      <c r="D624" t="s">
        <v>107</v>
      </c>
      <c r="E624" t="s">
        <v>107</v>
      </c>
      <c r="F624">
        <v>72</v>
      </c>
      <c r="G624">
        <v>185</v>
      </c>
      <c r="K624" t="s">
        <v>92</v>
      </c>
      <c r="L624">
        <v>2017</v>
      </c>
      <c r="M624">
        <v>24</v>
      </c>
      <c r="N624">
        <v>1</v>
      </c>
      <c r="O624">
        <v>8480113</v>
      </c>
      <c r="P624" t="s">
        <v>3268</v>
      </c>
      <c r="Q624" t="s">
        <v>3269</v>
      </c>
      <c r="R624" t="s">
        <v>3270</v>
      </c>
      <c r="S624" t="s">
        <v>486</v>
      </c>
      <c r="T624" t="s">
        <v>716</v>
      </c>
      <c r="U624" t="s">
        <v>172</v>
      </c>
      <c r="V624">
        <v>75</v>
      </c>
      <c r="W624">
        <v>9</v>
      </c>
      <c r="X624">
        <v>16</v>
      </c>
      <c r="Y624">
        <v>10</v>
      </c>
      <c r="Z624">
        <v>25</v>
      </c>
      <c r="AA624">
        <v>9</v>
      </c>
      <c r="AB624">
        <v>67</v>
      </c>
      <c r="AC624" s="26">
        <f t="shared" si="198"/>
        <v>0.33333333333333331</v>
      </c>
      <c r="AD624" s="20">
        <f t="shared" si="199"/>
        <v>0</v>
      </c>
      <c r="AE624" s="20">
        <v>9.2279999999999998</v>
      </c>
      <c r="AF624">
        <v>10</v>
      </c>
      <c r="AG624">
        <v>2.7</v>
      </c>
      <c r="AH624">
        <v>12</v>
      </c>
      <c r="AI624">
        <v>1487</v>
      </c>
      <c r="AJ624">
        <v>67966</v>
      </c>
      <c r="AK624" s="20">
        <v>1132.7666666667001</v>
      </c>
      <c r="AL624">
        <v>1132.77</v>
      </c>
      <c r="AM624">
        <v>1133</v>
      </c>
      <c r="AN624" s="26">
        <f t="shared" si="200"/>
        <v>15.103555555555555</v>
      </c>
      <c r="AO624">
        <v>25.33</v>
      </c>
      <c r="AP624" s="41">
        <f t="shared" si="201"/>
        <v>0.47169811320754718</v>
      </c>
      <c r="AQ624">
        <v>232</v>
      </c>
      <c r="AR624">
        <v>233</v>
      </c>
      <c r="AS624">
        <v>233</v>
      </c>
      <c r="AT624">
        <v>183</v>
      </c>
      <c r="AU624">
        <v>183</v>
      </c>
      <c r="AV624">
        <v>129</v>
      </c>
      <c r="AW624">
        <v>142</v>
      </c>
      <c r="AX624">
        <v>64</v>
      </c>
      <c r="AY624">
        <v>7</v>
      </c>
      <c r="AZ624">
        <v>11</v>
      </c>
      <c r="BA624" s="42">
        <f t="shared" si="202"/>
        <v>18</v>
      </c>
      <c r="BB624">
        <v>12.98</v>
      </c>
      <c r="BC624">
        <v>29.341100000000001</v>
      </c>
      <c r="BD624" s="20">
        <v>208.2</v>
      </c>
      <c r="BE624" s="20">
        <f t="shared" si="203"/>
        <v>440.2</v>
      </c>
      <c r="BF624" s="20">
        <f t="shared" si="204"/>
        <v>23.316295452739745</v>
      </c>
      <c r="BG624">
        <v>345</v>
      </c>
      <c r="BH624">
        <v>410</v>
      </c>
      <c r="BI624">
        <v>354</v>
      </c>
      <c r="BJ624" s="41">
        <f t="shared" si="205"/>
        <v>0.49356223175965663</v>
      </c>
      <c r="BK624">
        <v>53</v>
      </c>
      <c r="BL624">
        <v>53</v>
      </c>
      <c r="BM624">
        <v>88</v>
      </c>
      <c r="BN624" s="42">
        <f t="shared" si="206"/>
        <v>-35</v>
      </c>
      <c r="BO624">
        <v>54</v>
      </c>
      <c r="BP624">
        <v>23</v>
      </c>
      <c r="BQ624">
        <v>24</v>
      </c>
      <c r="BR624">
        <v>33</v>
      </c>
      <c r="BS624" s="41">
        <f t="shared" si="207"/>
        <v>4.2912873862158647E-2</v>
      </c>
      <c r="BT624">
        <v>14</v>
      </c>
      <c r="BU624">
        <v>16</v>
      </c>
      <c r="BV624" s="41">
        <f t="shared" si="208"/>
        <v>0.46666666666666667</v>
      </c>
      <c r="BW624">
        <v>8</v>
      </c>
      <c r="BX624">
        <v>5</v>
      </c>
      <c r="BY624">
        <v>2</v>
      </c>
      <c r="BZ624">
        <v>4</v>
      </c>
      <c r="CA624">
        <v>4</v>
      </c>
      <c r="CB624">
        <v>7</v>
      </c>
      <c r="CC624">
        <v>2</v>
      </c>
      <c r="CD624">
        <v>3</v>
      </c>
      <c r="CE624">
        <v>5</v>
      </c>
      <c r="CF624">
        <v>6</v>
      </c>
      <c r="CG624">
        <v>10</v>
      </c>
      <c r="CH624">
        <v>11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6</v>
      </c>
      <c r="CW624">
        <v>1</v>
      </c>
      <c r="CX624">
        <v>0</v>
      </c>
      <c r="CY624">
        <v>4</v>
      </c>
      <c r="CZ624">
        <v>49</v>
      </c>
      <c r="DA624">
        <v>13</v>
      </c>
      <c r="DB624">
        <v>1</v>
      </c>
      <c r="DC624">
        <v>10</v>
      </c>
      <c r="DD624">
        <v>15</v>
      </c>
      <c r="DE624">
        <v>9</v>
      </c>
      <c r="DF624">
        <v>1</v>
      </c>
      <c r="DG624">
        <v>80</v>
      </c>
      <c r="DH624">
        <v>6</v>
      </c>
      <c r="DI624">
        <v>16</v>
      </c>
      <c r="DJ624">
        <v>7</v>
      </c>
      <c r="DK624">
        <v>7</v>
      </c>
      <c r="DL624">
        <v>0</v>
      </c>
      <c r="DM624">
        <v>16</v>
      </c>
      <c r="DN624">
        <v>16</v>
      </c>
      <c r="DO624">
        <v>0</v>
      </c>
      <c r="DP624" s="42">
        <f t="shared" si="209"/>
        <v>10</v>
      </c>
      <c r="DQ624" s="20">
        <v>4.9000000000000004</v>
      </c>
      <c r="DR624">
        <v>6</v>
      </c>
      <c r="DS624">
        <v>0</v>
      </c>
      <c r="DT624">
        <v>0</v>
      </c>
      <c r="DU624">
        <v>0</v>
      </c>
      <c r="DV624">
        <v>0</v>
      </c>
      <c r="DW624">
        <v>1109</v>
      </c>
      <c r="DX624">
        <v>991</v>
      </c>
      <c r="DY624">
        <v>805</v>
      </c>
      <c r="DZ624">
        <v>736</v>
      </c>
      <c r="EA624">
        <v>567</v>
      </c>
      <c r="EB624">
        <v>505</v>
      </c>
      <c r="EC624">
        <v>48.73</v>
      </c>
      <c r="ED624">
        <v>48.13</v>
      </c>
      <c r="EE624">
        <v>53</v>
      </c>
      <c r="EF624">
        <v>40</v>
      </c>
      <c r="EG624" s="41">
        <f t="shared" si="210"/>
        <v>9.3474426807760136E-2</v>
      </c>
      <c r="EH624" s="43">
        <f t="shared" si="211"/>
        <v>0.92079207920792083</v>
      </c>
      <c r="EI624" s="44">
        <f t="shared" si="212"/>
        <v>1.014266506015681</v>
      </c>
      <c r="EJ624">
        <v>1105</v>
      </c>
      <c r="EK624">
        <v>990</v>
      </c>
      <c r="EL624">
        <v>800</v>
      </c>
      <c r="EM624">
        <v>735</v>
      </c>
      <c r="EN624">
        <v>562</v>
      </c>
      <c r="EO624">
        <v>505</v>
      </c>
      <c r="EP624">
        <v>53</v>
      </c>
      <c r="EQ624">
        <v>41</v>
      </c>
      <c r="ER624">
        <v>519</v>
      </c>
      <c r="ES624">
        <v>507</v>
      </c>
      <c r="ET624">
        <v>196</v>
      </c>
      <c r="EU624">
        <v>195</v>
      </c>
      <c r="EV624">
        <v>31</v>
      </c>
      <c r="EW624">
        <v>23</v>
      </c>
      <c r="EX624">
        <v>66</v>
      </c>
      <c r="EY624">
        <v>56</v>
      </c>
      <c r="EZ624">
        <v>0.30000000000000004</v>
      </c>
      <c r="FA624">
        <v>1.8</v>
      </c>
      <c r="FB624">
        <v>2.1</v>
      </c>
      <c r="FC624" s="20">
        <v>35.51</v>
      </c>
      <c r="FD624" s="26">
        <f t="shared" si="213"/>
        <v>0.47346666666666665</v>
      </c>
      <c r="FE624">
        <v>1.7521</v>
      </c>
      <c r="FF624">
        <v>0.28999999999999998</v>
      </c>
      <c r="FG624">
        <v>0.5</v>
      </c>
      <c r="FH624">
        <v>0.79</v>
      </c>
      <c r="FL624" s="42">
        <f t="shared" si="214"/>
        <v>98</v>
      </c>
      <c r="FM624" s="20">
        <f t="shared" si="215"/>
        <v>12.833333333333334</v>
      </c>
      <c r="FN624" s="41">
        <v>4.3157894700000005E-2</v>
      </c>
      <c r="FO624" s="20">
        <f t="shared" si="216"/>
        <v>23.8</v>
      </c>
      <c r="FP624" s="20">
        <f t="shared" si="217"/>
        <v>25.98</v>
      </c>
      <c r="FQ624" s="20">
        <f t="shared" si="218"/>
        <v>111.23175931565984</v>
      </c>
      <c r="FR624">
        <v>4</v>
      </c>
      <c r="FS624" t="s">
        <v>189</v>
      </c>
      <c r="FT624">
        <v>195</v>
      </c>
      <c r="FV624" t="s">
        <v>751</v>
      </c>
      <c r="FW624" s="45">
        <v>925000</v>
      </c>
      <c r="FX624" s="45">
        <v>925000</v>
      </c>
      <c r="FY624">
        <v>75</v>
      </c>
      <c r="FZ624">
        <v>9</v>
      </c>
      <c r="GA624">
        <v>16</v>
      </c>
      <c r="GB624">
        <v>25</v>
      </c>
      <c r="GC624">
        <v>10</v>
      </c>
      <c r="GD624">
        <v>12</v>
      </c>
      <c r="GE624">
        <v>129</v>
      </c>
      <c r="GF624">
        <v>1133</v>
      </c>
      <c r="GG624">
        <v>0.30000000000000004</v>
      </c>
      <c r="GH624">
        <v>1.8</v>
      </c>
      <c r="GI624">
        <v>2.1</v>
      </c>
      <c r="GJ624" s="42">
        <f t="shared" si="219"/>
        <v>23.8</v>
      </c>
    </row>
    <row r="625" spans="1:192" x14ac:dyDescent="0.45">
      <c r="A625" s="40">
        <v>35292</v>
      </c>
      <c r="B625" t="s">
        <v>356</v>
      </c>
      <c r="D625" t="s">
        <v>223</v>
      </c>
      <c r="E625" t="s">
        <v>223</v>
      </c>
      <c r="F625">
        <v>73</v>
      </c>
      <c r="G625">
        <v>191</v>
      </c>
      <c r="H625">
        <v>2014</v>
      </c>
      <c r="I625">
        <v>5</v>
      </c>
      <c r="J625">
        <v>138</v>
      </c>
      <c r="K625" t="s">
        <v>92</v>
      </c>
      <c r="L625">
        <v>2017</v>
      </c>
      <c r="M625">
        <v>21</v>
      </c>
      <c r="N625">
        <v>1</v>
      </c>
      <c r="O625">
        <v>8478067</v>
      </c>
      <c r="P625" t="s">
        <v>3271</v>
      </c>
      <c r="Q625" t="s">
        <v>3272</v>
      </c>
      <c r="R625" t="s">
        <v>3273</v>
      </c>
      <c r="S625" t="s">
        <v>1185</v>
      </c>
      <c r="T625" t="s">
        <v>725</v>
      </c>
      <c r="U625" t="s">
        <v>382</v>
      </c>
      <c r="V625">
        <v>23</v>
      </c>
      <c r="W625">
        <v>2</v>
      </c>
      <c r="X625">
        <v>4</v>
      </c>
      <c r="Y625">
        <v>2</v>
      </c>
      <c r="Z625">
        <v>6</v>
      </c>
      <c r="AA625">
        <v>20</v>
      </c>
      <c r="AB625">
        <v>96</v>
      </c>
      <c r="AC625" s="26">
        <f t="shared" si="198"/>
        <v>0.2608695652173913</v>
      </c>
      <c r="AD625" s="20">
        <f t="shared" si="199"/>
        <v>0</v>
      </c>
      <c r="AE625" s="20">
        <v>2.1269999999999998</v>
      </c>
      <c r="AF625">
        <v>4</v>
      </c>
      <c r="AG625">
        <v>5</v>
      </c>
      <c r="AH625">
        <v>8</v>
      </c>
      <c r="AI625">
        <v>452</v>
      </c>
      <c r="AJ625">
        <v>20128</v>
      </c>
      <c r="AK625" s="20">
        <v>335.46666666666999</v>
      </c>
      <c r="AL625">
        <v>335.47</v>
      </c>
      <c r="AM625">
        <v>335</v>
      </c>
      <c r="AN625" s="26">
        <f t="shared" si="200"/>
        <v>14.58550724637681</v>
      </c>
      <c r="AO625">
        <v>24.64</v>
      </c>
      <c r="AP625" s="41">
        <f t="shared" si="201"/>
        <v>0.46153846153846156</v>
      </c>
      <c r="AQ625">
        <v>64</v>
      </c>
      <c r="AR625">
        <v>64</v>
      </c>
      <c r="AS625">
        <v>64</v>
      </c>
      <c r="AT625">
        <v>50</v>
      </c>
      <c r="AU625">
        <v>50</v>
      </c>
      <c r="AV625">
        <v>36</v>
      </c>
      <c r="AW625">
        <v>38</v>
      </c>
      <c r="AX625">
        <v>22</v>
      </c>
      <c r="AY625">
        <v>0</v>
      </c>
      <c r="AZ625">
        <v>4</v>
      </c>
      <c r="BA625" s="42">
        <f t="shared" si="202"/>
        <v>4</v>
      </c>
      <c r="BB625">
        <v>4</v>
      </c>
      <c r="BC625">
        <v>27.833300000000001</v>
      </c>
      <c r="BD625" s="20">
        <v>55</v>
      </c>
      <c r="BE625" s="20">
        <f t="shared" si="203"/>
        <v>119</v>
      </c>
      <c r="BF625" s="20">
        <f t="shared" si="204"/>
        <v>21.283572301547082</v>
      </c>
      <c r="BG625">
        <v>89</v>
      </c>
      <c r="BH625">
        <v>102</v>
      </c>
      <c r="BI625">
        <v>78</v>
      </c>
      <c r="BJ625" s="41">
        <f t="shared" si="205"/>
        <v>0.53293413173652693</v>
      </c>
      <c r="BK625">
        <v>27</v>
      </c>
      <c r="BL625">
        <v>27</v>
      </c>
      <c r="BM625">
        <v>25</v>
      </c>
      <c r="BN625" s="42">
        <f t="shared" si="206"/>
        <v>2</v>
      </c>
      <c r="BO625">
        <v>14</v>
      </c>
      <c r="BP625">
        <v>5</v>
      </c>
      <c r="BQ625">
        <v>4</v>
      </c>
      <c r="BR625">
        <v>13</v>
      </c>
      <c r="BS625" s="41">
        <f t="shared" si="207"/>
        <v>5.9907834101382486E-2</v>
      </c>
      <c r="BT625">
        <v>0</v>
      </c>
      <c r="BU625">
        <v>0</v>
      </c>
      <c r="BV625" s="41">
        <f t="shared" si="208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4</v>
      </c>
      <c r="CZ625">
        <v>9</v>
      </c>
      <c r="DA625">
        <v>6</v>
      </c>
      <c r="DB625">
        <v>1</v>
      </c>
      <c r="DC625">
        <v>0</v>
      </c>
      <c r="DD625">
        <v>6</v>
      </c>
      <c r="DE625">
        <v>6</v>
      </c>
      <c r="DF625">
        <v>1</v>
      </c>
      <c r="DG625">
        <v>16</v>
      </c>
      <c r="DH625">
        <v>4</v>
      </c>
      <c r="DI625">
        <v>1</v>
      </c>
      <c r="DJ625">
        <v>4</v>
      </c>
      <c r="DK625">
        <v>4</v>
      </c>
      <c r="DL625">
        <v>0</v>
      </c>
      <c r="DM625">
        <v>1</v>
      </c>
      <c r="DN625">
        <v>1</v>
      </c>
      <c r="DO625">
        <v>0</v>
      </c>
      <c r="DP625" s="42">
        <f t="shared" si="209"/>
        <v>-3</v>
      </c>
      <c r="DQ625" s="20">
        <v>-2.19</v>
      </c>
      <c r="DR625">
        <v>4</v>
      </c>
      <c r="DS625">
        <v>0</v>
      </c>
      <c r="DT625">
        <v>0</v>
      </c>
      <c r="DU625">
        <v>0</v>
      </c>
      <c r="DV625">
        <v>0</v>
      </c>
      <c r="DW625">
        <v>367</v>
      </c>
      <c r="DX625">
        <v>289</v>
      </c>
      <c r="DY625">
        <v>285</v>
      </c>
      <c r="DZ625">
        <v>204</v>
      </c>
      <c r="EA625">
        <v>199</v>
      </c>
      <c r="EB625">
        <v>141</v>
      </c>
      <c r="EC625">
        <v>16.989999999999998</v>
      </c>
      <c r="ED625">
        <v>11.96</v>
      </c>
      <c r="EE625">
        <v>13</v>
      </c>
      <c r="EF625">
        <v>8</v>
      </c>
      <c r="EG625" s="41">
        <f t="shared" si="210"/>
        <v>6.5326633165829151E-2</v>
      </c>
      <c r="EH625" s="43">
        <f t="shared" si="211"/>
        <v>0.94326241134751776</v>
      </c>
      <c r="EI625" s="44">
        <f t="shared" si="212"/>
        <v>1.008589044513347</v>
      </c>
      <c r="EJ625">
        <v>367</v>
      </c>
      <c r="EK625">
        <v>289</v>
      </c>
      <c r="EL625">
        <v>285</v>
      </c>
      <c r="EM625">
        <v>204</v>
      </c>
      <c r="EN625">
        <v>199</v>
      </c>
      <c r="EO625">
        <v>141</v>
      </c>
      <c r="EP625">
        <v>13</v>
      </c>
      <c r="EQ625">
        <v>8</v>
      </c>
      <c r="ER625">
        <v>179</v>
      </c>
      <c r="ES625">
        <v>146</v>
      </c>
      <c r="ET625">
        <v>69</v>
      </c>
      <c r="EU625">
        <v>52</v>
      </c>
      <c r="EV625">
        <v>8</v>
      </c>
      <c r="EW625">
        <v>5</v>
      </c>
      <c r="EX625">
        <v>19</v>
      </c>
      <c r="EY625">
        <v>14</v>
      </c>
      <c r="EZ625">
        <v>-0.1</v>
      </c>
      <c r="FA625">
        <v>0.5</v>
      </c>
      <c r="FB625">
        <v>0.4</v>
      </c>
      <c r="FC625" s="20">
        <v>10.1</v>
      </c>
      <c r="FD625" s="26">
        <f t="shared" si="213"/>
        <v>0.43913043478260866</v>
      </c>
      <c r="FE625">
        <v>0.32070000000000004</v>
      </c>
      <c r="FF625">
        <v>0.22</v>
      </c>
      <c r="FG625">
        <v>0.11</v>
      </c>
      <c r="FH625">
        <v>0.33</v>
      </c>
      <c r="FL625" s="42">
        <f t="shared" si="214"/>
        <v>48</v>
      </c>
      <c r="FM625" s="20">
        <f t="shared" si="215"/>
        <v>7.75</v>
      </c>
      <c r="FN625" s="41">
        <v>2.8868157000000002E-2</v>
      </c>
      <c r="FO625" s="20">
        <f t="shared" si="216"/>
        <v>5.2</v>
      </c>
      <c r="FP625" s="20">
        <f t="shared" si="217"/>
        <v>5.5620000000000003</v>
      </c>
      <c r="FQ625" s="20">
        <f t="shared" si="218"/>
        <v>117.32792798163769</v>
      </c>
      <c r="FV625" t="s">
        <v>751</v>
      </c>
      <c r="FW625" s="45">
        <v>925000</v>
      </c>
      <c r="FX625" s="45">
        <v>925000</v>
      </c>
      <c r="FY625">
        <v>23</v>
      </c>
      <c r="FZ625">
        <v>2</v>
      </c>
      <c r="GA625">
        <v>4</v>
      </c>
      <c r="GB625">
        <v>6</v>
      </c>
      <c r="GC625">
        <v>4</v>
      </c>
      <c r="GD625">
        <v>8</v>
      </c>
      <c r="GE625">
        <v>36</v>
      </c>
      <c r="GF625">
        <v>335</v>
      </c>
      <c r="GG625">
        <v>-0.1</v>
      </c>
      <c r="GH625">
        <v>0.5</v>
      </c>
      <c r="GI625">
        <v>0.4</v>
      </c>
      <c r="GJ625" s="42">
        <f t="shared" si="219"/>
        <v>5.2</v>
      </c>
    </row>
    <row r="626" spans="1:192" x14ac:dyDescent="0.45">
      <c r="A626" s="40">
        <v>33814</v>
      </c>
      <c r="B626" t="s">
        <v>891</v>
      </c>
      <c r="C626" t="s">
        <v>145</v>
      </c>
      <c r="D626" t="s">
        <v>91</v>
      </c>
      <c r="E626" t="s">
        <v>91</v>
      </c>
      <c r="F626">
        <v>77</v>
      </c>
      <c r="G626">
        <v>207</v>
      </c>
      <c r="K626" t="s">
        <v>92</v>
      </c>
      <c r="L626">
        <v>2017</v>
      </c>
      <c r="M626">
        <v>25</v>
      </c>
      <c r="N626">
        <v>1</v>
      </c>
      <c r="O626">
        <v>8476020</v>
      </c>
      <c r="P626" t="s">
        <v>3274</v>
      </c>
      <c r="Q626" t="s">
        <v>3275</v>
      </c>
      <c r="R626" t="s">
        <v>3276</v>
      </c>
      <c r="S626" t="s">
        <v>272</v>
      </c>
      <c r="T626" t="s">
        <v>716</v>
      </c>
      <c r="U626" t="s">
        <v>172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33</v>
      </c>
      <c r="AB626">
        <v>92</v>
      </c>
      <c r="AC626" s="26">
        <f t="shared" si="198"/>
        <v>0</v>
      </c>
      <c r="AD626" s="20">
        <f t="shared" si="199"/>
        <v>0</v>
      </c>
      <c r="AE626" s="20">
        <v>0</v>
      </c>
      <c r="AF626">
        <v>0</v>
      </c>
      <c r="AG626">
        <v>-0.8</v>
      </c>
      <c r="AH626">
        <v>2</v>
      </c>
      <c r="AI626">
        <v>28</v>
      </c>
      <c r="AJ626">
        <v>943</v>
      </c>
      <c r="AK626" s="20">
        <v>15.716666666667001</v>
      </c>
      <c r="AL626">
        <v>15.72</v>
      </c>
      <c r="AM626">
        <v>16</v>
      </c>
      <c r="AN626" s="26">
        <f t="shared" si="200"/>
        <v>7.8583333333333334</v>
      </c>
      <c r="AO626">
        <v>13.48</v>
      </c>
      <c r="AP626" s="41">
        <f t="shared" si="201"/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 s="42">
        <f t="shared" si="202"/>
        <v>0</v>
      </c>
      <c r="BB626">
        <v>0.05</v>
      </c>
      <c r="BC626">
        <v>0</v>
      </c>
      <c r="BD626" s="20">
        <v>0</v>
      </c>
      <c r="BE626" s="20">
        <f t="shared" si="203"/>
        <v>1</v>
      </c>
      <c r="BF626" s="20">
        <f t="shared" si="204"/>
        <v>3.8167938931297711</v>
      </c>
      <c r="BG626">
        <v>7</v>
      </c>
      <c r="BH626">
        <v>4</v>
      </c>
      <c r="BI626">
        <v>8</v>
      </c>
      <c r="BJ626" s="41">
        <f t="shared" si="205"/>
        <v>0.46666666666666667</v>
      </c>
      <c r="BK626">
        <v>4</v>
      </c>
      <c r="BL626">
        <v>4</v>
      </c>
      <c r="BM626">
        <v>1</v>
      </c>
      <c r="BN626" s="42">
        <f t="shared" si="206"/>
        <v>3</v>
      </c>
      <c r="BO626">
        <v>1</v>
      </c>
      <c r="BP626">
        <v>0</v>
      </c>
      <c r="BQ626">
        <v>1</v>
      </c>
      <c r="BR626">
        <v>0</v>
      </c>
      <c r="BS626" s="41">
        <f t="shared" si="207"/>
        <v>0</v>
      </c>
      <c r="BT626">
        <v>8</v>
      </c>
      <c r="BU626">
        <v>8</v>
      </c>
      <c r="BV626" s="41">
        <f t="shared" si="208"/>
        <v>0.5</v>
      </c>
      <c r="BW626">
        <v>5</v>
      </c>
      <c r="BX626">
        <v>3</v>
      </c>
      <c r="BY626">
        <v>1</v>
      </c>
      <c r="BZ626">
        <v>2</v>
      </c>
      <c r="CA626">
        <v>2</v>
      </c>
      <c r="CB626">
        <v>3</v>
      </c>
      <c r="CC626">
        <v>2</v>
      </c>
      <c r="CD626">
        <v>2</v>
      </c>
      <c r="CE626">
        <v>2</v>
      </c>
      <c r="CF626">
        <v>3</v>
      </c>
      <c r="CG626">
        <v>5</v>
      </c>
      <c r="CH626">
        <v>4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 s="42">
        <f t="shared" si="209"/>
        <v>-1</v>
      </c>
      <c r="DQ626" s="20">
        <v>-1.028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5</v>
      </c>
      <c r="DX626">
        <v>23</v>
      </c>
      <c r="DY626">
        <v>4</v>
      </c>
      <c r="DZ626">
        <v>16</v>
      </c>
      <c r="EA626">
        <v>3</v>
      </c>
      <c r="EB626">
        <v>13</v>
      </c>
      <c r="EC626">
        <v>0.14000000000000001</v>
      </c>
      <c r="ED626">
        <v>1.1299999999999999</v>
      </c>
      <c r="EE626">
        <v>0</v>
      </c>
      <c r="EF626">
        <v>1</v>
      </c>
      <c r="EG626" s="41">
        <f t="shared" si="210"/>
        <v>0</v>
      </c>
      <c r="EH626" s="43">
        <f t="shared" si="211"/>
        <v>0.92307692307692313</v>
      </c>
      <c r="EI626" s="44">
        <f t="shared" si="212"/>
        <v>0.92307692307692313</v>
      </c>
      <c r="EJ626">
        <v>5</v>
      </c>
      <c r="EK626">
        <v>23</v>
      </c>
      <c r="EL626">
        <v>4</v>
      </c>
      <c r="EM626">
        <v>16</v>
      </c>
      <c r="EN626">
        <v>3</v>
      </c>
      <c r="EO626">
        <v>13</v>
      </c>
      <c r="EP626">
        <v>0</v>
      </c>
      <c r="EQ626">
        <v>1</v>
      </c>
      <c r="ER626">
        <v>4</v>
      </c>
      <c r="ES626">
        <v>13</v>
      </c>
      <c r="ET626">
        <v>1</v>
      </c>
      <c r="EU626">
        <v>8</v>
      </c>
      <c r="EV626">
        <v>0</v>
      </c>
      <c r="EW626">
        <v>1</v>
      </c>
      <c r="EX626">
        <v>4</v>
      </c>
      <c r="EY626">
        <v>2</v>
      </c>
      <c r="EZ626">
        <v>0</v>
      </c>
      <c r="FA626">
        <v>0</v>
      </c>
      <c r="FB626">
        <v>0</v>
      </c>
      <c r="FC626" s="20">
        <v>-0.75</v>
      </c>
      <c r="FD626" s="26">
        <f t="shared" si="213"/>
        <v>-0.375</v>
      </c>
      <c r="FE626">
        <v>6.0000000000000006E-4</v>
      </c>
      <c r="FF626">
        <v>0</v>
      </c>
      <c r="FG626">
        <v>0</v>
      </c>
      <c r="FH626">
        <v>0</v>
      </c>
      <c r="FL626" s="42">
        <f t="shared" si="214"/>
        <v>6</v>
      </c>
      <c r="FM626" s="20">
        <f t="shared" si="215"/>
        <v>5</v>
      </c>
      <c r="FN626" s="41">
        <v>0</v>
      </c>
      <c r="FO626" s="20">
        <f t="shared" si="216"/>
        <v>-0.2</v>
      </c>
      <c r="FP626" s="20">
        <f t="shared" si="217"/>
        <v>-0.2056</v>
      </c>
      <c r="FQ626" s="20">
        <f t="shared" si="218"/>
        <v>106.87022900763358</v>
      </c>
      <c r="FV626" t="s">
        <v>711</v>
      </c>
      <c r="FW626" s="45">
        <v>650000</v>
      </c>
      <c r="FX626" s="45">
        <v>650000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2</v>
      </c>
      <c r="GE626">
        <v>0</v>
      </c>
      <c r="GF626">
        <v>16</v>
      </c>
      <c r="GG626">
        <v>0</v>
      </c>
      <c r="GH626">
        <v>0</v>
      </c>
      <c r="GI626">
        <v>0</v>
      </c>
      <c r="GJ626" s="42">
        <f t="shared" si="219"/>
        <v>-0.2</v>
      </c>
    </row>
    <row r="627" spans="1:192" x14ac:dyDescent="0.45">
      <c r="A627" s="40">
        <v>33057</v>
      </c>
      <c r="B627" t="s">
        <v>3277</v>
      </c>
      <c r="D627" t="s">
        <v>223</v>
      </c>
      <c r="E627" t="s">
        <v>223</v>
      </c>
      <c r="F627">
        <v>75</v>
      </c>
      <c r="G627">
        <v>192</v>
      </c>
      <c r="K627" t="s">
        <v>92</v>
      </c>
      <c r="L627">
        <v>2015</v>
      </c>
      <c r="M627">
        <v>27</v>
      </c>
      <c r="N627">
        <v>3</v>
      </c>
      <c r="O627">
        <v>8477929</v>
      </c>
      <c r="P627" t="s">
        <v>3278</v>
      </c>
      <c r="Q627" t="s">
        <v>3279</v>
      </c>
      <c r="R627" t="s">
        <v>3280</v>
      </c>
      <c r="S627" t="s">
        <v>1941</v>
      </c>
      <c r="T627" t="s">
        <v>716</v>
      </c>
      <c r="U627" t="s">
        <v>102</v>
      </c>
      <c r="V627">
        <v>27</v>
      </c>
      <c r="W627">
        <v>1</v>
      </c>
      <c r="X627">
        <v>3</v>
      </c>
      <c r="Y627">
        <v>0</v>
      </c>
      <c r="Z627">
        <v>4</v>
      </c>
      <c r="AA627">
        <v>23</v>
      </c>
      <c r="AB627">
        <v>65</v>
      </c>
      <c r="AC627" s="26">
        <f t="shared" si="198"/>
        <v>0.14814814814814814</v>
      </c>
      <c r="AD627" s="20">
        <f t="shared" si="199"/>
        <v>-9.8214285714285587E-2</v>
      </c>
      <c r="AE627" s="20">
        <v>1.3839999999999999</v>
      </c>
      <c r="AF627">
        <v>4</v>
      </c>
      <c r="AG627">
        <v>-3</v>
      </c>
      <c r="AH627">
        <v>8</v>
      </c>
      <c r="AI627">
        <v>360</v>
      </c>
      <c r="AJ627">
        <v>14431</v>
      </c>
      <c r="AK627" s="20">
        <v>240.51666666667001</v>
      </c>
      <c r="AL627">
        <v>240.52</v>
      </c>
      <c r="AM627">
        <v>241</v>
      </c>
      <c r="AN627" s="26">
        <f t="shared" si="200"/>
        <v>8.9080246913580243</v>
      </c>
      <c r="AO627">
        <v>15.32</v>
      </c>
      <c r="AP627" s="41">
        <f t="shared" si="201"/>
        <v>0.44444444444444442</v>
      </c>
      <c r="AQ627">
        <v>32</v>
      </c>
      <c r="AR627">
        <v>32</v>
      </c>
      <c r="AS627">
        <v>32</v>
      </c>
      <c r="AT627">
        <v>25</v>
      </c>
      <c r="AU627">
        <v>25</v>
      </c>
      <c r="AV627">
        <v>19</v>
      </c>
      <c r="AW627">
        <v>22</v>
      </c>
      <c r="AX627">
        <v>7</v>
      </c>
      <c r="AY627">
        <v>1</v>
      </c>
      <c r="AZ627">
        <v>1</v>
      </c>
      <c r="BA627" s="42">
        <f t="shared" si="202"/>
        <v>2</v>
      </c>
      <c r="BB627">
        <v>1.55</v>
      </c>
      <c r="BC627">
        <v>23.684200000000001</v>
      </c>
      <c r="BD627" s="20">
        <v>0</v>
      </c>
      <c r="BE627" s="20">
        <f t="shared" si="203"/>
        <v>32</v>
      </c>
      <c r="BF627" s="20">
        <f t="shared" si="204"/>
        <v>7.9827041410277726</v>
      </c>
      <c r="BG627">
        <v>55</v>
      </c>
      <c r="BH627">
        <v>56</v>
      </c>
      <c r="BI627">
        <v>75</v>
      </c>
      <c r="BJ627" s="41">
        <f t="shared" si="205"/>
        <v>0.42307692307692307</v>
      </c>
      <c r="BK627">
        <v>31</v>
      </c>
      <c r="BL627">
        <v>30</v>
      </c>
      <c r="BM627">
        <v>20</v>
      </c>
      <c r="BN627" s="42">
        <f t="shared" si="206"/>
        <v>10</v>
      </c>
      <c r="BO627">
        <v>6</v>
      </c>
      <c r="BP627">
        <v>4</v>
      </c>
      <c r="BQ627">
        <v>9</v>
      </c>
      <c r="BR627">
        <v>15</v>
      </c>
      <c r="BS627" s="41">
        <f t="shared" si="207"/>
        <v>7.281553398058252E-2</v>
      </c>
      <c r="BT627">
        <v>34</v>
      </c>
      <c r="BU627">
        <v>36</v>
      </c>
      <c r="BV627" s="41">
        <f t="shared" si="208"/>
        <v>0.48571428571428571</v>
      </c>
      <c r="BW627">
        <v>9</v>
      </c>
      <c r="BX627">
        <v>18</v>
      </c>
      <c r="BY627">
        <v>17</v>
      </c>
      <c r="BZ627">
        <v>5</v>
      </c>
      <c r="CA627">
        <v>8</v>
      </c>
      <c r="CB627">
        <v>13</v>
      </c>
      <c r="CC627">
        <v>16</v>
      </c>
      <c r="CD627">
        <v>9</v>
      </c>
      <c r="CE627">
        <v>9</v>
      </c>
      <c r="CF627">
        <v>8</v>
      </c>
      <c r="CG627">
        <v>18</v>
      </c>
      <c r="CH627">
        <v>32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6</v>
      </c>
      <c r="DA627">
        <v>1</v>
      </c>
      <c r="DB627">
        <v>0</v>
      </c>
      <c r="DC627">
        <v>1</v>
      </c>
      <c r="DD627">
        <v>2</v>
      </c>
      <c r="DE627">
        <v>6</v>
      </c>
      <c r="DF627">
        <v>0</v>
      </c>
      <c r="DG627">
        <v>9</v>
      </c>
      <c r="DH627">
        <v>4</v>
      </c>
      <c r="DI627">
        <v>1</v>
      </c>
      <c r="DJ627">
        <v>4</v>
      </c>
      <c r="DK627">
        <v>4</v>
      </c>
      <c r="DL627">
        <v>0</v>
      </c>
      <c r="DM627">
        <v>1</v>
      </c>
      <c r="DN627">
        <v>1</v>
      </c>
      <c r="DO627">
        <v>0</v>
      </c>
      <c r="DP627" s="42">
        <f t="shared" si="209"/>
        <v>-3</v>
      </c>
      <c r="DQ627" s="20">
        <v>-2.379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182</v>
      </c>
      <c r="DX627">
        <v>267</v>
      </c>
      <c r="DY627">
        <v>141</v>
      </c>
      <c r="DZ627">
        <v>191</v>
      </c>
      <c r="EA627">
        <v>100</v>
      </c>
      <c r="EB627">
        <v>126</v>
      </c>
      <c r="EC627">
        <v>7.52</v>
      </c>
      <c r="ED627">
        <v>14.37</v>
      </c>
      <c r="EE627">
        <v>9</v>
      </c>
      <c r="EF627">
        <v>6</v>
      </c>
      <c r="EG627" s="41">
        <f t="shared" si="210"/>
        <v>0.09</v>
      </c>
      <c r="EH627" s="43">
        <f t="shared" si="211"/>
        <v>0.95238095238095233</v>
      </c>
      <c r="EI627" s="44">
        <f t="shared" si="212"/>
        <v>1.0423809523809524</v>
      </c>
      <c r="EJ627">
        <v>182</v>
      </c>
      <c r="EK627">
        <v>266</v>
      </c>
      <c r="EL627">
        <v>141</v>
      </c>
      <c r="EM627">
        <v>190</v>
      </c>
      <c r="EN627">
        <v>100</v>
      </c>
      <c r="EO627">
        <v>126</v>
      </c>
      <c r="EP627">
        <v>9</v>
      </c>
      <c r="EQ627">
        <v>6</v>
      </c>
      <c r="ER627">
        <v>90</v>
      </c>
      <c r="ES627">
        <v>138</v>
      </c>
      <c r="ET627">
        <v>29</v>
      </c>
      <c r="EU627">
        <v>52</v>
      </c>
      <c r="EV627">
        <v>3</v>
      </c>
      <c r="EW627">
        <v>5</v>
      </c>
      <c r="EX627">
        <v>19</v>
      </c>
      <c r="EY627">
        <v>12</v>
      </c>
      <c r="EZ627">
        <v>-0.2</v>
      </c>
      <c r="FA627">
        <v>0.4</v>
      </c>
      <c r="FB627">
        <v>0.30000000000000004</v>
      </c>
      <c r="FC627" s="20">
        <v>1.7000000000000002</v>
      </c>
      <c r="FD627" s="26">
        <f t="shared" si="213"/>
        <v>6.2962962962962971E-2</v>
      </c>
      <c r="FE627">
        <v>2.8900000000000002E-2</v>
      </c>
      <c r="FF627">
        <v>-0.17</v>
      </c>
      <c r="FG627">
        <v>-0.39</v>
      </c>
      <c r="FH627">
        <v>-0.56000000000000005</v>
      </c>
      <c r="FL627" s="42">
        <f t="shared" si="214"/>
        <v>54</v>
      </c>
      <c r="FM627" s="20">
        <f t="shared" si="215"/>
        <v>10</v>
      </c>
      <c r="FN627" s="41">
        <v>1.32045089E-2</v>
      </c>
      <c r="FO627" s="20">
        <f t="shared" si="216"/>
        <v>3.2</v>
      </c>
      <c r="FP627" s="20">
        <f t="shared" si="217"/>
        <v>3.5242</v>
      </c>
      <c r="FQ627" s="20">
        <f t="shared" si="218"/>
        <v>112.00731747879594</v>
      </c>
      <c r="FV627" t="s">
        <v>711</v>
      </c>
      <c r="FW627" s="45">
        <v>725000</v>
      </c>
      <c r="FX627" s="45">
        <v>725000</v>
      </c>
      <c r="FY627">
        <v>139</v>
      </c>
      <c r="FZ627">
        <v>9</v>
      </c>
      <c r="GA627">
        <v>12</v>
      </c>
      <c r="GB627">
        <v>21</v>
      </c>
      <c r="GC627">
        <v>9</v>
      </c>
      <c r="GD627">
        <v>24</v>
      </c>
      <c r="GE627">
        <v>138</v>
      </c>
      <c r="GF627">
        <v>1448</v>
      </c>
      <c r="GG627">
        <v>-0.8</v>
      </c>
      <c r="GH627">
        <v>1.8</v>
      </c>
      <c r="GI627">
        <v>1.1000000000000001</v>
      </c>
      <c r="GJ627" s="42">
        <f t="shared" si="219"/>
        <v>3.2</v>
      </c>
    </row>
    <row r="628" spans="1:192" x14ac:dyDescent="0.45">
      <c r="A628" s="40">
        <v>34667</v>
      </c>
      <c r="B628" t="s">
        <v>2638</v>
      </c>
      <c r="D628" t="s">
        <v>223</v>
      </c>
      <c r="E628" t="s">
        <v>223</v>
      </c>
      <c r="F628">
        <v>71</v>
      </c>
      <c r="G628">
        <v>191</v>
      </c>
      <c r="H628">
        <v>2014</v>
      </c>
      <c r="I628">
        <v>5</v>
      </c>
      <c r="J628">
        <v>144</v>
      </c>
      <c r="K628" t="s">
        <v>92</v>
      </c>
      <c r="L628">
        <v>2016</v>
      </c>
      <c r="M628">
        <v>23</v>
      </c>
      <c r="N628">
        <v>2</v>
      </c>
      <c r="O628">
        <v>8478073</v>
      </c>
      <c r="P628" t="s">
        <v>3281</v>
      </c>
      <c r="Q628" t="s">
        <v>3282</v>
      </c>
      <c r="R628" t="s">
        <v>1048</v>
      </c>
      <c r="S628" t="s">
        <v>234</v>
      </c>
      <c r="T628" t="s">
        <v>720</v>
      </c>
      <c r="U628" t="s">
        <v>135</v>
      </c>
      <c r="V628">
        <v>48</v>
      </c>
      <c r="W628">
        <v>0</v>
      </c>
      <c r="X628">
        <v>4</v>
      </c>
      <c r="Y628">
        <v>2</v>
      </c>
      <c r="Z628">
        <v>4</v>
      </c>
      <c r="AA628">
        <v>22</v>
      </c>
      <c r="AB628">
        <v>93</v>
      </c>
      <c r="AC628" s="26">
        <f t="shared" si="198"/>
        <v>8.3333333333333329E-2</v>
      </c>
      <c r="AD628" s="20">
        <f t="shared" si="199"/>
        <v>4</v>
      </c>
      <c r="AE628" s="20">
        <v>1.206</v>
      </c>
      <c r="AF628">
        <v>4</v>
      </c>
      <c r="AG628">
        <v>-7.4</v>
      </c>
      <c r="AH628">
        <v>14</v>
      </c>
      <c r="AI628">
        <v>899</v>
      </c>
      <c r="AJ628">
        <v>37927</v>
      </c>
      <c r="AK628" s="20">
        <v>632.11666666666997</v>
      </c>
      <c r="AL628">
        <v>632.12</v>
      </c>
      <c r="AM628">
        <v>632</v>
      </c>
      <c r="AN628" s="26">
        <f t="shared" si="200"/>
        <v>13.169097222222222</v>
      </c>
      <c r="AO628">
        <v>22.31</v>
      </c>
      <c r="AP628" s="41">
        <f t="shared" si="201"/>
        <v>0.16666666666666666</v>
      </c>
      <c r="AQ628">
        <v>65</v>
      </c>
      <c r="AR628">
        <v>65</v>
      </c>
      <c r="AS628">
        <v>65</v>
      </c>
      <c r="AT628">
        <v>32</v>
      </c>
      <c r="AU628">
        <v>32</v>
      </c>
      <c r="AV628">
        <v>22</v>
      </c>
      <c r="AW628">
        <v>16</v>
      </c>
      <c r="AX628">
        <v>2</v>
      </c>
      <c r="AY628">
        <v>2</v>
      </c>
      <c r="AZ628">
        <v>5</v>
      </c>
      <c r="BA628" s="42">
        <f t="shared" si="202"/>
        <v>7</v>
      </c>
      <c r="BB628">
        <v>1.03</v>
      </c>
      <c r="BC628">
        <v>64.909099999999995</v>
      </c>
      <c r="BD628" s="20">
        <v>42.4</v>
      </c>
      <c r="BE628" s="20">
        <f t="shared" si="203"/>
        <v>107.4</v>
      </c>
      <c r="BF628" s="20">
        <f t="shared" si="204"/>
        <v>10.194266911345947</v>
      </c>
      <c r="BG628">
        <v>99</v>
      </c>
      <c r="BH628">
        <v>175</v>
      </c>
      <c r="BI628">
        <v>207</v>
      </c>
      <c r="BJ628" s="41">
        <f t="shared" si="205"/>
        <v>0.3235294117647059</v>
      </c>
      <c r="BK628">
        <v>99</v>
      </c>
      <c r="BL628">
        <v>99</v>
      </c>
      <c r="BM628">
        <v>50</v>
      </c>
      <c r="BN628" s="42">
        <f t="shared" si="206"/>
        <v>49</v>
      </c>
      <c r="BO628">
        <v>10</v>
      </c>
      <c r="BP628">
        <v>9</v>
      </c>
      <c r="BQ628">
        <v>8</v>
      </c>
      <c r="BR628">
        <v>51</v>
      </c>
      <c r="BS628" s="41">
        <f t="shared" si="207"/>
        <v>8.557046979865772E-2</v>
      </c>
      <c r="BT628">
        <v>0</v>
      </c>
      <c r="BU628">
        <v>0</v>
      </c>
      <c r="BV628" s="41">
        <f t="shared" si="208"/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3</v>
      </c>
      <c r="CZ628">
        <v>6</v>
      </c>
      <c r="DA628">
        <v>1</v>
      </c>
      <c r="DB628">
        <v>0</v>
      </c>
      <c r="DC628">
        <v>7</v>
      </c>
      <c r="DD628">
        <v>1</v>
      </c>
      <c r="DE628">
        <v>0</v>
      </c>
      <c r="DF628">
        <v>0</v>
      </c>
      <c r="DG628">
        <v>13</v>
      </c>
      <c r="DH628">
        <v>7</v>
      </c>
      <c r="DI628">
        <v>3</v>
      </c>
      <c r="DJ628">
        <v>7</v>
      </c>
      <c r="DK628">
        <v>7</v>
      </c>
      <c r="DL628">
        <v>0</v>
      </c>
      <c r="DM628">
        <v>3</v>
      </c>
      <c r="DN628">
        <v>3</v>
      </c>
      <c r="DO628">
        <v>0</v>
      </c>
      <c r="DP628" s="42">
        <f t="shared" si="209"/>
        <v>-4</v>
      </c>
      <c r="DQ628" s="20">
        <v>-0.51100000000000001</v>
      </c>
      <c r="DR628">
        <v>7</v>
      </c>
      <c r="DS628">
        <v>0</v>
      </c>
      <c r="DT628">
        <v>0</v>
      </c>
      <c r="DU628">
        <v>0</v>
      </c>
      <c r="DV628">
        <v>0</v>
      </c>
      <c r="DW628">
        <v>470</v>
      </c>
      <c r="DX628">
        <v>704</v>
      </c>
      <c r="DY628">
        <v>338</v>
      </c>
      <c r="DZ628">
        <v>545</v>
      </c>
      <c r="EA628">
        <v>249</v>
      </c>
      <c r="EB628">
        <v>402</v>
      </c>
      <c r="EC628">
        <v>18.77</v>
      </c>
      <c r="ED628">
        <v>34.11</v>
      </c>
      <c r="EE628">
        <v>24</v>
      </c>
      <c r="EF628">
        <v>27</v>
      </c>
      <c r="EG628" s="41">
        <f t="shared" si="210"/>
        <v>9.6385542168674704E-2</v>
      </c>
      <c r="EH628" s="43">
        <f t="shared" si="211"/>
        <v>0.93283582089552242</v>
      </c>
      <c r="EI628" s="44">
        <f t="shared" si="212"/>
        <v>1.0292213630641971</v>
      </c>
      <c r="EJ628">
        <v>476</v>
      </c>
      <c r="EK628">
        <v>704</v>
      </c>
      <c r="EL628">
        <v>343</v>
      </c>
      <c r="EM628">
        <v>545</v>
      </c>
      <c r="EN628">
        <v>253</v>
      </c>
      <c r="EO628">
        <v>402</v>
      </c>
      <c r="EP628">
        <v>23</v>
      </c>
      <c r="EQ628">
        <v>27</v>
      </c>
      <c r="ER628">
        <v>213</v>
      </c>
      <c r="ES628">
        <v>338</v>
      </c>
      <c r="ET628">
        <v>73</v>
      </c>
      <c r="EU628">
        <v>139</v>
      </c>
      <c r="EV628">
        <v>15</v>
      </c>
      <c r="EW628">
        <v>12</v>
      </c>
      <c r="EX628">
        <v>37</v>
      </c>
      <c r="EY628">
        <v>30</v>
      </c>
      <c r="EZ628">
        <v>-0.4</v>
      </c>
      <c r="FA628">
        <v>1.6</v>
      </c>
      <c r="FB628">
        <v>1.3</v>
      </c>
      <c r="FC628" s="20">
        <v>1.2</v>
      </c>
      <c r="FD628" s="26">
        <f t="shared" si="213"/>
        <v>2.4999999999999998E-2</v>
      </c>
      <c r="FE628">
        <v>3.9600000000000003E-2</v>
      </c>
      <c r="FF628">
        <v>0.09</v>
      </c>
      <c r="FG628">
        <v>-0.02</v>
      </c>
      <c r="FH628">
        <v>7.0000000000000007E-2</v>
      </c>
      <c r="FL628" s="42">
        <f t="shared" si="214"/>
        <v>164</v>
      </c>
      <c r="FM628" s="20">
        <f t="shared" si="215"/>
        <v>15.285714285714286</v>
      </c>
      <c r="FN628" s="41">
        <v>0</v>
      </c>
      <c r="FO628" s="20">
        <f t="shared" si="216"/>
        <v>2.6</v>
      </c>
      <c r="FP628" s="20">
        <f t="shared" si="217"/>
        <v>3.8978000000000002</v>
      </c>
      <c r="FQ628" s="20">
        <f t="shared" si="218"/>
        <v>111.4345377459976</v>
      </c>
      <c r="FR628">
        <v>9</v>
      </c>
      <c r="FS628" t="s">
        <v>3283</v>
      </c>
      <c r="FT628">
        <v>251</v>
      </c>
      <c r="FV628" t="s">
        <v>751</v>
      </c>
      <c r="FW628" s="45">
        <v>742500</v>
      </c>
      <c r="FX628" s="45">
        <v>717500</v>
      </c>
      <c r="FY628">
        <v>60</v>
      </c>
      <c r="FZ628">
        <v>0</v>
      </c>
      <c r="GA628">
        <v>4</v>
      </c>
      <c r="GB628">
        <v>4</v>
      </c>
      <c r="GC628">
        <v>-4</v>
      </c>
      <c r="GD628">
        <v>16</v>
      </c>
      <c r="GE628">
        <v>29</v>
      </c>
      <c r="GF628">
        <v>809</v>
      </c>
      <c r="GG628">
        <v>-0.60000000000000009</v>
      </c>
      <c r="GH628">
        <v>1.4</v>
      </c>
      <c r="GI628">
        <v>0.8</v>
      </c>
      <c r="GJ628" s="42">
        <f t="shared" si="219"/>
        <v>2.6</v>
      </c>
    </row>
    <row r="629" spans="1:192" x14ac:dyDescent="0.45">
      <c r="A629" s="40">
        <v>35282</v>
      </c>
      <c r="B629" t="s">
        <v>3284</v>
      </c>
      <c r="C629" t="s">
        <v>823</v>
      </c>
      <c r="D629" t="s">
        <v>107</v>
      </c>
      <c r="E629" t="s">
        <v>107</v>
      </c>
      <c r="F629">
        <v>72</v>
      </c>
      <c r="G629">
        <v>186</v>
      </c>
      <c r="H629">
        <v>2014</v>
      </c>
      <c r="I629">
        <v>5</v>
      </c>
      <c r="J629">
        <v>146</v>
      </c>
      <c r="K629" t="s">
        <v>92</v>
      </c>
      <c r="L629">
        <v>2017</v>
      </c>
      <c r="M629">
        <v>21</v>
      </c>
      <c r="N629">
        <v>1</v>
      </c>
      <c r="O629">
        <v>8478075</v>
      </c>
      <c r="P629" t="s">
        <v>3285</v>
      </c>
      <c r="Q629" t="s">
        <v>3286</v>
      </c>
      <c r="R629" t="s">
        <v>3287</v>
      </c>
      <c r="S629" t="s">
        <v>357</v>
      </c>
      <c r="T629" t="s">
        <v>725</v>
      </c>
      <c r="U629" t="s">
        <v>263</v>
      </c>
      <c r="V629">
        <v>30</v>
      </c>
      <c r="W629">
        <v>4</v>
      </c>
      <c r="X629">
        <v>8</v>
      </c>
      <c r="Y629">
        <v>4</v>
      </c>
      <c r="Z629">
        <v>12</v>
      </c>
      <c r="AA629">
        <v>17</v>
      </c>
      <c r="AB629">
        <v>73</v>
      </c>
      <c r="AC629" s="26">
        <f t="shared" si="198"/>
        <v>0.4</v>
      </c>
      <c r="AD629" s="20">
        <f t="shared" si="199"/>
        <v>0</v>
      </c>
      <c r="AE629" s="20">
        <v>4.3520000000000003</v>
      </c>
      <c r="AF629">
        <v>2</v>
      </c>
      <c r="AG629">
        <v>2.5</v>
      </c>
      <c r="AH629">
        <v>6</v>
      </c>
      <c r="AI629">
        <v>490</v>
      </c>
      <c r="AJ629">
        <v>22225</v>
      </c>
      <c r="AK629" s="20">
        <v>370.41666666666998</v>
      </c>
      <c r="AL629">
        <v>370.42</v>
      </c>
      <c r="AM629">
        <v>370</v>
      </c>
      <c r="AN629" s="26">
        <f t="shared" si="200"/>
        <v>12.347222222222223</v>
      </c>
      <c r="AO629">
        <v>20.78</v>
      </c>
      <c r="AP629" s="41">
        <f t="shared" si="201"/>
        <v>0.5714285714285714</v>
      </c>
      <c r="AQ629">
        <v>74</v>
      </c>
      <c r="AR629">
        <v>74</v>
      </c>
      <c r="AS629">
        <v>74</v>
      </c>
      <c r="AT629">
        <v>47</v>
      </c>
      <c r="AU629">
        <v>47</v>
      </c>
      <c r="AV629">
        <v>30</v>
      </c>
      <c r="AW629">
        <v>44</v>
      </c>
      <c r="AX629">
        <v>13</v>
      </c>
      <c r="AY629">
        <v>4</v>
      </c>
      <c r="AZ629">
        <v>5</v>
      </c>
      <c r="BA629" s="42">
        <f t="shared" si="202"/>
        <v>9</v>
      </c>
      <c r="BB629">
        <v>3.25</v>
      </c>
      <c r="BC629">
        <v>29.533300000000001</v>
      </c>
      <c r="BD629" s="20">
        <v>69.599999999999994</v>
      </c>
      <c r="BE629" s="20">
        <f t="shared" si="203"/>
        <v>143.6</v>
      </c>
      <c r="BF629" s="20">
        <f t="shared" si="204"/>
        <v>23.260083148858051</v>
      </c>
      <c r="BG629">
        <v>178</v>
      </c>
      <c r="BH629">
        <v>119</v>
      </c>
      <c r="BI629">
        <v>77</v>
      </c>
      <c r="BJ629" s="41">
        <f t="shared" si="205"/>
        <v>0.69803921568627447</v>
      </c>
      <c r="BK629">
        <v>19</v>
      </c>
      <c r="BL629">
        <v>19</v>
      </c>
      <c r="BM629">
        <v>35</v>
      </c>
      <c r="BN629" s="42">
        <f t="shared" si="206"/>
        <v>-16</v>
      </c>
      <c r="BO629">
        <v>17</v>
      </c>
      <c r="BP629">
        <v>11</v>
      </c>
      <c r="BQ629">
        <v>16</v>
      </c>
      <c r="BR629">
        <v>11</v>
      </c>
      <c r="BS629" s="41">
        <f t="shared" si="207"/>
        <v>4.5267489711934158E-2</v>
      </c>
      <c r="BT629">
        <v>1</v>
      </c>
      <c r="BU629">
        <v>1</v>
      </c>
      <c r="BV629" s="41">
        <f t="shared" si="208"/>
        <v>0.5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3</v>
      </c>
      <c r="CW629">
        <v>0</v>
      </c>
      <c r="CX629">
        <v>0</v>
      </c>
      <c r="CY629">
        <v>4</v>
      </c>
      <c r="CZ629">
        <v>13</v>
      </c>
      <c r="DA629">
        <v>1</v>
      </c>
      <c r="DB629">
        <v>0</v>
      </c>
      <c r="DC629">
        <v>4</v>
      </c>
      <c r="DD629">
        <v>5</v>
      </c>
      <c r="DE629">
        <v>2</v>
      </c>
      <c r="DF629">
        <v>0</v>
      </c>
      <c r="DG629">
        <v>18</v>
      </c>
      <c r="DH629">
        <v>3</v>
      </c>
      <c r="DI629">
        <v>4</v>
      </c>
      <c r="DJ629">
        <v>2</v>
      </c>
      <c r="DK629">
        <v>2</v>
      </c>
      <c r="DL629">
        <v>0</v>
      </c>
      <c r="DM629">
        <v>4</v>
      </c>
      <c r="DN629">
        <v>4</v>
      </c>
      <c r="DO629">
        <v>0</v>
      </c>
      <c r="DP629" s="42">
        <f t="shared" si="209"/>
        <v>1</v>
      </c>
      <c r="DQ629" s="20">
        <v>0.755</v>
      </c>
      <c r="DR629">
        <v>3</v>
      </c>
      <c r="DS629">
        <v>0</v>
      </c>
      <c r="DT629">
        <v>0</v>
      </c>
      <c r="DU629">
        <v>0</v>
      </c>
      <c r="DV629">
        <v>0</v>
      </c>
      <c r="DW629">
        <v>383</v>
      </c>
      <c r="DX629">
        <v>303</v>
      </c>
      <c r="DY629">
        <v>276</v>
      </c>
      <c r="DZ629">
        <v>232</v>
      </c>
      <c r="EA629">
        <v>202</v>
      </c>
      <c r="EB629">
        <v>168</v>
      </c>
      <c r="EC629">
        <v>15.45</v>
      </c>
      <c r="ED629">
        <v>13.82</v>
      </c>
      <c r="EE629">
        <v>21</v>
      </c>
      <c r="EF629">
        <v>14</v>
      </c>
      <c r="EG629" s="41">
        <f t="shared" si="210"/>
        <v>0.10396039603960396</v>
      </c>
      <c r="EH629" s="43">
        <f t="shared" si="211"/>
        <v>0.91666666666666663</v>
      </c>
      <c r="EI629" s="44">
        <f t="shared" si="212"/>
        <v>1.0206270627062706</v>
      </c>
      <c r="EJ629">
        <v>381</v>
      </c>
      <c r="EK629">
        <v>304</v>
      </c>
      <c r="EL629">
        <v>274</v>
      </c>
      <c r="EM629">
        <v>232</v>
      </c>
      <c r="EN629">
        <v>200</v>
      </c>
      <c r="EO629">
        <v>168</v>
      </c>
      <c r="EP629">
        <v>21</v>
      </c>
      <c r="EQ629">
        <v>14</v>
      </c>
      <c r="ER629">
        <v>190</v>
      </c>
      <c r="ES629">
        <v>146</v>
      </c>
      <c r="ET629">
        <v>57</v>
      </c>
      <c r="EU629">
        <v>54</v>
      </c>
      <c r="EV629">
        <v>11</v>
      </c>
      <c r="EW629">
        <v>6</v>
      </c>
      <c r="EX629">
        <v>32</v>
      </c>
      <c r="EY629">
        <v>21</v>
      </c>
      <c r="EZ629">
        <v>0.60000000000000009</v>
      </c>
      <c r="FA629">
        <v>0.5</v>
      </c>
      <c r="FB629">
        <v>1.1000000000000001</v>
      </c>
      <c r="FC629" s="20">
        <v>14.55</v>
      </c>
      <c r="FD629" s="26">
        <f t="shared" si="213"/>
        <v>0.48500000000000004</v>
      </c>
      <c r="FE629">
        <v>0.97430000000000005</v>
      </c>
      <c r="FF629">
        <v>-0.15</v>
      </c>
      <c r="FG629">
        <v>-0.02</v>
      </c>
      <c r="FH629">
        <v>-0.17</v>
      </c>
      <c r="FL629" s="42">
        <f t="shared" si="214"/>
        <v>36</v>
      </c>
      <c r="FM629" s="20">
        <f t="shared" si="215"/>
        <v>11.666666666666666</v>
      </c>
      <c r="FN629" s="41">
        <v>4.1571609600000003E-2</v>
      </c>
      <c r="FO629" s="20">
        <f t="shared" si="216"/>
        <v>11.4</v>
      </c>
      <c r="FP629" s="20">
        <f t="shared" si="217"/>
        <v>12.151</v>
      </c>
      <c r="FQ629" s="20">
        <f t="shared" si="218"/>
        <v>111.11711030721882</v>
      </c>
      <c r="FR629">
        <v>4</v>
      </c>
      <c r="FS629" t="s">
        <v>314</v>
      </c>
      <c r="FT629">
        <v>195</v>
      </c>
      <c r="FV629" t="s">
        <v>751</v>
      </c>
      <c r="FW629" s="45">
        <v>925000</v>
      </c>
      <c r="FX629" s="45">
        <v>925000</v>
      </c>
      <c r="FY629">
        <v>30</v>
      </c>
      <c r="FZ629">
        <v>4</v>
      </c>
      <c r="GA629">
        <v>8</v>
      </c>
      <c r="GB629">
        <v>12</v>
      </c>
      <c r="GC629">
        <v>2</v>
      </c>
      <c r="GD629">
        <v>6</v>
      </c>
      <c r="GE629">
        <v>30</v>
      </c>
      <c r="GF629">
        <v>370</v>
      </c>
      <c r="GG629">
        <v>0.60000000000000009</v>
      </c>
      <c r="GH629">
        <v>0.5</v>
      </c>
      <c r="GI629">
        <v>1.1000000000000001</v>
      </c>
      <c r="GJ629" s="42">
        <f t="shared" si="219"/>
        <v>11.4</v>
      </c>
    </row>
    <row r="630" spans="1:192" x14ac:dyDescent="0.45">
      <c r="A630" s="40">
        <v>35856</v>
      </c>
      <c r="B630" t="s">
        <v>885</v>
      </c>
      <c r="C630" t="s">
        <v>475</v>
      </c>
      <c r="D630" t="s">
        <v>91</v>
      </c>
      <c r="E630" t="s">
        <v>91</v>
      </c>
      <c r="F630">
        <v>73</v>
      </c>
      <c r="G630">
        <v>192</v>
      </c>
      <c r="H630">
        <v>2016</v>
      </c>
      <c r="I630">
        <v>1</v>
      </c>
      <c r="J630">
        <v>8</v>
      </c>
      <c r="K630" t="s">
        <v>202</v>
      </c>
      <c r="L630">
        <v>2016</v>
      </c>
      <c r="M630">
        <v>19</v>
      </c>
      <c r="N630">
        <v>2</v>
      </c>
      <c r="O630">
        <v>8479423</v>
      </c>
      <c r="P630" t="s">
        <v>3288</v>
      </c>
      <c r="Q630" t="s">
        <v>3289</v>
      </c>
      <c r="R630" t="s">
        <v>3059</v>
      </c>
      <c r="S630" t="s">
        <v>1409</v>
      </c>
      <c r="T630" t="s">
        <v>710</v>
      </c>
      <c r="U630" t="s">
        <v>313</v>
      </c>
      <c r="V630">
        <v>3</v>
      </c>
      <c r="W630">
        <v>1</v>
      </c>
      <c r="X630">
        <v>0</v>
      </c>
      <c r="Y630">
        <v>0</v>
      </c>
      <c r="Z630">
        <v>1</v>
      </c>
      <c r="AA630">
        <v>27</v>
      </c>
      <c r="AB630">
        <v>63</v>
      </c>
      <c r="AC630" s="26">
        <f t="shared" si="198"/>
        <v>0.33333333333333331</v>
      </c>
      <c r="AD630" s="20">
        <f t="shared" si="199"/>
        <v>0.25</v>
      </c>
      <c r="AE630" s="20">
        <v>0.5</v>
      </c>
      <c r="AF630">
        <v>-3</v>
      </c>
      <c r="AG630">
        <v>-0.4</v>
      </c>
      <c r="AH630">
        <v>0</v>
      </c>
      <c r="AI630">
        <v>54</v>
      </c>
      <c r="AJ630">
        <v>2315</v>
      </c>
      <c r="AK630" s="20">
        <v>38.583333333333002</v>
      </c>
      <c r="AL630">
        <v>38.58</v>
      </c>
      <c r="AM630">
        <v>39</v>
      </c>
      <c r="AN630" s="26">
        <f t="shared" si="200"/>
        <v>12.861111111111112</v>
      </c>
      <c r="AO630">
        <v>21.67</v>
      </c>
      <c r="AP630" s="41">
        <f t="shared" si="201"/>
        <v>1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2</v>
      </c>
      <c r="AW630">
        <v>4</v>
      </c>
      <c r="AX630">
        <v>3</v>
      </c>
      <c r="AY630">
        <v>0</v>
      </c>
      <c r="AZ630">
        <v>0</v>
      </c>
      <c r="BA630" s="42">
        <f t="shared" si="202"/>
        <v>0</v>
      </c>
      <c r="BB630">
        <v>0.86</v>
      </c>
      <c r="BC630">
        <v>17</v>
      </c>
      <c r="BD630" s="20">
        <v>0</v>
      </c>
      <c r="BE630" s="20">
        <f t="shared" si="203"/>
        <v>4</v>
      </c>
      <c r="BF630" s="20">
        <f t="shared" si="204"/>
        <v>6.2208398133748055</v>
      </c>
      <c r="BG630">
        <v>14</v>
      </c>
      <c r="BH630">
        <v>14</v>
      </c>
      <c r="BI630">
        <v>4</v>
      </c>
      <c r="BJ630" s="41">
        <f t="shared" si="205"/>
        <v>0.77777777777777779</v>
      </c>
      <c r="BK630">
        <v>0</v>
      </c>
      <c r="BL630">
        <v>0</v>
      </c>
      <c r="BM630">
        <v>3</v>
      </c>
      <c r="BN630" s="42">
        <f t="shared" si="206"/>
        <v>-3</v>
      </c>
      <c r="BO630">
        <v>2</v>
      </c>
      <c r="BP630">
        <v>2</v>
      </c>
      <c r="BQ630">
        <v>0</v>
      </c>
      <c r="BR630">
        <v>0</v>
      </c>
      <c r="BS630" s="41">
        <f t="shared" si="207"/>
        <v>0</v>
      </c>
      <c r="BT630">
        <v>0</v>
      </c>
      <c r="BU630">
        <v>0</v>
      </c>
      <c r="BV630" s="41">
        <f t="shared" si="208"/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 s="42">
        <f t="shared" si="209"/>
        <v>0</v>
      </c>
      <c r="DQ630" s="20">
        <v>-0.03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40</v>
      </c>
      <c r="DX630">
        <v>33</v>
      </c>
      <c r="DY630">
        <v>30</v>
      </c>
      <c r="DZ630">
        <v>28</v>
      </c>
      <c r="EA630">
        <v>24</v>
      </c>
      <c r="EB630">
        <v>21</v>
      </c>
      <c r="EC630">
        <v>1.64</v>
      </c>
      <c r="ED630">
        <v>2.1</v>
      </c>
      <c r="EE630">
        <v>1</v>
      </c>
      <c r="EF630">
        <v>4</v>
      </c>
      <c r="EG630" s="41">
        <f t="shared" si="210"/>
        <v>4.1666666666666664E-2</v>
      </c>
      <c r="EH630" s="43">
        <f t="shared" si="211"/>
        <v>0.80952380952380953</v>
      </c>
      <c r="EI630" s="44">
        <f t="shared" si="212"/>
        <v>0.85119047619047616</v>
      </c>
      <c r="EJ630">
        <v>40</v>
      </c>
      <c r="EK630">
        <v>33</v>
      </c>
      <c r="EL630">
        <v>30</v>
      </c>
      <c r="EM630">
        <v>28</v>
      </c>
      <c r="EN630">
        <v>24</v>
      </c>
      <c r="EO630">
        <v>21</v>
      </c>
      <c r="EP630">
        <v>1</v>
      </c>
      <c r="EQ630">
        <v>4</v>
      </c>
      <c r="ER630">
        <v>14</v>
      </c>
      <c r="ES630">
        <v>15</v>
      </c>
      <c r="ET630">
        <v>5</v>
      </c>
      <c r="EU630">
        <v>7</v>
      </c>
      <c r="EV630">
        <v>0</v>
      </c>
      <c r="EW630">
        <v>2</v>
      </c>
      <c r="EX630">
        <v>1</v>
      </c>
      <c r="EY630">
        <v>4</v>
      </c>
      <c r="EZ630">
        <v>0.1</v>
      </c>
      <c r="FA630">
        <v>-0.1</v>
      </c>
      <c r="FB630">
        <v>0</v>
      </c>
      <c r="FC630" s="20">
        <v>0.8</v>
      </c>
      <c r="FD630" s="26">
        <f t="shared" si="213"/>
        <v>0.26666666666666666</v>
      </c>
      <c r="FE630">
        <v>1.2000000000000001E-3</v>
      </c>
      <c r="FF630">
        <v>0</v>
      </c>
      <c r="FG630">
        <v>0</v>
      </c>
      <c r="FH630">
        <v>0</v>
      </c>
      <c r="FL630" s="42">
        <f t="shared" si="214"/>
        <v>0</v>
      </c>
      <c r="FM630" s="20">
        <f t="shared" si="215"/>
        <v>0</v>
      </c>
      <c r="FN630" s="41">
        <v>0.13874788490000001</v>
      </c>
      <c r="FO630" s="20">
        <f t="shared" si="216"/>
        <v>1</v>
      </c>
      <c r="FP630" s="20">
        <f t="shared" si="217"/>
        <v>0.99399999999999999</v>
      </c>
      <c r="FQ630" s="20">
        <f t="shared" si="218"/>
        <v>113.53032659409021</v>
      </c>
      <c r="FV630" t="s">
        <v>751</v>
      </c>
      <c r="FW630" s="45">
        <v>925000</v>
      </c>
      <c r="FX630" s="45">
        <v>894166</v>
      </c>
      <c r="FY630">
        <v>7</v>
      </c>
      <c r="FZ630">
        <v>1</v>
      </c>
      <c r="GA630">
        <v>1</v>
      </c>
      <c r="GB630">
        <v>2</v>
      </c>
      <c r="GC630">
        <v>-5</v>
      </c>
      <c r="GD630">
        <v>0</v>
      </c>
      <c r="GE630">
        <v>6</v>
      </c>
      <c r="GF630">
        <v>88</v>
      </c>
      <c r="GG630">
        <v>0.1</v>
      </c>
      <c r="GH630">
        <v>-0.1</v>
      </c>
      <c r="GI630">
        <v>0</v>
      </c>
      <c r="GJ630" s="42">
        <f t="shared" si="219"/>
        <v>1</v>
      </c>
    </row>
    <row r="631" spans="1:192" x14ac:dyDescent="0.45">
      <c r="A631" s="40">
        <v>32765</v>
      </c>
      <c r="B631" t="s">
        <v>1459</v>
      </c>
      <c r="C631" t="s">
        <v>1460</v>
      </c>
      <c r="D631" t="s">
        <v>91</v>
      </c>
      <c r="E631" t="s">
        <v>91</v>
      </c>
      <c r="F631">
        <v>73</v>
      </c>
      <c r="G631">
        <v>196</v>
      </c>
      <c r="H631">
        <v>2007</v>
      </c>
      <c r="I631">
        <v>3</v>
      </c>
      <c r="J631">
        <v>77</v>
      </c>
      <c r="K631" t="s">
        <v>92</v>
      </c>
      <c r="L631">
        <v>2012</v>
      </c>
      <c r="M631">
        <v>28</v>
      </c>
      <c r="N631">
        <v>6</v>
      </c>
      <c r="O631">
        <v>8473986</v>
      </c>
      <c r="P631" t="s">
        <v>3290</v>
      </c>
      <c r="Q631" t="s">
        <v>3291</v>
      </c>
      <c r="R631" t="s">
        <v>3292</v>
      </c>
      <c r="S631" t="s">
        <v>486</v>
      </c>
      <c r="T631" t="s">
        <v>725</v>
      </c>
      <c r="U631" t="s">
        <v>153</v>
      </c>
      <c r="V631">
        <v>82</v>
      </c>
      <c r="W631">
        <v>15</v>
      </c>
      <c r="X631">
        <v>32</v>
      </c>
      <c r="Y631">
        <v>17</v>
      </c>
      <c r="Z631">
        <v>47</v>
      </c>
      <c r="AA631">
        <v>7</v>
      </c>
      <c r="AB631">
        <v>53</v>
      </c>
      <c r="AC631" s="26">
        <f t="shared" si="198"/>
        <v>0.57317073170731703</v>
      </c>
      <c r="AD631" s="20">
        <f t="shared" si="199"/>
        <v>6.5807365439093459</v>
      </c>
      <c r="AE631" s="20">
        <v>16.873999999999999</v>
      </c>
      <c r="AF631">
        <v>22</v>
      </c>
      <c r="AG631">
        <v>6.3</v>
      </c>
      <c r="AH631">
        <v>45</v>
      </c>
      <c r="AI631">
        <v>1699</v>
      </c>
      <c r="AJ631">
        <v>81170</v>
      </c>
      <c r="AK631" s="20">
        <v>1352.8333333333001</v>
      </c>
      <c r="AL631">
        <v>1352.83</v>
      </c>
      <c r="AM631">
        <v>1353</v>
      </c>
      <c r="AN631" s="26">
        <f t="shared" si="200"/>
        <v>16.497967479674795</v>
      </c>
      <c r="AO631">
        <v>27.55</v>
      </c>
      <c r="AP631" s="41">
        <f t="shared" si="201"/>
        <v>0.47959183673469385</v>
      </c>
      <c r="AQ631">
        <v>277</v>
      </c>
      <c r="AR631">
        <v>277</v>
      </c>
      <c r="AS631">
        <v>277</v>
      </c>
      <c r="AT631">
        <v>224</v>
      </c>
      <c r="AU631">
        <v>224</v>
      </c>
      <c r="AV631">
        <v>156</v>
      </c>
      <c r="AW631">
        <v>172</v>
      </c>
      <c r="AX631">
        <v>68</v>
      </c>
      <c r="AY631">
        <v>11</v>
      </c>
      <c r="AZ631">
        <v>12</v>
      </c>
      <c r="BA631" s="42">
        <f t="shared" si="202"/>
        <v>23</v>
      </c>
      <c r="BB631">
        <v>16.07</v>
      </c>
      <c r="BC631">
        <v>29.788499999999999</v>
      </c>
      <c r="BD631" s="20">
        <v>285.7</v>
      </c>
      <c r="BE631" s="20">
        <f t="shared" si="203"/>
        <v>562.70000000000005</v>
      </c>
      <c r="BF631" s="20">
        <f t="shared" si="204"/>
        <v>24.956572518350423</v>
      </c>
      <c r="BG631">
        <v>505</v>
      </c>
      <c r="BH631">
        <v>432</v>
      </c>
      <c r="BI631">
        <v>363</v>
      </c>
      <c r="BJ631" s="41">
        <f t="shared" si="205"/>
        <v>0.58179723502304148</v>
      </c>
      <c r="BK631">
        <v>82</v>
      </c>
      <c r="BL631">
        <v>82</v>
      </c>
      <c r="BM631">
        <v>77</v>
      </c>
      <c r="BN631" s="42">
        <f t="shared" si="206"/>
        <v>5</v>
      </c>
      <c r="BO631">
        <v>68</v>
      </c>
      <c r="BP631">
        <v>32</v>
      </c>
      <c r="BQ631">
        <v>32</v>
      </c>
      <c r="BR631">
        <v>25</v>
      </c>
      <c r="BS631" s="41">
        <f t="shared" si="207"/>
        <v>2.8216704288939052E-2</v>
      </c>
      <c r="BT631">
        <v>22</v>
      </c>
      <c r="BU631">
        <v>33</v>
      </c>
      <c r="BV631" s="41">
        <f t="shared" si="208"/>
        <v>0.4</v>
      </c>
      <c r="BW631">
        <v>5</v>
      </c>
      <c r="BX631">
        <v>7</v>
      </c>
      <c r="BY631">
        <v>4</v>
      </c>
      <c r="BZ631">
        <v>7</v>
      </c>
      <c r="CA631">
        <v>13</v>
      </c>
      <c r="CB631">
        <v>19</v>
      </c>
      <c r="CC631">
        <v>9</v>
      </c>
      <c r="CD631">
        <v>11</v>
      </c>
      <c r="CE631">
        <v>6</v>
      </c>
      <c r="CF631">
        <v>10</v>
      </c>
      <c r="CG631">
        <v>10</v>
      </c>
      <c r="CH631">
        <v>19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3</v>
      </c>
      <c r="CQ631">
        <v>1</v>
      </c>
      <c r="CR631">
        <v>2</v>
      </c>
      <c r="CS631">
        <v>0</v>
      </c>
      <c r="CT631">
        <v>2</v>
      </c>
      <c r="CU631">
        <v>0</v>
      </c>
      <c r="CV631">
        <v>7</v>
      </c>
      <c r="CW631">
        <v>2</v>
      </c>
      <c r="CX631">
        <v>4</v>
      </c>
      <c r="CY631">
        <v>11</v>
      </c>
      <c r="CZ631">
        <v>51</v>
      </c>
      <c r="DA631">
        <v>23</v>
      </c>
      <c r="DB631">
        <v>1</v>
      </c>
      <c r="DC631">
        <v>9</v>
      </c>
      <c r="DD631">
        <v>18</v>
      </c>
      <c r="DE631">
        <v>11</v>
      </c>
      <c r="DF631">
        <v>1</v>
      </c>
      <c r="DG631">
        <v>93</v>
      </c>
      <c r="DH631">
        <v>21</v>
      </c>
      <c r="DI631">
        <v>13</v>
      </c>
      <c r="DJ631">
        <v>19</v>
      </c>
      <c r="DK631">
        <v>19</v>
      </c>
      <c r="DL631">
        <v>0</v>
      </c>
      <c r="DM631">
        <v>14</v>
      </c>
      <c r="DN631">
        <v>13</v>
      </c>
      <c r="DO631">
        <v>1</v>
      </c>
      <c r="DP631" s="42">
        <f t="shared" si="209"/>
        <v>-8</v>
      </c>
      <c r="DQ631" s="20">
        <v>-7.8789999999999996</v>
      </c>
      <c r="DR631">
        <v>20</v>
      </c>
      <c r="DS631">
        <v>1</v>
      </c>
      <c r="DT631">
        <v>0</v>
      </c>
      <c r="DU631">
        <v>0</v>
      </c>
      <c r="DV631">
        <v>0</v>
      </c>
      <c r="DW631">
        <v>1500</v>
      </c>
      <c r="DX631">
        <v>1122</v>
      </c>
      <c r="DY631">
        <v>1147</v>
      </c>
      <c r="DZ631">
        <v>861</v>
      </c>
      <c r="EA631">
        <v>804</v>
      </c>
      <c r="EB631">
        <v>649</v>
      </c>
      <c r="EC631">
        <v>75.94</v>
      </c>
      <c r="ED631">
        <v>51.29</v>
      </c>
      <c r="EE631">
        <v>98</v>
      </c>
      <c r="EF631">
        <v>55</v>
      </c>
      <c r="EG631" s="41">
        <f t="shared" si="210"/>
        <v>0.12189054726368159</v>
      </c>
      <c r="EH631" s="43">
        <f t="shared" si="211"/>
        <v>0.9152542372881356</v>
      </c>
      <c r="EI631" s="44">
        <f t="shared" si="212"/>
        <v>1.0371447845518171</v>
      </c>
      <c r="EJ631">
        <v>1500</v>
      </c>
      <c r="EK631">
        <v>1120</v>
      </c>
      <c r="EL631">
        <v>1147</v>
      </c>
      <c r="EM631">
        <v>859</v>
      </c>
      <c r="EN631">
        <v>805</v>
      </c>
      <c r="EO631">
        <v>647</v>
      </c>
      <c r="EP631">
        <v>98</v>
      </c>
      <c r="EQ631">
        <v>55</v>
      </c>
      <c r="ER631">
        <v>756</v>
      </c>
      <c r="ES631">
        <v>574</v>
      </c>
      <c r="ET631">
        <v>280</v>
      </c>
      <c r="EU631">
        <v>199</v>
      </c>
      <c r="EV631">
        <v>53</v>
      </c>
      <c r="EW631">
        <v>25</v>
      </c>
      <c r="EX631">
        <v>77</v>
      </c>
      <c r="EY631">
        <v>84</v>
      </c>
      <c r="EZ631">
        <v>2.6</v>
      </c>
      <c r="FA631">
        <v>1.9</v>
      </c>
      <c r="FB631">
        <v>4.4000000000000004</v>
      </c>
      <c r="FC631" s="20">
        <v>53.99</v>
      </c>
      <c r="FD631" s="26">
        <f t="shared" si="213"/>
        <v>0.65841463414634149</v>
      </c>
      <c r="FE631">
        <v>4.4848999999999997</v>
      </c>
      <c r="FF631">
        <v>0.55000000000000004</v>
      </c>
      <c r="FG631">
        <v>0.96</v>
      </c>
      <c r="FH631">
        <v>1.51</v>
      </c>
      <c r="FL631" s="42">
        <f t="shared" si="214"/>
        <v>153</v>
      </c>
      <c r="FM631" s="20">
        <f t="shared" si="215"/>
        <v>5.7</v>
      </c>
      <c r="FN631" s="41">
        <v>5.45454545E-2</v>
      </c>
      <c r="FO631" s="20">
        <f t="shared" si="216"/>
        <v>42.5</v>
      </c>
      <c r="FP631" s="20">
        <f t="shared" si="217"/>
        <v>45.424199999999999</v>
      </c>
      <c r="FQ631" s="20">
        <f t="shared" si="218"/>
        <v>116.28955596785998</v>
      </c>
      <c r="FU631" t="s">
        <v>702</v>
      </c>
      <c r="FV631" t="s">
        <v>711</v>
      </c>
      <c r="FW631" s="45">
        <v>4450000</v>
      </c>
      <c r="FX631" s="45">
        <v>4450000</v>
      </c>
      <c r="FY631">
        <v>435</v>
      </c>
      <c r="FZ631">
        <v>87</v>
      </c>
      <c r="GA631">
        <v>134</v>
      </c>
      <c r="GB631">
        <v>221</v>
      </c>
      <c r="GC631">
        <v>37</v>
      </c>
      <c r="GD631">
        <v>268</v>
      </c>
      <c r="GE631">
        <v>871</v>
      </c>
      <c r="GF631">
        <v>7388</v>
      </c>
      <c r="GG631">
        <v>13.2</v>
      </c>
      <c r="GH631">
        <v>8.6999999999999993</v>
      </c>
      <c r="GI631">
        <v>22</v>
      </c>
      <c r="GJ631" s="42">
        <f t="shared" si="219"/>
        <v>42.5</v>
      </c>
    </row>
    <row r="632" spans="1:192" x14ac:dyDescent="0.45">
      <c r="A632" s="40">
        <v>32410</v>
      </c>
      <c r="B632" t="s">
        <v>3293</v>
      </c>
      <c r="C632" t="s">
        <v>163</v>
      </c>
      <c r="D632" t="s">
        <v>91</v>
      </c>
      <c r="E632" t="s">
        <v>91</v>
      </c>
      <c r="F632">
        <v>75</v>
      </c>
      <c r="G632">
        <v>217</v>
      </c>
      <c r="H632">
        <v>2007</v>
      </c>
      <c r="I632">
        <v>1</v>
      </c>
      <c r="J632">
        <v>5</v>
      </c>
      <c r="K632" t="s">
        <v>92</v>
      </c>
      <c r="L632">
        <v>2008</v>
      </c>
      <c r="M632">
        <v>29</v>
      </c>
      <c r="N632">
        <v>10</v>
      </c>
      <c r="O632">
        <v>8473991</v>
      </c>
      <c r="P632" t="s">
        <v>3294</v>
      </c>
      <c r="Q632" t="s">
        <v>3295</v>
      </c>
      <c r="R632" t="s">
        <v>3296</v>
      </c>
      <c r="S632" t="s">
        <v>3297</v>
      </c>
      <c r="T632" t="s">
        <v>720</v>
      </c>
      <c r="U632" t="s">
        <v>178</v>
      </c>
      <c r="V632">
        <v>82</v>
      </c>
      <c r="W632">
        <v>1</v>
      </c>
      <c r="X632">
        <v>11</v>
      </c>
      <c r="Y632">
        <v>5</v>
      </c>
      <c r="Z632">
        <v>12</v>
      </c>
      <c r="AA632">
        <v>17</v>
      </c>
      <c r="AB632">
        <v>42</v>
      </c>
      <c r="AC632" s="26">
        <f t="shared" si="198"/>
        <v>0.14634146341463414</v>
      </c>
      <c r="AD632" s="20">
        <f t="shared" si="199"/>
        <v>-4.2335025380710647</v>
      </c>
      <c r="AE632" s="20">
        <v>3.96</v>
      </c>
      <c r="AF632">
        <v>-7</v>
      </c>
      <c r="AG632">
        <v>-4.3</v>
      </c>
      <c r="AH632">
        <v>40</v>
      </c>
      <c r="AI632">
        <v>2227</v>
      </c>
      <c r="AJ632">
        <v>98796</v>
      </c>
      <c r="AK632" s="20">
        <v>1646.6</v>
      </c>
      <c r="AL632">
        <v>1646.6</v>
      </c>
      <c r="AM632">
        <v>1647</v>
      </c>
      <c r="AN632" s="26">
        <f t="shared" si="200"/>
        <v>20.080487804878047</v>
      </c>
      <c r="AO632">
        <v>33.61</v>
      </c>
      <c r="AP632" s="41">
        <f t="shared" si="201"/>
        <v>0.21818181818181817</v>
      </c>
      <c r="AQ632">
        <v>188</v>
      </c>
      <c r="AR632">
        <v>188</v>
      </c>
      <c r="AS632">
        <v>188</v>
      </c>
      <c r="AT632">
        <v>122</v>
      </c>
      <c r="AU632">
        <v>122</v>
      </c>
      <c r="AV632">
        <v>84</v>
      </c>
      <c r="AW632">
        <v>35</v>
      </c>
      <c r="AX632">
        <v>5</v>
      </c>
      <c r="AY632">
        <v>1</v>
      </c>
      <c r="AZ632">
        <v>9</v>
      </c>
      <c r="BA632" s="42">
        <f t="shared" si="202"/>
        <v>10</v>
      </c>
      <c r="BB632">
        <v>2.6</v>
      </c>
      <c r="BC632">
        <v>55.928600000000003</v>
      </c>
      <c r="BD632" s="20">
        <v>143.69999999999999</v>
      </c>
      <c r="BE632" s="20">
        <f t="shared" si="203"/>
        <v>331.7</v>
      </c>
      <c r="BF632" s="20">
        <f t="shared" si="204"/>
        <v>12.08672415887283</v>
      </c>
      <c r="BG632">
        <v>436</v>
      </c>
      <c r="BH632">
        <v>613</v>
      </c>
      <c r="BI632">
        <v>737</v>
      </c>
      <c r="BJ632" s="41">
        <f t="shared" si="205"/>
        <v>0.37169650468883203</v>
      </c>
      <c r="BK632">
        <v>141</v>
      </c>
      <c r="BL632">
        <v>141</v>
      </c>
      <c r="BM632">
        <v>164</v>
      </c>
      <c r="BN632" s="42">
        <f t="shared" si="206"/>
        <v>-23</v>
      </c>
      <c r="BO632">
        <v>38</v>
      </c>
      <c r="BP632">
        <v>90</v>
      </c>
      <c r="BQ632">
        <v>22</v>
      </c>
      <c r="BR632">
        <v>144</v>
      </c>
      <c r="BS632" s="41">
        <f t="shared" si="207"/>
        <v>9.8427887901572114E-2</v>
      </c>
      <c r="BT632">
        <v>0</v>
      </c>
      <c r="BU632">
        <v>0</v>
      </c>
      <c r="BV632" s="41">
        <f t="shared" si="208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38</v>
      </c>
      <c r="DA632">
        <v>2</v>
      </c>
      <c r="DB632">
        <v>0</v>
      </c>
      <c r="DC632">
        <v>24</v>
      </c>
      <c r="DD632">
        <v>5</v>
      </c>
      <c r="DE632">
        <v>0</v>
      </c>
      <c r="DF632">
        <v>0</v>
      </c>
      <c r="DG632">
        <v>53</v>
      </c>
      <c r="DH632">
        <v>17</v>
      </c>
      <c r="DI632">
        <v>9</v>
      </c>
      <c r="DJ632">
        <v>17</v>
      </c>
      <c r="DK632">
        <v>15</v>
      </c>
      <c r="DL632">
        <v>2</v>
      </c>
      <c r="DM632">
        <v>10</v>
      </c>
      <c r="DN632">
        <v>8</v>
      </c>
      <c r="DO632">
        <v>2</v>
      </c>
      <c r="DP632" s="42">
        <f t="shared" si="209"/>
        <v>-8</v>
      </c>
      <c r="DQ632" s="20">
        <v>2.2389999999999999</v>
      </c>
      <c r="DR632">
        <v>15</v>
      </c>
      <c r="DS632">
        <v>2</v>
      </c>
      <c r="DT632">
        <v>0</v>
      </c>
      <c r="DU632">
        <v>0</v>
      </c>
      <c r="DV632">
        <v>0</v>
      </c>
      <c r="DW632">
        <v>1388</v>
      </c>
      <c r="DX632">
        <v>1800</v>
      </c>
      <c r="DY632">
        <v>987</v>
      </c>
      <c r="DZ632">
        <v>1319</v>
      </c>
      <c r="EA632">
        <v>734</v>
      </c>
      <c r="EB632">
        <v>953</v>
      </c>
      <c r="EC632">
        <v>61.17</v>
      </c>
      <c r="ED632">
        <v>89.44</v>
      </c>
      <c r="EE632">
        <v>55</v>
      </c>
      <c r="EF632">
        <v>94</v>
      </c>
      <c r="EG632" s="41">
        <f t="shared" si="210"/>
        <v>7.4931880108991822E-2</v>
      </c>
      <c r="EH632" s="43">
        <f t="shared" si="211"/>
        <v>0.90136411332633792</v>
      </c>
      <c r="EI632" s="44">
        <f t="shared" si="212"/>
        <v>0.97629599343532969</v>
      </c>
      <c r="EJ632">
        <v>1364</v>
      </c>
      <c r="EK632">
        <v>1798</v>
      </c>
      <c r="EL632">
        <v>969</v>
      </c>
      <c r="EM632">
        <v>1319</v>
      </c>
      <c r="EN632">
        <v>724</v>
      </c>
      <c r="EO632">
        <v>951</v>
      </c>
      <c r="EP632">
        <v>53</v>
      </c>
      <c r="EQ632">
        <v>94</v>
      </c>
      <c r="ER632">
        <v>605</v>
      </c>
      <c r="ES632">
        <v>840</v>
      </c>
      <c r="ET632">
        <v>258</v>
      </c>
      <c r="EU632">
        <v>336</v>
      </c>
      <c r="EV632">
        <v>34</v>
      </c>
      <c r="EW632">
        <v>53</v>
      </c>
      <c r="EX632">
        <v>119</v>
      </c>
      <c r="EY632">
        <v>99</v>
      </c>
      <c r="EZ632">
        <v>-0.7</v>
      </c>
      <c r="FA632">
        <v>3.3</v>
      </c>
      <c r="FB632">
        <v>2.6</v>
      </c>
      <c r="FC632" s="20">
        <v>20.65</v>
      </c>
      <c r="FD632" s="26">
        <f t="shared" si="213"/>
        <v>0.25182926829268293</v>
      </c>
      <c r="FE632">
        <v>0.55569999999999997</v>
      </c>
      <c r="FF632">
        <v>-0.61</v>
      </c>
      <c r="FG632">
        <v>0.19</v>
      </c>
      <c r="FH632">
        <v>-0.42</v>
      </c>
      <c r="FL632" s="42">
        <f t="shared" si="214"/>
        <v>327</v>
      </c>
      <c r="FM632" s="20">
        <f t="shared" si="215"/>
        <v>10.866666666666667</v>
      </c>
      <c r="FN632" s="41">
        <v>4.8543689000000003E-3</v>
      </c>
      <c r="FO632" s="20">
        <f t="shared" si="216"/>
        <v>8</v>
      </c>
      <c r="FP632" s="20">
        <f t="shared" si="217"/>
        <v>12.447800000000001</v>
      </c>
      <c r="FQ632" s="20">
        <f t="shared" si="218"/>
        <v>116.16664642293212</v>
      </c>
      <c r="FU632" t="s">
        <v>702</v>
      </c>
      <c r="FV632" t="s">
        <v>711</v>
      </c>
      <c r="FW632" s="45">
        <v>6000000</v>
      </c>
      <c r="FX632" s="45">
        <v>4625000</v>
      </c>
      <c r="FY632">
        <v>673</v>
      </c>
      <c r="FZ632">
        <v>20</v>
      </c>
      <c r="GA632">
        <v>109</v>
      </c>
      <c r="GB632">
        <v>129</v>
      </c>
      <c r="GC632">
        <v>54</v>
      </c>
      <c r="GD632">
        <v>217</v>
      </c>
      <c r="GE632">
        <v>613</v>
      </c>
      <c r="GF632">
        <v>13585</v>
      </c>
      <c r="GG632">
        <v>-0.1</v>
      </c>
      <c r="GH632">
        <v>31.9</v>
      </c>
      <c r="GI632">
        <v>31.8</v>
      </c>
      <c r="GJ632" s="42">
        <f t="shared" si="219"/>
        <v>8</v>
      </c>
    </row>
    <row r="633" spans="1:192" x14ac:dyDescent="0.45">
      <c r="A633" s="40">
        <v>32427</v>
      </c>
      <c r="B633" t="s">
        <v>3298</v>
      </c>
      <c r="C633" t="s">
        <v>208</v>
      </c>
      <c r="D633" t="s">
        <v>91</v>
      </c>
      <c r="E633" t="s">
        <v>91</v>
      </c>
      <c r="F633">
        <v>77</v>
      </c>
      <c r="G633">
        <v>223</v>
      </c>
      <c r="H633">
        <v>2007</v>
      </c>
      <c r="I633">
        <v>4</v>
      </c>
      <c r="J633">
        <v>110</v>
      </c>
      <c r="K633" t="s">
        <v>92</v>
      </c>
      <c r="L633">
        <v>2009</v>
      </c>
      <c r="M633">
        <v>29</v>
      </c>
      <c r="N633">
        <v>9</v>
      </c>
      <c r="O633">
        <v>8473992</v>
      </c>
      <c r="P633" t="s">
        <v>3299</v>
      </c>
      <c r="Q633" t="s">
        <v>3300</v>
      </c>
      <c r="R633" t="s">
        <v>3301</v>
      </c>
      <c r="S633" t="s">
        <v>766</v>
      </c>
      <c r="T633" t="s">
        <v>720</v>
      </c>
      <c r="U633" t="s">
        <v>313</v>
      </c>
      <c r="V633">
        <v>46</v>
      </c>
      <c r="W633">
        <v>1</v>
      </c>
      <c r="X633">
        <v>1</v>
      </c>
      <c r="Y633">
        <v>0</v>
      </c>
      <c r="Z633">
        <v>2</v>
      </c>
      <c r="AA633">
        <v>26</v>
      </c>
      <c r="AB633">
        <v>62</v>
      </c>
      <c r="AC633" s="26">
        <f t="shared" si="198"/>
        <v>4.3478260869565216E-2</v>
      </c>
      <c r="AD633" s="20">
        <f t="shared" si="199"/>
        <v>-4.3946188340807177</v>
      </c>
      <c r="AE633" s="20">
        <v>0.80100000000000005</v>
      </c>
      <c r="AF633">
        <v>-16</v>
      </c>
      <c r="AG633">
        <v>-5.9</v>
      </c>
      <c r="AH633">
        <v>28</v>
      </c>
      <c r="AI633">
        <v>1064</v>
      </c>
      <c r="AJ633">
        <v>44404</v>
      </c>
      <c r="AK633" s="20">
        <v>740.06666666667002</v>
      </c>
      <c r="AL633">
        <v>740.07</v>
      </c>
      <c r="AM633">
        <v>740</v>
      </c>
      <c r="AN633" s="26">
        <f t="shared" si="200"/>
        <v>16.088405797101451</v>
      </c>
      <c r="AO633">
        <v>27.22</v>
      </c>
      <c r="AP633" s="41">
        <f t="shared" si="201"/>
        <v>0.125</v>
      </c>
      <c r="AQ633">
        <v>60</v>
      </c>
      <c r="AR633">
        <v>61</v>
      </c>
      <c r="AS633">
        <v>61</v>
      </c>
      <c r="AT633">
        <v>44</v>
      </c>
      <c r="AU633">
        <v>45</v>
      </c>
      <c r="AV633">
        <v>36</v>
      </c>
      <c r="AW633">
        <v>13</v>
      </c>
      <c r="AX633">
        <v>3</v>
      </c>
      <c r="AY633">
        <v>1</v>
      </c>
      <c r="AZ633">
        <v>1</v>
      </c>
      <c r="BA633" s="42">
        <f t="shared" si="202"/>
        <v>2</v>
      </c>
      <c r="BB633">
        <v>1.25</v>
      </c>
      <c r="BC633">
        <v>68.111099999999993</v>
      </c>
      <c r="BD633" s="20">
        <v>0</v>
      </c>
      <c r="BE633" s="20">
        <f t="shared" si="203"/>
        <v>60</v>
      </c>
      <c r="BF633" s="20">
        <f t="shared" si="204"/>
        <v>4.8644047184725769</v>
      </c>
      <c r="BG633">
        <v>157</v>
      </c>
      <c r="BH633">
        <v>234</v>
      </c>
      <c r="BI633">
        <v>274</v>
      </c>
      <c r="BJ633" s="41">
        <f t="shared" si="205"/>
        <v>0.3642691415313225</v>
      </c>
      <c r="BK633">
        <v>121</v>
      </c>
      <c r="BL633">
        <v>121</v>
      </c>
      <c r="BM633">
        <v>48</v>
      </c>
      <c r="BN633" s="42">
        <f t="shared" si="206"/>
        <v>73</v>
      </c>
      <c r="BO633">
        <v>9</v>
      </c>
      <c r="BP633">
        <v>12</v>
      </c>
      <c r="BQ633">
        <v>3</v>
      </c>
      <c r="BR633">
        <v>62</v>
      </c>
      <c r="BS633" s="41">
        <f t="shared" si="207"/>
        <v>9.5531587057010786E-2</v>
      </c>
      <c r="BT633">
        <v>0</v>
      </c>
      <c r="BU633">
        <v>0</v>
      </c>
      <c r="BV633" s="41">
        <f t="shared" si="208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8</v>
      </c>
      <c r="DA633">
        <v>2</v>
      </c>
      <c r="DB633">
        <v>0</v>
      </c>
      <c r="DC633">
        <v>8</v>
      </c>
      <c r="DD633">
        <v>6</v>
      </c>
      <c r="DE633">
        <v>2</v>
      </c>
      <c r="DF633">
        <v>0</v>
      </c>
      <c r="DG633">
        <v>18</v>
      </c>
      <c r="DH633">
        <v>10</v>
      </c>
      <c r="DI633">
        <v>7</v>
      </c>
      <c r="DJ633">
        <v>10</v>
      </c>
      <c r="DK633">
        <v>10</v>
      </c>
      <c r="DL633">
        <v>0</v>
      </c>
      <c r="DM633">
        <v>6</v>
      </c>
      <c r="DN633">
        <v>6</v>
      </c>
      <c r="DO633">
        <v>0</v>
      </c>
      <c r="DP633" s="42">
        <f t="shared" si="209"/>
        <v>-3</v>
      </c>
      <c r="DQ633" s="20">
        <v>-0.98599999999999999</v>
      </c>
      <c r="DR633">
        <v>9</v>
      </c>
      <c r="DS633">
        <v>0</v>
      </c>
      <c r="DT633">
        <v>0</v>
      </c>
      <c r="DU633">
        <v>1</v>
      </c>
      <c r="DV633">
        <v>0</v>
      </c>
      <c r="DW633">
        <v>507</v>
      </c>
      <c r="DX633">
        <v>796</v>
      </c>
      <c r="DY633">
        <v>389</v>
      </c>
      <c r="DZ633">
        <v>587</v>
      </c>
      <c r="EA633">
        <v>288</v>
      </c>
      <c r="EB633">
        <v>423</v>
      </c>
      <c r="EC633">
        <v>21.36</v>
      </c>
      <c r="ED633">
        <v>35.22</v>
      </c>
      <c r="EE633">
        <v>16</v>
      </c>
      <c r="EF633">
        <v>44</v>
      </c>
      <c r="EG633" s="41">
        <f t="shared" si="210"/>
        <v>5.5555555555555552E-2</v>
      </c>
      <c r="EH633" s="43">
        <f t="shared" si="211"/>
        <v>0.89598108747044913</v>
      </c>
      <c r="EI633" s="44">
        <f t="shared" si="212"/>
        <v>0.95153664302600471</v>
      </c>
      <c r="EJ633">
        <v>514</v>
      </c>
      <c r="EK633">
        <v>797</v>
      </c>
      <c r="EL633">
        <v>395</v>
      </c>
      <c r="EM633">
        <v>588</v>
      </c>
      <c r="EN633">
        <v>290</v>
      </c>
      <c r="EO633">
        <v>423</v>
      </c>
      <c r="EP633">
        <v>16</v>
      </c>
      <c r="EQ633">
        <v>44</v>
      </c>
      <c r="ER633">
        <v>227</v>
      </c>
      <c r="ES633">
        <v>367</v>
      </c>
      <c r="ET633">
        <v>94</v>
      </c>
      <c r="EU633">
        <v>146</v>
      </c>
      <c r="EV633">
        <v>9</v>
      </c>
      <c r="EW633">
        <v>24</v>
      </c>
      <c r="EX633">
        <v>49</v>
      </c>
      <c r="EY633">
        <v>54</v>
      </c>
      <c r="EZ633">
        <v>-0.60000000000000009</v>
      </c>
      <c r="FA633">
        <v>0.7</v>
      </c>
      <c r="FB633">
        <v>0.1</v>
      </c>
      <c r="FC633" s="20">
        <v>-4.6500000000000004</v>
      </c>
      <c r="FD633" s="26">
        <f t="shared" si="213"/>
        <v>-0.10108695652173914</v>
      </c>
      <c r="FE633">
        <v>4.7400000000000005E-2</v>
      </c>
      <c r="FF633">
        <v>-0.61</v>
      </c>
      <c r="FG633">
        <v>-0.12</v>
      </c>
      <c r="FH633">
        <v>-0.73</v>
      </c>
      <c r="FL633" s="42">
        <f t="shared" si="214"/>
        <v>211</v>
      </c>
      <c r="FM633" s="20">
        <f t="shared" si="215"/>
        <v>13.777777777777779</v>
      </c>
      <c r="FN633" s="41">
        <v>9.0487750999999998E-3</v>
      </c>
      <c r="FO633" s="20">
        <f t="shared" si="216"/>
        <v>-0.79999999999999982</v>
      </c>
      <c r="FP633" s="20">
        <f t="shared" si="217"/>
        <v>1.8028</v>
      </c>
      <c r="FQ633" s="20">
        <f t="shared" si="218"/>
        <v>105.63865580282945</v>
      </c>
      <c r="FR633">
        <v>12</v>
      </c>
      <c r="FS633" t="s">
        <v>314</v>
      </c>
      <c r="FT633">
        <v>95</v>
      </c>
      <c r="FV633" t="s">
        <v>711</v>
      </c>
      <c r="FW633" s="45">
        <v>650000</v>
      </c>
      <c r="FX633" s="45">
        <v>650000</v>
      </c>
      <c r="FY633">
        <v>269</v>
      </c>
      <c r="FZ633">
        <v>3</v>
      </c>
      <c r="GA633">
        <v>30</v>
      </c>
      <c r="GB633">
        <v>33</v>
      </c>
      <c r="GC633">
        <v>-59</v>
      </c>
      <c r="GD633">
        <v>208</v>
      </c>
      <c r="GE633">
        <v>194</v>
      </c>
      <c r="GF633">
        <v>3966</v>
      </c>
      <c r="GG633">
        <v>-0.8</v>
      </c>
      <c r="GH633">
        <v>5.2</v>
      </c>
      <c r="GI633">
        <v>4.3</v>
      </c>
      <c r="GJ633" s="42">
        <f t="shared" si="219"/>
        <v>-0.79999999999999982</v>
      </c>
    </row>
    <row r="634" spans="1:192" x14ac:dyDescent="0.45">
      <c r="A634" s="40">
        <v>32707</v>
      </c>
      <c r="B634" t="s">
        <v>1068</v>
      </c>
      <c r="C634" t="s">
        <v>163</v>
      </c>
      <c r="D634" t="s">
        <v>91</v>
      </c>
      <c r="E634" t="s">
        <v>91</v>
      </c>
      <c r="F634">
        <v>74</v>
      </c>
      <c r="G634">
        <v>209</v>
      </c>
      <c r="H634">
        <v>2007</v>
      </c>
      <c r="I634">
        <v>5</v>
      </c>
      <c r="J634">
        <v>129</v>
      </c>
      <c r="K634" t="s">
        <v>92</v>
      </c>
      <c r="L634">
        <v>2009</v>
      </c>
      <c r="M634">
        <v>28</v>
      </c>
      <c r="N634">
        <v>9</v>
      </c>
      <c r="O634">
        <v>8473994</v>
      </c>
      <c r="P634" t="s">
        <v>3302</v>
      </c>
      <c r="Q634" t="s">
        <v>3303</v>
      </c>
      <c r="R634" t="s">
        <v>1071</v>
      </c>
      <c r="S634" t="s">
        <v>2372</v>
      </c>
      <c r="T634" t="s">
        <v>725</v>
      </c>
      <c r="U634" t="s">
        <v>351</v>
      </c>
      <c r="V634">
        <v>82</v>
      </c>
      <c r="W634">
        <v>36</v>
      </c>
      <c r="X634">
        <v>43</v>
      </c>
      <c r="Y634">
        <v>16</v>
      </c>
      <c r="Z634">
        <v>79</v>
      </c>
      <c r="AA634">
        <v>1</v>
      </c>
      <c r="AB634">
        <v>0</v>
      </c>
      <c r="AC634" s="26">
        <f t="shared" si="198"/>
        <v>0.96341463414634143</v>
      </c>
      <c r="AD634" s="20">
        <f t="shared" si="199"/>
        <v>6.5316239316239262</v>
      </c>
      <c r="AE634" s="20">
        <v>31.173999999999999</v>
      </c>
      <c r="AF634">
        <v>20</v>
      </c>
      <c r="AG634">
        <v>17.600000000000001</v>
      </c>
      <c r="AH634">
        <v>54</v>
      </c>
      <c r="AI634">
        <v>2367</v>
      </c>
      <c r="AJ634">
        <v>97529</v>
      </c>
      <c r="AK634" s="20">
        <v>1625.4833333332999</v>
      </c>
      <c r="AL634">
        <v>1625.45</v>
      </c>
      <c r="AM634">
        <v>1625</v>
      </c>
      <c r="AN634" s="26">
        <f t="shared" si="200"/>
        <v>19.822967479674798</v>
      </c>
      <c r="AO634">
        <v>32.71</v>
      </c>
      <c r="AP634" s="41">
        <f t="shared" si="201"/>
        <v>0.64754098360655743</v>
      </c>
      <c r="AQ634">
        <v>391</v>
      </c>
      <c r="AR634">
        <v>391</v>
      </c>
      <c r="AS634">
        <v>391</v>
      </c>
      <c r="AT634">
        <v>304</v>
      </c>
      <c r="AU634">
        <v>304</v>
      </c>
      <c r="AV634">
        <v>241</v>
      </c>
      <c r="AW634">
        <v>263</v>
      </c>
      <c r="AX634">
        <v>125</v>
      </c>
      <c r="AY634">
        <v>11</v>
      </c>
      <c r="AZ634">
        <v>32</v>
      </c>
      <c r="BA634" s="42">
        <f t="shared" si="202"/>
        <v>43</v>
      </c>
      <c r="BB634">
        <v>30.39</v>
      </c>
      <c r="BC634">
        <v>29.7012</v>
      </c>
      <c r="BD634" s="20">
        <v>262.8</v>
      </c>
      <c r="BE634" s="20">
        <f t="shared" si="203"/>
        <v>653.79999999999995</v>
      </c>
      <c r="BF634" s="20">
        <f t="shared" si="204"/>
        <v>24.133624534744225</v>
      </c>
      <c r="BG634">
        <v>805</v>
      </c>
      <c r="BH634">
        <v>582</v>
      </c>
      <c r="BI634">
        <v>684</v>
      </c>
      <c r="BJ634" s="41">
        <f t="shared" si="205"/>
        <v>0.54063129617192751</v>
      </c>
      <c r="BK634">
        <v>140</v>
      </c>
      <c r="BL634">
        <v>140</v>
      </c>
      <c r="BM634">
        <v>68</v>
      </c>
      <c r="BN634" s="42">
        <f t="shared" si="206"/>
        <v>72</v>
      </c>
      <c r="BO634">
        <v>63</v>
      </c>
      <c r="BP634">
        <v>66</v>
      </c>
      <c r="BQ634">
        <v>63</v>
      </c>
      <c r="BR634">
        <v>62</v>
      </c>
      <c r="BS634" s="41">
        <f t="shared" si="207"/>
        <v>5.3356282271944923E-2</v>
      </c>
      <c r="BT634">
        <v>381</v>
      </c>
      <c r="BU634">
        <v>345</v>
      </c>
      <c r="BV634" s="41">
        <f t="shared" si="208"/>
        <v>0.52479338842975209</v>
      </c>
      <c r="BW634">
        <v>119</v>
      </c>
      <c r="BX634">
        <v>101</v>
      </c>
      <c r="BY634">
        <v>64</v>
      </c>
      <c r="BZ634">
        <v>68</v>
      </c>
      <c r="CA634">
        <v>198</v>
      </c>
      <c r="CB634">
        <v>176</v>
      </c>
      <c r="CC634">
        <v>86</v>
      </c>
      <c r="CD634">
        <v>83</v>
      </c>
      <c r="CE634">
        <v>139</v>
      </c>
      <c r="CF634">
        <v>142</v>
      </c>
      <c r="CG634">
        <v>245</v>
      </c>
      <c r="CH634">
        <v>210</v>
      </c>
      <c r="CI634">
        <v>2</v>
      </c>
      <c r="CJ634">
        <v>1</v>
      </c>
      <c r="CK634">
        <v>6</v>
      </c>
      <c r="CL634">
        <v>7</v>
      </c>
      <c r="CM634">
        <v>1</v>
      </c>
      <c r="CN634">
        <v>0</v>
      </c>
      <c r="CO634">
        <v>0</v>
      </c>
      <c r="CP634">
        <v>5</v>
      </c>
      <c r="CQ634">
        <v>0</v>
      </c>
      <c r="CR634">
        <v>0</v>
      </c>
      <c r="CS634">
        <v>4</v>
      </c>
      <c r="CT634">
        <v>4</v>
      </c>
      <c r="CU634">
        <v>0</v>
      </c>
      <c r="CV634">
        <v>23</v>
      </c>
      <c r="CW634">
        <v>1</v>
      </c>
      <c r="CX634">
        <v>4</v>
      </c>
      <c r="CY634">
        <v>6</v>
      </c>
      <c r="CZ634">
        <v>52</v>
      </c>
      <c r="DA634">
        <v>17</v>
      </c>
      <c r="DB634">
        <v>7</v>
      </c>
      <c r="DC634">
        <v>18</v>
      </c>
      <c r="DD634">
        <v>33</v>
      </c>
      <c r="DE634">
        <v>29</v>
      </c>
      <c r="DF634">
        <v>1</v>
      </c>
      <c r="DG634">
        <v>136</v>
      </c>
      <c r="DH634">
        <v>24</v>
      </c>
      <c r="DI634">
        <v>17</v>
      </c>
      <c r="DJ634">
        <v>23</v>
      </c>
      <c r="DK634">
        <v>21</v>
      </c>
      <c r="DL634">
        <v>2</v>
      </c>
      <c r="DM634">
        <v>18</v>
      </c>
      <c r="DN634">
        <v>16</v>
      </c>
      <c r="DO634">
        <v>2</v>
      </c>
      <c r="DP634" s="42">
        <f t="shared" si="209"/>
        <v>-7</v>
      </c>
      <c r="DQ634" s="20">
        <v>-4.9390000000000001</v>
      </c>
      <c r="DR634">
        <v>22</v>
      </c>
      <c r="DS634">
        <v>2</v>
      </c>
      <c r="DT634">
        <v>0</v>
      </c>
      <c r="DU634">
        <v>0</v>
      </c>
      <c r="DV634">
        <v>0</v>
      </c>
      <c r="DW634">
        <v>1849</v>
      </c>
      <c r="DX634">
        <v>1487</v>
      </c>
      <c r="DY634">
        <v>1362</v>
      </c>
      <c r="DZ634">
        <v>1100</v>
      </c>
      <c r="EA634">
        <v>1016</v>
      </c>
      <c r="EB634">
        <v>813</v>
      </c>
      <c r="EC634">
        <v>109.18</v>
      </c>
      <c r="ED634">
        <v>69.8</v>
      </c>
      <c r="EE634">
        <v>122</v>
      </c>
      <c r="EF634">
        <v>76</v>
      </c>
      <c r="EG634" s="41">
        <f t="shared" si="210"/>
        <v>0.12007874015748031</v>
      </c>
      <c r="EH634" s="43">
        <f t="shared" si="211"/>
        <v>0.90651906519065195</v>
      </c>
      <c r="EI634" s="44">
        <f t="shared" si="212"/>
        <v>1.0265978053481322</v>
      </c>
      <c r="EJ634">
        <v>1853</v>
      </c>
      <c r="EK634">
        <v>1487</v>
      </c>
      <c r="EL634">
        <v>1366</v>
      </c>
      <c r="EM634">
        <v>1100</v>
      </c>
      <c r="EN634">
        <v>1020</v>
      </c>
      <c r="EO634">
        <v>814</v>
      </c>
      <c r="EP634">
        <v>122</v>
      </c>
      <c r="EQ634">
        <v>76</v>
      </c>
      <c r="ER634">
        <v>1001</v>
      </c>
      <c r="ES634">
        <v>735</v>
      </c>
      <c r="ET634">
        <v>386</v>
      </c>
      <c r="EU634">
        <v>223</v>
      </c>
      <c r="EV634">
        <v>55</v>
      </c>
      <c r="EW634">
        <v>24</v>
      </c>
      <c r="EX634">
        <v>110</v>
      </c>
      <c r="EY634">
        <v>91</v>
      </c>
      <c r="EZ634">
        <v>7.5</v>
      </c>
      <c r="FA634">
        <v>2.8</v>
      </c>
      <c r="FB634">
        <v>10.3</v>
      </c>
      <c r="FC634" s="20">
        <v>80.55</v>
      </c>
      <c r="FD634" s="26">
        <f t="shared" si="213"/>
        <v>0.98231707317073169</v>
      </c>
      <c r="FE634">
        <v>11.0207</v>
      </c>
      <c r="FF634">
        <v>1.77</v>
      </c>
      <c r="FG634">
        <v>-0.23</v>
      </c>
      <c r="FH634">
        <v>1.54</v>
      </c>
      <c r="FI634">
        <v>1</v>
      </c>
      <c r="FJ634">
        <v>0</v>
      </c>
      <c r="FK634">
        <v>0</v>
      </c>
      <c r="FL634" s="42">
        <f t="shared" si="214"/>
        <v>258</v>
      </c>
      <c r="FM634" s="20">
        <f t="shared" si="215"/>
        <v>9.2272727272727266</v>
      </c>
      <c r="FN634" s="41">
        <v>0.18461538460000002</v>
      </c>
      <c r="FO634" s="20">
        <f t="shared" si="216"/>
        <v>73.599999999999994</v>
      </c>
      <c r="FP634" s="20">
        <f t="shared" si="217"/>
        <v>78.012200000000007</v>
      </c>
      <c r="FQ634" s="20">
        <f t="shared" si="218"/>
        <v>123.14128395213632</v>
      </c>
      <c r="FU634" t="s">
        <v>702</v>
      </c>
      <c r="FV634" t="s">
        <v>711</v>
      </c>
      <c r="FW634" s="45">
        <v>13000000</v>
      </c>
      <c r="FX634" s="45">
        <v>9500000</v>
      </c>
      <c r="FY634">
        <v>667</v>
      </c>
      <c r="FZ634">
        <v>254</v>
      </c>
      <c r="GA634">
        <v>342</v>
      </c>
      <c r="GB634">
        <v>596</v>
      </c>
      <c r="GC634">
        <v>37</v>
      </c>
      <c r="GD634">
        <v>504</v>
      </c>
      <c r="GE634">
        <v>1893</v>
      </c>
      <c r="GF634">
        <v>12494</v>
      </c>
      <c r="GG634">
        <v>59.3</v>
      </c>
      <c r="GH634">
        <v>14.3</v>
      </c>
      <c r="GI634">
        <v>73.5</v>
      </c>
      <c r="GJ634" s="42">
        <f t="shared" si="219"/>
        <v>73.599999999999994</v>
      </c>
    </row>
    <row r="635" spans="1:192" x14ac:dyDescent="0.45">
      <c r="A635" s="40">
        <v>33370</v>
      </c>
      <c r="B635" t="s">
        <v>3304</v>
      </c>
      <c r="D635" t="s">
        <v>399</v>
      </c>
      <c r="E635" t="s">
        <v>399</v>
      </c>
      <c r="F635">
        <v>71</v>
      </c>
      <c r="G635">
        <v>200</v>
      </c>
      <c r="K635" t="s">
        <v>92</v>
      </c>
      <c r="L635">
        <v>2017</v>
      </c>
      <c r="M635">
        <v>26</v>
      </c>
      <c r="N635">
        <v>1</v>
      </c>
      <c r="O635">
        <v>8480143</v>
      </c>
      <c r="P635" t="s">
        <v>3305</v>
      </c>
      <c r="Q635" t="s">
        <v>3306</v>
      </c>
      <c r="R635" t="s">
        <v>3307</v>
      </c>
      <c r="S635" t="s">
        <v>3081</v>
      </c>
      <c r="T635" t="s">
        <v>720</v>
      </c>
      <c r="U635" t="s">
        <v>3308</v>
      </c>
      <c r="V635">
        <v>36</v>
      </c>
      <c r="W635">
        <v>2</v>
      </c>
      <c r="X635">
        <v>6</v>
      </c>
      <c r="Y635">
        <v>3</v>
      </c>
      <c r="Z635">
        <v>8</v>
      </c>
      <c r="AA635">
        <v>0</v>
      </c>
      <c r="AB635">
        <v>0</v>
      </c>
      <c r="AC635" s="26">
        <f t="shared" si="198"/>
        <v>0.22222222222222221</v>
      </c>
      <c r="AD635" s="20">
        <f t="shared" si="199"/>
        <v>0</v>
      </c>
      <c r="AE635" s="20">
        <v>2.823</v>
      </c>
      <c r="AF635">
        <v>-2</v>
      </c>
      <c r="AG635">
        <v>2.2999999999999998</v>
      </c>
      <c r="AH635">
        <v>6</v>
      </c>
      <c r="AI635">
        <v>774</v>
      </c>
      <c r="AJ635">
        <v>35253</v>
      </c>
      <c r="AK635" s="20">
        <v>587.54999999999995</v>
      </c>
      <c r="AL635">
        <v>587.54999999999995</v>
      </c>
      <c r="AM635">
        <v>588</v>
      </c>
      <c r="AN635" s="26">
        <f t="shared" si="200"/>
        <v>16.320833333333333</v>
      </c>
      <c r="AO635">
        <v>27.32</v>
      </c>
      <c r="AP635" s="41">
        <f t="shared" si="201"/>
        <v>0.34782608695652173</v>
      </c>
      <c r="AQ635">
        <v>74</v>
      </c>
      <c r="AR635">
        <v>74</v>
      </c>
      <c r="AS635">
        <v>75</v>
      </c>
      <c r="AT635">
        <v>52</v>
      </c>
      <c r="AU635">
        <v>53</v>
      </c>
      <c r="AV635">
        <v>33</v>
      </c>
      <c r="AW635">
        <v>23</v>
      </c>
      <c r="AX635">
        <v>5</v>
      </c>
      <c r="AY635">
        <v>0</v>
      </c>
      <c r="AZ635">
        <v>4</v>
      </c>
      <c r="BA635" s="42">
        <f t="shared" si="202"/>
        <v>4</v>
      </c>
      <c r="BB635">
        <v>1.72</v>
      </c>
      <c r="BC635">
        <v>56.454500000000003</v>
      </c>
      <c r="BD635" s="20">
        <v>109.4</v>
      </c>
      <c r="BE635" s="20">
        <f t="shared" si="203"/>
        <v>183.4</v>
      </c>
      <c r="BF635" s="20">
        <f t="shared" si="204"/>
        <v>18.728618840949711</v>
      </c>
      <c r="BG635">
        <v>187</v>
      </c>
      <c r="BH635">
        <v>176</v>
      </c>
      <c r="BI635">
        <v>162</v>
      </c>
      <c r="BJ635" s="41">
        <f t="shared" si="205"/>
        <v>0.53581661891117482</v>
      </c>
      <c r="BK635">
        <v>42</v>
      </c>
      <c r="BL635">
        <v>42</v>
      </c>
      <c r="BM635">
        <v>63</v>
      </c>
      <c r="BN635" s="42">
        <f t="shared" si="206"/>
        <v>-21</v>
      </c>
      <c r="BO635">
        <v>20</v>
      </c>
      <c r="BP635">
        <v>32</v>
      </c>
      <c r="BQ635">
        <v>4</v>
      </c>
      <c r="BR635">
        <v>48</v>
      </c>
      <c r="BS635" s="41">
        <f t="shared" si="207"/>
        <v>0.10191082802547771</v>
      </c>
      <c r="BT635">
        <v>0</v>
      </c>
      <c r="BU635">
        <v>0</v>
      </c>
      <c r="BV635" s="41">
        <f t="shared" si="208"/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19</v>
      </c>
      <c r="DA635">
        <v>0</v>
      </c>
      <c r="DB635">
        <v>0</v>
      </c>
      <c r="DC635">
        <v>14</v>
      </c>
      <c r="DD635">
        <v>2</v>
      </c>
      <c r="DE635">
        <v>1</v>
      </c>
      <c r="DF635">
        <v>0</v>
      </c>
      <c r="DG635">
        <v>16</v>
      </c>
      <c r="DH635">
        <v>3</v>
      </c>
      <c r="DI635">
        <v>3</v>
      </c>
      <c r="DJ635">
        <v>3</v>
      </c>
      <c r="DK635">
        <v>3</v>
      </c>
      <c r="DL635">
        <v>0</v>
      </c>
      <c r="DM635">
        <v>3</v>
      </c>
      <c r="DN635">
        <v>3</v>
      </c>
      <c r="DO635">
        <v>0</v>
      </c>
      <c r="DP635" s="42">
        <f t="shared" si="209"/>
        <v>0</v>
      </c>
      <c r="DQ635" s="20">
        <v>2.6589999999999998</v>
      </c>
      <c r="DR635">
        <v>3</v>
      </c>
      <c r="DS635">
        <v>0</v>
      </c>
      <c r="DT635">
        <v>0</v>
      </c>
      <c r="DU635">
        <v>0</v>
      </c>
      <c r="DV635">
        <v>0</v>
      </c>
      <c r="DW635">
        <v>560</v>
      </c>
      <c r="DX635">
        <v>582</v>
      </c>
      <c r="DY635">
        <v>410</v>
      </c>
      <c r="DZ635">
        <v>423</v>
      </c>
      <c r="EA635">
        <v>292</v>
      </c>
      <c r="EB635">
        <v>313</v>
      </c>
      <c r="EC635">
        <v>26.22</v>
      </c>
      <c r="ED635">
        <v>24.84</v>
      </c>
      <c r="EE635">
        <v>23</v>
      </c>
      <c r="EF635">
        <v>25</v>
      </c>
      <c r="EG635" s="41">
        <f t="shared" si="210"/>
        <v>7.8767123287671229E-2</v>
      </c>
      <c r="EH635" s="43">
        <f t="shared" si="211"/>
        <v>0.92012779552715651</v>
      </c>
      <c r="EI635" s="44">
        <f t="shared" si="212"/>
        <v>0.99889491881482773</v>
      </c>
      <c r="EJ635">
        <v>564</v>
      </c>
      <c r="EK635">
        <v>584</v>
      </c>
      <c r="EL635">
        <v>414</v>
      </c>
      <c r="EM635">
        <v>424</v>
      </c>
      <c r="EN635">
        <v>293</v>
      </c>
      <c r="EO635">
        <v>314</v>
      </c>
      <c r="EP635">
        <v>23</v>
      </c>
      <c r="EQ635">
        <v>25</v>
      </c>
      <c r="ER635">
        <v>279</v>
      </c>
      <c r="ES635">
        <v>275</v>
      </c>
      <c r="ET635">
        <v>115</v>
      </c>
      <c r="EU635">
        <v>109</v>
      </c>
      <c r="EV635">
        <v>12</v>
      </c>
      <c r="EW635">
        <v>14</v>
      </c>
      <c r="EX635">
        <v>38</v>
      </c>
      <c r="EY635">
        <v>32</v>
      </c>
      <c r="EZ635">
        <v>0.30000000000000004</v>
      </c>
      <c r="FA635">
        <v>1.1000000000000001</v>
      </c>
      <c r="FB635">
        <v>1.4</v>
      </c>
      <c r="FC635" s="20">
        <v>8.6</v>
      </c>
      <c r="FD635" s="26">
        <f t="shared" si="213"/>
        <v>0.23888888888888887</v>
      </c>
      <c r="FE635">
        <v>0.12350000000000001</v>
      </c>
      <c r="FF635">
        <v>0.08</v>
      </c>
      <c r="FG635">
        <v>0.03</v>
      </c>
      <c r="FH635">
        <v>0.11</v>
      </c>
      <c r="FL635" s="42">
        <f t="shared" si="214"/>
        <v>96</v>
      </c>
      <c r="FM635" s="20">
        <f t="shared" si="215"/>
        <v>15.333333333333334</v>
      </c>
      <c r="FN635" s="41">
        <v>4.5155841700000005E-2</v>
      </c>
      <c r="FO635" s="20">
        <f t="shared" si="216"/>
        <v>7.4</v>
      </c>
      <c r="FP635" s="20">
        <f t="shared" si="217"/>
        <v>8.5318000000000005</v>
      </c>
      <c r="FQ635" s="20">
        <f t="shared" si="218"/>
        <v>116.61986213939241</v>
      </c>
      <c r="FV635" t="s">
        <v>711</v>
      </c>
      <c r="FW635" s="45">
        <v>925000</v>
      </c>
      <c r="FX635" s="45">
        <v>925000</v>
      </c>
      <c r="FY635">
        <v>36</v>
      </c>
      <c r="FZ635">
        <v>2</v>
      </c>
      <c r="GA635">
        <v>6</v>
      </c>
      <c r="GB635">
        <v>8</v>
      </c>
      <c r="GC635">
        <v>-2</v>
      </c>
      <c r="GD635">
        <v>6</v>
      </c>
      <c r="GE635">
        <v>33</v>
      </c>
      <c r="GF635">
        <v>588</v>
      </c>
      <c r="GG635">
        <v>0.30000000000000004</v>
      </c>
      <c r="GH635">
        <v>1.1000000000000001</v>
      </c>
      <c r="GI635">
        <v>1.5</v>
      </c>
      <c r="GJ635" s="42">
        <f t="shared" si="219"/>
        <v>7.4</v>
      </c>
    </row>
    <row r="636" spans="1:192" x14ac:dyDescent="0.45">
      <c r="A636" s="40">
        <v>34711</v>
      </c>
      <c r="B636" t="s">
        <v>3309</v>
      </c>
      <c r="D636" t="s">
        <v>399</v>
      </c>
      <c r="E636" t="s">
        <v>399</v>
      </c>
      <c r="F636">
        <v>74</v>
      </c>
      <c r="G636">
        <v>195</v>
      </c>
      <c r="K636" t="s">
        <v>92</v>
      </c>
      <c r="L636">
        <v>2017</v>
      </c>
      <c r="M636">
        <v>23</v>
      </c>
      <c r="N636">
        <v>1</v>
      </c>
      <c r="O636">
        <v>8480144</v>
      </c>
      <c r="P636" t="s">
        <v>3310</v>
      </c>
      <c r="Q636" t="s">
        <v>3311</v>
      </c>
      <c r="R636" t="s">
        <v>3312</v>
      </c>
      <c r="S636" t="s">
        <v>774</v>
      </c>
      <c r="T636" t="s">
        <v>716</v>
      </c>
      <c r="U636" t="s">
        <v>188</v>
      </c>
      <c r="V636">
        <v>46</v>
      </c>
      <c r="W636">
        <v>4</v>
      </c>
      <c r="X636">
        <v>7</v>
      </c>
      <c r="Y636">
        <v>2</v>
      </c>
      <c r="Z636">
        <v>11</v>
      </c>
      <c r="AA636">
        <v>20</v>
      </c>
      <c r="AB636">
        <v>65</v>
      </c>
      <c r="AC636" s="26">
        <f t="shared" si="198"/>
        <v>0.2391304347826087</v>
      </c>
      <c r="AD636" s="20">
        <f t="shared" si="199"/>
        <v>0</v>
      </c>
      <c r="AE636" s="20">
        <v>4.0780000000000003</v>
      </c>
      <c r="AF636">
        <v>-9</v>
      </c>
      <c r="AG636">
        <v>-0.2</v>
      </c>
      <c r="AH636">
        <v>12</v>
      </c>
      <c r="AI636">
        <v>855</v>
      </c>
      <c r="AJ636">
        <v>35327</v>
      </c>
      <c r="AK636" s="20">
        <v>588.78333333333001</v>
      </c>
      <c r="AL636">
        <v>588.78</v>
      </c>
      <c r="AM636">
        <v>589</v>
      </c>
      <c r="AN636" s="26">
        <f t="shared" si="200"/>
        <v>12.799637681159419</v>
      </c>
      <c r="AO636">
        <v>21.59</v>
      </c>
      <c r="AP636" s="41">
        <f t="shared" si="201"/>
        <v>0.6875</v>
      </c>
      <c r="AQ636">
        <v>85</v>
      </c>
      <c r="AR636">
        <v>85</v>
      </c>
      <c r="AS636">
        <v>85</v>
      </c>
      <c r="AT636">
        <v>66</v>
      </c>
      <c r="AU636">
        <v>66</v>
      </c>
      <c r="AV636">
        <v>46</v>
      </c>
      <c r="AW636">
        <v>61</v>
      </c>
      <c r="AX636">
        <v>33</v>
      </c>
      <c r="AY636">
        <v>4</v>
      </c>
      <c r="AZ636">
        <v>6</v>
      </c>
      <c r="BA636" s="42">
        <f t="shared" si="202"/>
        <v>10</v>
      </c>
      <c r="BB636">
        <v>4.62</v>
      </c>
      <c r="BC636">
        <v>31.869599999999998</v>
      </c>
      <c r="BD636" s="20">
        <v>69.2</v>
      </c>
      <c r="BE636" s="20">
        <f t="shared" si="203"/>
        <v>154.19999999999999</v>
      </c>
      <c r="BF636" s="20">
        <f t="shared" si="204"/>
        <v>15.713848975848364</v>
      </c>
      <c r="BG636">
        <v>182</v>
      </c>
      <c r="BH636">
        <v>170</v>
      </c>
      <c r="BI636">
        <v>267</v>
      </c>
      <c r="BJ636" s="41">
        <f t="shared" si="205"/>
        <v>0.40534521158129178</v>
      </c>
      <c r="BK636">
        <v>29</v>
      </c>
      <c r="BL636">
        <v>29</v>
      </c>
      <c r="BM636">
        <v>77</v>
      </c>
      <c r="BN636" s="42">
        <f t="shared" si="206"/>
        <v>-48</v>
      </c>
      <c r="BO636">
        <v>20</v>
      </c>
      <c r="BP636">
        <v>8</v>
      </c>
      <c r="BQ636">
        <v>14</v>
      </c>
      <c r="BR636">
        <v>23</v>
      </c>
      <c r="BS636" s="41">
        <f t="shared" si="207"/>
        <v>4.8936170212765959E-2</v>
      </c>
      <c r="BT636">
        <v>291</v>
      </c>
      <c r="BU636">
        <v>258</v>
      </c>
      <c r="BV636" s="41">
        <f t="shared" si="208"/>
        <v>0.5300546448087432</v>
      </c>
      <c r="BW636">
        <v>118</v>
      </c>
      <c r="BX636">
        <v>102</v>
      </c>
      <c r="BY636">
        <v>79</v>
      </c>
      <c r="BZ636">
        <v>80</v>
      </c>
      <c r="CA636">
        <v>94</v>
      </c>
      <c r="CB636">
        <v>76</v>
      </c>
      <c r="CC636">
        <v>91</v>
      </c>
      <c r="CD636">
        <v>75</v>
      </c>
      <c r="CE636">
        <v>107</v>
      </c>
      <c r="CF636">
        <v>96</v>
      </c>
      <c r="CG636">
        <v>163</v>
      </c>
      <c r="CH636">
        <v>142</v>
      </c>
      <c r="CI636">
        <v>0</v>
      </c>
      <c r="CJ636">
        <v>0</v>
      </c>
      <c r="CK636">
        <v>3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</v>
      </c>
      <c r="CU636">
        <v>0</v>
      </c>
      <c r="CV636">
        <v>2</v>
      </c>
      <c r="CW636">
        <v>0</v>
      </c>
      <c r="CX636">
        <v>3</v>
      </c>
      <c r="CY636">
        <v>0</v>
      </c>
      <c r="CZ636">
        <v>17</v>
      </c>
      <c r="DA636">
        <v>5</v>
      </c>
      <c r="DB636">
        <v>1</v>
      </c>
      <c r="DC636">
        <v>2</v>
      </c>
      <c r="DD636">
        <v>4</v>
      </c>
      <c r="DE636">
        <v>5</v>
      </c>
      <c r="DF636">
        <v>0</v>
      </c>
      <c r="DG636">
        <v>29</v>
      </c>
      <c r="DH636">
        <v>6</v>
      </c>
      <c r="DI636">
        <v>9</v>
      </c>
      <c r="DJ636">
        <v>6</v>
      </c>
      <c r="DK636">
        <v>6</v>
      </c>
      <c r="DL636">
        <v>0</v>
      </c>
      <c r="DM636">
        <v>9</v>
      </c>
      <c r="DN636">
        <v>9</v>
      </c>
      <c r="DO636">
        <v>0</v>
      </c>
      <c r="DP636" s="42">
        <f t="shared" si="209"/>
        <v>3</v>
      </c>
      <c r="DQ636" s="20">
        <v>3.1019999999999999</v>
      </c>
      <c r="DR636">
        <v>6</v>
      </c>
      <c r="DS636">
        <v>0</v>
      </c>
      <c r="DT636">
        <v>0</v>
      </c>
      <c r="DU636">
        <v>0</v>
      </c>
      <c r="DV636">
        <v>0</v>
      </c>
      <c r="DW636">
        <v>552</v>
      </c>
      <c r="DX636">
        <v>620</v>
      </c>
      <c r="DY636">
        <v>396</v>
      </c>
      <c r="DZ636">
        <v>447</v>
      </c>
      <c r="EA636">
        <v>282</v>
      </c>
      <c r="EB636">
        <v>315</v>
      </c>
      <c r="EC636">
        <v>20.11</v>
      </c>
      <c r="ED636">
        <v>32.479999999999997</v>
      </c>
      <c r="EE636">
        <v>16</v>
      </c>
      <c r="EF636">
        <v>34</v>
      </c>
      <c r="EG636" s="41">
        <f t="shared" si="210"/>
        <v>5.6737588652482268E-2</v>
      </c>
      <c r="EH636" s="43">
        <f t="shared" si="211"/>
        <v>0.892063492063492</v>
      </c>
      <c r="EI636" s="44">
        <f t="shared" si="212"/>
        <v>0.94880108071597424</v>
      </c>
      <c r="EJ636">
        <v>550</v>
      </c>
      <c r="EK636">
        <v>621</v>
      </c>
      <c r="EL636">
        <v>394</v>
      </c>
      <c r="EM636">
        <v>448</v>
      </c>
      <c r="EN636">
        <v>281</v>
      </c>
      <c r="EO636">
        <v>315</v>
      </c>
      <c r="EP636">
        <v>16</v>
      </c>
      <c r="EQ636">
        <v>35</v>
      </c>
      <c r="ER636">
        <v>253</v>
      </c>
      <c r="ES636">
        <v>321</v>
      </c>
      <c r="ET636">
        <v>90</v>
      </c>
      <c r="EU636">
        <v>139</v>
      </c>
      <c r="EV636">
        <v>6</v>
      </c>
      <c r="EW636">
        <v>18</v>
      </c>
      <c r="EX636">
        <v>23</v>
      </c>
      <c r="EY636">
        <v>41</v>
      </c>
      <c r="EZ636">
        <v>-0.1</v>
      </c>
      <c r="FA636">
        <v>0.30000000000000004</v>
      </c>
      <c r="FB636">
        <v>0.2</v>
      </c>
      <c r="FC636" s="20">
        <v>13.23</v>
      </c>
      <c r="FD636" s="26">
        <f t="shared" si="213"/>
        <v>0.2876086956521739</v>
      </c>
      <c r="FE636">
        <v>0.94280000000000008</v>
      </c>
      <c r="FF636">
        <v>0.19</v>
      </c>
      <c r="FG636">
        <v>7.0000000000000007E-2</v>
      </c>
      <c r="FH636">
        <v>0.25</v>
      </c>
      <c r="FL636" s="42">
        <f t="shared" si="214"/>
        <v>64</v>
      </c>
      <c r="FM636" s="20">
        <f t="shared" si="215"/>
        <v>7.166666666666667</v>
      </c>
      <c r="FN636" s="41">
        <v>3.1832298100000003E-2</v>
      </c>
      <c r="FO636" s="20">
        <f t="shared" si="216"/>
        <v>9.8000000000000007</v>
      </c>
      <c r="FP636" s="20">
        <f t="shared" si="217"/>
        <v>11.6204</v>
      </c>
      <c r="FQ636" s="20">
        <f t="shared" si="218"/>
        <v>119.4334046672781</v>
      </c>
      <c r="FV636" t="s">
        <v>751</v>
      </c>
      <c r="FW636" s="45">
        <v>925000</v>
      </c>
      <c r="FX636" s="45">
        <v>925000</v>
      </c>
      <c r="FY636">
        <v>46</v>
      </c>
      <c r="FZ636">
        <v>4</v>
      </c>
      <c r="GA636">
        <v>7</v>
      </c>
      <c r="GB636">
        <v>11</v>
      </c>
      <c r="GC636">
        <v>-9</v>
      </c>
      <c r="GD636">
        <v>12</v>
      </c>
      <c r="GE636">
        <v>46</v>
      </c>
      <c r="GF636">
        <v>589</v>
      </c>
      <c r="GG636">
        <v>-0.1</v>
      </c>
      <c r="GH636">
        <v>0.30000000000000004</v>
      </c>
      <c r="GI636">
        <v>0.2</v>
      </c>
      <c r="GJ636" s="42">
        <f t="shared" si="219"/>
        <v>9.8000000000000007</v>
      </c>
    </row>
    <row r="637" spans="1:192" x14ac:dyDescent="0.45">
      <c r="A637" s="40">
        <v>34909</v>
      </c>
      <c r="B637" t="s">
        <v>3313</v>
      </c>
      <c r="C637" t="s">
        <v>362</v>
      </c>
      <c r="D637" t="s">
        <v>107</v>
      </c>
      <c r="E637" t="s">
        <v>107</v>
      </c>
      <c r="F637">
        <v>72</v>
      </c>
      <c r="G637">
        <v>190</v>
      </c>
      <c r="K637" t="s">
        <v>202</v>
      </c>
      <c r="L637">
        <v>2017</v>
      </c>
      <c r="M637">
        <v>22</v>
      </c>
      <c r="N637">
        <v>1</v>
      </c>
      <c r="O637">
        <v>8480145</v>
      </c>
      <c r="P637" t="s">
        <v>3314</v>
      </c>
      <c r="Q637" t="s">
        <v>3315</v>
      </c>
      <c r="R637" t="s">
        <v>3316</v>
      </c>
      <c r="S637" t="s">
        <v>2450</v>
      </c>
      <c r="T637" t="s">
        <v>720</v>
      </c>
      <c r="U637" t="s">
        <v>279</v>
      </c>
      <c r="V637">
        <v>28</v>
      </c>
      <c r="W637">
        <v>1</v>
      </c>
      <c r="X637">
        <v>13</v>
      </c>
      <c r="Y637">
        <v>6</v>
      </c>
      <c r="Z637">
        <v>14</v>
      </c>
      <c r="AA637">
        <v>16</v>
      </c>
      <c r="AB637">
        <v>39</v>
      </c>
      <c r="AC637" s="26">
        <f t="shared" si="198"/>
        <v>0.5</v>
      </c>
      <c r="AD637" s="20">
        <f t="shared" si="199"/>
        <v>0</v>
      </c>
      <c r="AE637" s="20">
        <v>4.3899999999999997</v>
      </c>
      <c r="AF637">
        <v>-1</v>
      </c>
      <c r="AG637">
        <v>-10.1</v>
      </c>
      <c r="AH637">
        <v>12</v>
      </c>
      <c r="AI637">
        <v>807</v>
      </c>
      <c r="AJ637">
        <v>37611</v>
      </c>
      <c r="AK637" s="20">
        <v>626.85</v>
      </c>
      <c r="AL637">
        <v>626.85</v>
      </c>
      <c r="AM637">
        <v>627</v>
      </c>
      <c r="AN637" s="26">
        <f t="shared" si="200"/>
        <v>22.387499999999999</v>
      </c>
      <c r="AO637">
        <v>37.340000000000003</v>
      </c>
      <c r="AP637" s="41">
        <f t="shared" si="201"/>
        <v>0.48275862068965519</v>
      </c>
      <c r="AQ637">
        <v>104</v>
      </c>
      <c r="AR637">
        <v>105</v>
      </c>
      <c r="AS637">
        <v>105</v>
      </c>
      <c r="AT637">
        <v>69</v>
      </c>
      <c r="AU637">
        <v>70</v>
      </c>
      <c r="AV637">
        <v>54</v>
      </c>
      <c r="AW637">
        <v>42</v>
      </c>
      <c r="AX637">
        <v>6</v>
      </c>
      <c r="AY637">
        <v>6</v>
      </c>
      <c r="AZ637">
        <v>2</v>
      </c>
      <c r="BA637" s="42">
        <f t="shared" si="202"/>
        <v>8</v>
      </c>
      <c r="BB637">
        <v>2.5099999999999998</v>
      </c>
      <c r="BC637">
        <v>52.074100000000001</v>
      </c>
      <c r="BD637" s="20">
        <v>121.3</v>
      </c>
      <c r="BE637" s="20">
        <f t="shared" si="203"/>
        <v>225.3</v>
      </c>
      <c r="BF637" s="20">
        <f t="shared" si="204"/>
        <v>21.564967695620961</v>
      </c>
      <c r="BG637">
        <v>184</v>
      </c>
      <c r="BH637">
        <v>219</v>
      </c>
      <c r="BI637">
        <v>288</v>
      </c>
      <c r="BJ637" s="41">
        <f t="shared" si="205"/>
        <v>0.38983050847457629</v>
      </c>
      <c r="BK637">
        <v>49</v>
      </c>
      <c r="BL637">
        <v>49</v>
      </c>
      <c r="BM637">
        <v>66</v>
      </c>
      <c r="BN637" s="42">
        <f t="shared" si="206"/>
        <v>-17</v>
      </c>
      <c r="BO637">
        <v>16</v>
      </c>
      <c r="BP637">
        <v>33</v>
      </c>
      <c r="BQ637">
        <v>13</v>
      </c>
      <c r="BR637">
        <v>41</v>
      </c>
      <c r="BS637" s="41">
        <f t="shared" si="207"/>
        <v>6.8907563025210089E-2</v>
      </c>
      <c r="BT637">
        <v>0</v>
      </c>
      <c r="BU637">
        <v>0</v>
      </c>
      <c r="BV637" s="41">
        <f t="shared" si="208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</v>
      </c>
      <c r="CZ637">
        <v>13</v>
      </c>
      <c r="DA637">
        <v>1</v>
      </c>
      <c r="DB637">
        <v>0</v>
      </c>
      <c r="DC637">
        <v>20</v>
      </c>
      <c r="DD637">
        <v>3</v>
      </c>
      <c r="DE637">
        <v>2</v>
      </c>
      <c r="DF637">
        <v>0</v>
      </c>
      <c r="DG637">
        <v>28</v>
      </c>
      <c r="DH637">
        <v>6</v>
      </c>
      <c r="DI637">
        <v>2</v>
      </c>
      <c r="DJ637">
        <v>6</v>
      </c>
      <c r="DK637">
        <v>6</v>
      </c>
      <c r="DL637">
        <v>0</v>
      </c>
      <c r="DM637">
        <v>2</v>
      </c>
      <c r="DN637">
        <v>2</v>
      </c>
      <c r="DO637">
        <v>0</v>
      </c>
      <c r="DP637" s="42">
        <f t="shared" si="209"/>
        <v>-4</v>
      </c>
      <c r="DQ637" s="20">
        <v>-1.496</v>
      </c>
      <c r="DR637">
        <v>6</v>
      </c>
      <c r="DS637">
        <v>0</v>
      </c>
      <c r="DT637">
        <v>0</v>
      </c>
      <c r="DU637">
        <v>0</v>
      </c>
      <c r="DV637">
        <v>0</v>
      </c>
      <c r="DW637">
        <v>495</v>
      </c>
      <c r="DX637">
        <v>717</v>
      </c>
      <c r="DY637">
        <v>372</v>
      </c>
      <c r="DZ637">
        <v>554</v>
      </c>
      <c r="EA637">
        <v>286</v>
      </c>
      <c r="EB637">
        <v>423</v>
      </c>
      <c r="EC637">
        <v>22.72</v>
      </c>
      <c r="ED637">
        <v>38.65</v>
      </c>
      <c r="EE637">
        <v>29</v>
      </c>
      <c r="EF637">
        <v>32</v>
      </c>
      <c r="EG637" s="41">
        <f t="shared" si="210"/>
        <v>0.10139860139860139</v>
      </c>
      <c r="EH637" s="43">
        <f t="shared" si="211"/>
        <v>0.92434988179669031</v>
      </c>
      <c r="EI637" s="44">
        <f t="shared" si="212"/>
        <v>1.0257484831952917</v>
      </c>
      <c r="EJ637">
        <v>489</v>
      </c>
      <c r="EK637">
        <v>715</v>
      </c>
      <c r="EL637">
        <v>365</v>
      </c>
      <c r="EM637">
        <v>552</v>
      </c>
      <c r="EN637">
        <v>277</v>
      </c>
      <c r="EO637">
        <v>421</v>
      </c>
      <c r="EP637">
        <v>28</v>
      </c>
      <c r="EQ637">
        <v>32</v>
      </c>
      <c r="ER637">
        <v>235</v>
      </c>
      <c r="ES637">
        <v>364</v>
      </c>
      <c r="ET637">
        <v>91</v>
      </c>
      <c r="EU637">
        <v>145</v>
      </c>
      <c r="EV637">
        <v>19</v>
      </c>
      <c r="EW637">
        <v>18</v>
      </c>
      <c r="EX637">
        <v>38</v>
      </c>
      <c r="EY637">
        <v>34</v>
      </c>
      <c r="EZ637">
        <v>0.8</v>
      </c>
      <c r="FA637">
        <v>1.3</v>
      </c>
      <c r="FB637">
        <v>2.1</v>
      </c>
      <c r="FC637" s="20">
        <v>5.3</v>
      </c>
      <c r="FD637" s="26">
        <f t="shared" si="213"/>
        <v>0.18928571428571428</v>
      </c>
      <c r="FE637">
        <v>0.36170000000000002</v>
      </c>
      <c r="FF637">
        <v>-0.63</v>
      </c>
      <c r="FG637">
        <v>-0.19</v>
      </c>
      <c r="FH637">
        <v>-0.82</v>
      </c>
      <c r="FL637" s="42">
        <f t="shared" si="214"/>
        <v>102</v>
      </c>
      <c r="FM637" s="20">
        <f t="shared" si="215"/>
        <v>10.333333333333334</v>
      </c>
      <c r="FN637" s="41">
        <v>1.29011957E-2</v>
      </c>
      <c r="FO637" s="20">
        <f t="shared" si="216"/>
        <v>12.8</v>
      </c>
      <c r="FP637" s="20">
        <f t="shared" si="217"/>
        <v>13.700799999999999</v>
      </c>
      <c r="FQ637" s="20">
        <f t="shared" si="218"/>
        <v>116.00861450107681</v>
      </c>
      <c r="FV637" t="s">
        <v>751</v>
      </c>
      <c r="FW637" s="45">
        <v>925000</v>
      </c>
      <c r="FX637" s="45">
        <v>925000</v>
      </c>
      <c r="FY637">
        <v>28</v>
      </c>
      <c r="FZ637">
        <v>1</v>
      </c>
      <c r="GA637">
        <v>13</v>
      </c>
      <c r="GB637">
        <v>14</v>
      </c>
      <c r="GC637">
        <v>-1</v>
      </c>
      <c r="GD637">
        <v>12</v>
      </c>
      <c r="GE637">
        <v>54</v>
      </c>
      <c r="GF637">
        <v>627</v>
      </c>
      <c r="GG637">
        <v>0.8</v>
      </c>
      <c r="GH637">
        <v>1.3</v>
      </c>
      <c r="GI637">
        <v>2.1</v>
      </c>
      <c r="GJ637" s="42">
        <f t="shared" si="219"/>
        <v>12.8</v>
      </c>
    </row>
    <row r="638" spans="1:192" x14ac:dyDescent="0.45">
      <c r="A638" s="40">
        <v>33518</v>
      </c>
      <c r="B638" t="s">
        <v>3317</v>
      </c>
      <c r="D638" t="s">
        <v>223</v>
      </c>
      <c r="E638" t="s">
        <v>223</v>
      </c>
      <c r="F638">
        <v>72</v>
      </c>
      <c r="G638">
        <v>210</v>
      </c>
      <c r="K638" t="s">
        <v>92</v>
      </c>
      <c r="L638">
        <v>2017</v>
      </c>
      <c r="M638">
        <v>26</v>
      </c>
      <c r="N638">
        <v>1</v>
      </c>
      <c r="O638">
        <v>8480147</v>
      </c>
      <c r="P638" t="s">
        <v>3318</v>
      </c>
      <c r="Q638" t="s">
        <v>3319</v>
      </c>
      <c r="R638" t="s">
        <v>3320</v>
      </c>
      <c r="S638" t="s">
        <v>2642</v>
      </c>
      <c r="T638" t="s">
        <v>720</v>
      </c>
      <c r="U638" t="s">
        <v>172</v>
      </c>
      <c r="V638">
        <v>27</v>
      </c>
      <c r="W638">
        <v>2</v>
      </c>
      <c r="X638">
        <v>7</v>
      </c>
      <c r="Y638">
        <v>2</v>
      </c>
      <c r="Z638">
        <v>9</v>
      </c>
      <c r="AA638">
        <v>19</v>
      </c>
      <c r="AB638">
        <v>83</v>
      </c>
      <c r="AC638" s="26">
        <f t="shared" si="198"/>
        <v>0.33333333333333331</v>
      </c>
      <c r="AD638" s="20">
        <f t="shared" si="199"/>
        <v>0</v>
      </c>
      <c r="AE638" s="20">
        <v>3.069</v>
      </c>
      <c r="AF638">
        <v>2</v>
      </c>
      <c r="AG638">
        <v>-1.5</v>
      </c>
      <c r="AH638">
        <v>11</v>
      </c>
      <c r="AI638">
        <v>523</v>
      </c>
      <c r="AJ638">
        <v>23105</v>
      </c>
      <c r="AK638" s="20">
        <v>385.08333333333002</v>
      </c>
      <c r="AL638">
        <v>385.08</v>
      </c>
      <c r="AM638">
        <v>385</v>
      </c>
      <c r="AN638" s="26">
        <f t="shared" si="200"/>
        <v>14.262345679012345</v>
      </c>
      <c r="AO638">
        <v>24.03</v>
      </c>
      <c r="AP638" s="41">
        <f t="shared" si="201"/>
        <v>0.42857142857142855</v>
      </c>
      <c r="AQ638">
        <v>74</v>
      </c>
      <c r="AR638">
        <v>74</v>
      </c>
      <c r="AS638">
        <v>74</v>
      </c>
      <c r="AT638">
        <v>54</v>
      </c>
      <c r="AU638">
        <v>54</v>
      </c>
      <c r="AV638">
        <v>33</v>
      </c>
      <c r="AW638">
        <v>20</v>
      </c>
      <c r="AX638">
        <v>4</v>
      </c>
      <c r="AY638">
        <v>0</v>
      </c>
      <c r="AZ638">
        <v>7</v>
      </c>
      <c r="BA638" s="42">
        <f t="shared" si="202"/>
        <v>7</v>
      </c>
      <c r="BB638">
        <v>1.9500000000000002</v>
      </c>
      <c r="BC638">
        <v>46.333300000000001</v>
      </c>
      <c r="BD638" s="20">
        <v>33.700000000000003</v>
      </c>
      <c r="BE638" s="20">
        <f t="shared" si="203"/>
        <v>107.7</v>
      </c>
      <c r="BF638" s="20">
        <f t="shared" si="204"/>
        <v>16.780928638205051</v>
      </c>
      <c r="BG638">
        <v>155</v>
      </c>
      <c r="BH638">
        <v>101</v>
      </c>
      <c r="BI638">
        <v>106</v>
      </c>
      <c r="BJ638" s="41">
        <f t="shared" si="205"/>
        <v>0.5938697318007663</v>
      </c>
      <c r="BK638">
        <v>43</v>
      </c>
      <c r="BL638">
        <v>43</v>
      </c>
      <c r="BM638">
        <v>45</v>
      </c>
      <c r="BN638" s="42">
        <f t="shared" si="206"/>
        <v>-2</v>
      </c>
      <c r="BO638">
        <v>21</v>
      </c>
      <c r="BP638">
        <v>7</v>
      </c>
      <c r="BQ638">
        <v>3</v>
      </c>
      <c r="BR638">
        <v>17</v>
      </c>
      <c r="BS638" s="41">
        <f t="shared" si="207"/>
        <v>6.3909774436090222E-2</v>
      </c>
      <c r="BT638">
        <v>0</v>
      </c>
      <c r="BU638">
        <v>0</v>
      </c>
      <c r="BV638" s="41">
        <f t="shared" si="208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2</v>
      </c>
      <c r="CZ638">
        <v>18</v>
      </c>
      <c r="DA638">
        <v>1</v>
      </c>
      <c r="DB638">
        <v>0</v>
      </c>
      <c r="DC638">
        <v>17</v>
      </c>
      <c r="DD638">
        <v>5</v>
      </c>
      <c r="DE638">
        <v>0</v>
      </c>
      <c r="DF638">
        <v>0</v>
      </c>
      <c r="DG638">
        <v>10</v>
      </c>
      <c r="DH638">
        <v>4</v>
      </c>
      <c r="DI638">
        <v>2</v>
      </c>
      <c r="DJ638">
        <v>4</v>
      </c>
      <c r="DK638">
        <v>3</v>
      </c>
      <c r="DL638">
        <v>1</v>
      </c>
      <c r="DM638">
        <v>3</v>
      </c>
      <c r="DN638">
        <v>2</v>
      </c>
      <c r="DO638">
        <v>1</v>
      </c>
      <c r="DP638" s="42">
        <f t="shared" si="209"/>
        <v>-2</v>
      </c>
      <c r="DQ638" s="20">
        <v>1.7469999999999999</v>
      </c>
      <c r="DR638">
        <v>3</v>
      </c>
      <c r="DS638">
        <v>1</v>
      </c>
      <c r="DT638">
        <v>0</v>
      </c>
      <c r="DU638">
        <v>0</v>
      </c>
      <c r="DV638">
        <v>0</v>
      </c>
      <c r="DW638">
        <v>374</v>
      </c>
      <c r="DX638">
        <v>322</v>
      </c>
      <c r="DY638">
        <v>277</v>
      </c>
      <c r="DZ638">
        <v>249</v>
      </c>
      <c r="EA638">
        <v>191</v>
      </c>
      <c r="EB638">
        <v>171</v>
      </c>
      <c r="EC638">
        <v>17.39</v>
      </c>
      <c r="ED638">
        <v>15.58</v>
      </c>
      <c r="EE638">
        <v>21</v>
      </c>
      <c r="EF638">
        <v>12</v>
      </c>
      <c r="EG638" s="41">
        <f t="shared" si="210"/>
        <v>0.1099476439790576</v>
      </c>
      <c r="EH638" s="43">
        <f t="shared" si="211"/>
        <v>0.92982456140350878</v>
      </c>
      <c r="EI638" s="44">
        <f t="shared" si="212"/>
        <v>1.0397722053825664</v>
      </c>
      <c r="EJ638">
        <v>371</v>
      </c>
      <c r="EK638">
        <v>321</v>
      </c>
      <c r="EL638">
        <v>275</v>
      </c>
      <c r="EM638">
        <v>248</v>
      </c>
      <c r="EN638">
        <v>188</v>
      </c>
      <c r="EO638">
        <v>170</v>
      </c>
      <c r="EP638">
        <v>20</v>
      </c>
      <c r="EQ638">
        <v>12</v>
      </c>
      <c r="ER638">
        <v>173</v>
      </c>
      <c r="ES638">
        <v>161</v>
      </c>
      <c r="ET638">
        <v>65</v>
      </c>
      <c r="EU638">
        <v>69</v>
      </c>
      <c r="EV638">
        <v>11</v>
      </c>
      <c r="EW638">
        <v>6</v>
      </c>
      <c r="EX638">
        <v>26</v>
      </c>
      <c r="EY638">
        <v>24</v>
      </c>
      <c r="EZ638">
        <v>0.60000000000000009</v>
      </c>
      <c r="FA638">
        <v>1.1000000000000001</v>
      </c>
      <c r="FB638">
        <v>1.8</v>
      </c>
      <c r="FC638" s="20">
        <v>7.78</v>
      </c>
      <c r="FD638" s="26">
        <f t="shared" si="213"/>
        <v>0.28814814814814815</v>
      </c>
      <c r="FE638">
        <v>0.1452</v>
      </c>
      <c r="FF638">
        <v>-7.0000000000000007E-2</v>
      </c>
      <c r="FG638">
        <v>-0.13</v>
      </c>
      <c r="FH638">
        <v>-0.2</v>
      </c>
      <c r="FL638" s="42">
        <f t="shared" si="214"/>
        <v>72</v>
      </c>
      <c r="FM638" s="20">
        <f t="shared" si="215"/>
        <v>15.333333333333334</v>
      </c>
      <c r="FN638" s="41">
        <v>2.5847123700000002E-2</v>
      </c>
      <c r="FO638" s="20">
        <f t="shared" si="216"/>
        <v>7.9</v>
      </c>
      <c r="FP638" s="20">
        <f t="shared" si="217"/>
        <v>9.3493999999999993</v>
      </c>
      <c r="FQ638" s="20">
        <f t="shared" si="218"/>
        <v>108.44499844188221</v>
      </c>
      <c r="FR638">
        <v>4</v>
      </c>
      <c r="FS638" t="s">
        <v>856</v>
      </c>
      <c r="FT638">
        <v>195</v>
      </c>
      <c r="FV638" t="s">
        <v>751</v>
      </c>
      <c r="FW638" s="45">
        <v>925000</v>
      </c>
      <c r="FX638" s="45">
        <v>925000</v>
      </c>
      <c r="FY638">
        <v>27</v>
      </c>
      <c r="FZ638">
        <v>2</v>
      </c>
      <c r="GA638">
        <v>7</v>
      </c>
      <c r="GB638">
        <v>9</v>
      </c>
      <c r="GC638">
        <v>2</v>
      </c>
      <c r="GD638">
        <v>11</v>
      </c>
      <c r="GE638">
        <v>33</v>
      </c>
      <c r="GF638">
        <v>385</v>
      </c>
      <c r="GG638">
        <v>0.60000000000000009</v>
      </c>
      <c r="GH638">
        <v>1.1000000000000001</v>
      </c>
      <c r="GI638">
        <v>1.8</v>
      </c>
      <c r="GJ638" s="42">
        <f t="shared" si="219"/>
        <v>7.9</v>
      </c>
    </row>
    <row r="639" spans="1:192" x14ac:dyDescent="0.45">
      <c r="A639" s="40">
        <v>30801</v>
      </c>
      <c r="B639" t="s">
        <v>2434</v>
      </c>
      <c r="C639" t="s">
        <v>145</v>
      </c>
      <c r="D639" t="s">
        <v>91</v>
      </c>
      <c r="E639" t="s">
        <v>91</v>
      </c>
      <c r="F639">
        <v>73</v>
      </c>
      <c r="G639">
        <v>212</v>
      </c>
      <c r="K639" t="s">
        <v>202</v>
      </c>
      <c r="L639">
        <v>2006</v>
      </c>
      <c r="M639">
        <v>33</v>
      </c>
      <c r="N639">
        <v>12</v>
      </c>
      <c r="O639">
        <v>8471958</v>
      </c>
      <c r="P639" t="s">
        <v>3321</v>
      </c>
      <c r="Q639" t="s">
        <v>3322</v>
      </c>
      <c r="R639" t="s">
        <v>3323</v>
      </c>
      <c r="S639" t="s">
        <v>2523</v>
      </c>
      <c r="T639" t="s">
        <v>720</v>
      </c>
      <c r="U639" t="s">
        <v>153</v>
      </c>
      <c r="V639">
        <v>77</v>
      </c>
      <c r="W639">
        <v>6</v>
      </c>
      <c r="X639">
        <v>12</v>
      </c>
      <c r="Y639">
        <v>4</v>
      </c>
      <c r="Z639">
        <v>18</v>
      </c>
      <c r="AA639">
        <v>14</v>
      </c>
      <c r="AB639">
        <v>82</v>
      </c>
      <c r="AC639" s="26">
        <f t="shared" si="198"/>
        <v>0.23376623376623376</v>
      </c>
      <c r="AD639" s="20">
        <f t="shared" si="199"/>
        <v>-4.4746192893401009</v>
      </c>
      <c r="AE639" s="20">
        <v>6.5149999999999997</v>
      </c>
      <c r="AF639">
        <v>18</v>
      </c>
      <c r="AG639">
        <v>-1</v>
      </c>
      <c r="AH639">
        <v>27</v>
      </c>
      <c r="AI639">
        <v>1833</v>
      </c>
      <c r="AJ639">
        <v>80320</v>
      </c>
      <c r="AK639" s="20">
        <v>1338.6666666666999</v>
      </c>
      <c r="AL639">
        <v>1338.67</v>
      </c>
      <c r="AM639">
        <v>1339</v>
      </c>
      <c r="AN639" s="26">
        <f t="shared" si="200"/>
        <v>17.385281385281385</v>
      </c>
      <c r="AO639">
        <v>29</v>
      </c>
      <c r="AP639" s="41">
        <f t="shared" si="201"/>
        <v>0.29032258064516131</v>
      </c>
      <c r="AQ639">
        <v>170</v>
      </c>
      <c r="AR639">
        <v>170</v>
      </c>
      <c r="AS639">
        <v>170</v>
      </c>
      <c r="AT639">
        <v>127</v>
      </c>
      <c r="AU639">
        <v>127</v>
      </c>
      <c r="AV639">
        <v>93</v>
      </c>
      <c r="AW639">
        <v>43</v>
      </c>
      <c r="AX639">
        <v>6</v>
      </c>
      <c r="AY639">
        <v>4</v>
      </c>
      <c r="AZ639">
        <v>11</v>
      </c>
      <c r="BA639" s="42">
        <f t="shared" si="202"/>
        <v>15</v>
      </c>
      <c r="BB639">
        <v>3.8</v>
      </c>
      <c r="BC639">
        <v>59.634399999999999</v>
      </c>
      <c r="BD639" s="20">
        <v>76.900000000000006</v>
      </c>
      <c r="BE639" s="20">
        <f t="shared" si="203"/>
        <v>246.9</v>
      </c>
      <c r="BF639" s="20">
        <f t="shared" si="204"/>
        <v>11.066207504463385</v>
      </c>
      <c r="BG639">
        <v>349</v>
      </c>
      <c r="BH639">
        <v>538</v>
      </c>
      <c r="BI639">
        <v>547</v>
      </c>
      <c r="BJ639" s="41">
        <f t="shared" si="205"/>
        <v>0.38950892857142855</v>
      </c>
      <c r="BK639">
        <v>133</v>
      </c>
      <c r="BL639">
        <v>133</v>
      </c>
      <c r="BM639">
        <v>97</v>
      </c>
      <c r="BN639" s="42">
        <f t="shared" si="206"/>
        <v>36</v>
      </c>
      <c r="BO639">
        <v>34</v>
      </c>
      <c r="BP639">
        <v>27</v>
      </c>
      <c r="BQ639">
        <v>15</v>
      </c>
      <c r="BR639">
        <v>155</v>
      </c>
      <c r="BS639" s="41">
        <f t="shared" si="207"/>
        <v>0.12591389114541024</v>
      </c>
      <c r="BT639">
        <v>0</v>
      </c>
      <c r="BU639">
        <v>1</v>
      </c>
      <c r="BV639" s="41">
        <f t="shared" si="208"/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2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1</v>
      </c>
      <c r="CU639">
        <v>0</v>
      </c>
      <c r="CV639">
        <v>3</v>
      </c>
      <c r="CW639">
        <v>0</v>
      </c>
      <c r="CX639">
        <v>0</v>
      </c>
      <c r="CY639">
        <v>1</v>
      </c>
      <c r="CZ639">
        <v>33</v>
      </c>
      <c r="DA639">
        <v>2</v>
      </c>
      <c r="DB639">
        <v>0</v>
      </c>
      <c r="DC639">
        <v>40</v>
      </c>
      <c r="DD639">
        <v>10</v>
      </c>
      <c r="DE639">
        <v>1</v>
      </c>
      <c r="DF639">
        <v>0</v>
      </c>
      <c r="DG639">
        <v>40</v>
      </c>
      <c r="DH639">
        <v>12</v>
      </c>
      <c r="DI639">
        <v>7</v>
      </c>
      <c r="DJ639">
        <v>11</v>
      </c>
      <c r="DK639">
        <v>10</v>
      </c>
      <c r="DL639">
        <v>1</v>
      </c>
      <c r="DM639">
        <v>8</v>
      </c>
      <c r="DN639">
        <v>7</v>
      </c>
      <c r="DO639">
        <v>1</v>
      </c>
      <c r="DP639" s="42">
        <f t="shared" si="209"/>
        <v>-5</v>
      </c>
      <c r="DQ639" s="20">
        <v>2.06</v>
      </c>
      <c r="DR639">
        <v>11</v>
      </c>
      <c r="DS639">
        <v>1</v>
      </c>
      <c r="DT639">
        <v>0</v>
      </c>
      <c r="DU639">
        <v>0</v>
      </c>
      <c r="DV639">
        <v>0</v>
      </c>
      <c r="DW639">
        <v>1137</v>
      </c>
      <c r="DX639">
        <v>1478</v>
      </c>
      <c r="DY639">
        <v>878</v>
      </c>
      <c r="DZ639">
        <v>1076</v>
      </c>
      <c r="EA639">
        <v>629</v>
      </c>
      <c r="EB639">
        <v>815</v>
      </c>
      <c r="EC639">
        <v>50.99</v>
      </c>
      <c r="ED639">
        <v>63.93</v>
      </c>
      <c r="EE639">
        <v>62</v>
      </c>
      <c r="EF639">
        <v>77</v>
      </c>
      <c r="EG639" s="41">
        <f t="shared" si="210"/>
        <v>9.8569157392686804E-2</v>
      </c>
      <c r="EH639" s="43">
        <f t="shared" si="211"/>
        <v>0.90552147239263803</v>
      </c>
      <c r="EI639" s="44">
        <f t="shared" si="212"/>
        <v>1.0040906297853249</v>
      </c>
      <c r="EJ639">
        <v>1129</v>
      </c>
      <c r="EK639">
        <v>1481</v>
      </c>
      <c r="EL639">
        <v>873</v>
      </c>
      <c r="EM639">
        <v>1079</v>
      </c>
      <c r="EN639">
        <v>621</v>
      </c>
      <c r="EO639">
        <v>817</v>
      </c>
      <c r="EP639">
        <v>62</v>
      </c>
      <c r="EQ639">
        <v>77</v>
      </c>
      <c r="ER639">
        <v>582</v>
      </c>
      <c r="ES639">
        <v>732</v>
      </c>
      <c r="ET639">
        <v>225</v>
      </c>
      <c r="EU639">
        <v>248</v>
      </c>
      <c r="EV639">
        <v>33</v>
      </c>
      <c r="EW639">
        <v>41</v>
      </c>
      <c r="EX639">
        <v>87</v>
      </c>
      <c r="EY639">
        <v>82</v>
      </c>
      <c r="EZ639">
        <v>0.8</v>
      </c>
      <c r="FA639">
        <v>3.3</v>
      </c>
      <c r="FB639">
        <v>4</v>
      </c>
      <c r="FC639" s="20">
        <v>25.91</v>
      </c>
      <c r="FD639" s="26">
        <f t="shared" si="213"/>
        <v>0.33649350649350651</v>
      </c>
      <c r="FE639">
        <v>1.3195999999999999</v>
      </c>
      <c r="FF639">
        <v>0.11</v>
      </c>
      <c r="FG639">
        <v>-0.04</v>
      </c>
      <c r="FH639">
        <v>7.0000000000000007E-2</v>
      </c>
      <c r="FL639" s="42">
        <f t="shared" si="214"/>
        <v>316</v>
      </c>
      <c r="FM639" s="20">
        <f t="shared" si="215"/>
        <v>13.454545454545455</v>
      </c>
      <c r="FN639" s="41">
        <v>2.2498628100000001E-2</v>
      </c>
      <c r="FO639" s="20">
        <f t="shared" si="216"/>
        <v>15.3</v>
      </c>
      <c r="FP639" s="20">
        <f t="shared" si="217"/>
        <v>18.411999999999999</v>
      </c>
      <c r="FQ639" s="20">
        <f t="shared" si="218"/>
        <v>117.20588345148543</v>
      </c>
      <c r="FR639">
        <v>6</v>
      </c>
      <c r="FS639" t="s">
        <v>1981</v>
      </c>
      <c r="FT639">
        <v>268</v>
      </c>
      <c r="FV639" t="s">
        <v>711</v>
      </c>
      <c r="FW639" s="45">
        <v>3250000</v>
      </c>
      <c r="FX639" s="45">
        <v>3000000</v>
      </c>
      <c r="FY639">
        <v>865</v>
      </c>
      <c r="FZ639">
        <v>52</v>
      </c>
      <c r="GA639">
        <v>196</v>
      </c>
      <c r="GB639">
        <v>248</v>
      </c>
      <c r="GC639">
        <v>72</v>
      </c>
      <c r="GD639">
        <v>302</v>
      </c>
      <c r="GE639">
        <v>1160</v>
      </c>
      <c r="GF639">
        <v>18870</v>
      </c>
      <c r="GG639">
        <v>10.199999999999999</v>
      </c>
      <c r="GH639">
        <v>47</v>
      </c>
      <c r="GI639">
        <v>57.1</v>
      </c>
      <c r="GJ639" s="42">
        <f t="shared" si="219"/>
        <v>15.3</v>
      </c>
    </row>
    <row r="640" spans="1:192" x14ac:dyDescent="0.45">
      <c r="A640" s="40">
        <v>35233</v>
      </c>
      <c r="B640" t="s">
        <v>3324</v>
      </c>
      <c r="C640" t="s">
        <v>126</v>
      </c>
      <c r="D640" t="s">
        <v>91</v>
      </c>
      <c r="E640" t="s">
        <v>91</v>
      </c>
      <c r="F640">
        <v>74</v>
      </c>
      <c r="G640">
        <v>205</v>
      </c>
      <c r="H640">
        <v>2014</v>
      </c>
      <c r="I640">
        <v>6</v>
      </c>
      <c r="J640">
        <v>176</v>
      </c>
      <c r="K640" t="s">
        <v>92</v>
      </c>
      <c r="L640">
        <v>2017</v>
      </c>
      <c r="M640">
        <v>21</v>
      </c>
      <c r="N640">
        <v>1</v>
      </c>
      <c r="O640">
        <v>8478104</v>
      </c>
      <c r="P640" t="s">
        <v>3325</v>
      </c>
      <c r="Q640" t="s">
        <v>3326</v>
      </c>
      <c r="R640" t="s">
        <v>3327</v>
      </c>
      <c r="S640" t="s">
        <v>3328</v>
      </c>
      <c r="T640" t="s">
        <v>725</v>
      </c>
      <c r="U640" t="s">
        <v>95</v>
      </c>
      <c r="V640">
        <v>11</v>
      </c>
      <c r="W640">
        <v>1</v>
      </c>
      <c r="X640">
        <v>2</v>
      </c>
      <c r="Y640">
        <v>0</v>
      </c>
      <c r="Z640">
        <v>3</v>
      </c>
      <c r="AA640">
        <v>23</v>
      </c>
      <c r="AB640">
        <v>67</v>
      </c>
      <c r="AC640" s="26">
        <f t="shared" si="198"/>
        <v>0.27272727272727271</v>
      </c>
      <c r="AD640" s="20">
        <f t="shared" si="199"/>
        <v>0</v>
      </c>
      <c r="AE640" s="20">
        <v>1.0760000000000001</v>
      </c>
      <c r="AF640">
        <v>1</v>
      </c>
      <c r="AG640">
        <v>-1</v>
      </c>
      <c r="AH640">
        <v>6</v>
      </c>
      <c r="AI640">
        <v>154</v>
      </c>
      <c r="AJ640">
        <v>7110</v>
      </c>
      <c r="AK640" s="20">
        <v>118.5</v>
      </c>
      <c r="AL640">
        <v>118.5</v>
      </c>
      <c r="AM640">
        <v>119</v>
      </c>
      <c r="AN640" s="26">
        <f t="shared" si="200"/>
        <v>10.772727272727273</v>
      </c>
      <c r="AO640">
        <v>18.260000000000002</v>
      </c>
      <c r="AP640" s="41">
        <f t="shared" si="201"/>
        <v>0.5</v>
      </c>
      <c r="AQ640">
        <v>20</v>
      </c>
      <c r="AR640">
        <v>20</v>
      </c>
      <c r="AS640">
        <v>20</v>
      </c>
      <c r="AT640">
        <v>17</v>
      </c>
      <c r="AU640">
        <v>17</v>
      </c>
      <c r="AV640">
        <v>9</v>
      </c>
      <c r="AW640">
        <v>15</v>
      </c>
      <c r="AX640">
        <v>5</v>
      </c>
      <c r="AY640">
        <v>2</v>
      </c>
      <c r="AZ640">
        <v>1</v>
      </c>
      <c r="BA640" s="42">
        <f t="shared" si="202"/>
        <v>3</v>
      </c>
      <c r="BB640">
        <v>1.38</v>
      </c>
      <c r="BC640">
        <v>23.666699999999999</v>
      </c>
      <c r="BD640" s="20">
        <v>0</v>
      </c>
      <c r="BE640" s="20">
        <f t="shared" si="203"/>
        <v>20</v>
      </c>
      <c r="BF640" s="20">
        <f t="shared" si="204"/>
        <v>10.126582278481012</v>
      </c>
      <c r="BG640">
        <v>23</v>
      </c>
      <c r="BH640">
        <v>44</v>
      </c>
      <c r="BI640">
        <v>29</v>
      </c>
      <c r="BJ640" s="41">
        <f t="shared" si="205"/>
        <v>0.44230769230769229</v>
      </c>
      <c r="BK640">
        <v>15</v>
      </c>
      <c r="BL640">
        <v>15</v>
      </c>
      <c r="BM640">
        <v>15</v>
      </c>
      <c r="BN640" s="42">
        <f t="shared" si="206"/>
        <v>0</v>
      </c>
      <c r="BO640">
        <v>8</v>
      </c>
      <c r="BP640">
        <v>5</v>
      </c>
      <c r="BQ640">
        <v>1</v>
      </c>
      <c r="BR640">
        <v>2</v>
      </c>
      <c r="BS640" s="41">
        <f t="shared" si="207"/>
        <v>2.6315789473684209E-2</v>
      </c>
      <c r="BT640">
        <v>0</v>
      </c>
      <c r="BU640">
        <v>0</v>
      </c>
      <c r="BV640" s="41">
        <f t="shared" si="208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5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7</v>
      </c>
      <c r="DH640">
        <v>3</v>
      </c>
      <c r="DI640">
        <v>1</v>
      </c>
      <c r="DJ640">
        <v>3</v>
      </c>
      <c r="DK640">
        <v>3</v>
      </c>
      <c r="DL640">
        <v>0</v>
      </c>
      <c r="DM640">
        <v>1</v>
      </c>
      <c r="DN640">
        <v>1</v>
      </c>
      <c r="DO640">
        <v>0</v>
      </c>
      <c r="DP640" s="42">
        <f t="shared" si="209"/>
        <v>-2</v>
      </c>
      <c r="DQ640" s="20">
        <v>-2.0529999999999999</v>
      </c>
      <c r="DR640">
        <v>3</v>
      </c>
      <c r="DS640">
        <v>0</v>
      </c>
      <c r="DT640">
        <v>0</v>
      </c>
      <c r="DU640">
        <v>0</v>
      </c>
      <c r="DV640">
        <v>0</v>
      </c>
      <c r="DW640">
        <v>104</v>
      </c>
      <c r="DX640">
        <v>102</v>
      </c>
      <c r="DY640">
        <v>82</v>
      </c>
      <c r="DZ640">
        <v>74</v>
      </c>
      <c r="EA640">
        <v>56</v>
      </c>
      <c r="EB640">
        <v>52</v>
      </c>
      <c r="EC640">
        <v>5.96</v>
      </c>
      <c r="ED640">
        <v>3.64</v>
      </c>
      <c r="EE640">
        <v>6</v>
      </c>
      <c r="EF640">
        <v>3</v>
      </c>
      <c r="EG640" s="41">
        <f t="shared" si="210"/>
        <v>0.10714285714285714</v>
      </c>
      <c r="EH640" s="43">
        <f t="shared" si="211"/>
        <v>0.94230769230769229</v>
      </c>
      <c r="EI640" s="44">
        <f t="shared" si="212"/>
        <v>1.0494505494505495</v>
      </c>
      <c r="EJ640">
        <v>104</v>
      </c>
      <c r="EK640">
        <v>102</v>
      </c>
      <c r="EL640">
        <v>82</v>
      </c>
      <c r="EM640">
        <v>74</v>
      </c>
      <c r="EN640">
        <v>56</v>
      </c>
      <c r="EO640">
        <v>52</v>
      </c>
      <c r="EP640">
        <v>6</v>
      </c>
      <c r="EQ640">
        <v>3</v>
      </c>
      <c r="ER640">
        <v>52</v>
      </c>
      <c r="ES640">
        <v>50</v>
      </c>
      <c r="ET640">
        <v>23</v>
      </c>
      <c r="EU640">
        <v>14</v>
      </c>
      <c r="EV640">
        <v>3</v>
      </c>
      <c r="EW640">
        <v>1</v>
      </c>
      <c r="EX640">
        <v>7</v>
      </c>
      <c r="EY640">
        <v>7</v>
      </c>
      <c r="EZ640">
        <v>0.1</v>
      </c>
      <c r="FA640">
        <v>0.2</v>
      </c>
      <c r="FB640">
        <v>0.30000000000000004</v>
      </c>
      <c r="FC640" s="20">
        <v>1.32</v>
      </c>
      <c r="FD640" s="26">
        <f t="shared" si="213"/>
        <v>0.12000000000000001</v>
      </c>
      <c r="FE640">
        <v>5.5400000000000005E-2</v>
      </c>
      <c r="FF640">
        <v>0</v>
      </c>
      <c r="FG640">
        <v>-0.05</v>
      </c>
      <c r="FH640">
        <v>-0.05</v>
      </c>
      <c r="FL640" s="42">
        <f t="shared" si="214"/>
        <v>23</v>
      </c>
      <c r="FM640" s="20">
        <f t="shared" si="215"/>
        <v>5.333333333333333</v>
      </c>
      <c r="FN640" s="41">
        <v>3.3579033600000002E-2</v>
      </c>
      <c r="FO640" s="20">
        <f t="shared" si="216"/>
        <v>2.4</v>
      </c>
      <c r="FP640" s="20">
        <f t="shared" si="217"/>
        <v>2.5893999999999999</v>
      </c>
      <c r="FQ640" s="20">
        <f t="shared" si="218"/>
        <v>104.30379746835443</v>
      </c>
      <c r="FR640">
        <v>13</v>
      </c>
      <c r="FS640" t="s">
        <v>1577</v>
      </c>
      <c r="FT640">
        <v>275</v>
      </c>
      <c r="FV640" t="s">
        <v>751</v>
      </c>
      <c r="FW640" s="45">
        <v>722500</v>
      </c>
      <c r="FX640" s="45">
        <v>673333</v>
      </c>
      <c r="FY640">
        <v>11</v>
      </c>
      <c r="FZ640">
        <v>1</v>
      </c>
      <c r="GA640">
        <v>2</v>
      </c>
      <c r="GB640">
        <v>3</v>
      </c>
      <c r="GC640">
        <v>1</v>
      </c>
      <c r="GD640">
        <v>6</v>
      </c>
      <c r="GE640">
        <v>9</v>
      </c>
      <c r="GF640">
        <v>119</v>
      </c>
      <c r="GG640">
        <v>0.1</v>
      </c>
      <c r="GH640">
        <v>0.2</v>
      </c>
      <c r="GI640">
        <v>0.30000000000000004</v>
      </c>
      <c r="GJ640" s="42">
        <f t="shared" si="219"/>
        <v>2.4</v>
      </c>
    </row>
    <row r="641" spans="1:192" x14ac:dyDescent="0.45">
      <c r="A641" s="40">
        <v>32253</v>
      </c>
      <c r="B641" t="s">
        <v>3329</v>
      </c>
      <c r="C641" t="s">
        <v>442</v>
      </c>
      <c r="D641" t="s">
        <v>107</v>
      </c>
      <c r="E641" t="s">
        <v>107</v>
      </c>
      <c r="F641">
        <v>73</v>
      </c>
      <c r="G641">
        <v>196</v>
      </c>
      <c r="H641">
        <v>2007</v>
      </c>
      <c r="I641">
        <v>6</v>
      </c>
      <c r="J641">
        <v>173</v>
      </c>
      <c r="K641" t="s">
        <v>92</v>
      </c>
      <c r="L641">
        <v>2009</v>
      </c>
      <c r="M641">
        <v>29</v>
      </c>
      <c r="N641">
        <v>9</v>
      </c>
      <c r="O641">
        <v>8474009</v>
      </c>
      <c r="P641" t="s">
        <v>3330</v>
      </c>
      <c r="Q641" t="s">
        <v>3331</v>
      </c>
      <c r="R641" t="s">
        <v>3332</v>
      </c>
      <c r="S641" t="s">
        <v>1586</v>
      </c>
      <c r="T641" t="s">
        <v>716</v>
      </c>
      <c r="U641" t="s">
        <v>307</v>
      </c>
      <c r="V641">
        <v>71</v>
      </c>
      <c r="W641">
        <v>12</v>
      </c>
      <c r="X641">
        <v>13</v>
      </c>
      <c r="Y641">
        <v>8</v>
      </c>
      <c r="Z641">
        <v>25</v>
      </c>
      <c r="AA641">
        <v>13</v>
      </c>
      <c r="AB641">
        <v>39</v>
      </c>
      <c r="AC641" s="26">
        <f t="shared" si="198"/>
        <v>0.352112676056338</v>
      </c>
      <c r="AD641" s="20">
        <f t="shared" si="199"/>
        <v>-7.621621621621621</v>
      </c>
      <c r="AE641" s="20">
        <v>9.9819999999999993</v>
      </c>
      <c r="AF641">
        <v>4</v>
      </c>
      <c r="AG641">
        <v>-5.6</v>
      </c>
      <c r="AH641">
        <v>20</v>
      </c>
      <c r="AI641">
        <v>1673</v>
      </c>
      <c r="AJ641">
        <v>66608</v>
      </c>
      <c r="AK641" s="20">
        <v>1110.1333333333</v>
      </c>
      <c r="AL641">
        <v>1110.1500000000001</v>
      </c>
      <c r="AM641">
        <v>1110</v>
      </c>
      <c r="AN641" s="26">
        <f t="shared" si="200"/>
        <v>15.635680751173711</v>
      </c>
      <c r="AO641">
        <v>25.87</v>
      </c>
      <c r="AP641" s="41">
        <f t="shared" si="201"/>
        <v>0.58139534883720934</v>
      </c>
      <c r="AQ641">
        <v>144</v>
      </c>
      <c r="AR641">
        <v>144</v>
      </c>
      <c r="AS641">
        <v>144</v>
      </c>
      <c r="AT641">
        <v>121</v>
      </c>
      <c r="AU641">
        <v>121</v>
      </c>
      <c r="AV641">
        <v>83</v>
      </c>
      <c r="AW641">
        <v>85</v>
      </c>
      <c r="AX641">
        <v>46</v>
      </c>
      <c r="AY641">
        <v>2</v>
      </c>
      <c r="AZ641">
        <v>5</v>
      </c>
      <c r="BA641" s="42">
        <f t="shared" si="202"/>
        <v>7</v>
      </c>
      <c r="BB641">
        <v>10.039999999999999</v>
      </c>
      <c r="BC641">
        <v>29.698799999999999</v>
      </c>
      <c r="BD641" s="20">
        <v>176.4</v>
      </c>
      <c r="BE641" s="20">
        <f t="shared" si="203"/>
        <v>320.39999999999998</v>
      </c>
      <c r="BF641" s="20">
        <f t="shared" si="204"/>
        <v>17.316578840697197</v>
      </c>
      <c r="BG641">
        <v>304</v>
      </c>
      <c r="BH641">
        <v>375</v>
      </c>
      <c r="BI641">
        <v>623</v>
      </c>
      <c r="BJ641" s="41">
        <f t="shared" si="205"/>
        <v>0.32793959007551243</v>
      </c>
      <c r="BK641">
        <v>18</v>
      </c>
      <c r="BL641">
        <v>18</v>
      </c>
      <c r="BM641">
        <v>46</v>
      </c>
      <c r="BN641" s="42">
        <f t="shared" si="206"/>
        <v>-28</v>
      </c>
      <c r="BO641">
        <v>38</v>
      </c>
      <c r="BP641">
        <v>33</v>
      </c>
      <c r="BQ641">
        <v>64</v>
      </c>
      <c r="BR641">
        <v>72</v>
      </c>
      <c r="BS641" s="41">
        <f t="shared" si="207"/>
        <v>7.4457083764219237E-2</v>
      </c>
      <c r="BT641">
        <v>527</v>
      </c>
      <c r="BU641">
        <v>443</v>
      </c>
      <c r="BV641" s="41">
        <f t="shared" si="208"/>
        <v>0.54329896907216491</v>
      </c>
      <c r="BW641">
        <v>241</v>
      </c>
      <c r="BX641">
        <v>221</v>
      </c>
      <c r="BY641">
        <v>169</v>
      </c>
      <c r="BZ641">
        <v>126</v>
      </c>
      <c r="CA641">
        <v>117</v>
      </c>
      <c r="CB641">
        <v>96</v>
      </c>
      <c r="CC641">
        <v>135</v>
      </c>
      <c r="CD641">
        <v>117</v>
      </c>
      <c r="CE641">
        <v>216</v>
      </c>
      <c r="CF641">
        <v>165</v>
      </c>
      <c r="CG641">
        <v>303</v>
      </c>
      <c r="CH641">
        <v>280</v>
      </c>
      <c r="CI641">
        <v>0</v>
      </c>
      <c r="CJ641">
        <v>0</v>
      </c>
      <c r="CK641">
        <v>1</v>
      </c>
      <c r="CL641">
        <v>0</v>
      </c>
      <c r="CM641">
        <v>2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1</v>
      </c>
      <c r="CT641">
        <v>2</v>
      </c>
      <c r="CU641">
        <v>1</v>
      </c>
      <c r="CV641">
        <v>6</v>
      </c>
      <c r="CW641">
        <v>0</v>
      </c>
      <c r="CX641">
        <v>0</v>
      </c>
      <c r="CY641">
        <v>2</v>
      </c>
      <c r="CZ641">
        <v>36</v>
      </c>
      <c r="DA641">
        <v>7</v>
      </c>
      <c r="DB641">
        <v>3</v>
      </c>
      <c r="DC641">
        <v>10</v>
      </c>
      <c r="DD641">
        <v>4</v>
      </c>
      <c r="DE641">
        <v>6</v>
      </c>
      <c r="DF641">
        <v>4</v>
      </c>
      <c r="DG641">
        <v>49</v>
      </c>
      <c r="DH641">
        <v>10</v>
      </c>
      <c r="DI641">
        <v>12</v>
      </c>
      <c r="DJ641">
        <v>10</v>
      </c>
      <c r="DK641">
        <v>10</v>
      </c>
      <c r="DL641">
        <v>0</v>
      </c>
      <c r="DM641">
        <v>11</v>
      </c>
      <c r="DN641">
        <v>11</v>
      </c>
      <c r="DO641">
        <v>0</v>
      </c>
      <c r="DP641" s="42">
        <f t="shared" si="209"/>
        <v>2</v>
      </c>
      <c r="DQ641" s="20">
        <v>-0.56700000000000006</v>
      </c>
      <c r="DR641">
        <v>10</v>
      </c>
      <c r="DS641">
        <v>0</v>
      </c>
      <c r="DT641">
        <v>0</v>
      </c>
      <c r="DU641">
        <v>0</v>
      </c>
      <c r="DV641">
        <v>0</v>
      </c>
      <c r="DW641">
        <v>924</v>
      </c>
      <c r="DX641">
        <v>1204</v>
      </c>
      <c r="DY641">
        <v>693</v>
      </c>
      <c r="DZ641">
        <v>895</v>
      </c>
      <c r="EA641">
        <v>499</v>
      </c>
      <c r="EB641">
        <v>647</v>
      </c>
      <c r="EC641">
        <v>44.04</v>
      </c>
      <c r="ED641">
        <v>61.14</v>
      </c>
      <c r="EE641">
        <v>43</v>
      </c>
      <c r="EF641">
        <v>55</v>
      </c>
      <c r="EG641" s="41">
        <f t="shared" si="210"/>
        <v>8.617234468937876E-2</v>
      </c>
      <c r="EH641" s="43">
        <f t="shared" si="211"/>
        <v>0.91499227202472955</v>
      </c>
      <c r="EI641" s="44">
        <f t="shared" si="212"/>
        <v>1.0011646167141084</v>
      </c>
      <c r="EJ641">
        <v>925</v>
      </c>
      <c r="EK641">
        <v>1201</v>
      </c>
      <c r="EL641">
        <v>694</v>
      </c>
      <c r="EM641">
        <v>892</v>
      </c>
      <c r="EN641">
        <v>501</v>
      </c>
      <c r="EO641">
        <v>644</v>
      </c>
      <c r="EP641">
        <v>43</v>
      </c>
      <c r="EQ641">
        <v>54</v>
      </c>
      <c r="ER641">
        <v>412</v>
      </c>
      <c r="ES641">
        <v>564</v>
      </c>
      <c r="ET641">
        <v>157</v>
      </c>
      <c r="EU641">
        <v>222</v>
      </c>
      <c r="EV641">
        <v>26</v>
      </c>
      <c r="EW641">
        <v>22</v>
      </c>
      <c r="EX641">
        <v>68</v>
      </c>
      <c r="EY641">
        <v>69</v>
      </c>
      <c r="EZ641">
        <v>0.7</v>
      </c>
      <c r="FA641">
        <v>1.2</v>
      </c>
      <c r="FB641">
        <v>2</v>
      </c>
      <c r="FC641" s="20">
        <v>24.66</v>
      </c>
      <c r="FD641" s="26">
        <f t="shared" si="213"/>
        <v>0.34732394366197183</v>
      </c>
      <c r="FE641">
        <v>1.9064000000000001</v>
      </c>
      <c r="FF641">
        <v>0.04</v>
      </c>
      <c r="FG641">
        <v>-0.5</v>
      </c>
      <c r="FH641">
        <v>-0.47</v>
      </c>
      <c r="FI641">
        <v>1</v>
      </c>
      <c r="FJ641">
        <v>0</v>
      </c>
      <c r="FK641">
        <v>0</v>
      </c>
      <c r="FL641" s="42">
        <f t="shared" si="214"/>
        <v>110</v>
      </c>
      <c r="FM641" s="20">
        <f t="shared" si="215"/>
        <v>8.1999999999999993</v>
      </c>
      <c r="FN641" s="41">
        <v>5.56592567E-2</v>
      </c>
      <c r="FO641" s="20">
        <f t="shared" si="216"/>
        <v>23</v>
      </c>
      <c r="FP641" s="20">
        <f t="shared" si="217"/>
        <v>24.886600000000001</v>
      </c>
      <c r="FQ641" s="20">
        <f t="shared" si="218"/>
        <v>115.01148493446831</v>
      </c>
      <c r="FR641">
        <v>11</v>
      </c>
      <c r="FS641" t="s">
        <v>111</v>
      </c>
      <c r="FT641">
        <v>550</v>
      </c>
      <c r="FV641" t="s">
        <v>711</v>
      </c>
      <c r="FW641" s="45">
        <v>4100000</v>
      </c>
      <c r="FX641" s="45">
        <v>4100000</v>
      </c>
      <c r="FY641">
        <v>478</v>
      </c>
      <c r="FZ641">
        <v>87</v>
      </c>
      <c r="GA641">
        <v>125</v>
      </c>
      <c r="GB641">
        <v>212</v>
      </c>
      <c r="GC641">
        <v>28</v>
      </c>
      <c r="GD641">
        <v>137</v>
      </c>
      <c r="GE641">
        <v>767</v>
      </c>
      <c r="GF641">
        <v>7395</v>
      </c>
      <c r="GG641">
        <v>12.5</v>
      </c>
      <c r="GH641">
        <v>8</v>
      </c>
      <c r="GI641">
        <v>20.5</v>
      </c>
      <c r="GJ641" s="42">
        <f t="shared" si="219"/>
        <v>23</v>
      </c>
    </row>
    <row r="642" spans="1:192" x14ac:dyDescent="0.45">
      <c r="A642" s="40">
        <v>34851</v>
      </c>
      <c r="B642" t="s">
        <v>3333</v>
      </c>
      <c r="C642" t="s">
        <v>145</v>
      </c>
      <c r="D642" t="s">
        <v>91</v>
      </c>
      <c r="E642" t="s">
        <v>91</v>
      </c>
      <c r="F642">
        <v>71</v>
      </c>
      <c r="G642">
        <v>158</v>
      </c>
      <c r="H642">
        <v>2014</v>
      </c>
      <c r="I642">
        <v>6</v>
      </c>
      <c r="J642">
        <v>178</v>
      </c>
      <c r="K642" t="s">
        <v>92</v>
      </c>
      <c r="L642">
        <v>2017</v>
      </c>
      <c r="M642">
        <v>22</v>
      </c>
      <c r="N642">
        <v>1</v>
      </c>
      <c r="O642">
        <v>8478106</v>
      </c>
      <c r="P642" t="s">
        <v>3334</v>
      </c>
      <c r="Q642" t="s">
        <v>3335</v>
      </c>
      <c r="R642" t="s">
        <v>3336</v>
      </c>
      <c r="S642" t="s">
        <v>2336</v>
      </c>
      <c r="T642" t="s">
        <v>710</v>
      </c>
      <c r="U642" t="s">
        <v>188</v>
      </c>
      <c r="V642">
        <v>5</v>
      </c>
      <c r="W642">
        <v>0</v>
      </c>
      <c r="X642">
        <v>3</v>
      </c>
      <c r="Y642">
        <v>1</v>
      </c>
      <c r="Z642">
        <v>3</v>
      </c>
      <c r="AA642">
        <v>26</v>
      </c>
      <c r="AB642">
        <v>73</v>
      </c>
      <c r="AC642" s="26">
        <f t="shared" si="198"/>
        <v>0.6</v>
      </c>
      <c r="AD642" s="20">
        <f t="shared" si="199"/>
        <v>0</v>
      </c>
      <c r="AE642" s="20">
        <v>0.89100000000000001</v>
      </c>
      <c r="AF642">
        <v>2</v>
      </c>
      <c r="AG642">
        <v>-0.1</v>
      </c>
      <c r="AH642">
        <v>0</v>
      </c>
      <c r="AI642">
        <v>81</v>
      </c>
      <c r="AJ642">
        <v>4020</v>
      </c>
      <c r="AK642" s="20">
        <v>67</v>
      </c>
      <c r="AL642">
        <v>67</v>
      </c>
      <c r="AM642">
        <v>67</v>
      </c>
      <c r="AN642" s="26">
        <f t="shared" si="200"/>
        <v>13.4</v>
      </c>
      <c r="AO642">
        <v>22.58</v>
      </c>
      <c r="AP642" s="41">
        <f t="shared" si="201"/>
        <v>0.6</v>
      </c>
      <c r="AQ642">
        <v>15</v>
      </c>
      <c r="AR642">
        <v>15</v>
      </c>
      <c r="AS642">
        <v>15</v>
      </c>
      <c r="AT642">
        <v>10</v>
      </c>
      <c r="AU642">
        <v>10</v>
      </c>
      <c r="AV642">
        <v>9</v>
      </c>
      <c r="AW642">
        <v>6</v>
      </c>
      <c r="AX642">
        <v>2</v>
      </c>
      <c r="AY642">
        <v>0</v>
      </c>
      <c r="AZ642">
        <v>0</v>
      </c>
      <c r="BA642" s="42">
        <f t="shared" si="202"/>
        <v>0</v>
      </c>
      <c r="BB642">
        <v>0.48</v>
      </c>
      <c r="BC642">
        <v>38</v>
      </c>
      <c r="BD642" s="20">
        <v>11.8</v>
      </c>
      <c r="BE642" s="20">
        <f t="shared" si="203"/>
        <v>26.8</v>
      </c>
      <c r="BF642" s="20">
        <f t="shared" si="204"/>
        <v>24</v>
      </c>
      <c r="BG642">
        <v>28</v>
      </c>
      <c r="BH642">
        <v>19</v>
      </c>
      <c r="BI642">
        <v>17</v>
      </c>
      <c r="BJ642" s="41">
        <f t="shared" si="205"/>
        <v>0.62222222222222223</v>
      </c>
      <c r="BK642">
        <v>0</v>
      </c>
      <c r="BL642">
        <v>0</v>
      </c>
      <c r="BM642">
        <v>3</v>
      </c>
      <c r="BN642" s="42">
        <f t="shared" si="206"/>
        <v>-3</v>
      </c>
      <c r="BO642">
        <v>1</v>
      </c>
      <c r="BP642">
        <v>0</v>
      </c>
      <c r="BQ642">
        <v>3</v>
      </c>
      <c r="BR642">
        <v>2</v>
      </c>
      <c r="BS642" s="41">
        <f t="shared" si="207"/>
        <v>4.4444444444444446E-2</v>
      </c>
      <c r="BT642">
        <v>0</v>
      </c>
      <c r="BU642">
        <v>1</v>
      </c>
      <c r="BV642" s="41">
        <f t="shared" si="208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1</v>
      </c>
      <c r="DD642">
        <v>2</v>
      </c>
      <c r="DE642">
        <v>0</v>
      </c>
      <c r="DF642">
        <v>0</v>
      </c>
      <c r="DG642">
        <v>6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 s="42">
        <f t="shared" si="209"/>
        <v>0</v>
      </c>
      <c r="DQ642" s="20">
        <v>-5.2000000000000005E-2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49</v>
      </c>
      <c r="DX642">
        <v>67</v>
      </c>
      <c r="DY642">
        <v>38</v>
      </c>
      <c r="DZ642">
        <v>43</v>
      </c>
      <c r="EA642">
        <v>34</v>
      </c>
      <c r="EB642">
        <v>34</v>
      </c>
      <c r="EC642">
        <v>1.52</v>
      </c>
      <c r="ED642">
        <v>1.58</v>
      </c>
      <c r="EE642">
        <v>5</v>
      </c>
      <c r="EF642">
        <v>2</v>
      </c>
      <c r="EG642" s="41">
        <f t="shared" si="210"/>
        <v>0.14705882352941177</v>
      </c>
      <c r="EH642" s="43">
        <f t="shared" si="211"/>
        <v>0.94117647058823528</v>
      </c>
      <c r="EI642" s="44">
        <f t="shared" si="212"/>
        <v>1.088235294117647</v>
      </c>
      <c r="EJ642">
        <v>48</v>
      </c>
      <c r="EK642">
        <v>67</v>
      </c>
      <c r="EL642">
        <v>37</v>
      </c>
      <c r="EM642">
        <v>43</v>
      </c>
      <c r="EN642">
        <v>33</v>
      </c>
      <c r="EO642">
        <v>34</v>
      </c>
      <c r="EP642">
        <v>5</v>
      </c>
      <c r="EQ642">
        <v>2</v>
      </c>
      <c r="ER642">
        <v>21</v>
      </c>
      <c r="ES642">
        <v>33</v>
      </c>
      <c r="ET642">
        <v>4</v>
      </c>
      <c r="EU642">
        <v>7</v>
      </c>
      <c r="EV642">
        <v>1</v>
      </c>
      <c r="EW642">
        <v>1</v>
      </c>
      <c r="EX642">
        <v>3</v>
      </c>
      <c r="EY642">
        <v>2</v>
      </c>
      <c r="EZ642">
        <v>0.1</v>
      </c>
      <c r="FA642">
        <v>0.2</v>
      </c>
      <c r="FB642">
        <v>0.30000000000000004</v>
      </c>
      <c r="FC642" s="20">
        <v>2.17</v>
      </c>
      <c r="FD642" s="26">
        <f t="shared" si="213"/>
        <v>0.434</v>
      </c>
      <c r="FE642">
        <v>4.3E-3</v>
      </c>
      <c r="FF642">
        <v>0</v>
      </c>
      <c r="FG642">
        <v>0</v>
      </c>
      <c r="FH642">
        <v>0</v>
      </c>
      <c r="FL642" s="42">
        <f t="shared" si="214"/>
        <v>2</v>
      </c>
      <c r="FM642" s="20">
        <f t="shared" si="215"/>
        <v>0</v>
      </c>
      <c r="FN642" s="41">
        <v>0</v>
      </c>
      <c r="FO642" s="20">
        <f t="shared" si="216"/>
        <v>3</v>
      </c>
      <c r="FP642" s="20">
        <f t="shared" si="217"/>
        <v>2.9895999999999998</v>
      </c>
      <c r="FQ642" s="20">
        <f t="shared" si="218"/>
        <v>103.88059701492537</v>
      </c>
      <c r="FV642" t="s">
        <v>751</v>
      </c>
      <c r="FW642" s="45">
        <v>925000</v>
      </c>
      <c r="FX642" s="45">
        <v>925000</v>
      </c>
      <c r="FY642">
        <v>5</v>
      </c>
      <c r="FZ642">
        <v>0</v>
      </c>
      <c r="GA642">
        <v>3</v>
      </c>
      <c r="GB642">
        <v>3</v>
      </c>
      <c r="GC642">
        <v>2</v>
      </c>
      <c r="GD642">
        <v>0</v>
      </c>
      <c r="GE642">
        <v>9</v>
      </c>
      <c r="GF642">
        <v>67</v>
      </c>
      <c r="GG642">
        <v>0.1</v>
      </c>
      <c r="GH642">
        <v>0.2</v>
      </c>
      <c r="GI642">
        <v>0.30000000000000004</v>
      </c>
      <c r="GJ642" s="42">
        <f t="shared" si="219"/>
        <v>3</v>
      </c>
    </row>
    <row r="643" spans="1:192" x14ac:dyDescent="0.45">
      <c r="A643" s="40">
        <v>32560</v>
      </c>
      <c r="B643" t="s">
        <v>1162</v>
      </c>
      <c r="C643" t="s">
        <v>282</v>
      </c>
      <c r="D643" t="s">
        <v>107</v>
      </c>
      <c r="E643" t="s">
        <v>107</v>
      </c>
      <c r="F643">
        <v>73</v>
      </c>
      <c r="G643">
        <v>219</v>
      </c>
      <c r="H643">
        <v>2007</v>
      </c>
      <c r="I643">
        <v>1</v>
      </c>
      <c r="J643">
        <v>18</v>
      </c>
      <c r="K643" t="s">
        <v>92</v>
      </c>
      <c r="L643">
        <v>2010</v>
      </c>
      <c r="M643">
        <v>28</v>
      </c>
      <c r="N643">
        <v>8</v>
      </c>
      <c r="O643">
        <v>8474013</v>
      </c>
      <c r="P643" t="s">
        <v>3337</v>
      </c>
      <c r="Q643" t="s">
        <v>3338</v>
      </c>
      <c r="R643" t="s">
        <v>3339</v>
      </c>
      <c r="S643" t="s">
        <v>2127</v>
      </c>
      <c r="T643" t="s">
        <v>720</v>
      </c>
      <c r="U643" t="s">
        <v>3340</v>
      </c>
      <c r="V643">
        <v>67</v>
      </c>
      <c r="W643">
        <v>5</v>
      </c>
      <c r="X643">
        <v>15</v>
      </c>
      <c r="Y643">
        <v>7</v>
      </c>
      <c r="Z643">
        <v>20</v>
      </c>
      <c r="AA643">
        <v>0</v>
      </c>
      <c r="AB643">
        <v>0</v>
      </c>
      <c r="AC643" s="26">
        <f t="shared" si="198"/>
        <v>0.29850746268656714</v>
      </c>
      <c r="AD643" s="20">
        <f t="shared" si="199"/>
        <v>4.7366863905325438</v>
      </c>
      <c r="AE643" s="20">
        <v>6.9660000000000002</v>
      </c>
      <c r="AF643">
        <v>14</v>
      </c>
      <c r="AG643">
        <v>5.0999999999999996</v>
      </c>
      <c r="AH643">
        <v>76</v>
      </c>
      <c r="AI643">
        <v>1587</v>
      </c>
      <c r="AJ643">
        <v>71457</v>
      </c>
      <c r="AK643" s="20">
        <v>1190.95</v>
      </c>
      <c r="AL643">
        <v>1190.95</v>
      </c>
      <c r="AM643">
        <v>1191</v>
      </c>
      <c r="AN643" s="26">
        <f t="shared" si="200"/>
        <v>17.775373134328358</v>
      </c>
      <c r="AO643">
        <v>29.72</v>
      </c>
      <c r="AP643" s="41">
        <f t="shared" si="201"/>
        <v>0.35714285714285715</v>
      </c>
      <c r="AQ643">
        <v>183</v>
      </c>
      <c r="AR643">
        <v>183</v>
      </c>
      <c r="AS643">
        <v>183</v>
      </c>
      <c r="AT643">
        <v>120</v>
      </c>
      <c r="AU643">
        <v>120</v>
      </c>
      <c r="AV643">
        <v>84</v>
      </c>
      <c r="AW643">
        <v>50</v>
      </c>
      <c r="AX643">
        <v>3</v>
      </c>
      <c r="AY643">
        <v>0</v>
      </c>
      <c r="AZ643">
        <v>5</v>
      </c>
      <c r="BA643" s="42">
        <f t="shared" si="202"/>
        <v>5</v>
      </c>
      <c r="BB643">
        <v>3.32</v>
      </c>
      <c r="BC643">
        <v>53.119</v>
      </c>
      <c r="BD643" s="20">
        <v>100.1</v>
      </c>
      <c r="BE643" s="20">
        <f t="shared" si="203"/>
        <v>283.10000000000002</v>
      </c>
      <c r="BF643" s="20">
        <f t="shared" si="204"/>
        <v>14.26256349972711</v>
      </c>
      <c r="BG643">
        <v>296</v>
      </c>
      <c r="BH643">
        <v>343</v>
      </c>
      <c r="BI643">
        <v>452</v>
      </c>
      <c r="BJ643" s="41">
        <f t="shared" si="205"/>
        <v>0.39572192513368987</v>
      </c>
      <c r="BK643">
        <v>95</v>
      </c>
      <c r="BL643">
        <v>95</v>
      </c>
      <c r="BM643">
        <v>124</v>
      </c>
      <c r="BN643" s="42">
        <f t="shared" si="206"/>
        <v>-29</v>
      </c>
      <c r="BO643">
        <v>36</v>
      </c>
      <c r="BP643">
        <v>27</v>
      </c>
      <c r="BQ643">
        <v>21</v>
      </c>
      <c r="BR643">
        <v>116</v>
      </c>
      <c r="BS643" s="41">
        <f t="shared" si="207"/>
        <v>0.12083333333333333</v>
      </c>
      <c r="BT643">
        <v>0</v>
      </c>
      <c r="BU643">
        <v>0</v>
      </c>
      <c r="BV643" s="41">
        <f t="shared" si="208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</v>
      </c>
      <c r="CT643">
        <v>0</v>
      </c>
      <c r="CU643">
        <v>0</v>
      </c>
      <c r="CV643">
        <v>2</v>
      </c>
      <c r="CW643">
        <v>1</v>
      </c>
      <c r="CX643">
        <v>1</v>
      </c>
      <c r="CY643">
        <v>5</v>
      </c>
      <c r="CZ643">
        <v>29</v>
      </c>
      <c r="DA643">
        <v>3</v>
      </c>
      <c r="DB643">
        <v>0</v>
      </c>
      <c r="DC643">
        <v>38</v>
      </c>
      <c r="DD643">
        <v>11</v>
      </c>
      <c r="DE643">
        <v>0</v>
      </c>
      <c r="DF643">
        <v>0</v>
      </c>
      <c r="DG643">
        <v>32</v>
      </c>
      <c r="DH643">
        <v>35</v>
      </c>
      <c r="DI643">
        <v>13</v>
      </c>
      <c r="DJ643">
        <v>35</v>
      </c>
      <c r="DK643">
        <v>33</v>
      </c>
      <c r="DL643">
        <v>2</v>
      </c>
      <c r="DM643">
        <v>14</v>
      </c>
      <c r="DN643">
        <v>12</v>
      </c>
      <c r="DO643">
        <v>2</v>
      </c>
      <c r="DP643" s="42">
        <f t="shared" si="209"/>
        <v>-22</v>
      </c>
      <c r="DQ643" s="20">
        <v>-14.367000000000001</v>
      </c>
      <c r="DR643">
        <v>33</v>
      </c>
      <c r="DS643">
        <v>2</v>
      </c>
      <c r="DT643">
        <v>0</v>
      </c>
      <c r="DU643">
        <v>0</v>
      </c>
      <c r="DV643">
        <v>0</v>
      </c>
      <c r="DW643">
        <v>1018</v>
      </c>
      <c r="DX643">
        <v>1174</v>
      </c>
      <c r="DY643">
        <v>777</v>
      </c>
      <c r="DZ643">
        <v>844</v>
      </c>
      <c r="EA643">
        <v>574</v>
      </c>
      <c r="EB643">
        <v>612</v>
      </c>
      <c r="EC643">
        <v>46.44</v>
      </c>
      <c r="ED643">
        <v>60.48</v>
      </c>
      <c r="EE643">
        <v>56</v>
      </c>
      <c r="EF643">
        <v>59</v>
      </c>
      <c r="EG643" s="41">
        <f t="shared" si="210"/>
        <v>9.7560975609756101E-2</v>
      </c>
      <c r="EH643" s="43">
        <f t="shared" si="211"/>
        <v>0.90359477124183007</v>
      </c>
      <c r="EI643" s="44">
        <f t="shared" si="212"/>
        <v>1.0011557468515861</v>
      </c>
      <c r="EJ643">
        <v>1017</v>
      </c>
      <c r="EK643">
        <v>1177</v>
      </c>
      <c r="EL643">
        <v>776</v>
      </c>
      <c r="EM643">
        <v>846</v>
      </c>
      <c r="EN643">
        <v>573</v>
      </c>
      <c r="EO643">
        <v>613</v>
      </c>
      <c r="EP643">
        <v>56</v>
      </c>
      <c r="EQ643">
        <v>59</v>
      </c>
      <c r="ER643">
        <v>514</v>
      </c>
      <c r="ES643">
        <v>609</v>
      </c>
      <c r="ET643">
        <v>196</v>
      </c>
      <c r="EU643">
        <v>255</v>
      </c>
      <c r="EV643">
        <v>28</v>
      </c>
      <c r="EW643">
        <v>33</v>
      </c>
      <c r="EX643">
        <v>90</v>
      </c>
      <c r="EY643">
        <v>78</v>
      </c>
      <c r="EZ643">
        <v>1.1000000000000001</v>
      </c>
      <c r="FA643">
        <v>3.5</v>
      </c>
      <c r="FB643">
        <v>4.5999999999999996</v>
      </c>
      <c r="FC643" s="20">
        <v>25.2</v>
      </c>
      <c r="FD643" s="26">
        <f t="shared" si="213"/>
        <v>0.37611940298507462</v>
      </c>
      <c r="FE643">
        <v>0.93580000000000008</v>
      </c>
      <c r="FF643">
        <v>0.11</v>
      </c>
      <c r="FG643">
        <v>-0.17</v>
      </c>
      <c r="FH643">
        <v>-0.06</v>
      </c>
      <c r="FL643" s="42">
        <f t="shared" si="214"/>
        <v>289</v>
      </c>
      <c r="FM643" s="20">
        <f t="shared" si="215"/>
        <v>3.5151515151515151</v>
      </c>
      <c r="FN643" s="41">
        <v>5.4645890700000005E-2</v>
      </c>
      <c r="FO643" s="20">
        <f t="shared" si="216"/>
        <v>12.4</v>
      </c>
      <c r="FP643" s="20">
        <f t="shared" si="217"/>
        <v>17.1266</v>
      </c>
      <c r="FQ643" s="20">
        <f t="shared" si="218"/>
        <v>110.43284772660481</v>
      </c>
      <c r="FR643">
        <v>4</v>
      </c>
      <c r="FS643" t="s">
        <v>3341</v>
      </c>
      <c r="FT643">
        <v>195</v>
      </c>
      <c r="FV643" t="s">
        <v>711</v>
      </c>
      <c r="FW643" s="45">
        <v>2500000</v>
      </c>
      <c r="FX643" s="45">
        <v>2100000</v>
      </c>
      <c r="FY643">
        <v>405</v>
      </c>
      <c r="FZ643">
        <v>20</v>
      </c>
      <c r="GA643">
        <v>77</v>
      </c>
      <c r="GB643">
        <v>97</v>
      </c>
      <c r="GC643">
        <v>75</v>
      </c>
      <c r="GD643">
        <v>356</v>
      </c>
      <c r="GE643">
        <v>423</v>
      </c>
      <c r="GF643">
        <v>7017</v>
      </c>
      <c r="GG643">
        <v>4.0999999999999996</v>
      </c>
      <c r="GH643">
        <v>19.7</v>
      </c>
      <c r="GI643">
        <v>23.8</v>
      </c>
      <c r="GJ643" s="42">
        <f t="shared" si="219"/>
        <v>12.4</v>
      </c>
    </row>
    <row r="644" spans="1:192" x14ac:dyDescent="0.45">
      <c r="A644" s="40">
        <v>34868</v>
      </c>
      <c r="B644" t="s">
        <v>222</v>
      </c>
      <c r="D644" t="s">
        <v>223</v>
      </c>
      <c r="E644" t="s">
        <v>223</v>
      </c>
      <c r="F644">
        <v>72</v>
      </c>
      <c r="G644">
        <v>212</v>
      </c>
      <c r="K644" t="s">
        <v>92</v>
      </c>
      <c r="L644">
        <v>2017</v>
      </c>
      <c r="M644">
        <v>22</v>
      </c>
      <c r="N644">
        <v>1</v>
      </c>
      <c r="O644">
        <v>8480158</v>
      </c>
      <c r="P644" t="s">
        <v>3342</v>
      </c>
      <c r="Q644" t="s">
        <v>3343</v>
      </c>
      <c r="R644" t="s">
        <v>3344</v>
      </c>
      <c r="S644" t="s">
        <v>1304</v>
      </c>
      <c r="T644" t="s">
        <v>720</v>
      </c>
      <c r="U644" t="s">
        <v>129</v>
      </c>
      <c r="V644">
        <v>48</v>
      </c>
      <c r="W644">
        <v>3</v>
      </c>
      <c r="X644">
        <v>8</v>
      </c>
      <c r="Y644">
        <v>3</v>
      </c>
      <c r="Z644">
        <v>11</v>
      </c>
      <c r="AA644">
        <v>20</v>
      </c>
      <c r="AB644">
        <v>58</v>
      </c>
      <c r="AC644" s="26">
        <f t="shared" ref="AC644:AC707" si="220">Z644/V644</f>
        <v>0.22916666666666666</v>
      </c>
      <c r="AD644" s="20">
        <f t="shared" ref="AD644:AD707" si="221">IF(FY644&gt;V644,Z644-V644*(GB644-Z644)/(FY644-V644),0)</f>
        <v>0</v>
      </c>
      <c r="AE644" s="20">
        <v>3.9380000000000002</v>
      </c>
      <c r="AF644">
        <v>4</v>
      </c>
      <c r="AG644">
        <v>3.1</v>
      </c>
      <c r="AH644">
        <v>28</v>
      </c>
      <c r="AI644">
        <v>958</v>
      </c>
      <c r="AJ644">
        <v>39420</v>
      </c>
      <c r="AK644" s="20">
        <v>657</v>
      </c>
      <c r="AL644">
        <v>657</v>
      </c>
      <c r="AM644">
        <v>657</v>
      </c>
      <c r="AN644" s="26">
        <f t="shared" ref="AN644:AN707" si="222">AJ644/60/V644</f>
        <v>13.6875</v>
      </c>
      <c r="AO644">
        <v>23.16</v>
      </c>
      <c r="AP644" s="41">
        <f t="shared" ref="AP644:AP707" si="223">IF(EE644&gt;0,Z644/EE644,0)</f>
        <v>0.33333333333333331</v>
      </c>
      <c r="AQ644">
        <v>117</v>
      </c>
      <c r="AR644">
        <v>117</v>
      </c>
      <c r="AS644">
        <v>117</v>
      </c>
      <c r="AT644">
        <v>71</v>
      </c>
      <c r="AU644">
        <v>71</v>
      </c>
      <c r="AV644">
        <v>46</v>
      </c>
      <c r="AW644">
        <v>26</v>
      </c>
      <c r="AX644">
        <v>4</v>
      </c>
      <c r="AY644">
        <v>1</v>
      </c>
      <c r="AZ644">
        <v>4</v>
      </c>
      <c r="BA644" s="42">
        <f t="shared" ref="BA644:BA707" si="224">AY644+AZ644</f>
        <v>5</v>
      </c>
      <c r="BB644">
        <v>2.1</v>
      </c>
      <c r="BC644">
        <v>57.326099999999997</v>
      </c>
      <c r="BD644" s="20">
        <v>57.2</v>
      </c>
      <c r="BE644" s="20">
        <f t="shared" ref="BE644:BE707" si="225">AQ644+BD644</f>
        <v>174.2</v>
      </c>
      <c r="BF644" s="20">
        <f t="shared" ref="BF644:BF707" si="226">IF(AL644&gt;0,BE644/AL644*60,0)</f>
        <v>15.908675799086758</v>
      </c>
      <c r="BG644">
        <v>205</v>
      </c>
      <c r="BH644">
        <v>210</v>
      </c>
      <c r="BI644">
        <v>161</v>
      </c>
      <c r="BJ644" s="41">
        <f t="shared" ref="BJ644:BJ707" si="227">BG644/(BG644+BI644)</f>
        <v>0.56010928961748629</v>
      </c>
      <c r="BK644">
        <v>121</v>
      </c>
      <c r="BL644">
        <v>121</v>
      </c>
      <c r="BM644">
        <v>86</v>
      </c>
      <c r="BN644" s="42">
        <f t="shared" ref="BN644:BN707" si="228">BL644-BM644</f>
        <v>35</v>
      </c>
      <c r="BO644">
        <v>25</v>
      </c>
      <c r="BP644">
        <v>36</v>
      </c>
      <c r="BQ644">
        <v>13</v>
      </c>
      <c r="BR644">
        <v>36</v>
      </c>
      <c r="BS644" s="41">
        <f t="shared" ref="BS644:BS707" si="229">BR644/(DZ644+BR644)</f>
        <v>6.8181818181818177E-2</v>
      </c>
      <c r="BT644">
        <v>0</v>
      </c>
      <c r="BU644">
        <v>0</v>
      </c>
      <c r="BV644" s="41">
        <f t="shared" ref="BV644:BV707" si="230">IF(BT644+BU644&gt;0,BT644/(BT644+BU644),0)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2</v>
      </c>
      <c r="CY644">
        <v>0</v>
      </c>
      <c r="CZ644">
        <v>23</v>
      </c>
      <c r="DA644">
        <v>1</v>
      </c>
      <c r="DB644">
        <v>0</v>
      </c>
      <c r="DC644">
        <v>18</v>
      </c>
      <c r="DD644">
        <v>11</v>
      </c>
      <c r="DE644">
        <v>1</v>
      </c>
      <c r="DF644">
        <v>0</v>
      </c>
      <c r="DG644">
        <v>15</v>
      </c>
      <c r="DH644">
        <v>14</v>
      </c>
      <c r="DI644">
        <v>6</v>
      </c>
      <c r="DJ644">
        <v>14</v>
      </c>
      <c r="DK644">
        <v>14</v>
      </c>
      <c r="DL644">
        <v>0</v>
      </c>
      <c r="DM644">
        <v>5</v>
      </c>
      <c r="DN644">
        <v>5</v>
      </c>
      <c r="DO644">
        <v>0</v>
      </c>
      <c r="DP644" s="42">
        <f t="shared" ref="DP644:DP707" si="231">DI644-DH644</f>
        <v>-8</v>
      </c>
      <c r="DQ644" s="20">
        <v>-6.0309999999999997</v>
      </c>
      <c r="DR644">
        <v>14</v>
      </c>
      <c r="DS644">
        <v>0</v>
      </c>
      <c r="DT644">
        <v>0</v>
      </c>
      <c r="DU644">
        <v>0</v>
      </c>
      <c r="DV644">
        <v>0</v>
      </c>
      <c r="DW644">
        <v>639</v>
      </c>
      <c r="DX644">
        <v>637</v>
      </c>
      <c r="DY644">
        <v>458</v>
      </c>
      <c r="DZ644">
        <v>492</v>
      </c>
      <c r="EA644">
        <v>319</v>
      </c>
      <c r="EB644">
        <v>358</v>
      </c>
      <c r="EC644">
        <v>27.13</v>
      </c>
      <c r="ED644">
        <v>28.31</v>
      </c>
      <c r="EE644">
        <v>33</v>
      </c>
      <c r="EF644">
        <v>31</v>
      </c>
      <c r="EG644" s="41">
        <f t="shared" ref="EG644:EG707" si="232">EE644/EA644</f>
        <v>0.10344827586206896</v>
      </c>
      <c r="EH644" s="43">
        <f t="shared" ref="EH644:EH707" si="233">1-EF644/EB644</f>
        <v>0.91340782122905029</v>
      </c>
      <c r="EI644" s="44">
        <f t="shared" ref="EI644:EI707" si="234">EG644+EH644</f>
        <v>1.0168560970911193</v>
      </c>
      <c r="EJ644">
        <v>638</v>
      </c>
      <c r="EK644">
        <v>636</v>
      </c>
      <c r="EL644">
        <v>457</v>
      </c>
      <c r="EM644">
        <v>492</v>
      </c>
      <c r="EN644">
        <v>317</v>
      </c>
      <c r="EO644">
        <v>358</v>
      </c>
      <c r="EP644">
        <v>33</v>
      </c>
      <c r="EQ644">
        <v>31</v>
      </c>
      <c r="ER644">
        <v>323</v>
      </c>
      <c r="ES644">
        <v>302</v>
      </c>
      <c r="ET644">
        <v>115</v>
      </c>
      <c r="EU644">
        <v>104</v>
      </c>
      <c r="EV644">
        <v>16</v>
      </c>
      <c r="EW644">
        <v>17</v>
      </c>
      <c r="EX644">
        <v>54</v>
      </c>
      <c r="EY644">
        <v>51</v>
      </c>
      <c r="EZ644">
        <v>0.60000000000000009</v>
      </c>
      <c r="FA644">
        <v>1.5</v>
      </c>
      <c r="FB644">
        <v>2.2000000000000002</v>
      </c>
      <c r="FC644" s="20">
        <v>11.1</v>
      </c>
      <c r="FD644" s="26">
        <f t="shared" ref="FD644:FD707" si="235">FC644/V644</f>
        <v>0.23124999999999998</v>
      </c>
      <c r="FE644">
        <v>0.10200000000000001</v>
      </c>
      <c r="FF644">
        <v>-0.2</v>
      </c>
      <c r="FG644">
        <v>-7.0000000000000007E-2</v>
      </c>
      <c r="FH644">
        <v>-0.26</v>
      </c>
      <c r="FL644" s="42">
        <f t="shared" ref="FL644:FL707" si="236">BK644+BR644+AH644+DS644</f>
        <v>185</v>
      </c>
      <c r="FM644" s="20">
        <f t="shared" ref="FM644:FM707" si="237">IF(DR644&gt;0,(BK644+BQ644)/DR644,0)</f>
        <v>9.5714285714285712</v>
      </c>
      <c r="FN644" s="41">
        <v>1.9194756600000001E-2</v>
      </c>
      <c r="FO644" s="20">
        <f t="shared" ref="FO644:FO707" si="238">Z644-AH644/10</f>
        <v>8.1999999999999993</v>
      </c>
      <c r="FP644" s="20">
        <f t="shared" ref="FP644:FP707" si="239">Z644+DQ644/5</f>
        <v>9.7938000000000009</v>
      </c>
      <c r="FQ644" s="20">
        <f t="shared" ref="FQ644:FQ707" si="240">(DW644+DX644)/AL644*60</f>
        <v>116.5296803652968</v>
      </c>
      <c r="FU644" t="s">
        <v>702</v>
      </c>
      <c r="FV644" t="s">
        <v>751</v>
      </c>
      <c r="FW644" s="45">
        <v>925000</v>
      </c>
      <c r="FX644" s="45">
        <v>925000</v>
      </c>
      <c r="FY644">
        <v>48</v>
      </c>
      <c r="FZ644">
        <v>3</v>
      </c>
      <c r="GA644">
        <v>8</v>
      </c>
      <c r="GB644">
        <v>11</v>
      </c>
      <c r="GC644">
        <v>4</v>
      </c>
      <c r="GD644">
        <v>28</v>
      </c>
      <c r="GE644">
        <v>46</v>
      </c>
      <c r="GF644">
        <v>657</v>
      </c>
      <c r="GG644">
        <v>0.60000000000000009</v>
      </c>
      <c r="GH644">
        <v>1.5</v>
      </c>
      <c r="GI644">
        <v>2.2000000000000002</v>
      </c>
      <c r="GJ644" s="42">
        <f t="shared" ref="GJ644:GJ707" si="241">Z644-AH644/10</f>
        <v>8.1999999999999993</v>
      </c>
    </row>
    <row r="645" spans="1:192" x14ac:dyDescent="0.45">
      <c r="A645" s="40">
        <v>32559</v>
      </c>
      <c r="B645" t="s">
        <v>1063</v>
      </c>
      <c r="C645" t="s">
        <v>145</v>
      </c>
      <c r="D645" t="s">
        <v>91</v>
      </c>
      <c r="E645" t="s">
        <v>91</v>
      </c>
      <c r="F645">
        <v>71</v>
      </c>
      <c r="G645">
        <v>174</v>
      </c>
      <c r="H645">
        <v>2007</v>
      </c>
      <c r="I645">
        <v>6</v>
      </c>
      <c r="J645">
        <v>164</v>
      </c>
      <c r="K645" t="s">
        <v>202</v>
      </c>
      <c r="L645">
        <v>2016</v>
      </c>
      <c r="M645">
        <v>28</v>
      </c>
      <c r="N645">
        <v>2</v>
      </c>
      <c r="O645">
        <v>8474018</v>
      </c>
      <c r="P645" t="s">
        <v>3345</v>
      </c>
      <c r="Q645" t="s">
        <v>3346</v>
      </c>
      <c r="R645" t="s">
        <v>3347</v>
      </c>
      <c r="S645" t="s">
        <v>238</v>
      </c>
      <c r="T645" t="s">
        <v>725</v>
      </c>
      <c r="U645" t="s">
        <v>110</v>
      </c>
      <c r="V645">
        <v>24</v>
      </c>
      <c r="W645">
        <v>6</v>
      </c>
      <c r="X645">
        <v>4</v>
      </c>
      <c r="Y645">
        <v>2</v>
      </c>
      <c r="Z645">
        <v>10</v>
      </c>
      <c r="AA645">
        <v>17</v>
      </c>
      <c r="AB645">
        <v>52</v>
      </c>
      <c r="AC645" s="26">
        <f t="shared" si="220"/>
        <v>0.41666666666666669</v>
      </c>
      <c r="AD645" s="20">
        <f t="shared" si="221"/>
        <v>10</v>
      </c>
      <c r="AE645" s="20">
        <v>4.1769999999999996</v>
      </c>
      <c r="AF645">
        <v>-4</v>
      </c>
      <c r="AG645">
        <v>-1</v>
      </c>
      <c r="AH645">
        <v>8</v>
      </c>
      <c r="AI645">
        <v>357</v>
      </c>
      <c r="AJ645">
        <v>16972</v>
      </c>
      <c r="AK645" s="20">
        <v>282.86666666667003</v>
      </c>
      <c r="AL645">
        <v>282.87</v>
      </c>
      <c r="AM645">
        <v>283</v>
      </c>
      <c r="AN645" s="26">
        <f t="shared" si="222"/>
        <v>11.786111111111111</v>
      </c>
      <c r="AO645">
        <v>19.84</v>
      </c>
      <c r="AP645" s="41">
        <f t="shared" si="223"/>
        <v>0.625</v>
      </c>
      <c r="AQ645">
        <v>42</v>
      </c>
      <c r="AR645">
        <v>42</v>
      </c>
      <c r="AS645">
        <v>42</v>
      </c>
      <c r="AT645">
        <v>37</v>
      </c>
      <c r="AU645">
        <v>37</v>
      </c>
      <c r="AV645">
        <v>23</v>
      </c>
      <c r="AW645">
        <v>26</v>
      </c>
      <c r="AX645">
        <v>14</v>
      </c>
      <c r="AY645">
        <v>2</v>
      </c>
      <c r="AZ645">
        <v>2</v>
      </c>
      <c r="BA645" s="42">
        <f t="shared" si="224"/>
        <v>4</v>
      </c>
      <c r="BB645">
        <v>2.93</v>
      </c>
      <c r="BC645">
        <v>30.956499999999998</v>
      </c>
      <c r="BD645" s="20">
        <v>48.2</v>
      </c>
      <c r="BE645" s="20">
        <f t="shared" si="225"/>
        <v>90.2</v>
      </c>
      <c r="BF645" s="20">
        <f t="shared" si="226"/>
        <v>19.132463675893522</v>
      </c>
      <c r="BG645">
        <v>91</v>
      </c>
      <c r="BH645">
        <v>86</v>
      </c>
      <c r="BI645">
        <v>68</v>
      </c>
      <c r="BJ645" s="41">
        <f t="shared" si="227"/>
        <v>0.57232704402515722</v>
      </c>
      <c r="BK645">
        <v>21</v>
      </c>
      <c r="BL645">
        <v>20</v>
      </c>
      <c r="BM645">
        <v>33</v>
      </c>
      <c r="BN645" s="42">
        <f t="shared" si="228"/>
        <v>-13</v>
      </c>
      <c r="BO645">
        <v>14</v>
      </c>
      <c r="BP645">
        <v>8</v>
      </c>
      <c r="BQ645">
        <v>10</v>
      </c>
      <c r="BR645">
        <v>14</v>
      </c>
      <c r="BS645" s="41">
        <f t="shared" si="229"/>
        <v>6.8292682926829273E-2</v>
      </c>
      <c r="BT645">
        <v>6</v>
      </c>
      <c r="BU645">
        <v>13</v>
      </c>
      <c r="BV645" s="41">
        <f t="shared" si="230"/>
        <v>0.31578947368421051</v>
      </c>
      <c r="BW645">
        <v>1</v>
      </c>
      <c r="BX645">
        <v>0</v>
      </c>
      <c r="BY645">
        <v>1</v>
      </c>
      <c r="BZ645">
        <v>2</v>
      </c>
      <c r="CA645">
        <v>4</v>
      </c>
      <c r="CB645">
        <v>11</v>
      </c>
      <c r="CC645">
        <v>2</v>
      </c>
      <c r="CD645">
        <v>4</v>
      </c>
      <c r="CE645">
        <v>2</v>
      </c>
      <c r="CF645">
        <v>4</v>
      </c>
      <c r="CG645">
        <v>5</v>
      </c>
      <c r="CH645">
        <v>10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3</v>
      </c>
      <c r="CT645">
        <v>0</v>
      </c>
      <c r="CU645">
        <v>0</v>
      </c>
      <c r="CV645">
        <v>2</v>
      </c>
      <c r="CW645">
        <v>0</v>
      </c>
      <c r="CX645">
        <v>3</v>
      </c>
      <c r="CY645">
        <v>1</v>
      </c>
      <c r="CZ645">
        <v>10</v>
      </c>
      <c r="DA645">
        <v>1</v>
      </c>
      <c r="DB645">
        <v>2</v>
      </c>
      <c r="DC645">
        <v>2</v>
      </c>
      <c r="DD645">
        <v>7</v>
      </c>
      <c r="DE645">
        <v>1</v>
      </c>
      <c r="DF645">
        <v>1</v>
      </c>
      <c r="DG645">
        <v>9</v>
      </c>
      <c r="DH645">
        <v>4</v>
      </c>
      <c r="DI645">
        <v>2</v>
      </c>
      <c r="DJ645">
        <v>5</v>
      </c>
      <c r="DK645">
        <v>5</v>
      </c>
      <c r="DL645">
        <v>0</v>
      </c>
      <c r="DM645">
        <v>2</v>
      </c>
      <c r="DN645">
        <v>2</v>
      </c>
      <c r="DO645">
        <v>0</v>
      </c>
      <c r="DP645" s="42">
        <f t="shared" si="231"/>
        <v>-2</v>
      </c>
      <c r="DQ645" s="20">
        <v>-2.12</v>
      </c>
      <c r="DR645">
        <v>4</v>
      </c>
      <c r="DS645">
        <v>0</v>
      </c>
      <c r="DT645">
        <v>0</v>
      </c>
      <c r="DU645">
        <v>0</v>
      </c>
      <c r="DV645">
        <v>0</v>
      </c>
      <c r="DW645">
        <v>279</v>
      </c>
      <c r="DX645">
        <v>257</v>
      </c>
      <c r="DY645">
        <v>207</v>
      </c>
      <c r="DZ645">
        <v>191</v>
      </c>
      <c r="EA645">
        <v>143</v>
      </c>
      <c r="EB645">
        <v>132</v>
      </c>
      <c r="EC645">
        <v>13.31</v>
      </c>
      <c r="ED645">
        <v>9.6999999999999993</v>
      </c>
      <c r="EE645">
        <v>16</v>
      </c>
      <c r="EF645">
        <v>15</v>
      </c>
      <c r="EG645" s="41">
        <f t="shared" si="232"/>
        <v>0.11188811188811189</v>
      </c>
      <c r="EH645" s="43">
        <f t="shared" si="233"/>
        <v>0.88636363636363635</v>
      </c>
      <c r="EI645" s="44">
        <f t="shared" si="234"/>
        <v>0.99825174825174823</v>
      </c>
      <c r="EJ645">
        <v>277</v>
      </c>
      <c r="EK645">
        <v>257</v>
      </c>
      <c r="EL645">
        <v>205</v>
      </c>
      <c r="EM645">
        <v>191</v>
      </c>
      <c r="EN645">
        <v>142</v>
      </c>
      <c r="EO645">
        <v>132</v>
      </c>
      <c r="EP645">
        <v>16</v>
      </c>
      <c r="EQ645">
        <v>15</v>
      </c>
      <c r="ER645">
        <v>145</v>
      </c>
      <c r="ES645">
        <v>119</v>
      </c>
      <c r="ET645">
        <v>54</v>
      </c>
      <c r="EU645">
        <v>35</v>
      </c>
      <c r="EV645">
        <v>9</v>
      </c>
      <c r="EW645">
        <v>7</v>
      </c>
      <c r="EX645">
        <v>19</v>
      </c>
      <c r="EY645">
        <v>19</v>
      </c>
      <c r="EZ645">
        <v>0.9</v>
      </c>
      <c r="FA645">
        <v>0.2</v>
      </c>
      <c r="FB645">
        <v>1</v>
      </c>
      <c r="FC645" s="20">
        <v>6.86</v>
      </c>
      <c r="FD645" s="26">
        <f t="shared" si="235"/>
        <v>0.28583333333333333</v>
      </c>
      <c r="FE645">
        <v>0.5222</v>
      </c>
      <c r="FF645">
        <v>0.59</v>
      </c>
      <c r="FG645">
        <v>0.01</v>
      </c>
      <c r="FH645">
        <v>0.60000000000000009</v>
      </c>
      <c r="FI645">
        <v>2</v>
      </c>
      <c r="FJ645">
        <v>0</v>
      </c>
      <c r="FK645">
        <v>0</v>
      </c>
      <c r="FL645" s="42">
        <f t="shared" si="236"/>
        <v>43</v>
      </c>
      <c r="FM645" s="20">
        <f t="shared" si="237"/>
        <v>7.75</v>
      </c>
      <c r="FN645" s="41">
        <v>9.624413150000001E-2</v>
      </c>
      <c r="FO645" s="20">
        <f t="shared" si="238"/>
        <v>9.1999999999999993</v>
      </c>
      <c r="FP645" s="20">
        <f t="shared" si="239"/>
        <v>9.5760000000000005</v>
      </c>
      <c r="FQ645" s="20">
        <f t="shared" si="240"/>
        <v>113.69180188779298</v>
      </c>
      <c r="FU645" t="s">
        <v>702</v>
      </c>
      <c r="FV645" t="s">
        <v>711</v>
      </c>
      <c r="FW645" s="45">
        <v>650000</v>
      </c>
      <c r="FX645" s="45">
        <v>612500</v>
      </c>
      <c r="FY645">
        <v>27</v>
      </c>
      <c r="FZ645">
        <v>6</v>
      </c>
      <c r="GA645">
        <v>4</v>
      </c>
      <c r="GB645">
        <v>10</v>
      </c>
      <c r="GC645">
        <v>-4</v>
      </c>
      <c r="GD645">
        <v>14</v>
      </c>
      <c r="GE645">
        <v>28</v>
      </c>
      <c r="GF645">
        <v>316</v>
      </c>
      <c r="GG645">
        <v>0.8</v>
      </c>
      <c r="GH645">
        <v>0.2</v>
      </c>
      <c r="GI645">
        <v>1</v>
      </c>
      <c r="GJ645" s="42">
        <f t="shared" si="241"/>
        <v>9.1999999999999993</v>
      </c>
    </row>
    <row r="646" spans="1:192" x14ac:dyDescent="0.45">
      <c r="A646" s="40">
        <v>33580</v>
      </c>
      <c r="B646" t="s">
        <v>222</v>
      </c>
      <c r="D646" t="s">
        <v>223</v>
      </c>
      <c r="E646" t="s">
        <v>223</v>
      </c>
      <c r="F646">
        <v>73</v>
      </c>
      <c r="G646">
        <v>190</v>
      </c>
      <c r="K646" t="s">
        <v>92</v>
      </c>
      <c r="L646">
        <v>2017</v>
      </c>
      <c r="M646">
        <v>26</v>
      </c>
      <c r="N646">
        <v>1</v>
      </c>
      <c r="O646">
        <v>8480163</v>
      </c>
      <c r="P646" t="s">
        <v>3348</v>
      </c>
      <c r="Q646" t="s">
        <v>3349</v>
      </c>
      <c r="R646" t="s">
        <v>3350</v>
      </c>
      <c r="S646" t="s">
        <v>3351</v>
      </c>
      <c r="T646" t="s">
        <v>720</v>
      </c>
      <c r="U646" t="s">
        <v>117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32</v>
      </c>
      <c r="AB646">
        <v>55</v>
      </c>
      <c r="AC646" s="26">
        <f t="shared" si="220"/>
        <v>0</v>
      </c>
      <c r="AD646" s="20">
        <f t="shared" si="221"/>
        <v>0</v>
      </c>
      <c r="AE646" s="20">
        <v>0</v>
      </c>
      <c r="AF646">
        <v>-2</v>
      </c>
      <c r="AG646">
        <v>-0.30000000000000004</v>
      </c>
      <c r="AH646">
        <v>0</v>
      </c>
      <c r="AI646">
        <v>21</v>
      </c>
      <c r="AJ646">
        <v>912</v>
      </c>
      <c r="AK646" s="20">
        <v>15.2</v>
      </c>
      <c r="AL646">
        <v>15.2</v>
      </c>
      <c r="AM646">
        <v>15</v>
      </c>
      <c r="AN646" s="26">
        <f t="shared" si="222"/>
        <v>15.2</v>
      </c>
      <c r="AO646">
        <v>25.49</v>
      </c>
      <c r="AP646" s="41">
        <f t="shared" si="223"/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 s="42">
        <f t="shared" si="224"/>
        <v>0</v>
      </c>
      <c r="BB646">
        <v>0.01</v>
      </c>
      <c r="BC646">
        <v>0</v>
      </c>
      <c r="BD646" s="20">
        <v>0</v>
      </c>
      <c r="BE646" s="20">
        <f t="shared" si="225"/>
        <v>1</v>
      </c>
      <c r="BF646" s="20">
        <f t="shared" si="226"/>
        <v>3.9473684210526314</v>
      </c>
      <c r="BG646">
        <v>4</v>
      </c>
      <c r="BH646">
        <v>6</v>
      </c>
      <c r="BI646">
        <v>3</v>
      </c>
      <c r="BJ646" s="41">
        <f t="shared" si="227"/>
        <v>0.5714285714285714</v>
      </c>
      <c r="BK646">
        <v>1</v>
      </c>
      <c r="BL646">
        <v>1</v>
      </c>
      <c r="BM646">
        <v>2</v>
      </c>
      <c r="BN646" s="42">
        <f t="shared" si="228"/>
        <v>-1</v>
      </c>
      <c r="BO646">
        <v>1</v>
      </c>
      <c r="BP646">
        <v>1</v>
      </c>
      <c r="BQ646">
        <v>0</v>
      </c>
      <c r="BR646">
        <v>0</v>
      </c>
      <c r="BS646" s="41">
        <f t="shared" si="229"/>
        <v>0</v>
      </c>
      <c r="BT646">
        <v>0</v>
      </c>
      <c r="BU646">
        <v>0</v>
      </c>
      <c r="BV646" s="41">
        <f t="shared" si="230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 s="42">
        <f t="shared" si="231"/>
        <v>0</v>
      </c>
      <c r="DQ646" s="20">
        <v>7.1000000000000008E-2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17</v>
      </c>
      <c r="DX646">
        <v>18</v>
      </c>
      <c r="DY646">
        <v>16</v>
      </c>
      <c r="DZ646">
        <v>14</v>
      </c>
      <c r="EA646">
        <v>10</v>
      </c>
      <c r="EB646">
        <v>10</v>
      </c>
      <c r="EC646">
        <v>0.76</v>
      </c>
      <c r="ED646">
        <v>1.64</v>
      </c>
      <c r="EE646">
        <v>0</v>
      </c>
      <c r="EF646">
        <v>2</v>
      </c>
      <c r="EG646" s="41">
        <f t="shared" si="232"/>
        <v>0</v>
      </c>
      <c r="EH646" s="43">
        <f t="shared" si="233"/>
        <v>0.8</v>
      </c>
      <c r="EI646" s="44">
        <f t="shared" si="234"/>
        <v>0.8</v>
      </c>
      <c r="EJ646">
        <v>17</v>
      </c>
      <c r="EK646">
        <v>18</v>
      </c>
      <c r="EL646">
        <v>16</v>
      </c>
      <c r="EM646">
        <v>14</v>
      </c>
      <c r="EN646">
        <v>10</v>
      </c>
      <c r="EO646">
        <v>10</v>
      </c>
      <c r="EP646">
        <v>0</v>
      </c>
      <c r="EQ646">
        <v>2</v>
      </c>
      <c r="ER646">
        <v>10</v>
      </c>
      <c r="ES646">
        <v>13</v>
      </c>
      <c r="ET646">
        <v>7</v>
      </c>
      <c r="EU646">
        <v>6</v>
      </c>
      <c r="EV646">
        <v>0</v>
      </c>
      <c r="EW646">
        <v>1</v>
      </c>
      <c r="EX646">
        <v>0</v>
      </c>
      <c r="EY646">
        <v>1</v>
      </c>
      <c r="EZ646">
        <v>0</v>
      </c>
      <c r="FA646">
        <v>-0.1</v>
      </c>
      <c r="FB646">
        <v>-0.1</v>
      </c>
      <c r="FC646" s="20">
        <v>-0.35</v>
      </c>
      <c r="FD646" s="26">
        <f t="shared" si="235"/>
        <v>-0.35</v>
      </c>
      <c r="FE646">
        <v>0</v>
      </c>
      <c r="FF646">
        <v>0</v>
      </c>
      <c r="FG646">
        <v>0</v>
      </c>
      <c r="FH646">
        <v>0</v>
      </c>
      <c r="FL646" s="42">
        <f t="shared" si="236"/>
        <v>1</v>
      </c>
      <c r="FM646" s="20">
        <f t="shared" si="237"/>
        <v>0</v>
      </c>
      <c r="FN646" s="41">
        <v>0</v>
      </c>
      <c r="FO646" s="20">
        <f t="shared" si="238"/>
        <v>0</v>
      </c>
      <c r="FP646" s="20">
        <f t="shared" si="239"/>
        <v>1.4200000000000001E-2</v>
      </c>
      <c r="FQ646" s="20">
        <f t="shared" si="240"/>
        <v>138.15789473684211</v>
      </c>
      <c r="FV646" t="s">
        <v>751</v>
      </c>
      <c r="FW646" s="45">
        <v>925000</v>
      </c>
      <c r="FX646" s="45">
        <v>925000</v>
      </c>
      <c r="FY646">
        <v>1</v>
      </c>
      <c r="FZ646">
        <v>0</v>
      </c>
      <c r="GA646">
        <v>0</v>
      </c>
      <c r="GB646">
        <v>0</v>
      </c>
      <c r="GC646">
        <v>-2</v>
      </c>
      <c r="GD646">
        <v>0</v>
      </c>
      <c r="GE646">
        <v>0</v>
      </c>
      <c r="GF646">
        <v>15</v>
      </c>
      <c r="GG646">
        <v>0</v>
      </c>
      <c r="GH646">
        <v>-0.1</v>
      </c>
      <c r="GI646">
        <v>-0.1</v>
      </c>
      <c r="GJ646" s="42">
        <f t="shared" si="241"/>
        <v>0</v>
      </c>
    </row>
    <row r="647" spans="1:192" x14ac:dyDescent="0.45">
      <c r="A647" s="40">
        <v>34393</v>
      </c>
      <c r="B647" t="s">
        <v>3352</v>
      </c>
      <c r="D647" t="s">
        <v>120</v>
      </c>
      <c r="E647" t="s">
        <v>120</v>
      </c>
      <c r="F647">
        <v>69</v>
      </c>
      <c r="G647">
        <v>165</v>
      </c>
      <c r="K647" t="s">
        <v>92</v>
      </c>
      <c r="L647">
        <v>2017</v>
      </c>
      <c r="M647">
        <v>23</v>
      </c>
      <c r="N647">
        <v>1</v>
      </c>
      <c r="O647">
        <v>8480164</v>
      </c>
      <c r="P647" t="s">
        <v>3353</v>
      </c>
      <c r="Q647" t="s">
        <v>3354</v>
      </c>
      <c r="R647" t="s">
        <v>3355</v>
      </c>
      <c r="S647" t="s">
        <v>367</v>
      </c>
      <c r="T647" t="s">
        <v>725</v>
      </c>
      <c r="U647" t="s">
        <v>373</v>
      </c>
      <c r="V647">
        <v>5</v>
      </c>
      <c r="W647">
        <v>0</v>
      </c>
      <c r="X647">
        <v>1</v>
      </c>
      <c r="Y647">
        <v>0</v>
      </c>
      <c r="Z647">
        <v>1</v>
      </c>
      <c r="AA647">
        <v>24</v>
      </c>
      <c r="AB647">
        <v>77</v>
      </c>
      <c r="AC647" s="26">
        <f t="shared" si="220"/>
        <v>0.2</v>
      </c>
      <c r="AD647" s="20">
        <f t="shared" si="221"/>
        <v>0</v>
      </c>
      <c r="AE647" s="20">
        <v>0.29099999999999998</v>
      </c>
      <c r="AF647">
        <v>0</v>
      </c>
      <c r="AG647">
        <v>-1.2</v>
      </c>
      <c r="AH647">
        <v>0</v>
      </c>
      <c r="AI647">
        <v>98</v>
      </c>
      <c r="AJ647">
        <v>4110</v>
      </c>
      <c r="AK647" s="20">
        <v>68.5</v>
      </c>
      <c r="AL647">
        <v>68.5</v>
      </c>
      <c r="AM647">
        <v>69</v>
      </c>
      <c r="AN647" s="26">
        <f t="shared" si="222"/>
        <v>13.7</v>
      </c>
      <c r="AO647">
        <v>23.71</v>
      </c>
      <c r="AP647" s="41">
        <f t="shared" si="223"/>
        <v>0.5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3</v>
      </c>
      <c r="AW647">
        <v>2</v>
      </c>
      <c r="AX647">
        <v>1</v>
      </c>
      <c r="AY647">
        <v>0</v>
      </c>
      <c r="AZ647">
        <v>0</v>
      </c>
      <c r="BA647" s="42">
        <f t="shared" si="224"/>
        <v>0</v>
      </c>
      <c r="BB647">
        <v>0.27</v>
      </c>
      <c r="BC647">
        <v>34.666699999999999</v>
      </c>
      <c r="BD647" s="20">
        <v>0</v>
      </c>
      <c r="BE647" s="20">
        <f t="shared" si="225"/>
        <v>3</v>
      </c>
      <c r="BF647" s="20">
        <f t="shared" si="226"/>
        <v>2.6277372262773726</v>
      </c>
      <c r="BG647">
        <v>25</v>
      </c>
      <c r="BH647">
        <v>22</v>
      </c>
      <c r="BI647">
        <v>18</v>
      </c>
      <c r="BJ647" s="41">
        <f t="shared" si="227"/>
        <v>0.58139534883720934</v>
      </c>
      <c r="BK647">
        <v>5</v>
      </c>
      <c r="BL647">
        <v>5</v>
      </c>
      <c r="BM647">
        <v>5</v>
      </c>
      <c r="BN647" s="42">
        <f t="shared" si="228"/>
        <v>0</v>
      </c>
      <c r="BO647">
        <v>0</v>
      </c>
      <c r="BP647">
        <v>4</v>
      </c>
      <c r="BQ647">
        <v>0</v>
      </c>
      <c r="BR647">
        <v>3</v>
      </c>
      <c r="BS647" s="41">
        <f t="shared" si="229"/>
        <v>5.0847457627118647E-2</v>
      </c>
      <c r="BT647">
        <v>0</v>
      </c>
      <c r="BU647">
        <v>0</v>
      </c>
      <c r="BV647" s="41">
        <f t="shared" si="230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 s="42">
        <f t="shared" si="231"/>
        <v>0</v>
      </c>
      <c r="DQ647" s="20">
        <v>-2.9000000000000001E-2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71</v>
      </c>
      <c r="DX647">
        <v>73</v>
      </c>
      <c r="DY647">
        <v>56</v>
      </c>
      <c r="DZ647">
        <v>56</v>
      </c>
      <c r="EA647">
        <v>43</v>
      </c>
      <c r="EB647">
        <v>45</v>
      </c>
      <c r="EC647">
        <v>3.06</v>
      </c>
      <c r="ED647">
        <v>2.9</v>
      </c>
      <c r="EE647">
        <v>2</v>
      </c>
      <c r="EF647">
        <v>1</v>
      </c>
      <c r="EG647" s="41">
        <f t="shared" si="232"/>
        <v>4.6511627906976744E-2</v>
      </c>
      <c r="EH647" s="43">
        <f t="shared" si="233"/>
        <v>0.97777777777777775</v>
      </c>
      <c r="EI647" s="44">
        <f t="shared" si="234"/>
        <v>1.0242894056847545</v>
      </c>
      <c r="EJ647">
        <v>71</v>
      </c>
      <c r="EK647">
        <v>72</v>
      </c>
      <c r="EL647">
        <v>56</v>
      </c>
      <c r="EM647">
        <v>55</v>
      </c>
      <c r="EN647">
        <v>43</v>
      </c>
      <c r="EO647">
        <v>44</v>
      </c>
      <c r="EP647">
        <v>2</v>
      </c>
      <c r="EQ647">
        <v>1</v>
      </c>
      <c r="ER647">
        <v>26</v>
      </c>
      <c r="ES647">
        <v>29</v>
      </c>
      <c r="ET647">
        <v>9</v>
      </c>
      <c r="EU647">
        <v>11</v>
      </c>
      <c r="EV647">
        <v>1</v>
      </c>
      <c r="EW647">
        <v>1</v>
      </c>
      <c r="EX647">
        <v>3</v>
      </c>
      <c r="EY647">
        <v>3</v>
      </c>
      <c r="EZ647">
        <v>-0.1</v>
      </c>
      <c r="FA647">
        <v>0.1</v>
      </c>
      <c r="FB647">
        <v>0</v>
      </c>
      <c r="FC647" s="20">
        <v>-0.02</v>
      </c>
      <c r="FD647" s="26">
        <f t="shared" si="235"/>
        <v>-4.0000000000000001E-3</v>
      </c>
      <c r="FE647">
        <v>1.1300000000000001E-2</v>
      </c>
      <c r="FF647">
        <v>0</v>
      </c>
      <c r="FG647">
        <v>0</v>
      </c>
      <c r="FH647">
        <v>0</v>
      </c>
      <c r="FL647" s="42">
        <f t="shared" si="236"/>
        <v>8</v>
      </c>
      <c r="FM647" s="20">
        <f t="shared" si="237"/>
        <v>0</v>
      </c>
      <c r="FN647" s="41">
        <v>0</v>
      </c>
      <c r="FO647" s="20">
        <f t="shared" si="238"/>
        <v>1</v>
      </c>
      <c r="FP647" s="20">
        <f t="shared" si="239"/>
        <v>0.99419999999999997</v>
      </c>
      <c r="FQ647" s="20">
        <f t="shared" si="240"/>
        <v>126.13138686131387</v>
      </c>
      <c r="FV647" t="s">
        <v>751</v>
      </c>
      <c r="FW647" s="45">
        <v>925000</v>
      </c>
      <c r="FX647" s="45">
        <v>925000</v>
      </c>
      <c r="FY647">
        <v>5</v>
      </c>
      <c r="FZ647">
        <v>0</v>
      </c>
      <c r="GA647">
        <v>1</v>
      </c>
      <c r="GB647">
        <v>1</v>
      </c>
      <c r="GC647">
        <v>0</v>
      </c>
      <c r="GD647">
        <v>0</v>
      </c>
      <c r="GE647">
        <v>3</v>
      </c>
      <c r="GF647">
        <v>69</v>
      </c>
      <c r="GG647">
        <v>-0.1</v>
      </c>
      <c r="GH647">
        <v>0.1</v>
      </c>
      <c r="GI647">
        <v>0</v>
      </c>
      <c r="GJ647" s="42">
        <f t="shared" si="241"/>
        <v>1</v>
      </c>
    </row>
    <row r="648" spans="1:192" x14ac:dyDescent="0.45">
      <c r="A648" s="40">
        <v>32537</v>
      </c>
      <c r="B648" t="s">
        <v>3356</v>
      </c>
      <c r="C648" t="s">
        <v>362</v>
      </c>
      <c r="D648" t="s">
        <v>107</v>
      </c>
      <c r="E648" t="s">
        <v>107</v>
      </c>
      <c r="F648">
        <v>75</v>
      </c>
      <c r="G648">
        <v>195</v>
      </c>
      <c r="H648">
        <v>2007</v>
      </c>
      <c r="I648">
        <v>1</v>
      </c>
      <c r="J648">
        <v>29</v>
      </c>
      <c r="K648" t="s">
        <v>202</v>
      </c>
      <c r="L648">
        <v>2010</v>
      </c>
      <c r="M648">
        <v>29</v>
      </c>
      <c r="N648">
        <v>5</v>
      </c>
      <c r="O648">
        <v>8474024</v>
      </c>
      <c r="P648" t="s">
        <v>3357</v>
      </c>
      <c r="Q648" t="s">
        <v>3358</v>
      </c>
      <c r="R648" t="s">
        <v>1463</v>
      </c>
      <c r="S648" t="s">
        <v>3359</v>
      </c>
      <c r="T648" t="s">
        <v>716</v>
      </c>
      <c r="U648" t="s">
        <v>110</v>
      </c>
      <c r="V648">
        <v>10</v>
      </c>
      <c r="W648">
        <v>0</v>
      </c>
      <c r="X648">
        <v>1</v>
      </c>
      <c r="Y648">
        <v>1</v>
      </c>
      <c r="Z648">
        <v>1</v>
      </c>
      <c r="AA648">
        <v>33</v>
      </c>
      <c r="AB648">
        <v>61</v>
      </c>
      <c r="AC648" s="26">
        <f t="shared" si="220"/>
        <v>0.1</v>
      </c>
      <c r="AD648" s="20">
        <f t="shared" si="221"/>
        <v>-0.79104477611940305</v>
      </c>
      <c r="AE648" s="20">
        <v>0.29399999999999998</v>
      </c>
      <c r="AF648">
        <v>-1</v>
      </c>
      <c r="AG648">
        <v>0.30000000000000004</v>
      </c>
      <c r="AH648">
        <v>0</v>
      </c>
      <c r="AI648">
        <v>129</v>
      </c>
      <c r="AJ648">
        <v>5253</v>
      </c>
      <c r="AK648" s="20">
        <v>87.55</v>
      </c>
      <c r="AL648">
        <v>87.55</v>
      </c>
      <c r="AM648">
        <v>88</v>
      </c>
      <c r="AN648" s="26">
        <f t="shared" si="222"/>
        <v>8.754999999999999</v>
      </c>
      <c r="AO648">
        <v>14.78</v>
      </c>
      <c r="AP648" s="41">
        <f t="shared" si="223"/>
        <v>0.33333333333333331</v>
      </c>
      <c r="AQ648">
        <v>15</v>
      </c>
      <c r="AR648">
        <v>15</v>
      </c>
      <c r="AS648">
        <v>15</v>
      </c>
      <c r="AT648">
        <v>14</v>
      </c>
      <c r="AU648">
        <v>14</v>
      </c>
      <c r="AV648">
        <v>11</v>
      </c>
      <c r="AW648">
        <v>10</v>
      </c>
      <c r="AX648">
        <v>4</v>
      </c>
      <c r="AY648">
        <v>0</v>
      </c>
      <c r="AZ648">
        <v>2</v>
      </c>
      <c r="BA648" s="42">
        <f t="shared" si="224"/>
        <v>2</v>
      </c>
      <c r="BB648">
        <v>0.94</v>
      </c>
      <c r="BC648">
        <v>32.2727</v>
      </c>
      <c r="BD648" s="20">
        <v>22</v>
      </c>
      <c r="BE648" s="20">
        <f t="shared" si="225"/>
        <v>37</v>
      </c>
      <c r="BF648" s="20">
        <f t="shared" si="226"/>
        <v>25.356938892061677</v>
      </c>
      <c r="BG648">
        <v>23</v>
      </c>
      <c r="BH648">
        <v>29</v>
      </c>
      <c r="BI648">
        <v>21</v>
      </c>
      <c r="BJ648" s="41">
        <f t="shared" si="227"/>
        <v>0.52272727272727271</v>
      </c>
      <c r="BK648">
        <v>10</v>
      </c>
      <c r="BL648">
        <v>10</v>
      </c>
      <c r="BM648">
        <v>14</v>
      </c>
      <c r="BN648" s="42">
        <f t="shared" si="228"/>
        <v>-4</v>
      </c>
      <c r="BO648">
        <v>3</v>
      </c>
      <c r="BP648">
        <v>2</v>
      </c>
      <c r="BQ648">
        <v>2</v>
      </c>
      <c r="BR648">
        <v>5</v>
      </c>
      <c r="BS648" s="41">
        <f t="shared" si="229"/>
        <v>7.3529411764705885E-2</v>
      </c>
      <c r="BT648">
        <v>27</v>
      </c>
      <c r="BU648">
        <v>37</v>
      </c>
      <c r="BV648" s="41">
        <f t="shared" si="230"/>
        <v>0.421875</v>
      </c>
      <c r="BW648">
        <v>6</v>
      </c>
      <c r="BX648">
        <v>14</v>
      </c>
      <c r="BY648">
        <v>14</v>
      </c>
      <c r="BZ648">
        <v>14</v>
      </c>
      <c r="CA648">
        <v>7</v>
      </c>
      <c r="CB648">
        <v>9</v>
      </c>
      <c r="CC648">
        <v>14</v>
      </c>
      <c r="CD648">
        <v>17</v>
      </c>
      <c r="CE648">
        <v>3</v>
      </c>
      <c r="CF648">
        <v>6</v>
      </c>
      <c r="CG648">
        <v>17</v>
      </c>
      <c r="CH648">
        <v>26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2</v>
      </c>
      <c r="DA648">
        <v>4</v>
      </c>
      <c r="DB648">
        <v>0</v>
      </c>
      <c r="DC648">
        <v>0</v>
      </c>
      <c r="DD648">
        <v>2</v>
      </c>
      <c r="DE648">
        <v>0</v>
      </c>
      <c r="DF648">
        <v>1</v>
      </c>
      <c r="DG648">
        <v>4</v>
      </c>
      <c r="DH648">
        <v>0</v>
      </c>
      <c r="DI648">
        <v>2</v>
      </c>
      <c r="DJ648">
        <v>0</v>
      </c>
      <c r="DK648">
        <v>0</v>
      </c>
      <c r="DL648">
        <v>0</v>
      </c>
      <c r="DM648">
        <v>2</v>
      </c>
      <c r="DN648">
        <v>2</v>
      </c>
      <c r="DO648">
        <v>0</v>
      </c>
      <c r="DP648" s="42">
        <f t="shared" si="231"/>
        <v>2</v>
      </c>
      <c r="DQ648" s="20">
        <v>1.887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69</v>
      </c>
      <c r="DX648">
        <v>90</v>
      </c>
      <c r="DY648">
        <v>51</v>
      </c>
      <c r="DZ648">
        <v>63</v>
      </c>
      <c r="EA648">
        <v>42</v>
      </c>
      <c r="EB648">
        <v>41</v>
      </c>
      <c r="EC648">
        <v>3.83</v>
      </c>
      <c r="ED648">
        <v>3.31</v>
      </c>
      <c r="EE648">
        <v>3</v>
      </c>
      <c r="EF648">
        <v>4</v>
      </c>
      <c r="EG648" s="41">
        <f t="shared" si="232"/>
        <v>7.1428571428571425E-2</v>
      </c>
      <c r="EH648" s="43">
        <f t="shared" si="233"/>
        <v>0.90243902439024393</v>
      </c>
      <c r="EI648" s="44">
        <f t="shared" si="234"/>
        <v>0.97386759581881532</v>
      </c>
      <c r="EJ648">
        <v>69</v>
      </c>
      <c r="EK648">
        <v>90</v>
      </c>
      <c r="EL648">
        <v>51</v>
      </c>
      <c r="EM648">
        <v>63</v>
      </c>
      <c r="EN648">
        <v>42</v>
      </c>
      <c r="EO648">
        <v>41</v>
      </c>
      <c r="EP648">
        <v>3</v>
      </c>
      <c r="EQ648">
        <v>4</v>
      </c>
      <c r="ER648">
        <v>35</v>
      </c>
      <c r="ES648">
        <v>52</v>
      </c>
      <c r="ET648">
        <v>15</v>
      </c>
      <c r="EU648">
        <v>16</v>
      </c>
      <c r="EV648">
        <v>2</v>
      </c>
      <c r="EW648">
        <v>1</v>
      </c>
      <c r="EX648">
        <v>8</v>
      </c>
      <c r="EY648">
        <v>6</v>
      </c>
      <c r="EZ648">
        <v>-0.1</v>
      </c>
      <c r="FA648">
        <v>0.1</v>
      </c>
      <c r="FB648">
        <v>-0.1</v>
      </c>
      <c r="FC648" s="20">
        <v>1.27</v>
      </c>
      <c r="FD648" s="26">
        <f t="shared" si="235"/>
        <v>0.127</v>
      </c>
      <c r="FE648">
        <v>8.8000000000000005E-3</v>
      </c>
      <c r="FF648">
        <v>0.1</v>
      </c>
      <c r="FG648">
        <v>0</v>
      </c>
      <c r="FH648">
        <v>0.1</v>
      </c>
      <c r="FL648" s="42">
        <f t="shared" si="236"/>
        <v>15</v>
      </c>
      <c r="FM648" s="20">
        <f t="shared" si="237"/>
        <v>0</v>
      </c>
      <c r="FN648" s="41">
        <v>0</v>
      </c>
      <c r="FO648" s="20">
        <f t="shared" si="238"/>
        <v>1</v>
      </c>
      <c r="FP648" s="20">
        <f t="shared" si="239"/>
        <v>1.3774</v>
      </c>
      <c r="FQ648" s="20">
        <f t="shared" si="240"/>
        <v>108.96630496858938</v>
      </c>
      <c r="FV648" t="s">
        <v>711</v>
      </c>
      <c r="FW648" s="45">
        <v>650000</v>
      </c>
      <c r="FX648" s="45">
        <v>650000</v>
      </c>
      <c r="FY648">
        <v>77</v>
      </c>
      <c r="FZ648">
        <v>8</v>
      </c>
      <c r="GA648">
        <v>5</v>
      </c>
      <c r="GB648">
        <v>13</v>
      </c>
      <c r="GC648">
        <v>-4</v>
      </c>
      <c r="GD648">
        <v>16</v>
      </c>
      <c r="GE648">
        <v>100</v>
      </c>
      <c r="GF648">
        <v>860</v>
      </c>
      <c r="GG648">
        <v>-0.1</v>
      </c>
      <c r="GH648">
        <v>0.8</v>
      </c>
      <c r="GI648">
        <v>0.7</v>
      </c>
      <c r="GJ648" s="42">
        <f t="shared" si="241"/>
        <v>1</v>
      </c>
    </row>
    <row r="649" spans="1:192" x14ac:dyDescent="0.45">
      <c r="A649" s="40">
        <v>31818</v>
      </c>
      <c r="B649" t="s">
        <v>803</v>
      </c>
      <c r="C649" t="s">
        <v>362</v>
      </c>
      <c r="D649" t="s">
        <v>107</v>
      </c>
      <c r="E649" t="s">
        <v>107</v>
      </c>
      <c r="F649">
        <v>74</v>
      </c>
      <c r="G649">
        <v>205</v>
      </c>
      <c r="H649">
        <v>2007</v>
      </c>
      <c r="I649">
        <v>7</v>
      </c>
      <c r="J649">
        <v>201</v>
      </c>
      <c r="K649" t="s">
        <v>202</v>
      </c>
      <c r="L649">
        <v>2010</v>
      </c>
      <c r="M649">
        <v>30</v>
      </c>
      <c r="N649">
        <v>8</v>
      </c>
      <c r="O649">
        <v>8474027</v>
      </c>
      <c r="P649" t="s">
        <v>3360</v>
      </c>
      <c r="Q649" t="s">
        <v>3361</v>
      </c>
      <c r="R649" t="s">
        <v>3362</v>
      </c>
      <c r="S649" t="s">
        <v>766</v>
      </c>
      <c r="T649" t="s">
        <v>720</v>
      </c>
      <c r="U649" t="s">
        <v>319</v>
      </c>
      <c r="V649">
        <v>81</v>
      </c>
      <c r="W649">
        <v>5</v>
      </c>
      <c r="X649">
        <v>28</v>
      </c>
      <c r="Y649">
        <v>15</v>
      </c>
      <c r="Z649">
        <v>33</v>
      </c>
      <c r="AA649">
        <v>10</v>
      </c>
      <c r="AB649">
        <v>34</v>
      </c>
      <c r="AC649" s="26">
        <f t="shared" si="220"/>
        <v>0.40740740740740738</v>
      </c>
      <c r="AD649" s="20">
        <f t="shared" si="221"/>
        <v>14.015625</v>
      </c>
      <c r="AE649" s="20">
        <v>10.449</v>
      </c>
      <c r="AF649">
        <v>7</v>
      </c>
      <c r="AG649">
        <v>-7.5</v>
      </c>
      <c r="AH649">
        <v>28</v>
      </c>
      <c r="AI649">
        <v>2078</v>
      </c>
      <c r="AJ649">
        <v>103656</v>
      </c>
      <c r="AK649" s="20">
        <v>1727.6</v>
      </c>
      <c r="AL649">
        <v>1727.6</v>
      </c>
      <c r="AM649">
        <v>1728</v>
      </c>
      <c r="AN649" s="26">
        <f t="shared" si="222"/>
        <v>21.328395061728394</v>
      </c>
      <c r="AO649">
        <v>35.46</v>
      </c>
      <c r="AP649" s="41">
        <f t="shared" si="223"/>
        <v>0.46478873239436619</v>
      </c>
      <c r="AQ649">
        <v>251</v>
      </c>
      <c r="AR649">
        <v>251</v>
      </c>
      <c r="AS649">
        <v>251</v>
      </c>
      <c r="AT649">
        <v>170</v>
      </c>
      <c r="AU649">
        <v>170</v>
      </c>
      <c r="AV649">
        <v>115</v>
      </c>
      <c r="AW649">
        <v>49</v>
      </c>
      <c r="AX649">
        <v>5</v>
      </c>
      <c r="AY649">
        <v>4</v>
      </c>
      <c r="AZ649">
        <v>17</v>
      </c>
      <c r="BA649" s="42">
        <f t="shared" si="224"/>
        <v>21</v>
      </c>
      <c r="BB649">
        <v>4.2</v>
      </c>
      <c r="BC649">
        <v>57.217399999999998</v>
      </c>
      <c r="BD649" s="20">
        <v>294.2</v>
      </c>
      <c r="BE649" s="20">
        <f t="shared" si="225"/>
        <v>545.20000000000005</v>
      </c>
      <c r="BF649" s="20">
        <f t="shared" si="226"/>
        <v>18.934938643204447</v>
      </c>
      <c r="BG649">
        <v>365</v>
      </c>
      <c r="BH649">
        <v>651</v>
      </c>
      <c r="BI649">
        <v>811</v>
      </c>
      <c r="BJ649" s="41">
        <f t="shared" si="227"/>
        <v>0.31037414965986393</v>
      </c>
      <c r="BK649">
        <v>143</v>
      </c>
      <c r="BL649">
        <v>143</v>
      </c>
      <c r="BM649">
        <v>168</v>
      </c>
      <c r="BN649" s="42">
        <f t="shared" si="228"/>
        <v>-25</v>
      </c>
      <c r="BO649">
        <v>55</v>
      </c>
      <c r="BP649">
        <v>35</v>
      </c>
      <c r="BQ649">
        <v>32</v>
      </c>
      <c r="BR649">
        <v>152</v>
      </c>
      <c r="BS649" s="41">
        <f t="shared" si="229"/>
        <v>9.9411379986919554E-2</v>
      </c>
      <c r="BT649">
        <v>0</v>
      </c>
      <c r="BU649">
        <v>0</v>
      </c>
      <c r="BV649" s="41">
        <f t="shared" si="230"/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2</v>
      </c>
      <c r="CS649">
        <v>1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6</v>
      </c>
      <c r="CZ649">
        <v>49</v>
      </c>
      <c r="DA649">
        <v>3</v>
      </c>
      <c r="DB649">
        <v>1</v>
      </c>
      <c r="DC649">
        <v>42</v>
      </c>
      <c r="DD649">
        <v>11</v>
      </c>
      <c r="DE649">
        <v>0</v>
      </c>
      <c r="DF649">
        <v>0</v>
      </c>
      <c r="DG649">
        <v>58</v>
      </c>
      <c r="DH649">
        <v>14</v>
      </c>
      <c r="DI649">
        <v>9</v>
      </c>
      <c r="DJ649">
        <v>14</v>
      </c>
      <c r="DK649">
        <v>14</v>
      </c>
      <c r="DL649">
        <v>0</v>
      </c>
      <c r="DM649">
        <v>9</v>
      </c>
      <c r="DN649">
        <v>9</v>
      </c>
      <c r="DO649">
        <v>0</v>
      </c>
      <c r="DP649" s="42">
        <f t="shared" si="231"/>
        <v>-5</v>
      </c>
      <c r="DQ649" s="20">
        <v>-0.30199999999999999</v>
      </c>
      <c r="DR649">
        <v>14</v>
      </c>
      <c r="DS649">
        <v>0</v>
      </c>
      <c r="DT649">
        <v>0</v>
      </c>
      <c r="DU649">
        <v>0</v>
      </c>
      <c r="DV649">
        <v>0</v>
      </c>
      <c r="DW649">
        <v>1377</v>
      </c>
      <c r="DX649">
        <v>1965</v>
      </c>
      <c r="DY649">
        <v>1028</v>
      </c>
      <c r="DZ649">
        <v>1377</v>
      </c>
      <c r="EA649">
        <v>744</v>
      </c>
      <c r="EB649">
        <v>964</v>
      </c>
      <c r="EC649">
        <v>68.88</v>
      </c>
      <c r="ED649">
        <v>91.36</v>
      </c>
      <c r="EE649">
        <v>71</v>
      </c>
      <c r="EF649">
        <v>86</v>
      </c>
      <c r="EG649" s="41">
        <f t="shared" si="232"/>
        <v>9.5430107526881719E-2</v>
      </c>
      <c r="EH649" s="43">
        <f t="shared" si="233"/>
        <v>0.91078838174273857</v>
      </c>
      <c r="EI649" s="44">
        <f t="shared" si="234"/>
        <v>1.0062184892696202</v>
      </c>
      <c r="EJ649">
        <v>1371</v>
      </c>
      <c r="EK649">
        <v>1967</v>
      </c>
      <c r="EL649">
        <v>1022</v>
      </c>
      <c r="EM649">
        <v>1379</v>
      </c>
      <c r="EN649">
        <v>737</v>
      </c>
      <c r="EO649">
        <v>965</v>
      </c>
      <c r="EP649">
        <v>70</v>
      </c>
      <c r="EQ649">
        <v>86</v>
      </c>
      <c r="ER649">
        <v>669</v>
      </c>
      <c r="ES649">
        <v>989</v>
      </c>
      <c r="ET649">
        <v>270</v>
      </c>
      <c r="EU649">
        <v>377</v>
      </c>
      <c r="EV649">
        <v>42</v>
      </c>
      <c r="EW649">
        <v>52</v>
      </c>
      <c r="EX649">
        <v>73</v>
      </c>
      <c r="EY649">
        <v>91</v>
      </c>
      <c r="EZ649">
        <v>1.7000000000000002</v>
      </c>
      <c r="FA649">
        <v>4.7</v>
      </c>
      <c r="FB649">
        <v>6.4</v>
      </c>
      <c r="FC649" s="20">
        <v>24.18</v>
      </c>
      <c r="FD649" s="26">
        <f t="shared" si="235"/>
        <v>0.29851851851851852</v>
      </c>
      <c r="FE649">
        <v>1.7682</v>
      </c>
      <c r="FF649">
        <v>-0.26</v>
      </c>
      <c r="FG649">
        <v>-0.06</v>
      </c>
      <c r="FH649">
        <v>-0.32</v>
      </c>
      <c r="FL649" s="42">
        <f t="shared" si="236"/>
        <v>323</v>
      </c>
      <c r="FM649" s="20">
        <f t="shared" si="237"/>
        <v>12.5</v>
      </c>
      <c r="FN649" s="41">
        <v>2.0916233000000003E-2</v>
      </c>
      <c r="FO649" s="20">
        <f t="shared" si="238"/>
        <v>30.2</v>
      </c>
      <c r="FP649" s="20">
        <f t="shared" si="239"/>
        <v>32.939599999999999</v>
      </c>
      <c r="FQ649" s="20">
        <f t="shared" si="240"/>
        <v>116.06853438295903</v>
      </c>
      <c r="FR649">
        <v>4</v>
      </c>
      <c r="FS649" t="s">
        <v>455</v>
      </c>
      <c r="FT649">
        <v>195</v>
      </c>
      <c r="FV649" t="s">
        <v>711</v>
      </c>
      <c r="FW649" s="45">
        <v>3800000</v>
      </c>
      <c r="FX649" s="45">
        <v>3800000</v>
      </c>
      <c r="FY649">
        <v>529</v>
      </c>
      <c r="FZ649">
        <v>22</v>
      </c>
      <c r="GA649">
        <v>116</v>
      </c>
      <c r="GB649">
        <v>138</v>
      </c>
      <c r="GC649">
        <v>38</v>
      </c>
      <c r="GD649">
        <v>191</v>
      </c>
      <c r="GE649">
        <v>744</v>
      </c>
      <c r="GF649">
        <v>10517</v>
      </c>
      <c r="GG649">
        <v>4.4000000000000004</v>
      </c>
      <c r="GH649">
        <v>26.8</v>
      </c>
      <c r="GI649">
        <v>31.2</v>
      </c>
      <c r="GJ649" s="42">
        <f t="shared" si="241"/>
        <v>30.2</v>
      </c>
    </row>
    <row r="650" spans="1:192" x14ac:dyDescent="0.45">
      <c r="A650" s="40">
        <v>33083</v>
      </c>
      <c r="B650" t="s">
        <v>3363</v>
      </c>
      <c r="D650" t="s">
        <v>399</v>
      </c>
      <c r="E650" t="s">
        <v>399</v>
      </c>
      <c r="F650">
        <v>75</v>
      </c>
      <c r="G650">
        <v>200</v>
      </c>
      <c r="K650" t="s">
        <v>202</v>
      </c>
      <c r="L650">
        <v>2017</v>
      </c>
      <c r="M650">
        <v>27</v>
      </c>
      <c r="N650">
        <v>1</v>
      </c>
      <c r="O650">
        <v>8480172</v>
      </c>
      <c r="P650" t="s">
        <v>3364</v>
      </c>
      <c r="Q650" t="s">
        <v>3365</v>
      </c>
      <c r="R650" t="s">
        <v>3366</v>
      </c>
      <c r="S650" t="s">
        <v>3367</v>
      </c>
      <c r="T650" t="s">
        <v>720</v>
      </c>
      <c r="U650" t="s">
        <v>188</v>
      </c>
      <c r="V650">
        <v>57</v>
      </c>
      <c r="W650">
        <v>6</v>
      </c>
      <c r="X650">
        <v>14</v>
      </c>
      <c r="Y650">
        <v>5</v>
      </c>
      <c r="Z650">
        <v>20</v>
      </c>
      <c r="AA650">
        <v>12</v>
      </c>
      <c r="AB650">
        <v>56</v>
      </c>
      <c r="AC650" s="26">
        <f t="shared" si="220"/>
        <v>0.35087719298245612</v>
      </c>
      <c r="AD650" s="20">
        <f t="shared" si="221"/>
        <v>0</v>
      </c>
      <c r="AE650" s="20">
        <v>7.1559999999999997</v>
      </c>
      <c r="AF650">
        <v>-1</v>
      </c>
      <c r="AG650">
        <v>-5.2</v>
      </c>
      <c r="AH650">
        <v>24</v>
      </c>
      <c r="AI650">
        <v>1558</v>
      </c>
      <c r="AJ650">
        <v>65850</v>
      </c>
      <c r="AK650" s="20">
        <v>1097.5</v>
      </c>
      <c r="AL650">
        <v>1097.58</v>
      </c>
      <c r="AM650">
        <v>1098</v>
      </c>
      <c r="AN650" s="26">
        <f t="shared" si="222"/>
        <v>19.254385964912281</v>
      </c>
      <c r="AO650">
        <v>32</v>
      </c>
      <c r="AP650" s="41">
        <f t="shared" si="223"/>
        <v>0.40816326530612246</v>
      </c>
      <c r="AQ650">
        <v>169</v>
      </c>
      <c r="AR650">
        <v>169</v>
      </c>
      <c r="AS650">
        <v>169</v>
      </c>
      <c r="AT650">
        <v>100</v>
      </c>
      <c r="AU650">
        <v>100</v>
      </c>
      <c r="AV650">
        <v>71</v>
      </c>
      <c r="AW650">
        <v>55</v>
      </c>
      <c r="AX650">
        <v>4</v>
      </c>
      <c r="AY650">
        <v>2</v>
      </c>
      <c r="AZ650">
        <v>6</v>
      </c>
      <c r="BA650" s="42">
        <f t="shared" si="224"/>
        <v>8</v>
      </c>
      <c r="BB650">
        <v>3.31</v>
      </c>
      <c r="BC650">
        <v>47.788699999999999</v>
      </c>
      <c r="BD650" s="20">
        <v>97.9</v>
      </c>
      <c r="BE650" s="20">
        <f t="shared" si="225"/>
        <v>266.89999999999998</v>
      </c>
      <c r="BF650" s="20">
        <f t="shared" si="226"/>
        <v>14.590280435139125</v>
      </c>
      <c r="BG650">
        <v>335</v>
      </c>
      <c r="BH650">
        <v>347</v>
      </c>
      <c r="BI650">
        <v>408</v>
      </c>
      <c r="BJ650" s="41">
        <f t="shared" si="227"/>
        <v>0.45087483176312249</v>
      </c>
      <c r="BK650">
        <v>24</v>
      </c>
      <c r="BL650">
        <v>24</v>
      </c>
      <c r="BM650">
        <v>76</v>
      </c>
      <c r="BN650" s="42">
        <f t="shared" si="228"/>
        <v>-52</v>
      </c>
      <c r="BO650">
        <v>29</v>
      </c>
      <c r="BP650">
        <v>37</v>
      </c>
      <c r="BQ650">
        <v>12</v>
      </c>
      <c r="BR650">
        <v>64</v>
      </c>
      <c r="BS650" s="41">
        <f t="shared" si="229"/>
        <v>6.330365974282888E-2</v>
      </c>
      <c r="BT650">
        <v>0</v>
      </c>
      <c r="BU650">
        <v>0</v>
      </c>
      <c r="BV650" s="41">
        <f t="shared" si="230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3</v>
      </c>
      <c r="CW650">
        <v>1</v>
      </c>
      <c r="CX650">
        <v>2</v>
      </c>
      <c r="CY650">
        <v>2</v>
      </c>
      <c r="CZ650">
        <v>24</v>
      </c>
      <c r="DA650">
        <v>2</v>
      </c>
      <c r="DB650">
        <v>0</v>
      </c>
      <c r="DC650">
        <v>22</v>
      </c>
      <c r="DD650">
        <v>4</v>
      </c>
      <c r="DE650">
        <v>0</v>
      </c>
      <c r="DF650">
        <v>1</v>
      </c>
      <c r="DG650">
        <v>42</v>
      </c>
      <c r="DH650">
        <v>12</v>
      </c>
      <c r="DI650">
        <v>7</v>
      </c>
      <c r="DJ650">
        <v>12</v>
      </c>
      <c r="DK650">
        <v>12</v>
      </c>
      <c r="DL650">
        <v>0</v>
      </c>
      <c r="DM650">
        <v>5</v>
      </c>
      <c r="DN650">
        <v>5</v>
      </c>
      <c r="DO650">
        <v>0</v>
      </c>
      <c r="DP650" s="42">
        <f t="shared" si="231"/>
        <v>-5</v>
      </c>
      <c r="DQ650" s="20">
        <v>-0.66900000000000004</v>
      </c>
      <c r="DR650">
        <v>12</v>
      </c>
      <c r="DS650">
        <v>0</v>
      </c>
      <c r="DT650">
        <v>0</v>
      </c>
      <c r="DU650">
        <v>0</v>
      </c>
      <c r="DV650">
        <v>0</v>
      </c>
      <c r="DW650">
        <v>1035</v>
      </c>
      <c r="DX650">
        <v>1223</v>
      </c>
      <c r="DY650">
        <v>737</v>
      </c>
      <c r="DZ650">
        <v>947</v>
      </c>
      <c r="EA650">
        <v>564</v>
      </c>
      <c r="EB650">
        <v>701</v>
      </c>
      <c r="EC650">
        <v>46.12</v>
      </c>
      <c r="ED650">
        <v>66.2</v>
      </c>
      <c r="EE650">
        <v>49</v>
      </c>
      <c r="EF650">
        <v>59</v>
      </c>
      <c r="EG650" s="41">
        <f t="shared" si="232"/>
        <v>8.6879432624113476E-2</v>
      </c>
      <c r="EH650" s="43">
        <f t="shared" si="233"/>
        <v>0.91583452211126959</v>
      </c>
      <c r="EI650" s="44">
        <f t="shared" si="234"/>
        <v>1.0027139547353832</v>
      </c>
      <c r="EJ650">
        <v>1030</v>
      </c>
      <c r="EK650">
        <v>1223</v>
      </c>
      <c r="EL650">
        <v>730</v>
      </c>
      <c r="EM650">
        <v>947</v>
      </c>
      <c r="EN650">
        <v>558</v>
      </c>
      <c r="EO650">
        <v>701</v>
      </c>
      <c r="EP650">
        <v>50</v>
      </c>
      <c r="EQ650">
        <v>59</v>
      </c>
      <c r="ER650">
        <v>513</v>
      </c>
      <c r="ES650">
        <v>630</v>
      </c>
      <c r="ET650">
        <v>182</v>
      </c>
      <c r="EU650">
        <v>262</v>
      </c>
      <c r="EV650">
        <v>25</v>
      </c>
      <c r="EW650">
        <v>28</v>
      </c>
      <c r="EX650">
        <v>59</v>
      </c>
      <c r="EY650">
        <v>80</v>
      </c>
      <c r="EZ650">
        <v>1.3</v>
      </c>
      <c r="FA650">
        <v>2.4</v>
      </c>
      <c r="FB650">
        <v>3.7</v>
      </c>
      <c r="FC650" s="20">
        <v>19.57</v>
      </c>
      <c r="FD650" s="26">
        <f t="shared" si="235"/>
        <v>0.34333333333333332</v>
      </c>
      <c r="FE650">
        <v>1.3109999999999999</v>
      </c>
      <c r="FF650">
        <v>0.04</v>
      </c>
      <c r="FG650">
        <v>-0.32</v>
      </c>
      <c r="FH650">
        <v>-0.27</v>
      </c>
      <c r="FL650" s="42">
        <f t="shared" si="236"/>
        <v>112</v>
      </c>
      <c r="FM650" s="20">
        <f t="shared" si="237"/>
        <v>3</v>
      </c>
      <c r="FN650" s="41">
        <v>3.8880986200000002E-2</v>
      </c>
      <c r="FO650" s="20">
        <f t="shared" si="238"/>
        <v>17.600000000000001</v>
      </c>
      <c r="FP650" s="20">
        <f t="shared" si="239"/>
        <v>19.866199999999999</v>
      </c>
      <c r="FQ650" s="20">
        <f t="shared" si="240"/>
        <v>123.43519378997432</v>
      </c>
      <c r="FR650">
        <v>7</v>
      </c>
      <c r="FS650" t="s">
        <v>1035</v>
      </c>
      <c r="FT650">
        <v>244</v>
      </c>
      <c r="FU650" t="s">
        <v>731</v>
      </c>
      <c r="FV650" t="s">
        <v>711</v>
      </c>
      <c r="FW650" s="45">
        <v>925000</v>
      </c>
      <c r="FX650" s="45">
        <v>925000</v>
      </c>
      <c r="FY650">
        <v>57</v>
      </c>
      <c r="FZ650">
        <v>6</v>
      </c>
      <c r="GA650">
        <v>14</v>
      </c>
      <c r="GB650">
        <v>20</v>
      </c>
      <c r="GC650">
        <v>-1</v>
      </c>
      <c r="GD650">
        <v>24</v>
      </c>
      <c r="GE650">
        <v>71</v>
      </c>
      <c r="GF650">
        <v>1098</v>
      </c>
      <c r="GG650">
        <v>1.3</v>
      </c>
      <c r="GH650">
        <v>2.4</v>
      </c>
      <c r="GI650">
        <v>3.7</v>
      </c>
      <c r="GJ650" s="42">
        <f t="shared" si="241"/>
        <v>17.600000000000001</v>
      </c>
    </row>
    <row r="651" spans="1:192" x14ac:dyDescent="0.45">
      <c r="A651" s="40">
        <v>31798</v>
      </c>
      <c r="B651" t="s">
        <v>3368</v>
      </c>
      <c r="C651" t="s">
        <v>208</v>
      </c>
      <c r="D651" t="s">
        <v>91</v>
      </c>
      <c r="E651" t="s">
        <v>91</v>
      </c>
      <c r="F651">
        <v>72</v>
      </c>
      <c r="G651">
        <v>196</v>
      </c>
      <c r="H651">
        <v>2005</v>
      </c>
      <c r="I651">
        <v>5</v>
      </c>
      <c r="J651">
        <v>132</v>
      </c>
      <c r="K651" t="s">
        <v>92</v>
      </c>
      <c r="L651">
        <v>2007</v>
      </c>
      <c r="M651">
        <v>31</v>
      </c>
      <c r="N651">
        <v>11</v>
      </c>
      <c r="O651">
        <v>8471794</v>
      </c>
      <c r="P651" t="s">
        <v>3369</v>
      </c>
      <c r="Q651" t="s">
        <v>3370</v>
      </c>
      <c r="R651" t="s">
        <v>3371</v>
      </c>
      <c r="S651" t="s">
        <v>1954</v>
      </c>
      <c r="T651" t="s">
        <v>725</v>
      </c>
      <c r="U651" t="s">
        <v>298</v>
      </c>
      <c r="V651">
        <v>75</v>
      </c>
      <c r="W651">
        <v>13</v>
      </c>
      <c r="X651">
        <v>18</v>
      </c>
      <c r="Y651">
        <v>13</v>
      </c>
      <c r="Z651">
        <v>31</v>
      </c>
      <c r="AA651">
        <v>9</v>
      </c>
      <c r="AB651">
        <v>32</v>
      </c>
      <c r="AC651" s="26">
        <f t="shared" si="220"/>
        <v>0.41333333333333333</v>
      </c>
      <c r="AD651" s="20">
        <f t="shared" si="221"/>
        <v>3.7687626774847871</v>
      </c>
      <c r="AE651" s="20">
        <v>11.771000000000001</v>
      </c>
      <c r="AF651">
        <v>3</v>
      </c>
      <c r="AG651">
        <v>-9.8000000000000007</v>
      </c>
      <c r="AH651">
        <v>39</v>
      </c>
      <c r="AI651">
        <v>1693</v>
      </c>
      <c r="AJ651">
        <v>70048</v>
      </c>
      <c r="AK651" s="20">
        <v>1167.4666666666999</v>
      </c>
      <c r="AL651">
        <v>1151.6500000000001</v>
      </c>
      <c r="AM651">
        <v>1167</v>
      </c>
      <c r="AN651" s="26">
        <f t="shared" si="222"/>
        <v>15.566222222222223</v>
      </c>
      <c r="AO651">
        <v>26.02</v>
      </c>
      <c r="AP651" s="41">
        <f t="shared" si="223"/>
        <v>0.72093023255813948</v>
      </c>
      <c r="AQ651">
        <v>217</v>
      </c>
      <c r="AR651">
        <v>223</v>
      </c>
      <c r="AS651">
        <v>223</v>
      </c>
      <c r="AT651">
        <v>178</v>
      </c>
      <c r="AU651">
        <v>184</v>
      </c>
      <c r="AV651">
        <v>141</v>
      </c>
      <c r="AW651">
        <v>102</v>
      </c>
      <c r="AX651">
        <v>34</v>
      </c>
      <c r="AY651">
        <v>13</v>
      </c>
      <c r="AZ651">
        <v>7</v>
      </c>
      <c r="BA651" s="42">
        <f t="shared" si="224"/>
        <v>20</v>
      </c>
      <c r="BB651">
        <v>10.94</v>
      </c>
      <c r="BC651">
        <v>36.858199999999997</v>
      </c>
      <c r="BD651" s="20">
        <v>276.2</v>
      </c>
      <c r="BE651" s="20">
        <f t="shared" si="225"/>
        <v>493.2</v>
      </c>
      <c r="BF651" s="20">
        <f t="shared" si="226"/>
        <v>25.695306733816693</v>
      </c>
      <c r="BG651">
        <v>302</v>
      </c>
      <c r="BH651">
        <v>477</v>
      </c>
      <c r="BI651">
        <v>488</v>
      </c>
      <c r="BJ651" s="41">
        <f t="shared" si="227"/>
        <v>0.38227848101265821</v>
      </c>
      <c r="BK651">
        <v>131</v>
      </c>
      <c r="BL651">
        <v>129</v>
      </c>
      <c r="BM651">
        <v>74</v>
      </c>
      <c r="BN651" s="42">
        <f t="shared" si="228"/>
        <v>55</v>
      </c>
      <c r="BO651">
        <v>43</v>
      </c>
      <c r="BP651">
        <v>33</v>
      </c>
      <c r="BQ651">
        <v>38</v>
      </c>
      <c r="BR651">
        <v>36</v>
      </c>
      <c r="BS651" s="41">
        <f t="shared" si="229"/>
        <v>3.7383177570093455E-2</v>
      </c>
      <c r="BT651">
        <v>45</v>
      </c>
      <c r="BU651">
        <v>57</v>
      </c>
      <c r="BV651" s="41">
        <f t="shared" si="230"/>
        <v>0.44117647058823528</v>
      </c>
      <c r="BW651">
        <v>15</v>
      </c>
      <c r="BX651">
        <v>16</v>
      </c>
      <c r="BY651">
        <v>11</v>
      </c>
      <c r="BZ651">
        <v>16</v>
      </c>
      <c r="CA651">
        <v>19</v>
      </c>
      <c r="CB651">
        <v>25</v>
      </c>
      <c r="CC651">
        <v>6</v>
      </c>
      <c r="CD651">
        <v>15</v>
      </c>
      <c r="CE651">
        <v>17</v>
      </c>
      <c r="CF651">
        <v>16</v>
      </c>
      <c r="CG651">
        <v>35</v>
      </c>
      <c r="CH651">
        <v>39</v>
      </c>
      <c r="CI651">
        <v>0</v>
      </c>
      <c r="CJ651">
        <v>0</v>
      </c>
      <c r="CK651">
        <v>2</v>
      </c>
      <c r="CL651">
        <v>0</v>
      </c>
      <c r="CM651">
        <v>2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2</v>
      </c>
      <c r="CT651">
        <v>1</v>
      </c>
      <c r="CU651">
        <v>0</v>
      </c>
      <c r="CV651">
        <v>9</v>
      </c>
      <c r="CW651">
        <v>0</v>
      </c>
      <c r="CX651">
        <v>1</v>
      </c>
      <c r="CY651">
        <v>5</v>
      </c>
      <c r="CZ651">
        <v>37</v>
      </c>
      <c r="DA651">
        <v>5</v>
      </c>
      <c r="DB651">
        <v>1</v>
      </c>
      <c r="DC651">
        <v>15</v>
      </c>
      <c r="DD651">
        <v>32</v>
      </c>
      <c r="DE651">
        <v>8</v>
      </c>
      <c r="DF651">
        <v>0</v>
      </c>
      <c r="DG651">
        <v>80</v>
      </c>
      <c r="DH651">
        <v>18</v>
      </c>
      <c r="DI651">
        <v>17</v>
      </c>
      <c r="DJ651">
        <v>18</v>
      </c>
      <c r="DK651">
        <v>18</v>
      </c>
      <c r="DL651">
        <v>0</v>
      </c>
      <c r="DM651">
        <v>17</v>
      </c>
      <c r="DN651">
        <v>17</v>
      </c>
      <c r="DO651">
        <v>0</v>
      </c>
      <c r="DP651" s="42">
        <f t="shared" si="231"/>
        <v>-1</v>
      </c>
      <c r="DQ651" s="20">
        <v>-5.8140000000000001</v>
      </c>
      <c r="DR651">
        <v>17</v>
      </c>
      <c r="DS651">
        <v>1</v>
      </c>
      <c r="DT651">
        <v>0</v>
      </c>
      <c r="DU651">
        <v>0</v>
      </c>
      <c r="DV651">
        <v>0</v>
      </c>
      <c r="DW651">
        <v>906</v>
      </c>
      <c r="DX651">
        <v>1238</v>
      </c>
      <c r="DY651">
        <v>705</v>
      </c>
      <c r="DZ651">
        <v>927</v>
      </c>
      <c r="EA651">
        <v>511</v>
      </c>
      <c r="EB651">
        <v>684</v>
      </c>
      <c r="EC651">
        <v>40.67</v>
      </c>
      <c r="ED651">
        <v>60.89</v>
      </c>
      <c r="EE651">
        <v>43</v>
      </c>
      <c r="EF651">
        <v>61</v>
      </c>
      <c r="EG651" s="41">
        <f t="shared" si="232"/>
        <v>8.4148727984344418E-2</v>
      </c>
      <c r="EH651" s="43">
        <f t="shared" si="233"/>
        <v>0.91081871345029242</v>
      </c>
      <c r="EI651" s="44">
        <f t="shared" si="234"/>
        <v>0.99496744143463678</v>
      </c>
      <c r="EJ651">
        <v>921</v>
      </c>
      <c r="EK651">
        <v>1259</v>
      </c>
      <c r="EL651">
        <v>718</v>
      </c>
      <c r="EM651">
        <v>941</v>
      </c>
      <c r="EN651">
        <v>523</v>
      </c>
      <c r="EO651">
        <v>692</v>
      </c>
      <c r="EP651">
        <v>43</v>
      </c>
      <c r="EQ651">
        <v>61</v>
      </c>
      <c r="ER651">
        <v>412</v>
      </c>
      <c r="ES651">
        <v>646</v>
      </c>
      <c r="ET651">
        <v>138</v>
      </c>
      <c r="EU651">
        <v>261</v>
      </c>
      <c r="EV651">
        <v>23</v>
      </c>
      <c r="EW651">
        <v>35</v>
      </c>
      <c r="EX651">
        <v>77</v>
      </c>
      <c r="EY651">
        <v>65</v>
      </c>
      <c r="EZ651">
        <v>1.2</v>
      </c>
      <c r="FA651">
        <v>1.5</v>
      </c>
      <c r="FB651">
        <v>2.8</v>
      </c>
      <c r="FC651" s="20">
        <v>26.04</v>
      </c>
      <c r="FD651" s="26">
        <f t="shared" si="235"/>
        <v>0.34720000000000001</v>
      </c>
      <c r="FE651">
        <v>2.7416</v>
      </c>
      <c r="FF651">
        <v>0.28999999999999998</v>
      </c>
      <c r="FG651">
        <v>-0.06</v>
      </c>
      <c r="FH651">
        <v>0.23</v>
      </c>
      <c r="FL651" s="42">
        <f t="shared" si="236"/>
        <v>207</v>
      </c>
      <c r="FM651" s="20">
        <f t="shared" si="237"/>
        <v>9.9411764705882355</v>
      </c>
      <c r="FN651" s="41">
        <v>7.1423785599999998E-2</v>
      </c>
      <c r="FO651" s="20">
        <f t="shared" si="238"/>
        <v>27.1</v>
      </c>
      <c r="FP651" s="20">
        <f t="shared" si="239"/>
        <v>29.837199999999999</v>
      </c>
      <c r="FQ651" s="20">
        <f t="shared" si="240"/>
        <v>111.70060348196066</v>
      </c>
      <c r="FR651">
        <v>5</v>
      </c>
      <c r="FS651" t="s">
        <v>2897</v>
      </c>
      <c r="FT651">
        <v>242</v>
      </c>
      <c r="FU651" t="s">
        <v>721</v>
      </c>
      <c r="FV651" t="s">
        <v>711</v>
      </c>
      <c r="FW651" s="45">
        <v>4500000</v>
      </c>
      <c r="FX651" s="45">
        <v>3850000</v>
      </c>
      <c r="FY651">
        <v>568</v>
      </c>
      <c r="FZ651">
        <v>93</v>
      </c>
      <c r="GA651">
        <v>117</v>
      </c>
      <c r="GB651">
        <v>210</v>
      </c>
      <c r="GC651">
        <v>7</v>
      </c>
      <c r="GD651">
        <v>171</v>
      </c>
      <c r="GE651">
        <v>1150</v>
      </c>
      <c r="GF651">
        <v>8346</v>
      </c>
      <c r="GG651">
        <v>9.6999999999999993</v>
      </c>
      <c r="GH651">
        <v>9.6999999999999993</v>
      </c>
      <c r="GI651">
        <v>19.399999999999999</v>
      </c>
      <c r="GJ651" s="42">
        <f t="shared" si="241"/>
        <v>27.1</v>
      </c>
    </row>
    <row r="652" spans="1:192" x14ac:dyDescent="0.45">
      <c r="A652" s="40">
        <v>32537</v>
      </c>
      <c r="B652" t="s">
        <v>3372</v>
      </c>
      <c r="C652" t="s">
        <v>295</v>
      </c>
      <c r="D652" t="s">
        <v>107</v>
      </c>
      <c r="E652" t="s">
        <v>107</v>
      </c>
      <c r="F652">
        <v>72</v>
      </c>
      <c r="G652">
        <v>200</v>
      </c>
      <c r="H652">
        <v>2007</v>
      </c>
      <c r="I652">
        <v>1</v>
      </c>
      <c r="J652">
        <v>14</v>
      </c>
      <c r="K652" t="s">
        <v>202</v>
      </c>
      <c r="L652">
        <v>2010</v>
      </c>
      <c r="M652">
        <v>29</v>
      </c>
      <c r="N652">
        <v>8</v>
      </c>
      <c r="O652">
        <v>8474031</v>
      </c>
      <c r="P652" t="s">
        <v>3373</v>
      </c>
      <c r="Q652" t="s">
        <v>3374</v>
      </c>
      <c r="R652" t="s">
        <v>3375</v>
      </c>
      <c r="S652" t="s">
        <v>1325</v>
      </c>
      <c r="T652" t="s">
        <v>720</v>
      </c>
      <c r="U652" t="s">
        <v>279</v>
      </c>
      <c r="V652">
        <v>46</v>
      </c>
      <c r="W652">
        <v>5</v>
      </c>
      <c r="X652">
        <v>18</v>
      </c>
      <c r="Y652">
        <v>13</v>
      </c>
      <c r="Z652">
        <v>23</v>
      </c>
      <c r="AA652">
        <v>14</v>
      </c>
      <c r="AB652">
        <v>30</v>
      </c>
      <c r="AC652" s="26">
        <f t="shared" si="220"/>
        <v>0.5</v>
      </c>
      <c r="AD652" s="20">
        <f t="shared" si="221"/>
        <v>-4.9755102040816332</v>
      </c>
      <c r="AE652" s="20">
        <v>7.8860000000000001</v>
      </c>
      <c r="AF652">
        <v>-14</v>
      </c>
      <c r="AG652">
        <v>-2.2999999999999998</v>
      </c>
      <c r="AH652">
        <v>44</v>
      </c>
      <c r="AI652">
        <v>1173</v>
      </c>
      <c r="AJ652">
        <v>55951</v>
      </c>
      <c r="AK652" s="20">
        <v>932.48333333333005</v>
      </c>
      <c r="AL652">
        <v>932.48</v>
      </c>
      <c r="AM652">
        <v>933</v>
      </c>
      <c r="AN652" s="26">
        <f t="shared" si="222"/>
        <v>20.272101449275361</v>
      </c>
      <c r="AO652">
        <v>33.409999999999997</v>
      </c>
      <c r="AP652" s="41">
        <f t="shared" si="223"/>
        <v>0.46938775510204084</v>
      </c>
      <c r="AQ652">
        <v>188</v>
      </c>
      <c r="AR652">
        <v>188</v>
      </c>
      <c r="AS652">
        <v>188</v>
      </c>
      <c r="AT652">
        <v>123</v>
      </c>
      <c r="AU652">
        <v>123</v>
      </c>
      <c r="AV652">
        <v>94</v>
      </c>
      <c r="AW652">
        <v>72</v>
      </c>
      <c r="AX652">
        <v>13</v>
      </c>
      <c r="AY652">
        <v>4</v>
      </c>
      <c r="AZ652">
        <v>12</v>
      </c>
      <c r="BA652" s="42">
        <f t="shared" si="224"/>
        <v>16</v>
      </c>
      <c r="BB652">
        <v>5.24</v>
      </c>
      <c r="BC652">
        <v>50.9681</v>
      </c>
      <c r="BD652" s="20">
        <v>231.9</v>
      </c>
      <c r="BE652" s="20">
        <f t="shared" si="225"/>
        <v>419.9</v>
      </c>
      <c r="BF652" s="20">
        <f t="shared" si="226"/>
        <v>27.018273850377486</v>
      </c>
      <c r="BG652">
        <v>485</v>
      </c>
      <c r="BH652">
        <v>274</v>
      </c>
      <c r="BI652">
        <v>191</v>
      </c>
      <c r="BJ652" s="41">
        <f t="shared" si="227"/>
        <v>0.71745562130177509</v>
      </c>
      <c r="BK652">
        <v>44</v>
      </c>
      <c r="BL652">
        <v>44</v>
      </c>
      <c r="BM652">
        <v>75</v>
      </c>
      <c r="BN652" s="42">
        <f t="shared" si="228"/>
        <v>-31</v>
      </c>
      <c r="BO652">
        <v>29</v>
      </c>
      <c r="BP652">
        <v>61</v>
      </c>
      <c r="BQ652">
        <v>24</v>
      </c>
      <c r="BR652">
        <v>65</v>
      </c>
      <c r="BS652" s="41">
        <f t="shared" si="229"/>
        <v>9.5029239766081866E-2</v>
      </c>
      <c r="BT652">
        <v>0</v>
      </c>
      <c r="BU652">
        <v>0</v>
      </c>
      <c r="BV652" s="41">
        <f t="shared" si="230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3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28</v>
      </c>
      <c r="DA652">
        <v>1</v>
      </c>
      <c r="DB652">
        <v>2</v>
      </c>
      <c r="DC652">
        <v>23</v>
      </c>
      <c r="DD652">
        <v>17</v>
      </c>
      <c r="DE652">
        <v>3</v>
      </c>
      <c r="DF652">
        <v>0</v>
      </c>
      <c r="DG652">
        <v>48</v>
      </c>
      <c r="DH652">
        <v>20</v>
      </c>
      <c r="DI652">
        <v>9</v>
      </c>
      <c r="DJ652">
        <v>23</v>
      </c>
      <c r="DK652">
        <v>23</v>
      </c>
      <c r="DL652">
        <v>0</v>
      </c>
      <c r="DM652">
        <v>7</v>
      </c>
      <c r="DN652">
        <v>7</v>
      </c>
      <c r="DO652">
        <v>0</v>
      </c>
      <c r="DP652" s="42">
        <f t="shared" si="231"/>
        <v>-11</v>
      </c>
      <c r="DQ652" s="20">
        <v>-9.7420000000000009</v>
      </c>
      <c r="DR652">
        <v>20</v>
      </c>
      <c r="DS652">
        <v>0</v>
      </c>
      <c r="DT652">
        <v>0</v>
      </c>
      <c r="DU652">
        <v>0</v>
      </c>
      <c r="DV652">
        <v>0</v>
      </c>
      <c r="DW652">
        <v>975</v>
      </c>
      <c r="DX652">
        <v>816</v>
      </c>
      <c r="DY652">
        <v>732</v>
      </c>
      <c r="DZ652">
        <v>619</v>
      </c>
      <c r="EA652">
        <v>533</v>
      </c>
      <c r="EB652">
        <v>451</v>
      </c>
      <c r="EC652">
        <v>52.6</v>
      </c>
      <c r="ED652">
        <v>41.23</v>
      </c>
      <c r="EE652">
        <v>49</v>
      </c>
      <c r="EF652">
        <v>45</v>
      </c>
      <c r="EG652" s="41">
        <f t="shared" si="232"/>
        <v>9.193245778611632E-2</v>
      </c>
      <c r="EH652" s="43">
        <f t="shared" si="233"/>
        <v>0.90022172949002222</v>
      </c>
      <c r="EI652" s="44">
        <f t="shared" si="234"/>
        <v>0.99215418727613858</v>
      </c>
      <c r="EJ652">
        <v>972</v>
      </c>
      <c r="EK652">
        <v>817</v>
      </c>
      <c r="EL652">
        <v>729</v>
      </c>
      <c r="EM652">
        <v>620</v>
      </c>
      <c r="EN652">
        <v>530</v>
      </c>
      <c r="EO652">
        <v>451</v>
      </c>
      <c r="EP652">
        <v>49</v>
      </c>
      <c r="EQ652">
        <v>45</v>
      </c>
      <c r="ER652">
        <v>513</v>
      </c>
      <c r="ES652">
        <v>410</v>
      </c>
      <c r="ET652">
        <v>208</v>
      </c>
      <c r="EU652">
        <v>171</v>
      </c>
      <c r="EV652">
        <v>31</v>
      </c>
      <c r="EW652">
        <v>23</v>
      </c>
      <c r="EX652">
        <v>69</v>
      </c>
      <c r="EY652">
        <v>49</v>
      </c>
      <c r="EZ652">
        <v>1.7000000000000002</v>
      </c>
      <c r="FA652">
        <v>1</v>
      </c>
      <c r="FB652">
        <v>2.8</v>
      </c>
      <c r="FC652" s="20">
        <v>17.399999999999999</v>
      </c>
      <c r="FD652" s="26">
        <f t="shared" si="235"/>
        <v>0.37826086956521737</v>
      </c>
      <c r="FE652">
        <v>1.6992</v>
      </c>
      <c r="FF652">
        <v>-0.11</v>
      </c>
      <c r="FG652">
        <v>-0.47</v>
      </c>
      <c r="FH652">
        <v>-0.57999999999999996</v>
      </c>
      <c r="FI652">
        <v>4</v>
      </c>
      <c r="FJ652">
        <v>1</v>
      </c>
      <c r="FK652">
        <v>0</v>
      </c>
      <c r="FL652" s="42">
        <f t="shared" si="236"/>
        <v>153</v>
      </c>
      <c r="FM652" s="20">
        <f t="shared" si="237"/>
        <v>3.4</v>
      </c>
      <c r="FN652" s="41">
        <v>3.99688048E-2</v>
      </c>
      <c r="FO652" s="20">
        <f t="shared" si="238"/>
        <v>18.600000000000001</v>
      </c>
      <c r="FP652" s="20">
        <f t="shared" si="239"/>
        <v>21.051600000000001</v>
      </c>
      <c r="FQ652" s="20">
        <f t="shared" si="240"/>
        <v>115.2410775566232</v>
      </c>
      <c r="FR652">
        <v>36</v>
      </c>
      <c r="FS652" t="s">
        <v>430</v>
      </c>
      <c r="FT652">
        <v>2920</v>
      </c>
      <c r="FV652" t="s">
        <v>711</v>
      </c>
      <c r="FW652" s="45">
        <v>8000000</v>
      </c>
      <c r="FX652" s="45">
        <v>6650000</v>
      </c>
      <c r="FY652">
        <v>536</v>
      </c>
      <c r="FZ652">
        <v>73</v>
      </c>
      <c r="GA652">
        <v>248</v>
      </c>
      <c r="GB652">
        <v>321</v>
      </c>
      <c r="GC652">
        <v>3</v>
      </c>
      <c r="GD652">
        <v>348</v>
      </c>
      <c r="GE652">
        <v>1128</v>
      </c>
      <c r="GF652">
        <v>11272</v>
      </c>
      <c r="GG652">
        <v>30.1</v>
      </c>
      <c r="GH652">
        <v>25.9</v>
      </c>
      <c r="GI652">
        <v>56</v>
      </c>
      <c r="GJ652" s="42">
        <f t="shared" si="241"/>
        <v>18.600000000000001</v>
      </c>
    </row>
    <row r="653" spans="1:192" x14ac:dyDescent="0.45">
      <c r="A653" s="40">
        <v>34914</v>
      </c>
      <c r="B653" t="s">
        <v>3254</v>
      </c>
      <c r="C653" t="s">
        <v>163</v>
      </c>
      <c r="D653" t="s">
        <v>91</v>
      </c>
      <c r="E653" t="s">
        <v>91</v>
      </c>
      <c r="F653">
        <v>74</v>
      </c>
      <c r="G653">
        <v>195</v>
      </c>
      <c r="H653">
        <v>2013</v>
      </c>
      <c r="I653">
        <v>1</v>
      </c>
      <c r="J653">
        <v>26</v>
      </c>
      <c r="K653" t="s">
        <v>92</v>
      </c>
      <c r="L653">
        <v>2015</v>
      </c>
      <c r="M653">
        <v>22</v>
      </c>
      <c r="N653">
        <v>3</v>
      </c>
      <c r="O653">
        <v>8477447</v>
      </c>
      <c r="P653" t="s">
        <v>3376</v>
      </c>
      <c r="Q653" t="s">
        <v>3377</v>
      </c>
      <c r="R653" t="s">
        <v>3378</v>
      </c>
      <c r="S653" t="s">
        <v>943</v>
      </c>
      <c r="T653" t="s">
        <v>720</v>
      </c>
      <c r="U653" t="s">
        <v>917</v>
      </c>
      <c r="V653">
        <v>61</v>
      </c>
      <c r="W653">
        <v>6</v>
      </c>
      <c r="X653">
        <v>23</v>
      </c>
      <c r="Y653">
        <v>14</v>
      </c>
      <c r="Z653">
        <v>29</v>
      </c>
      <c r="AA653">
        <v>10</v>
      </c>
      <c r="AB653">
        <v>49</v>
      </c>
      <c r="AC653" s="26">
        <f t="shared" si="220"/>
        <v>0.47540983606557374</v>
      </c>
      <c r="AD653" s="20">
        <f t="shared" si="221"/>
        <v>9.4339622641509422</v>
      </c>
      <c r="AE653" s="20">
        <v>9.9730000000000008</v>
      </c>
      <c r="AF653">
        <v>5</v>
      </c>
      <c r="AG653">
        <v>4.8</v>
      </c>
      <c r="AH653">
        <v>14</v>
      </c>
      <c r="AI653">
        <v>1511</v>
      </c>
      <c r="AJ653">
        <v>74489</v>
      </c>
      <c r="AK653" s="20">
        <v>1241.4833333332999</v>
      </c>
      <c r="AL653">
        <v>1241.48</v>
      </c>
      <c r="AM653">
        <v>1241</v>
      </c>
      <c r="AN653" s="26">
        <f t="shared" si="222"/>
        <v>20.352185792349726</v>
      </c>
      <c r="AO653">
        <v>33.659999999999997</v>
      </c>
      <c r="AP653" s="41">
        <f t="shared" si="223"/>
        <v>0.39726027397260272</v>
      </c>
      <c r="AQ653">
        <v>262</v>
      </c>
      <c r="AR653">
        <v>262</v>
      </c>
      <c r="AS653">
        <v>262</v>
      </c>
      <c r="AT653">
        <v>187</v>
      </c>
      <c r="AU653">
        <v>187</v>
      </c>
      <c r="AV653">
        <v>144</v>
      </c>
      <c r="AW653">
        <v>110</v>
      </c>
      <c r="AX653">
        <v>10</v>
      </c>
      <c r="AY653">
        <v>10</v>
      </c>
      <c r="AZ653">
        <v>15</v>
      </c>
      <c r="BA653" s="42">
        <f t="shared" si="224"/>
        <v>25</v>
      </c>
      <c r="BB653">
        <v>8.6</v>
      </c>
      <c r="BC653">
        <v>43.631900000000002</v>
      </c>
      <c r="BD653" s="20">
        <v>276.60000000000002</v>
      </c>
      <c r="BE653" s="20">
        <f t="shared" si="225"/>
        <v>538.6</v>
      </c>
      <c r="BF653" s="20">
        <f t="shared" si="226"/>
        <v>26.030221993105005</v>
      </c>
      <c r="BG653">
        <v>510</v>
      </c>
      <c r="BH653">
        <v>361</v>
      </c>
      <c r="BI653">
        <v>316</v>
      </c>
      <c r="BJ653" s="41">
        <f t="shared" si="227"/>
        <v>0.61743341404358354</v>
      </c>
      <c r="BK653">
        <v>29</v>
      </c>
      <c r="BL653">
        <v>29</v>
      </c>
      <c r="BM653">
        <v>67</v>
      </c>
      <c r="BN653" s="42">
        <f t="shared" si="228"/>
        <v>-38</v>
      </c>
      <c r="BO653">
        <v>43</v>
      </c>
      <c r="BP653">
        <v>42</v>
      </c>
      <c r="BQ653">
        <v>25</v>
      </c>
      <c r="BR653">
        <v>70</v>
      </c>
      <c r="BS653" s="41">
        <f t="shared" si="229"/>
        <v>7.9635949943117179E-2</v>
      </c>
      <c r="BT653">
        <v>0</v>
      </c>
      <c r="BU653">
        <v>0</v>
      </c>
      <c r="BV653" s="41">
        <f t="shared" si="230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2</v>
      </c>
      <c r="CT653">
        <v>0</v>
      </c>
      <c r="CU653">
        <v>0</v>
      </c>
      <c r="CV653">
        <v>2</v>
      </c>
      <c r="CW653">
        <v>2</v>
      </c>
      <c r="CX653">
        <v>5</v>
      </c>
      <c r="CY653">
        <v>3</v>
      </c>
      <c r="CZ653">
        <v>33</v>
      </c>
      <c r="DA653">
        <v>7</v>
      </c>
      <c r="DB653">
        <v>2</v>
      </c>
      <c r="DC653">
        <v>17</v>
      </c>
      <c r="DD653">
        <v>9</v>
      </c>
      <c r="DE653">
        <v>1</v>
      </c>
      <c r="DF653">
        <v>0</v>
      </c>
      <c r="DG653">
        <v>108</v>
      </c>
      <c r="DH653">
        <v>7</v>
      </c>
      <c r="DI653">
        <v>8</v>
      </c>
      <c r="DJ653">
        <v>7</v>
      </c>
      <c r="DK653">
        <v>7</v>
      </c>
      <c r="DL653">
        <v>0</v>
      </c>
      <c r="DM653">
        <v>8</v>
      </c>
      <c r="DN653">
        <v>8</v>
      </c>
      <c r="DO653">
        <v>0</v>
      </c>
      <c r="DP653" s="42">
        <f t="shared" si="231"/>
        <v>1</v>
      </c>
      <c r="DQ653" s="20">
        <v>5.4950000000000001</v>
      </c>
      <c r="DR653">
        <v>7</v>
      </c>
      <c r="DS653">
        <v>0</v>
      </c>
      <c r="DT653">
        <v>0</v>
      </c>
      <c r="DU653">
        <v>0</v>
      </c>
      <c r="DV653">
        <v>0</v>
      </c>
      <c r="DW653">
        <v>1426</v>
      </c>
      <c r="DX653">
        <v>1060</v>
      </c>
      <c r="DY653">
        <v>1060</v>
      </c>
      <c r="DZ653">
        <v>809</v>
      </c>
      <c r="EA653">
        <v>775</v>
      </c>
      <c r="EB653">
        <v>577</v>
      </c>
      <c r="EC653">
        <v>70.08</v>
      </c>
      <c r="ED653">
        <v>49.38</v>
      </c>
      <c r="EE653">
        <v>73</v>
      </c>
      <c r="EF653">
        <v>53</v>
      </c>
      <c r="EG653" s="41">
        <f t="shared" si="232"/>
        <v>9.4193548387096773E-2</v>
      </c>
      <c r="EH653" s="43">
        <f t="shared" si="233"/>
        <v>0.90814558058925476</v>
      </c>
      <c r="EI653" s="44">
        <f t="shared" si="234"/>
        <v>1.0023391289763515</v>
      </c>
      <c r="EJ653">
        <v>1430</v>
      </c>
      <c r="EK653">
        <v>1059</v>
      </c>
      <c r="EL653">
        <v>1066</v>
      </c>
      <c r="EM653">
        <v>808</v>
      </c>
      <c r="EN653">
        <v>779</v>
      </c>
      <c r="EO653">
        <v>576</v>
      </c>
      <c r="EP653">
        <v>73</v>
      </c>
      <c r="EQ653">
        <v>53</v>
      </c>
      <c r="ER653">
        <v>723</v>
      </c>
      <c r="ES653">
        <v>525</v>
      </c>
      <c r="ET653">
        <v>230</v>
      </c>
      <c r="EU653">
        <v>213</v>
      </c>
      <c r="EV653">
        <v>37</v>
      </c>
      <c r="EW653">
        <v>25</v>
      </c>
      <c r="EX653">
        <v>63</v>
      </c>
      <c r="EY653">
        <v>68</v>
      </c>
      <c r="EZ653">
        <v>2.1</v>
      </c>
      <c r="FA653">
        <v>2.8</v>
      </c>
      <c r="FB653">
        <v>4.9000000000000004</v>
      </c>
      <c r="FC653" s="20">
        <v>36.35</v>
      </c>
      <c r="FD653" s="26">
        <f t="shared" si="235"/>
        <v>0.59590163934426232</v>
      </c>
      <c r="FE653">
        <v>2.6505000000000001</v>
      </c>
      <c r="FF653">
        <v>0.52</v>
      </c>
      <c r="FG653">
        <v>0.01</v>
      </c>
      <c r="FH653">
        <v>0.53</v>
      </c>
      <c r="FI653">
        <v>1</v>
      </c>
      <c r="FJ653">
        <v>1</v>
      </c>
      <c r="FK653">
        <v>1</v>
      </c>
      <c r="FL653" s="42">
        <f t="shared" si="236"/>
        <v>113</v>
      </c>
      <c r="FM653" s="20">
        <f t="shared" si="237"/>
        <v>7.7142857142857144</v>
      </c>
      <c r="FN653" s="41">
        <v>3.0784632700000002E-2</v>
      </c>
      <c r="FO653" s="20">
        <f t="shared" si="238"/>
        <v>27.6</v>
      </c>
      <c r="FP653" s="20">
        <f t="shared" si="239"/>
        <v>30.099</v>
      </c>
      <c r="FQ653" s="20">
        <f t="shared" si="240"/>
        <v>120.146921416374</v>
      </c>
      <c r="FR653">
        <v>4</v>
      </c>
      <c r="FS653" t="s">
        <v>3379</v>
      </c>
      <c r="FT653">
        <v>195</v>
      </c>
      <c r="FV653" t="s">
        <v>751</v>
      </c>
      <c r="FW653" s="45">
        <v>832500</v>
      </c>
      <c r="FX653" s="45">
        <v>863333</v>
      </c>
      <c r="FY653">
        <v>114</v>
      </c>
      <c r="FZ653">
        <v>11</v>
      </c>
      <c r="GA653">
        <v>35</v>
      </c>
      <c r="GB653">
        <v>46</v>
      </c>
      <c r="GC653">
        <v>6</v>
      </c>
      <c r="GD653">
        <v>44</v>
      </c>
      <c r="GE653">
        <v>232</v>
      </c>
      <c r="GF653">
        <v>2193</v>
      </c>
      <c r="GG653">
        <v>3.4</v>
      </c>
      <c r="GH653">
        <v>5.2</v>
      </c>
      <c r="GI653">
        <v>8.6</v>
      </c>
      <c r="GJ653" s="42">
        <f t="shared" si="241"/>
        <v>27.6</v>
      </c>
    </row>
    <row r="654" spans="1:192" x14ac:dyDescent="0.45">
      <c r="A654" s="40">
        <v>33729</v>
      </c>
      <c r="B654" t="s">
        <v>3380</v>
      </c>
      <c r="C654" t="s">
        <v>1029</v>
      </c>
      <c r="D654" t="s">
        <v>107</v>
      </c>
      <c r="E654" t="s">
        <v>107</v>
      </c>
      <c r="F654">
        <v>68</v>
      </c>
      <c r="G654">
        <v>170</v>
      </c>
      <c r="K654" t="s">
        <v>202</v>
      </c>
      <c r="L654">
        <v>2017</v>
      </c>
      <c r="M654">
        <v>25</v>
      </c>
      <c r="N654">
        <v>1</v>
      </c>
      <c r="O654">
        <v>8479304</v>
      </c>
      <c r="P654" t="s">
        <v>3381</v>
      </c>
      <c r="Q654" t="s">
        <v>3382</v>
      </c>
      <c r="R654" t="s">
        <v>3383</v>
      </c>
      <c r="S654" t="s">
        <v>1082</v>
      </c>
      <c r="T654" t="s">
        <v>716</v>
      </c>
      <c r="U654" t="s">
        <v>313</v>
      </c>
      <c r="V654">
        <v>9</v>
      </c>
      <c r="W654">
        <v>0</v>
      </c>
      <c r="X654">
        <v>0</v>
      </c>
      <c r="Y654">
        <v>0</v>
      </c>
      <c r="Z654">
        <v>0</v>
      </c>
      <c r="AA654">
        <v>33</v>
      </c>
      <c r="AB654">
        <v>64</v>
      </c>
      <c r="AC654" s="26">
        <f t="shared" si="220"/>
        <v>0</v>
      </c>
      <c r="AD654" s="20">
        <f t="shared" si="221"/>
        <v>0</v>
      </c>
      <c r="AE654" s="20">
        <v>0</v>
      </c>
      <c r="AF654">
        <v>-4</v>
      </c>
      <c r="AG654">
        <v>0.8</v>
      </c>
      <c r="AH654">
        <v>4</v>
      </c>
      <c r="AI654">
        <v>108</v>
      </c>
      <c r="AJ654">
        <v>4328</v>
      </c>
      <c r="AK654" s="20">
        <v>72.133333333332999</v>
      </c>
      <c r="AL654">
        <v>72.13</v>
      </c>
      <c r="AM654">
        <v>72</v>
      </c>
      <c r="AN654" s="26">
        <f t="shared" si="222"/>
        <v>8.0148148148148159</v>
      </c>
      <c r="AO654">
        <v>13.7</v>
      </c>
      <c r="AP654" s="41">
        <f t="shared" si="223"/>
        <v>0</v>
      </c>
      <c r="AQ654">
        <v>8</v>
      </c>
      <c r="AR654">
        <v>8</v>
      </c>
      <c r="AS654">
        <v>8</v>
      </c>
      <c r="AT654">
        <v>6</v>
      </c>
      <c r="AU654">
        <v>6</v>
      </c>
      <c r="AV654">
        <v>5</v>
      </c>
      <c r="AW654">
        <v>6</v>
      </c>
      <c r="AX654">
        <v>3</v>
      </c>
      <c r="AY654">
        <v>0</v>
      </c>
      <c r="AZ654">
        <v>0</v>
      </c>
      <c r="BA654" s="42">
        <f t="shared" si="224"/>
        <v>0</v>
      </c>
      <c r="BB654">
        <v>0.47</v>
      </c>
      <c r="BC654">
        <v>20</v>
      </c>
      <c r="BD654" s="20">
        <v>0</v>
      </c>
      <c r="BE654" s="20">
        <f t="shared" si="225"/>
        <v>8</v>
      </c>
      <c r="BF654" s="20">
        <f t="shared" si="226"/>
        <v>6.6546513239983369</v>
      </c>
      <c r="BG654">
        <v>17</v>
      </c>
      <c r="BH654">
        <v>19</v>
      </c>
      <c r="BI654">
        <v>26</v>
      </c>
      <c r="BJ654" s="41">
        <f t="shared" si="227"/>
        <v>0.39534883720930231</v>
      </c>
      <c r="BK654">
        <v>13</v>
      </c>
      <c r="BL654">
        <v>13</v>
      </c>
      <c r="BM654">
        <v>5</v>
      </c>
      <c r="BN654" s="42">
        <f t="shared" si="228"/>
        <v>8</v>
      </c>
      <c r="BO654">
        <v>1</v>
      </c>
      <c r="BP654">
        <v>2</v>
      </c>
      <c r="BQ654">
        <v>3</v>
      </c>
      <c r="BR654">
        <v>3</v>
      </c>
      <c r="BS654" s="41">
        <f t="shared" si="229"/>
        <v>0.06</v>
      </c>
      <c r="BT654">
        <v>19</v>
      </c>
      <c r="BU654">
        <v>22</v>
      </c>
      <c r="BV654" s="41">
        <f t="shared" si="230"/>
        <v>0.46341463414634149</v>
      </c>
      <c r="BW654">
        <v>8</v>
      </c>
      <c r="BX654">
        <v>7</v>
      </c>
      <c r="BY654">
        <v>6</v>
      </c>
      <c r="BZ654">
        <v>6</v>
      </c>
      <c r="CA654">
        <v>5</v>
      </c>
      <c r="CB654">
        <v>9</v>
      </c>
      <c r="CC654">
        <v>9</v>
      </c>
      <c r="CD654">
        <v>8</v>
      </c>
      <c r="CE654">
        <v>4</v>
      </c>
      <c r="CF654">
        <v>5</v>
      </c>
      <c r="CG654">
        <v>9</v>
      </c>
      <c r="CH654">
        <v>12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3</v>
      </c>
      <c r="DH654">
        <v>2</v>
      </c>
      <c r="DI654">
        <v>0</v>
      </c>
      <c r="DJ654">
        <v>2</v>
      </c>
      <c r="DK654">
        <v>2</v>
      </c>
      <c r="DL654">
        <v>0</v>
      </c>
      <c r="DM654">
        <v>0</v>
      </c>
      <c r="DN654">
        <v>0</v>
      </c>
      <c r="DO654">
        <v>0</v>
      </c>
      <c r="DP654" s="42">
        <f t="shared" si="231"/>
        <v>-2</v>
      </c>
      <c r="DQ654" s="20">
        <v>-2.09</v>
      </c>
      <c r="DR654">
        <v>2</v>
      </c>
      <c r="DS654">
        <v>0</v>
      </c>
      <c r="DT654">
        <v>0</v>
      </c>
      <c r="DU654">
        <v>0</v>
      </c>
      <c r="DV654">
        <v>0</v>
      </c>
      <c r="DW654">
        <v>56</v>
      </c>
      <c r="DX654">
        <v>68</v>
      </c>
      <c r="DY654">
        <v>45</v>
      </c>
      <c r="DZ654">
        <v>47</v>
      </c>
      <c r="EA654">
        <v>35</v>
      </c>
      <c r="EB654">
        <v>36</v>
      </c>
      <c r="EC654">
        <v>1.8</v>
      </c>
      <c r="ED654">
        <v>1.83</v>
      </c>
      <c r="EE654">
        <v>0</v>
      </c>
      <c r="EF654">
        <v>4</v>
      </c>
      <c r="EG654" s="41">
        <f t="shared" si="232"/>
        <v>0</v>
      </c>
      <c r="EH654" s="43">
        <f t="shared" si="233"/>
        <v>0.88888888888888884</v>
      </c>
      <c r="EI654" s="44">
        <f t="shared" si="234"/>
        <v>0.88888888888888884</v>
      </c>
      <c r="EJ654">
        <v>57</v>
      </c>
      <c r="EK654">
        <v>67</v>
      </c>
      <c r="EL654">
        <v>46</v>
      </c>
      <c r="EM654">
        <v>46</v>
      </c>
      <c r="EN654">
        <v>36</v>
      </c>
      <c r="EO654">
        <v>36</v>
      </c>
      <c r="EP654">
        <v>0</v>
      </c>
      <c r="EQ654">
        <v>4</v>
      </c>
      <c r="ER654">
        <v>24</v>
      </c>
      <c r="ES654">
        <v>28</v>
      </c>
      <c r="ET654">
        <v>12</v>
      </c>
      <c r="EU654">
        <v>8</v>
      </c>
      <c r="EV654">
        <v>0</v>
      </c>
      <c r="EW654">
        <v>1</v>
      </c>
      <c r="EX654">
        <v>7</v>
      </c>
      <c r="EY654">
        <v>3</v>
      </c>
      <c r="EZ654">
        <v>-0.2</v>
      </c>
      <c r="FA654">
        <v>0</v>
      </c>
      <c r="FB654">
        <v>-0.30000000000000004</v>
      </c>
      <c r="FC654" s="20">
        <v>-0.8</v>
      </c>
      <c r="FD654" s="26">
        <f t="shared" si="235"/>
        <v>-8.8888888888888892E-2</v>
      </c>
      <c r="FE654">
        <v>3.1000000000000003E-3</v>
      </c>
      <c r="FF654">
        <v>0</v>
      </c>
      <c r="FG654">
        <v>-0.01</v>
      </c>
      <c r="FH654">
        <v>-0.01</v>
      </c>
      <c r="FL654" s="42">
        <f t="shared" si="236"/>
        <v>20</v>
      </c>
      <c r="FM654" s="20">
        <f t="shared" si="237"/>
        <v>8</v>
      </c>
      <c r="FN654" s="41">
        <v>0</v>
      </c>
      <c r="FO654" s="20">
        <f t="shared" si="238"/>
        <v>-0.4</v>
      </c>
      <c r="FP654" s="20">
        <f t="shared" si="239"/>
        <v>-0.41799999999999998</v>
      </c>
      <c r="FQ654" s="20">
        <f t="shared" si="240"/>
        <v>103.14709552197422</v>
      </c>
      <c r="FR654">
        <v>11</v>
      </c>
      <c r="FS654" t="s">
        <v>189</v>
      </c>
      <c r="FT654">
        <v>87</v>
      </c>
      <c r="FV654" t="s">
        <v>711</v>
      </c>
      <c r="FW654" s="45">
        <v>650000</v>
      </c>
      <c r="FX654" s="45">
        <v>650000</v>
      </c>
      <c r="FY654">
        <v>9</v>
      </c>
      <c r="FZ654">
        <v>0</v>
      </c>
      <c r="GA654">
        <v>0</v>
      </c>
      <c r="GB654">
        <v>0</v>
      </c>
      <c r="GC654">
        <v>-4</v>
      </c>
      <c r="GD654">
        <v>4</v>
      </c>
      <c r="GE654">
        <v>5</v>
      </c>
      <c r="GF654">
        <v>72</v>
      </c>
      <c r="GG654">
        <v>-0.2</v>
      </c>
      <c r="GH654">
        <v>0</v>
      </c>
      <c r="GI654">
        <v>-0.30000000000000004</v>
      </c>
      <c r="GJ654" s="42">
        <f t="shared" si="241"/>
        <v>-0.4</v>
      </c>
    </row>
    <row r="655" spans="1:192" x14ac:dyDescent="0.45">
      <c r="A655" s="40">
        <v>32256</v>
      </c>
      <c r="B655" t="s">
        <v>1429</v>
      </c>
      <c r="C655" t="s">
        <v>1430</v>
      </c>
      <c r="D655" t="s">
        <v>107</v>
      </c>
      <c r="E655" t="s">
        <v>107</v>
      </c>
      <c r="F655">
        <v>75</v>
      </c>
      <c r="G655">
        <v>225</v>
      </c>
      <c r="H655">
        <v>2007</v>
      </c>
      <c r="I655">
        <v>6</v>
      </c>
      <c r="J655">
        <v>161</v>
      </c>
      <c r="K655" t="s">
        <v>92</v>
      </c>
      <c r="L655">
        <v>2011</v>
      </c>
      <c r="M655">
        <v>29</v>
      </c>
      <c r="N655">
        <v>7</v>
      </c>
      <c r="O655">
        <v>8474034</v>
      </c>
      <c r="P655" t="s">
        <v>3384</v>
      </c>
      <c r="Q655" t="s">
        <v>3385</v>
      </c>
      <c r="R655" t="s">
        <v>3386</v>
      </c>
      <c r="S655" t="s">
        <v>889</v>
      </c>
      <c r="T655" t="s">
        <v>725</v>
      </c>
      <c r="U655" t="s">
        <v>3387</v>
      </c>
      <c r="V655">
        <v>74</v>
      </c>
      <c r="W655">
        <v>17</v>
      </c>
      <c r="X655">
        <v>26</v>
      </c>
      <c r="Y655">
        <v>16</v>
      </c>
      <c r="Z655">
        <v>43</v>
      </c>
      <c r="AA655">
        <v>0</v>
      </c>
      <c r="AB655">
        <v>0</v>
      </c>
      <c r="AC655" s="26">
        <f t="shared" si="220"/>
        <v>0.58108108108108103</v>
      </c>
      <c r="AD655" s="20">
        <f t="shared" si="221"/>
        <v>9.8106312292358808</v>
      </c>
      <c r="AE655" s="20">
        <v>16.463999999999999</v>
      </c>
      <c r="AF655">
        <v>1</v>
      </c>
      <c r="AG655">
        <v>1.9</v>
      </c>
      <c r="AH655">
        <v>73</v>
      </c>
      <c r="AI655">
        <v>1477</v>
      </c>
      <c r="AJ655">
        <v>73420</v>
      </c>
      <c r="AK655" s="20">
        <v>1223.5333333333001</v>
      </c>
      <c r="AL655">
        <v>1220.73</v>
      </c>
      <c r="AM655">
        <v>1224</v>
      </c>
      <c r="AN655" s="26">
        <f t="shared" si="222"/>
        <v>16.536036036036037</v>
      </c>
      <c r="AO655">
        <v>27.57</v>
      </c>
      <c r="AP655" s="41">
        <f t="shared" si="223"/>
        <v>0.57333333333333336</v>
      </c>
      <c r="AQ655">
        <v>245</v>
      </c>
      <c r="AR655">
        <v>247</v>
      </c>
      <c r="AS655">
        <v>247</v>
      </c>
      <c r="AT655">
        <v>207</v>
      </c>
      <c r="AU655">
        <v>209</v>
      </c>
      <c r="AV655">
        <v>141</v>
      </c>
      <c r="AW655">
        <v>161</v>
      </c>
      <c r="AX655">
        <v>97</v>
      </c>
      <c r="AY655">
        <v>4</v>
      </c>
      <c r="AZ655">
        <v>20</v>
      </c>
      <c r="BA655" s="42">
        <f t="shared" si="224"/>
        <v>24</v>
      </c>
      <c r="BB655">
        <v>20.29</v>
      </c>
      <c r="BC655">
        <v>23.7943</v>
      </c>
      <c r="BD655" s="20">
        <v>285.60000000000002</v>
      </c>
      <c r="BE655" s="20">
        <f t="shared" si="225"/>
        <v>530.6</v>
      </c>
      <c r="BF655" s="20">
        <f t="shared" si="226"/>
        <v>26.079477034233612</v>
      </c>
      <c r="BG655">
        <v>483</v>
      </c>
      <c r="BH655">
        <v>408</v>
      </c>
      <c r="BI655">
        <v>319</v>
      </c>
      <c r="BJ655" s="41">
        <f t="shared" si="227"/>
        <v>0.60224438902743138</v>
      </c>
      <c r="BK655">
        <v>150</v>
      </c>
      <c r="BL655">
        <v>150</v>
      </c>
      <c r="BM655">
        <v>108</v>
      </c>
      <c r="BN655" s="42">
        <f t="shared" si="228"/>
        <v>42</v>
      </c>
      <c r="BO655">
        <v>68</v>
      </c>
      <c r="BP655">
        <v>37</v>
      </c>
      <c r="BQ655">
        <v>22</v>
      </c>
      <c r="BR655">
        <v>14</v>
      </c>
      <c r="BS655" s="41">
        <f t="shared" si="229"/>
        <v>1.6826923076923076E-2</v>
      </c>
      <c r="BT655">
        <v>11</v>
      </c>
      <c r="BU655">
        <v>13</v>
      </c>
      <c r="BV655" s="41">
        <f t="shared" si="230"/>
        <v>0.45833333333333331</v>
      </c>
      <c r="BW655">
        <v>3</v>
      </c>
      <c r="BX655">
        <v>1</v>
      </c>
      <c r="BY655">
        <v>2</v>
      </c>
      <c r="BZ655">
        <v>5</v>
      </c>
      <c r="CA655">
        <v>6</v>
      </c>
      <c r="CB655">
        <v>7</v>
      </c>
      <c r="CC655">
        <v>6</v>
      </c>
      <c r="CD655">
        <v>3</v>
      </c>
      <c r="CE655">
        <v>2</v>
      </c>
      <c r="CF655">
        <v>4</v>
      </c>
      <c r="CG655">
        <v>5</v>
      </c>
      <c r="CH655">
        <v>8</v>
      </c>
      <c r="CI655">
        <v>0</v>
      </c>
      <c r="CJ655">
        <v>0</v>
      </c>
      <c r="CK655">
        <v>3</v>
      </c>
      <c r="CL655">
        <v>4</v>
      </c>
      <c r="CM655">
        <v>1</v>
      </c>
      <c r="CN655">
        <v>0</v>
      </c>
      <c r="CO655">
        <v>0</v>
      </c>
      <c r="CP655">
        <v>3</v>
      </c>
      <c r="CQ655">
        <v>1</v>
      </c>
      <c r="CR655">
        <v>1</v>
      </c>
      <c r="CS655">
        <v>1</v>
      </c>
      <c r="CT655">
        <v>3</v>
      </c>
      <c r="CU655">
        <v>0</v>
      </c>
      <c r="CV655">
        <v>8</v>
      </c>
      <c r="CW655">
        <v>0</v>
      </c>
      <c r="CX655">
        <v>1</v>
      </c>
      <c r="CY655">
        <v>5</v>
      </c>
      <c r="CZ655">
        <v>62</v>
      </c>
      <c r="DA655">
        <v>16</v>
      </c>
      <c r="DB655">
        <v>3</v>
      </c>
      <c r="DC655">
        <v>8</v>
      </c>
      <c r="DD655">
        <v>25</v>
      </c>
      <c r="DE655">
        <v>10</v>
      </c>
      <c r="DF655">
        <v>3</v>
      </c>
      <c r="DG655">
        <v>76</v>
      </c>
      <c r="DH655">
        <v>25</v>
      </c>
      <c r="DI655">
        <v>13</v>
      </c>
      <c r="DJ655">
        <v>25</v>
      </c>
      <c r="DK655">
        <v>20</v>
      </c>
      <c r="DL655">
        <v>5</v>
      </c>
      <c r="DM655">
        <v>18</v>
      </c>
      <c r="DN655">
        <v>14</v>
      </c>
      <c r="DO655">
        <v>4</v>
      </c>
      <c r="DP655" s="42">
        <f t="shared" si="231"/>
        <v>-12</v>
      </c>
      <c r="DQ655" s="20">
        <v>-10.552</v>
      </c>
      <c r="DR655">
        <v>19</v>
      </c>
      <c r="DS655">
        <v>5</v>
      </c>
      <c r="DT655">
        <v>1</v>
      </c>
      <c r="DU655">
        <v>0</v>
      </c>
      <c r="DV655">
        <v>0</v>
      </c>
      <c r="DW655">
        <v>1472</v>
      </c>
      <c r="DX655">
        <v>1073</v>
      </c>
      <c r="DY655">
        <v>1116</v>
      </c>
      <c r="DZ655">
        <v>818</v>
      </c>
      <c r="EA655">
        <v>799</v>
      </c>
      <c r="EB655">
        <v>605</v>
      </c>
      <c r="EC655">
        <v>76.150000000000006</v>
      </c>
      <c r="ED655">
        <v>53.75</v>
      </c>
      <c r="EE655">
        <v>75</v>
      </c>
      <c r="EF655">
        <v>53</v>
      </c>
      <c r="EG655" s="41">
        <f t="shared" si="232"/>
        <v>9.3867334167709635E-2</v>
      </c>
      <c r="EH655" s="43">
        <f t="shared" si="233"/>
        <v>0.91239669421487601</v>
      </c>
      <c r="EI655" s="44">
        <f t="shared" si="234"/>
        <v>1.0062640283825857</v>
      </c>
      <c r="EJ655">
        <v>1483</v>
      </c>
      <c r="EK655">
        <v>1073</v>
      </c>
      <c r="EL655">
        <v>1125</v>
      </c>
      <c r="EM655">
        <v>818</v>
      </c>
      <c r="EN655">
        <v>805</v>
      </c>
      <c r="EO655">
        <v>605</v>
      </c>
      <c r="EP655">
        <v>76</v>
      </c>
      <c r="EQ655">
        <v>54</v>
      </c>
      <c r="ER655">
        <v>766</v>
      </c>
      <c r="ES655">
        <v>575</v>
      </c>
      <c r="ET655">
        <v>316</v>
      </c>
      <c r="EU655">
        <v>227</v>
      </c>
      <c r="EV655">
        <v>39</v>
      </c>
      <c r="EW655">
        <v>30</v>
      </c>
      <c r="EX655">
        <v>80</v>
      </c>
      <c r="EY655">
        <v>81</v>
      </c>
      <c r="EZ655">
        <v>2.8</v>
      </c>
      <c r="FA655">
        <v>1.3</v>
      </c>
      <c r="FB655">
        <v>4.2</v>
      </c>
      <c r="FC655" s="20">
        <v>43.1</v>
      </c>
      <c r="FD655" s="26">
        <f t="shared" si="235"/>
        <v>0.58243243243243248</v>
      </c>
      <c r="FE655">
        <v>4.2973999999999997</v>
      </c>
      <c r="FF655">
        <v>0.37</v>
      </c>
      <c r="FG655">
        <v>-0.23</v>
      </c>
      <c r="FH655">
        <v>0.15</v>
      </c>
      <c r="FL655" s="42">
        <f t="shared" si="236"/>
        <v>242</v>
      </c>
      <c r="FM655" s="20">
        <f t="shared" si="237"/>
        <v>9.0526315789473681</v>
      </c>
      <c r="FN655" s="41">
        <v>0.15397016820000001</v>
      </c>
      <c r="FO655" s="20">
        <f t="shared" si="238"/>
        <v>35.700000000000003</v>
      </c>
      <c r="FP655" s="20">
        <f t="shared" si="239"/>
        <v>40.889600000000002</v>
      </c>
      <c r="FQ655" s="20">
        <f t="shared" si="240"/>
        <v>125.08908603868176</v>
      </c>
      <c r="FR655">
        <v>6</v>
      </c>
      <c r="FS655" t="s">
        <v>111</v>
      </c>
      <c r="FT655">
        <v>232</v>
      </c>
      <c r="FV655" t="s">
        <v>711</v>
      </c>
      <c r="FW655" s="45">
        <v>2100000</v>
      </c>
      <c r="FX655" s="45">
        <v>2000000</v>
      </c>
      <c r="FY655">
        <v>375</v>
      </c>
      <c r="FZ655">
        <v>78</v>
      </c>
      <c r="GA655">
        <v>100</v>
      </c>
      <c r="GB655">
        <v>178</v>
      </c>
      <c r="GC655">
        <v>12</v>
      </c>
      <c r="GD655">
        <v>451</v>
      </c>
      <c r="GE655">
        <v>658</v>
      </c>
      <c r="GF655">
        <v>5398</v>
      </c>
      <c r="GG655">
        <v>13.2</v>
      </c>
      <c r="GH655">
        <v>6.2</v>
      </c>
      <c r="GI655">
        <v>19.399999999999999</v>
      </c>
      <c r="GJ655" s="42">
        <f t="shared" si="241"/>
        <v>35.700000000000003</v>
      </c>
    </row>
    <row r="656" spans="1:192" x14ac:dyDescent="0.45">
      <c r="A656" s="40">
        <v>35011</v>
      </c>
      <c r="B656" t="s">
        <v>3388</v>
      </c>
      <c r="D656" t="s">
        <v>399</v>
      </c>
      <c r="E656" t="s">
        <v>399</v>
      </c>
      <c r="F656">
        <v>72</v>
      </c>
      <c r="G656">
        <v>185</v>
      </c>
      <c r="H656">
        <v>2014</v>
      </c>
      <c r="I656">
        <v>7</v>
      </c>
      <c r="J656">
        <v>205</v>
      </c>
      <c r="K656" t="s">
        <v>202</v>
      </c>
      <c r="L656">
        <v>2016</v>
      </c>
      <c r="M656">
        <v>22</v>
      </c>
      <c r="N656">
        <v>2</v>
      </c>
      <c r="O656">
        <v>8478131</v>
      </c>
      <c r="P656" t="s">
        <v>3389</v>
      </c>
      <c r="Q656" t="s">
        <v>3390</v>
      </c>
      <c r="R656" t="s">
        <v>3391</v>
      </c>
      <c r="S656" t="s">
        <v>428</v>
      </c>
      <c r="T656" t="s">
        <v>710</v>
      </c>
      <c r="U656" t="s">
        <v>102</v>
      </c>
      <c r="V656">
        <v>66</v>
      </c>
      <c r="W656">
        <v>20</v>
      </c>
      <c r="X656">
        <v>18</v>
      </c>
      <c r="Y656">
        <v>12</v>
      </c>
      <c r="Z656">
        <v>38</v>
      </c>
      <c r="AA656">
        <v>5</v>
      </c>
      <c r="AB656">
        <v>31</v>
      </c>
      <c r="AC656" s="26">
        <f t="shared" si="220"/>
        <v>0.5757575757575758</v>
      </c>
      <c r="AD656" s="20">
        <f t="shared" si="221"/>
        <v>19.320754716981131</v>
      </c>
      <c r="AE656" s="20">
        <v>15.304</v>
      </c>
      <c r="AF656">
        <v>18</v>
      </c>
      <c r="AG656">
        <v>4</v>
      </c>
      <c r="AH656">
        <v>14</v>
      </c>
      <c r="AI656">
        <v>1247</v>
      </c>
      <c r="AJ656">
        <v>55133</v>
      </c>
      <c r="AK656" s="20">
        <v>918.88333333333003</v>
      </c>
      <c r="AL656">
        <v>918.88</v>
      </c>
      <c r="AM656">
        <v>919</v>
      </c>
      <c r="AN656" s="26">
        <f t="shared" si="222"/>
        <v>13.922474747474748</v>
      </c>
      <c r="AO656">
        <v>23.34</v>
      </c>
      <c r="AP656" s="41">
        <f t="shared" si="223"/>
        <v>0.79166666666666663</v>
      </c>
      <c r="AQ656">
        <v>238</v>
      </c>
      <c r="AR656">
        <v>238</v>
      </c>
      <c r="AS656">
        <v>239</v>
      </c>
      <c r="AT656">
        <v>189</v>
      </c>
      <c r="AU656">
        <v>190</v>
      </c>
      <c r="AV656">
        <v>146</v>
      </c>
      <c r="AW656">
        <v>141</v>
      </c>
      <c r="AX656">
        <v>57</v>
      </c>
      <c r="AY656">
        <v>9</v>
      </c>
      <c r="AZ656">
        <v>8</v>
      </c>
      <c r="BA656" s="42">
        <f t="shared" si="224"/>
        <v>17</v>
      </c>
      <c r="BB656">
        <v>13.71</v>
      </c>
      <c r="BC656">
        <v>28.993200000000002</v>
      </c>
      <c r="BD656" s="20">
        <v>256.3</v>
      </c>
      <c r="BE656" s="20">
        <f t="shared" si="225"/>
        <v>494.3</v>
      </c>
      <c r="BF656" s="20">
        <f t="shared" si="226"/>
        <v>32.276249347031168</v>
      </c>
      <c r="BG656">
        <v>314</v>
      </c>
      <c r="BH656">
        <v>271</v>
      </c>
      <c r="BI656">
        <v>223</v>
      </c>
      <c r="BJ656" s="41">
        <f t="shared" si="227"/>
        <v>0.58472998137802612</v>
      </c>
      <c r="BK656">
        <v>28</v>
      </c>
      <c r="BL656">
        <v>28</v>
      </c>
      <c r="BM656">
        <v>81</v>
      </c>
      <c r="BN656" s="42">
        <f t="shared" si="228"/>
        <v>-53</v>
      </c>
      <c r="BO656">
        <v>44</v>
      </c>
      <c r="BP656">
        <v>31</v>
      </c>
      <c r="BQ656">
        <v>29</v>
      </c>
      <c r="BR656">
        <v>26</v>
      </c>
      <c r="BS656" s="41">
        <f t="shared" si="229"/>
        <v>4.1867954911433171E-2</v>
      </c>
      <c r="BT656">
        <v>5</v>
      </c>
      <c r="BU656">
        <v>21</v>
      </c>
      <c r="BV656" s="41">
        <f t="shared" si="230"/>
        <v>0.19230769230769232</v>
      </c>
      <c r="BW656">
        <v>0</v>
      </c>
      <c r="BX656">
        <v>4</v>
      </c>
      <c r="BY656">
        <v>3</v>
      </c>
      <c r="BZ656">
        <v>2</v>
      </c>
      <c r="CA656">
        <v>2</v>
      </c>
      <c r="CB656">
        <v>15</v>
      </c>
      <c r="CC656">
        <v>2</v>
      </c>
      <c r="CD656">
        <v>7</v>
      </c>
      <c r="CE656">
        <v>1</v>
      </c>
      <c r="CF656">
        <v>4</v>
      </c>
      <c r="CG656">
        <v>3</v>
      </c>
      <c r="CH656">
        <v>13</v>
      </c>
      <c r="CI656">
        <v>0</v>
      </c>
      <c r="CJ656">
        <v>1</v>
      </c>
      <c r="CK656">
        <v>4</v>
      </c>
      <c r="CL656">
        <v>5</v>
      </c>
      <c r="CM656">
        <v>0</v>
      </c>
      <c r="CN656">
        <v>1</v>
      </c>
      <c r="CO656">
        <v>1</v>
      </c>
      <c r="CP656">
        <v>7</v>
      </c>
      <c r="CQ656">
        <v>0</v>
      </c>
      <c r="CR656">
        <v>0</v>
      </c>
      <c r="CS656">
        <v>3</v>
      </c>
      <c r="CT656">
        <v>2</v>
      </c>
      <c r="CU656">
        <v>0</v>
      </c>
      <c r="CV656">
        <v>8</v>
      </c>
      <c r="CW656">
        <v>0</v>
      </c>
      <c r="CX656">
        <v>2</v>
      </c>
      <c r="CY656">
        <v>5</v>
      </c>
      <c r="CZ656">
        <v>37</v>
      </c>
      <c r="DA656">
        <v>21</v>
      </c>
      <c r="DB656">
        <v>2</v>
      </c>
      <c r="DC656">
        <v>8</v>
      </c>
      <c r="DD656">
        <v>22</v>
      </c>
      <c r="DE656">
        <v>13</v>
      </c>
      <c r="DF656">
        <v>0</v>
      </c>
      <c r="DG656">
        <v>80</v>
      </c>
      <c r="DH656">
        <v>7</v>
      </c>
      <c r="DI656">
        <v>17</v>
      </c>
      <c r="DJ656">
        <v>8</v>
      </c>
      <c r="DK656">
        <v>8</v>
      </c>
      <c r="DL656">
        <v>0</v>
      </c>
      <c r="DM656">
        <v>18</v>
      </c>
      <c r="DN656">
        <v>18</v>
      </c>
      <c r="DO656">
        <v>0</v>
      </c>
      <c r="DP656" s="42">
        <f t="shared" si="231"/>
        <v>10</v>
      </c>
      <c r="DQ656" s="20">
        <v>8.4420000000000002</v>
      </c>
      <c r="DR656">
        <v>7</v>
      </c>
      <c r="DS656">
        <v>0</v>
      </c>
      <c r="DT656">
        <v>0</v>
      </c>
      <c r="DU656">
        <v>0</v>
      </c>
      <c r="DV656">
        <v>0</v>
      </c>
      <c r="DW656">
        <v>975</v>
      </c>
      <c r="DX656">
        <v>777</v>
      </c>
      <c r="DY656">
        <v>738</v>
      </c>
      <c r="DZ656">
        <v>595</v>
      </c>
      <c r="EA656">
        <v>516</v>
      </c>
      <c r="EB656">
        <v>415</v>
      </c>
      <c r="EC656">
        <v>47.66</v>
      </c>
      <c r="ED656">
        <v>33.549999999999997</v>
      </c>
      <c r="EE656">
        <v>48</v>
      </c>
      <c r="EF656">
        <v>23</v>
      </c>
      <c r="EG656" s="41">
        <f t="shared" si="232"/>
        <v>9.3023255813953487E-2</v>
      </c>
      <c r="EH656" s="43">
        <f t="shared" si="233"/>
        <v>0.944578313253012</v>
      </c>
      <c r="EI656" s="44">
        <f t="shared" si="234"/>
        <v>1.0376015690669655</v>
      </c>
      <c r="EJ656">
        <v>975</v>
      </c>
      <c r="EK656">
        <v>777</v>
      </c>
      <c r="EL656">
        <v>740</v>
      </c>
      <c r="EM656">
        <v>594</v>
      </c>
      <c r="EN656">
        <v>518</v>
      </c>
      <c r="EO656">
        <v>415</v>
      </c>
      <c r="EP656">
        <v>48</v>
      </c>
      <c r="EQ656">
        <v>23</v>
      </c>
      <c r="ER656">
        <v>493</v>
      </c>
      <c r="ES656">
        <v>377</v>
      </c>
      <c r="ET656">
        <v>201</v>
      </c>
      <c r="EU656">
        <v>140</v>
      </c>
      <c r="EV656">
        <v>33</v>
      </c>
      <c r="EW656">
        <v>10</v>
      </c>
      <c r="EX656">
        <v>64</v>
      </c>
      <c r="EY656">
        <v>61</v>
      </c>
      <c r="EZ656">
        <v>3.4</v>
      </c>
      <c r="FA656">
        <v>1.7000000000000002</v>
      </c>
      <c r="FB656">
        <v>5.0999999999999996</v>
      </c>
      <c r="FC656" s="20">
        <v>45.91</v>
      </c>
      <c r="FD656" s="26">
        <f t="shared" si="235"/>
        <v>0.69560606060606056</v>
      </c>
      <c r="FE656">
        <v>5.4551999999999996</v>
      </c>
      <c r="FF656">
        <v>1.62</v>
      </c>
      <c r="FG656">
        <v>0.31</v>
      </c>
      <c r="FH656">
        <v>1.9300000000000002</v>
      </c>
      <c r="FI656">
        <v>5</v>
      </c>
      <c r="FJ656">
        <v>1</v>
      </c>
      <c r="FK656">
        <v>0</v>
      </c>
      <c r="FL656" s="42">
        <f t="shared" si="236"/>
        <v>68</v>
      </c>
      <c r="FM656" s="20">
        <f t="shared" si="237"/>
        <v>8.1428571428571423</v>
      </c>
      <c r="FN656" s="41">
        <v>0.117765331</v>
      </c>
      <c r="FO656" s="20">
        <f t="shared" si="238"/>
        <v>36.6</v>
      </c>
      <c r="FP656" s="20">
        <f t="shared" si="239"/>
        <v>39.688400000000001</v>
      </c>
      <c r="FQ656" s="20">
        <f t="shared" si="240"/>
        <v>114.40013930001741</v>
      </c>
      <c r="FR656">
        <v>7</v>
      </c>
      <c r="FS656" t="s">
        <v>3392</v>
      </c>
      <c r="FT656">
        <v>221</v>
      </c>
      <c r="FV656" t="s">
        <v>751</v>
      </c>
      <c r="FW656" s="45">
        <v>720000</v>
      </c>
      <c r="FX656" s="45">
        <v>670000</v>
      </c>
      <c r="FY656">
        <v>119</v>
      </c>
      <c r="FZ656">
        <v>25</v>
      </c>
      <c r="GA656">
        <v>28</v>
      </c>
      <c r="GB656">
        <v>53</v>
      </c>
      <c r="GC656">
        <v>17</v>
      </c>
      <c r="GD656">
        <v>32</v>
      </c>
      <c r="GE656">
        <v>223</v>
      </c>
      <c r="GF656">
        <v>1543</v>
      </c>
      <c r="GG656">
        <v>3.9</v>
      </c>
      <c r="GH656">
        <v>2.4</v>
      </c>
      <c r="GI656">
        <v>6.3</v>
      </c>
      <c r="GJ656" s="42">
        <f t="shared" si="241"/>
        <v>36.6</v>
      </c>
    </row>
    <row r="657" spans="1:192" x14ac:dyDescent="0.45">
      <c r="A657" s="40">
        <v>32632</v>
      </c>
      <c r="B657" t="s">
        <v>2857</v>
      </c>
      <c r="C657" t="s">
        <v>1029</v>
      </c>
      <c r="D657" t="s">
        <v>107</v>
      </c>
      <c r="E657" t="s">
        <v>107</v>
      </c>
      <c r="F657">
        <v>75</v>
      </c>
      <c r="G657">
        <v>217</v>
      </c>
      <c r="H657">
        <v>2007</v>
      </c>
      <c r="I657">
        <v>1</v>
      </c>
      <c r="J657">
        <v>2</v>
      </c>
      <c r="K657" t="s">
        <v>92</v>
      </c>
      <c r="L657">
        <v>2009</v>
      </c>
      <c r="M657">
        <v>28</v>
      </c>
      <c r="N657">
        <v>9</v>
      </c>
      <c r="O657">
        <v>8474037</v>
      </c>
      <c r="P657" t="s">
        <v>3393</v>
      </c>
      <c r="Q657" t="s">
        <v>3394</v>
      </c>
      <c r="R657" t="s">
        <v>2860</v>
      </c>
      <c r="S657" t="s">
        <v>458</v>
      </c>
      <c r="T657" t="s">
        <v>725</v>
      </c>
      <c r="U657" t="s">
        <v>129</v>
      </c>
      <c r="V657">
        <v>81</v>
      </c>
      <c r="W657">
        <v>36</v>
      </c>
      <c r="X657">
        <v>18</v>
      </c>
      <c r="Y657">
        <v>11</v>
      </c>
      <c r="Z657">
        <v>54</v>
      </c>
      <c r="AA657">
        <v>5</v>
      </c>
      <c r="AB657">
        <v>15</v>
      </c>
      <c r="AC657" s="26">
        <f t="shared" si="220"/>
        <v>0.66666666666666663</v>
      </c>
      <c r="AD657" s="20">
        <f t="shared" si="221"/>
        <v>1.9943181818181799</v>
      </c>
      <c r="AE657" s="20">
        <v>23.484999999999999</v>
      </c>
      <c r="AF657">
        <v>1</v>
      </c>
      <c r="AG657">
        <v>9.3000000000000007</v>
      </c>
      <c r="AH657">
        <v>30</v>
      </c>
      <c r="AI657">
        <v>1672</v>
      </c>
      <c r="AJ657">
        <v>72385</v>
      </c>
      <c r="AK657" s="20">
        <v>1206.4166666666999</v>
      </c>
      <c r="AL657">
        <v>1205.73</v>
      </c>
      <c r="AM657">
        <v>1206</v>
      </c>
      <c r="AN657" s="26">
        <f t="shared" si="222"/>
        <v>14.8940329218107</v>
      </c>
      <c r="AO657">
        <v>24.67</v>
      </c>
      <c r="AP657" s="41">
        <f t="shared" si="223"/>
        <v>0.61363636363636365</v>
      </c>
      <c r="AQ657">
        <v>431</v>
      </c>
      <c r="AR657">
        <v>431</v>
      </c>
      <c r="AS657">
        <v>431</v>
      </c>
      <c r="AT657">
        <v>360</v>
      </c>
      <c r="AU657">
        <v>360</v>
      </c>
      <c r="AV657">
        <v>248</v>
      </c>
      <c r="AW657">
        <v>316</v>
      </c>
      <c r="AX657">
        <v>183</v>
      </c>
      <c r="AY657">
        <v>14</v>
      </c>
      <c r="AZ657">
        <v>35</v>
      </c>
      <c r="BA657" s="42">
        <f t="shared" si="224"/>
        <v>49</v>
      </c>
      <c r="BB657">
        <v>39.200000000000003</v>
      </c>
      <c r="BC657">
        <v>22.354800000000001</v>
      </c>
      <c r="BD657" s="20">
        <v>177.2</v>
      </c>
      <c r="BE657" s="20">
        <f t="shared" si="225"/>
        <v>608.20000000000005</v>
      </c>
      <c r="BF657" s="20">
        <f t="shared" si="226"/>
        <v>30.265482321912867</v>
      </c>
      <c r="BG657">
        <v>674</v>
      </c>
      <c r="BH657">
        <v>338</v>
      </c>
      <c r="BI657">
        <v>282</v>
      </c>
      <c r="BJ657" s="41">
        <f t="shared" si="227"/>
        <v>0.70502092050209209</v>
      </c>
      <c r="BK657">
        <v>40</v>
      </c>
      <c r="BL657">
        <v>40</v>
      </c>
      <c r="BM657">
        <v>80</v>
      </c>
      <c r="BN657" s="42">
        <f t="shared" si="228"/>
        <v>-40</v>
      </c>
      <c r="BO657">
        <v>112</v>
      </c>
      <c r="BP657">
        <v>38</v>
      </c>
      <c r="BQ657">
        <v>30</v>
      </c>
      <c r="BR657">
        <v>23</v>
      </c>
      <c r="BS657" s="41">
        <f t="shared" si="229"/>
        <v>2.9639175257731958E-2</v>
      </c>
      <c r="BT657">
        <v>0</v>
      </c>
      <c r="BU657">
        <v>1</v>
      </c>
      <c r="BV657" s="41">
        <f t="shared" si="230"/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7</v>
      </c>
      <c r="CL657">
        <v>5</v>
      </c>
      <c r="CM657">
        <v>0</v>
      </c>
      <c r="CN657">
        <v>0</v>
      </c>
      <c r="CO657">
        <v>0</v>
      </c>
      <c r="CP657">
        <v>6</v>
      </c>
      <c r="CQ657">
        <v>4</v>
      </c>
      <c r="CR657">
        <v>1</v>
      </c>
      <c r="CS657">
        <v>3</v>
      </c>
      <c r="CT657">
        <v>5</v>
      </c>
      <c r="CU657">
        <v>0</v>
      </c>
      <c r="CV657">
        <v>17</v>
      </c>
      <c r="CW657">
        <v>0</v>
      </c>
      <c r="CX657">
        <v>3</v>
      </c>
      <c r="CY657">
        <v>7</v>
      </c>
      <c r="CZ657">
        <v>102</v>
      </c>
      <c r="DA657">
        <v>36</v>
      </c>
      <c r="DB657">
        <v>7</v>
      </c>
      <c r="DC657">
        <v>6</v>
      </c>
      <c r="DD657">
        <v>48</v>
      </c>
      <c r="DE657">
        <v>40</v>
      </c>
      <c r="DF657">
        <v>5</v>
      </c>
      <c r="DG657">
        <v>106</v>
      </c>
      <c r="DH657">
        <v>15</v>
      </c>
      <c r="DI657">
        <v>6</v>
      </c>
      <c r="DJ657">
        <v>14</v>
      </c>
      <c r="DK657">
        <v>14</v>
      </c>
      <c r="DL657">
        <v>0</v>
      </c>
      <c r="DM657">
        <v>6</v>
      </c>
      <c r="DN657">
        <v>6</v>
      </c>
      <c r="DO657">
        <v>0</v>
      </c>
      <c r="DP657" s="42">
        <f t="shared" si="231"/>
        <v>-9</v>
      </c>
      <c r="DQ657" s="20">
        <v>-10.347</v>
      </c>
      <c r="DR657">
        <v>15</v>
      </c>
      <c r="DS657">
        <v>0</v>
      </c>
      <c r="DT657">
        <v>0</v>
      </c>
      <c r="DU657">
        <v>0</v>
      </c>
      <c r="DV657">
        <v>0</v>
      </c>
      <c r="DW657">
        <v>1572</v>
      </c>
      <c r="DX657">
        <v>966</v>
      </c>
      <c r="DY657">
        <v>1148</v>
      </c>
      <c r="DZ657">
        <v>753</v>
      </c>
      <c r="EA657">
        <v>802</v>
      </c>
      <c r="EB657">
        <v>548</v>
      </c>
      <c r="EC657">
        <v>96.46</v>
      </c>
      <c r="ED657">
        <v>45.88</v>
      </c>
      <c r="EE657">
        <v>88</v>
      </c>
      <c r="EF657">
        <v>48</v>
      </c>
      <c r="EG657" s="41">
        <f t="shared" si="232"/>
        <v>0.10972568578553615</v>
      </c>
      <c r="EH657" s="43">
        <f t="shared" si="233"/>
        <v>0.91240875912408759</v>
      </c>
      <c r="EI657" s="44">
        <f t="shared" si="234"/>
        <v>1.0221344449096237</v>
      </c>
      <c r="EJ657">
        <v>1571</v>
      </c>
      <c r="EK657">
        <v>967</v>
      </c>
      <c r="EL657">
        <v>1147</v>
      </c>
      <c r="EM657">
        <v>752</v>
      </c>
      <c r="EN657">
        <v>802</v>
      </c>
      <c r="EO657">
        <v>546</v>
      </c>
      <c r="EP657">
        <v>88</v>
      </c>
      <c r="EQ657">
        <v>48</v>
      </c>
      <c r="ER657">
        <v>904</v>
      </c>
      <c r="ES657">
        <v>462</v>
      </c>
      <c r="ET657">
        <v>388</v>
      </c>
      <c r="EU657">
        <v>172</v>
      </c>
      <c r="EV657">
        <v>57</v>
      </c>
      <c r="EW657">
        <v>28</v>
      </c>
      <c r="EX657">
        <v>68</v>
      </c>
      <c r="EY657">
        <v>61</v>
      </c>
      <c r="EZ657">
        <v>6</v>
      </c>
      <c r="FA657">
        <v>1.2</v>
      </c>
      <c r="FB657">
        <v>7.2</v>
      </c>
      <c r="FC657" s="20">
        <v>66.14</v>
      </c>
      <c r="FD657" s="26">
        <f t="shared" si="235"/>
        <v>0.81654320987654316</v>
      </c>
      <c r="FE657">
        <v>6.6040000000000001</v>
      </c>
      <c r="FF657">
        <v>2.2999999999999998</v>
      </c>
      <c r="FG657">
        <v>0.19</v>
      </c>
      <c r="FH657">
        <v>2.4900000000000002</v>
      </c>
      <c r="FI657">
        <v>4</v>
      </c>
      <c r="FJ657">
        <v>1</v>
      </c>
      <c r="FK657">
        <v>1</v>
      </c>
      <c r="FL657" s="42">
        <f t="shared" si="236"/>
        <v>93</v>
      </c>
      <c r="FM657" s="20">
        <f t="shared" si="237"/>
        <v>4.666666666666667</v>
      </c>
      <c r="FN657" s="41">
        <v>0.1557454891</v>
      </c>
      <c r="FO657" s="20">
        <f t="shared" si="238"/>
        <v>51</v>
      </c>
      <c r="FP657" s="20">
        <f t="shared" si="239"/>
        <v>51.930599999999998</v>
      </c>
      <c r="FQ657" s="20">
        <f t="shared" si="240"/>
        <v>126.29693214898859</v>
      </c>
      <c r="FR657">
        <v>1</v>
      </c>
      <c r="FS657" t="s">
        <v>314</v>
      </c>
      <c r="FT657">
        <v>52</v>
      </c>
      <c r="FU657" t="s">
        <v>731</v>
      </c>
      <c r="FV657" t="s">
        <v>711</v>
      </c>
      <c r="FW657" s="45">
        <v>5000000</v>
      </c>
      <c r="FX657" s="45">
        <v>4250000</v>
      </c>
      <c r="FY657">
        <v>609</v>
      </c>
      <c r="FZ657">
        <v>201</v>
      </c>
      <c r="GA657">
        <v>192</v>
      </c>
      <c r="GB657">
        <v>393</v>
      </c>
      <c r="GC657">
        <v>-34</v>
      </c>
      <c r="GD657">
        <v>281</v>
      </c>
      <c r="GE657">
        <v>1749</v>
      </c>
      <c r="GF657">
        <v>10144</v>
      </c>
      <c r="GG657">
        <v>37.799999999999997</v>
      </c>
      <c r="GH657">
        <v>8.8000000000000007</v>
      </c>
      <c r="GI657">
        <v>46.5</v>
      </c>
      <c r="GJ657" s="42">
        <f t="shared" si="241"/>
        <v>51</v>
      </c>
    </row>
    <row r="658" spans="1:192" x14ac:dyDescent="0.45">
      <c r="A658" s="40">
        <v>32625</v>
      </c>
      <c r="B658" t="s">
        <v>1120</v>
      </c>
      <c r="C658" t="s">
        <v>145</v>
      </c>
      <c r="D658" t="s">
        <v>91</v>
      </c>
      <c r="E658" t="s">
        <v>91</v>
      </c>
      <c r="F658">
        <v>69</v>
      </c>
      <c r="G658">
        <v>162</v>
      </c>
      <c r="H658">
        <v>2007</v>
      </c>
      <c r="I658">
        <v>6</v>
      </c>
      <c r="J658">
        <v>179</v>
      </c>
      <c r="K658" t="s">
        <v>92</v>
      </c>
      <c r="L658">
        <v>2010</v>
      </c>
      <c r="M658">
        <v>28</v>
      </c>
      <c r="N658">
        <v>8</v>
      </c>
      <c r="O658">
        <v>8474038</v>
      </c>
      <c r="P658" t="s">
        <v>3395</v>
      </c>
      <c r="Q658" t="s">
        <v>3396</v>
      </c>
      <c r="R658" t="s">
        <v>1862</v>
      </c>
      <c r="S658" t="s">
        <v>806</v>
      </c>
      <c r="T658" t="s">
        <v>725</v>
      </c>
      <c r="U658" t="s">
        <v>178</v>
      </c>
      <c r="V658">
        <v>82</v>
      </c>
      <c r="W658">
        <v>20</v>
      </c>
      <c r="X658">
        <v>15</v>
      </c>
      <c r="Y658">
        <v>10</v>
      </c>
      <c r="Z658">
        <v>35</v>
      </c>
      <c r="AA658">
        <v>6</v>
      </c>
      <c r="AB658">
        <v>19</v>
      </c>
      <c r="AC658" s="26">
        <f t="shared" si="220"/>
        <v>0.42682926829268292</v>
      </c>
      <c r="AD658" s="20">
        <f t="shared" si="221"/>
        <v>3.192170818505339</v>
      </c>
      <c r="AE658" s="20">
        <v>14.718999999999999</v>
      </c>
      <c r="AF658">
        <v>-4</v>
      </c>
      <c r="AG658">
        <v>4.8</v>
      </c>
      <c r="AH658">
        <v>23</v>
      </c>
      <c r="AI658">
        <v>1826</v>
      </c>
      <c r="AJ658">
        <v>79337</v>
      </c>
      <c r="AK658" s="20">
        <v>1322.2833333333001</v>
      </c>
      <c r="AL658">
        <v>1321.42</v>
      </c>
      <c r="AM658">
        <v>1322</v>
      </c>
      <c r="AN658" s="26">
        <f t="shared" si="222"/>
        <v>16.12540650406504</v>
      </c>
      <c r="AO658">
        <v>26.73</v>
      </c>
      <c r="AP658" s="41">
        <f t="shared" si="223"/>
        <v>0.57377049180327866</v>
      </c>
      <c r="AQ658">
        <v>203</v>
      </c>
      <c r="AR658">
        <v>203</v>
      </c>
      <c r="AS658">
        <v>203</v>
      </c>
      <c r="AT658">
        <v>171</v>
      </c>
      <c r="AU658">
        <v>171</v>
      </c>
      <c r="AV658">
        <v>115</v>
      </c>
      <c r="AW658">
        <v>167</v>
      </c>
      <c r="AX658">
        <v>112</v>
      </c>
      <c r="AY658">
        <v>8</v>
      </c>
      <c r="AZ658">
        <v>24</v>
      </c>
      <c r="BA658" s="42">
        <f t="shared" si="224"/>
        <v>32</v>
      </c>
      <c r="BB658">
        <v>21.8</v>
      </c>
      <c r="BC658">
        <v>19.278300000000002</v>
      </c>
      <c r="BD658" s="20">
        <v>213.4</v>
      </c>
      <c r="BE658" s="20">
        <f t="shared" si="225"/>
        <v>416.4</v>
      </c>
      <c r="BF658" s="20">
        <f t="shared" si="226"/>
        <v>18.906933450379135</v>
      </c>
      <c r="BG658">
        <v>457</v>
      </c>
      <c r="BH658">
        <v>476</v>
      </c>
      <c r="BI658">
        <v>496</v>
      </c>
      <c r="BJ658" s="41">
        <f t="shared" si="227"/>
        <v>0.47953830010493181</v>
      </c>
      <c r="BK658">
        <v>137</v>
      </c>
      <c r="BL658">
        <v>136</v>
      </c>
      <c r="BM658">
        <v>87</v>
      </c>
      <c r="BN658" s="42">
        <f t="shared" si="228"/>
        <v>49</v>
      </c>
      <c r="BO658">
        <v>56</v>
      </c>
      <c r="BP658">
        <v>36</v>
      </c>
      <c r="BQ658">
        <v>45</v>
      </c>
      <c r="BR658">
        <v>55</v>
      </c>
      <c r="BS658" s="41">
        <f t="shared" si="229"/>
        <v>5.2631578947368418E-2</v>
      </c>
      <c r="BT658">
        <v>40</v>
      </c>
      <c r="BU658">
        <v>68</v>
      </c>
      <c r="BV658" s="41">
        <f t="shared" si="230"/>
        <v>0.37037037037037035</v>
      </c>
      <c r="BW658">
        <v>10</v>
      </c>
      <c r="BX658">
        <v>22</v>
      </c>
      <c r="BY658">
        <v>17</v>
      </c>
      <c r="BZ658">
        <v>24</v>
      </c>
      <c r="CA658">
        <v>13</v>
      </c>
      <c r="CB658">
        <v>22</v>
      </c>
      <c r="CC658">
        <v>3</v>
      </c>
      <c r="CD658">
        <v>10</v>
      </c>
      <c r="CE658">
        <v>18</v>
      </c>
      <c r="CF658">
        <v>31</v>
      </c>
      <c r="CG658">
        <v>28</v>
      </c>
      <c r="CH658">
        <v>41</v>
      </c>
      <c r="CI658">
        <v>1</v>
      </c>
      <c r="CJ658">
        <v>0</v>
      </c>
      <c r="CK658">
        <v>3</v>
      </c>
      <c r="CL658">
        <v>1</v>
      </c>
      <c r="CM658">
        <v>1</v>
      </c>
      <c r="CN658">
        <v>0</v>
      </c>
      <c r="CO658">
        <v>0</v>
      </c>
      <c r="CP658">
        <v>4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14</v>
      </c>
      <c r="CW658">
        <v>2</v>
      </c>
      <c r="CX658">
        <v>3</v>
      </c>
      <c r="CY658">
        <v>3</v>
      </c>
      <c r="CZ658">
        <v>48</v>
      </c>
      <c r="DA658">
        <v>19</v>
      </c>
      <c r="DB658">
        <v>4</v>
      </c>
      <c r="DC658">
        <v>8</v>
      </c>
      <c r="DD658">
        <v>5</v>
      </c>
      <c r="DE658">
        <v>10</v>
      </c>
      <c r="DF658">
        <v>2</v>
      </c>
      <c r="DG658">
        <v>67</v>
      </c>
      <c r="DH658">
        <v>10</v>
      </c>
      <c r="DI658">
        <v>22</v>
      </c>
      <c r="DJ658">
        <v>11</v>
      </c>
      <c r="DK658">
        <v>10</v>
      </c>
      <c r="DL658">
        <v>1</v>
      </c>
      <c r="DM658">
        <v>23</v>
      </c>
      <c r="DN658">
        <v>22</v>
      </c>
      <c r="DO658">
        <v>1</v>
      </c>
      <c r="DP658" s="42">
        <f t="shared" si="231"/>
        <v>12</v>
      </c>
      <c r="DQ658" s="20">
        <v>7.4139999999999997</v>
      </c>
      <c r="DR658">
        <v>9</v>
      </c>
      <c r="DS658">
        <v>1</v>
      </c>
      <c r="DT658">
        <v>0</v>
      </c>
      <c r="DU658">
        <v>0</v>
      </c>
      <c r="DV658">
        <v>0</v>
      </c>
      <c r="DW658">
        <v>1269</v>
      </c>
      <c r="DX658">
        <v>1324</v>
      </c>
      <c r="DY658">
        <v>954</v>
      </c>
      <c r="DZ658">
        <v>990</v>
      </c>
      <c r="EA658">
        <v>712</v>
      </c>
      <c r="EB658">
        <v>692</v>
      </c>
      <c r="EC658">
        <v>68.88</v>
      </c>
      <c r="ED658">
        <v>68.349999999999994</v>
      </c>
      <c r="EE658">
        <v>61</v>
      </c>
      <c r="EF658">
        <v>64</v>
      </c>
      <c r="EG658" s="41">
        <f t="shared" si="232"/>
        <v>8.5674157303370788E-2</v>
      </c>
      <c r="EH658" s="43">
        <f t="shared" si="233"/>
        <v>0.90751445086705207</v>
      </c>
      <c r="EI658" s="44">
        <f t="shared" si="234"/>
        <v>0.99318860817042287</v>
      </c>
      <c r="EJ658">
        <v>1271</v>
      </c>
      <c r="EK658">
        <v>1327</v>
      </c>
      <c r="EL658">
        <v>955</v>
      </c>
      <c r="EM658">
        <v>990</v>
      </c>
      <c r="EN658">
        <v>713</v>
      </c>
      <c r="EO658">
        <v>693</v>
      </c>
      <c r="EP658">
        <v>60</v>
      </c>
      <c r="EQ658">
        <v>64</v>
      </c>
      <c r="ER658">
        <v>651</v>
      </c>
      <c r="ES658">
        <v>640</v>
      </c>
      <c r="ET658">
        <v>301</v>
      </c>
      <c r="EU658">
        <v>267</v>
      </c>
      <c r="EV658">
        <v>44</v>
      </c>
      <c r="EW658">
        <v>36</v>
      </c>
      <c r="EX658">
        <v>79</v>
      </c>
      <c r="EY658">
        <v>77</v>
      </c>
      <c r="EZ658">
        <v>2.1</v>
      </c>
      <c r="FA658">
        <v>1.5</v>
      </c>
      <c r="FB658">
        <v>3.6</v>
      </c>
      <c r="FC658" s="20">
        <v>38.49</v>
      </c>
      <c r="FD658" s="26">
        <f t="shared" si="235"/>
        <v>0.46939024390243905</v>
      </c>
      <c r="FE658">
        <v>3.0072999999999999</v>
      </c>
      <c r="FF658">
        <v>1.0900000000000001</v>
      </c>
      <c r="FG658">
        <v>0.06</v>
      </c>
      <c r="FH658">
        <v>1.1499999999999999</v>
      </c>
      <c r="FI658">
        <v>8</v>
      </c>
      <c r="FJ658">
        <v>3</v>
      </c>
      <c r="FK658">
        <v>1</v>
      </c>
      <c r="FL658" s="42">
        <f t="shared" si="236"/>
        <v>216</v>
      </c>
      <c r="FM658" s="20">
        <f t="shared" si="237"/>
        <v>20.222222222222221</v>
      </c>
      <c r="FN658" s="41">
        <v>0.10695187170000001</v>
      </c>
      <c r="FO658" s="20">
        <f t="shared" si="238"/>
        <v>32.700000000000003</v>
      </c>
      <c r="FP658" s="20">
        <f t="shared" si="239"/>
        <v>36.482799999999997</v>
      </c>
      <c r="FQ658" s="20">
        <f t="shared" si="240"/>
        <v>117.73697991554539</v>
      </c>
      <c r="FV658" t="s">
        <v>711</v>
      </c>
      <c r="FW658" s="45">
        <v>1200000</v>
      </c>
      <c r="FX658" s="45">
        <v>1166667</v>
      </c>
      <c r="FY658">
        <v>363</v>
      </c>
      <c r="FZ658">
        <v>70</v>
      </c>
      <c r="GA658">
        <v>74</v>
      </c>
      <c r="GB658">
        <v>144</v>
      </c>
      <c r="GC658">
        <v>13</v>
      </c>
      <c r="GD658">
        <v>104</v>
      </c>
      <c r="GE658">
        <v>388</v>
      </c>
      <c r="GF658">
        <v>5254</v>
      </c>
      <c r="GG658">
        <v>8.8000000000000007</v>
      </c>
      <c r="GH658">
        <v>6.8</v>
      </c>
      <c r="GI658">
        <v>15.5</v>
      </c>
      <c r="GJ658" s="42">
        <f t="shared" si="241"/>
        <v>32.700000000000003</v>
      </c>
    </row>
    <row r="659" spans="1:192" x14ac:dyDescent="0.45">
      <c r="A659" s="40">
        <v>32730</v>
      </c>
      <c r="B659" t="s">
        <v>384</v>
      </c>
      <c r="C659" t="s">
        <v>145</v>
      </c>
      <c r="D659" t="s">
        <v>91</v>
      </c>
      <c r="E659" t="s">
        <v>91</v>
      </c>
      <c r="F659">
        <v>71</v>
      </c>
      <c r="G659">
        <v>200</v>
      </c>
      <c r="H659">
        <v>2007</v>
      </c>
      <c r="I659">
        <v>1</v>
      </c>
      <c r="J659">
        <v>6</v>
      </c>
      <c r="K659" t="s">
        <v>202</v>
      </c>
      <c r="L659">
        <v>2007</v>
      </c>
      <c r="M659">
        <v>28</v>
      </c>
      <c r="N659">
        <v>11</v>
      </c>
      <c r="O659">
        <v>8474040</v>
      </c>
      <c r="P659" t="s">
        <v>3397</v>
      </c>
      <c r="Q659" t="s">
        <v>3398</v>
      </c>
      <c r="R659" t="s">
        <v>3399</v>
      </c>
      <c r="S659" t="s">
        <v>3038</v>
      </c>
      <c r="T659" t="s">
        <v>716</v>
      </c>
      <c r="U659" t="s">
        <v>117</v>
      </c>
      <c r="V659">
        <v>74</v>
      </c>
      <c r="W659">
        <v>10</v>
      </c>
      <c r="X659">
        <v>21</v>
      </c>
      <c r="Y659">
        <v>11</v>
      </c>
      <c r="Z659">
        <v>31</v>
      </c>
      <c r="AA659">
        <v>7</v>
      </c>
      <c r="AB659">
        <v>24</v>
      </c>
      <c r="AC659" s="26">
        <f t="shared" si="220"/>
        <v>0.41891891891891891</v>
      </c>
      <c r="AD659" s="20">
        <f t="shared" si="221"/>
        <v>-11.741379310344826</v>
      </c>
      <c r="AE659" s="20">
        <v>11.305999999999999</v>
      </c>
      <c r="AF659">
        <v>-18</v>
      </c>
      <c r="AG659">
        <v>-6.5</v>
      </c>
      <c r="AH659">
        <v>35</v>
      </c>
      <c r="AI659">
        <v>1560</v>
      </c>
      <c r="AJ659">
        <v>67093</v>
      </c>
      <c r="AK659" s="20">
        <v>1118.2166666666999</v>
      </c>
      <c r="AL659">
        <v>1107.28</v>
      </c>
      <c r="AM659">
        <v>1118</v>
      </c>
      <c r="AN659" s="26">
        <f t="shared" si="222"/>
        <v>15.111036036036037</v>
      </c>
      <c r="AO659">
        <v>25.26</v>
      </c>
      <c r="AP659" s="41">
        <f t="shared" si="223"/>
        <v>0.60784313725490191</v>
      </c>
      <c r="AQ659">
        <v>269</v>
      </c>
      <c r="AR659">
        <v>270</v>
      </c>
      <c r="AS659">
        <v>270</v>
      </c>
      <c r="AT659">
        <v>211</v>
      </c>
      <c r="AU659">
        <v>212</v>
      </c>
      <c r="AV659">
        <v>164</v>
      </c>
      <c r="AW659">
        <v>125</v>
      </c>
      <c r="AX659">
        <v>48</v>
      </c>
      <c r="AY659">
        <v>4</v>
      </c>
      <c r="AZ659">
        <v>18</v>
      </c>
      <c r="BA659" s="42">
        <f t="shared" si="224"/>
        <v>22</v>
      </c>
      <c r="BB659">
        <v>14.13</v>
      </c>
      <c r="BC659">
        <v>37.3354</v>
      </c>
      <c r="BD659" s="20">
        <v>230.1</v>
      </c>
      <c r="BE659" s="20">
        <f t="shared" si="225"/>
        <v>499.1</v>
      </c>
      <c r="BF659" s="20">
        <f t="shared" si="226"/>
        <v>27.044649953038075</v>
      </c>
      <c r="BG659">
        <v>407</v>
      </c>
      <c r="BH659">
        <v>350</v>
      </c>
      <c r="BI659">
        <v>303</v>
      </c>
      <c r="BJ659" s="41">
        <f t="shared" si="227"/>
        <v>0.57323943661971832</v>
      </c>
      <c r="BK659">
        <v>54</v>
      </c>
      <c r="BL659">
        <v>50</v>
      </c>
      <c r="BM659">
        <v>72</v>
      </c>
      <c r="BN659" s="42">
        <f t="shared" si="228"/>
        <v>-22</v>
      </c>
      <c r="BO659">
        <v>48</v>
      </c>
      <c r="BP659">
        <v>22</v>
      </c>
      <c r="BQ659">
        <v>17</v>
      </c>
      <c r="BR659">
        <v>28</v>
      </c>
      <c r="BS659" s="41">
        <f t="shared" si="229"/>
        <v>3.3898305084745763E-2</v>
      </c>
      <c r="BT659">
        <v>220</v>
      </c>
      <c r="BU659">
        <v>241</v>
      </c>
      <c r="BV659" s="41">
        <f t="shared" si="230"/>
        <v>0.47722342733188722</v>
      </c>
      <c r="BW659">
        <v>53</v>
      </c>
      <c r="BX659">
        <v>52</v>
      </c>
      <c r="BY659">
        <v>75</v>
      </c>
      <c r="BZ659">
        <v>74</v>
      </c>
      <c r="CA659">
        <v>92</v>
      </c>
      <c r="CB659">
        <v>115</v>
      </c>
      <c r="CC659">
        <v>88</v>
      </c>
      <c r="CD659">
        <v>76</v>
      </c>
      <c r="CE659">
        <v>73</v>
      </c>
      <c r="CF659">
        <v>73</v>
      </c>
      <c r="CG659">
        <v>132</v>
      </c>
      <c r="CH659">
        <v>156</v>
      </c>
      <c r="CI659">
        <v>0</v>
      </c>
      <c r="CJ659">
        <v>1</v>
      </c>
      <c r="CK659">
        <v>3</v>
      </c>
      <c r="CL659">
        <v>2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1</v>
      </c>
      <c r="CU659">
        <v>0</v>
      </c>
      <c r="CV659">
        <v>6</v>
      </c>
      <c r="CW659">
        <v>1</v>
      </c>
      <c r="CX659">
        <v>3</v>
      </c>
      <c r="CY659">
        <v>4</v>
      </c>
      <c r="CZ659">
        <v>40</v>
      </c>
      <c r="DA659">
        <v>10</v>
      </c>
      <c r="DB659">
        <v>3</v>
      </c>
      <c r="DC659">
        <v>20</v>
      </c>
      <c r="DD659">
        <v>12</v>
      </c>
      <c r="DE659">
        <v>8</v>
      </c>
      <c r="DF659">
        <v>2</v>
      </c>
      <c r="DG659">
        <v>109</v>
      </c>
      <c r="DH659">
        <v>16</v>
      </c>
      <c r="DI659">
        <v>11</v>
      </c>
      <c r="DJ659">
        <v>14</v>
      </c>
      <c r="DK659">
        <v>13</v>
      </c>
      <c r="DL659">
        <v>1</v>
      </c>
      <c r="DM659">
        <v>11</v>
      </c>
      <c r="DN659">
        <v>10</v>
      </c>
      <c r="DO659">
        <v>1</v>
      </c>
      <c r="DP659" s="42">
        <f t="shared" si="231"/>
        <v>-5</v>
      </c>
      <c r="DQ659" s="20">
        <v>-1.468</v>
      </c>
      <c r="DR659">
        <v>15</v>
      </c>
      <c r="DS659">
        <v>1</v>
      </c>
      <c r="DT659">
        <v>0</v>
      </c>
      <c r="DU659">
        <v>0</v>
      </c>
      <c r="DV659">
        <v>0</v>
      </c>
      <c r="DW659">
        <v>1102</v>
      </c>
      <c r="DX659">
        <v>1033</v>
      </c>
      <c r="DY659">
        <v>842</v>
      </c>
      <c r="DZ659">
        <v>798</v>
      </c>
      <c r="EA659">
        <v>641</v>
      </c>
      <c r="EB659">
        <v>577</v>
      </c>
      <c r="EC659">
        <v>55.74</v>
      </c>
      <c r="ED659">
        <v>47.77</v>
      </c>
      <c r="EE659">
        <v>51</v>
      </c>
      <c r="EF659">
        <v>50</v>
      </c>
      <c r="EG659" s="41">
        <f t="shared" si="232"/>
        <v>7.9563182527301088E-2</v>
      </c>
      <c r="EH659" s="43">
        <f t="shared" si="233"/>
        <v>0.91334488734835351</v>
      </c>
      <c r="EI659" s="44">
        <f t="shared" si="234"/>
        <v>0.99290806987565461</v>
      </c>
      <c r="EJ659">
        <v>1111</v>
      </c>
      <c r="EK659">
        <v>1037</v>
      </c>
      <c r="EL659">
        <v>849</v>
      </c>
      <c r="EM659">
        <v>801</v>
      </c>
      <c r="EN659">
        <v>643</v>
      </c>
      <c r="EO659">
        <v>578</v>
      </c>
      <c r="EP659">
        <v>51</v>
      </c>
      <c r="EQ659">
        <v>51</v>
      </c>
      <c r="ER659">
        <v>536</v>
      </c>
      <c r="ES659">
        <v>555</v>
      </c>
      <c r="ET659">
        <v>221</v>
      </c>
      <c r="EU659">
        <v>189</v>
      </c>
      <c r="EV659">
        <v>33</v>
      </c>
      <c r="EW659">
        <v>24</v>
      </c>
      <c r="EX659">
        <v>81</v>
      </c>
      <c r="EY659">
        <v>70</v>
      </c>
      <c r="EZ659">
        <v>1.1000000000000001</v>
      </c>
      <c r="FA659">
        <v>0.7</v>
      </c>
      <c r="FB659">
        <v>1.8</v>
      </c>
      <c r="FC659" s="20">
        <v>25.07</v>
      </c>
      <c r="FD659" s="26">
        <f t="shared" si="235"/>
        <v>0.33878378378378377</v>
      </c>
      <c r="FE659">
        <v>2.2631000000000001</v>
      </c>
      <c r="FF659">
        <v>0.06</v>
      </c>
      <c r="FG659">
        <v>-0.30000000000000004</v>
      </c>
      <c r="FH659">
        <v>-0.24</v>
      </c>
      <c r="FI659">
        <v>4</v>
      </c>
      <c r="FJ659">
        <v>1</v>
      </c>
      <c r="FK659">
        <v>0</v>
      </c>
      <c r="FL659" s="42">
        <f t="shared" si="236"/>
        <v>118</v>
      </c>
      <c r="FM659" s="20">
        <f t="shared" si="237"/>
        <v>4.7333333333333334</v>
      </c>
      <c r="FN659" s="41">
        <v>5.3274428300000003E-2</v>
      </c>
      <c r="FO659" s="20">
        <f t="shared" si="238"/>
        <v>27.5</v>
      </c>
      <c r="FP659" s="20">
        <f t="shared" si="239"/>
        <v>30.706399999999999</v>
      </c>
      <c r="FQ659" s="20">
        <f t="shared" si="240"/>
        <v>115.68889531103244</v>
      </c>
      <c r="FR659">
        <v>4</v>
      </c>
      <c r="FS659" t="s">
        <v>1225</v>
      </c>
      <c r="FT659">
        <v>195</v>
      </c>
      <c r="FV659" t="s">
        <v>711</v>
      </c>
      <c r="FW659" s="45">
        <v>2750000</v>
      </c>
      <c r="FX659" s="45">
        <v>3150000</v>
      </c>
      <c r="FY659">
        <v>770</v>
      </c>
      <c r="FZ659">
        <v>152</v>
      </c>
      <c r="GA659">
        <v>281</v>
      </c>
      <c r="GB659">
        <v>433</v>
      </c>
      <c r="GC659">
        <v>-109</v>
      </c>
      <c r="GD659">
        <v>354</v>
      </c>
      <c r="GE659">
        <v>1615</v>
      </c>
      <c r="GF659">
        <v>12639</v>
      </c>
      <c r="GG659">
        <v>28.3</v>
      </c>
      <c r="GH659">
        <v>10.3</v>
      </c>
      <c r="GI659">
        <v>38.6</v>
      </c>
      <c r="GJ659" s="42">
        <f t="shared" si="241"/>
        <v>27.5</v>
      </c>
    </row>
    <row r="660" spans="1:192" x14ac:dyDescent="0.45">
      <c r="A660" s="40">
        <v>35122</v>
      </c>
      <c r="B660" t="s">
        <v>1459</v>
      </c>
      <c r="C660" t="s">
        <v>1460</v>
      </c>
      <c r="D660" t="s">
        <v>91</v>
      </c>
      <c r="E660" t="s">
        <v>91</v>
      </c>
      <c r="F660">
        <v>71</v>
      </c>
      <c r="G660">
        <v>181</v>
      </c>
      <c r="K660" t="s">
        <v>92</v>
      </c>
      <c r="L660">
        <v>2017</v>
      </c>
      <c r="M660">
        <v>21</v>
      </c>
      <c r="N660">
        <v>1</v>
      </c>
      <c r="O660">
        <v>8478146</v>
      </c>
      <c r="P660" t="s">
        <v>3400</v>
      </c>
      <c r="Q660" t="s">
        <v>3401</v>
      </c>
      <c r="R660" t="s">
        <v>3402</v>
      </c>
      <c r="S660" t="s">
        <v>420</v>
      </c>
      <c r="T660" t="s">
        <v>938</v>
      </c>
      <c r="U660" t="s">
        <v>188</v>
      </c>
      <c r="V660">
        <v>13</v>
      </c>
      <c r="W660">
        <v>2</v>
      </c>
      <c r="X660">
        <v>0</v>
      </c>
      <c r="Y660">
        <v>0</v>
      </c>
      <c r="Z660">
        <v>2</v>
      </c>
      <c r="AA660">
        <v>29</v>
      </c>
      <c r="AB660">
        <v>74</v>
      </c>
      <c r="AC660" s="26">
        <f t="shared" si="220"/>
        <v>0.15384615384615385</v>
      </c>
      <c r="AD660" s="20">
        <f t="shared" si="221"/>
        <v>0</v>
      </c>
      <c r="AE660" s="20">
        <v>1</v>
      </c>
      <c r="AF660">
        <v>-4</v>
      </c>
      <c r="AG660">
        <v>1</v>
      </c>
      <c r="AH660">
        <v>0</v>
      </c>
      <c r="AI660">
        <v>212</v>
      </c>
      <c r="AJ660">
        <v>9479</v>
      </c>
      <c r="AK660" s="20">
        <v>157.98333333332999</v>
      </c>
      <c r="AL660">
        <v>157.97999999999999</v>
      </c>
      <c r="AM660">
        <v>158</v>
      </c>
      <c r="AN660" s="26">
        <f t="shared" si="222"/>
        <v>12.152564102564101</v>
      </c>
      <c r="AO660">
        <v>20.52</v>
      </c>
      <c r="AP660" s="41">
        <f t="shared" si="223"/>
        <v>0.5</v>
      </c>
      <c r="AQ660">
        <v>43</v>
      </c>
      <c r="AR660">
        <v>43</v>
      </c>
      <c r="AS660">
        <v>43</v>
      </c>
      <c r="AT660">
        <v>34</v>
      </c>
      <c r="AU660">
        <v>34</v>
      </c>
      <c r="AV660">
        <v>27</v>
      </c>
      <c r="AW660">
        <v>29</v>
      </c>
      <c r="AX660">
        <v>10</v>
      </c>
      <c r="AY660">
        <v>3</v>
      </c>
      <c r="AZ660">
        <v>1</v>
      </c>
      <c r="BA660" s="42">
        <f t="shared" si="224"/>
        <v>4</v>
      </c>
      <c r="BB660">
        <v>2.36</v>
      </c>
      <c r="BC660">
        <v>26.5185</v>
      </c>
      <c r="BD660" s="20">
        <v>0</v>
      </c>
      <c r="BE660" s="20">
        <f t="shared" si="225"/>
        <v>43</v>
      </c>
      <c r="BF660" s="20">
        <f t="shared" si="226"/>
        <v>16.331181162172427</v>
      </c>
      <c r="BG660">
        <v>43</v>
      </c>
      <c r="BH660">
        <v>49</v>
      </c>
      <c r="BI660">
        <v>49</v>
      </c>
      <c r="BJ660" s="41">
        <f t="shared" si="227"/>
        <v>0.46739130434782611</v>
      </c>
      <c r="BK660">
        <v>9</v>
      </c>
      <c r="BL660">
        <v>9</v>
      </c>
      <c r="BM660">
        <v>30</v>
      </c>
      <c r="BN660" s="42">
        <f t="shared" si="228"/>
        <v>-21</v>
      </c>
      <c r="BO660">
        <v>7</v>
      </c>
      <c r="BP660">
        <v>4</v>
      </c>
      <c r="BQ660">
        <v>1</v>
      </c>
      <c r="BR660">
        <v>7</v>
      </c>
      <c r="BS660" s="41">
        <f t="shared" si="229"/>
        <v>5.6910569105691054E-2</v>
      </c>
      <c r="BT660">
        <v>1</v>
      </c>
      <c r="BU660">
        <v>4</v>
      </c>
      <c r="BV660" s="41">
        <f t="shared" si="230"/>
        <v>0.2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3</v>
      </c>
      <c r="CC660">
        <v>0</v>
      </c>
      <c r="CD660">
        <v>2</v>
      </c>
      <c r="CE660">
        <v>1</v>
      </c>
      <c r="CF660">
        <v>2</v>
      </c>
      <c r="CG660">
        <v>0</v>
      </c>
      <c r="CH660">
        <v>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6</v>
      </c>
      <c r="DA660">
        <v>2</v>
      </c>
      <c r="DB660">
        <v>1</v>
      </c>
      <c r="DC660">
        <v>2</v>
      </c>
      <c r="DD660">
        <v>1</v>
      </c>
      <c r="DE660">
        <v>3</v>
      </c>
      <c r="DF660">
        <v>2</v>
      </c>
      <c r="DG660">
        <v>16</v>
      </c>
      <c r="DH660">
        <v>0</v>
      </c>
      <c r="DI660">
        <v>2</v>
      </c>
      <c r="DJ660">
        <v>0</v>
      </c>
      <c r="DK660">
        <v>0</v>
      </c>
      <c r="DL660">
        <v>0</v>
      </c>
      <c r="DM660">
        <v>2</v>
      </c>
      <c r="DN660">
        <v>2</v>
      </c>
      <c r="DO660">
        <v>0</v>
      </c>
      <c r="DP660" s="42">
        <f t="shared" si="231"/>
        <v>2</v>
      </c>
      <c r="DQ660" s="20">
        <v>1.782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157</v>
      </c>
      <c r="DX660">
        <v>162</v>
      </c>
      <c r="DY660">
        <v>115</v>
      </c>
      <c r="DZ660">
        <v>116</v>
      </c>
      <c r="EA660">
        <v>83</v>
      </c>
      <c r="EB660">
        <v>84</v>
      </c>
      <c r="EC660">
        <v>7.07</v>
      </c>
      <c r="ED660">
        <v>7.59</v>
      </c>
      <c r="EE660">
        <v>4</v>
      </c>
      <c r="EF660">
        <v>11</v>
      </c>
      <c r="EG660" s="41">
        <f t="shared" si="232"/>
        <v>4.8192771084337352E-2</v>
      </c>
      <c r="EH660" s="43">
        <f t="shared" si="233"/>
        <v>0.86904761904761907</v>
      </c>
      <c r="EI660" s="44">
        <f t="shared" si="234"/>
        <v>0.91724039013195646</v>
      </c>
      <c r="EJ660">
        <v>154</v>
      </c>
      <c r="EK660">
        <v>163</v>
      </c>
      <c r="EL660">
        <v>112</v>
      </c>
      <c r="EM660">
        <v>117</v>
      </c>
      <c r="EN660">
        <v>82</v>
      </c>
      <c r="EO660">
        <v>85</v>
      </c>
      <c r="EP660">
        <v>4</v>
      </c>
      <c r="EQ660">
        <v>11</v>
      </c>
      <c r="ER660">
        <v>87</v>
      </c>
      <c r="ES660">
        <v>84</v>
      </c>
      <c r="ET660">
        <v>31</v>
      </c>
      <c r="EU660">
        <v>36</v>
      </c>
      <c r="EV660">
        <v>2</v>
      </c>
      <c r="EW660">
        <v>6</v>
      </c>
      <c r="EX660">
        <v>4</v>
      </c>
      <c r="EY660">
        <v>7</v>
      </c>
      <c r="EZ660">
        <v>0</v>
      </c>
      <c r="FA660">
        <v>0</v>
      </c>
      <c r="FB660">
        <v>0</v>
      </c>
      <c r="FC660" s="20">
        <v>4.09</v>
      </c>
      <c r="FD660" s="26">
        <f t="shared" si="235"/>
        <v>0.31461538461538463</v>
      </c>
      <c r="FE660">
        <v>6.8000000000000005E-2</v>
      </c>
      <c r="FF660">
        <v>0.03</v>
      </c>
      <c r="FG660">
        <v>0.06</v>
      </c>
      <c r="FH660">
        <v>0.09</v>
      </c>
      <c r="FL660" s="42">
        <f t="shared" si="236"/>
        <v>16</v>
      </c>
      <c r="FM660" s="20">
        <f t="shared" si="237"/>
        <v>0</v>
      </c>
      <c r="FN660" s="41">
        <v>5.5820285900000002E-2</v>
      </c>
      <c r="FO660" s="20">
        <f t="shared" si="238"/>
        <v>2</v>
      </c>
      <c r="FP660" s="20">
        <f t="shared" si="239"/>
        <v>2.3563999999999998</v>
      </c>
      <c r="FQ660" s="20">
        <f t="shared" si="240"/>
        <v>121.15457652867453</v>
      </c>
      <c r="FR660">
        <v>1</v>
      </c>
      <c r="FS660" t="s">
        <v>314</v>
      </c>
      <c r="FT660">
        <v>11</v>
      </c>
      <c r="FV660" t="s">
        <v>751</v>
      </c>
      <c r="FW660" s="45">
        <v>742500</v>
      </c>
      <c r="FX660" s="45">
        <v>775833</v>
      </c>
      <c r="FY660">
        <v>13</v>
      </c>
      <c r="FZ660">
        <v>2</v>
      </c>
      <c r="GA660">
        <v>0</v>
      </c>
      <c r="GB660">
        <v>2</v>
      </c>
      <c r="GC660">
        <v>-4</v>
      </c>
      <c r="GD660">
        <v>0</v>
      </c>
      <c r="GE660">
        <v>27</v>
      </c>
      <c r="GF660">
        <v>158</v>
      </c>
      <c r="GG660">
        <v>0</v>
      </c>
      <c r="GH660">
        <v>0</v>
      </c>
      <c r="GI660">
        <v>0</v>
      </c>
      <c r="GJ660" s="42">
        <f t="shared" si="241"/>
        <v>2</v>
      </c>
    </row>
    <row r="661" spans="1:192" x14ac:dyDescent="0.45">
      <c r="A661" s="40">
        <v>32595</v>
      </c>
      <c r="B661" t="s">
        <v>3403</v>
      </c>
      <c r="C661" t="s">
        <v>145</v>
      </c>
      <c r="D661" t="s">
        <v>91</v>
      </c>
      <c r="E661" t="s">
        <v>91</v>
      </c>
      <c r="F661">
        <v>73</v>
      </c>
      <c r="G661">
        <v>205</v>
      </c>
      <c r="H661">
        <v>2007</v>
      </c>
      <c r="I661">
        <v>1</v>
      </c>
      <c r="J661">
        <v>9</v>
      </c>
      <c r="K661" t="s">
        <v>92</v>
      </c>
      <c r="L661">
        <v>2009</v>
      </c>
      <c r="M661">
        <v>28</v>
      </c>
      <c r="N661">
        <v>9</v>
      </c>
      <c r="O661">
        <v>8474053</v>
      </c>
      <c r="P661" t="s">
        <v>3404</v>
      </c>
      <c r="Q661" t="s">
        <v>3405</v>
      </c>
      <c r="R661" t="s">
        <v>3406</v>
      </c>
      <c r="S661" t="s">
        <v>1494</v>
      </c>
      <c r="T661" t="s">
        <v>716</v>
      </c>
      <c r="U661" t="s">
        <v>319</v>
      </c>
      <c r="V661">
        <v>78</v>
      </c>
      <c r="W661">
        <v>34</v>
      </c>
      <c r="X661">
        <v>27</v>
      </c>
      <c r="Y661">
        <v>18</v>
      </c>
      <c r="Z661">
        <v>61</v>
      </c>
      <c r="AA661">
        <v>3</v>
      </c>
      <c r="AB661">
        <v>6</v>
      </c>
      <c r="AC661" s="26">
        <f t="shared" si="220"/>
        <v>0.78205128205128205</v>
      </c>
      <c r="AD661" s="20">
        <f t="shared" si="221"/>
        <v>2.8095238095238102</v>
      </c>
      <c r="AE661" s="20">
        <v>24.666</v>
      </c>
      <c r="AF661">
        <v>-2</v>
      </c>
      <c r="AG661">
        <v>2.9</v>
      </c>
      <c r="AH661">
        <v>18</v>
      </c>
      <c r="AI661">
        <v>1955</v>
      </c>
      <c r="AJ661">
        <v>86802</v>
      </c>
      <c r="AK661" s="20">
        <v>1446.7</v>
      </c>
      <c r="AL661">
        <v>1446.7</v>
      </c>
      <c r="AM661">
        <v>1447</v>
      </c>
      <c r="AN661" s="26">
        <f t="shared" si="222"/>
        <v>18.547435897435896</v>
      </c>
      <c r="AO661">
        <v>30.59</v>
      </c>
      <c r="AP661" s="41">
        <f t="shared" si="223"/>
        <v>0.70930232558139539</v>
      </c>
      <c r="AQ661">
        <v>377</v>
      </c>
      <c r="AR661">
        <v>376</v>
      </c>
      <c r="AS661">
        <v>377</v>
      </c>
      <c r="AT661">
        <v>274</v>
      </c>
      <c r="AU661">
        <v>274</v>
      </c>
      <c r="AV661">
        <v>204</v>
      </c>
      <c r="AW661">
        <v>198</v>
      </c>
      <c r="AX661">
        <v>70</v>
      </c>
      <c r="AY661">
        <v>13</v>
      </c>
      <c r="AZ661">
        <v>24</v>
      </c>
      <c r="BA661" s="42">
        <f t="shared" si="224"/>
        <v>37</v>
      </c>
      <c r="BB661">
        <v>18.440000000000001</v>
      </c>
      <c r="BC661">
        <v>36.201000000000001</v>
      </c>
      <c r="BD661" s="20">
        <v>343.5</v>
      </c>
      <c r="BE661" s="20">
        <f t="shared" si="225"/>
        <v>720.5</v>
      </c>
      <c r="BF661" s="20">
        <f t="shared" si="226"/>
        <v>29.881799958526301</v>
      </c>
      <c r="BG661">
        <v>635</v>
      </c>
      <c r="BH661">
        <v>518</v>
      </c>
      <c r="BI661">
        <v>475</v>
      </c>
      <c r="BJ661" s="41">
        <f t="shared" si="227"/>
        <v>0.57207207207207211</v>
      </c>
      <c r="BK661">
        <v>33</v>
      </c>
      <c r="BL661">
        <v>33</v>
      </c>
      <c r="BM661">
        <v>84</v>
      </c>
      <c r="BN661" s="42">
        <f t="shared" si="228"/>
        <v>-51</v>
      </c>
      <c r="BO661">
        <v>70</v>
      </c>
      <c r="BP661">
        <v>52</v>
      </c>
      <c r="BQ661">
        <v>55</v>
      </c>
      <c r="BR661">
        <v>72</v>
      </c>
      <c r="BS661" s="41">
        <f t="shared" si="229"/>
        <v>7.0657507360157024E-2</v>
      </c>
      <c r="BT661">
        <v>149</v>
      </c>
      <c r="BU661">
        <v>176</v>
      </c>
      <c r="BV661" s="41">
        <f t="shared" si="230"/>
        <v>0.45846153846153848</v>
      </c>
      <c r="BW661">
        <v>53</v>
      </c>
      <c r="BX661">
        <v>57</v>
      </c>
      <c r="BY661">
        <v>48</v>
      </c>
      <c r="BZ661">
        <v>67</v>
      </c>
      <c r="CA661">
        <v>48</v>
      </c>
      <c r="CB661">
        <v>52</v>
      </c>
      <c r="CC661">
        <v>44</v>
      </c>
      <c r="CD661">
        <v>55</v>
      </c>
      <c r="CE661">
        <v>46</v>
      </c>
      <c r="CF661">
        <v>51</v>
      </c>
      <c r="CG661">
        <v>85</v>
      </c>
      <c r="CH661">
        <v>110</v>
      </c>
      <c r="CI661">
        <v>1</v>
      </c>
      <c r="CJ661">
        <v>1</v>
      </c>
      <c r="CK661">
        <v>7</v>
      </c>
      <c r="CL661">
        <v>4</v>
      </c>
      <c r="CM661">
        <v>1</v>
      </c>
      <c r="CN661">
        <v>0</v>
      </c>
      <c r="CO661">
        <v>1</v>
      </c>
      <c r="CP661">
        <v>6</v>
      </c>
      <c r="CQ661">
        <v>0</v>
      </c>
      <c r="CR661">
        <v>5</v>
      </c>
      <c r="CS661">
        <v>2</v>
      </c>
      <c r="CT661">
        <v>2</v>
      </c>
      <c r="CU661">
        <v>0</v>
      </c>
      <c r="CV661">
        <v>19</v>
      </c>
      <c r="CW661">
        <v>2</v>
      </c>
      <c r="CX661">
        <v>5</v>
      </c>
      <c r="CY661">
        <v>7</v>
      </c>
      <c r="CZ661">
        <v>56</v>
      </c>
      <c r="DA661">
        <v>18</v>
      </c>
      <c r="DB661">
        <v>6</v>
      </c>
      <c r="DC661">
        <v>30</v>
      </c>
      <c r="DD661">
        <v>27</v>
      </c>
      <c r="DE661">
        <v>6</v>
      </c>
      <c r="DF661">
        <v>0</v>
      </c>
      <c r="DG661">
        <v>117</v>
      </c>
      <c r="DH661">
        <v>9</v>
      </c>
      <c r="DI661">
        <v>11</v>
      </c>
      <c r="DJ661">
        <v>9</v>
      </c>
      <c r="DK661">
        <v>9</v>
      </c>
      <c r="DL661">
        <v>0</v>
      </c>
      <c r="DM661">
        <v>10</v>
      </c>
      <c r="DN661">
        <v>10</v>
      </c>
      <c r="DO661">
        <v>0</v>
      </c>
      <c r="DP661" s="42">
        <f t="shared" si="231"/>
        <v>2</v>
      </c>
      <c r="DQ661" s="20">
        <v>0.20899999999999999</v>
      </c>
      <c r="DR661">
        <v>9</v>
      </c>
      <c r="DS661">
        <v>0</v>
      </c>
      <c r="DT661">
        <v>0</v>
      </c>
      <c r="DU661">
        <v>0</v>
      </c>
      <c r="DV661">
        <v>0</v>
      </c>
      <c r="DW661">
        <v>1715</v>
      </c>
      <c r="DX661">
        <v>1374</v>
      </c>
      <c r="DY661">
        <v>1246</v>
      </c>
      <c r="DZ661">
        <v>947</v>
      </c>
      <c r="EA661">
        <v>864</v>
      </c>
      <c r="EB661">
        <v>683</v>
      </c>
      <c r="EC661">
        <v>92.1</v>
      </c>
      <c r="ED661">
        <v>70.36</v>
      </c>
      <c r="EE661">
        <v>86</v>
      </c>
      <c r="EF661">
        <v>73</v>
      </c>
      <c r="EG661" s="41">
        <f t="shared" si="232"/>
        <v>9.9537037037037035E-2</v>
      </c>
      <c r="EH661" s="43">
        <f t="shared" si="233"/>
        <v>0.89311859443631036</v>
      </c>
      <c r="EI661" s="44">
        <f t="shared" si="234"/>
        <v>0.99265563147334746</v>
      </c>
      <c r="EJ661">
        <v>1717</v>
      </c>
      <c r="EK661">
        <v>1375</v>
      </c>
      <c r="EL661">
        <v>1248</v>
      </c>
      <c r="EM661">
        <v>948</v>
      </c>
      <c r="EN661">
        <v>865</v>
      </c>
      <c r="EO661">
        <v>684</v>
      </c>
      <c r="EP661">
        <v>87</v>
      </c>
      <c r="EQ661">
        <v>73</v>
      </c>
      <c r="ER661">
        <v>861</v>
      </c>
      <c r="ES661">
        <v>644</v>
      </c>
      <c r="ET661">
        <v>327</v>
      </c>
      <c r="EU661">
        <v>261</v>
      </c>
      <c r="EV661">
        <v>42</v>
      </c>
      <c r="EW661">
        <v>45</v>
      </c>
      <c r="EX661">
        <v>65</v>
      </c>
      <c r="EY661">
        <v>83</v>
      </c>
      <c r="EZ661">
        <v>5.6</v>
      </c>
      <c r="FA661">
        <v>1.7000000000000002</v>
      </c>
      <c r="FB661">
        <v>7.3</v>
      </c>
      <c r="FC661" s="20">
        <v>62.23</v>
      </c>
      <c r="FD661" s="26">
        <f t="shared" si="235"/>
        <v>0.79782051282051281</v>
      </c>
      <c r="FE661">
        <v>9.7093000000000007</v>
      </c>
      <c r="FF661">
        <v>4.93</v>
      </c>
      <c r="FG661">
        <v>-0.1</v>
      </c>
      <c r="FH661">
        <v>4.83</v>
      </c>
      <c r="FI661">
        <v>6</v>
      </c>
      <c r="FJ661">
        <v>3</v>
      </c>
      <c r="FK661">
        <v>0</v>
      </c>
      <c r="FL661" s="42">
        <f t="shared" si="236"/>
        <v>123</v>
      </c>
      <c r="FM661" s="20">
        <f t="shared" si="237"/>
        <v>9.7777777777777786</v>
      </c>
      <c r="FN661" s="41">
        <v>0.16781028050000002</v>
      </c>
      <c r="FO661" s="20">
        <f t="shared" si="238"/>
        <v>59.2</v>
      </c>
      <c r="FP661" s="20">
        <f t="shared" si="239"/>
        <v>61.041800000000002</v>
      </c>
      <c r="FQ661" s="20">
        <f t="shared" si="240"/>
        <v>128.11225547798438</v>
      </c>
      <c r="FR661">
        <v>4</v>
      </c>
      <c r="FS661" t="s">
        <v>1225</v>
      </c>
      <c r="FT661">
        <v>293</v>
      </c>
      <c r="FV661" t="s">
        <v>711</v>
      </c>
      <c r="FW661" s="45">
        <v>6000000</v>
      </c>
      <c r="FX661" s="45">
        <v>6000000</v>
      </c>
      <c r="FY661">
        <v>582</v>
      </c>
      <c r="FZ661">
        <v>213</v>
      </c>
      <c r="GA661">
        <v>224</v>
      </c>
      <c r="GB661">
        <v>437</v>
      </c>
      <c r="GC661">
        <v>57</v>
      </c>
      <c r="GD661">
        <v>149</v>
      </c>
      <c r="GE661">
        <v>1702</v>
      </c>
      <c r="GF661">
        <v>10449</v>
      </c>
      <c r="GG661">
        <v>41.6</v>
      </c>
      <c r="GH661">
        <v>14.7</v>
      </c>
      <c r="GI661">
        <v>56.4</v>
      </c>
      <c r="GJ661" s="42">
        <f t="shared" si="241"/>
        <v>59.2</v>
      </c>
    </row>
    <row r="662" spans="1:192" x14ac:dyDescent="0.45">
      <c r="A662" s="40">
        <v>32641</v>
      </c>
      <c r="B662" t="s">
        <v>1063</v>
      </c>
      <c r="C662" t="s">
        <v>145</v>
      </c>
      <c r="D662" t="s">
        <v>91</v>
      </c>
      <c r="E662" t="s">
        <v>91</v>
      </c>
      <c r="F662">
        <v>72</v>
      </c>
      <c r="G662">
        <v>210</v>
      </c>
      <c r="H662">
        <v>2007</v>
      </c>
      <c r="I662">
        <v>2</v>
      </c>
      <c r="J662">
        <v>43</v>
      </c>
      <c r="K662" t="s">
        <v>202</v>
      </c>
      <c r="L662">
        <v>2009</v>
      </c>
      <c r="M662">
        <v>28</v>
      </c>
      <c r="N662">
        <v>9</v>
      </c>
      <c r="O662">
        <v>8474056</v>
      </c>
      <c r="P662" t="s">
        <v>3407</v>
      </c>
      <c r="Q662" t="s">
        <v>3408</v>
      </c>
      <c r="R662" t="s">
        <v>3409</v>
      </c>
      <c r="S662" t="s">
        <v>3410</v>
      </c>
      <c r="T662" t="s">
        <v>720</v>
      </c>
      <c r="U662" t="s">
        <v>307</v>
      </c>
      <c r="V662">
        <v>82</v>
      </c>
      <c r="W662">
        <v>16</v>
      </c>
      <c r="X662">
        <v>43</v>
      </c>
      <c r="Y662">
        <v>28</v>
      </c>
      <c r="Z662">
        <v>59</v>
      </c>
      <c r="AA662">
        <v>3</v>
      </c>
      <c r="AB662">
        <v>5</v>
      </c>
      <c r="AC662" s="26">
        <f t="shared" si="220"/>
        <v>0.71951219512195119</v>
      </c>
      <c r="AD662" s="20">
        <f t="shared" si="221"/>
        <v>6.847999999999999</v>
      </c>
      <c r="AE662" s="20">
        <v>21.172999999999998</v>
      </c>
      <c r="AF662">
        <v>18</v>
      </c>
      <c r="AG662">
        <v>-3</v>
      </c>
      <c r="AH662">
        <v>82</v>
      </c>
      <c r="AI662">
        <v>2323</v>
      </c>
      <c r="AJ662">
        <v>118644</v>
      </c>
      <c r="AK662" s="20">
        <v>1977.4</v>
      </c>
      <c r="AL662">
        <v>1977.4</v>
      </c>
      <c r="AM662">
        <v>1977</v>
      </c>
      <c r="AN662" s="26">
        <f t="shared" si="222"/>
        <v>24.114634146341466</v>
      </c>
      <c r="AO662">
        <v>39.65</v>
      </c>
      <c r="AP662" s="41">
        <f t="shared" si="223"/>
        <v>0.50862068965517238</v>
      </c>
      <c r="AQ662">
        <v>431</v>
      </c>
      <c r="AR662">
        <v>419</v>
      </c>
      <c r="AS662">
        <v>431</v>
      </c>
      <c r="AT662">
        <v>292</v>
      </c>
      <c r="AU662">
        <v>292</v>
      </c>
      <c r="AV662">
        <v>207</v>
      </c>
      <c r="AW662">
        <v>92</v>
      </c>
      <c r="AX662">
        <v>4</v>
      </c>
      <c r="AY662">
        <v>5</v>
      </c>
      <c r="AZ662">
        <v>23</v>
      </c>
      <c r="BA662" s="42">
        <f t="shared" si="224"/>
        <v>28</v>
      </c>
      <c r="BB662">
        <v>12.72</v>
      </c>
      <c r="BC662">
        <v>60.507199999999997</v>
      </c>
      <c r="BD662" s="20">
        <v>405.3</v>
      </c>
      <c r="BE662" s="20">
        <f t="shared" si="225"/>
        <v>836.3</v>
      </c>
      <c r="BF662" s="20">
        <f t="shared" si="226"/>
        <v>25.375745928997674</v>
      </c>
      <c r="BG662">
        <v>642</v>
      </c>
      <c r="BH662">
        <v>618</v>
      </c>
      <c r="BI662">
        <v>747</v>
      </c>
      <c r="BJ662" s="41">
        <f t="shared" si="227"/>
        <v>0.46220302375809935</v>
      </c>
      <c r="BK662">
        <v>111</v>
      </c>
      <c r="BL662">
        <v>111</v>
      </c>
      <c r="BM662">
        <v>82</v>
      </c>
      <c r="BN662" s="42">
        <f t="shared" si="228"/>
        <v>29</v>
      </c>
      <c r="BO662">
        <v>85</v>
      </c>
      <c r="BP662">
        <v>97</v>
      </c>
      <c r="BQ662">
        <v>44</v>
      </c>
      <c r="BR662">
        <v>90</v>
      </c>
      <c r="BS662" s="41">
        <f t="shared" si="229"/>
        <v>6.1643835616438353E-2</v>
      </c>
      <c r="BT662">
        <v>1</v>
      </c>
      <c r="BU662">
        <v>2</v>
      </c>
      <c r="BV662" s="41">
        <f t="shared" si="230"/>
        <v>0.33333333333333331</v>
      </c>
      <c r="BW662">
        <v>1</v>
      </c>
      <c r="BX662">
        <v>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2</v>
      </c>
      <c r="CI662">
        <v>0</v>
      </c>
      <c r="CJ662">
        <v>0</v>
      </c>
      <c r="CK662">
        <v>4</v>
      </c>
      <c r="CL662">
        <v>2</v>
      </c>
      <c r="CM662">
        <v>2</v>
      </c>
      <c r="CN662">
        <v>0</v>
      </c>
      <c r="CO662">
        <v>0</v>
      </c>
      <c r="CP662">
        <v>0</v>
      </c>
      <c r="CQ662">
        <v>2</v>
      </c>
      <c r="CR662">
        <v>9</v>
      </c>
      <c r="CS662">
        <v>1</v>
      </c>
      <c r="CT662">
        <v>0</v>
      </c>
      <c r="CU662">
        <v>0</v>
      </c>
      <c r="CV662">
        <v>4</v>
      </c>
      <c r="CW662">
        <v>0</v>
      </c>
      <c r="CX662">
        <v>2</v>
      </c>
      <c r="CY662">
        <v>8</v>
      </c>
      <c r="CZ662">
        <v>75</v>
      </c>
      <c r="DA662">
        <v>5</v>
      </c>
      <c r="DB662">
        <v>3</v>
      </c>
      <c r="DC662">
        <v>122</v>
      </c>
      <c r="DD662">
        <v>13</v>
      </c>
      <c r="DE662">
        <v>0</v>
      </c>
      <c r="DF662">
        <v>0</v>
      </c>
      <c r="DG662">
        <v>64</v>
      </c>
      <c r="DH662">
        <v>33</v>
      </c>
      <c r="DI662">
        <v>24</v>
      </c>
      <c r="DJ662">
        <v>31</v>
      </c>
      <c r="DK662">
        <v>31</v>
      </c>
      <c r="DL662">
        <v>0</v>
      </c>
      <c r="DM662">
        <v>23</v>
      </c>
      <c r="DN662">
        <v>23</v>
      </c>
      <c r="DO662">
        <v>0</v>
      </c>
      <c r="DP662" s="42">
        <f t="shared" si="231"/>
        <v>-9</v>
      </c>
      <c r="DQ662" s="20">
        <v>0.85699999999999998</v>
      </c>
      <c r="DR662">
        <v>31</v>
      </c>
      <c r="DS662">
        <v>0</v>
      </c>
      <c r="DT662">
        <v>0</v>
      </c>
      <c r="DU662">
        <v>2</v>
      </c>
      <c r="DV662">
        <v>0</v>
      </c>
      <c r="DW662">
        <v>2001</v>
      </c>
      <c r="DX662">
        <v>1813</v>
      </c>
      <c r="DY662">
        <v>1527</v>
      </c>
      <c r="DZ662">
        <v>1370</v>
      </c>
      <c r="EA662">
        <v>1104</v>
      </c>
      <c r="EB662">
        <v>1021</v>
      </c>
      <c r="EC662">
        <v>105.3</v>
      </c>
      <c r="ED662">
        <v>96.88</v>
      </c>
      <c r="EE662">
        <v>116</v>
      </c>
      <c r="EF662">
        <v>88</v>
      </c>
      <c r="EG662" s="41">
        <f t="shared" si="232"/>
        <v>0.10507246376811594</v>
      </c>
      <c r="EH662" s="43">
        <f t="shared" si="233"/>
        <v>0.91380999020568066</v>
      </c>
      <c r="EI662" s="44">
        <f t="shared" si="234"/>
        <v>1.0188824539737966</v>
      </c>
      <c r="EJ662">
        <v>1994</v>
      </c>
      <c r="EK662">
        <v>1810</v>
      </c>
      <c r="EL662">
        <v>1521</v>
      </c>
      <c r="EM662">
        <v>1367</v>
      </c>
      <c r="EN662">
        <v>1097</v>
      </c>
      <c r="EO662">
        <v>1018</v>
      </c>
      <c r="EP662">
        <v>115</v>
      </c>
      <c r="EQ662">
        <v>88</v>
      </c>
      <c r="ER662">
        <v>880</v>
      </c>
      <c r="ES662">
        <v>899</v>
      </c>
      <c r="ET662">
        <v>337</v>
      </c>
      <c r="EU662">
        <v>382</v>
      </c>
      <c r="EV662">
        <v>57</v>
      </c>
      <c r="EW662">
        <v>52</v>
      </c>
      <c r="EX662">
        <v>155</v>
      </c>
      <c r="EY662">
        <v>144</v>
      </c>
      <c r="EZ662">
        <v>5.4</v>
      </c>
      <c r="FA662">
        <v>5.0999999999999996</v>
      </c>
      <c r="FB662">
        <v>10.5</v>
      </c>
      <c r="FC662" s="20">
        <v>66.02</v>
      </c>
      <c r="FD662" s="26">
        <f t="shared" si="235"/>
        <v>0.80512195121951213</v>
      </c>
      <c r="FE662">
        <v>5.4057000000000004</v>
      </c>
      <c r="FF662">
        <v>0.73</v>
      </c>
      <c r="FG662">
        <v>0.19</v>
      </c>
      <c r="FH662">
        <v>0.92</v>
      </c>
      <c r="FL662" s="42">
        <f t="shared" si="236"/>
        <v>283</v>
      </c>
      <c r="FM662" s="20">
        <f t="shared" si="237"/>
        <v>5</v>
      </c>
      <c r="FN662" s="41">
        <v>6.53061224E-2</v>
      </c>
      <c r="FO662" s="20">
        <f t="shared" si="238"/>
        <v>50.8</v>
      </c>
      <c r="FP662" s="20">
        <f t="shared" si="239"/>
        <v>59.171399999999998</v>
      </c>
      <c r="FQ662" s="20">
        <f t="shared" si="240"/>
        <v>115.72772327298473</v>
      </c>
      <c r="FV662" t="s">
        <v>711</v>
      </c>
      <c r="FW662" s="45">
        <v>11000000</v>
      </c>
      <c r="FX662" s="45">
        <v>9000000</v>
      </c>
      <c r="FY662">
        <v>582</v>
      </c>
      <c r="FZ662">
        <v>89</v>
      </c>
      <c r="GA662">
        <v>288</v>
      </c>
      <c r="GB662">
        <v>377</v>
      </c>
      <c r="GC662">
        <v>45</v>
      </c>
      <c r="GD662">
        <v>658</v>
      </c>
      <c r="GE662">
        <v>1431</v>
      </c>
      <c r="GF662">
        <v>14248</v>
      </c>
      <c r="GG662">
        <v>34.4</v>
      </c>
      <c r="GH662">
        <v>35</v>
      </c>
      <c r="GI662">
        <v>69.400000000000006</v>
      </c>
      <c r="GJ662" s="42">
        <f t="shared" si="241"/>
        <v>50.8</v>
      </c>
    </row>
    <row r="663" spans="1:192" x14ac:dyDescent="0.45">
      <c r="A663" s="40">
        <v>34516</v>
      </c>
      <c r="B663" t="s">
        <v>1918</v>
      </c>
      <c r="C663" t="s">
        <v>145</v>
      </c>
      <c r="D663" t="s">
        <v>91</v>
      </c>
      <c r="E663" t="s">
        <v>91</v>
      </c>
      <c r="F663">
        <v>73</v>
      </c>
      <c r="G663">
        <v>195</v>
      </c>
      <c r="H663">
        <v>2012</v>
      </c>
      <c r="I663">
        <v>2</v>
      </c>
      <c r="J663">
        <v>55</v>
      </c>
      <c r="K663" t="s">
        <v>92</v>
      </c>
      <c r="L663">
        <v>2014</v>
      </c>
      <c r="M663">
        <v>23</v>
      </c>
      <c r="N663">
        <v>4</v>
      </c>
      <c r="O663">
        <v>8476919</v>
      </c>
      <c r="P663" t="s">
        <v>3411</v>
      </c>
      <c r="Q663" t="s">
        <v>3412</v>
      </c>
      <c r="R663" t="s">
        <v>3413</v>
      </c>
      <c r="S663" t="s">
        <v>209</v>
      </c>
      <c r="T663" t="s">
        <v>716</v>
      </c>
      <c r="U663" t="s">
        <v>319</v>
      </c>
      <c r="V663">
        <v>82</v>
      </c>
      <c r="W663">
        <v>17</v>
      </c>
      <c r="X663">
        <v>23</v>
      </c>
      <c r="Y663">
        <v>14</v>
      </c>
      <c r="Z663">
        <v>40</v>
      </c>
      <c r="AA663">
        <v>6</v>
      </c>
      <c r="AB663">
        <v>27</v>
      </c>
      <c r="AC663" s="26">
        <f t="shared" si="220"/>
        <v>0.48780487804878048</v>
      </c>
      <c r="AD663" s="20">
        <f t="shared" si="221"/>
        <v>14.019801980198018</v>
      </c>
      <c r="AE663" s="20">
        <v>15.03</v>
      </c>
      <c r="AF663">
        <v>0</v>
      </c>
      <c r="AG663">
        <v>-3</v>
      </c>
      <c r="AH663">
        <v>8</v>
      </c>
      <c r="AI663">
        <v>1863</v>
      </c>
      <c r="AJ663">
        <v>78719</v>
      </c>
      <c r="AK663" s="20">
        <v>1311.9833333332999</v>
      </c>
      <c r="AL663">
        <v>1311.98</v>
      </c>
      <c r="AM663">
        <v>1312</v>
      </c>
      <c r="AN663" s="26">
        <f t="shared" si="222"/>
        <v>15.99979674796748</v>
      </c>
      <c r="AO663">
        <v>26.52</v>
      </c>
      <c r="AP663" s="41">
        <f t="shared" si="223"/>
        <v>0.67796610169491522</v>
      </c>
      <c r="AQ663">
        <v>187</v>
      </c>
      <c r="AR663">
        <v>186</v>
      </c>
      <c r="AS663">
        <v>187</v>
      </c>
      <c r="AT663">
        <v>158</v>
      </c>
      <c r="AU663">
        <v>158</v>
      </c>
      <c r="AV663">
        <v>118</v>
      </c>
      <c r="AW663">
        <v>132</v>
      </c>
      <c r="AX663">
        <v>74</v>
      </c>
      <c r="AY663">
        <v>11</v>
      </c>
      <c r="AZ663">
        <v>7</v>
      </c>
      <c r="BA663" s="42">
        <f t="shared" si="224"/>
        <v>18</v>
      </c>
      <c r="BB663">
        <v>17.41</v>
      </c>
      <c r="BC663">
        <v>28.4407</v>
      </c>
      <c r="BD663" s="20">
        <v>298</v>
      </c>
      <c r="BE663" s="20">
        <f t="shared" si="225"/>
        <v>485</v>
      </c>
      <c r="BF663" s="20">
        <f t="shared" si="226"/>
        <v>22.180216161831737</v>
      </c>
      <c r="BG663">
        <v>355</v>
      </c>
      <c r="BH663">
        <v>431</v>
      </c>
      <c r="BI663">
        <v>404</v>
      </c>
      <c r="BJ663" s="41">
        <f t="shared" si="227"/>
        <v>0.46772068511198944</v>
      </c>
      <c r="BK663">
        <v>26</v>
      </c>
      <c r="BL663">
        <v>26</v>
      </c>
      <c r="BM663">
        <v>74</v>
      </c>
      <c r="BN663" s="42">
        <f t="shared" si="228"/>
        <v>-48</v>
      </c>
      <c r="BO663">
        <v>40</v>
      </c>
      <c r="BP663">
        <v>55</v>
      </c>
      <c r="BQ663">
        <v>50</v>
      </c>
      <c r="BR663">
        <v>45</v>
      </c>
      <c r="BS663" s="41">
        <f t="shared" si="229"/>
        <v>4.3186180422264873E-2</v>
      </c>
      <c r="BT663">
        <v>488</v>
      </c>
      <c r="BU663">
        <v>468</v>
      </c>
      <c r="BV663" s="41">
        <f t="shared" si="230"/>
        <v>0.5104602510460251</v>
      </c>
      <c r="BW663">
        <v>162</v>
      </c>
      <c r="BX663">
        <v>153</v>
      </c>
      <c r="BY663">
        <v>186</v>
      </c>
      <c r="BZ663">
        <v>187</v>
      </c>
      <c r="CA663">
        <v>140</v>
      </c>
      <c r="CB663">
        <v>128</v>
      </c>
      <c r="CC663">
        <v>149</v>
      </c>
      <c r="CD663">
        <v>148</v>
      </c>
      <c r="CE663">
        <v>176</v>
      </c>
      <c r="CF663">
        <v>173</v>
      </c>
      <c r="CG663">
        <v>292</v>
      </c>
      <c r="CH663">
        <v>272</v>
      </c>
      <c r="CI663">
        <v>0</v>
      </c>
      <c r="CJ663">
        <v>0</v>
      </c>
      <c r="CK663">
        <v>1</v>
      </c>
      <c r="CL663">
        <v>2</v>
      </c>
      <c r="CM663">
        <v>3</v>
      </c>
      <c r="CN663">
        <v>1</v>
      </c>
      <c r="CO663">
        <v>1</v>
      </c>
      <c r="CP663">
        <v>3</v>
      </c>
      <c r="CQ663">
        <v>2</v>
      </c>
      <c r="CR663">
        <v>2</v>
      </c>
      <c r="CS663">
        <v>1</v>
      </c>
      <c r="CT663">
        <v>0</v>
      </c>
      <c r="CU663">
        <v>0</v>
      </c>
      <c r="CV663">
        <v>9</v>
      </c>
      <c r="CW663">
        <v>1</v>
      </c>
      <c r="CX663">
        <v>3</v>
      </c>
      <c r="CY663">
        <v>6</v>
      </c>
      <c r="CZ663">
        <v>30</v>
      </c>
      <c r="DA663">
        <v>16</v>
      </c>
      <c r="DB663">
        <v>5</v>
      </c>
      <c r="DC663">
        <v>8</v>
      </c>
      <c r="DD663">
        <v>10</v>
      </c>
      <c r="DE663">
        <v>8</v>
      </c>
      <c r="DF663">
        <v>2</v>
      </c>
      <c r="DG663">
        <v>69</v>
      </c>
      <c r="DH663">
        <v>4</v>
      </c>
      <c r="DI663">
        <v>17</v>
      </c>
      <c r="DJ663">
        <v>4</v>
      </c>
      <c r="DK663">
        <v>4</v>
      </c>
      <c r="DL663">
        <v>0</v>
      </c>
      <c r="DM663">
        <v>18</v>
      </c>
      <c r="DN663">
        <v>18</v>
      </c>
      <c r="DO663">
        <v>0</v>
      </c>
      <c r="DP663" s="42">
        <f t="shared" si="231"/>
        <v>13</v>
      </c>
      <c r="DQ663" s="20">
        <v>10.477</v>
      </c>
      <c r="DR663">
        <v>4</v>
      </c>
      <c r="DS663">
        <v>0</v>
      </c>
      <c r="DT663">
        <v>0</v>
      </c>
      <c r="DU663">
        <v>0</v>
      </c>
      <c r="DV663">
        <v>0</v>
      </c>
      <c r="DW663">
        <v>1249</v>
      </c>
      <c r="DX663">
        <v>1349</v>
      </c>
      <c r="DY663">
        <v>957</v>
      </c>
      <c r="DZ663">
        <v>997</v>
      </c>
      <c r="EA663">
        <v>690</v>
      </c>
      <c r="EB663">
        <v>716</v>
      </c>
      <c r="EC663">
        <v>68.489999999999995</v>
      </c>
      <c r="ED663">
        <v>68.73</v>
      </c>
      <c r="EE663">
        <v>59</v>
      </c>
      <c r="EF663">
        <v>64</v>
      </c>
      <c r="EG663" s="41">
        <f t="shared" si="232"/>
        <v>8.5507246376811591E-2</v>
      </c>
      <c r="EH663" s="43">
        <f t="shared" si="233"/>
        <v>0.91061452513966479</v>
      </c>
      <c r="EI663" s="44">
        <f t="shared" si="234"/>
        <v>0.99612177151647641</v>
      </c>
      <c r="EJ663">
        <v>1247</v>
      </c>
      <c r="EK663">
        <v>1350</v>
      </c>
      <c r="EL663">
        <v>956</v>
      </c>
      <c r="EM663">
        <v>997</v>
      </c>
      <c r="EN663">
        <v>690</v>
      </c>
      <c r="EO663">
        <v>714</v>
      </c>
      <c r="EP663">
        <v>59</v>
      </c>
      <c r="EQ663">
        <v>63</v>
      </c>
      <c r="ER663">
        <v>631</v>
      </c>
      <c r="ES663">
        <v>699</v>
      </c>
      <c r="ET663">
        <v>261</v>
      </c>
      <c r="EU663">
        <v>314</v>
      </c>
      <c r="EV663">
        <v>31</v>
      </c>
      <c r="EW663">
        <v>38</v>
      </c>
      <c r="EX663">
        <v>69</v>
      </c>
      <c r="EY663">
        <v>89</v>
      </c>
      <c r="EZ663">
        <v>2.1</v>
      </c>
      <c r="FA663">
        <v>1.6</v>
      </c>
      <c r="FB663">
        <v>3.7</v>
      </c>
      <c r="FC663" s="20">
        <v>38.049999999999997</v>
      </c>
      <c r="FD663" s="26">
        <f t="shared" si="235"/>
        <v>0.46402439024390241</v>
      </c>
      <c r="FE663">
        <v>3.2414000000000001</v>
      </c>
      <c r="FF663">
        <v>0.17</v>
      </c>
      <c r="FG663">
        <v>0.18</v>
      </c>
      <c r="FH663">
        <v>0.36</v>
      </c>
      <c r="FI663">
        <v>5</v>
      </c>
      <c r="FJ663">
        <v>1</v>
      </c>
      <c r="FK663">
        <v>0</v>
      </c>
      <c r="FL663" s="42">
        <f t="shared" si="236"/>
        <v>79</v>
      </c>
      <c r="FM663" s="20">
        <f t="shared" si="237"/>
        <v>19</v>
      </c>
      <c r="FN663" s="41">
        <v>7.3913043499999997E-2</v>
      </c>
      <c r="FO663" s="20">
        <f t="shared" si="238"/>
        <v>39.200000000000003</v>
      </c>
      <c r="FP663" s="20">
        <f t="shared" si="239"/>
        <v>42.095399999999998</v>
      </c>
      <c r="FQ663" s="20">
        <f t="shared" si="240"/>
        <v>118.81278678028627</v>
      </c>
      <c r="FV663" t="s">
        <v>751</v>
      </c>
      <c r="FW663" s="45">
        <v>735000</v>
      </c>
      <c r="FX663" s="45">
        <v>735000</v>
      </c>
      <c r="FY663">
        <v>284</v>
      </c>
      <c r="FZ663">
        <v>41</v>
      </c>
      <c r="GA663">
        <v>63</v>
      </c>
      <c r="GB663">
        <v>104</v>
      </c>
      <c r="GC663">
        <v>-13</v>
      </c>
      <c r="GD663">
        <v>40</v>
      </c>
      <c r="GE663">
        <v>352</v>
      </c>
      <c r="GF663">
        <v>4049</v>
      </c>
      <c r="GG663">
        <v>4.2</v>
      </c>
      <c r="GH663">
        <v>4.4000000000000004</v>
      </c>
      <c r="GI663">
        <v>8.6</v>
      </c>
      <c r="GJ663" s="42">
        <f t="shared" si="241"/>
        <v>39.200000000000003</v>
      </c>
    </row>
    <row r="664" spans="1:192" x14ac:dyDescent="0.45">
      <c r="A664" s="40">
        <v>32616</v>
      </c>
      <c r="B664" t="s">
        <v>1368</v>
      </c>
      <c r="C664" t="s">
        <v>145</v>
      </c>
      <c r="D664" t="s">
        <v>91</v>
      </c>
      <c r="E664" t="s">
        <v>91</v>
      </c>
      <c r="F664">
        <v>75</v>
      </c>
      <c r="G664">
        <v>225</v>
      </c>
      <c r="H664">
        <v>2007</v>
      </c>
      <c r="I664">
        <v>6</v>
      </c>
      <c r="J664">
        <v>160</v>
      </c>
      <c r="K664" t="s">
        <v>202</v>
      </c>
      <c r="L664">
        <v>2012</v>
      </c>
      <c r="M664">
        <v>28</v>
      </c>
      <c r="N664">
        <v>5</v>
      </c>
      <c r="O664">
        <v>8474061</v>
      </c>
      <c r="P664" t="s">
        <v>3414</v>
      </c>
      <c r="Q664" t="s">
        <v>3415</v>
      </c>
      <c r="R664" t="s">
        <v>3416</v>
      </c>
      <c r="S664" t="s">
        <v>1562</v>
      </c>
      <c r="T664" t="s">
        <v>710</v>
      </c>
      <c r="U664" t="s">
        <v>253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27</v>
      </c>
      <c r="AB664">
        <v>87</v>
      </c>
      <c r="AC664" s="26">
        <f t="shared" si="220"/>
        <v>0</v>
      </c>
      <c r="AD664" s="20">
        <f t="shared" si="221"/>
        <v>-0.19718309859154928</v>
      </c>
      <c r="AE664" s="20">
        <v>0</v>
      </c>
      <c r="AF664">
        <v>0</v>
      </c>
      <c r="AG664">
        <v>0</v>
      </c>
      <c r="AH664">
        <v>4</v>
      </c>
      <c r="AI664">
        <v>16</v>
      </c>
      <c r="AJ664">
        <v>557</v>
      </c>
      <c r="AK664" s="20">
        <v>9.2833333333332995</v>
      </c>
      <c r="AL664">
        <v>9.2799999999999994</v>
      </c>
      <c r="AM664">
        <v>9</v>
      </c>
      <c r="AN664" s="26">
        <f t="shared" si="222"/>
        <v>4.6416666666666666</v>
      </c>
      <c r="AO664">
        <v>8.1</v>
      </c>
      <c r="AP664" s="41">
        <f t="shared" si="223"/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s="42">
        <f t="shared" si="224"/>
        <v>0</v>
      </c>
      <c r="BB664">
        <v>0</v>
      </c>
      <c r="BC664">
        <v>0</v>
      </c>
      <c r="BD664" s="20">
        <v>0</v>
      </c>
      <c r="BE664" s="20">
        <f t="shared" si="225"/>
        <v>0</v>
      </c>
      <c r="BF664" s="20">
        <f t="shared" si="226"/>
        <v>0</v>
      </c>
      <c r="BG664">
        <v>2</v>
      </c>
      <c r="BH664">
        <v>6</v>
      </c>
      <c r="BI664">
        <v>2</v>
      </c>
      <c r="BJ664" s="41">
        <f t="shared" si="227"/>
        <v>0.5</v>
      </c>
      <c r="BK664">
        <v>4</v>
      </c>
      <c r="BL664">
        <v>4</v>
      </c>
      <c r="BM664">
        <v>1</v>
      </c>
      <c r="BN664" s="42">
        <f t="shared" si="228"/>
        <v>3</v>
      </c>
      <c r="BO664">
        <v>0</v>
      </c>
      <c r="BP664">
        <v>1</v>
      </c>
      <c r="BQ664">
        <v>0</v>
      </c>
      <c r="BR664">
        <v>0</v>
      </c>
      <c r="BS664" s="41">
        <f t="shared" si="229"/>
        <v>0</v>
      </c>
      <c r="BT664">
        <v>0</v>
      </c>
      <c r="BU664">
        <v>0</v>
      </c>
      <c r="BV664" s="41">
        <f t="shared" si="230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2</v>
      </c>
      <c r="DI664">
        <v>1</v>
      </c>
      <c r="DJ664">
        <v>2</v>
      </c>
      <c r="DK664">
        <v>2</v>
      </c>
      <c r="DL664">
        <v>0</v>
      </c>
      <c r="DM664">
        <v>1</v>
      </c>
      <c r="DN664">
        <v>1</v>
      </c>
      <c r="DO664">
        <v>0</v>
      </c>
      <c r="DP664" s="42">
        <f t="shared" si="231"/>
        <v>-1</v>
      </c>
      <c r="DQ664" s="20">
        <v>-1.01</v>
      </c>
      <c r="DR664">
        <v>2</v>
      </c>
      <c r="DS664">
        <v>0</v>
      </c>
      <c r="DT664">
        <v>0</v>
      </c>
      <c r="DU664">
        <v>0</v>
      </c>
      <c r="DV664">
        <v>0</v>
      </c>
      <c r="DW664">
        <v>4</v>
      </c>
      <c r="DX664">
        <v>5</v>
      </c>
      <c r="DY664">
        <v>4</v>
      </c>
      <c r="DZ664">
        <v>5</v>
      </c>
      <c r="EA664">
        <v>3</v>
      </c>
      <c r="EB664">
        <v>3</v>
      </c>
      <c r="EC664">
        <v>0.1</v>
      </c>
      <c r="ED664">
        <v>0.28000000000000003</v>
      </c>
      <c r="EE664">
        <v>0</v>
      </c>
      <c r="EF664">
        <v>0</v>
      </c>
      <c r="EG664" s="41">
        <f t="shared" si="232"/>
        <v>0</v>
      </c>
      <c r="EH664" s="43">
        <f t="shared" si="233"/>
        <v>1</v>
      </c>
      <c r="EI664" s="44">
        <f t="shared" si="234"/>
        <v>1</v>
      </c>
      <c r="EJ664">
        <v>4</v>
      </c>
      <c r="EK664">
        <v>5</v>
      </c>
      <c r="EL664">
        <v>4</v>
      </c>
      <c r="EM664">
        <v>5</v>
      </c>
      <c r="EN664">
        <v>3</v>
      </c>
      <c r="EO664">
        <v>3</v>
      </c>
      <c r="EP664">
        <v>0</v>
      </c>
      <c r="EQ664">
        <v>0</v>
      </c>
      <c r="ER664">
        <v>2</v>
      </c>
      <c r="ES664">
        <v>3</v>
      </c>
      <c r="ET664">
        <v>0</v>
      </c>
      <c r="EU664">
        <v>1</v>
      </c>
      <c r="EV664">
        <v>0</v>
      </c>
      <c r="EW664">
        <v>0</v>
      </c>
      <c r="EX664">
        <v>2</v>
      </c>
      <c r="EY664">
        <v>1</v>
      </c>
      <c r="EZ664">
        <v>0</v>
      </c>
      <c r="FA664">
        <v>0</v>
      </c>
      <c r="FB664">
        <v>0</v>
      </c>
      <c r="FC664" s="20">
        <v>-0.2</v>
      </c>
      <c r="FD664" s="26">
        <f t="shared" si="235"/>
        <v>-0.1</v>
      </c>
      <c r="FE664">
        <v>0</v>
      </c>
      <c r="FF664">
        <v>0</v>
      </c>
      <c r="FG664">
        <v>0</v>
      </c>
      <c r="FH664">
        <v>0</v>
      </c>
      <c r="FL664" s="42">
        <f t="shared" si="236"/>
        <v>8</v>
      </c>
      <c r="FM664" s="20">
        <f t="shared" si="237"/>
        <v>2</v>
      </c>
      <c r="FN664" s="41">
        <v>0</v>
      </c>
      <c r="FO664" s="20">
        <f t="shared" si="238"/>
        <v>-0.4</v>
      </c>
      <c r="FP664" s="20">
        <f t="shared" si="239"/>
        <v>-0.20200000000000001</v>
      </c>
      <c r="FQ664" s="20">
        <f t="shared" si="240"/>
        <v>58.189655172413794</v>
      </c>
      <c r="FV664" t="s">
        <v>711</v>
      </c>
      <c r="FW664" s="45">
        <v>650000</v>
      </c>
      <c r="FX664" s="45">
        <v>650000</v>
      </c>
      <c r="FY664">
        <v>144</v>
      </c>
      <c r="FZ664">
        <v>4</v>
      </c>
      <c r="GA664">
        <v>10</v>
      </c>
      <c r="GB664">
        <v>14</v>
      </c>
      <c r="GC664">
        <v>-3</v>
      </c>
      <c r="GD664">
        <v>213</v>
      </c>
      <c r="GE664">
        <v>67</v>
      </c>
      <c r="GF664">
        <v>852</v>
      </c>
      <c r="GG664">
        <v>-0.30000000000000004</v>
      </c>
      <c r="GH664">
        <v>0.7</v>
      </c>
      <c r="GI664">
        <v>0.4</v>
      </c>
      <c r="GJ664" s="42">
        <f t="shared" si="241"/>
        <v>-0.4</v>
      </c>
    </row>
    <row r="665" spans="1:192" x14ac:dyDescent="0.45">
      <c r="A665" s="40">
        <v>32637</v>
      </c>
      <c r="B665" t="s">
        <v>3417</v>
      </c>
      <c r="C665" t="s">
        <v>475</v>
      </c>
      <c r="D665" t="s">
        <v>91</v>
      </c>
      <c r="E665" t="s">
        <v>91</v>
      </c>
      <c r="F665">
        <v>73</v>
      </c>
      <c r="G665">
        <v>190</v>
      </c>
      <c r="H665">
        <v>2007</v>
      </c>
      <c r="I665">
        <v>1</v>
      </c>
      <c r="J665">
        <v>21</v>
      </c>
      <c r="K665" t="s">
        <v>202</v>
      </c>
      <c r="L665">
        <v>2011</v>
      </c>
      <c r="M665">
        <v>28</v>
      </c>
      <c r="N665">
        <v>7</v>
      </c>
      <c r="O665">
        <v>8474062</v>
      </c>
      <c r="P665" t="s">
        <v>3418</v>
      </c>
      <c r="Q665" t="s">
        <v>3419</v>
      </c>
      <c r="R665" t="s">
        <v>3420</v>
      </c>
      <c r="S665" t="s">
        <v>2777</v>
      </c>
      <c r="T665" t="s">
        <v>716</v>
      </c>
      <c r="U665" t="s">
        <v>263</v>
      </c>
      <c r="V665">
        <v>76</v>
      </c>
      <c r="W665">
        <v>15</v>
      </c>
      <c r="X665">
        <v>26</v>
      </c>
      <c r="Y665">
        <v>13</v>
      </c>
      <c r="Z665">
        <v>41</v>
      </c>
      <c r="AA665">
        <v>8</v>
      </c>
      <c r="AB665">
        <v>44</v>
      </c>
      <c r="AC665" s="26">
        <f t="shared" si="220"/>
        <v>0.53947368421052633</v>
      </c>
      <c r="AD665" s="20">
        <f t="shared" si="221"/>
        <v>17.941176470588236</v>
      </c>
      <c r="AE665" s="20">
        <v>15.145</v>
      </c>
      <c r="AF665">
        <v>16</v>
      </c>
      <c r="AG665">
        <v>9.9</v>
      </c>
      <c r="AH665">
        <v>18</v>
      </c>
      <c r="AI665">
        <v>1536</v>
      </c>
      <c r="AJ665">
        <v>70266</v>
      </c>
      <c r="AK665" s="20">
        <v>1171.0999999999999</v>
      </c>
      <c r="AL665">
        <v>1171.0999999999999</v>
      </c>
      <c r="AM665">
        <v>1171</v>
      </c>
      <c r="AN665" s="26">
        <f t="shared" si="222"/>
        <v>15.409210526315789</v>
      </c>
      <c r="AO665">
        <v>25.59</v>
      </c>
      <c r="AP665" s="41">
        <f t="shared" si="223"/>
        <v>0.74545454545454548</v>
      </c>
      <c r="AQ665">
        <v>187</v>
      </c>
      <c r="AR665">
        <v>187</v>
      </c>
      <c r="AS665">
        <v>188</v>
      </c>
      <c r="AT665">
        <v>151</v>
      </c>
      <c r="AU665">
        <v>152</v>
      </c>
      <c r="AV665">
        <v>113</v>
      </c>
      <c r="AW665">
        <v>128</v>
      </c>
      <c r="AX665">
        <v>61</v>
      </c>
      <c r="AY665">
        <v>8</v>
      </c>
      <c r="AZ665">
        <v>15</v>
      </c>
      <c r="BA665" s="42">
        <f t="shared" si="224"/>
        <v>23</v>
      </c>
      <c r="BB665">
        <v>13.71</v>
      </c>
      <c r="BC665">
        <v>30.982299999999999</v>
      </c>
      <c r="BD665" s="20">
        <v>253.4</v>
      </c>
      <c r="BE665" s="20">
        <f t="shared" si="225"/>
        <v>440.4</v>
      </c>
      <c r="BF665" s="20">
        <f t="shared" si="226"/>
        <v>22.563401929809579</v>
      </c>
      <c r="BG665">
        <v>319</v>
      </c>
      <c r="BH665">
        <v>379</v>
      </c>
      <c r="BI665">
        <v>473</v>
      </c>
      <c r="BJ665" s="41">
        <f t="shared" si="227"/>
        <v>0.40277777777777779</v>
      </c>
      <c r="BK665">
        <v>86</v>
      </c>
      <c r="BL665">
        <v>86</v>
      </c>
      <c r="BM665">
        <v>130</v>
      </c>
      <c r="BN665" s="42">
        <f t="shared" si="228"/>
        <v>-44</v>
      </c>
      <c r="BO665">
        <v>39</v>
      </c>
      <c r="BP665">
        <v>14</v>
      </c>
      <c r="BQ665">
        <v>55</v>
      </c>
      <c r="BR665">
        <v>67</v>
      </c>
      <c r="BS665" s="41">
        <f t="shared" si="229"/>
        <v>7.5706214689265541E-2</v>
      </c>
      <c r="BT665">
        <v>459</v>
      </c>
      <c r="BU665">
        <v>490</v>
      </c>
      <c r="BV665" s="41">
        <f t="shared" si="230"/>
        <v>0.48366701791359323</v>
      </c>
      <c r="BW665">
        <v>161</v>
      </c>
      <c r="BX665">
        <v>194</v>
      </c>
      <c r="BY665">
        <v>172</v>
      </c>
      <c r="BZ665">
        <v>163</v>
      </c>
      <c r="CA665">
        <v>126</v>
      </c>
      <c r="CB665">
        <v>133</v>
      </c>
      <c r="CC665">
        <v>128</v>
      </c>
      <c r="CD665">
        <v>123</v>
      </c>
      <c r="CE665">
        <v>157</v>
      </c>
      <c r="CF665">
        <v>191</v>
      </c>
      <c r="CG665">
        <v>297</v>
      </c>
      <c r="CH665">
        <v>302</v>
      </c>
      <c r="CI665">
        <v>0</v>
      </c>
      <c r="CJ665">
        <v>0</v>
      </c>
      <c r="CK665">
        <v>2</v>
      </c>
      <c r="CL665">
        <v>1</v>
      </c>
      <c r="CM665">
        <v>1</v>
      </c>
      <c r="CN665">
        <v>0</v>
      </c>
      <c r="CO665">
        <v>0</v>
      </c>
      <c r="CP665">
        <v>2</v>
      </c>
      <c r="CQ665">
        <v>1</v>
      </c>
      <c r="CR665">
        <v>0</v>
      </c>
      <c r="CS665">
        <v>2</v>
      </c>
      <c r="CT665">
        <v>1</v>
      </c>
      <c r="CU665">
        <v>1</v>
      </c>
      <c r="CV665">
        <v>8</v>
      </c>
      <c r="CW665">
        <v>0</v>
      </c>
      <c r="CX665">
        <v>3</v>
      </c>
      <c r="CY665">
        <v>1</v>
      </c>
      <c r="CZ665">
        <v>35</v>
      </c>
      <c r="DA665">
        <v>16</v>
      </c>
      <c r="DB665">
        <v>1</v>
      </c>
      <c r="DC665">
        <v>5</v>
      </c>
      <c r="DD665">
        <v>14</v>
      </c>
      <c r="DE665">
        <v>7</v>
      </c>
      <c r="DF665">
        <v>5</v>
      </c>
      <c r="DG665">
        <v>65</v>
      </c>
      <c r="DH665">
        <v>9</v>
      </c>
      <c r="DI665">
        <v>15</v>
      </c>
      <c r="DJ665">
        <v>9</v>
      </c>
      <c r="DK665">
        <v>9</v>
      </c>
      <c r="DL665">
        <v>0</v>
      </c>
      <c r="DM665">
        <v>15</v>
      </c>
      <c r="DN665">
        <v>15</v>
      </c>
      <c r="DO665">
        <v>0</v>
      </c>
      <c r="DP665" s="42">
        <f t="shared" si="231"/>
        <v>6</v>
      </c>
      <c r="DQ665" s="20">
        <v>3.3250000000000002</v>
      </c>
      <c r="DR665">
        <v>9</v>
      </c>
      <c r="DS665">
        <v>0</v>
      </c>
      <c r="DT665">
        <v>0</v>
      </c>
      <c r="DU665">
        <v>0</v>
      </c>
      <c r="DV665">
        <v>0</v>
      </c>
      <c r="DW665">
        <v>1020</v>
      </c>
      <c r="DX665">
        <v>1132</v>
      </c>
      <c r="DY665">
        <v>771</v>
      </c>
      <c r="DZ665">
        <v>818</v>
      </c>
      <c r="EA665">
        <v>566</v>
      </c>
      <c r="EB665">
        <v>584</v>
      </c>
      <c r="EC665">
        <v>49.07</v>
      </c>
      <c r="ED665">
        <v>49.2</v>
      </c>
      <c r="EE665">
        <v>55</v>
      </c>
      <c r="EF665">
        <v>55</v>
      </c>
      <c r="EG665" s="41">
        <f t="shared" si="232"/>
        <v>9.7173144876325085E-2</v>
      </c>
      <c r="EH665" s="43">
        <f t="shared" si="233"/>
        <v>0.90582191780821919</v>
      </c>
      <c r="EI665" s="44">
        <f t="shared" si="234"/>
        <v>1.0029950626845443</v>
      </c>
      <c r="EJ665">
        <v>1018</v>
      </c>
      <c r="EK665">
        <v>1131</v>
      </c>
      <c r="EL665">
        <v>769</v>
      </c>
      <c r="EM665">
        <v>818</v>
      </c>
      <c r="EN665">
        <v>566</v>
      </c>
      <c r="EO665">
        <v>584</v>
      </c>
      <c r="EP665">
        <v>55</v>
      </c>
      <c r="EQ665">
        <v>56</v>
      </c>
      <c r="ER665">
        <v>500</v>
      </c>
      <c r="ES665">
        <v>530</v>
      </c>
      <c r="ET665">
        <v>175</v>
      </c>
      <c r="EU665">
        <v>191</v>
      </c>
      <c r="EV665">
        <v>31</v>
      </c>
      <c r="EW665">
        <v>29</v>
      </c>
      <c r="EX665">
        <v>85</v>
      </c>
      <c r="EY665">
        <v>78</v>
      </c>
      <c r="EZ665">
        <v>2.5</v>
      </c>
      <c r="FA665">
        <v>2</v>
      </c>
      <c r="FB665">
        <v>4.4000000000000004</v>
      </c>
      <c r="FC665" s="20">
        <v>45.84</v>
      </c>
      <c r="FD665" s="26">
        <f t="shared" si="235"/>
        <v>0.60315789473684212</v>
      </c>
      <c r="FE665">
        <v>3.3938999999999999</v>
      </c>
      <c r="FF665">
        <v>0.08</v>
      </c>
      <c r="FG665">
        <v>0.26</v>
      </c>
      <c r="FH665">
        <v>0.34</v>
      </c>
      <c r="FI665">
        <v>2</v>
      </c>
      <c r="FJ665">
        <v>0</v>
      </c>
      <c r="FK665">
        <v>0</v>
      </c>
      <c r="FL665" s="42">
        <f t="shared" si="236"/>
        <v>171</v>
      </c>
      <c r="FM665" s="20">
        <f t="shared" si="237"/>
        <v>15.666666666666666</v>
      </c>
      <c r="FN665" s="41">
        <v>6.4223057600000008E-2</v>
      </c>
      <c r="FO665" s="20">
        <f t="shared" si="238"/>
        <v>39.200000000000003</v>
      </c>
      <c r="FP665" s="20">
        <f t="shared" si="239"/>
        <v>41.664999999999999</v>
      </c>
      <c r="FQ665" s="20">
        <f t="shared" si="240"/>
        <v>110.25531551532748</v>
      </c>
      <c r="FR665">
        <v>4</v>
      </c>
      <c r="FS665" t="s">
        <v>455</v>
      </c>
      <c r="FT665">
        <v>195</v>
      </c>
      <c r="FV665" t="s">
        <v>711</v>
      </c>
      <c r="FW665" s="45">
        <v>900000</v>
      </c>
      <c r="FX665" s="45">
        <v>900000</v>
      </c>
      <c r="FY665">
        <v>399</v>
      </c>
      <c r="FZ665">
        <v>53</v>
      </c>
      <c r="GA665">
        <v>86</v>
      </c>
      <c r="GB665">
        <v>139</v>
      </c>
      <c r="GC665">
        <v>-3</v>
      </c>
      <c r="GD665">
        <v>101</v>
      </c>
      <c r="GE665">
        <v>532</v>
      </c>
      <c r="GF665">
        <v>5615</v>
      </c>
      <c r="GG665">
        <v>5.4</v>
      </c>
      <c r="GH665">
        <v>7.1</v>
      </c>
      <c r="GI665">
        <v>12.5</v>
      </c>
      <c r="GJ665" s="42">
        <f t="shared" si="241"/>
        <v>39.200000000000003</v>
      </c>
    </row>
    <row r="666" spans="1:192" x14ac:dyDescent="0.45">
      <c r="A666" s="40">
        <v>32547</v>
      </c>
      <c r="B666" t="s">
        <v>885</v>
      </c>
      <c r="C666" t="s">
        <v>475</v>
      </c>
      <c r="D666" t="s">
        <v>91</v>
      </c>
      <c r="E666" t="s">
        <v>91</v>
      </c>
      <c r="F666">
        <v>72</v>
      </c>
      <c r="G666">
        <v>188</v>
      </c>
      <c r="H666">
        <v>2007</v>
      </c>
      <c r="I666">
        <v>1</v>
      </c>
      <c r="J666">
        <v>4</v>
      </c>
      <c r="K666" t="s">
        <v>92</v>
      </c>
      <c r="L666">
        <v>2012</v>
      </c>
      <c r="M666">
        <v>28</v>
      </c>
      <c r="N666">
        <v>6</v>
      </c>
      <c r="O666">
        <v>8474066</v>
      </c>
      <c r="P666" t="s">
        <v>3421</v>
      </c>
      <c r="Q666" t="s">
        <v>3422</v>
      </c>
      <c r="R666" t="s">
        <v>3423</v>
      </c>
      <c r="S666" t="s">
        <v>247</v>
      </c>
      <c r="T666" t="s">
        <v>720</v>
      </c>
      <c r="U666" t="s">
        <v>142</v>
      </c>
      <c r="V666">
        <v>69</v>
      </c>
      <c r="W666">
        <v>5</v>
      </c>
      <c r="X666">
        <v>20</v>
      </c>
      <c r="Y666">
        <v>11</v>
      </c>
      <c r="Z666">
        <v>25</v>
      </c>
      <c r="AA666">
        <v>11</v>
      </c>
      <c r="AB666">
        <v>60</v>
      </c>
      <c r="AC666" s="26">
        <f t="shared" si="220"/>
        <v>0.36231884057971014</v>
      </c>
      <c r="AD666" s="20">
        <f t="shared" si="221"/>
        <v>7.5470588235294116</v>
      </c>
      <c r="AE666" s="20">
        <v>8.2870000000000008</v>
      </c>
      <c r="AF666">
        <v>20</v>
      </c>
      <c r="AG666">
        <v>-4.7</v>
      </c>
      <c r="AH666">
        <v>24</v>
      </c>
      <c r="AI666">
        <v>1568</v>
      </c>
      <c r="AJ666">
        <v>74822</v>
      </c>
      <c r="AK666" s="20">
        <v>1247.0333333333001</v>
      </c>
      <c r="AL666">
        <v>1246.8</v>
      </c>
      <c r="AM666">
        <v>1247</v>
      </c>
      <c r="AN666" s="26">
        <f t="shared" si="222"/>
        <v>18.072946859903382</v>
      </c>
      <c r="AO666">
        <v>30.04</v>
      </c>
      <c r="AP666" s="41">
        <f t="shared" si="223"/>
        <v>0.40322580645161288</v>
      </c>
      <c r="AQ666">
        <v>210</v>
      </c>
      <c r="AR666">
        <v>210</v>
      </c>
      <c r="AS666">
        <v>210</v>
      </c>
      <c r="AT666">
        <v>130</v>
      </c>
      <c r="AU666">
        <v>130</v>
      </c>
      <c r="AV666">
        <v>87</v>
      </c>
      <c r="AW666">
        <v>62</v>
      </c>
      <c r="AX666">
        <v>13</v>
      </c>
      <c r="AY666">
        <v>1</v>
      </c>
      <c r="AZ666">
        <v>10</v>
      </c>
      <c r="BA666" s="42">
        <f t="shared" si="224"/>
        <v>11</v>
      </c>
      <c r="BB666">
        <v>5.17</v>
      </c>
      <c r="BC666">
        <v>48.137900000000002</v>
      </c>
      <c r="BD666" s="20">
        <v>172</v>
      </c>
      <c r="BE666" s="20">
        <f t="shared" si="225"/>
        <v>382</v>
      </c>
      <c r="BF666" s="20">
        <f t="shared" si="226"/>
        <v>18.38306063522618</v>
      </c>
      <c r="BG666">
        <v>329</v>
      </c>
      <c r="BH666">
        <v>418</v>
      </c>
      <c r="BI666">
        <v>518</v>
      </c>
      <c r="BJ666" s="41">
        <f t="shared" si="227"/>
        <v>0.38842975206611569</v>
      </c>
      <c r="BK666">
        <v>76</v>
      </c>
      <c r="BL666">
        <v>76</v>
      </c>
      <c r="BM666">
        <v>128</v>
      </c>
      <c r="BN666" s="42">
        <f t="shared" si="228"/>
        <v>-52</v>
      </c>
      <c r="BO666">
        <v>43</v>
      </c>
      <c r="BP666">
        <v>60</v>
      </c>
      <c r="BQ666">
        <v>14</v>
      </c>
      <c r="BR666">
        <v>110</v>
      </c>
      <c r="BS666" s="41">
        <f t="shared" si="229"/>
        <v>9.2281879194630878E-2</v>
      </c>
      <c r="BT666">
        <v>0</v>
      </c>
      <c r="BU666">
        <v>0</v>
      </c>
      <c r="BV666" s="41">
        <f t="shared" si="230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3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2</v>
      </c>
      <c r="CY666">
        <v>4</v>
      </c>
      <c r="CZ666">
        <v>37</v>
      </c>
      <c r="DA666">
        <v>4</v>
      </c>
      <c r="DB666">
        <v>1</v>
      </c>
      <c r="DC666">
        <v>31</v>
      </c>
      <c r="DD666">
        <v>9</v>
      </c>
      <c r="DE666">
        <v>1</v>
      </c>
      <c r="DF666">
        <v>0</v>
      </c>
      <c r="DG666">
        <v>41</v>
      </c>
      <c r="DH666">
        <v>12</v>
      </c>
      <c r="DI666">
        <v>10</v>
      </c>
      <c r="DJ666">
        <v>12</v>
      </c>
      <c r="DK666">
        <v>12</v>
      </c>
      <c r="DL666">
        <v>0</v>
      </c>
      <c r="DM666">
        <v>11</v>
      </c>
      <c r="DN666">
        <v>11</v>
      </c>
      <c r="DO666">
        <v>0</v>
      </c>
      <c r="DP666" s="42">
        <f t="shared" si="231"/>
        <v>-2</v>
      </c>
      <c r="DQ666" s="20">
        <v>4.952</v>
      </c>
      <c r="DR666">
        <v>12</v>
      </c>
      <c r="DS666">
        <v>0</v>
      </c>
      <c r="DT666">
        <v>0</v>
      </c>
      <c r="DU666">
        <v>0</v>
      </c>
      <c r="DV666">
        <v>0</v>
      </c>
      <c r="DW666">
        <v>1102</v>
      </c>
      <c r="DX666">
        <v>1448</v>
      </c>
      <c r="DY666">
        <v>811</v>
      </c>
      <c r="DZ666">
        <v>1082</v>
      </c>
      <c r="EA666">
        <v>607</v>
      </c>
      <c r="EB666">
        <v>790</v>
      </c>
      <c r="EC666">
        <v>49.94</v>
      </c>
      <c r="ED666">
        <v>70.2</v>
      </c>
      <c r="EE666">
        <v>62</v>
      </c>
      <c r="EF666">
        <v>64</v>
      </c>
      <c r="EG666" s="41">
        <f t="shared" si="232"/>
        <v>0.10214168039538715</v>
      </c>
      <c r="EH666" s="43">
        <f t="shared" si="233"/>
        <v>0.91898734177215191</v>
      </c>
      <c r="EI666" s="44">
        <f t="shared" si="234"/>
        <v>1.0211290221675391</v>
      </c>
      <c r="EJ666">
        <v>1099</v>
      </c>
      <c r="EK666">
        <v>1452</v>
      </c>
      <c r="EL666">
        <v>811</v>
      </c>
      <c r="EM666">
        <v>1086</v>
      </c>
      <c r="EN666">
        <v>607</v>
      </c>
      <c r="EO666">
        <v>795</v>
      </c>
      <c r="EP666">
        <v>62</v>
      </c>
      <c r="EQ666">
        <v>63</v>
      </c>
      <c r="ER666">
        <v>550</v>
      </c>
      <c r="ES666">
        <v>788</v>
      </c>
      <c r="ET666">
        <v>236</v>
      </c>
      <c r="EU666">
        <v>259</v>
      </c>
      <c r="EV666">
        <v>36</v>
      </c>
      <c r="EW666">
        <v>40</v>
      </c>
      <c r="EX666">
        <v>78</v>
      </c>
      <c r="EY666">
        <v>80</v>
      </c>
      <c r="EZ666">
        <v>1.5</v>
      </c>
      <c r="FA666">
        <v>3.6</v>
      </c>
      <c r="FB666">
        <v>5.0999999999999996</v>
      </c>
      <c r="FC666" s="20">
        <v>25.32</v>
      </c>
      <c r="FD666" s="26">
        <f t="shared" si="235"/>
        <v>0.36695652173913046</v>
      </c>
      <c r="FE666">
        <v>0.57030000000000003</v>
      </c>
      <c r="FF666">
        <v>0.4</v>
      </c>
      <c r="FG666">
        <v>-0.52</v>
      </c>
      <c r="FH666">
        <v>-0.12</v>
      </c>
      <c r="FL666" s="42">
        <f t="shared" si="236"/>
        <v>210</v>
      </c>
      <c r="FM666" s="20">
        <f t="shared" si="237"/>
        <v>7.5</v>
      </c>
      <c r="FN666" s="41">
        <v>2.3211050699999999E-2</v>
      </c>
      <c r="FO666" s="20">
        <f t="shared" si="238"/>
        <v>22.6</v>
      </c>
      <c r="FP666" s="20">
        <f t="shared" si="239"/>
        <v>25.990400000000001</v>
      </c>
      <c r="FQ666" s="20">
        <f t="shared" si="240"/>
        <v>122.71414821944177</v>
      </c>
      <c r="FR666">
        <v>4</v>
      </c>
      <c r="FS666" t="s">
        <v>189</v>
      </c>
      <c r="FT666">
        <v>195</v>
      </c>
      <c r="FU666" t="s">
        <v>731</v>
      </c>
      <c r="FV666" t="s">
        <v>711</v>
      </c>
      <c r="FW666" s="45">
        <v>3100000</v>
      </c>
      <c r="FX666" s="45">
        <v>2200000</v>
      </c>
      <c r="FY666">
        <v>409</v>
      </c>
      <c r="FZ666">
        <v>22</v>
      </c>
      <c r="GA666">
        <v>89</v>
      </c>
      <c r="GB666">
        <v>111</v>
      </c>
      <c r="GC666">
        <v>30</v>
      </c>
      <c r="GD666">
        <v>157</v>
      </c>
      <c r="GE666">
        <v>447</v>
      </c>
      <c r="GF666">
        <v>7395</v>
      </c>
      <c r="GG666">
        <v>5.5</v>
      </c>
      <c r="GH666">
        <v>16.100000000000001</v>
      </c>
      <c r="GI666">
        <v>21.6</v>
      </c>
      <c r="GJ666" s="42">
        <f t="shared" si="241"/>
        <v>22.6</v>
      </c>
    </row>
    <row r="667" spans="1:192" x14ac:dyDescent="0.45">
      <c r="A667" s="40">
        <v>32120</v>
      </c>
      <c r="B667" t="s">
        <v>1162</v>
      </c>
      <c r="C667" t="s">
        <v>282</v>
      </c>
      <c r="D667" t="s">
        <v>107</v>
      </c>
      <c r="E667" t="s">
        <v>107</v>
      </c>
      <c r="F667">
        <v>75</v>
      </c>
      <c r="G667">
        <v>208</v>
      </c>
      <c r="H667">
        <v>2006</v>
      </c>
      <c r="I667">
        <v>2</v>
      </c>
      <c r="J667">
        <v>45</v>
      </c>
      <c r="K667" t="s">
        <v>202</v>
      </c>
      <c r="L667">
        <v>2010</v>
      </c>
      <c r="M667">
        <v>30</v>
      </c>
      <c r="N667">
        <v>8</v>
      </c>
      <c r="O667">
        <v>8473507</v>
      </c>
      <c r="P667" t="s">
        <v>3424</v>
      </c>
      <c r="Q667" t="s">
        <v>3425</v>
      </c>
      <c r="R667" t="s">
        <v>3426</v>
      </c>
      <c r="S667" t="s">
        <v>523</v>
      </c>
      <c r="T667" t="s">
        <v>720</v>
      </c>
      <c r="U667" t="s">
        <v>178</v>
      </c>
      <c r="V667">
        <v>82</v>
      </c>
      <c r="W667">
        <v>12</v>
      </c>
      <c r="X667">
        <v>30</v>
      </c>
      <c r="Y667">
        <v>21</v>
      </c>
      <c r="Z667">
        <v>42</v>
      </c>
      <c r="AA667">
        <v>4</v>
      </c>
      <c r="AB667">
        <v>13</v>
      </c>
      <c r="AC667" s="26">
        <f t="shared" si="220"/>
        <v>0.51219512195121952</v>
      </c>
      <c r="AD667" s="20">
        <f t="shared" si="221"/>
        <v>19.150561797752808</v>
      </c>
      <c r="AE667" s="20">
        <v>14.938000000000001</v>
      </c>
      <c r="AF667">
        <v>-30</v>
      </c>
      <c r="AG667">
        <v>5.0999999999999996</v>
      </c>
      <c r="AH667">
        <v>28</v>
      </c>
      <c r="AI667">
        <v>2356</v>
      </c>
      <c r="AJ667">
        <v>115595</v>
      </c>
      <c r="AK667" s="20">
        <v>1926.5833333333001</v>
      </c>
      <c r="AL667">
        <v>1926.67</v>
      </c>
      <c r="AM667">
        <v>1927</v>
      </c>
      <c r="AN667" s="26">
        <f t="shared" si="222"/>
        <v>23.494918699186989</v>
      </c>
      <c r="AO667">
        <v>38.74</v>
      </c>
      <c r="AP667" s="41">
        <f t="shared" si="223"/>
        <v>0.44680851063829785</v>
      </c>
      <c r="AQ667">
        <v>378</v>
      </c>
      <c r="AR667">
        <v>367</v>
      </c>
      <c r="AS667">
        <v>378</v>
      </c>
      <c r="AT667">
        <v>240</v>
      </c>
      <c r="AU667">
        <v>240</v>
      </c>
      <c r="AV667">
        <v>178</v>
      </c>
      <c r="AW667">
        <v>115</v>
      </c>
      <c r="AX667">
        <v>24</v>
      </c>
      <c r="AY667">
        <v>5</v>
      </c>
      <c r="AZ667">
        <v>20</v>
      </c>
      <c r="BA667" s="42">
        <f t="shared" si="224"/>
        <v>25</v>
      </c>
      <c r="BB667">
        <v>10.24</v>
      </c>
      <c r="BC667">
        <v>45.9831</v>
      </c>
      <c r="BD667" s="20">
        <v>381.3</v>
      </c>
      <c r="BE667" s="20">
        <f t="shared" si="225"/>
        <v>759.3</v>
      </c>
      <c r="BF667" s="20">
        <f t="shared" si="226"/>
        <v>23.645979851245929</v>
      </c>
      <c r="BG667">
        <v>702</v>
      </c>
      <c r="BH667">
        <v>599</v>
      </c>
      <c r="BI667">
        <v>653</v>
      </c>
      <c r="BJ667" s="41">
        <f t="shared" si="227"/>
        <v>0.5180811808118081</v>
      </c>
      <c r="BK667">
        <v>167</v>
      </c>
      <c r="BL667">
        <v>167</v>
      </c>
      <c r="BM667">
        <v>133</v>
      </c>
      <c r="BN667" s="42">
        <f t="shared" si="228"/>
        <v>34</v>
      </c>
      <c r="BO667">
        <v>62</v>
      </c>
      <c r="BP667">
        <v>102</v>
      </c>
      <c r="BQ667">
        <v>41</v>
      </c>
      <c r="BR667">
        <v>138</v>
      </c>
      <c r="BS667" s="41">
        <f t="shared" si="229"/>
        <v>9.1209517514871122E-2</v>
      </c>
      <c r="BT667">
        <v>0</v>
      </c>
      <c r="BU667">
        <v>1</v>
      </c>
      <c r="BV667" s="41">
        <f t="shared" si="230"/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4</v>
      </c>
      <c r="CL667">
        <v>2</v>
      </c>
      <c r="CM667">
        <v>0</v>
      </c>
      <c r="CN667">
        <v>0</v>
      </c>
      <c r="CO667">
        <v>0</v>
      </c>
      <c r="CP667">
        <v>0</v>
      </c>
      <c r="CQ667">
        <v>2</v>
      </c>
      <c r="CR667">
        <v>4</v>
      </c>
      <c r="CS667">
        <v>0</v>
      </c>
      <c r="CT667">
        <v>0</v>
      </c>
      <c r="CU667">
        <v>0</v>
      </c>
      <c r="CV667">
        <v>6</v>
      </c>
      <c r="CW667">
        <v>1</v>
      </c>
      <c r="CX667">
        <v>1</v>
      </c>
      <c r="CY667">
        <v>5</v>
      </c>
      <c r="CZ667">
        <v>55</v>
      </c>
      <c r="DA667">
        <v>3</v>
      </c>
      <c r="DB667">
        <v>2</v>
      </c>
      <c r="DC667">
        <v>63</v>
      </c>
      <c r="DD667">
        <v>11</v>
      </c>
      <c r="DE667">
        <v>2</v>
      </c>
      <c r="DF667">
        <v>0</v>
      </c>
      <c r="DG667">
        <v>97</v>
      </c>
      <c r="DH667">
        <v>14</v>
      </c>
      <c r="DI667">
        <v>11</v>
      </c>
      <c r="DJ667">
        <v>14</v>
      </c>
      <c r="DK667">
        <v>14</v>
      </c>
      <c r="DL667">
        <v>0</v>
      </c>
      <c r="DM667">
        <v>11</v>
      </c>
      <c r="DN667">
        <v>11</v>
      </c>
      <c r="DO667">
        <v>0</v>
      </c>
      <c r="DP667" s="42">
        <f t="shared" si="231"/>
        <v>-3</v>
      </c>
      <c r="DQ667" s="20">
        <v>3.6790000000000003</v>
      </c>
      <c r="DR667">
        <v>14</v>
      </c>
      <c r="DS667">
        <v>0</v>
      </c>
      <c r="DT667">
        <v>0</v>
      </c>
      <c r="DU667">
        <v>0</v>
      </c>
      <c r="DV667">
        <v>0</v>
      </c>
      <c r="DW667">
        <v>2056</v>
      </c>
      <c r="DX667">
        <v>1874</v>
      </c>
      <c r="DY667">
        <v>1496</v>
      </c>
      <c r="DZ667">
        <v>1375</v>
      </c>
      <c r="EA667">
        <v>1106</v>
      </c>
      <c r="EB667">
        <v>994</v>
      </c>
      <c r="EC667">
        <v>106.43</v>
      </c>
      <c r="ED667">
        <v>98.11</v>
      </c>
      <c r="EE667">
        <v>94</v>
      </c>
      <c r="EF667">
        <v>119</v>
      </c>
      <c r="EG667" s="41">
        <f t="shared" si="232"/>
        <v>8.4990958408679929E-2</v>
      </c>
      <c r="EH667" s="43">
        <f t="shared" si="233"/>
        <v>0.88028169014084512</v>
      </c>
      <c r="EI667" s="44">
        <f t="shared" si="234"/>
        <v>0.9652726485495251</v>
      </c>
      <c r="EJ667">
        <v>2048</v>
      </c>
      <c r="EK667">
        <v>1873</v>
      </c>
      <c r="EL667">
        <v>1496</v>
      </c>
      <c r="EM667">
        <v>1375</v>
      </c>
      <c r="EN667">
        <v>1104</v>
      </c>
      <c r="EO667">
        <v>992</v>
      </c>
      <c r="EP667">
        <v>93</v>
      </c>
      <c r="EQ667">
        <v>118</v>
      </c>
      <c r="ER667">
        <v>991</v>
      </c>
      <c r="ES667">
        <v>910</v>
      </c>
      <c r="ET667">
        <v>433</v>
      </c>
      <c r="EU667">
        <v>350</v>
      </c>
      <c r="EV667">
        <v>59</v>
      </c>
      <c r="EW667">
        <v>64</v>
      </c>
      <c r="EX667">
        <v>111</v>
      </c>
      <c r="EY667">
        <v>120</v>
      </c>
      <c r="EZ667">
        <v>3.1</v>
      </c>
      <c r="FA667">
        <v>2.2000000000000002</v>
      </c>
      <c r="FB667">
        <v>5.3</v>
      </c>
      <c r="FC667" s="20">
        <v>52.04</v>
      </c>
      <c r="FD667" s="26">
        <f t="shared" si="235"/>
        <v>0.63463414634146342</v>
      </c>
      <c r="FE667">
        <v>4.1306000000000003</v>
      </c>
      <c r="FF667">
        <v>0.08</v>
      </c>
      <c r="FG667">
        <v>-0.05</v>
      </c>
      <c r="FH667">
        <v>0.03</v>
      </c>
      <c r="FL667" s="42">
        <f t="shared" si="236"/>
        <v>333</v>
      </c>
      <c r="FM667" s="20">
        <f t="shared" si="237"/>
        <v>14.857142857142858</v>
      </c>
      <c r="FN667" s="41">
        <v>5.6122449000000005E-2</v>
      </c>
      <c r="FO667" s="20">
        <f t="shared" si="238"/>
        <v>39.200000000000003</v>
      </c>
      <c r="FP667" s="20">
        <f t="shared" si="239"/>
        <v>42.735799999999998</v>
      </c>
      <c r="FQ667" s="20">
        <f t="shared" si="240"/>
        <v>122.38733150980707</v>
      </c>
      <c r="FV667" t="s">
        <v>711</v>
      </c>
      <c r="FW667" s="45">
        <v>6000000</v>
      </c>
      <c r="FX667" s="45">
        <v>5500000</v>
      </c>
      <c r="FY667">
        <v>527</v>
      </c>
      <c r="FZ667">
        <v>44</v>
      </c>
      <c r="GA667">
        <v>122</v>
      </c>
      <c r="GB667">
        <v>166</v>
      </c>
      <c r="GC667">
        <v>-101</v>
      </c>
      <c r="GD667">
        <v>215</v>
      </c>
      <c r="GE667">
        <v>887</v>
      </c>
      <c r="GF667">
        <v>11523</v>
      </c>
      <c r="GG667">
        <v>9</v>
      </c>
      <c r="GH667">
        <v>17.7</v>
      </c>
      <c r="GI667">
        <v>26.7</v>
      </c>
      <c r="GJ667" s="42">
        <f t="shared" si="241"/>
        <v>39.200000000000003</v>
      </c>
    </row>
    <row r="668" spans="1:192" x14ac:dyDescent="0.45">
      <c r="A668" s="40">
        <v>32734</v>
      </c>
      <c r="B668" t="s">
        <v>2373</v>
      </c>
      <c r="C668" t="s">
        <v>163</v>
      </c>
      <c r="D668" t="s">
        <v>91</v>
      </c>
      <c r="E668" t="s">
        <v>91</v>
      </c>
      <c r="F668">
        <v>73</v>
      </c>
      <c r="G668">
        <v>190</v>
      </c>
      <c r="H668">
        <v>2007</v>
      </c>
      <c r="I668">
        <v>1</v>
      </c>
      <c r="J668">
        <v>3</v>
      </c>
      <c r="K668" t="s">
        <v>202</v>
      </c>
      <c r="L668">
        <v>2007</v>
      </c>
      <c r="M668">
        <v>28</v>
      </c>
      <c r="N668">
        <v>10</v>
      </c>
      <c r="O668">
        <v>8474068</v>
      </c>
      <c r="P668" t="s">
        <v>3427</v>
      </c>
      <c r="Q668" t="s">
        <v>3428</v>
      </c>
      <c r="R668" t="s">
        <v>3429</v>
      </c>
      <c r="S668" t="s">
        <v>1082</v>
      </c>
      <c r="T668" t="s">
        <v>716</v>
      </c>
      <c r="U668" t="s">
        <v>3430</v>
      </c>
      <c r="V668">
        <v>76</v>
      </c>
      <c r="W668">
        <v>16</v>
      </c>
      <c r="X668">
        <v>35</v>
      </c>
      <c r="Y668">
        <v>17</v>
      </c>
      <c r="Z668">
        <v>51</v>
      </c>
      <c r="AA668">
        <v>0</v>
      </c>
      <c r="AB668">
        <v>0</v>
      </c>
      <c r="AC668" s="26">
        <f t="shared" si="220"/>
        <v>0.67105263157894735</v>
      </c>
      <c r="AD668" s="20">
        <f t="shared" si="221"/>
        <v>6.654784240150093</v>
      </c>
      <c r="AE668" s="20">
        <v>18.649999999999999</v>
      </c>
      <c r="AF668">
        <v>19</v>
      </c>
      <c r="AG668">
        <v>12.2</v>
      </c>
      <c r="AH668">
        <v>26</v>
      </c>
      <c r="AI668">
        <v>1645</v>
      </c>
      <c r="AJ668">
        <v>75761</v>
      </c>
      <c r="AK668" s="20">
        <v>1262.6833333333</v>
      </c>
      <c r="AL668">
        <v>1262.68</v>
      </c>
      <c r="AM668">
        <v>1263</v>
      </c>
      <c r="AN668" s="26">
        <f t="shared" si="222"/>
        <v>16.614254385964912</v>
      </c>
      <c r="AO668">
        <v>27.31</v>
      </c>
      <c r="AP668" s="41">
        <f t="shared" si="223"/>
        <v>0.6071428571428571</v>
      </c>
      <c r="AQ668">
        <v>272</v>
      </c>
      <c r="AR668">
        <v>272</v>
      </c>
      <c r="AS668">
        <v>272</v>
      </c>
      <c r="AT668">
        <v>208</v>
      </c>
      <c r="AU668">
        <v>208</v>
      </c>
      <c r="AV668">
        <v>145</v>
      </c>
      <c r="AW668">
        <v>148</v>
      </c>
      <c r="AX668">
        <v>53</v>
      </c>
      <c r="AY668">
        <v>5</v>
      </c>
      <c r="AZ668">
        <v>16</v>
      </c>
      <c r="BA668" s="42">
        <f t="shared" si="224"/>
        <v>21</v>
      </c>
      <c r="BB668">
        <v>14.64</v>
      </c>
      <c r="BC668">
        <v>29.5517</v>
      </c>
      <c r="BD668" s="20">
        <v>309.39999999999998</v>
      </c>
      <c r="BE668" s="20">
        <f t="shared" si="225"/>
        <v>581.4</v>
      </c>
      <c r="BF668" s="20">
        <f t="shared" si="226"/>
        <v>27.626952196914498</v>
      </c>
      <c r="BG668">
        <v>547</v>
      </c>
      <c r="BH668">
        <v>406</v>
      </c>
      <c r="BI668">
        <v>228</v>
      </c>
      <c r="BJ668" s="41">
        <f t="shared" si="227"/>
        <v>0.70580645161290323</v>
      </c>
      <c r="BK668">
        <v>21</v>
      </c>
      <c r="BL668">
        <v>21</v>
      </c>
      <c r="BM668">
        <v>57</v>
      </c>
      <c r="BN668" s="42">
        <f t="shared" si="228"/>
        <v>-36</v>
      </c>
      <c r="BO668">
        <v>63</v>
      </c>
      <c r="BP668">
        <v>33</v>
      </c>
      <c r="BQ668">
        <v>38</v>
      </c>
      <c r="BR668">
        <v>35</v>
      </c>
      <c r="BS668" s="41">
        <f t="shared" si="229"/>
        <v>4.1766109785202864E-2</v>
      </c>
      <c r="BT668">
        <v>449</v>
      </c>
      <c r="BU668">
        <v>423</v>
      </c>
      <c r="BV668" s="41">
        <f t="shared" si="230"/>
        <v>0.51490825688073394</v>
      </c>
      <c r="BW668">
        <v>94</v>
      </c>
      <c r="BX668">
        <v>84</v>
      </c>
      <c r="BY668">
        <v>175</v>
      </c>
      <c r="BZ668">
        <v>161</v>
      </c>
      <c r="CA668">
        <v>180</v>
      </c>
      <c r="CB668">
        <v>178</v>
      </c>
      <c r="CC668">
        <v>120</v>
      </c>
      <c r="CD668">
        <v>111</v>
      </c>
      <c r="CE668">
        <v>160</v>
      </c>
      <c r="CF668">
        <v>144</v>
      </c>
      <c r="CG668">
        <v>293</v>
      </c>
      <c r="CH668">
        <v>282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3</v>
      </c>
      <c r="CS668">
        <v>5</v>
      </c>
      <c r="CT668">
        <v>0</v>
      </c>
      <c r="CU668">
        <v>0</v>
      </c>
      <c r="CV668">
        <v>7</v>
      </c>
      <c r="CW668">
        <v>4</v>
      </c>
      <c r="CX668">
        <v>2</v>
      </c>
      <c r="CY668">
        <v>11</v>
      </c>
      <c r="CZ668">
        <v>46</v>
      </c>
      <c r="DA668">
        <v>7</v>
      </c>
      <c r="DB668">
        <v>2</v>
      </c>
      <c r="DC668">
        <v>32</v>
      </c>
      <c r="DD668">
        <v>25</v>
      </c>
      <c r="DE668">
        <v>2</v>
      </c>
      <c r="DF668">
        <v>1</v>
      </c>
      <c r="DG668">
        <v>76</v>
      </c>
      <c r="DH668">
        <v>13</v>
      </c>
      <c r="DI668">
        <v>17</v>
      </c>
      <c r="DJ668">
        <v>13</v>
      </c>
      <c r="DK668">
        <v>13</v>
      </c>
      <c r="DL668">
        <v>0</v>
      </c>
      <c r="DM668">
        <v>17</v>
      </c>
      <c r="DN668">
        <v>17</v>
      </c>
      <c r="DO668">
        <v>0</v>
      </c>
      <c r="DP668" s="42">
        <f t="shared" si="231"/>
        <v>4</v>
      </c>
      <c r="DQ668" s="20">
        <v>3.4939999999999998</v>
      </c>
      <c r="DR668">
        <v>13</v>
      </c>
      <c r="DS668">
        <v>0</v>
      </c>
      <c r="DT668">
        <v>0</v>
      </c>
      <c r="DU668">
        <v>0</v>
      </c>
      <c r="DV668">
        <v>0</v>
      </c>
      <c r="DW668">
        <v>1519</v>
      </c>
      <c r="DX668">
        <v>1089</v>
      </c>
      <c r="DY668">
        <v>1146</v>
      </c>
      <c r="DZ668">
        <v>803</v>
      </c>
      <c r="EA668">
        <v>826</v>
      </c>
      <c r="EB668">
        <v>620</v>
      </c>
      <c r="EC668">
        <v>74.92</v>
      </c>
      <c r="ED668">
        <v>49.11</v>
      </c>
      <c r="EE668">
        <v>84</v>
      </c>
      <c r="EF668">
        <v>36</v>
      </c>
      <c r="EG668" s="41">
        <f t="shared" si="232"/>
        <v>0.10169491525423729</v>
      </c>
      <c r="EH668" s="43">
        <f t="shared" si="233"/>
        <v>0.9419354838709677</v>
      </c>
      <c r="EI668" s="44">
        <f t="shared" si="234"/>
        <v>1.0436303991252049</v>
      </c>
      <c r="EJ668">
        <v>1523</v>
      </c>
      <c r="EK668">
        <v>1088</v>
      </c>
      <c r="EL668">
        <v>1150</v>
      </c>
      <c r="EM668">
        <v>802</v>
      </c>
      <c r="EN668">
        <v>827</v>
      </c>
      <c r="EO668">
        <v>619</v>
      </c>
      <c r="EP668">
        <v>83</v>
      </c>
      <c r="EQ668">
        <v>36</v>
      </c>
      <c r="ER668">
        <v>713</v>
      </c>
      <c r="ES668">
        <v>536</v>
      </c>
      <c r="ET668">
        <v>267</v>
      </c>
      <c r="EU668">
        <v>207</v>
      </c>
      <c r="EV668">
        <v>35</v>
      </c>
      <c r="EW668">
        <v>17</v>
      </c>
      <c r="EX668">
        <v>73</v>
      </c>
      <c r="EY668">
        <v>94</v>
      </c>
      <c r="EZ668">
        <v>3.4</v>
      </c>
      <c r="FA668">
        <v>2</v>
      </c>
      <c r="FB668">
        <v>5.5</v>
      </c>
      <c r="FC668" s="20">
        <v>59.59</v>
      </c>
      <c r="FD668" s="26">
        <f t="shared" si="235"/>
        <v>0.7840789473684211</v>
      </c>
      <c r="FE668">
        <v>4.7228000000000003</v>
      </c>
      <c r="FF668">
        <v>0.73</v>
      </c>
      <c r="FG668">
        <v>0.03</v>
      </c>
      <c r="FH668">
        <v>0.76</v>
      </c>
      <c r="FI668">
        <v>13</v>
      </c>
      <c r="FJ668">
        <v>6</v>
      </c>
      <c r="FK668">
        <v>2</v>
      </c>
      <c r="FL668" s="42">
        <f t="shared" si="236"/>
        <v>82</v>
      </c>
      <c r="FM668" s="20">
        <f t="shared" si="237"/>
        <v>4.5384615384615383</v>
      </c>
      <c r="FN668" s="41">
        <v>0.16966438580000001</v>
      </c>
      <c r="FO668" s="20">
        <f t="shared" si="238"/>
        <v>48.4</v>
      </c>
      <c r="FP668" s="20">
        <f t="shared" si="239"/>
        <v>51.698799999999999</v>
      </c>
      <c r="FQ668" s="20">
        <f t="shared" si="240"/>
        <v>123.92688567174582</v>
      </c>
      <c r="FR668">
        <v>8</v>
      </c>
      <c r="FS668" t="s">
        <v>3431</v>
      </c>
      <c r="FT668">
        <v>390</v>
      </c>
      <c r="FV668" t="s">
        <v>711</v>
      </c>
      <c r="FW668" s="45">
        <v>4000000</v>
      </c>
      <c r="FX668" s="45">
        <v>3500000</v>
      </c>
      <c r="FY668">
        <v>609</v>
      </c>
      <c r="FZ668">
        <v>149</v>
      </c>
      <c r="GA668">
        <v>213</v>
      </c>
      <c r="GB668">
        <v>362</v>
      </c>
      <c r="GC668">
        <v>24</v>
      </c>
      <c r="GD668">
        <v>274</v>
      </c>
      <c r="GE668">
        <v>1360</v>
      </c>
      <c r="GF668">
        <v>10494</v>
      </c>
      <c r="GG668">
        <v>27.5</v>
      </c>
      <c r="GH668">
        <v>11.4</v>
      </c>
      <c r="GI668">
        <v>38.9</v>
      </c>
      <c r="GJ668" s="42">
        <f t="shared" si="241"/>
        <v>48.4</v>
      </c>
    </row>
    <row r="669" spans="1:192" x14ac:dyDescent="0.45">
      <c r="A669" s="40">
        <v>33070</v>
      </c>
      <c r="B669" t="s">
        <v>3432</v>
      </c>
      <c r="C669" t="s">
        <v>295</v>
      </c>
      <c r="D669" t="s">
        <v>107</v>
      </c>
      <c r="E669" t="s">
        <v>107</v>
      </c>
      <c r="F669">
        <v>75</v>
      </c>
      <c r="G669">
        <v>219</v>
      </c>
      <c r="K669" t="s">
        <v>92</v>
      </c>
      <c r="L669">
        <v>2012</v>
      </c>
      <c r="M669">
        <v>27</v>
      </c>
      <c r="N669">
        <v>5</v>
      </c>
      <c r="O669">
        <v>8474873</v>
      </c>
      <c r="P669" t="s">
        <v>3433</v>
      </c>
      <c r="Q669" t="s">
        <v>3434</v>
      </c>
      <c r="R669" t="s">
        <v>3435</v>
      </c>
      <c r="S669" t="s">
        <v>219</v>
      </c>
      <c r="T669" t="s">
        <v>720</v>
      </c>
      <c r="U669" t="s">
        <v>298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24</v>
      </c>
      <c r="AB669">
        <v>63</v>
      </c>
      <c r="AC669" s="26">
        <f t="shared" si="220"/>
        <v>0</v>
      </c>
      <c r="AD669" s="20">
        <f t="shared" si="221"/>
        <v>-0.10655737704918032</v>
      </c>
      <c r="AE669" s="20">
        <v>0</v>
      </c>
      <c r="AF669">
        <v>0</v>
      </c>
      <c r="AG669">
        <v>-0.1</v>
      </c>
      <c r="AH669">
        <v>0</v>
      </c>
      <c r="AI669">
        <v>5</v>
      </c>
      <c r="AJ669">
        <v>242</v>
      </c>
      <c r="AK669" s="20">
        <v>4.0333333333333004</v>
      </c>
      <c r="AL669">
        <v>4.03</v>
      </c>
      <c r="AM669">
        <v>4</v>
      </c>
      <c r="AN669" s="26">
        <f t="shared" si="222"/>
        <v>4.0333333333333332</v>
      </c>
      <c r="AO669">
        <v>6.72</v>
      </c>
      <c r="AP669" s="41">
        <f t="shared" si="223"/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s="42">
        <f t="shared" si="224"/>
        <v>0</v>
      </c>
      <c r="BB669">
        <v>0</v>
      </c>
      <c r="BC669">
        <v>0</v>
      </c>
      <c r="BD669" s="20">
        <v>0</v>
      </c>
      <c r="BE669" s="20">
        <f t="shared" si="225"/>
        <v>0</v>
      </c>
      <c r="BF669" s="20">
        <f t="shared" si="226"/>
        <v>0</v>
      </c>
      <c r="BG669">
        <v>1</v>
      </c>
      <c r="BH669">
        <v>1</v>
      </c>
      <c r="BI669">
        <v>0</v>
      </c>
      <c r="BJ669" s="41">
        <f t="shared" si="227"/>
        <v>1</v>
      </c>
      <c r="BK669">
        <v>0</v>
      </c>
      <c r="BL669">
        <v>0</v>
      </c>
      <c r="BM669">
        <v>0</v>
      </c>
      <c r="BN669" s="42">
        <f t="shared" si="228"/>
        <v>0</v>
      </c>
      <c r="BO669">
        <v>0</v>
      </c>
      <c r="BP669">
        <v>0</v>
      </c>
      <c r="BQ669">
        <v>0</v>
      </c>
      <c r="BR669">
        <v>0</v>
      </c>
      <c r="BS669" s="41">
        <f t="shared" si="229"/>
        <v>0</v>
      </c>
      <c r="BT669">
        <v>0</v>
      </c>
      <c r="BU669">
        <v>0</v>
      </c>
      <c r="BV669" s="41">
        <f t="shared" si="230"/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s="42">
        <f t="shared" si="231"/>
        <v>0</v>
      </c>
      <c r="DQ669" s="20">
        <v>1.0999999999999999E-2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4</v>
      </c>
      <c r="DY669">
        <v>2</v>
      </c>
      <c r="DZ669">
        <v>4</v>
      </c>
      <c r="EA669">
        <v>1</v>
      </c>
      <c r="EB669">
        <v>3</v>
      </c>
      <c r="EC669">
        <v>0.1</v>
      </c>
      <c r="ED669">
        <v>0.23</v>
      </c>
      <c r="EE669">
        <v>0</v>
      </c>
      <c r="EF669">
        <v>0</v>
      </c>
      <c r="EG669" s="41">
        <f t="shared" si="232"/>
        <v>0</v>
      </c>
      <c r="EH669" s="43">
        <f t="shared" si="233"/>
        <v>1</v>
      </c>
      <c r="EI669" s="44">
        <f t="shared" si="234"/>
        <v>1</v>
      </c>
      <c r="EJ669">
        <v>2</v>
      </c>
      <c r="EK669">
        <v>4</v>
      </c>
      <c r="EL669">
        <v>2</v>
      </c>
      <c r="EM669">
        <v>4</v>
      </c>
      <c r="EN669">
        <v>1</v>
      </c>
      <c r="EO669">
        <v>3</v>
      </c>
      <c r="EP669">
        <v>0</v>
      </c>
      <c r="EQ669">
        <v>0</v>
      </c>
      <c r="ER669">
        <v>1</v>
      </c>
      <c r="ES669">
        <v>3</v>
      </c>
      <c r="ET669">
        <v>1</v>
      </c>
      <c r="EU669">
        <v>1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 s="20">
        <v>-0.05</v>
      </c>
      <c r="FD669" s="26">
        <f t="shared" si="235"/>
        <v>-0.05</v>
      </c>
      <c r="FE669">
        <v>0</v>
      </c>
      <c r="FF669">
        <v>0</v>
      </c>
      <c r="FG669">
        <v>0</v>
      </c>
      <c r="FH669">
        <v>0</v>
      </c>
      <c r="FL669" s="42">
        <f t="shared" si="236"/>
        <v>0</v>
      </c>
      <c r="FM669" s="20">
        <f t="shared" si="237"/>
        <v>0</v>
      </c>
      <c r="FN669" s="41">
        <v>0</v>
      </c>
      <c r="FO669" s="20">
        <f t="shared" si="238"/>
        <v>0</v>
      </c>
      <c r="FP669" s="20">
        <f t="shared" si="239"/>
        <v>2.1999999999999997E-3</v>
      </c>
      <c r="FQ669" s="20">
        <f t="shared" si="240"/>
        <v>89.330024813895776</v>
      </c>
      <c r="FV669" t="s">
        <v>711</v>
      </c>
      <c r="FW669" s="45">
        <v>650000</v>
      </c>
      <c r="FX669" s="45">
        <v>650000</v>
      </c>
      <c r="FY669">
        <v>123</v>
      </c>
      <c r="FZ669">
        <v>2</v>
      </c>
      <c r="GA669">
        <v>11</v>
      </c>
      <c r="GB669">
        <v>13</v>
      </c>
      <c r="GC669">
        <v>-11</v>
      </c>
      <c r="GD669">
        <v>57</v>
      </c>
      <c r="GE669">
        <v>72</v>
      </c>
      <c r="GF669">
        <v>1846</v>
      </c>
      <c r="GG669">
        <v>-0.60000000000000009</v>
      </c>
      <c r="GH669">
        <v>3.1</v>
      </c>
      <c r="GI669">
        <v>2.5</v>
      </c>
      <c r="GJ669" s="42">
        <f t="shared" si="241"/>
        <v>0</v>
      </c>
    </row>
    <row r="670" spans="1:192" x14ac:dyDescent="0.45">
      <c r="A670" s="40">
        <v>32561</v>
      </c>
      <c r="B670" t="s">
        <v>3436</v>
      </c>
      <c r="C670" t="s">
        <v>475</v>
      </c>
      <c r="D670" t="s">
        <v>91</v>
      </c>
      <c r="E670" t="s">
        <v>91</v>
      </c>
      <c r="F670">
        <v>75</v>
      </c>
      <c r="G670">
        <v>195</v>
      </c>
      <c r="H670">
        <v>2007</v>
      </c>
      <c r="I670">
        <v>7</v>
      </c>
      <c r="J670">
        <v>205</v>
      </c>
      <c r="K670" t="s">
        <v>202</v>
      </c>
      <c r="L670">
        <v>2010</v>
      </c>
      <c r="M670">
        <v>28</v>
      </c>
      <c r="N670">
        <v>8</v>
      </c>
      <c r="O670">
        <v>8474074</v>
      </c>
      <c r="P670" t="s">
        <v>3437</v>
      </c>
      <c r="Q670" t="s">
        <v>3438</v>
      </c>
      <c r="R670" t="s">
        <v>3439</v>
      </c>
      <c r="S670" t="s">
        <v>806</v>
      </c>
      <c r="T670" t="s">
        <v>720</v>
      </c>
      <c r="U670" t="s">
        <v>263</v>
      </c>
      <c r="V670">
        <v>14</v>
      </c>
      <c r="W670">
        <v>0</v>
      </c>
      <c r="X670">
        <v>1</v>
      </c>
      <c r="Y670">
        <v>1</v>
      </c>
      <c r="Z670">
        <v>1</v>
      </c>
      <c r="AA670">
        <v>31</v>
      </c>
      <c r="AB670">
        <v>84</v>
      </c>
      <c r="AC670" s="26">
        <f t="shared" si="220"/>
        <v>7.1428571428571425E-2</v>
      </c>
      <c r="AD670" s="20">
        <f t="shared" si="221"/>
        <v>-1.4921465968586389</v>
      </c>
      <c r="AE670" s="20">
        <v>0.29399999999999998</v>
      </c>
      <c r="AF670">
        <v>-2</v>
      </c>
      <c r="AG670">
        <v>0.7</v>
      </c>
      <c r="AH670">
        <v>2</v>
      </c>
      <c r="AI670">
        <v>209</v>
      </c>
      <c r="AJ670">
        <v>8590</v>
      </c>
      <c r="AK670" s="20">
        <v>143.16666666667001</v>
      </c>
      <c r="AL670">
        <v>143.16999999999999</v>
      </c>
      <c r="AM670">
        <v>143</v>
      </c>
      <c r="AN670" s="26">
        <f t="shared" si="222"/>
        <v>10.226190476190476</v>
      </c>
      <c r="AO670">
        <v>17.46</v>
      </c>
      <c r="AP670" s="41">
        <f t="shared" si="223"/>
        <v>0.25</v>
      </c>
      <c r="AQ670">
        <v>33</v>
      </c>
      <c r="AR670">
        <v>33</v>
      </c>
      <c r="AS670">
        <v>33</v>
      </c>
      <c r="AT670">
        <v>23</v>
      </c>
      <c r="AU670">
        <v>23</v>
      </c>
      <c r="AV670">
        <v>14</v>
      </c>
      <c r="AW670">
        <v>12</v>
      </c>
      <c r="AX670">
        <v>2</v>
      </c>
      <c r="AY670">
        <v>2</v>
      </c>
      <c r="AZ670">
        <v>1</v>
      </c>
      <c r="BA670" s="42">
        <f t="shared" si="224"/>
        <v>3</v>
      </c>
      <c r="BB670">
        <v>0.88</v>
      </c>
      <c r="BC670">
        <v>46.714300000000001</v>
      </c>
      <c r="BD670" s="20">
        <v>33</v>
      </c>
      <c r="BE670" s="20">
        <f t="shared" si="225"/>
        <v>66</v>
      </c>
      <c r="BF670" s="20">
        <f t="shared" si="226"/>
        <v>27.659425857372359</v>
      </c>
      <c r="BG670">
        <v>59</v>
      </c>
      <c r="BH670">
        <v>39</v>
      </c>
      <c r="BI670">
        <v>42</v>
      </c>
      <c r="BJ670" s="41">
        <f t="shared" si="227"/>
        <v>0.58415841584158412</v>
      </c>
      <c r="BK670">
        <v>13</v>
      </c>
      <c r="BL670">
        <v>13</v>
      </c>
      <c r="BM670">
        <v>9</v>
      </c>
      <c r="BN670" s="42">
        <f t="shared" si="228"/>
        <v>4</v>
      </c>
      <c r="BO670">
        <v>9</v>
      </c>
      <c r="BP670">
        <v>4</v>
      </c>
      <c r="BQ670">
        <v>1</v>
      </c>
      <c r="BR670">
        <v>10</v>
      </c>
      <c r="BS670" s="41">
        <f t="shared" si="229"/>
        <v>8.8495575221238937E-2</v>
      </c>
      <c r="BT670">
        <v>0</v>
      </c>
      <c r="BU670">
        <v>0</v>
      </c>
      <c r="BV670" s="41">
        <f t="shared" si="230"/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8</v>
      </c>
      <c r="DA670">
        <v>0</v>
      </c>
      <c r="DB670">
        <v>0</v>
      </c>
      <c r="DC670">
        <v>4</v>
      </c>
      <c r="DD670">
        <v>3</v>
      </c>
      <c r="DE670">
        <v>0</v>
      </c>
      <c r="DF670">
        <v>0</v>
      </c>
      <c r="DG670">
        <v>7</v>
      </c>
      <c r="DH670">
        <v>1</v>
      </c>
      <c r="DI670">
        <v>0</v>
      </c>
      <c r="DJ670">
        <v>1</v>
      </c>
      <c r="DK670">
        <v>1</v>
      </c>
      <c r="DL670">
        <v>0</v>
      </c>
      <c r="DM670">
        <v>0</v>
      </c>
      <c r="DN670">
        <v>0</v>
      </c>
      <c r="DO670">
        <v>0</v>
      </c>
      <c r="DP670" s="42">
        <f t="shared" si="231"/>
        <v>-1</v>
      </c>
      <c r="DQ670" s="20">
        <v>-0.33900000000000002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153</v>
      </c>
      <c r="DX670">
        <v>136</v>
      </c>
      <c r="DY670">
        <v>113</v>
      </c>
      <c r="DZ670">
        <v>103</v>
      </c>
      <c r="EA670">
        <v>87</v>
      </c>
      <c r="EB670">
        <v>71</v>
      </c>
      <c r="EC670">
        <v>6.46</v>
      </c>
      <c r="ED670">
        <v>6.56</v>
      </c>
      <c r="EE670">
        <v>4</v>
      </c>
      <c r="EF670">
        <v>6</v>
      </c>
      <c r="EG670" s="41">
        <f t="shared" si="232"/>
        <v>4.5977011494252873E-2</v>
      </c>
      <c r="EH670" s="43">
        <f t="shared" si="233"/>
        <v>0.91549295774647887</v>
      </c>
      <c r="EI670" s="44">
        <f t="shared" si="234"/>
        <v>0.9614699692407318</v>
      </c>
      <c r="EJ670">
        <v>152</v>
      </c>
      <c r="EK670">
        <v>136</v>
      </c>
      <c r="EL670">
        <v>112</v>
      </c>
      <c r="EM670">
        <v>103</v>
      </c>
      <c r="EN670">
        <v>87</v>
      </c>
      <c r="EO670">
        <v>71</v>
      </c>
      <c r="EP670">
        <v>4</v>
      </c>
      <c r="EQ670">
        <v>6</v>
      </c>
      <c r="ER670">
        <v>76</v>
      </c>
      <c r="ES670">
        <v>70</v>
      </c>
      <c r="ET670">
        <v>29</v>
      </c>
      <c r="EU670">
        <v>32</v>
      </c>
      <c r="EV670">
        <v>2</v>
      </c>
      <c r="EW670">
        <v>4</v>
      </c>
      <c r="EX670">
        <v>10</v>
      </c>
      <c r="EY670">
        <v>4</v>
      </c>
      <c r="EZ670">
        <v>-0.1</v>
      </c>
      <c r="FA670">
        <v>0.1</v>
      </c>
      <c r="FB670">
        <v>0.1</v>
      </c>
      <c r="FC670" s="20">
        <v>1.85</v>
      </c>
      <c r="FD670" s="26">
        <f t="shared" si="235"/>
        <v>0.13214285714285715</v>
      </c>
      <c r="FE670">
        <v>9.1999999999999998E-3</v>
      </c>
      <c r="FF670">
        <v>0</v>
      </c>
      <c r="FG670">
        <v>-0.13</v>
      </c>
      <c r="FH670">
        <v>-0.13</v>
      </c>
      <c r="FL670" s="42">
        <f t="shared" si="236"/>
        <v>25</v>
      </c>
      <c r="FM670" s="20">
        <f t="shared" si="237"/>
        <v>14</v>
      </c>
      <c r="FN670" s="41">
        <v>0</v>
      </c>
      <c r="FO670" s="20">
        <f t="shared" si="238"/>
        <v>0.8</v>
      </c>
      <c r="FP670" s="20">
        <f t="shared" si="239"/>
        <v>0.93220000000000003</v>
      </c>
      <c r="FQ670" s="20">
        <f t="shared" si="240"/>
        <v>121.1147586784941</v>
      </c>
      <c r="FV670" t="s">
        <v>711</v>
      </c>
      <c r="FW670" s="45">
        <v>725000</v>
      </c>
      <c r="FX670" s="45">
        <v>725000</v>
      </c>
      <c r="FY670">
        <v>205</v>
      </c>
      <c r="FZ670">
        <v>10</v>
      </c>
      <c r="GA670">
        <v>25</v>
      </c>
      <c r="GB670">
        <v>35</v>
      </c>
      <c r="GC670">
        <v>-5</v>
      </c>
      <c r="GD670">
        <v>51</v>
      </c>
      <c r="GE670">
        <v>183</v>
      </c>
      <c r="GF670">
        <v>2609</v>
      </c>
      <c r="GG670">
        <v>1.8</v>
      </c>
      <c r="GH670">
        <v>4.3</v>
      </c>
      <c r="GI670">
        <v>6.1</v>
      </c>
      <c r="GJ670" s="42">
        <f t="shared" si="241"/>
        <v>0.8</v>
      </c>
    </row>
    <row r="671" spans="1:192" x14ac:dyDescent="0.45">
      <c r="A671" s="40">
        <v>35112</v>
      </c>
      <c r="B671" t="s">
        <v>3229</v>
      </c>
      <c r="D671" t="s">
        <v>223</v>
      </c>
      <c r="E671" t="s">
        <v>223</v>
      </c>
      <c r="F671">
        <v>70</v>
      </c>
      <c r="G671">
        <v>170</v>
      </c>
      <c r="H671">
        <v>2017</v>
      </c>
      <c r="I671">
        <v>5</v>
      </c>
      <c r="J671">
        <v>139</v>
      </c>
      <c r="K671" t="s">
        <v>92</v>
      </c>
      <c r="L671">
        <v>2017</v>
      </c>
      <c r="M671">
        <v>21</v>
      </c>
      <c r="N671">
        <v>1</v>
      </c>
      <c r="O671">
        <v>8480222</v>
      </c>
      <c r="P671" t="s">
        <v>3440</v>
      </c>
      <c r="Q671" t="s">
        <v>3441</v>
      </c>
      <c r="R671" t="s">
        <v>3442</v>
      </c>
      <c r="S671" t="s">
        <v>3443</v>
      </c>
      <c r="T671" t="s">
        <v>720</v>
      </c>
      <c r="U671" t="s">
        <v>142</v>
      </c>
      <c r="V671">
        <v>22</v>
      </c>
      <c r="W671">
        <v>1</v>
      </c>
      <c r="X671">
        <v>3</v>
      </c>
      <c r="Y671">
        <v>1</v>
      </c>
      <c r="Z671">
        <v>4</v>
      </c>
      <c r="AA671">
        <v>23</v>
      </c>
      <c r="AB671">
        <v>81</v>
      </c>
      <c r="AC671" s="26">
        <f t="shared" si="220"/>
        <v>0.18181818181818182</v>
      </c>
      <c r="AD671" s="20">
        <f t="shared" si="221"/>
        <v>0</v>
      </c>
      <c r="AE671" s="20">
        <v>26.279</v>
      </c>
      <c r="AF671">
        <v>-5</v>
      </c>
      <c r="AG671">
        <v>-4.0999999999999996</v>
      </c>
      <c r="AH671">
        <v>6</v>
      </c>
      <c r="AI671">
        <v>434</v>
      </c>
      <c r="AJ671">
        <v>21444</v>
      </c>
      <c r="AK671" s="20">
        <v>357.4</v>
      </c>
      <c r="AL671">
        <v>357.4</v>
      </c>
      <c r="AM671">
        <v>357</v>
      </c>
      <c r="AN671" s="26">
        <f t="shared" si="222"/>
        <v>16.245454545454546</v>
      </c>
      <c r="AO671">
        <v>27.12</v>
      </c>
      <c r="AP671" s="41">
        <f t="shared" si="223"/>
        <v>0.22222222222222221</v>
      </c>
      <c r="AQ671">
        <v>54</v>
      </c>
      <c r="AR671">
        <v>50</v>
      </c>
      <c r="AS671">
        <v>54</v>
      </c>
      <c r="AT671">
        <v>33</v>
      </c>
      <c r="AU671">
        <v>33</v>
      </c>
      <c r="AV671">
        <v>24</v>
      </c>
      <c r="AW671">
        <v>17</v>
      </c>
      <c r="AX671">
        <v>1</v>
      </c>
      <c r="AY671">
        <v>0</v>
      </c>
      <c r="AZ671">
        <v>2</v>
      </c>
      <c r="BA671" s="42">
        <f t="shared" si="224"/>
        <v>2</v>
      </c>
      <c r="BB671">
        <v>0.89</v>
      </c>
      <c r="BC671">
        <v>49.041699999999999</v>
      </c>
      <c r="BD671" s="20">
        <v>19.5</v>
      </c>
      <c r="BE671" s="20">
        <f t="shared" si="225"/>
        <v>73.5</v>
      </c>
      <c r="BF671" s="20">
        <f t="shared" si="226"/>
        <v>12.339115836597651</v>
      </c>
      <c r="BG671">
        <v>80</v>
      </c>
      <c r="BH671">
        <v>113</v>
      </c>
      <c r="BI671">
        <v>99</v>
      </c>
      <c r="BJ671" s="41">
        <f t="shared" si="227"/>
        <v>0.44692737430167595</v>
      </c>
      <c r="BK671">
        <v>10</v>
      </c>
      <c r="BL671">
        <v>10</v>
      </c>
      <c r="BM671">
        <v>25</v>
      </c>
      <c r="BN671" s="42">
        <f t="shared" si="228"/>
        <v>-15</v>
      </c>
      <c r="BO671">
        <v>9</v>
      </c>
      <c r="BP671">
        <v>12</v>
      </c>
      <c r="BQ671">
        <v>3</v>
      </c>
      <c r="BR671">
        <v>14</v>
      </c>
      <c r="BS671" s="41">
        <f t="shared" si="229"/>
        <v>4.8611111111111112E-2</v>
      </c>
      <c r="BT671">
        <v>0</v>
      </c>
      <c r="BU671">
        <v>1</v>
      </c>
      <c r="BV671" s="41">
        <f t="shared" si="230"/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8</v>
      </c>
      <c r="DA671">
        <v>0</v>
      </c>
      <c r="DB671">
        <v>0</v>
      </c>
      <c r="DC671">
        <v>4</v>
      </c>
      <c r="DD671">
        <v>5</v>
      </c>
      <c r="DE671">
        <v>0</v>
      </c>
      <c r="DF671">
        <v>0</v>
      </c>
      <c r="DG671">
        <v>15</v>
      </c>
      <c r="DH671">
        <v>3</v>
      </c>
      <c r="DI671">
        <v>4</v>
      </c>
      <c r="DJ671">
        <v>3</v>
      </c>
      <c r="DK671">
        <v>3</v>
      </c>
      <c r="DL671">
        <v>0</v>
      </c>
      <c r="DM671">
        <v>4</v>
      </c>
      <c r="DN671">
        <v>4</v>
      </c>
      <c r="DO671">
        <v>0</v>
      </c>
      <c r="DP671" s="42">
        <f t="shared" si="231"/>
        <v>1</v>
      </c>
      <c r="DQ671" s="20">
        <v>3.6179999999999999</v>
      </c>
      <c r="DR671">
        <v>3</v>
      </c>
      <c r="DS671">
        <v>0</v>
      </c>
      <c r="DT671">
        <v>0</v>
      </c>
      <c r="DU671">
        <v>0</v>
      </c>
      <c r="DV671">
        <v>0</v>
      </c>
      <c r="DW671">
        <v>326</v>
      </c>
      <c r="DX671">
        <v>340</v>
      </c>
      <c r="DY671">
        <v>244</v>
      </c>
      <c r="DZ671">
        <v>274</v>
      </c>
      <c r="EA671">
        <v>182</v>
      </c>
      <c r="EB671">
        <v>205</v>
      </c>
      <c r="EC671">
        <v>13.62</v>
      </c>
      <c r="ED671">
        <v>17.739999999999998</v>
      </c>
      <c r="EE671">
        <v>18</v>
      </c>
      <c r="EF671">
        <v>20</v>
      </c>
      <c r="EG671" s="41">
        <f t="shared" si="232"/>
        <v>9.8901098901098897E-2</v>
      </c>
      <c r="EH671" s="43">
        <f t="shared" si="233"/>
        <v>0.90243902439024393</v>
      </c>
      <c r="EI671" s="44">
        <f t="shared" si="234"/>
        <v>1.0013401232913428</v>
      </c>
      <c r="EJ671">
        <v>326</v>
      </c>
      <c r="EK671">
        <v>339</v>
      </c>
      <c r="EL671">
        <v>244</v>
      </c>
      <c r="EM671">
        <v>273</v>
      </c>
      <c r="EN671">
        <v>182</v>
      </c>
      <c r="EO671">
        <v>204</v>
      </c>
      <c r="EP671">
        <v>17</v>
      </c>
      <c r="EQ671">
        <v>20</v>
      </c>
      <c r="ER671">
        <v>181</v>
      </c>
      <c r="ES671">
        <v>182</v>
      </c>
      <c r="ET671">
        <v>58</v>
      </c>
      <c r="EU671">
        <v>90</v>
      </c>
      <c r="EV671">
        <v>7</v>
      </c>
      <c r="EW671">
        <v>12</v>
      </c>
      <c r="EX671">
        <v>21</v>
      </c>
      <c r="EY671">
        <v>19</v>
      </c>
      <c r="EZ671">
        <v>0.1</v>
      </c>
      <c r="FA671">
        <v>0.2</v>
      </c>
      <c r="FB671">
        <v>0.30000000000000004</v>
      </c>
      <c r="FC671" s="20">
        <v>2.79</v>
      </c>
      <c r="FD671" s="26">
        <f t="shared" si="235"/>
        <v>0.12681818181818183</v>
      </c>
      <c r="FE671">
        <v>0.42470000000000002</v>
      </c>
      <c r="FF671">
        <v>-0.09</v>
      </c>
      <c r="FG671">
        <v>-0.09</v>
      </c>
      <c r="FH671">
        <v>-0.18</v>
      </c>
      <c r="FL671" s="42">
        <f t="shared" si="236"/>
        <v>30</v>
      </c>
      <c r="FM671" s="20">
        <f t="shared" si="237"/>
        <v>4.333333333333333</v>
      </c>
      <c r="FN671" s="41">
        <v>0.16988249850000001</v>
      </c>
      <c r="FO671" s="20">
        <f t="shared" si="238"/>
        <v>3.4</v>
      </c>
      <c r="FP671" s="20">
        <f t="shared" si="239"/>
        <v>4.7236000000000002</v>
      </c>
      <c r="FQ671" s="20">
        <f t="shared" si="240"/>
        <v>111.80749860100728</v>
      </c>
      <c r="FV671" t="s">
        <v>751</v>
      </c>
      <c r="FW671" s="45">
        <v>742500</v>
      </c>
      <c r="FX671" s="45">
        <v>770000</v>
      </c>
      <c r="FY671">
        <v>22</v>
      </c>
      <c r="FZ671">
        <v>1</v>
      </c>
      <c r="GA671">
        <v>3</v>
      </c>
      <c r="GB671">
        <v>4</v>
      </c>
      <c r="GC671">
        <v>-5</v>
      </c>
      <c r="GD671">
        <v>6</v>
      </c>
      <c r="GE671">
        <v>24</v>
      </c>
      <c r="GF671">
        <v>357</v>
      </c>
      <c r="GG671">
        <v>0.1</v>
      </c>
      <c r="GH671">
        <v>0.2</v>
      </c>
      <c r="GI671">
        <v>0.30000000000000004</v>
      </c>
      <c r="GJ671" s="42">
        <f t="shared" si="241"/>
        <v>3.4</v>
      </c>
    </row>
    <row r="672" spans="1:192" x14ac:dyDescent="0.45">
      <c r="A672" s="40">
        <v>35189</v>
      </c>
      <c r="B672" t="s">
        <v>3444</v>
      </c>
      <c r="C672" t="s">
        <v>163</v>
      </c>
      <c r="D672" t="s">
        <v>91</v>
      </c>
      <c r="E672" t="s">
        <v>91</v>
      </c>
      <c r="F672">
        <v>68</v>
      </c>
      <c r="G672">
        <v>180</v>
      </c>
      <c r="K672" t="s">
        <v>92</v>
      </c>
      <c r="L672">
        <v>2017</v>
      </c>
      <c r="M672">
        <v>21</v>
      </c>
      <c r="N672">
        <v>1</v>
      </c>
      <c r="O672">
        <v>8478176</v>
      </c>
      <c r="P672" t="s">
        <v>3445</v>
      </c>
      <c r="Q672" t="s">
        <v>3446</v>
      </c>
      <c r="R672" t="s">
        <v>3447</v>
      </c>
      <c r="S672" t="s">
        <v>1272</v>
      </c>
      <c r="T672" t="s">
        <v>720</v>
      </c>
      <c r="U672" t="s">
        <v>298</v>
      </c>
      <c r="V672">
        <v>5</v>
      </c>
      <c r="W672">
        <v>0</v>
      </c>
      <c r="X672">
        <v>3</v>
      </c>
      <c r="Y672">
        <v>1</v>
      </c>
      <c r="Z672">
        <v>3</v>
      </c>
      <c r="AA672">
        <v>23</v>
      </c>
      <c r="AB672">
        <v>60</v>
      </c>
      <c r="AC672" s="26">
        <f t="shared" si="220"/>
        <v>0.6</v>
      </c>
      <c r="AD672" s="20">
        <f t="shared" si="221"/>
        <v>0</v>
      </c>
      <c r="AE672" s="20">
        <v>0.878</v>
      </c>
      <c r="AF672">
        <v>5</v>
      </c>
      <c r="AG672">
        <v>0.30000000000000004</v>
      </c>
      <c r="AH672">
        <v>2</v>
      </c>
      <c r="AI672">
        <v>112</v>
      </c>
      <c r="AJ672">
        <v>5204</v>
      </c>
      <c r="AK672" s="20">
        <v>86.733333333332993</v>
      </c>
      <c r="AL672">
        <v>86.73</v>
      </c>
      <c r="AM672">
        <v>87</v>
      </c>
      <c r="AN672" s="26">
        <f t="shared" si="222"/>
        <v>17.346666666666668</v>
      </c>
      <c r="AO672">
        <v>28.75</v>
      </c>
      <c r="AP672" s="41">
        <f t="shared" si="223"/>
        <v>0.42857142857142855</v>
      </c>
      <c r="AQ672">
        <v>15</v>
      </c>
      <c r="AR672">
        <v>15</v>
      </c>
      <c r="AS672">
        <v>15</v>
      </c>
      <c r="AT672">
        <v>7</v>
      </c>
      <c r="AU672">
        <v>7</v>
      </c>
      <c r="AV672">
        <v>2</v>
      </c>
      <c r="AW672">
        <v>1</v>
      </c>
      <c r="AX672">
        <v>0</v>
      </c>
      <c r="AY672">
        <v>1</v>
      </c>
      <c r="AZ672">
        <v>0</v>
      </c>
      <c r="BA672" s="42">
        <f t="shared" si="224"/>
        <v>1</v>
      </c>
      <c r="BB672">
        <v>0.19</v>
      </c>
      <c r="BC672">
        <v>40.5</v>
      </c>
      <c r="BD672" s="20">
        <v>10.5</v>
      </c>
      <c r="BE672" s="20">
        <f t="shared" si="225"/>
        <v>25.5</v>
      </c>
      <c r="BF672" s="20">
        <f t="shared" si="226"/>
        <v>17.640954686959528</v>
      </c>
      <c r="BG672">
        <v>32</v>
      </c>
      <c r="BH672">
        <v>20</v>
      </c>
      <c r="BI672">
        <v>23</v>
      </c>
      <c r="BJ672" s="41">
        <f t="shared" si="227"/>
        <v>0.58181818181818179</v>
      </c>
      <c r="BK672">
        <v>9</v>
      </c>
      <c r="BL672">
        <v>9</v>
      </c>
      <c r="BM672">
        <v>9</v>
      </c>
      <c r="BN672" s="42">
        <f t="shared" si="228"/>
        <v>0</v>
      </c>
      <c r="BO672">
        <v>5</v>
      </c>
      <c r="BP672">
        <v>5</v>
      </c>
      <c r="BQ672">
        <v>1</v>
      </c>
      <c r="BR672">
        <v>12</v>
      </c>
      <c r="BS672" s="41">
        <f t="shared" si="229"/>
        <v>0.17910447761194029</v>
      </c>
      <c r="BT672">
        <v>0</v>
      </c>
      <c r="BU672">
        <v>0</v>
      </c>
      <c r="BV672" s="41">
        <f t="shared" si="230"/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5</v>
      </c>
      <c r="DA672">
        <v>0</v>
      </c>
      <c r="DB672">
        <v>0</v>
      </c>
      <c r="DC672">
        <v>0</v>
      </c>
      <c r="DD672">
        <v>2</v>
      </c>
      <c r="DE672">
        <v>0</v>
      </c>
      <c r="DF672">
        <v>0</v>
      </c>
      <c r="DG672">
        <v>0</v>
      </c>
      <c r="DH672">
        <v>1</v>
      </c>
      <c r="DI672">
        <v>3</v>
      </c>
      <c r="DJ672">
        <v>1</v>
      </c>
      <c r="DK672">
        <v>1</v>
      </c>
      <c r="DL672">
        <v>0</v>
      </c>
      <c r="DM672">
        <v>3</v>
      </c>
      <c r="DN672">
        <v>3</v>
      </c>
      <c r="DO672">
        <v>0</v>
      </c>
      <c r="DP672" s="42">
        <f t="shared" si="231"/>
        <v>2</v>
      </c>
      <c r="DQ672" s="20">
        <v>1.36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83</v>
      </c>
      <c r="DX672">
        <v>80</v>
      </c>
      <c r="DY672">
        <v>60</v>
      </c>
      <c r="DZ672">
        <v>55</v>
      </c>
      <c r="EA672">
        <v>45</v>
      </c>
      <c r="EB672">
        <v>42</v>
      </c>
      <c r="EC672">
        <v>3.78</v>
      </c>
      <c r="ED672">
        <v>3.23</v>
      </c>
      <c r="EE672">
        <v>7</v>
      </c>
      <c r="EF672">
        <v>1</v>
      </c>
      <c r="EG672" s="41">
        <f t="shared" si="232"/>
        <v>0.15555555555555556</v>
      </c>
      <c r="EH672" s="43">
        <f t="shared" si="233"/>
        <v>0.97619047619047616</v>
      </c>
      <c r="EI672" s="44">
        <f t="shared" si="234"/>
        <v>1.1317460317460317</v>
      </c>
      <c r="EJ672">
        <v>84</v>
      </c>
      <c r="EK672">
        <v>80</v>
      </c>
      <c r="EL672">
        <v>61</v>
      </c>
      <c r="EM672">
        <v>55</v>
      </c>
      <c r="EN672">
        <v>46</v>
      </c>
      <c r="EO672">
        <v>42</v>
      </c>
      <c r="EP672">
        <v>7</v>
      </c>
      <c r="EQ672">
        <v>1</v>
      </c>
      <c r="ER672">
        <v>35</v>
      </c>
      <c r="ES672">
        <v>35</v>
      </c>
      <c r="ET672">
        <v>14</v>
      </c>
      <c r="EU672">
        <v>12</v>
      </c>
      <c r="EV672">
        <v>3</v>
      </c>
      <c r="EW672">
        <v>1</v>
      </c>
      <c r="EX672">
        <v>5</v>
      </c>
      <c r="EY672">
        <v>7</v>
      </c>
      <c r="EZ672">
        <v>0.2</v>
      </c>
      <c r="FA672">
        <v>0.60000000000000009</v>
      </c>
      <c r="FB672">
        <v>0.8</v>
      </c>
      <c r="FC672" s="20">
        <v>3.15</v>
      </c>
      <c r="FD672" s="26">
        <f t="shared" si="235"/>
        <v>0.63</v>
      </c>
      <c r="FE672">
        <v>0.13520000000000001</v>
      </c>
      <c r="FF672">
        <v>0.12</v>
      </c>
      <c r="FG672">
        <v>-0.01</v>
      </c>
      <c r="FH672">
        <v>0.11</v>
      </c>
      <c r="FL672" s="42">
        <f t="shared" si="236"/>
        <v>23</v>
      </c>
      <c r="FM672" s="20">
        <f t="shared" si="237"/>
        <v>10</v>
      </c>
      <c r="FN672" s="41">
        <v>0</v>
      </c>
      <c r="FO672" s="20">
        <f t="shared" si="238"/>
        <v>2.8</v>
      </c>
      <c r="FP672" s="20">
        <f t="shared" si="239"/>
        <v>3.2720000000000002</v>
      </c>
      <c r="FQ672" s="20">
        <f t="shared" si="240"/>
        <v>112.76374956762365</v>
      </c>
      <c r="FV672" t="s">
        <v>751</v>
      </c>
      <c r="FW672" s="45">
        <v>650000</v>
      </c>
      <c r="FX672" s="45">
        <v>635000</v>
      </c>
      <c r="FY672">
        <v>5</v>
      </c>
      <c r="FZ672">
        <v>0</v>
      </c>
      <c r="GA672">
        <v>3</v>
      </c>
      <c r="GB672">
        <v>3</v>
      </c>
      <c r="GC672">
        <v>5</v>
      </c>
      <c r="GD672">
        <v>2</v>
      </c>
      <c r="GE672">
        <v>2</v>
      </c>
      <c r="GF672">
        <v>87</v>
      </c>
      <c r="GG672">
        <v>0.2</v>
      </c>
      <c r="GH672">
        <v>0.60000000000000009</v>
      </c>
      <c r="GI672">
        <v>0.8</v>
      </c>
      <c r="GJ672" s="42">
        <f t="shared" si="241"/>
        <v>2.8</v>
      </c>
    </row>
    <row r="673" spans="1:192" x14ac:dyDescent="0.45">
      <c r="A673" s="40">
        <v>32648</v>
      </c>
      <c r="B673" t="s">
        <v>3448</v>
      </c>
      <c r="C673" t="s">
        <v>90</v>
      </c>
      <c r="D673" t="s">
        <v>91</v>
      </c>
      <c r="E673" t="s">
        <v>91</v>
      </c>
      <c r="F673">
        <v>73</v>
      </c>
      <c r="G673">
        <v>213</v>
      </c>
      <c r="H673">
        <v>2007</v>
      </c>
      <c r="I673">
        <v>4</v>
      </c>
      <c r="J673">
        <v>105</v>
      </c>
      <c r="K673" t="s">
        <v>92</v>
      </c>
      <c r="L673">
        <v>2011</v>
      </c>
      <c r="M673">
        <v>28</v>
      </c>
      <c r="N673">
        <v>6</v>
      </c>
      <c r="O673">
        <v>8474089</v>
      </c>
      <c r="P673" t="s">
        <v>3449</v>
      </c>
      <c r="Q673" t="s">
        <v>3450</v>
      </c>
      <c r="R673" t="s">
        <v>3451</v>
      </c>
      <c r="S673" t="s">
        <v>916</v>
      </c>
      <c r="T673" t="s">
        <v>716</v>
      </c>
      <c r="U673" t="s">
        <v>166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31</v>
      </c>
      <c r="AB673">
        <v>108</v>
      </c>
      <c r="AC673" s="26">
        <f t="shared" si="220"/>
        <v>0</v>
      </c>
      <c r="AD673" s="20">
        <f t="shared" si="221"/>
        <v>-1.1931818181818181</v>
      </c>
      <c r="AE673" s="20">
        <v>0</v>
      </c>
      <c r="AF673">
        <v>0</v>
      </c>
      <c r="AG673">
        <v>1.1000000000000001</v>
      </c>
      <c r="AH673">
        <v>6</v>
      </c>
      <c r="AI673">
        <v>86</v>
      </c>
      <c r="AJ673">
        <v>3355</v>
      </c>
      <c r="AK673" s="20">
        <v>55.916666666666998</v>
      </c>
      <c r="AL673">
        <v>55.92</v>
      </c>
      <c r="AM673">
        <v>56</v>
      </c>
      <c r="AN673" s="26">
        <f t="shared" si="222"/>
        <v>7.9880952380952381</v>
      </c>
      <c r="AO673">
        <v>13.46</v>
      </c>
      <c r="AP673" s="41">
        <f t="shared" si="223"/>
        <v>0</v>
      </c>
      <c r="AQ673">
        <v>10</v>
      </c>
      <c r="AR673">
        <v>10</v>
      </c>
      <c r="AS673">
        <v>10</v>
      </c>
      <c r="AT673">
        <v>9</v>
      </c>
      <c r="AU673">
        <v>9</v>
      </c>
      <c r="AV673">
        <v>9</v>
      </c>
      <c r="AW673">
        <v>7</v>
      </c>
      <c r="AX673">
        <v>5</v>
      </c>
      <c r="AY673">
        <v>0</v>
      </c>
      <c r="AZ673">
        <v>0</v>
      </c>
      <c r="BA673" s="42">
        <f t="shared" si="224"/>
        <v>0</v>
      </c>
      <c r="BB673">
        <v>0.82</v>
      </c>
      <c r="BC673">
        <v>31.222200000000001</v>
      </c>
      <c r="BD673" s="20">
        <v>0</v>
      </c>
      <c r="BE673" s="20">
        <f t="shared" si="225"/>
        <v>10</v>
      </c>
      <c r="BF673" s="20">
        <f t="shared" si="226"/>
        <v>10.729613733905579</v>
      </c>
      <c r="BG673">
        <v>16</v>
      </c>
      <c r="BH673">
        <v>18</v>
      </c>
      <c r="BI673">
        <v>18</v>
      </c>
      <c r="BJ673" s="41">
        <f t="shared" si="227"/>
        <v>0.47058823529411764</v>
      </c>
      <c r="BK673">
        <v>19</v>
      </c>
      <c r="BL673">
        <v>19</v>
      </c>
      <c r="BM673">
        <v>9</v>
      </c>
      <c r="BN673" s="42">
        <f t="shared" si="228"/>
        <v>10</v>
      </c>
      <c r="BO673">
        <v>0</v>
      </c>
      <c r="BP673">
        <v>3</v>
      </c>
      <c r="BQ673">
        <v>2</v>
      </c>
      <c r="BR673">
        <v>3</v>
      </c>
      <c r="BS673" s="41">
        <f t="shared" si="229"/>
        <v>0.10714285714285714</v>
      </c>
      <c r="BT673">
        <v>21</v>
      </c>
      <c r="BU673">
        <v>10</v>
      </c>
      <c r="BV673" s="41">
        <f t="shared" si="230"/>
        <v>0.67741935483870963</v>
      </c>
      <c r="BW673">
        <v>6</v>
      </c>
      <c r="BX673">
        <v>5</v>
      </c>
      <c r="BY673">
        <v>8</v>
      </c>
      <c r="BZ673">
        <v>2</v>
      </c>
      <c r="CA673">
        <v>7</v>
      </c>
      <c r="CB673">
        <v>3</v>
      </c>
      <c r="CC673">
        <v>6</v>
      </c>
      <c r="CD673">
        <v>2</v>
      </c>
      <c r="CE673">
        <v>4</v>
      </c>
      <c r="CF673">
        <v>1</v>
      </c>
      <c r="CG673">
        <v>15</v>
      </c>
      <c r="CH673">
        <v>8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1</v>
      </c>
      <c r="DE673">
        <v>2</v>
      </c>
      <c r="DF673">
        <v>0</v>
      </c>
      <c r="DG673">
        <v>4</v>
      </c>
      <c r="DH673">
        <v>3</v>
      </c>
      <c r="DI673">
        <v>1</v>
      </c>
      <c r="DJ673">
        <v>3</v>
      </c>
      <c r="DK673">
        <v>3</v>
      </c>
      <c r="DL673">
        <v>0</v>
      </c>
      <c r="DM673">
        <v>1</v>
      </c>
      <c r="DN673">
        <v>1</v>
      </c>
      <c r="DO673">
        <v>0</v>
      </c>
      <c r="DP673" s="42">
        <f t="shared" si="231"/>
        <v>-2</v>
      </c>
      <c r="DQ673" s="20">
        <v>-2.0710000000000002</v>
      </c>
      <c r="DR673">
        <v>3</v>
      </c>
      <c r="DS673">
        <v>0</v>
      </c>
      <c r="DT673">
        <v>0</v>
      </c>
      <c r="DU673">
        <v>0</v>
      </c>
      <c r="DV673">
        <v>0</v>
      </c>
      <c r="DW673">
        <v>49</v>
      </c>
      <c r="DX673">
        <v>35</v>
      </c>
      <c r="DY673">
        <v>34</v>
      </c>
      <c r="DZ673">
        <v>25</v>
      </c>
      <c r="EA673">
        <v>25</v>
      </c>
      <c r="EB673">
        <v>15</v>
      </c>
      <c r="EC673">
        <v>1.97</v>
      </c>
      <c r="ED673">
        <v>1.04</v>
      </c>
      <c r="EE673">
        <v>0</v>
      </c>
      <c r="EF673">
        <v>0</v>
      </c>
      <c r="EG673" s="41">
        <f t="shared" si="232"/>
        <v>0</v>
      </c>
      <c r="EH673" s="43">
        <f t="shared" si="233"/>
        <v>1</v>
      </c>
      <c r="EI673" s="44">
        <f t="shared" si="234"/>
        <v>1</v>
      </c>
      <c r="EJ673">
        <v>49</v>
      </c>
      <c r="EK673">
        <v>36</v>
      </c>
      <c r="EL673">
        <v>34</v>
      </c>
      <c r="EM673">
        <v>26</v>
      </c>
      <c r="EN673">
        <v>25</v>
      </c>
      <c r="EO673">
        <v>16</v>
      </c>
      <c r="EP673">
        <v>0</v>
      </c>
      <c r="EQ673">
        <v>0</v>
      </c>
      <c r="ER673">
        <v>22</v>
      </c>
      <c r="ES673">
        <v>16</v>
      </c>
      <c r="ET673">
        <v>9</v>
      </c>
      <c r="EU673">
        <v>3</v>
      </c>
      <c r="EV673">
        <v>0</v>
      </c>
      <c r="EW673">
        <v>0</v>
      </c>
      <c r="EX673">
        <v>5</v>
      </c>
      <c r="EY673">
        <v>5</v>
      </c>
      <c r="EZ673">
        <v>-0.2</v>
      </c>
      <c r="FA673">
        <v>0.1</v>
      </c>
      <c r="FB673">
        <v>-0.1</v>
      </c>
      <c r="FC673" s="20">
        <v>1.08</v>
      </c>
      <c r="FD673" s="26">
        <f t="shared" si="235"/>
        <v>0.1542857142857143</v>
      </c>
      <c r="FE673">
        <v>2.3E-3</v>
      </c>
      <c r="FF673">
        <v>0</v>
      </c>
      <c r="FG673">
        <v>0</v>
      </c>
      <c r="FH673">
        <v>0</v>
      </c>
      <c r="FL673" s="42">
        <f t="shared" si="236"/>
        <v>28</v>
      </c>
      <c r="FM673" s="20">
        <f t="shared" si="237"/>
        <v>7</v>
      </c>
      <c r="FN673" s="41">
        <v>0</v>
      </c>
      <c r="FO673" s="20">
        <f t="shared" si="238"/>
        <v>-0.6</v>
      </c>
      <c r="FP673" s="20">
        <f t="shared" si="239"/>
        <v>-0.41420000000000001</v>
      </c>
      <c r="FQ673" s="20">
        <f t="shared" si="240"/>
        <v>90.128755364806864</v>
      </c>
      <c r="FV673" t="s">
        <v>711</v>
      </c>
      <c r="FW673" s="45">
        <v>650000</v>
      </c>
      <c r="FX673" s="45">
        <v>650000</v>
      </c>
      <c r="FY673">
        <v>183</v>
      </c>
      <c r="FZ673">
        <v>13</v>
      </c>
      <c r="GA673">
        <v>17</v>
      </c>
      <c r="GB673">
        <v>30</v>
      </c>
      <c r="GC673">
        <v>-29</v>
      </c>
      <c r="GD673">
        <v>194</v>
      </c>
      <c r="GE673">
        <v>137</v>
      </c>
      <c r="GF673">
        <v>1681</v>
      </c>
      <c r="GG673">
        <v>0.1</v>
      </c>
      <c r="GH673">
        <v>1</v>
      </c>
      <c r="GI673">
        <v>1.1000000000000001</v>
      </c>
      <c r="GJ673" s="42">
        <f t="shared" si="241"/>
        <v>-0.6</v>
      </c>
    </row>
    <row r="674" spans="1:192" x14ac:dyDescent="0.45">
      <c r="A674" s="40">
        <v>32547</v>
      </c>
      <c r="B674" t="s">
        <v>3452</v>
      </c>
      <c r="C674" t="s">
        <v>145</v>
      </c>
      <c r="D674" t="s">
        <v>91</v>
      </c>
      <c r="E674" t="s">
        <v>91</v>
      </c>
      <c r="F674">
        <v>74</v>
      </c>
      <c r="G674">
        <v>211</v>
      </c>
      <c r="H674">
        <v>2007</v>
      </c>
      <c r="I674">
        <v>1</v>
      </c>
      <c r="J674">
        <v>27</v>
      </c>
      <c r="K674" t="s">
        <v>92</v>
      </c>
      <c r="L674">
        <v>2011</v>
      </c>
      <c r="M674">
        <v>28</v>
      </c>
      <c r="N674">
        <v>7</v>
      </c>
      <c r="O674">
        <v>8474090</v>
      </c>
      <c r="P674" t="s">
        <v>3453</v>
      </c>
      <c r="Q674" t="s">
        <v>3454</v>
      </c>
      <c r="R674" t="s">
        <v>479</v>
      </c>
      <c r="S674" t="s">
        <v>1178</v>
      </c>
      <c r="T674" t="s">
        <v>720</v>
      </c>
      <c r="U674" t="s">
        <v>279</v>
      </c>
      <c r="V674">
        <v>44</v>
      </c>
      <c r="W674">
        <v>1</v>
      </c>
      <c r="X674">
        <v>7</v>
      </c>
      <c r="Y674">
        <v>4</v>
      </c>
      <c r="Z674">
        <v>8</v>
      </c>
      <c r="AA674">
        <v>21</v>
      </c>
      <c r="AB674">
        <v>45</v>
      </c>
      <c r="AC674" s="26">
        <f t="shared" si="220"/>
        <v>0.18181818181818182</v>
      </c>
      <c r="AD674" s="20">
        <f t="shared" si="221"/>
        <v>-2.1100323624595472</v>
      </c>
      <c r="AE674" s="20">
        <v>2.5939999999999999</v>
      </c>
      <c r="AF674">
        <v>2</v>
      </c>
      <c r="AG674">
        <v>-2.6</v>
      </c>
      <c r="AH674">
        <v>69</v>
      </c>
      <c r="AI674">
        <v>1061</v>
      </c>
      <c r="AJ674">
        <v>45322</v>
      </c>
      <c r="AK674" s="20">
        <v>755.36666666666997</v>
      </c>
      <c r="AL674">
        <v>756</v>
      </c>
      <c r="AM674">
        <v>755</v>
      </c>
      <c r="AN674" s="26">
        <f t="shared" si="222"/>
        <v>17.167424242424243</v>
      </c>
      <c r="AO674">
        <v>28.77</v>
      </c>
      <c r="AP674" s="41">
        <f t="shared" si="223"/>
        <v>0.23529411764705882</v>
      </c>
      <c r="AQ674">
        <v>119</v>
      </c>
      <c r="AR674">
        <v>119</v>
      </c>
      <c r="AS674">
        <v>119</v>
      </c>
      <c r="AT674">
        <v>85</v>
      </c>
      <c r="AU674">
        <v>85</v>
      </c>
      <c r="AV674">
        <v>66</v>
      </c>
      <c r="AW674">
        <v>45</v>
      </c>
      <c r="AX674">
        <v>12</v>
      </c>
      <c r="AY674">
        <v>1</v>
      </c>
      <c r="AZ674">
        <v>6</v>
      </c>
      <c r="BA674" s="42">
        <f t="shared" si="224"/>
        <v>7</v>
      </c>
      <c r="BB674">
        <v>3.93</v>
      </c>
      <c r="BC674">
        <v>49.2121</v>
      </c>
      <c r="BD674" s="20">
        <v>58.5</v>
      </c>
      <c r="BE674" s="20">
        <f t="shared" si="225"/>
        <v>177.5</v>
      </c>
      <c r="BF674" s="20">
        <f t="shared" si="226"/>
        <v>14.087301587301587</v>
      </c>
      <c r="BG674">
        <v>216</v>
      </c>
      <c r="BH674">
        <v>235</v>
      </c>
      <c r="BI674">
        <v>222</v>
      </c>
      <c r="BJ674" s="41">
        <f t="shared" si="227"/>
        <v>0.49315068493150682</v>
      </c>
      <c r="BK674">
        <v>58</v>
      </c>
      <c r="BL674">
        <v>58</v>
      </c>
      <c r="BM674">
        <v>73</v>
      </c>
      <c r="BN674" s="42">
        <f t="shared" si="228"/>
        <v>-15</v>
      </c>
      <c r="BO674">
        <v>19</v>
      </c>
      <c r="BP674">
        <v>46</v>
      </c>
      <c r="BQ674">
        <v>23</v>
      </c>
      <c r="BR674">
        <v>37</v>
      </c>
      <c r="BS674" s="41">
        <f t="shared" si="229"/>
        <v>5.683563748079877E-2</v>
      </c>
      <c r="BT674">
        <v>0</v>
      </c>
      <c r="BU674">
        <v>0</v>
      </c>
      <c r="BV674" s="41">
        <f t="shared" si="230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</v>
      </c>
      <c r="CZ674">
        <v>15</v>
      </c>
      <c r="DA674">
        <v>1</v>
      </c>
      <c r="DB674">
        <v>0</v>
      </c>
      <c r="DC674">
        <v>20</v>
      </c>
      <c r="DD674">
        <v>12</v>
      </c>
      <c r="DE674">
        <v>0</v>
      </c>
      <c r="DF674">
        <v>0</v>
      </c>
      <c r="DG674">
        <v>33</v>
      </c>
      <c r="DH674">
        <v>26</v>
      </c>
      <c r="DI674">
        <v>19</v>
      </c>
      <c r="DJ674">
        <v>26</v>
      </c>
      <c r="DK674">
        <v>24</v>
      </c>
      <c r="DL674">
        <v>2</v>
      </c>
      <c r="DM674">
        <v>20</v>
      </c>
      <c r="DN674">
        <v>18</v>
      </c>
      <c r="DO674">
        <v>2</v>
      </c>
      <c r="DP674" s="42">
        <f t="shared" si="231"/>
        <v>-7</v>
      </c>
      <c r="DQ674" s="20">
        <v>-4.8520000000000003</v>
      </c>
      <c r="DR674">
        <v>22</v>
      </c>
      <c r="DS674">
        <v>3</v>
      </c>
      <c r="DT674">
        <v>0</v>
      </c>
      <c r="DU674">
        <v>0</v>
      </c>
      <c r="DV674">
        <v>1</v>
      </c>
      <c r="DW674">
        <v>640</v>
      </c>
      <c r="DX674">
        <v>791</v>
      </c>
      <c r="DY674">
        <v>504</v>
      </c>
      <c r="DZ674">
        <v>614</v>
      </c>
      <c r="EA674">
        <v>372</v>
      </c>
      <c r="EB674">
        <v>450</v>
      </c>
      <c r="EC674">
        <v>33.53</v>
      </c>
      <c r="ED674">
        <v>44.13</v>
      </c>
      <c r="EE674">
        <v>34</v>
      </c>
      <c r="EF674">
        <v>46</v>
      </c>
      <c r="EG674" s="41">
        <f t="shared" si="232"/>
        <v>9.1397849462365593E-2</v>
      </c>
      <c r="EH674" s="43">
        <f t="shared" si="233"/>
        <v>0.89777777777777779</v>
      </c>
      <c r="EI674" s="44">
        <f t="shared" si="234"/>
        <v>0.98917562724014341</v>
      </c>
      <c r="EJ674">
        <v>643</v>
      </c>
      <c r="EK674">
        <v>790</v>
      </c>
      <c r="EL674">
        <v>507</v>
      </c>
      <c r="EM674">
        <v>614</v>
      </c>
      <c r="EN674">
        <v>375</v>
      </c>
      <c r="EO674">
        <v>449</v>
      </c>
      <c r="EP674">
        <v>34</v>
      </c>
      <c r="EQ674">
        <v>44</v>
      </c>
      <c r="ER674">
        <v>324</v>
      </c>
      <c r="ES674">
        <v>437</v>
      </c>
      <c r="ET674">
        <v>151</v>
      </c>
      <c r="EU674">
        <v>191</v>
      </c>
      <c r="EV674">
        <v>22</v>
      </c>
      <c r="EW674">
        <v>21</v>
      </c>
      <c r="EX674">
        <v>61</v>
      </c>
      <c r="EY674">
        <v>58</v>
      </c>
      <c r="EZ674">
        <v>0</v>
      </c>
      <c r="FA674">
        <v>1.9</v>
      </c>
      <c r="FB674">
        <v>1.9</v>
      </c>
      <c r="FC674" s="20">
        <v>6.3</v>
      </c>
      <c r="FD674" s="26">
        <f t="shared" si="235"/>
        <v>0.14318181818181819</v>
      </c>
      <c r="FE674">
        <v>0.24780000000000002</v>
      </c>
      <c r="FF674">
        <v>0.25</v>
      </c>
      <c r="FG674">
        <v>-0.89</v>
      </c>
      <c r="FH674">
        <v>-0.64</v>
      </c>
      <c r="FL674" s="42">
        <f t="shared" si="236"/>
        <v>167</v>
      </c>
      <c r="FM674" s="20">
        <f t="shared" si="237"/>
        <v>3.6818181818181817</v>
      </c>
      <c r="FN674" s="41">
        <v>8.2098518000000009E-3</v>
      </c>
      <c r="FO674" s="20">
        <f t="shared" si="238"/>
        <v>1.0999999999999996</v>
      </c>
      <c r="FP674" s="20">
        <f t="shared" si="239"/>
        <v>7.0296000000000003</v>
      </c>
      <c r="FQ674" s="20">
        <f t="shared" si="240"/>
        <v>113.57142857142857</v>
      </c>
      <c r="FU674" t="s">
        <v>702</v>
      </c>
      <c r="FV674" t="s">
        <v>711</v>
      </c>
      <c r="FW674" s="45">
        <v>5000000</v>
      </c>
      <c r="FX674" s="45">
        <v>4350000</v>
      </c>
      <c r="FY674">
        <v>353</v>
      </c>
      <c r="FZ674">
        <v>17</v>
      </c>
      <c r="GA674">
        <v>62</v>
      </c>
      <c r="GB674">
        <v>79</v>
      </c>
      <c r="GC674">
        <v>4</v>
      </c>
      <c r="GD674">
        <v>379</v>
      </c>
      <c r="GE674">
        <v>434</v>
      </c>
      <c r="GF674">
        <v>6355</v>
      </c>
      <c r="GG674">
        <v>2.8</v>
      </c>
      <c r="GH674">
        <v>14.2</v>
      </c>
      <c r="GI674">
        <v>17</v>
      </c>
      <c r="GJ674" s="42">
        <f t="shared" si="241"/>
        <v>1.0999999999999996</v>
      </c>
    </row>
    <row r="675" spans="1:192" x14ac:dyDescent="0.45">
      <c r="A675" s="40">
        <v>32553</v>
      </c>
      <c r="B675" t="s">
        <v>3455</v>
      </c>
      <c r="C675" t="s">
        <v>295</v>
      </c>
      <c r="D675" t="s">
        <v>107</v>
      </c>
      <c r="E675" t="s">
        <v>91</v>
      </c>
      <c r="F675">
        <v>75</v>
      </c>
      <c r="G675">
        <v>191</v>
      </c>
      <c r="H675">
        <v>2007</v>
      </c>
      <c r="I675">
        <v>1</v>
      </c>
      <c r="J675">
        <v>11</v>
      </c>
      <c r="K675" t="s">
        <v>202</v>
      </c>
      <c r="L675">
        <v>2008</v>
      </c>
      <c r="M675">
        <v>28</v>
      </c>
      <c r="N675">
        <v>10</v>
      </c>
      <c r="O675">
        <v>8474091</v>
      </c>
      <c r="P675" t="s">
        <v>3456</v>
      </c>
      <c r="Q675" t="s">
        <v>3457</v>
      </c>
      <c r="R675" t="s">
        <v>3458</v>
      </c>
      <c r="S675" t="s">
        <v>798</v>
      </c>
      <c r="T675" t="s">
        <v>716</v>
      </c>
      <c r="U675" t="s">
        <v>117</v>
      </c>
      <c r="V675">
        <v>61</v>
      </c>
      <c r="W675">
        <v>11</v>
      </c>
      <c r="X675">
        <v>15</v>
      </c>
      <c r="Y675">
        <v>11</v>
      </c>
      <c r="Z675">
        <v>26</v>
      </c>
      <c r="AA675">
        <v>9</v>
      </c>
      <c r="AB675">
        <v>29</v>
      </c>
      <c r="AC675" s="26">
        <f t="shared" si="220"/>
        <v>0.42622950819672129</v>
      </c>
      <c r="AD675" s="20">
        <f t="shared" si="221"/>
        <v>2.6644295302013425</v>
      </c>
      <c r="AE675" s="20">
        <v>10.004</v>
      </c>
      <c r="AF675">
        <v>8</v>
      </c>
      <c r="AG675">
        <v>-11.9</v>
      </c>
      <c r="AH675">
        <v>8</v>
      </c>
      <c r="AI675">
        <v>1525</v>
      </c>
      <c r="AJ675">
        <v>63375</v>
      </c>
      <c r="AK675" s="20">
        <v>1056.25</v>
      </c>
      <c r="AL675">
        <v>1040.82</v>
      </c>
      <c r="AM675">
        <v>1056</v>
      </c>
      <c r="AN675" s="26">
        <f t="shared" si="222"/>
        <v>17.315573770491802</v>
      </c>
      <c r="AO675">
        <v>28.79</v>
      </c>
      <c r="AP675" s="41">
        <f t="shared" si="223"/>
        <v>0.72222222222222221</v>
      </c>
      <c r="AQ675">
        <v>153</v>
      </c>
      <c r="AR675">
        <v>154</v>
      </c>
      <c r="AS675">
        <v>155</v>
      </c>
      <c r="AT675">
        <v>131</v>
      </c>
      <c r="AU675">
        <v>133</v>
      </c>
      <c r="AV675">
        <v>106</v>
      </c>
      <c r="AW675">
        <v>91</v>
      </c>
      <c r="AX675">
        <v>41</v>
      </c>
      <c r="AY675">
        <v>14</v>
      </c>
      <c r="AZ675">
        <v>6</v>
      </c>
      <c r="BA675" s="42">
        <f t="shared" si="224"/>
        <v>20</v>
      </c>
      <c r="BB675">
        <v>9.33</v>
      </c>
      <c r="BC675">
        <v>33.820799999999998</v>
      </c>
      <c r="BD675" s="20">
        <v>187.6</v>
      </c>
      <c r="BE675" s="20">
        <f t="shared" si="225"/>
        <v>340.6</v>
      </c>
      <c r="BF675" s="20">
        <f t="shared" si="226"/>
        <v>19.634518936991991</v>
      </c>
      <c r="BG675">
        <v>147</v>
      </c>
      <c r="BH675">
        <v>381</v>
      </c>
      <c r="BI675">
        <v>648</v>
      </c>
      <c r="BJ675" s="41">
        <f t="shared" si="227"/>
        <v>0.18490566037735848</v>
      </c>
      <c r="BK675">
        <v>55</v>
      </c>
      <c r="BL675">
        <v>54</v>
      </c>
      <c r="BM675">
        <v>67</v>
      </c>
      <c r="BN675" s="42">
        <f t="shared" si="228"/>
        <v>-13</v>
      </c>
      <c r="BO675">
        <v>27</v>
      </c>
      <c r="BP675">
        <v>14</v>
      </c>
      <c r="BQ675">
        <v>29</v>
      </c>
      <c r="BR675">
        <v>32</v>
      </c>
      <c r="BS675" s="41">
        <f t="shared" si="229"/>
        <v>3.7166085946573751E-2</v>
      </c>
      <c r="BT675">
        <v>570</v>
      </c>
      <c r="BU675">
        <v>532</v>
      </c>
      <c r="BV675" s="41">
        <f t="shared" si="230"/>
        <v>0.51724137931034486</v>
      </c>
      <c r="BW675">
        <v>326</v>
      </c>
      <c r="BX675">
        <v>280</v>
      </c>
      <c r="BY675">
        <v>171</v>
      </c>
      <c r="BZ675">
        <v>192</v>
      </c>
      <c r="CA675">
        <v>73</v>
      </c>
      <c r="CB675">
        <v>60</v>
      </c>
      <c r="CC675">
        <v>180</v>
      </c>
      <c r="CD675">
        <v>168</v>
      </c>
      <c r="CE675">
        <v>203</v>
      </c>
      <c r="CF675">
        <v>186</v>
      </c>
      <c r="CG675">
        <v>347</v>
      </c>
      <c r="CH675">
        <v>309</v>
      </c>
      <c r="CI675">
        <v>0</v>
      </c>
      <c r="CJ675">
        <v>1</v>
      </c>
      <c r="CK675">
        <v>0</v>
      </c>
      <c r="CL675">
        <v>1</v>
      </c>
      <c r="CM675">
        <v>2</v>
      </c>
      <c r="CN675">
        <v>0</v>
      </c>
      <c r="CO675">
        <v>1</v>
      </c>
      <c r="CP675">
        <v>2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8</v>
      </c>
      <c r="CW675">
        <v>2</v>
      </c>
      <c r="CX675">
        <v>2</v>
      </c>
      <c r="CY675">
        <v>3</v>
      </c>
      <c r="CZ675">
        <v>20</v>
      </c>
      <c r="DA675">
        <v>12</v>
      </c>
      <c r="DB675">
        <v>3</v>
      </c>
      <c r="DC675">
        <v>4</v>
      </c>
      <c r="DD675">
        <v>7</v>
      </c>
      <c r="DE675">
        <v>3</v>
      </c>
      <c r="DF675">
        <v>3</v>
      </c>
      <c r="DG675">
        <v>74</v>
      </c>
      <c r="DH675">
        <v>4</v>
      </c>
      <c r="DI675">
        <v>15</v>
      </c>
      <c r="DJ675">
        <v>4</v>
      </c>
      <c r="DK675">
        <v>4</v>
      </c>
      <c r="DL675">
        <v>0</v>
      </c>
      <c r="DM675">
        <v>18</v>
      </c>
      <c r="DN675">
        <v>18</v>
      </c>
      <c r="DO675">
        <v>0</v>
      </c>
      <c r="DP675" s="42">
        <f t="shared" si="231"/>
        <v>11</v>
      </c>
      <c r="DQ675" s="20">
        <v>11.157999999999999</v>
      </c>
      <c r="DR675">
        <v>4</v>
      </c>
      <c r="DS675">
        <v>0</v>
      </c>
      <c r="DT675">
        <v>0</v>
      </c>
      <c r="DU675">
        <v>0</v>
      </c>
      <c r="DV675">
        <v>0</v>
      </c>
      <c r="DW675">
        <v>714</v>
      </c>
      <c r="DX675">
        <v>1132</v>
      </c>
      <c r="DY675">
        <v>557</v>
      </c>
      <c r="DZ675">
        <v>829</v>
      </c>
      <c r="EA675">
        <v>397</v>
      </c>
      <c r="EB675">
        <v>600</v>
      </c>
      <c r="EC675">
        <v>30.98</v>
      </c>
      <c r="ED675">
        <v>53.46</v>
      </c>
      <c r="EE675">
        <v>36</v>
      </c>
      <c r="EF675">
        <v>51</v>
      </c>
      <c r="EG675" s="41">
        <f t="shared" si="232"/>
        <v>9.06801007556675E-2</v>
      </c>
      <c r="EH675" s="43">
        <f t="shared" si="233"/>
        <v>0.91500000000000004</v>
      </c>
      <c r="EI675" s="44">
        <f t="shared" si="234"/>
        <v>1.0056801007556675</v>
      </c>
      <c r="EJ675">
        <v>719</v>
      </c>
      <c r="EK675">
        <v>1160</v>
      </c>
      <c r="EL675">
        <v>560</v>
      </c>
      <c r="EM675">
        <v>853</v>
      </c>
      <c r="EN675">
        <v>401</v>
      </c>
      <c r="EO675">
        <v>618</v>
      </c>
      <c r="EP675">
        <v>35</v>
      </c>
      <c r="EQ675">
        <v>53</v>
      </c>
      <c r="ER675">
        <v>329</v>
      </c>
      <c r="ES675">
        <v>607</v>
      </c>
      <c r="ET675">
        <v>116</v>
      </c>
      <c r="EU675">
        <v>206</v>
      </c>
      <c r="EV675">
        <v>17</v>
      </c>
      <c r="EW675">
        <v>32</v>
      </c>
      <c r="EX675">
        <v>67</v>
      </c>
      <c r="EY675">
        <v>59</v>
      </c>
      <c r="EZ675">
        <v>0.9</v>
      </c>
      <c r="FA675">
        <v>1.7000000000000002</v>
      </c>
      <c r="FB675">
        <v>2.5</v>
      </c>
      <c r="FC675" s="20">
        <v>21.09</v>
      </c>
      <c r="FD675" s="26">
        <f t="shared" si="235"/>
        <v>0.3457377049180328</v>
      </c>
      <c r="FE675">
        <v>2.8355000000000001</v>
      </c>
      <c r="FF675">
        <v>-0.34</v>
      </c>
      <c r="FG675">
        <v>0.77</v>
      </c>
      <c r="FH675">
        <v>0.43</v>
      </c>
      <c r="FI675">
        <v>1</v>
      </c>
      <c r="FJ675">
        <v>0</v>
      </c>
      <c r="FK675">
        <v>0</v>
      </c>
      <c r="FL675" s="42">
        <f t="shared" si="236"/>
        <v>95</v>
      </c>
      <c r="FM675" s="20">
        <f t="shared" si="237"/>
        <v>21</v>
      </c>
      <c r="FN675" s="41">
        <v>7.1434228200000005E-2</v>
      </c>
      <c r="FO675" s="20">
        <f t="shared" si="238"/>
        <v>25.2</v>
      </c>
      <c r="FP675" s="20">
        <f t="shared" si="239"/>
        <v>28.2316</v>
      </c>
      <c r="FQ675" s="20">
        <f t="shared" si="240"/>
        <v>106.41609500201764</v>
      </c>
      <c r="FR675">
        <v>4</v>
      </c>
      <c r="FS675" t="s">
        <v>189</v>
      </c>
      <c r="FT675">
        <v>195</v>
      </c>
      <c r="FU675" t="s">
        <v>721</v>
      </c>
      <c r="FV675" t="s">
        <v>711</v>
      </c>
      <c r="FW675" s="45">
        <v>4250000</v>
      </c>
      <c r="FX675" s="45">
        <v>4375000</v>
      </c>
      <c r="FY675">
        <v>657</v>
      </c>
      <c r="FZ675">
        <v>131</v>
      </c>
      <c r="GA675">
        <v>123</v>
      </c>
      <c r="GB675">
        <v>254</v>
      </c>
      <c r="GC675">
        <v>-1</v>
      </c>
      <c r="GD675">
        <v>116</v>
      </c>
      <c r="GE675">
        <v>1258</v>
      </c>
      <c r="GF675">
        <v>10830</v>
      </c>
      <c r="GG675">
        <v>12.1</v>
      </c>
      <c r="GH675">
        <v>12.4</v>
      </c>
      <c r="GI675">
        <v>24.5</v>
      </c>
      <c r="GJ675" s="42">
        <f t="shared" si="241"/>
        <v>25.2</v>
      </c>
    </row>
    <row r="676" spans="1:192" x14ac:dyDescent="0.45">
      <c r="A676" s="40">
        <v>33017</v>
      </c>
      <c r="B676" t="s">
        <v>3459</v>
      </c>
      <c r="D676" t="s">
        <v>223</v>
      </c>
      <c r="E676" t="s">
        <v>223</v>
      </c>
      <c r="F676">
        <v>76</v>
      </c>
      <c r="G676">
        <v>215</v>
      </c>
      <c r="H676">
        <v>2009</v>
      </c>
      <c r="I676">
        <v>4</v>
      </c>
      <c r="J676">
        <v>102</v>
      </c>
      <c r="K676" t="s">
        <v>92</v>
      </c>
      <c r="L676">
        <v>2011</v>
      </c>
      <c r="M676">
        <v>27</v>
      </c>
      <c r="N676">
        <v>7</v>
      </c>
      <c r="O676">
        <v>8475218</v>
      </c>
      <c r="P676" t="s">
        <v>3460</v>
      </c>
      <c r="Q676" t="s">
        <v>3461</v>
      </c>
      <c r="R676" t="s">
        <v>3462</v>
      </c>
      <c r="S676" t="s">
        <v>2018</v>
      </c>
      <c r="T676" t="s">
        <v>720</v>
      </c>
      <c r="U676" t="s">
        <v>307</v>
      </c>
      <c r="V676">
        <v>81</v>
      </c>
      <c r="W676">
        <v>10</v>
      </c>
      <c r="X676">
        <v>24</v>
      </c>
      <c r="Y676">
        <v>16</v>
      </c>
      <c r="Z676">
        <v>34</v>
      </c>
      <c r="AA676">
        <v>10</v>
      </c>
      <c r="AB676">
        <v>30</v>
      </c>
      <c r="AC676" s="26">
        <f t="shared" si="220"/>
        <v>0.41975308641975306</v>
      </c>
      <c r="AD676" s="20">
        <f t="shared" si="221"/>
        <v>11.718446601941746</v>
      </c>
      <c r="AE676" s="20">
        <v>12.352</v>
      </c>
      <c r="AF676">
        <v>25</v>
      </c>
      <c r="AG676">
        <v>-0.30000000000000004</v>
      </c>
      <c r="AH676">
        <v>46</v>
      </c>
      <c r="AI676">
        <v>2306</v>
      </c>
      <c r="AJ676">
        <v>114586</v>
      </c>
      <c r="AK676" s="20">
        <v>1909.7666666667001</v>
      </c>
      <c r="AL676">
        <v>1909.78</v>
      </c>
      <c r="AM676">
        <v>1910</v>
      </c>
      <c r="AN676" s="26">
        <f t="shared" si="222"/>
        <v>23.577366255144032</v>
      </c>
      <c r="AO676">
        <v>38.729999999999997</v>
      </c>
      <c r="AP676" s="41">
        <f t="shared" si="223"/>
        <v>0.32380952380952382</v>
      </c>
      <c r="AQ676">
        <v>286</v>
      </c>
      <c r="AR676">
        <v>286</v>
      </c>
      <c r="AS676">
        <v>286</v>
      </c>
      <c r="AT676">
        <v>194</v>
      </c>
      <c r="AU676">
        <v>194</v>
      </c>
      <c r="AV676">
        <v>135</v>
      </c>
      <c r="AW676">
        <v>90</v>
      </c>
      <c r="AX676">
        <v>13</v>
      </c>
      <c r="AY676">
        <v>5</v>
      </c>
      <c r="AZ676">
        <v>15</v>
      </c>
      <c r="BA676" s="42">
        <f t="shared" si="224"/>
        <v>20</v>
      </c>
      <c r="BB676">
        <v>6.83</v>
      </c>
      <c r="BC676">
        <v>55.488900000000001</v>
      </c>
      <c r="BD676" s="20">
        <v>297.2</v>
      </c>
      <c r="BE676" s="20">
        <f t="shared" si="225"/>
        <v>583.20000000000005</v>
      </c>
      <c r="BF676" s="20">
        <f t="shared" si="226"/>
        <v>18.322529296568192</v>
      </c>
      <c r="BG676">
        <v>613</v>
      </c>
      <c r="BH676">
        <v>633</v>
      </c>
      <c r="BI676">
        <v>785</v>
      </c>
      <c r="BJ676" s="41">
        <f t="shared" si="227"/>
        <v>0.43848354792560801</v>
      </c>
      <c r="BK676">
        <v>75</v>
      </c>
      <c r="BL676">
        <v>74</v>
      </c>
      <c r="BM676">
        <v>97</v>
      </c>
      <c r="BN676" s="42">
        <f t="shared" si="228"/>
        <v>-23</v>
      </c>
      <c r="BO676">
        <v>59</v>
      </c>
      <c r="BP676">
        <v>70</v>
      </c>
      <c r="BQ676">
        <v>38</v>
      </c>
      <c r="BR676">
        <v>117</v>
      </c>
      <c r="BS676" s="41">
        <f t="shared" si="229"/>
        <v>8.0357142857142863E-2</v>
      </c>
      <c r="BT676">
        <v>0</v>
      </c>
      <c r="BU676">
        <v>1</v>
      </c>
      <c r="BV676" s="41">
        <f t="shared" si="230"/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</v>
      </c>
      <c r="CS676">
        <v>4</v>
      </c>
      <c r="CT676">
        <v>1</v>
      </c>
      <c r="CU676">
        <v>0</v>
      </c>
      <c r="CV676">
        <v>1</v>
      </c>
      <c r="CW676">
        <v>1</v>
      </c>
      <c r="CX676">
        <v>2</v>
      </c>
      <c r="CY676">
        <v>4</v>
      </c>
      <c r="CZ676">
        <v>52</v>
      </c>
      <c r="DA676">
        <v>9</v>
      </c>
      <c r="DB676">
        <v>0</v>
      </c>
      <c r="DC676">
        <v>63</v>
      </c>
      <c r="DD676">
        <v>11</v>
      </c>
      <c r="DE676">
        <v>1</v>
      </c>
      <c r="DF676">
        <v>1</v>
      </c>
      <c r="DG676">
        <v>50</v>
      </c>
      <c r="DH676">
        <v>23</v>
      </c>
      <c r="DI676">
        <v>19</v>
      </c>
      <c r="DJ676">
        <v>23</v>
      </c>
      <c r="DK676">
        <v>23</v>
      </c>
      <c r="DL676">
        <v>0</v>
      </c>
      <c r="DM676">
        <v>20</v>
      </c>
      <c r="DN676">
        <v>20</v>
      </c>
      <c r="DO676">
        <v>0</v>
      </c>
      <c r="DP676" s="42">
        <f t="shared" si="231"/>
        <v>-4</v>
      </c>
      <c r="DQ676" s="20">
        <v>3.4750000000000001</v>
      </c>
      <c r="DR676">
        <v>23</v>
      </c>
      <c r="DS676">
        <v>0</v>
      </c>
      <c r="DT676">
        <v>0</v>
      </c>
      <c r="DU676">
        <v>0</v>
      </c>
      <c r="DV676">
        <v>0</v>
      </c>
      <c r="DW676">
        <v>1905</v>
      </c>
      <c r="DX676">
        <v>1762</v>
      </c>
      <c r="DY676">
        <v>1418</v>
      </c>
      <c r="DZ676">
        <v>1339</v>
      </c>
      <c r="EA676">
        <v>1009</v>
      </c>
      <c r="EB676">
        <v>999</v>
      </c>
      <c r="EC676">
        <v>92.47</v>
      </c>
      <c r="ED676">
        <v>89.59</v>
      </c>
      <c r="EE676">
        <v>105</v>
      </c>
      <c r="EF676">
        <v>85</v>
      </c>
      <c r="EG676" s="41">
        <f t="shared" si="232"/>
        <v>0.10406342913776016</v>
      </c>
      <c r="EH676" s="43">
        <f t="shared" si="233"/>
        <v>0.91491491491491495</v>
      </c>
      <c r="EI676" s="44">
        <f t="shared" si="234"/>
        <v>1.0189783440526752</v>
      </c>
      <c r="EJ676">
        <v>1902</v>
      </c>
      <c r="EK676">
        <v>1765</v>
      </c>
      <c r="EL676">
        <v>1410</v>
      </c>
      <c r="EM676">
        <v>1342</v>
      </c>
      <c r="EN676">
        <v>1003</v>
      </c>
      <c r="EO676">
        <v>1002</v>
      </c>
      <c r="EP676">
        <v>105</v>
      </c>
      <c r="EQ676">
        <v>84</v>
      </c>
      <c r="ER676">
        <v>875</v>
      </c>
      <c r="ES676">
        <v>863</v>
      </c>
      <c r="ET676">
        <v>328</v>
      </c>
      <c r="EU676">
        <v>354</v>
      </c>
      <c r="EV676">
        <v>53</v>
      </c>
      <c r="EW676">
        <v>42</v>
      </c>
      <c r="EX676">
        <v>156</v>
      </c>
      <c r="EY676">
        <v>149</v>
      </c>
      <c r="EZ676">
        <v>2.2000000000000002</v>
      </c>
      <c r="FA676">
        <v>5.5</v>
      </c>
      <c r="FB676">
        <v>7.8</v>
      </c>
      <c r="FC676" s="20">
        <v>52.91</v>
      </c>
      <c r="FD676" s="26">
        <f t="shared" si="235"/>
        <v>0.65320987654320983</v>
      </c>
      <c r="FE676">
        <v>3.3016999999999999</v>
      </c>
      <c r="FF676">
        <v>0.27</v>
      </c>
      <c r="FG676">
        <v>0.37</v>
      </c>
      <c r="FH676">
        <v>0.63</v>
      </c>
      <c r="FL676" s="42">
        <f t="shared" si="236"/>
        <v>238</v>
      </c>
      <c r="FM676" s="20">
        <f t="shared" si="237"/>
        <v>4.9130434782608692</v>
      </c>
      <c r="FN676" s="41">
        <v>4.0332497200000005E-2</v>
      </c>
      <c r="FO676" s="20">
        <f t="shared" si="238"/>
        <v>29.4</v>
      </c>
      <c r="FP676" s="20">
        <f t="shared" si="239"/>
        <v>34.695</v>
      </c>
      <c r="FQ676" s="20">
        <f t="shared" si="240"/>
        <v>115.20698719224204</v>
      </c>
      <c r="FR676">
        <v>1</v>
      </c>
      <c r="FS676" t="s">
        <v>455</v>
      </c>
      <c r="FT676">
        <v>46</v>
      </c>
      <c r="FV676" t="s">
        <v>711</v>
      </c>
      <c r="FW676" s="45">
        <v>3500000</v>
      </c>
      <c r="FX676" s="45">
        <v>3750000</v>
      </c>
      <c r="FY676">
        <v>390</v>
      </c>
      <c r="FZ676">
        <v>29</v>
      </c>
      <c r="GA676">
        <v>90</v>
      </c>
      <c r="GB676">
        <v>119</v>
      </c>
      <c r="GC676">
        <v>45</v>
      </c>
      <c r="GD676">
        <v>186</v>
      </c>
      <c r="GE676">
        <v>514</v>
      </c>
      <c r="GF676">
        <v>8097</v>
      </c>
      <c r="GG676">
        <v>6.3</v>
      </c>
      <c r="GH676">
        <v>20.2</v>
      </c>
      <c r="GI676">
        <v>26.4</v>
      </c>
      <c r="GJ676" s="42">
        <f t="shared" si="241"/>
        <v>29.4</v>
      </c>
    </row>
    <row r="677" spans="1:192" x14ac:dyDescent="0.45">
      <c r="A677" s="40">
        <v>32618</v>
      </c>
      <c r="B677" t="s">
        <v>3436</v>
      </c>
      <c r="C677" t="s">
        <v>475</v>
      </c>
      <c r="D677" t="s">
        <v>91</v>
      </c>
      <c r="E677" t="s">
        <v>91</v>
      </c>
      <c r="F677">
        <v>72</v>
      </c>
      <c r="G677">
        <v>195</v>
      </c>
      <c r="H677">
        <v>2007</v>
      </c>
      <c r="I677">
        <v>4</v>
      </c>
      <c r="J677">
        <v>112</v>
      </c>
      <c r="K677" t="s">
        <v>202</v>
      </c>
      <c r="L677">
        <v>2010</v>
      </c>
      <c r="M677">
        <v>28</v>
      </c>
      <c r="N677">
        <v>7</v>
      </c>
      <c r="O677">
        <v>8474098</v>
      </c>
      <c r="P677" t="s">
        <v>3463</v>
      </c>
      <c r="Q677" t="s">
        <v>3464</v>
      </c>
      <c r="R677" t="s">
        <v>3465</v>
      </c>
      <c r="S677" t="s">
        <v>1174</v>
      </c>
      <c r="T677" t="s">
        <v>949</v>
      </c>
      <c r="U677" t="s">
        <v>373</v>
      </c>
      <c r="V677">
        <v>76</v>
      </c>
      <c r="W677">
        <v>11</v>
      </c>
      <c r="X677">
        <v>13</v>
      </c>
      <c r="Y677">
        <v>8</v>
      </c>
      <c r="Z677">
        <v>24</v>
      </c>
      <c r="AA677">
        <v>11</v>
      </c>
      <c r="AB677">
        <v>54</v>
      </c>
      <c r="AC677" s="26">
        <f t="shared" si="220"/>
        <v>0.31578947368421051</v>
      </c>
      <c r="AD677" s="20">
        <f t="shared" si="221"/>
        <v>-2.1439999999999984</v>
      </c>
      <c r="AE677" s="20">
        <v>9.2829999999999995</v>
      </c>
      <c r="AF677">
        <v>6</v>
      </c>
      <c r="AG677">
        <v>-3.2</v>
      </c>
      <c r="AH677">
        <v>24</v>
      </c>
      <c r="AI677">
        <v>1444</v>
      </c>
      <c r="AJ677">
        <v>61284</v>
      </c>
      <c r="AK677" s="20">
        <v>1021.4</v>
      </c>
      <c r="AL677">
        <v>1021.4</v>
      </c>
      <c r="AM677">
        <v>1021</v>
      </c>
      <c r="AN677" s="26">
        <f t="shared" si="222"/>
        <v>13.439473684210526</v>
      </c>
      <c r="AO677">
        <v>22.49</v>
      </c>
      <c r="AP677" s="41">
        <f t="shared" si="223"/>
        <v>0.66666666666666663</v>
      </c>
      <c r="AQ677">
        <v>219</v>
      </c>
      <c r="AR677">
        <v>219</v>
      </c>
      <c r="AS677">
        <v>219</v>
      </c>
      <c r="AT677">
        <v>182</v>
      </c>
      <c r="AU677">
        <v>182</v>
      </c>
      <c r="AV677">
        <v>141</v>
      </c>
      <c r="AW677">
        <v>116</v>
      </c>
      <c r="AX677">
        <v>64</v>
      </c>
      <c r="AY677">
        <v>12</v>
      </c>
      <c r="AZ677">
        <v>17</v>
      </c>
      <c r="BA677" s="42">
        <f t="shared" si="224"/>
        <v>29</v>
      </c>
      <c r="BB677">
        <v>12.16</v>
      </c>
      <c r="BC677">
        <v>33.581600000000002</v>
      </c>
      <c r="BD677" s="20">
        <v>155.69999999999999</v>
      </c>
      <c r="BE677" s="20">
        <f t="shared" si="225"/>
        <v>374.7</v>
      </c>
      <c r="BF677" s="20">
        <f t="shared" si="226"/>
        <v>22.010965341687879</v>
      </c>
      <c r="BG677">
        <v>242</v>
      </c>
      <c r="BH677">
        <v>299</v>
      </c>
      <c r="BI677">
        <v>427</v>
      </c>
      <c r="BJ677" s="41">
        <f t="shared" si="227"/>
        <v>0.36173393124065772</v>
      </c>
      <c r="BK677">
        <v>84</v>
      </c>
      <c r="BL677">
        <v>84</v>
      </c>
      <c r="BM677">
        <v>99</v>
      </c>
      <c r="BN677" s="42">
        <f t="shared" si="228"/>
        <v>-15</v>
      </c>
      <c r="BO677">
        <v>41</v>
      </c>
      <c r="BP677">
        <v>32</v>
      </c>
      <c r="BQ677">
        <v>31</v>
      </c>
      <c r="BR677">
        <v>69</v>
      </c>
      <c r="BS677" s="41">
        <f t="shared" si="229"/>
        <v>7.301587301587302E-2</v>
      </c>
      <c r="BT677">
        <v>77</v>
      </c>
      <c r="BU677">
        <v>81</v>
      </c>
      <c r="BV677" s="41">
        <f t="shared" si="230"/>
        <v>0.48734177215189872</v>
      </c>
      <c r="BW677">
        <v>16</v>
      </c>
      <c r="BX677">
        <v>19</v>
      </c>
      <c r="BY677">
        <v>27</v>
      </c>
      <c r="BZ677">
        <v>28</v>
      </c>
      <c r="CA677">
        <v>34</v>
      </c>
      <c r="CB677">
        <v>34</v>
      </c>
      <c r="CC677">
        <v>17</v>
      </c>
      <c r="CD677">
        <v>19</v>
      </c>
      <c r="CE677">
        <v>26</v>
      </c>
      <c r="CF677">
        <v>30</v>
      </c>
      <c r="CG677">
        <v>51</v>
      </c>
      <c r="CH677">
        <v>52</v>
      </c>
      <c r="CI677">
        <v>0</v>
      </c>
      <c r="CJ677">
        <v>0</v>
      </c>
      <c r="CK677">
        <v>4</v>
      </c>
      <c r="CL677">
        <v>2</v>
      </c>
      <c r="CM677">
        <v>0</v>
      </c>
      <c r="CN677">
        <v>0</v>
      </c>
      <c r="CO677">
        <v>0</v>
      </c>
      <c r="CP677">
        <v>2</v>
      </c>
      <c r="CQ677">
        <v>2</v>
      </c>
      <c r="CR677">
        <v>3</v>
      </c>
      <c r="CS677">
        <v>0</v>
      </c>
      <c r="CT677">
        <v>0</v>
      </c>
      <c r="CU677">
        <v>1</v>
      </c>
      <c r="CV677">
        <v>3</v>
      </c>
      <c r="CW677">
        <v>0</v>
      </c>
      <c r="CX677">
        <v>0</v>
      </c>
      <c r="CY677">
        <v>3</v>
      </c>
      <c r="CZ677">
        <v>38</v>
      </c>
      <c r="DA677">
        <v>18</v>
      </c>
      <c r="DB677">
        <v>5</v>
      </c>
      <c r="DC677">
        <v>30</v>
      </c>
      <c r="DD677">
        <v>24</v>
      </c>
      <c r="DE677">
        <v>8</v>
      </c>
      <c r="DF677">
        <v>2</v>
      </c>
      <c r="DG677">
        <v>54</v>
      </c>
      <c r="DH677">
        <v>9</v>
      </c>
      <c r="DI677">
        <v>6</v>
      </c>
      <c r="DJ677">
        <v>8</v>
      </c>
      <c r="DK677">
        <v>6</v>
      </c>
      <c r="DL677">
        <v>2</v>
      </c>
      <c r="DM677">
        <v>6</v>
      </c>
      <c r="DN677">
        <v>4</v>
      </c>
      <c r="DO677">
        <v>2</v>
      </c>
      <c r="DP677" s="42">
        <f t="shared" si="231"/>
        <v>-3</v>
      </c>
      <c r="DQ677" s="20">
        <v>-0.80100000000000005</v>
      </c>
      <c r="DR677">
        <v>7</v>
      </c>
      <c r="DS677">
        <v>2</v>
      </c>
      <c r="DT677">
        <v>0</v>
      </c>
      <c r="DU677">
        <v>0</v>
      </c>
      <c r="DV677">
        <v>0</v>
      </c>
      <c r="DW677">
        <v>801</v>
      </c>
      <c r="DX677">
        <v>1173</v>
      </c>
      <c r="DY677">
        <v>632</v>
      </c>
      <c r="DZ677">
        <v>876</v>
      </c>
      <c r="EA677">
        <v>481</v>
      </c>
      <c r="EB677">
        <v>668</v>
      </c>
      <c r="EC677">
        <v>37.35</v>
      </c>
      <c r="ED677">
        <v>58.46</v>
      </c>
      <c r="EE677">
        <v>36</v>
      </c>
      <c r="EF677">
        <v>53</v>
      </c>
      <c r="EG677" s="41">
        <f t="shared" si="232"/>
        <v>7.4844074844074848E-2</v>
      </c>
      <c r="EH677" s="43">
        <f t="shared" si="233"/>
        <v>0.9206586826347305</v>
      </c>
      <c r="EI677" s="44">
        <f t="shared" si="234"/>
        <v>0.99550275747880534</v>
      </c>
      <c r="EJ677">
        <v>801</v>
      </c>
      <c r="EK677">
        <v>1175</v>
      </c>
      <c r="EL677">
        <v>634</v>
      </c>
      <c r="EM677">
        <v>878</v>
      </c>
      <c r="EN677">
        <v>482</v>
      </c>
      <c r="EO677">
        <v>669</v>
      </c>
      <c r="EP677">
        <v>36</v>
      </c>
      <c r="EQ677">
        <v>53</v>
      </c>
      <c r="ER677">
        <v>346</v>
      </c>
      <c r="ES677">
        <v>560</v>
      </c>
      <c r="ET677">
        <v>149</v>
      </c>
      <c r="EU677">
        <v>218</v>
      </c>
      <c r="EV677">
        <v>23</v>
      </c>
      <c r="EW677">
        <v>31</v>
      </c>
      <c r="EX677">
        <v>105</v>
      </c>
      <c r="EY677">
        <v>84</v>
      </c>
      <c r="EZ677">
        <v>0.7</v>
      </c>
      <c r="FA677">
        <v>1.3</v>
      </c>
      <c r="FB677">
        <v>2</v>
      </c>
      <c r="FC677" s="20">
        <v>25.73</v>
      </c>
      <c r="FD677" s="26">
        <f t="shared" si="235"/>
        <v>0.33855263157894738</v>
      </c>
      <c r="FE677">
        <v>2.7616000000000001</v>
      </c>
      <c r="FF677">
        <v>-0.13</v>
      </c>
      <c r="FG677">
        <v>-7.0000000000000007E-2</v>
      </c>
      <c r="FH677">
        <v>-0.2</v>
      </c>
      <c r="FL677" s="42">
        <f t="shared" si="236"/>
        <v>179</v>
      </c>
      <c r="FM677" s="20">
        <f t="shared" si="237"/>
        <v>16.428571428571427</v>
      </c>
      <c r="FN677" s="41">
        <v>5.0719748100000003E-2</v>
      </c>
      <c r="FO677" s="20">
        <f t="shared" si="238"/>
        <v>21.6</v>
      </c>
      <c r="FP677" s="20">
        <f t="shared" si="239"/>
        <v>23.8398</v>
      </c>
      <c r="FQ677" s="20">
        <f t="shared" si="240"/>
        <v>115.95848834932447</v>
      </c>
      <c r="FR677">
        <v>9</v>
      </c>
      <c r="FS677" t="s">
        <v>3466</v>
      </c>
      <c r="FT677">
        <v>253</v>
      </c>
      <c r="FV677" t="s">
        <v>711</v>
      </c>
      <c r="FW677" s="45">
        <v>950000</v>
      </c>
      <c r="FX677" s="45">
        <v>950000</v>
      </c>
      <c r="FY677">
        <v>326</v>
      </c>
      <c r="FZ677">
        <v>48</v>
      </c>
      <c r="GA677">
        <v>62</v>
      </c>
      <c r="GB677">
        <v>110</v>
      </c>
      <c r="GC677">
        <v>-8</v>
      </c>
      <c r="GD677">
        <v>87</v>
      </c>
      <c r="GE677">
        <v>620</v>
      </c>
      <c r="GF677">
        <v>4391</v>
      </c>
      <c r="GG677">
        <v>5.2</v>
      </c>
      <c r="GH677">
        <v>4.3</v>
      </c>
      <c r="GI677">
        <v>9.4</v>
      </c>
      <c r="GJ677" s="42">
        <f t="shared" si="241"/>
        <v>21.6</v>
      </c>
    </row>
    <row r="678" spans="1:192" x14ac:dyDescent="0.45">
      <c r="A678" s="40">
        <v>34996</v>
      </c>
      <c r="B678" t="s">
        <v>3467</v>
      </c>
      <c r="C678" t="s">
        <v>1029</v>
      </c>
      <c r="D678" t="s">
        <v>107</v>
      </c>
      <c r="E678" t="s">
        <v>107</v>
      </c>
      <c r="F678">
        <v>71</v>
      </c>
      <c r="G678">
        <v>181</v>
      </c>
      <c r="H678">
        <v>2014</v>
      </c>
      <c r="I678">
        <v>1</v>
      </c>
      <c r="J678">
        <v>19</v>
      </c>
      <c r="K678" t="s">
        <v>202</v>
      </c>
      <c r="L678">
        <v>2016</v>
      </c>
      <c r="M678">
        <v>22</v>
      </c>
      <c r="N678">
        <v>2</v>
      </c>
      <c r="O678">
        <v>8477950</v>
      </c>
      <c r="P678" t="s">
        <v>3468</v>
      </c>
      <c r="Q678" t="s">
        <v>3469</v>
      </c>
      <c r="R678" t="s">
        <v>3470</v>
      </c>
      <c r="S678" t="s">
        <v>3471</v>
      </c>
      <c r="T678" t="s">
        <v>720</v>
      </c>
      <c r="U678" t="s">
        <v>279</v>
      </c>
      <c r="V678">
        <v>32</v>
      </c>
      <c r="W678">
        <v>0</v>
      </c>
      <c r="X678">
        <v>8</v>
      </c>
      <c r="Y678">
        <v>6</v>
      </c>
      <c r="Z678">
        <v>8</v>
      </c>
      <c r="AA678">
        <v>20</v>
      </c>
      <c r="AB678">
        <v>45</v>
      </c>
      <c r="AC678" s="26">
        <f t="shared" si="220"/>
        <v>0.25</v>
      </c>
      <c r="AD678" s="20">
        <f t="shared" si="221"/>
        <v>-3.4871794871794872</v>
      </c>
      <c r="AE678" s="20">
        <v>2.3940000000000001</v>
      </c>
      <c r="AF678">
        <v>-18</v>
      </c>
      <c r="AG678">
        <v>0.60000000000000009</v>
      </c>
      <c r="AH678">
        <v>11</v>
      </c>
      <c r="AI678">
        <v>711</v>
      </c>
      <c r="AJ678">
        <v>31794</v>
      </c>
      <c r="AK678" s="20">
        <v>529.9</v>
      </c>
      <c r="AL678">
        <v>530.53</v>
      </c>
      <c r="AM678">
        <v>530</v>
      </c>
      <c r="AN678" s="26">
        <f t="shared" si="222"/>
        <v>16.559374999999999</v>
      </c>
      <c r="AO678">
        <v>27.75</v>
      </c>
      <c r="AP678" s="41">
        <f t="shared" si="223"/>
        <v>0.36363636363636365</v>
      </c>
      <c r="AQ678">
        <v>107</v>
      </c>
      <c r="AR678">
        <v>107</v>
      </c>
      <c r="AS678">
        <v>107</v>
      </c>
      <c r="AT678">
        <v>82</v>
      </c>
      <c r="AU678">
        <v>82</v>
      </c>
      <c r="AV678">
        <v>68</v>
      </c>
      <c r="AW678">
        <v>29</v>
      </c>
      <c r="AX678">
        <v>7</v>
      </c>
      <c r="AY678">
        <v>3</v>
      </c>
      <c r="AZ678">
        <v>5</v>
      </c>
      <c r="BA678" s="42">
        <f t="shared" si="224"/>
        <v>8</v>
      </c>
      <c r="BB678">
        <v>2.92</v>
      </c>
      <c r="BC678">
        <v>45.823500000000003</v>
      </c>
      <c r="BD678" s="20">
        <v>112.3</v>
      </c>
      <c r="BE678" s="20">
        <f t="shared" si="225"/>
        <v>219.3</v>
      </c>
      <c r="BF678" s="20">
        <f t="shared" si="226"/>
        <v>24.801613480858766</v>
      </c>
      <c r="BG678">
        <v>204</v>
      </c>
      <c r="BH678">
        <v>157</v>
      </c>
      <c r="BI678">
        <v>94</v>
      </c>
      <c r="BJ678" s="41">
        <f t="shared" si="227"/>
        <v>0.68456375838926176</v>
      </c>
      <c r="BK678">
        <v>31</v>
      </c>
      <c r="BL678">
        <v>31</v>
      </c>
      <c r="BM678">
        <v>37</v>
      </c>
      <c r="BN678" s="42">
        <f t="shared" si="228"/>
        <v>-6</v>
      </c>
      <c r="BO678">
        <v>14</v>
      </c>
      <c r="BP678">
        <v>29</v>
      </c>
      <c r="BQ678">
        <v>6</v>
      </c>
      <c r="BR678">
        <v>42</v>
      </c>
      <c r="BS678" s="41">
        <f t="shared" si="229"/>
        <v>9.9762470308788598E-2</v>
      </c>
      <c r="BT678">
        <v>1</v>
      </c>
      <c r="BU678">
        <v>0</v>
      </c>
      <c r="BV678" s="41">
        <f t="shared" si="230"/>
        <v>1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4</v>
      </c>
      <c r="CZ678">
        <v>9</v>
      </c>
      <c r="DA678">
        <v>1</v>
      </c>
      <c r="DB678">
        <v>0</v>
      </c>
      <c r="DC678">
        <v>15</v>
      </c>
      <c r="DD678">
        <v>12</v>
      </c>
      <c r="DE678">
        <v>1</v>
      </c>
      <c r="DF678">
        <v>1</v>
      </c>
      <c r="DG678">
        <v>38</v>
      </c>
      <c r="DH678">
        <v>4</v>
      </c>
      <c r="DI678">
        <v>3</v>
      </c>
      <c r="DJ678">
        <v>4</v>
      </c>
      <c r="DK678">
        <v>3</v>
      </c>
      <c r="DL678">
        <v>1</v>
      </c>
      <c r="DM678">
        <v>4</v>
      </c>
      <c r="DN678">
        <v>3</v>
      </c>
      <c r="DO678">
        <v>1</v>
      </c>
      <c r="DP678" s="42">
        <f t="shared" si="231"/>
        <v>-1</v>
      </c>
      <c r="DQ678" s="20">
        <v>2.423</v>
      </c>
      <c r="DR678">
        <v>3</v>
      </c>
      <c r="DS678">
        <v>1</v>
      </c>
      <c r="DT678">
        <v>0</v>
      </c>
      <c r="DU678">
        <v>0</v>
      </c>
      <c r="DV678">
        <v>0</v>
      </c>
      <c r="DW678">
        <v>565</v>
      </c>
      <c r="DX678">
        <v>490</v>
      </c>
      <c r="DY678">
        <v>441</v>
      </c>
      <c r="DZ678">
        <v>379</v>
      </c>
      <c r="EA678">
        <v>334</v>
      </c>
      <c r="EB678">
        <v>293</v>
      </c>
      <c r="EC678">
        <v>28.95</v>
      </c>
      <c r="ED678">
        <v>23.8</v>
      </c>
      <c r="EE678">
        <v>22</v>
      </c>
      <c r="EF678">
        <v>34</v>
      </c>
      <c r="EG678" s="41">
        <f t="shared" si="232"/>
        <v>6.5868263473053898E-2</v>
      </c>
      <c r="EH678" s="43">
        <f t="shared" si="233"/>
        <v>0.88395904436860073</v>
      </c>
      <c r="EI678" s="44">
        <f t="shared" si="234"/>
        <v>0.94982730784165459</v>
      </c>
      <c r="EJ678">
        <v>568</v>
      </c>
      <c r="EK678">
        <v>488</v>
      </c>
      <c r="EL678">
        <v>444</v>
      </c>
      <c r="EM678">
        <v>377</v>
      </c>
      <c r="EN678">
        <v>339</v>
      </c>
      <c r="EO678">
        <v>291</v>
      </c>
      <c r="EP678">
        <v>22</v>
      </c>
      <c r="EQ678">
        <v>33</v>
      </c>
      <c r="ER678">
        <v>280</v>
      </c>
      <c r="ES678">
        <v>251</v>
      </c>
      <c r="ET678">
        <v>139</v>
      </c>
      <c r="EU678">
        <v>100</v>
      </c>
      <c r="EV678">
        <v>12</v>
      </c>
      <c r="EW678">
        <v>14</v>
      </c>
      <c r="EX678">
        <v>38</v>
      </c>
      <c r="EY678">
        <v>31</v>
      </c>
      <c r="EZ678">
        <v>0.2</v>
      </c>
      <c r="FA678">
        <v>-0.2</v>
      </c>
      <c r="FB678">
        <v>0</v>
      </c>
      <c r="FC678" s="20">
        <v>9.41</v>
      </c>
      <c r="FD678" s="26">
        <f t="shared" si="235"/>
        <v>0.2940625</v>
      </c>
      <c r="FE678">
        <v>5.6100000000000004E-2</v>
      </c>
      <c r="FF678">
        <v>-0.25</v>
      </c>
      <c r="FG678">
        <v>-0.15</v>
      </c>
      <c r="FH678">
        <v>-0.4</v>
      </c>
      <c r="FL678" s="42">
        <f t="shared" si="236"/>
        <v>85</v>
      </c>
      <c r="FM678" s="20">
        <f t="shared" si="237"/>
        <v>12.333333333333334</v>
      </c>
      <c r="FN678" s="41">
        <v>0</v>
      </c>
      <c r="FO678" s="20">
        <f t="shared" si="238"/>
        <v>6.9</v>
      </c>
      <c r="FP678" s="20">
        <f t="shared" si="239"/>
        <v>8.4846000000000004</v>
      </c>
      <c r="FQ678" s="20">
        <f t="shared" si="240"/>
        <v>119.31464761653442</v>
      </c>
      <c r="FR678">
        <v>12</v>
      </c>
      <c r="FS678" t="s">
        <v>136</v>
      </c>
      <c r="FT678">
        <v>185</v>
      </c>
      <c r="FU678" t="s">
        <v>721</v>
      </c>
      <c r="FV678" t="s">
        <v>751</v>
      </c>
      <c r="FW678" s="45">
        <v>832500</v>
      </c>
      <c r="FX678" s="45">
        <v>863333</v>
      </c>
      <c r="FY678">
        <v>71</v>
      </c>
      <c r="FZ678">
        <v>5</v>
      </c>
      <c r="GA678">
        <v>17</v>
      </c>
      <c r="GB678">
        <v>22</v>
      </c>
      <c r="GC678">
        <v>-31</v>
      </c>
      <c r="GD678">
        <v>48</v>
      </c>
      <c r="GE678">
        <v>128</v>
      </c>
      <c r="GF678">
        <v>1197</v>
      </c>
      <c r="GG678">
        <v>1.4</v>
      </c>
      <c r="GH678">
        <v>0.2</v>
      </c>
      <c r="GI678">
        <v>1.7000000000000002</v>
      </c>
      <c r="GJ678" s="42">
        <f t="shared" si="241"/>
        <v>6.9</v>
      </c>
    </row>
    <row r="679" spans="1:192" x14ac:dyDescent="0.45">
      <c r="A679" s="40">
        <v>32291</v>
      </c>
      <c r="B679" t="s">
        <v>3472</v>
      </c>
      <c r="C679" t="s">
        <v>126</v>
      </c>
      <c r="D679" t="s">
        <v>91</v>
      </c>
      <c r="E679" t="s">
        <v>91</v>
      </c>
      <c r="F679">
        <v>72</v>
      </c>
      <c r="G679">
        <v>200</v>
      </c>
      <c r="H679">
        <v>2007</v>
      </c>
      <c r="I679">
        <v>1</v>
      </c>
      <c r="J679">
        <v>26</v>
      </c>
      <c r="K679" t="s">
        <v>202</v>
      </c>
      <c r="L679">
        <v>2007</v>
      </c>
      <c r="M679">
        <v>29</v>
      </c>
      <c r="N679">
        <v>11</v>
      </c>
      <c r="O679">
        <v>8474102</v>
      </c>
      <c r="P679" t="s">
        <v>3473</v>
      </c>
      <c r="Q679" t="s">
        <v>3474</v>
      </c>
      <c r="R679" t="s">
        <v>3475</v>
      </c>
      <c r="S679" t="s">
        <v>774</v>
      </c>
      <c r="T679" t="s">
        <v>725</v>
      </c>
      <c r="U679" t="s">
        <v>917</v>
      </c>
      <c r="V679">
        <v>70</v>
      </c>
      <c r="W679">
        <v>16</v>
      </c>
      <c r="X679">
        <v>50</v>
      </c>
      <c r="Y679">
        <v>34</v>
      </c>
      <c r="Z679">
        <v>66</v>
      </c>
      <c r="AA679">
        <v>3</v>
      </c>
      <c r="AB679">
        <v>12</v>
      </c>
      <c r="AC679" s="26">
        <f t="shared" si="220"/>
        <v>0.94285714285714284</v>
      </c>
      <c r="AD679" s="20">
        <f t="shared" si="221"/>
        <v>25.417177914110432</v>
      </c>
      <c r="AE679" s="20">
        <v>23.158000000000001</v>
      </c>
      <c r="AF679">
        <v>1</v>
      </c>
      <c r="AG679">
        <v>0.8</v>
      </c>
      <c r="AH679">
        <v>50</v>
      </c>
      <c r="AI679">
        <v>1429</v>
      </c>
      <c r="AJ679">
        <v>74795</v>
      </c>
      <c r="AK679" s="20">
        <v>1246.5833333333001</v>
      </c>
      <c r="AL679">
        <v>1245.7</v>
      </c>
      <c r="AM679">
        <v>1247</v>
      </c>
      <c r="AN679" s="26">
        <f t="shared" si="222"/>
        <v>17.808333333333334</v>
      </c>
      <c r="AO679">
        <v>29.38</v>
      </c>
      <c r="AP679" s="41">
        <f t="shared" si="223"/>
        <v>0.75</v>
      </c>
      <c r="AQ679">
        <v>232</v>
      </c>
      <c r="AR679">
        <v>234</v>
      </c>
      <c r="AS679">
        <v>235</v>
      </c>
      <c r="AT679">
        <v>163</v>
      </c>
      <c r="AU679">
        <v>165</v>
      </c>
      <c r="AV679">
        <v>126</v>
      </c>
      <c r="AW679">
        <v>126</v>
      </c>
      <c r="AX679">
        <v>33</v>
      </c>
      <c r="AY679">
        <v>9</v>
      </c>
      <c r="AZ679">
        <v>20</v>
      </c>
      <c r="BA679" s="42">
        <f t="shared" si="224"/>
        <v>29</v>
      </c>
      <c r="BB679">
        <v>12.57</v>
      </c>
      <c r="BC679">
        <v>34.134900000000002</v>
      </c>
      <c r="BD679" s="20">
        <v>439.5</v>
      </c>
      <c r="BE679" s="20">
        <f t="shared" si="225"/>
        <v>671.5</v>
      </c>
      <c r="BF679" s="20">
        <f t="shared" si="226"/>
        <v>32.343260817211203</v>
      </c>
      <c r="BG679">
        <v>514</v>
      </c>
      <c r="BH679">
        <v>406</v>
      </c>
      <c r="BI679">
        <v>326</v>
      </c>
      <c r="BJ679" s="41">
        <f t="shared" si="227"/>
        <v>0.61190476190476195</v>
      </c>
      <c r="BK679">
        <v>118</v>
      </c>
      <c r="BL679">
        <v>118</v>
      </c>
      <c r="BM679">
        <v>123</v>
      </c>
      <c r="BN679" s="42">
        <f t="shared" si="228"/>
        <v>-5</v>
      </c>
      <c r="BO679">
        <v>39</v>
      </c>
      <c r="BP679">
        <v>33</v>
      </c>
      <c r="BQ679">
        <v>48</v>
      </c>
      <c r="BR679">
        <v>20</v>
      </c>
      <c r="BS679" s="41">
        <f t="shared" si="229"/>
        <v>2.3923444976076555E-2</v>
      </c>
      <c r="BT679">
        <v>96</v>
      </c>
      <c r="BU679">
        <v>142</v>
      </c>
      <c r="BV679" s="41">
        <f t="shared" si="230"/>
        <v>0.40336134453781514</v>
      </c>
      <c r="BW679">
        <v>4</v>
      </c>
      <c r="BX679">
        <v>14</v>
      </c>
      <c r="BY679">
        <v>16</v>
      </c>
      <c r="BZ679">
        <v>23</v>
      </c>
      <c r="CA679">
        <v>76</v>
      </c>
      <c r="CB679">
        <v>105</v>
      </c>
      <c r="CC679">
        <v>24</v>
      </c>
      <c r="CD679">
        <v>38</v>
      </c>
      <c r="CE679">
        <v>28</v>
      </c>
      <c r="CF679">
        <v>50</v>
      </c>
      <c r="CG679">
        <v>66</v>
      </c>
      <c r="CH679">
        <v>99</v>
      </c>
      <c r="CI679">
        <v>0</v>
      </c>
      <c r="CJ679">
        <v>3</v>
      </c>
      <c r="CK679">
        <v>3</v>
      </c>
      <c r="CL679">
        <v>4</v>
      </c>
      <c r="CM679">
        <v>3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4</v>
      </c>
      <c r="CT679">
        <v>0</v>
      </c>
      <c r="CU679">
        <v>0</v>
      </c>
      <c r="CV679">
        <v>10</v>
      </c>
      <c r="CW679">
        <v>0</v>
      </c>
      <c r="CX679">
        <v>4</v>
      </c>
      <c r="CY679">
        <v>4</v>
      </c>
      <c r="CZ679">
        <v>31</v>
      </c>
      <c r="DA679">
        <v>7</v>
      </c>
      <c r="DB679">
        <v>5</v>
      </c>
      <c r="DC679">
        <v>14</v>
      </c>
      <c r="DD679">
        <v>25</v>
      </c>
      <c r="DE679">
        <v>4</v>
      </c>
      <c r="DF679">
        <v>1</v>
      </c>
      <c r="DG679">
        <v>70</v>
      </c>
      <c r="DH679">
        <v>25</v>
      </c>
      <c r="DI679">
        <v>25</v>
      </c>
      <c r="DJ679">
        <v>26</v>
      </c>
      <c r="DK679">
        <v>26</v>
      </c>
      <c r="DL679">
        <v>0</v>
      </c>
      <c r="DM679">
        <v>25</v>
      </c>
      <c r="DN679">
        <v>25</v>
      </c>
      <c r="DO679">
        <v>0</v>
      </c>
      <c r="DP679" s="42">
        <f t="shared" si="231"/>
        <v>0</v>
      </c>
      <c r="DQ679" s="20">
        <v>-0.48299999999999998</v>
      </c>
      <c r="DR679">
        <v>25</v>
      </c>
      <c r="DS679">
        <v>0</v>
      </c>
      <c r="DT679">
        <v>0</v>
      </c>
      <c r="DU679">
        <v>0</v>
      </c>
      <c r="DV679">
        <v>0</v>
      </c>
      <c r="DW679">
        <v>1297</v>
      </c>
      <c r="DX679">
        <v>1090</v>
      </c>
      <c r="DY679">
        <v>946</v>
      </c>
      <c r="DZ679">
        <v>816</v>
      </c>
      <c r="EA679">
        <v>685</v>
      </c>
      <c r="EB679">
        <v>592</v>
      </c>
      <c r="EC679">
        <v>62.51</v>
      </c>
      <c r="ED679">
        <v>50.24</v>
      </c>
      <c r="EE679">
        <v>88</v>
      </c>
      <c r="EF679">
        <v>62</v>
      </c>
      <c r="EG679" s="41">
        <f t="shared" si="232"/>
        <v>0.12846715328467154</v>
      </c>
      <c r="EH679" s="43">
        <f t="shared" si="233"/>
        <v>0.89527027027027029</v>
      </c>
      <c r="EI679" s="44">
        <f t="shared" si="234"/>
        <v>1.0237374235549419</v>
      </c>
      <c r="EJ679">
        <v>1306</v>
      </c>
      <c r="EK679">
        <v>1091</v>
      </c>
      <c r="EL679">
        <v>955</v>
      </c>
      <c r="EM679">
        <v>818</v>
      </c>
      <c r="EN679">
        <v>690</v>
      </c>
      <c r="EO679">
        <v>594</v>
      </c>
      <c r="EP679">
        <v>89</v>
      </c>
      <c r="EQ679">
        <v>62</v>
      </c>
      <c r="ER679">
        <v>670</v>
      </c>
      <c r="ES679">
        <v>538</v>
      </c>
      <c r="ET679">
        <v>203</v>
      </c>
      <c r="EU679">
        <v>208</v>
      </c>
      <c r="EV679">
        <v>42</v>
      </c>
      <c r="EW679">
        <v>36</v>
      </c>
      <c r="EX679">
        <v>85</v>
      </c>
      <c r="EY679">
        <v>81</v>
      </c>
      <c r="EZ679">
        <v>5.0999999999999996</v>
      </c>
      <c r="FA679">
        <v>1.3</v>
      </c>
      <c r="FB679">
        <v>6.4</v>
      </c>
      <c r="FC679" s="20">
        <v>50.85</v>
      </c>
      <c r="FD679" s="26">
        <f t="shared" si="235"/>
        <v>0.72642857142857142</v>
      </c>
      <c r="FE679">
        <v>6.4797000000000002</v>
      </c>
      <c r="FF679">
        <v>-0.02</v>
      </c>
      <c r="FG679">
        <v>0</v>
      </c>
      <c r="FH679">
        <v>-0.02</v>
      </c>
      <c r="FI679">
        <v>5</v>
      </c>
      <c r="FJ679">
        <v>1</v>
      </c>
      <c r="FK679">
        <v>0</v>
      </c>
      <c r="FL679" s="42">
        <f t="shared" si="236"/>
        <v>188</v>
      </c>
      <c r="FM679" s="20">
        <f t="shared" si="237"/>
        <v>6.64</v>
      </c>
      <c r="FN679" s="41">
        <v>7.4376417200000003E-2</v>
      </c>
      <c r="FO679" s="20">
        <f t="shared" si="238"/>
        <v>61</v>
      </c>
      <c r="FP679" s="20">
        <f t="shared" si="239"/>
        <v>65.903400000000005</v>
      </c>
      <c r="FQ679" s="20">
        <f t="shared" si="240"/>
        <v>114.97150196676567</v>
      </c>
      <c r="FR679">
        <v>4</v>
      </c>
      <c r="FS679" t="s">
        <v>189</v>
      </c>
      <c r="FT679">
        <v>195</v>
      </c>
      <c r="FU679" t="s">
        <v>731</v>
      </c>
      <c r="FV679" t="s">
        <v>711</v>
      </c>
      <c r="FW679" s="45">
        <v>3750000</v>
      </c>
      <c r="FX679" s="45">
        <v>3750000</v>
      </c>
      <c r="FY679">
        <v>722</v>
      </c>
      <c r="FZ679">
        <v>175</v>
      </c>
      <c r="GA679">
        <v>269</v>
      </c>
      <c r="GB679">
        <v>444</v>
      </c>
      <c r="GC679">
        <v>2</v>
      </c>
      <c r="GD679">
        <v>550</v>
      </c>
      <c r="GE679">
        <v>1461</v>
      </c>
      <c r="GF679">
        <v>12011</v>
      </c>
      <c r="GG679">
        <v>34</v>
      </c>
      <c r="GH679">
        <v>14.8</v>
      </c>
      <c r="GI679">
        <v>48.8</v>
      </c>
      <c r="GJ679" s="42">
        <f t="shared" si="241"/>
        <v>61</v>
      </c>
    </row>
    <row r="680" spans="1:192" x14ac:dyDescent="0.45">
      <c r="A680" s="40">
        <v>35768</v>
      </c>
      <c r="B680" t="s">
        <v>1810</v>
      </c>
      <c r="C680" t="s">
        <v>1430</v>
      </c>
      <c r="D680" t="s">
        <v>107</v>
      </c>
      <c r="E680" t="s">
        <v>107</v>
      </c>
      <c r="F680">
        <v>72</v>
      </c>
      <c r="G680">
        <v>193</v>
      </c>
      <c r="H680">
        <v>2016</v>
      </c>
      <c r="I680">
        <v>1</v>
      </c>
      <c r="J680">
        <v>15</v>
      </c>
      <c r="K680" t="s">
        <v>202</v>
      </c>
      <c r="L680">
        <v>2017</v>
      </c>
      <c r="M680">
        <v>20</v>
      </c>
      <c r="N680">
        <v>1</v>
      </c>
      <c r="O680">
        <v>8479316</v>
      </c>
      <c r="P680" t="s">
        <v>3476</v>
      </c>
      <c r="Q680" t="s">
        <v>3477</v>
      </c>
      <c r="R680" t="s">
        <v>3478</v>
      </c>
      <c r="S680" t="s">
        <v>1009</v>
      </c>
      <c r="T680" t="s">
        <v>716</v>
      </c>
      <c r="U680" t="s">
        <v>30</v>
      </c>
      <c r="V680">
        <v>19</v>
      </c>
      <c r="W680">
        <v>2</v>
      </c>
      <c r="X680">
        <v>2</v>
      </c>
      <c r="Y680">
        <v>1</v>
      </c>
      <c r="Z680">
        <v>4</v>
      </c>
      <c r="AA680">
        <v>23</v>
      </c>
      <c r="AB680">
        <v>72</v>
      </c>
      <c r="AC680" s="26">
        <f t="shared" si="220"/>
        <v>0.21052631578947367</v>
      </c>
      <c r="AD680" s="20">
        <f t="shared" si="221"/>
        <v>0</v>
      </c>
      <c r="AE680" s="20">
        <v>1.587</v>
      </c>
      <c r="AF680">
        <v>-3</v>
      </c>
      <c r="AG680">
        <v>-2.6</v>
      </c>
      <c r="AH680">
        <v>13</v>
      </c>
      <c r="AI680">
        <v>336</v>
      </c>
      <c r="AJ680">
        <v>14795</v>
      </c>
      <c r="AK680" s="20">
        <v>246.58333333332999</v>
      </c>
      <c r="AL680">
        <v>246.58</v>
      </c>
      <c r="AM680">
        <v>247</v>
      </c>
      <c r="AN680" s="26">
        <f t="shared" si="222"/>
        <v>12.978070175438598</v>
      </c>
      <c r="AO680">
        <v>21.97</v>
      </c>
      <c r="AP680" s="41">
        <f t="shared" si="223"/>
        <v>0.8</v>
      </c>
      <c r="AQ680">
        <v>54</v>
      </c>
      <c r="AR680">
        <v>54</v>
      </c>
      <c r="AS680">
        <v>54</v>
      </c>
      <c r="AT680">
        <v>40</v>
      </c>
      <c r="AU680">
        <v>40</v>
      </c>
      <c r="AV680">
        <v>32</v>
      </c>
      <c r="AW680">
        <v>26</v>
      </c>
      <c r="AX680">
        <v>10</v>
      </c>
      <c r="AY680">
        <v>3</v>
      </c>
      <c r="AZ680">
        <v>2</v>
      </c>
      <c r="BA680" s="42">
        <f t="shared" si="224"/>
        <v>5</v>
      </c>
      <c r="BB680">
        <v>1.83</v>
      </c>
      <c r="BC680">
        <v>38.968800000000002</v>
      </c>
      <c r="BD680" s="20">
        <v>0</v>
      </c>
      <c r="BE680" s="20">
        <f t="shared" si="225"/>
        <v>54</v>
      </c>
      <c r="BF680" s="20">
        <f t="shared" si="226"/>
        <v>13.139751804688132</v>
      </c>
      <c r="BG680">
        <v>78</v>
      </c>
      <c r="BH680">
        <v>86</v>
      </c>
      <c r="BI680">
        <v>83</v>
      </c>
      <c r="BJ680" s="41">
        <f t="shared" si="227"/>
        <v>0.48447204968944102</v>
      </c>
      <c r="BK680">
        <v>34</v>
      </c>
      <c r="BL680">
        <v>34</v>
      </c>
      <c r="BM680">
        <v>19</v>
      </c>
      <c r="BN680" s="42">
        <f t="shared" si="228"/>
        <v>15</v>
      </c>
      <c r="BO680">
        <v>8</v>
      </c>
      <c r="BP680">
        <v>4</v>
      </c>
      <c r="BQ680">
        <v>2</v>
      </c>
      <c r="BR680">
        <v>8</v>
      </c>
      <c r="BS680" s="41">
        <f t="shared" si="229"/>
        <v>4.5977011494252873E-2</v>
      </c>
      <c r="BT680">
        <v>24</v>
      </c>
      <c r="BU680">
        <v>30</v>
      </c>
      <c r="BV680" s="41">
        <f t="shared" si="230"/>
        <v>0.44444444444444442</v>
      </c>
      <c r="BW680">
        <v>9</v>
      </c>
      <c r="BX680">
        <v>14</v>
      </c>
      <c r="BY680">
        <v>3</v>
      </c>
      <c r="BZ680">
        <v>4</v>
      </c>
      <c r="CA680">
        <v>12</v>
      </c>
      <c r="CB680">
        <v>12</v>
      </c>
      <c r="CC680">
        <v>3</v>
      </c>
      <c r="CD680">
        <v>10</v>
      </c>
      <c r="CE680">
        <v>9</v>
      </c>
      <c r="CF680">
        <v>10</v>
      </c>
      <c r="CG680">
        <v>18</v>
      </c>
      <c r="CH680">
        <v>20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2</v>
      </c>
      <c r="CW680">
        <v>0</v>
      </c>
      <c r="CX680">
        <v>0</v>
      </c>
      <c r="CY680">
        <v>0</v>
      </c>
      <c r="CZ680">
        <v>8</v>
      </c>
      <c r="DA680">
        <v>0</v>
      </c>
      <c r="DB680">
        <v>1</v>
      </c>
      <c r="DC680">
        <v>0</v>
      </c>
      <c r="DD680">
        <v>10</v>
      </c>
      <c r="DE680">
        <v>1</v>
      </c>
      <c r="DF680">
        <v>0</v>
      </c>
      <c r="DG680">
        <v>20</v>
      </c>
      <c r="DH680">
        <v>4</v>
      </c>
      <c r="DI680">
        <v>3</v>
      </c>
      <c r="DJ680">
        <v>5</v>
      </c>
      <c r="DK680">
        <v>4</v>
      </c>
      <c r="DL680">
        <v>1</v>
      </c>
      <c r="DM680">
        <v>4</v>
      </c>
      <c r="DN680">
        <v>3</v>
      </c>
      <c r="DO680">
        <v>1</v>
      </c>
      <c r="DP680" s="42">
        <f t="shared" si="231"/>
        <v>-1</v>
      </c>
      <c r="DQ680" s="20">
        <v>-2.3330000000000002</v>
      </c>
      <c r="DR680">
        <v>3</v>
      </c>
      <c r="DS680">
        <v>1</v>
      </c>
      <c r="DT680">
        <v>0</v>
      </c>
      <c r="DU680">
        <v>0</v>
      </c>
      <c r="DV680">
        <v>0</v>
      </c>
      <c r="DW680">
        <v>197</v>
      </c>
      <c r="DX680">
        <v>227</v>
      </c>
      <c r="DY680">
        <v>147</v>
      </c>
      <c r="DZ680">
        <v>166</v>
      </c>
      <c r="EA680">
        <v>110</v>
      </c>
      <c r="EB680">
        <v>132</v>
      </c>
      <c r="EC680">
        <v>5.99</v>
      </c>
      <c r="ED680">
        <v>9.4600000000000009</v>
      </c>
      <c r="EE680">
        <v>5</v>
      </c>
      <c r="EF680">
        <v>9</v>
      </c>
      <c r="EG680" s="41">
        <f t="shared" si="232"/>
        <v>4.5454545454545456E-2</v>
      </c>
      <c r="EH680" s="43">
        <f t="shared" si="233"/>
        <v>0.93181818181818188</v>
      </c>
      <c r="EI680" s="44">
        <f t="shared" si="234"/>
        <v>0.97727272727272729</v>
      </c>
      <c r="EJ680">
        <v>196</v>
      </c>
      <c r="EK680">
        <v>228</v>
      </c>
      <c r="EL680">
        <v>147</v>
      </c>
      <c r="EM680">
        <v>167</v>
      </c>
      <c r="EN680">
        <v>110</v>
      </c>
      <c r="EO680">
        <v>133</v>
      </c>
      <c r="EP680">
        <v>5</v>
      </c>
      <c r="EQ680">
        <v>9</v>
      </c>
      <c r="ER680">
        <v>81</v>
      </c>
      <c r="ES680">
        <v>105</v>
      </c>
      <c r="ET680">
        <v>23</v>
      </c>
      <c r="EU680">
        <v>43</v>
      </c>
      <c r="EV680">
        <v>2</v>
      </c>
      <c r="EW680">
        <v>5</v>
      </c>
      <c r="EX680">
        <v>14</v>
      </c>
      <c r="EY680">
        <v>16</v>
      </c>
      <c r="EZ680">
        <v>-0.1</v>
      </c>
      <c r="FA680">
        <v>0.1</v>
      </c>
      <c r="FB680">
        <v>0.1</v>
      </c>
      <c r="FC680" s="20">
        <v>4.09</v>
      </c>
      <c r="FD680" s="26">
        <f t="shared" si="235"/>
        <v>0.21526315789473682</v>
      </c>
      <c r="FE680">
        <v>0.29910000000000003</v>
      </c>
      <c r="FF680">
        <v>-0.28000000000000003</v>
      </c>
      <c r="FG680">
        <v>-0.01</v>
      </c>
      <c r="FH680">
        <v>-0.28999999999999998</v>
      </c>
      <c r="FL680" s="42">
        <f t="shared" si="236"/>
        <v>56</v>
      </c>
      <c r="FM680" s="20">
        <f t="shared" si="237"/>
        <v>12</v>
      </c>
      <c r="FN680" s="41">
        <v>3.4804753800000005E-2</v>
      </c>
      <c r="FO680" s="20">
        <f t="shared" si="238"/>
        <v>2.7</v>
      </c>
      <c r="FP680" s="20">
        <f t="shared" si="239"/>
        <v>3.5333999999999999</v>
      </c>
      <c r="FQ680" s="20">
        <f t="shared" si="240"/>
        <v>103.17138454051423</v>
      </c>
      <c r="FR680">
        <v>16</v>
      </c>
      <c r="FS680" t="s">
        <v>430</v>
      </c>
      <c r="FT680">
        <v>278</v>
      </c>
      <c r="FV680" t="s">
        <v>751</v>
      </c>
      <c r="FW680" s="45">
        <v>925000</v>
      </c>
      <c r="FX680" s="45">
        <v>925000</v>
      </c>
      <c r="FY680">
        <v>19</v>
      </c>
      <c r="FZ680">
        <v>2</v>
      </c>
      <c r="GA680">
        <v>2</v>
      </c>
      <c r="GB680">
        <v>4</v>
      </c>
      <c r="GC680">
        <v>-3</v>
      </c>
      <c r="GD680">
        <v>13</v>
      </c>
      <c r="GE680">
        <v>32</v>
      </c>
      <c r="GF680">
        <v>247</v>
      </c>
      <c r="GG680">
        <v>-0.1</v>
      </c>
      <c r="GH680">
        <v>0.1</v>
      </c>
      <c r="GI680">
        <v>0.1</v>
      </c>
      <c r="GJ680" s="42">
        <f t="shared" si="241"/>
        <v>2.7</v>
      </c>
    </row>
    <row r="681" spans="1:192" x14ac:dyDescent="0.45">
      <c r="A681" s="40">
        <v>35118</v>
      </c>
      <c r="B681" t="s">
        <v>822</v>
      </c>
      <c r="C681" t="s">
        <v>823</v>
      </c>
      <c r="D681" t="s">
        <v>107</v>
      </c>
      <c r="E681" t="s">
        <v>107</v>
      </c>
      <c r="F681">
        <v>72</v>
      </c>
      <c r="G681">
        <v>177</v>
      </c>
      <c r="H681">
        <v>2014</v>
      </c>
      <c r="I681">
        <v>1</v>
      </c>
      <c r="J681">
        <v>20</v>
      </c>
      <c r="K681" t="s">
        <v>202</v>
      </c>
      <c r="L681">
        <v>2016</v>
      </c>
      <c r="M681">
        <v>21</v>
      </c>
      <c r="N681">
        <v>2</v>
      </c>
      <c r="O681">
        <v>8477951</v>
      </c>
      <c r="P681" t="s">
        <v>3479</v>
      </c>
      <c r="Q681" t="s">
        <v>3480</v>
      </c>
      <c r="R681" t="s">
        <v>1114</v>
      </c>
      <c r="S681" t="s">
        <v>1586</v>
      </c>
      <c r="T681" t="s">
        <v>938</v>
      </c>
      <c r="U681" t="s">
        <v>188</v>
      </c>
      <c r="V681">
        <v>78</v>
      </c>
      <c r="W681">
        <v>21</v>
      </c>
      <c r="X681">
        <v>31</v>
      </c>
      <c r="Y681">
        <v>15</v>
      </c>
      <c r="Z681">
        <v>52</v>
      </c>
      <c r="AA681">
        <v>3</v>
      </c>
      <c r="AB681">
        <v>24</v>
      </c>
      <c r="AC681" s="26">
        <f t="shared" si="220"/>
        <v>0.66666666666666663</v>
      </c>
      <c r="AD681" s="20">
        <f t="shared" si="221"/>
        <v>16.196721311475407</v>
      </c>
      <c r="AE681" s="20">
        <v>19.702999999999999</v>
      </c>
      <c r="AF681">
        <v>1</v>
      </c>
      <c r="AG681">
        <v>-2</v>
      </c>
      <c r="AH681">
        <v>18</v>
      </c>
      <c r="AI681">
        <v>1789</v>
      </c>
      <c r="AJ681">
        <v>85322</v>
      </c>
      <c r="AK681" s="20">
        <v>1422.0333333333001</v>
      </c>
      <c r="AL681">
        <v>1422.03</v>
      </c>
      <c r="AM681">
        <v>1422</v>
      </c>
      <c r="AN681" s="26">
        <f t="shared" si="222"/>
        <v>18.231196581196581</v>
      </c>
      <c r="AO681">
        <v>30.23</v>
      </c>
      <c r="AP681" s="41">
        <f t="shared" si="223"/>
        <v>0.68421052631578949</v>
      </c>
      <c r="AQ681">
        <v>218</v>
      </c>
      <c r="AR681">
        <v>218</v>
      </c>
      <c r="AS681">
        <v>218</v>
      </c>
      <c r="AT681">
        <v>158</v>
      </c>
      <c r="AU681">
        <v>158</v>
      </c>
      <c r="AV681">
        <v>118</v>
      </c>
      <c r="AW681">
        <v>149</v>
      </c>
      <c r="AX681">
        <v>60</v>
      </c>
      <c r="AY681">
        <v>8</v>
      </c>
      <c r="AZ681">
        <v>11</v>
      </c>
      <c r="BA681" s="42">
        <f t="shared" si="224"/>
        <v>19</v>
      </c>
      <c r="BB681">
        <v>14.71</v>
      </c>
      <c r="BC681">
        <v>26.296600000000002</v>
      </c>
      <c r="BD681" s="20">
        <v>279.89999999999998</v>
      </c>
      <c r="BE681" s="20">
        <f t="shared" si="225"/>
        <v>497.9</v>
      </c>
      <c r="BF681" s="20">
        <f t="shared" si="226"/>
        <v>21.007995611906921</v>
      </c>
      <c r="BG681">
        <v>594</v>
      </c>
      <c r="BH681">
        <v>414</v>
      </c>
      <c r="BI681">
        <v>337</v>
      </c>
      <c r="BJ681" s="41">
        <f t="shared" si="227"/>
        <v>0.63802363050483346</v>
      </c>
      <c r="BK681">
        <v>13</v>
      </c>
      <c r="BL681">
        <v>13</v>
      </c>
      <c r="BM681">
        <v>99</v>
      </c>
      <c r="BN681" s="42">
        <f t="shared" si="228"/>
        <v>-86</v>
      </c>
      <c r="BO681">
        <v>40</v>
      </c>
      <c r="BP681">
        <v>31</v>
      </c>
      <c r="BQ681">
        <v>86</v>
      </c>
      <c r="BR681">
        <v>39</v>
      </c>
      <c r="BS681" s="41">
        <f t="shared" si="229"/>
        <v>3.6862003780718335E-2</v>
      </c>
      <c r="BT681">
        <v>321</v>
      </c>
      <c r="BU681">
        <v>480</v>
      </c>
      <c r="BV681" s="41">
        <f t="shared" si="230"/>
        <v>0.40074906367041196</v>
      </c>
      <c r="BW681">
        <v>80</v>
      </c>
      <c r="BX681">
        <v>110</v>
      </c>
      <c r="BY681">
        <v>118</v>
      </c>
      <c r="BZ681">
        <v>165</v>
      </c>
      <c r="CA681">
        <v>123</v>
      </c>
      <c r="CB681">
        <v>205</v>
      </c>
      <c r="CC681">
        <v>99</v>
      </c>
      <c r="CD681">
        <v>121</v>
      </c>
      <c r="CE681">
        <v>116</v>
      </c>
      <c r="CF681">
        <v>183</v>
      </c>
      <c r="CG681">
        <v>170</v>
      </c>
      <c r="CH681">
        <v>289</v>
      </c>
      <c r="CI681">
        <v>0</v>
      </c>
      <c r="CJ681">
        <v>0</v>
      </c>
      <c r="CK681">
        <v>3</v>
      </c>
      <c r="CL681">
        <v>2</v>
      </c>
      <c r="CM681">
        <v>0</v>
      </c>
      <c r="CN681">
        <v>0</v>
      </c>
      <c r="CO681">
        <v>0</v>
      </c>
      <c r="CP681">
        <v>4</v>
      </c>
      <c r="CQ681">
        <v>2</v>
      </c>
      <c r="CR681">
        <v>5</v>
      </c>
      <c r="CS681">
        <v>5</v>
      </c>
      <c r="CT681">
        <v>2</v>
      </c>
      <c r="CU681">
        <v>0</v>
      </c>
      <c r="CV681">
        <v>3</v>
      </c>
      <c r="CW681">
        <v>1</v>
      </c>
      <c r="CX681">
        <v>4</v>
      </c>
      <c r="CY681">
        <v>2</v>
      </c>
      <c r="CZ681">
        <v>33</v>
      </c>
      <c r="DA681">
        <v>12</v>
      </c>
      <c r="DB681">
        <v>2</v>
      </c>
      <c r="DC681">
        <v>15</v>
      </c>
      <c r="DD681">
        <v>12</v>
      </c>
      <c r="DE681">
        <v>5</v>
      </c>
      <c r="DF681">
        <v>0</v>
      </c>
      <c r="DG681">
        <v>72</v>
      </c>
      <c r="DH681">
        <v>9</v>
      </c>
      <c r="DI681">
        <v>14</v>
      </c>
      <c r="DJ681">
        <v>9</v>
      </c>
      <c r="DK681">
        <v>9</v>
      </c>
      <c r="DL681">
        <v>0</v>
      </c>
      <c r="DM681">
        <v>13</v>
      </c>
      <c r="DN681">
        <v>13</v>
      </c>
      <c r="DO681">
        <v>0</v>
      </c>
      <c r="DP681" s="42">
        <f t="shared" si="231"/>
        <v>5</v>
      </c>
      <c r="DQ681" s="20">
        <v>5.093</v>
      </c>
      <c r="DR681">
        <v>9</v>
      </c>
      <c r="DS681">
        <v>0</v>
      </c>
      <c r="DT681">
        <v>0</v>
      </c>
      <c r="DU681">
        <v>0</v>
      </c>
      <c r="DV681">
        <v>0</v>
      </c>
      <c r="DW681">
        <v>1518</v>
      </c>
      <c r="DX681">
        <v>1333</v>
      </c>
      <c r="DY681">
        <v>1068</v>
      </c>
      <c r="DZ681">
        <v>1019</v>
      </c>
      <c r="EA681">
        <v>807</v>
      </c>
      <c r="EB681">
        <v>755</v>
      </c>
      <c r="EC681">
        <v>74.38</v>
      </c>
      <c r="ED681">
        <v>75.56</v>
      </c>
      <c r="EE681">
        <v>76</v>
      </c>
      <c r="EF681">
        <v>67</v>
      </c>
      <c r="EG681" s="41">
        <f t="shared" si="232"/>
        <v>9.4175960346964058E-2</v>
      </c>
      <c r="EH681" s="43">
        <f t="shared" si="233"/>
        <v>0.91125827814569538</v>
      </c>
      <c r="EI681" s="44">
        <f t="shared" si="234"/>
        <v>1.0054342384926593</v>
      </c>
      <c r="EJ681">
        <v>1519</v>
      </c>
      <c r="EK681">
        <v>1327</v>
      </c>
      <c r="EL681">
        <v>1069</v>
      </c>
      <c r="EM681">
        <v>1014</v>
      </c>
      <c r="EN681">
        <v>808</v>
      </c>
      <c r="EO681">
        <v>751</v>
      </c>
      <c r="EP681">
        <v>76</v>
      </c>
      <c r="EQ681">
        <v>64</v>
      </c>
      <c r="ER681">
        <v>802</v>
      </c>
      <c r="ES681">
        <v>697</v>
      </c>
      <c r="ET681">
        <v>266</v>
      </c>
      <c r="EU681">
        <v>288</v>
      </c>
      <c r="EV681">
        <v>41</v>
      </c>
      <c r="EW681">
        <v>31</v>
      </c>
      <c r="EX681">
        <v>63</v>
      </c>
      <c r="EY681">
        <v>76</v>
      </c>
      <c r="EZ681">
        <v>3.6</v>
      </c>
      <c r="FA681">
        <v>1.7000000000000002</v>
      </c>
      <c r="FB681">
        <v>5.2</v>
      </c>
      <c r="FC681" s="20">
        <v>48.01</v>
      </c>
      <c r="FD681" s="26">
        <f t="shared" si="235"/>
        <v>0.61551282051282052</v>
      </c>
      <c r="FE681">
        <v>5.2930000000000001</v>
      </c>
      <c r="FF681">
        <v>1.49</v>
      </c>
      <c r="FG681">
        <v>0</v>
      </c>
      <c r="FH681">
        <v>1.49</v>
      </c>
      <c r="FI681">
        <v>2</v>
      </c>
      <c r="FJ681">
        <v>1</v>
      </c>
      <c r="FK681">
        <v>1</v>
      </c>
      <c r="FL681" s="42">
        <f t="shared" si="236"/>
        <v>70</v>
      </c>
      <c r="FM681" s="20">
        <f t="shared" si="237"/>
        <v>11</v>
      </c>
      <c r="FN681" s="41">
        <v>0.1066518023</v>
      </c>
      <c r="FO681" s="20">
        <f t="shared" si="238"/>
        <v>50.2</v>
      </c>
      <c r="FP681" s="20">
        <f t="shared" si="239"/>
        <v>53.018599999999999</v>
      </c>
      <c r="FQ681" s="20">
        <f t="shared" si="240"/>
        <v>120.29282082656485</v>
      </c>
      <c r="FR681">
        <v>4</v>
      </c>
      <c r="FS681" t="s">
        <v>189</v>
      </c>
      <c r="FT681">
        <v>195</v>
      </c>
      <c r="FV681" t="s">
        <v>751</v>
      </c>
      <c r="FW681" s="45">
        <v>925000</v>
      </c>
      <c r="FX681" s="45">
        <v>925000</v>
      </c>
      <c r="FY681">
        <v>139</v>
      </c>
      <c r="FZ681">
        <v>27</v>
      </c>
      <c r="GA681">
        <v>53</v>
      </c>
      <c r="GB681">
        <v>80</v>
      </c>
      <c r="GC681">
        <v>11</v>
      </c>
      <c r="GD681">
        <v>24</v>
      </c>
      <c r="GE681">
        <v>184</v>
      </c>
      <c r="GF681">
        <v>2231</v>
      </c>
      <c r="GG681">
        <v>5</v>
      </c>
      <c r="GH681">
        <v>2.8</v>
      </c>
      <c r="GI681">
        <v>7.9</v>
      </c>
      <c r="GJ681" s="42">
        <f t="shared" si="241"/>
        <v>50.2</v>
      </c>
    </row>
    <row r="682" spans="1:192" x14ac:dyDescent="0.45">
      <c r="A682" s="40">
        <v>29536</v>
      </c>
      <c r="B682" t="s">
        <v>1063</v>
      </c>
      <c r="C682" t="s">
        <v>145</v>
      </c>
      <c r="D682" t="s">
        <v>91</v>
      </c>
      <c r="E682" t="s">
        <v>91</v>
      </c>
      <c r="F682">
        <v>72</v>
      </c>
      <c r="G682">
        <v>190</v>
      </c>
      <c r="H682">
        <v>1999</v>
      </c>
      <c r="I682">
        <v>3</v>
      </c>
      <c r="J682">
        <v>94</v>
      </c>
      <c r="K682" t="s">
        <v>92</v>
      </c>
      <c r="L682">
        <v>2003</v>
      </c>
      <c r="M682">
        <v>37</v>
      </c>
      <c r="N682">
        <v>14</v>
      </c>
      <c r="O682">
        <v>8467967</v>
      </c>
      <c r="P682" t="s">
        <v>3481</v>
      </c>
      <c r="Q682" t="s">
        <v>3482</v>
      </c>
      <c r="R682" t="s">
        <v>3483</v>
      </c>
      <c r="S682" t="s">
        <v>209</v>
      </c>
      <c r="T682" t="s">
        <v>716</v>
      </c>
      <c r="U682" t="s">
        <v>102</v>
      </c>
      <c r="V682">
        <v>12</v>
      </c>
      <c r="W682">
        <v>0</v>
      </c>
      <c r="X682">
        <v>2</v>
      </c>
      <c r="Y682">
        <v>2</v>
      </c>
      <c r="Z682">
        <v>2</v>
      </c>
      <c r="AA682">
        <v>27</v>
      </c>
      <c r="AB682">
        <v>67</v>
      </c>
      <c r="AC682" s="26">
        <f t="shared" si="220"/>
        <v>0.16666666666666666</v>
      </c>
      <c r="AD682" s="20">
        <f t="shared" si="221"/>
        <v>-2.1632653061224492</v>
      </c>
      <c r="AE682" s="20">
        <v>0.58899999999999997</v>
      </c>
      <c r="AF682">
        <v>1</v>
      </c>
      <c r="AG682">
        <v>-2.1</v>
      </c>
      <c r="AH682">
        <v>2</v>
      </c>
      <c r="AI682">
        <v>156</v>
      </c>
      <c r="AJ682">
        <v>5516</v>
      </c>
      <c r="AK682" s="20">
        <v>91.933333333332996</v>
      </c>
      <c r="AL682">
        <v>91.93</v>
      </c>
      <c r="AM682">
        <v>92</v>
      </c>
      <c r="AN682" s="26">
        <f t="shared" si="222"/>
        <v>7.6611111111111114</v>
      </c>
      <c r="AO682">
        <v>13.25</v>
      </c>
      <c r="AP682" s="41">
        <f t="shared" si="223"/>
        <v>0.4</v>
      </c>
      <c r="AQ682">
        <v>10</v>
      </c>
      <c r="AR682">
        <v>10</v>
      </c>
      <c r="AS682">
        <v>10</v>
      </c>
      <c r="AT682">
        <v>7</v>
      </c>
      <c r="AU682">
        <v>7</v>
      </c>
      <c r="AV682">
        <v>5</v>
      </c>
      <c r="AW682">
        <v>7</v>
      </c>
      <c r="AX682">
        <v>2</v>
      </c>
      <c r="AY682">
        <v>2</v>
      </c>
      <c r="AZ682">
        <v>0</v>
      </c>
      <c r="BA682" s="42">
        <f t="shared" si="224"/>
        <v>2</v>
      </c>
      <c r="BB682">
        <v>0.82</v>
      </c>
      <c r="BC682">
        <v>28.8</v>
      </c>
      <c r="BD682" s="20">
        <v>22.4</v>
      </c>
      <c r="BE682" s="20">
        <f t="shared" si="225"/>
        <v>32.4</v>
      </c>
      <c r="BF682" s="20">
        <f t="shared" si="226"/>
        <v>21.146524529533337</v>
      </c>
      <c r="BG682">
        <v>31</v>
      </c>
      <c r="BH682">
        <v>36</v>
      </c>
      <c r="BI682">
        <v>22</v>
      </c>
      <c r="BJ682" s="41">
        <f t="shared" si="227"/>
        <v>0.58490566037735847</v>
      </c>
      <c r="BK682">
        <v>7</v>
      </c>
      <c r="BL682">
        <v>7</v>
      </c>
      <c r="BM682">
        <v>4</v>
      </c>
      <c r="BN682" s="42">
        <f t="shared" si="228"/>
        <v>3</v>
      </c>
      <c r="BO682">
        <v>2</v>
      </c>
      <c r="BP682">
        <v>1</v>
      </c>
      <c r="BQ682">
        <v>0</v>
      </c>
      <c r="BR682">
        <v>6</v>
      </c>
      <c r="BS682" s="41">
        <f t="shared" si="229"/>
        <v>8.2191780821917804E-2</v>
      </c>
      <c r="BT682">
        <v>2</v>
      </c>
      <c r="BU682">
        <v>7</v>
      </c>
      <c r="BV682" s="41">
        <f t="shared" si="230"/>
        <v>0.22222222222222221</v>
      </c>
      <c r="BW682">
        <v>0</v>
      </c>
      <c r="BX682">
        <v>1</v>
      </c>
      <c r="BY682">
        <v>2</v>
      </c>
      <c r="BZ682">
        <v>2</v>
      </c>
      <c r="CA682">
        <v>0</v>
      </c>
      <c r="CB682">
        <v>4</v>
      </c>
      <c r="CC682">
        <v>2</v>
      </c>
      <c r="CD682">
        <v>3</v>
      </c>
      <c r="CE682">
        <v>0</v>
      </c>
      <c r="CF682">
        <v>3</v>
      </c>
      <c r="CG682">
        <v>2</v>
      </c>
      <c r="CH682">
        <v>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3</v>
      </c>
      <c r="DH682">
        <v>1</v>
      </c>
      <c r="DI682">
        <v>1</v>
      </c>
      <c r="DJ682">
        <v>1</v>
      </c>
      <c r="DK682">
        <v>1</v>
      </c>
      <c r="DL682">
        <v>0</v>
      </c>
      <c r="DM682">
        <v>1</v>
      </c>
      <c r="DN682">
        <v>1</v>
      </c>
      <c r="DO682">
        <v>0</v>
      </c>
      <c r="DP682" s="42">
        <f t="shared" si="231"/>
        <v>0</v>
      </c>
      <c r="DQ682" s="20">
        <v>-0.13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57</v>
      </c>
      <c r="DX682">
        <v>90</v>
      </c>
      <c r="DY682">
        <v>38</v>
      </c>
      <c r="DZ682">
        <v>67</v>
      </c>
      <c r="EA682">
        <v>30</v>
      </c>
      <c r="EB682">
        <v>54</v>
      </c>
      <c r="EC682">
        <v>2.38</v>
      </c>
      <c r="ED682">
        <v>4.03</v>
      </c>
      <c r="EE682">
        <v>5</v>
      </c>
      <c r="EF682">
        <v>4</v>
      </c>
      <c r="EG682" s="41">
        <f t="shared" si="232"/>
        <v>0.16666666666666666</v>
      </c>
      <c r="EH682" s="43">
        <f t="shared" si="233"/>
        <v>0.92592592592592593</v>
      </c>
      <c r="EI682" s="44">
        <f t="shared" si="234"/>
        <v>1.0925925925925926</v>
      </c>
      <c r="EJ682">
        <v>56</v>
      </c>
      <c r="EK682">
        <v>92</v>
      </c>
      <c r="EL682">
        <v>37</v>
      </c>
      <c r="EM682">
        <v>69</v>
      </c>
      <c r="EN682">
        <v>30</v>
      </c>
      <c r="EO682">
        <v>55</v>
      </c>
      <c r="EP682">
        <v>5</v>
      </c>
      <c r="EQ682">
        <v>4</v>
      </c>
      <c r="ER682">
        <v>27</v>
      </c>
      <c r="ES682">
        <v>50</v>
      </c>
      <c r="ET682">
        <v>8</v>
      </c>
      <c r="EU682">
        <v>22</v>
      </c>
      <c r="EV682">
        <v>1</v>
      </c>
      <c r="EW682">
        <v>3</v>
      </c>
      <c r="EX682">
        <v>5</v>
      </c>
      <c r="EY682">
        <v>3</v>
      </c>
      <c r="EZ682">
        <v>-0.1</v>
      </c>
      <c r="FA682">
        <v>0.1</v>
      </c>
      <c r="FB682">
        <v>0.1</v>
      </c>
      <c r="FC682" s="20">
        <v>1.02</v>
      </c>
      <c r="FD682" s="26">
        <f t="shared" si="235"/>
        <v>8.5000000000000006E-2</v>
      </c>
      <c r="FE682">
        <v>1.0400000000000001E-2</v>
      </c>
      <c r="FF682">
        <v>-7.0000000000000007E-2</v>
      </c>
      <c r="FG682">
        <v>-0.01</v>
      </c>
      <c r="FH682">
        <v>-0.08</v>
      </c>
      <c r="FL682" s="42">
        <f t="shared" si="236"/>
        <v>15</v>
      </c>
      <c r="FM682" s="20">
        <f t="shared" si="237"/>
        <v>7</v>
      </c>
      <c r="FN682" s="41">
        <v>0</v>
      </c>
      <c r="FO682" s="20">
        <f t="shared" si="238"/>
        <v>1.8</v>
      </c>
      <c r="FP682" s="20">
        <f t="shared" si="239"/>
        <v>1.974</v>
      </c>
      <c r="FQ682" s="20">
        <f t="shared" si="240"/>
        <v>95.942564995104959</v>
      </c>
      <c r="FV682" t="s">
        <v>711</v>
      </c>
      <c r="FW682" s="45">
        <v>1250000</v>
      </c>
      <c r="FX682" s="45">
        <v>1250000</v>
      </c>
      <c r="FY682">
        <v>845</v>
      </c>
      <c r="FZ682">
        <v>123</v>
      </c>
      <c r="GA682">
        <v>168</v>
      </c>
      <c r="GB682">
        <v>291</v>
      </c>
      <c r="GC682">
        <v>40</v>
      </c>
      <c r="GD682">
        <v>417</v>
      </c>
      <c r="GE682">
        <v>1155</v>
      </c>
      <c r="GF682">
        <v>12270</v>
      </c>
      <c r="GG682">
        <v>10</v>
      </c>
      <c r="GH682">
        <v>14</v>
      </c>
      <c r="GI682">
        <v>24.1</v>
      </c>
      <c r="GJ682" s="42">
        <f t="shared" si="241"/>
        <v>1.8</v>
      </c>
    </row>
    <row r="683" spans="1:192" x14ac:dyDescent="0.45">
      <c r="A683" s="40">
        <v>35027</v>
      </c>
      <c r="B683" t="s">
        <v>3484</v>
      </c>
      <c r="C683" t="s">
        <v>163</v>
      </c>
      <c r="D683" t="s">
        <v>91</v>
      </c>
      <c r="E683" t="s">
        <v>91</v>
      </c>
      <c r="F683">
        <v>72</v>
      </c>
      <c r="G683">
        <v>197</v>
      </c>
      <c r="K683" t="s">
        <v>92</v>
      </c>
      <c r="L683">
        <v>2017</v>
      </c>
      <c r="M683">
        <v>22</v>
      </c>
      <c r="N683">
        <v>1</v>
      </c>
      <c r="O683">
        <v>8478211</v>
      </c>
      <c r="P683" t="s">
        <v>3485</v>
      </c>
      <c r="Q683" t="s">
        <v>3486</v>
      </c>
      <c r="R683" t="s">
        <v>915</v>
      </c>
      <c r="S683" t="s">
        <v>3487</v>
      </c>
      <c r="T683" t="s">
        <v>725</v>
      </c>
      <c r="U683" t="s">
        <v>373</v>
      </c>
      <c r="V683">
        <v>11</v>
      </c>
      <c r="W683">
        <v>0</v>
      </c>
      <c r="X683">
        <v>1</v>
      </c>
      <c r="Y683">
        <v>1</v>
      </c>
      <c r="Z683">
        <v>1</v>
      </c>
      <c r="AA683">
        <v>26</v>
      </c>
      <c r="AB683">
        <v>77</v>
      </c>
      <c r="AC683" s="26">
        <f t="shared" si="220"/>
        <v>9.0909090909090912E-2</v>
      </c>
      <c r="AD683" s="20">
        <f t="shared" si="221"/>
        <v>0</v>
      </c>
      <c r="AE683" s="20">
        <v>0.29099999999999998</v>
      </c>
      <c r="AF683">
        <v>-5</v>
      </c>
      <c r="AG683">
        <v>-1.4</v>
      </c>
      <c r="AH683">
        <v>2</v>
      </c>
      <c r="AI683">
        <v>177</v>
      </c>
      <c r="AJ683">
        <v>6971</v>
      </c>
      <c r="AK683" s="20">
        <v>116.18333333333</v>
      </c>
      <c r="AL683">
        <v>116.18</v>
      </c>
      <c r="AM683">
        <v>116</v>
      </c>
      <c r="AN683" s="26">
        <f t="shared" si="222"/>
        <v>10.562121212121212</v>
      </c>
      <c r="AO683">
        <v>18.27</v>
      </c>
      <c r="AP683" s="41">
        <f t="shared" si="223"/>
        <v>0</v>
      </c>
      <c r="AQ683">
        <v>23</v>
      </c>
      <c r="AR683">
        <v>23</v>
      </c>
      <c r="AS683">
        <v>23</v>
      </c>
      <c r="AT683">
        <v>20</v>
      </c>
      <c r="AU683">
        <v>20</v>
      </c>
      <c r="AV683">
        <v>12</v>
      </c>
      <c r="AW683">
        <v>4</v>
      </c>
      <c r="AX683">
        <v>2</v>
      </c>
      <c r="AY683">
        <v>0</v>
      </c>
      <c r="AZ683">
        <v>0</v>
      </c>
      <c r="BA683" s="42">
        <f t="shared" si="224"/>
        <v>0</v>
      </c>
      <c r="BB683">
        <v>0.57999999999999996</v>
      </c>
      <c r="BC683">
        <v>32.416699999999999</v>
      </c>
      <c r="BD683" s="20">
        <v>0</v>
      </c>
      <c r="BE683" s="20">
        <f t="shared" si="225"/>
        <v>23</v>
      </c>
      <c r="BF683" s="20">
        <f t="shared" si="226"/>
        <v>11.878120158374934</v>
      </c>
      <c r="BG683">
        <v>30</v>
      </c>
      <c r="BH683">
        <v>41</v>
      </c>
      <c r="BI683">
        <v>30</v>
      </c>
      <c r="BJ683" s="41">
        <f t="shared" si="227"/>
        <v>0.5</v>
      </c>
      <c r="BK683">
        <v>22</v>
      </c>
      <c r="BL683">
        <v>22</v>
      </c>
      <c r="BM683">
        <v>18</v>
      </c>
      <c r="BN683" s="42">
        <f t="shared" si="228"/>
        <v>4</v>
      </c>
      <c r="BO683">
        <v>8</v>
      </c>
      <c r="BP683">
        <v>4</v>
      </c>
      <c r="BQ683">
        <v>3</v>
      </c>
      <c r="BR683">
        <v>4</v>
      </c>
      <c r="BS683" s="41">
        <f t="shared" si="229"/>
        <v>4.5977011494252873E-2</v>
      </c>
      <c r="BT683">
        <v>1</v>
      </c>
      <c r="BU683">
        <v>3</v>
      </c>
      <c r="BV683" s="41">
        <f t="shared" si="230"/>
        <v>0.25</v>
      </c>
      <c r="BW683">
        <v>0</v>
      </c>
      <c r="BX683">
        <v>0</v>
      </c>
      <c r="BY683">
        <v>0</v>
      </c>
      <c r="BZ683">
        <v>2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7</v>
      </c>
      <c r="DA683">
        <v>1</v>
      </c>
      <c r="DB683">
        <v>1</v>
      </c>
      <c r="DC683">
        <v>0</v>
      </c>
      <c r="DD683">
        <v>2</v>
      </c>
      <c r="DE683">
        <v>0</v>
      </c>
      <c r="DF683">
        <v>0</v>
      </c>
      <c r="DG683">
        <v>8</v>
      </c>
      <c r="DH683">
        <v>1</v>
      </c>
      <c r="DI683">
        <v>2</v>
      </c>
      <c r="DJ683">
        <v>1</v>
      </c>
      <c r="DK683">
        <v>1</v>
      </c>
      <c r="DL683">
        <v>0</v>
      </c>
      <c r="DM683">
        <v>2</v>
      </c>
      <c r="DN683">
        <v>2</v>
      </c>
      <c r="DO683">
        <v>0</v>
      </c>
      <c r="DP683" s="42">
        <f t="shared" si="231"/>
        <v>1</v>
      </c>
      <c r="DQ683" s="20">
        <v>0.878</v>
      </c>
      <c r="DR683">
        <v>1</v>
      </c>
      <c r="DS683">
        <v>0</v>
      </c>
      <c r="DT683">
        <v>0</v>
      </c>
      <c r="DU683">
        <v>0</v>
      </c>
      <c r="DV683">
        <v>0</v>
      </c>
      <c r="DW683">
        <v>101</v>
      </c>
      <c r="DX683">
        <v>106</v>
      </c>
      <c r="DY683">
        <v>80</v>
      </c>
      <c r="DZ683">
        <v>83</v>
      </c>
      <c r="EA683">
        <v>58</v>
      </c>
      <c r="EB683">
        <v>64</v>
      </c>
      <c r="EC683">
        <v>3.2</v>
      </c>
      <c r="ED683">
        <v>3.94</v>
      </c>
      <c r="EE683">
        <v>0</v>
      </c>
      <c r="EF683">
        <v>6</v>
      </c>
      <c r="EG683" s="41">
        <f t="shared" si="232"/>
        <v>0</v>
      </c>
      <c r="EH683" s="43">
        <f t="shared" si="233"/>
        <v>0.90625</v>
      </c>
      <c r="EI683" s="44">
        <f t="shared" si="234"/>
        <v>0.90625</v>
      </c>
      <c r="EJ683">
        <v>101</v>
      </c>
      <c r="EK683">
        <v>104</v>
      </c>
      <c r="EL683">
        <v>80</v>
      </c>
      <c r="EM683">
        <v>81</v>
      </c>
      <c r="EN683">
        <v>58</v>
      </c>
      <c r="EO683">
        <v>62</v>
      </c>
      <c r="EP683">
        <v>0</v>
      </c>
      <c r="EQ683">
        <v>6</v>
      </c>
      <c r="ER683">
        <v>37</v>
      </c>
      <c r="ES683">
        <v>51</v>
      </c>
      <c r="ET683">
        <v>10</v>
      </c>
      <c r="EU683">
        <v>20</v>
      </c>
      <c r="EV683">
        <v>0</v>
      </c>
      <c r="EW683">
        <v>1</v>
      </c>
      <c r="EX683">
        <v>8</v>
      </c>
      <c r="EY683">
        <v>8</v>
      </c>
      <c r="EZ683">
        <v>-0.2</v>
      </c>
      <c r="FA683">
        <v>-0.1</v>
      </c>
      <c r="FB683">
        <v>-0.30000000000000004</v>
      </c>
      <c r="FC683" s="20">
        <v>0.23</v>
      </c>
      <c r="FD683" s="26">
        <f t="shared" si="235"/>
        <v>2.0909090909090908E-2</v>
      </c>
      <c r="FE683">
        <v>1.6000000000000001E-3</v>
      </c>
      <c r="FF683">
        <v>0.01</v>
      </c>
      <c r="FG683">
        <v>0.02</v>
      </c>
      <c r="FH683">
        <v>0.03</v>
      </c>
      <c r="FL683" s="42">
        <f t="shared" si="236"/>
        <v>28</v>
      </c>
      <c r="FM683" s="20">
        <f t="shared" si="237"/>
        <v>25</v>
      </c>
      <c r="FN683" s="41">
        <v>0</v>
      </c>
      <c r="FO683" s="20">
        <f t="shared" si="238"/>
        <v>0.8</v>
      </c>
      <c r="FP683" s="20">
        <f t="shared" si="239"/>
        <v>1.1756</v>
      </c>
      <c r="FQ683" s="20">
        <f t="shared" si="240"/>
        <v>106.90308142537441</v>
      </c>
      <c r="FV683" t="s">
        <v>751</v>
      </c>
      <c r="FW683" s="45">
        <v>817500</v>
      </c>
      <c r="FX683" s="45">
        <v>809167</v>
      </c>
      <c r="FY683">
        <v>11</v>
      </c>
      <c r="FZ683">
        <v>0</v>
      </c>
      <c r="GA683">
        <v>1</v>
      </c>
      <c r="GB683">
        <v>1</v>
      </c>
      <c r="GC683">
        <v>-5</v>
      </c>
      <c r="GD683">
        <v>2</v>
      </c>
      <c r="GE683">
        <v>12</v>
      </c>
      <c r="GF683">
        <v>116</v>
      </c>
      <c r="GG683">
        <v>-0.2</v>
      </c>
      <c r="GH683">
        <v>-0.1</v>
      </c>
      <c r="GI683">
        <v>-0.30000000000000004</v>
      </c>
      <c r="GJ683" s="42">
        <f t="shared" si="241"/>
        <v>0.8</v>
      </c>
    </row>
    <row r="684" spans="1:192" x14ac:dyDescent="0.45">
      <c r="A684" s="40">
        <v>33392</v>
      </c>
      <c r="B684" t="s">
        <v>1103</v>
      </c>
      <c r="D684" t="s">
        <v>120</v>
      </c>
      <c r="E684" t="s">
        <v>120</v>
      </c>
      <c r="F684">
        <v>70</v>
      </c>
      <c r="G684">
        <v>185</v>
      </c>
      <c r="H684">
        <v>2009</v>
      </c>
      <c r="I684">
        <v>4</v>
      </c>
      <c r="J684">
        <v>106</v>
      </c>
      <c r="K684" t="s">
        <v>202</v>
      </c>
      <c r="L684">
        <v>2012</v>
      </c>
      <c r="M684">
        <v>26</v>
      </c>
      <c r="N684">
        <v>6</v>
      </c>
      <c r="O684">
        <v>8475222</v>
      </c>
      <c r="P684" t="s">
        <v>3488</v>
      </c>
      <c r="Q684" t="s">
        <v>3489</v>
      </c>
      <c r="R684" t="s">
        <v>3490</v>
      </c>
      <c r="S684" t="s">
        <v>1077</v>
      </c>
      <c r="T684" t="s">
        <v>720</v>
      </c>
      <c r="U684" t="s">
        <v>3491</v>
      </c>
      <c r="V684">
        <v>72</v>
      </c>
      <c r="W684">
        <v>4</v>
      </c>
      <c r="X684">
        <v>28</v>
      </c>
      <c r="Y684">
        <v>14</v>
      </c>
      <c r="Z684">
        <v>32</v>
      </c>
      <c r="AA684">
        <v>0</v>
      </c>
      <c r="AB684">
        <v>0</v>
      </c>
      <c r="AC684" s="26">
        <f t="shared" si="220"/>
        <v>0.44444444444444442</v>
      </c>
      <c r="AD684" s="20">
        <f t="shared" si="221"/>
        <v>-1.147169811320758</v>
      </c>
      <c r="AE684" s="20">
        <v>10.774000000000001</v>
      </c>
      <c r="AF684">
        <v>-7</v>
      </c>
      <c r="AG684">
        <v>-7.9</v>
      </c>
      <c r="AH684">
        <v>40</v>
      </c>
      <c r="AI684">
        <v>2001</v>
      </c>
      <c r="AJ684">
        <v>96773</v>
      </c>
      <c r="AK684" s="20">
        <v>1612.8833333333</v>
      </c>
      <c r="AL684">
        <v>1610.35</v>
      </c>
      <c r="AM684">
        <v>1613</v>
      </c>
      <c r="AN684" s="26">
        <f t="shared" si="222"/>
        <v>22.40115740740741</v>
      </c>
      <c r="AO684">
        <v>36.89</v>
      </c>
      <c r="AP684" s="41">
        <f t="shared" si="223"/>
        <v>0.39506172839506171</v>
      </c>
      <c r="AQ684">
        <v>294</v>
      </c>
      <c r="AR684">
        <v>295</v>
      </c>
      <c r="AS684">
        <v>295</v>
      </c>
      <c r="AT684">
        <v>201</v>
      </c>
      <c r="AU684">
        <v>201</v>
      </c>
      <c r="AV684">
        <v>145</v>
      </c>
      <c r="AW684">
        <v>84</v>
      </c>
      <c r="AX684">
        <v>6</v>
      </c>
      <c r="AY684">
        <v>3</v>
      </c>
      <c r="AZ684">
        <v>16</v>
      </c>
      <c r="BA684" s="42">
        <f t="shared" si="224"/>
        <v>19</v>
      </c>
      <c r="BB684">
        <v>8.02</v>
      </c>
      <c r="BC684">
        <v>58.393099999999997</v>
      </c>
      <c r="BD684" s="20">
        <v>229.6</v>
      </c>
      <c r="BE684" s="20">
        <f t="shared" si="225"/>
        <v>523.6</v>
      </c>
      <c r="BF684" s="20">
        <f t="shared" si="226"/>
        <v>19.508802434253425</v>
      </c>
      <c r="BG684">
        <v>600</v>
      </c>
      <c r="BH684">
        <v>563</v>
      </c>
      <c r="BI684">
        <v>585</v>
      </c>
      <c r="BJ684" s="41">
        <f t="shared" si="227"/>
        <v>0.50632911392405067</v>
      </c>
      <c r="BK684">
        <v>92</v>
      </c>
      <c r="BL684">
        <v>92</v>
      </c>
      <c r="BM684">
        <v>129</v>
      </c>
      <c r="BN684" s="42">
        <f t="shared" si="228"/>
        <v>-37</v>
      </c>
      <c r="BO684">
        <v>56</v>
      </c>
      <c r="BP684">
        <v>52</v>
      </c>
      <c r="BQ684">
        <v>18</v>
      </c>
      <c r="BR684">
        <v>105</v>
      </c>
      <c r="BS684" s="41">
        <f t="shared" si="229"/>
        <v>8.0091533180778038E-2</v>
      </c>
      <c r="BT684">
        <v>0</v>
      </c>
      <c r="BU684">
        <v>0</v>
      </c>
      <c r="BV684" s="41">
        <f t="shared" si="230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2</v>
      </c>
      <c r="CZ684">
        <v>53</v>
      </c>
      <c r="DA684">
        <v>1</v>
      </c>
      <c r="DB684">
        <v>0</v>
      </c>
      <c r="DC684">
        <v>64</v>
      </c>
      <c r="DD684">
        <v>34</v>
      </c>
      <c r="DE684">
        <v>1</v>
      </c>
      <c r="DF684">
        <v>0</v>
      </c>
      <c r="DG684">
        <v>45</v>
      </c>
      <c r="DH684">
        <v>20</v>
      </c>
      <c r="DI684">
        <v>14</v>
      </c>
      <c r="DJ684">
        <v>20</v>
      </c>
      <c r="DK684">
        <v>20</v>
      </c>
      <c r="DL684">
        <v>0</v>
      </c>
      <c r="DM684">
        <v>14</v>
      </c>
      <c r="DN684">
        <v>14</v>
      </c>
      <c r="DO684">
        <v>0</v>
      </c>
      <c r="DP684" s="42">
        <f t="shared" si="231"/>
        <v>-6</v>
      </c>
      <c r="DQ684" s="20">
        <v>0.59899999999999998</v>
      </c>
      <c r="DR684">
        <v>20</v>
      </c>
      <c r="DS684">
        <v>0</v>
      </c>
      <c r="DT684">
        <v>0</v>
      </c>
      <c r="DU684">
        <v>0</v>
      </c>
      <c r="DV684">
        <v>0</v>
      </c>
      <c r="DW684">
        <v>1517</v>
      </c>
      <c r="DX684">
        <v>1587</v>
      </c>
      <c r="DY684">
        <v>1153</v>
      </c>
      <c r="DZ684">
        <v>1206</v>
      </c>
      <c r="EA684">
        <v>830</v>
      </c>
      <c r="EB684">
        <v>874</v>
      </c>
      <c r="EC684">
        <v>79.95</v>
      </c>
      <c r="ED684">
        <v>86.56</v>
      </c>
      <c r="EE684">
        <v>81</v>
      </c>
      <c r="EF684">
        <v>83</v>
      </c>
      <c r="EG684" s="41">
        <f t="shared" si="232"/>
        <v>9.7590361445783133E-2</v>
      </c>
      <c r="EH684" s="43">
        <f t="shared" si="233"/>
        <v>0.90503432494279179</v>
      </c>
      <c r="EI684" s="44">
        <f t="shared" si="234"/>
        <v>1.0026246863885748</v>
      </c>
      <c r="EJ684">
        <v>1535</v>
      </c>
      <c r="EK684">
        <v>1584</v>
      </c>
      <c r="EL684">
        <v>1168</v>
      </c>
      <c r="EM684">
        <v>1203</v>
      </c>
      <c r="EN684">
        <v>842</v>
      </c>
      <c r="EO684">
        <v>871</v>
      </c>
      <c r="EP684">
        <v>82</v>
      </c>
      <c r="EQ684">
        <v>83</v>
      </c>
      <c r="ER684">
        <v>731</v>
      </c>
      <c r="ES684">
        <v>818</v>
      </c>
      <c r="ET684">
        <v>309</v>
      </c>
      <c r="EU684">
        <v>296</v>
      </c>
      <c r="EV684">
        <v>48</v>
      </c>
      <c r="EW684">
        <v>43</v>
      </c>
      <c r="EX684">
        <v>102</v>
      </c>
      <c r="EY684">
        <v>104</v>
      </c>
      <c r="EZ684">
        <v>1.8</v>
      </c>
      <c r="FA684">
        <v>3</v>
      </c>
      <c r="FB684">
        <v>4.8</v>
      </c>
      <c r="FC684" s="20">
        <v>26.77</v>
      </c>
      <c r="FD684" s="26">
        <f t="shared" si="235"/>
        <v>0.37180555555555556</v>
      </c>
      <c r="FE684">
        <v>2.6678999999999999</v>
      </c>
      <c r="FF684">
        <v>-0.52</v>
      </c>
      <c r="FG684">
        <v>-0.73</v>
      </c>
      <c r="FH684">
        <v>-1.25</v>
      </c>
      <c r="FL684" s="42">
        <f t="shared" si="236"/>
        <v>237</v>
      </c>
      <c r="FM684" s="20">
        <f t="shared" si="237"/>
        <v>5.5</v>
      </c>
      <c r="FN684" s="41">
        <v>4.1750572100000001E-2</v>
      </c>
      <c r="FO684" s="20">
        <f t="shared" si="238"/>
        <v>28</v>
      </c>
      <c r="FP684" s="20">
        <f t="shared" si="239"/>
        <v>32.119799999999998</v>
      </c>
      <c r="FQ684" s="20">
        <f t="shared" si="240"/>
        <v>115.65187692116621</v>
      </c>
      <c r="FR684">
        <v>4</v>
      </c>
      <c r="FS684" t="s">
        <v>876</v>
      </c>
      <c r="FT684">
        <v>195</v>
      </c>
      <c r="FV684" t="s">
        <v>711</v>
      </c>
      <c r="FW684" s="45">
        <v>5000000</v>
      </c>
      <c r="FX684" s="45">
        <v>4875000</v>
      </c>
      <c r="FY684">
        <v>337</v>
      </c>
      <c r="FZ684">
        <v>36</v>
      </c>
      <c r="GA684">
        <v>118</v>
      </c>
      <c r="GB684">
        <v>154</v>
      </c>
      <c r="GC684">
        <v>21</v>
      </c>
      <c r="GD684">
        <v>148</v>
      </c>
      <c r="GE684">
        <v>603</v>
      </c>
      <c r="GF684">
        <v>7066</v>
      </c>
      <c r="GG684">
        <v>12.4</v>
      </c>
      <c r="GH684">
        <v>16.8</v>
      </c>
      <c r="GI684">
        <v>29.2</v>
      </c>
      <c r="GJ684" s="42">
        <f t="shared" si="241"/>
        <v>28</v>
      </c>
    </row>
    <row r="685" spans="1:192" x14ac:dyDescent="0.45">
      <c r="A685" s="40">
        <v>32298</v>
      </c>
      <c r="B685" t="s">
        <v>832</v>
      </c>
      <c r="C685" t="s">
        <v>475</v>
      </c>
      <c r="D685" t="s">
        <v>91</v>
      </c>
      <c r="E685" t="s">
        <v>91</v>
      </c>
      <c r="F685">
        <v>73</v>
      </c>
      <c r="G685">
        <v>201</v>
      </c>
      <c r="K685" t="s">
        <v>202</v>
      </c>
      <c r="L685">
        <v>2013</v>
      </c>
      <c r="M685">
        <v>29</v>
      </c>
      <c r="N685">
        <v>5</v>
      </c>
      <c r="O685">
        <v>8476166</v>
      </c>
      <c r="P685" t="s">
        <v>3492</v>
      </c>
      <c r="Q685" t="s">
        <v>3493</v>
      </c>
      <c r="R685" t="s">
        <v>3494</v>
      </c>
      <c r="S685" t="s">
        <v>1296</v>
      </c>
      <c r="T685" t="s">
        <v>720</v>
      </c>
      <c r="U685" t="s">
        <v>313</v>
      </c>
      <c r="V685">
        <v>7</v>
      </c>
      <c r="W685">
        <v>0</v>
      </c>
      <c r="X685">
        <v>1</v>
      </c>
      <c r="Y685">
        <v>0</v>
      </c>
      <c r="Z685">
        <v>1</v>
      </c>
      <c r="AA685">
        <v>28</v>
      </c>
      <c r="AB685">
        <v>63</v>
      </c>
      <c r="AC685" s="26">
        <f t="shared" si="220"/>
        <v>0.14285714285714285</v>
      </c>
      <c r="AD685" s="20">
        <f t="shared" si="221"/>
        <v>-1.5128205128205128</v>
      </c>
      <c r="AE685" s="20">
        <v>0.30099999999999999</v>
      </c>
      <c r="AF685">
        <v>-1</v>
      </c>
      <c r="AG685">
        <v>-1.9</v>
      </c>
      <c r="AH685">
        <v>2</v>
      </c>
      <c r="AI685">
        <v>150</v>
      </c>
      <c r="AJ685">
        <v>6167</v>
      </c>
      <c r="AK685" s="20">
        <v>102.78333333333001</v>
      </c>
      <c r="AL685">
        <v>102.78</v>
      </c>
      <c r="AM685">
        <v>103</v>
      </c>
      <c r="AN685" s="26">
        <f t="shared" si="222"/>
        <v>14.683333333333334</v>
      </c>
      <c r="AO685">
        <v>24.77</v>
      </c>
      <c r="AP685" s="41">
        <f t="shared" si="223"/>
        <v>0.5</v>
      </c>
      <c r="AQ685">
        <v>20</v>
      </c>
      <c r="AR685">
        <v>20</v>
      </c>
      <c r="AS685">
        <v>20</v>
      </c>
      <c r="AT685">
        <v>9</v>
      </c>
      <c r="AU685">
        <v>9</v>
      </c>
      <c r="AV685">
        <v>8</v>
      </c>
      <c r="AW685">
        <v>3</v>
      </c>
      <c r="AX685">
        <v>1</v>
      </c>
      <c r="AY685">
        <v>0</v>
      </c>
      <c r="AZ685">
        <v>2</v>
      </c>
      <c r="BA685" s="42">
        <f t="shared" si="224"/>
        <v>2</v>
      </c>
      <c r="BB685">
        <v>0.12</v>
      </c>
      <c r="BC685">
        <v>58.25</v>
      </c>
      <c r="BD685" s="20">
        <v>0</v>
      </c>
      <c r="BE685" s="20">
        <f t="shared" si="225"/>
        <v>20</v>
      </c>
      <c r="BF685" s="20">
        <f t="shared" si="226"/>
        <v>11.675423234092236</v>
      </c>
      <c r="BG685">
        <v>29</v>
      </c>
      <c r="BH685">
        <v>32</v>
      </c>
      <c r="BI685">
        <v>19</v>
      </c>
      <c r="BJ685" s="41">
        <f t="shared" si="227"/>
        <v>0.60416666666666663</v>
      </c>
      <c r="BK685">
        <v>4</v>
      </c>
      <c r="BL685">
        <v>4</v>
      </c>
      <c r="BM685">
        <v>4</v>
      </c>
      <c r="BN685" s="42">
        <f t="shared" si="228"/>
        <v>0</v>
      </c>
      <c r="BO685">
        <v>1</v>
      </c>
      <c r="BP685">
        <v>4</v>
      </c>
      <c r="BQ685">
        <v>0</v>
      </c>
      <c r="BR685">
        <v>10</v>
      </c>
      <c r="BS685" s="41">
        <f t="shared" si="229"/>
        <v>0.13513513513513514</v>
      </c>
      <c r="BT685">
        <v>0</v>
      </c>
      <c r="BU685">
        <v>0</v>
      </c>
      <c r="BV685" s="41">
        <f t="shared" si="230"/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2</v>
      </c>
      <c r="DD685">
        <v>1</v>
      </c>
      <c r="DE685">
        <v>0</v>
      </c>
      <c r="DF685">
        <v>0</v>
      </c>
      <c r="DG685">
        <v>5</v>
      </c>
      <c r="DH685">
        <v>1</v>
      </c>
      <c r="DI685">
        <v>0</v>
      </c>
      <c r="DJ685">
        <v>1</v>
      </c>
      <c r="DK685">
        <v>1</v>
      </c>
      <c r="DL685">
        <v>0</v>
      </c>
      <c r="DM685">
        <v>0</v>
      </c>
      <c r="DN685">
        <v>0</v>
      </c>
      <c r="DO685">
        <v>0</v>
      </c>
      <c r="DP685" s="42">
        <f t="shared" si="231"/>
        <v>-1</v>
      </c>
      <c r="DQ685" s="20">
        <v>-0.55100000000000005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95</v>
      </c>
      <c r="DX685">
        <v>85</v>
      </c>
      <c r="DY685">
        <v>72</v>
      </c>
      <c r="DZ685">
        <v>64</v>
      </c>
      <c r="EA685">
        <v>52</v>
      </c>
      <c r="EB685">
        <v>51</v>
      </c>
      <c r="EC685">
        <v>3.47</v>
      </c>
      <c r="ED685">
        <v>3.27</v>
      </c>
      <c r="EE685">
        <v>2</v>
      </c>
      <c r="EF685">
        <v>2</v>
      </c>
      <c r="EG685" s="41">
        <f t="shared" si="232"/>
        <v>3.8461538461538464E-2</v>
      </c>
      <c r="EH685" s="43">
        <f t="shared" si="233"/>
        <v>0.96078431372549022</v>
      </c>
      <c r="EI685" s="44">
        <f t="shared" si="234"/>
        <v>0.99924585218702866</v>
      </c>
      <c r="EJ685">
        <v>94</v>
      </c>
      <c r="EK685">
        <v>85</v>
      </c>
      <c r="EL685">
        <v>71</v>
      </c>
      <c r="EM685">
        <v>64</v>
      </c>
      <c r="EN685">
        <v>52</v>
      </c>
      <c r="EO685">
        <v>51</v>
      </c>
      <c r="EP685">
        <v>2</v>
      </c>
      <c r="EQ685">
        <v>2</v>
      </c>
      <c r="ER685">
        <v>40</v>
      </c>
      <c r="ES685">
        <v>41</v>
      </c>
      <c r="ET685">
        <v>16</v>
      </c>
      <c r="EU685">
        <v>17</v>
      </c>
      <c r="EV685">
        <v>2</v>
      </c>
      <c r="EW685">
        <v>0</v>
      </c>
      <c r="EX685">
        <v>5</v>
      </c>
      <c r="EY685">
        <v>7</v>
      </c>
      <c r="EZ685">
        <v>0</v>
      </c>
      <c r="FA685">
        <v>0.2</v>
      </c>
      <c r="FB685">
        <v>0.2</v>
      </c>
      <c r="FC685" s="20">
        <v>1.85</v>
      </c>
      <c r="FD685" s="26">
        <f t="shared" si="235"/>
        <v>0.26428571428571429</v>
      </c>
      <c r="FE685">
        <v>3.1600000000000003E-2</v>
      </c>
      <c r="FF685">
        <v>0.02</v>
      </c>
      <c r="FG685">
        <v>0.08</v>
      </c>
      <c r="FH685">
        <v>0.1</v>
      </c>
      <c r="FL685" s="42">
        <f t="shared" si="236"/>
        <v>16</v>
      </c>
      <c r="FM685" s="20">
        <f t="shared" si="237"/>
        <v>4</v>
      </c>
      <c r="FN685" s="41">
        <v>0</v>
      </c>
      <c r="FO685" s="20">
        <f t="shared" si="238"/>
        <v>0.8</v>
      </c>
      <c r="FP685" s="20">
        <f t="shared" si="239"/>
        <v>0.88980000000000004</v>
      </c>
      <c r="FQ685" s="20">
        <f t="shared" si="240"/>
        <v>105.07880910683012</v>
      </c>
      <c r="FR685">
        <v>4</v>
      </c>
      <c r="FS685" t="s">
        <v>111</v>
      </c>
      <c r="FT685">
        <v>195</v>
      </c>
      <c r="FV685" t="s">
        <v>711</v>
      </c>
      <c r="FW685" s="45">
        <v>650000</v>
      </c>
      <c r="FX685" s="45">
        <v>650000</v>
      </c>
      <c r="FY685">
        <v>46</v>
      </c>
      <c r="FZ685">
        <v>2</v>
      </c>
      <c r="GA685">
        <v>13</v>
      </c>
      <c r="GB685">
        <v>15</v>
      </c>
      <c r="GC685">
        <v>2</v>
      </c>
      <c r="GD685">
        <v>22</v>
      </c>
      <c r="GE685">
        <v>50</v>
      </c>
      <c r="GF685">
        <v>650</v>
      </c>
      <c r="GG685">
        <v>1.1000000000000001</v>
      </c>
      <c r="GH685">
        <v>1.8</v>
      </c>
      <c r="GI685">
        <v>2.8</v>
      </c>
      <c r="GJ685" s="42">
        <f t="shared" si="241"/>
        <v>0.8</v>
      </c>
    </row>
    <row r="686" spans="1:192" x14ac:dyDescent="0.45">
      <c r="A686" s="40">
        <v>31725</v>
      </c>
      <c r="B686" t="s">
        <v>3495</v>
      </c>
      <c r="D686" t="s">
        <v>223</v>
      </c>
      <c r="E686" t="s">
        <v>223</v>
      </c>
      <c r="F686">
        <v>74</v>
      </c>
      <c r="G686">
        <v>198</v>
      </c>
      <c r="H686">
        <v>2007</v>
      </c>
      <c r="I686">
        <v>7</v>
      </c>
      <c r="J686">
        <v>194</v>
      </c>
      <c r="K686" t="s">
        <v>92</v>
      </c>
      <c r="L686">
        <v>2009</v>
      </c>
      <c r="M686">
        <v>31</v>
      </c>
      <c r="N686">
        <v>9</v>
      </c>
      <c r="O686">
        <v>8474125</v>
      </c>
      <c r="P686" t="s">
        <v>3496</v>
      </c>
      <c r="Q686" t="s">
        <v>3497</v>
      </c>
      <c r="R686" t="s">
        <v>3498</v>
      </c>
      <c r="S686" t="s">
        <v>1348</v>
      </c>
      <c r="T686" t="s">
        <v>720</v>
      </c>
      <c r="U686" t="s">
        <v>95</v>
      </c>
      <c r="V686">
        <v>63</v>
      </c>
      <c r="W686">
        <v>5</v>
      </c>
      <c r="X686">
        <v>4</v>
      </c>
      <c r="Y686">
        <v>1</v>
      </c>
      <c r="Z686">
        <v>9</v>
      </c>
      <c r="AA686">
        <v>18</v>
      </c>
      <c r="AB686">
        <v>61</v>
      </c>
      <c r="AC686" s="26">
        <f t="shared" si="220"/>
        <v>0.14285714285714285</v>
      </c>
      <c r="AD686" s="20">
        <f t="shared" si="221"/>
        <v>-5.4401622718052742</v>
      </c>
      <c r="AE686" s="20">
        <v>3.6520000000000001</v>
      </c>
      <c r="AF686">
        <v>15</v>
      </c>
      <c r="AG686">
        <v>0.9</v>
      </c>
      <c r="AH686">
        <v>22</v>
      </c>
      <c r="AI686">
        <v>1424</v>
      </c>
      <c r="AJ686">
        <v>61107</v>
      </c>
      <c r="AK686" s="20">
        <v>1018.45</v>
      </c>
      <c r="AL686">
        <v>1018.45</v>
      </c>
      <c r="AM686">
        <v>1018</v>
      </c>
      <c r="AN686" s="26">
        <f t="shared" si="222"/>
        <v>16.165873015873018</v>
      </c>
      <c r="AO686">
        <v>27.21</v>
      </c>
      <c r="AP686" s="41">
        <f t="shared" si="223"/>
        <v>0.23684210526315788</v>
      </c>
      <c r="AQ686">
        <v>109</v>
      </c>
      <c r="AR686">
        <v>109</v>
      </c>
      <c r="AS686">
        <v>109</v>
      </c>
      <c r="AT686">
        <v>81</v>
      </c>
      <c r="AU686">
        <v>81</v>
      </c>
      <c r="AV686">
        <v>59</v>
      </c>
      <c r="AW686">
        <v>33</v>
      </c>
      <c r="AX686">
        <v>4</v>
      </c>
      <c r="AY686">
        <v>2</v>
      </c>
      <c r="AZ686">
        <v>3</v>
      </c>
      <c r="BA686" s="42">
        <f t="shared" si="224"/>
        <v>5</v>
      </c>
      <c r="BB686">
        <v>2.13</v>
      </c>
      <c r="BC686">
        <v>50.220300000000002</v>
      </c>
      <c r="BD686" s="20">
        <v>21.3</v>
      </c>
      <c r="BE686" s="20">
        <f t="shared" si="225"/>
        <v>130.30000000000001</v>
      </c>
      <c r="BF686" s="20">
        <f t="shared" si="226"/>
        <v>7.6763709558643036</v>
      </c>
      <c r="BG686">
        <v>269</v>
      </c>
      <c r="BH686">
        <v>369</v>
      </c>
      <c r="BI686">
        <v>424</v>
      </c>
      <c r="BJ686" s="41">
        <f t="shared" si="227"/>
        <v>0.38816738816738816</v>
      </c>
      <c r="BK686">
        <v>35</v>
      </c>
      <c r="BL686">
        <v>35</v>
      </c>
      <c r="BM686">
        <v>94</v>
      </c>
      <c r="BN686" s="42">
        <f t="shared" si="228"/>
        <v>-59</v>
      </c>
      <c r="BO686">
        <v>22</v>
      </c>
      <c r="BP686">
        <v>22</v>
      </c>
      <c r="BQ686">
        <v>7</v>
      </c>
      <c r="BR686">
        <v>102</v>
      </c>
      <c r="BS686" s="41">
        <f t="shared" si="229"/>
        <v>0.12878787878787878</v>
      </c>
      <c r="BT686">
        <v>0</v>
      </c>
      <c r="BU686">
        <v>0</v>
      </c>
      <c r="BV686" s="41">
        <f t="shared" si="230"/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3</v>
      </c>
      <c r="CL686">
        <v>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4</v>
      </c>
      <c r="CW686">
        <v>0</v>
      </c>
      <c r="CX686">
        <v>0</v>
      </c>
      <c r="CY686">
        <v>2</v>
      </c>
      <c r="CZ686">
        <v>20</v>
      </c>
      <c r="DA686">
        <v>1</v>
      </c>
      <c r="DB686">
        <v>0</v>
      </c>
      <c r="DC686">
        <v>13</v>
      </c>
      <c r="DD686">
        <v>5</v>
      </c>
      <c r="DE686">
        <v>0</v>
      </c>
      <c r="DF686">
        <v>0</v>
      </c>
      <c r="DG686">
        <v>40</v>
      </c>
      <c r="DH686">
        <v>11</v>
      </c>
      <c r="DI686">
        <v>8</v>
      </c>
      <c r="DJ686">
        <v>10</v>
      </c>
      <c r="DK686">
        <v>10</v>
      </c>
      <c r="DL686">
        <v>0</v>
      </c>
      <c r="DM686">
        <v>8</v>
      </c>
      <c r="DN686">
        <v>8</v>
      </c>
      <c r="DO686">
        <v>0</v>
      </c>
      <c r="DP686" s="42">
        <f t="shared" si="231"/>
        <v>-3</v>
      </c>
      <c r="DQ686" s="20">
        <v>3.2530000000000001</v>
      </c>
      <c r="DR686">
        <v>11</v>
      </c>
      <c r="DS686">
        <v>0</v>
      </c>
      <c r="DT686">
        <v>0</v>
      </c>
      <c r="DU686">
        <v>0</v>
      </c>
      <c r="DV686">
        <v>0</v>
      </c>
      <c r="DW686">
        <v>792</v>
      </c>
      <c r="DX686">
        <v>1000</v>
      </c>
      <c r="DY686">
        <v>619</v>
      </c>
      <c r="DZ686">
        <v>690</v>
      </c>
      <c r="EA686">
        <v>441</v>
      </c>
      <c r="EB686">
        <v>496</v>
      </c>
      <c r="EC686">
        <v>33.24</v>
      </c>
      <c r="ED686">
        <v>37.159999999999997</v>
      </c>
      <c r="EE686">
        <v>38</v>
      </c>
      <c r="EF686">
        <v>33</v>
      </c>
      <c r="EG686" s="41">
        <f t="shared" si="232"/>
        <v>8.6167800453514742E-2</v>
      </c>
      <c r="EH686" s="43">
        <f t="shared" si="233"/>
        <v>0.93346774193548387</v>
      </c>
      <c r="EI686" s="44">
        <f t="shared" si="234"/>
        <v>1.0196355423889987</v>
      </c>
      <c r="EJ686">
        <v>796</v>
      </c>
      <c r="EK686">
        <v>1001</v>
      </c>
      <c r="EL686">
        <v>624</v>
      </c>
      <c r="EM686">
        <v>691</v>
      </c>
      <c r="EN686">
        <v>445</v>
      </c>
      <c r="EO686">
        <v>497</v>
      </c>
      <c r="EP686">
        <v>38</v>
      </c>
      <c r="EQ686">
        <v>33</v>
      </c>
      <c r="ER686">
        <v>387</v>
      </c>
      <c r="ES686">
        <v>443</v>
      </c>
      <c r="ET686">
        <v>133</v>
      </c>
      <c r="EU686">
        <v>143</v>
      </c>
      <c r="EV686">
        <v>18</v>
      </c>
      <c r="EW686">
        <v>20</v>
      </c>
      <c r="EX686">
        <v>64</v>
      </c>
      <c r="EY686">
        <v>70</v>
      </c>
      <c r="EZ686">
        <v>0.2</v>
      </c>
      <c r="FA686">
        <v>3.5</v>
      </c>
      <c r="FB686">
        <v>3.7</v>
      </c>
      <c r="FC686" s="20">
        <v>11.53</v>
      </c>
      <c r="FD686" s="26">
        <f t="shared" si="235"/>
        <v>0.18301587301587299</v>
      </c>
      <c r="FE686">
        <v>1.4073</v>
      </c>
      <c r="FF686">
        <v>-0.09</v>
      </c>
      <c r="FG686">
        <v>0.52</v>
      </c>
      <c r="FH686">
        <v>0.44</v>
      </c>
      <c r="FL686" s="42">
        <f t="shared" si="236"/>
        <v>159</v>
      </c>
      <c r="FM686" s="20">
        <f t="shared" si="237"/>
        <v>3.8181818181818183</v>
      </c>
      <c r="FN686" s="41">
        <v>2.9852919800000002E-2</v>
      </c>
      <c r="FO686" s="20">
        <f t="shared" si="238"/>
        <v>6.8</v>
      </c>
      <c r="FP686" s="20">
        <f t="shared" si="239"/>
        <v>9.6506000000000007</v>
      </c>
      <c r="FQ686" s="20">
        <f t="shared" si="240"/>
        <v>105.57219303844077</v>
      </c>
      <c r="FR686">
        <v>5</v>
      </c>
      <c r="FS686" t="s">
        <v>3499</v>
      </c>
      <c r="FT686">
        <v>230</v>
      </c>
      <c r="FV686" t="s">
        <v>711</v>
      </c>
      <c r="FW686" s="45">
        <v>2900000</v>
      </c>
      <c r="FX686" s="45">
        <v>2900000</v>
      </c>
      <c r="FY686">
        <v>556</v>
      </c>
      <c r="FZ686">
        <v>25</v>
      </c>
      <c r="GA686">
        <v>97</v>
      </c>
      <c r="GB686">
        <v>122</v>
      </c>
      <c r="GC686">
        <v>41</v>
      </c>
      <c r="GD686">
        <v>151</v>
      </c>
      <c r="GE686">
        <v>475</v>
      </c>
      <c r="GF686">
        <v>10285</v>
      </c>
      <c r="GG686">
        <v>3.8</v>
      </c>
      <c r="GH686">
        <v>24.9</v>
      </c>
      <c r="GI686">
        <v>28.6</v>
      </c>
      <c r="GJ686" s="42">
        <f t="shared" si="241"/>
        <v>6.8</v>
      </c>
    </row>
    <row r="687" spans="1:192" x14ac:dyDescent="0.45">
      <c r="A687" s="40">
        <v>31577</v>
      </c>
      <c r="B687" t="s">
        <v>3500</v>
      </c>
      <c r="C687" t="s">
        <v>145</v>
      </c>
      <c r="D687" t="s">
        <v>91</v>
      </c>
      <c r="E687" t="s">
        <v>91</v>
      </c>
      <c r="F687">
        <v>70</v>
      </c>
      <c r="G687">
        <v>185</v>
      </c>
      <c r="K687" t="s">
        <v>202</v>
      </c>
      <c r="L687">
        <v>2011</v>
      </c>
      <c r="M687">
        <v>31</v>
      </c>
      <c r="N687">
        <v>7</v>
      </c>
      <c r="O687">
        <v>8476177</v>
      </c>
      <c r="P687" t="s">
        <v>3501</v>
      </c>
      <c r="Q687" t="s">
        <v>3502</v>
      </c>
      <c r="R687" t="s">
        <v>3503</v>
      </c>
      <c r="S687" t="s">
        <v>404</v>
      </c>
      <c r="T687" t="s">
        <v>710</v>
      </c>
      <c r="U687" t="s">
        <v>382</v>
      </c>
      <c r="V687">
        <v>19</v>
      </c>
      <c r="W687">
        <v>1</v>
      </c>
      <c r="X687">
        <v>0</v>
      </c>
      <c r="Y687">
        <v>0</v>
      </c>
      <c r="Z687">
        <v>1</v>
      </c>
      <c r="AA687">
        <v>22</v>
      </c>
      <c r="AB687">
        <v>101</v>
      </c>
      <c r="AC687" s="26">
        <f t="shared" si="220"/>
        <v>5.2631578947368418E-2</v>
      </c>
      <c r="AD687" s="20">
        <f t="shared" si="221"/>
        <v>-7.454545454545455</v>
      </c>
      <c r="AE687" s="20">
        <v>0.5</v>
      </c>
      <c r="AF687">
        <v>-2</v>
      </c>
      <c r="AG687">
        <v>-0.8</v>
      </c>
      <c r="AH687">
        <v>2</v>
      </c>
      <c r="AI687">
        <v>289</v>
      </c>
      <c r="AJ687">
        <v>12428</v>
      </c>
      <c r="AK687" s="20">
        <v>207.13333333333</v>
      </c>
      <c r="AL687">
        <v>207.13</v>
      </c>
      <c r="AM687">
        <v>207</v>
      </c>
      <c r="AN687" s="26">
        <f t="shared" si="222"/>
        <v>10.901754385964912</v>
      </c>
      <c r="AO687">
        <v>18.670000000000002</v>
      </c>
      <c r="AP687" s="41">
        <f t="shared" si="223"/>
        <v>0.33333333333333331</v>
      </c>
      <c r="AQ687">
        <v>34</v>
      </c>
      <c r="AR687">
        <v>34</v>
      </c>
      <c r="AS687">
        <v>34</v>
      </c>
      <c r="AT687">
        <v>25</v>
      </c>
      <c r="AU687">
        <v>25</v>
      </c>
      <c r="AV687">
        <v>16</v>
      </c>
      <c r="AW687">
        <v>22</v>
      </c>
      <c r="AX687">
        <v>14</v>
      </c>
      <c r="AY687">
        <v>0</v>
      </c>
      <c r="AZ687">
        <v>0</v>
      </c>
      <c r="BA687" s="42">
        <f t="shared" si="224"/>
        <v>0</v>
      </c>
      <c r="BB687">
        <v>1.99</v>
      </c>
      <c r="BC687">
        <v>27.25</v>
      </c>
      <c r="BD687" s="20">
        <v>0</v>
      </c>
      <c r="BE687" s="20">
        <f t="shared" si="225"/>
        <v>34</v>
      </c>
      <c r="BF687" s="20">
        <f t="shared" si="226"/>
        <v>9.8488871723072471</v>
      </c>
      <c r="BG687">
        <v>33</v>
      </c>
      <c r="BH687">
        <v>54</v>
      </c>
      <c r="BI687">
        <v>53</v>
      </c>
      <c r="BJ687" s="41">
        <f t="shared" si="227"/>
        <v>0.38372093023255816</v>
      </c>
      <c r="BK687">
        <v>21</v>
      </c>
      <c r="BL687">
        <v>21</v>
      </c>
      <c r="BM687">
        <v>26</v>
      </c>
      <c r="BN687" s="42">
        <f t="shared" si="228"/>
        <v>-5</v>
      </c>
      <c r="BO687">
        <v>9</v>
      </c>
      <c r="BP687">
        <v>4</v>
      </c>
      <c r="BQ687">
        <v>5</v>
      </c>
      <c r="BR687">
        <v>11</v>
      </c>
      <c r="BS687" s="41">
        <f t="shared" si="229"/>
        <v>7.9710144927536225E-2</v>
      </c>
      <c r="BT687">
        <v>4</v>
      </c>
      <c r="BU687">
        <v>8</v>
      </c>
      <c r="BV687" s="41">
        <f t="shared" si="230"/>
        <v>0.33333333333333331</v>
      </c>
      <c r="BW687">
        <v>1</v>
      </c>
      <c r="BX687">
        <v>1</v>
      </c>
      <c r="BY687">
        <v>1</v>
      </c>
      <c r="BZ687">
        <v>0</v>
      </c>
      <c r="CA687">
        <v>2</v>
      </c>
      <c r="CB687">
        <v>7</v>
      </c>
      <c r="CC687">
        <v>2</v>
      </c>
      <c r="CD687">
        <v>5</v>
      </c>
      <c r="CE687">
        <v>0</v>
      </c>
      <c r="CF687">
        <v>1</v>
      </c>
      <c r="CG687">
        <v>3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8</v>
      </c>
      <c r="DA687">
        <v>3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11</v>
      </c>
      <c r="DH687">
        <v>1</v>
      </c>
      <c r="DI687">
        <v>1</v>
      </c>
      <c r="DJ687">
        <v>1</v>
      </c>
      <c r="DK687">
        <v>1</v>
      </c>
      <c r="DL687">
        <v>0</v>
      </c>
      <c r="DM687">
        <v>1</v>
      </c>
      <c r="DN687">
        <v>1</v>
      </c>
      <c r="DO687">
        <v>0</v>
      </c>
      <c r="DP687" s="42">
        <f t="shared" si="231"/>
        <v>0</v>
      </c>
      <c r="DQ687" s="20">
        <v>-0.30299999999999999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164</v>
      </c>
      <c r="DX687">
        <v>189</v>
      </c>
      <c r="DY687">
        <v>111</v>
      </c>
      <c r="DZ687">
        <v>127</v>
      </c>
      <c r="EA687">
        <v>78</v>
      </c>
      <c r="EB687">
        <v>90</v>
      </c>
      <c r="EC687">
        <v>6.46</v>
      </c>
      <c r="ED687">
        <v>8.74</v>
      </c>
      <c r="EE687">
        <v>3</v>
      </c>
      <c r="EF687">
        <v>7</v>
      </c>
      <c r="EG687" s="41">
        <f t="shared" si="232"/>
        <v>3.8461538461538464E-2</v>
      </c>
      <c r="EH687" s="43">
        <f t="shared" si="233"/>
        <v>0.92222222222222228</v>
      </c>
      <c r="EI687" s="44">
        <f t="shared" si="234"/>
        <v>0.96068376068376071</v>
      </c>
      <c r="EJ687">
        <v>165</v>
      </c>
      <c r="EK687">
        <v>190</v>
      </c>
      <c r="EL687">
        <v>111</v>
      </c>
      <c r="EM687">
        <v>128</v>
      </c>
      <c r="EN687">
        <v>78</v>
      </c>
      <c r="EO687">
        <v>91</v>
      </c>
      <c r="EP687">
        <v>3</v>
      </c>
      <c r="EQ687">
        <v>7</v>
      </c>
      <c r="ER687">
        <v>63</v>
      </c>
      <c r="ES687">
        <v>98</v>
      </c>
      <c r="ET687">
        <v>27</v>
      </c>
      <c r="EU687">
        <v>33</v>
      </c>
      <c r="EV687">
        <v>1</v>
      </c>
      <c r="EW687">
        <v>4</v>
      </c>
      <c r="EX687">
        <v>8</v>
      </c>
      <c r="EY687">
        <v>8</v>
      </c>
      <c r="EZ687">
        <v>-0.4</v>
      </c>
      <c r="FA687">
        <v>0.1</v>
      </c>
      <c r="FB687">
        <v>-0.2</v>
      </c>
      <c r="FC687" s="20">
        <v>2.61</v>
      </c>
      <c r="FD687" s="26">
        <f t="shared" si="235"/>
        <v>0.13736842105263158</v>
      </c>
      <c r="FE687">
        <v>7.8000000000000005E-3</v>
      </c>
      <c r="FF687">
        <v>-0.12</v>
      </c>
      <c r="FG687">
        <v>0.16</v>
      </c>
      <c r="FH687">
        <v>0.04</v>
      </c>
      <c r="FL687" s="42">
        <f t="shared" si="236"/>
        <v>34</v>
      </c>
      <c r="FM687" s="20">
        <f t="shared" si="237"/>
        <v>26</v>
      </c>
      <c r="FN687" s="41">
        <v>1.7402376900000002E-2</v>
      </c>
      <c r="FO687" s="20">
        <f t="shared" si="238"/>
        <v>0.8</v>
      </c>
      <c r="FP687" s="20">
        <f t="shared" si="239"/>
        <v>0.93940000000000001</v>
      </c>
      <c r="FQ687" s="20">
        <f t="shared" si="240"/>
        <v>102.25462270071935</v>
      </c>
      <c r="FV687" t="s">
        <v>711</v>
      </c>
      <c r="FW687" s="45">
        <v>3500000</v>
      </c>
      <c r="FX687" s="45">
        <v>3625000</v>
      </c>
      <c r="FY687">
        <v>437</v>
      </c>
      <c r="FZ687">
        <v>87</v>
      </c>
      <c r="GA687">
        <v>100</v>
      </c>
      <c r="GB687">
        <v>187</v>
      </c>
      <c r="GC687">
        <v>2</v>
      </c>
      <c r="GD687">
        <v>81</v>
      </c>
      <c r="GE687">
        <v>755</v>
      </c>
      <c r="GF687">
        <v>7201</v>
      </c>
      <c r="GG687">
        <v>10.4</v>
      </c>
      <c r="GH687">
        <v>7.9</v>
      </c>
      <c r="GI687">
        <v>18.3</v>
      </c>
      <c r="GJ687" s="42">
        <f t="shared" si="241"/>
        <v>0.8</v>
      </c>
    </row>
    <row r="688" spans="1:192" x14ac:dyDescent="0.45">
      <c r="A688" s="40">
        <v>32405</v>
      </c>
      <c r="B688" t="s">
        <v>3134</v>
      </c>
      <c r="D688" t="s">
        <v>223</v>
      </c>
      <c r="E688" t="s">
        <v>223</v>
      </c>
      <c r="F688">
        <v>72</v>
      </c>
      <c r="G688">
        <v>185</v>
      </c>
      <c r="H688">
        <v>2007</v>
      </c>
      <c r="I688">
        <v>5</v>
      </c>
      <c r="J688">
        <v>122</v>
      </c>
      <c r="K688" t="s">
        <v>92</v>
      </c>
      <c r="L688">
        <v>2017</v>
      </c>
      <c r="M688">
        <v>29</v>
      </c>
      <c r="N688">
        <v>1</v>
      </c>
      <c r="O688">
        <v>8474131</v>
      </c>
      <c r="P688" t="s">
        <v>3504</v>
      </c>
      <c r="Q688" t="s">
        <v>3505</v>
      </c>
      <c r="R688" t="s">
        <v>3137</v>
      </c>
      <c r="S688" t="s">
        <v>3506</v>
      </c>
      <c r="T688" t="s">
        <v>710</v>
      </c>
      <c r="U688" t="s">
        <v>205</v>
      </c>
      <c r="V688">
        <v>18</v>
      </c>
      <c r="W688">
        <v>2</v>
      </c>
      <c r="X688">
        <v>2</v>
      </c>
      <c r="Y688">
        <v>1</v>
      </c>
      <c r="Z688">
        <v>4</v>
      </c>
      <c r="AA688">
        <v>23</v>
      </c>
      <c r="AB688">
        <v>61</v>
      </c>
      <c r="AC688" s="26">
        <f t="shared" si="220"/>
        <v>0.22222222222222221</v>
      </c>
      <c r="AD688" s="20">
        <f t="shared" si="221"/>
        <v>0</v>
      </c>
      <c r="AE688" s="20">
        <v>1.5939999999999999</v>
      </c>
      <c r="AF688">
        <v>-1</v>
      </c>
      <c r="AG688">
        <v>0</v>
      </c>
      <c r="AH688">
        <v>4</v>
      </c>
      <c r="AI688">
        <v>317</v>
      </c>
      <c r="AJ688">
        <v>11975</v>
      </c>
      <c r="AK688" s="20">
        <v>199.58333333332999</v>
      </c>
      <c r="AL688">
        <v>199.58</v>
      </c>
      <c r="AM688">
        <v>200</v>
      </c>
      <c r="AN688" s="26">
        <f t="shared" si="222"/>
        <v>11.087962962962964</v>
      </c>
      <c r="AO688">
        <v>18.68</v>
      </c>
      <c r="AP688" s="41">
        <f t="shared" si="223"/>
        <v>0.8</v>
      </c>
      <c r="AQ688">
        <v>29</v>
      </c>
      <c r="AR688">
        <v>29</v>
      </c>
      <c r="AS688">
        <v>29</v>
      </c>
      <c r="AT688">
        <v>24</v>
      </c>
      <c r="AU688">
        <v>24</v>
      </c>
      <c r="AV688">
        <v>20</v>
      </c>
      <c r="AW688">
        <v>16</v>
      </c>
      <c r="AX688">
        <v>5</v>
      </c>
      <c r="AY688">
        <v>2</v>
      </c>
      <c r="AZ688">
        <v>1</v>
      </c>
      <c r="BA688" s="42">
        <f t="shared" si="224"/>
        <v>3</v>
      </c>
      <c r="BB688">
        <v>0.99</v>
      </c>
      <c r="BC688">
        <v>31.2</v>
      </c>
      <c r="BD688" s="20">
        <v>35</v>
      </c>
      <c r="BE688" s="20">
        <f t="shared" si="225"/>
        <v>64</v>
      </c>
      <c r="BF688" s="20">
        <f t="shared" si="226"/>
        <v>19.240404850185389</v>
      </c>
      <c r="BG688">
        <v>55</v>
      </c>
      <c r="BH688">
        <v>72</v>
      </c>
      <c r="BI688">
        <v>65</v>
      </c>
      <c r="BJ688" s="41">
        <f t="shared" si="227"/>
        <v>0.45833333333333331</v>
      </c>
      <c r="BK688">
        <v>20</v>
      </c>
      <c r="BL688">
        <v>20</v>
      </c>
      <c r="BM688">
        <v>23</v>
      </c>
      <c r="BN688" s="42">
        <f t="shared" si="228"/>
        <v>-3</v>
      </c>
      <c r="BO688">
        <v>4</v>
      </c>
      <c r="BP688">
        <v>3</v>
      </c>
      <c r="BQ688">
        <v>3</v>
      </c>
      <c r="BR688">
        <v>11</v>
      </c>
      <c r="BS688" s="41">
        <f t="shared" si="229"/>
        <v>7.1428571428571425E-2</v>
      </c>
      <c r="BT688">
        <v>27</v>
      </c>
      <c r="BU688">
        <v>43</v>
      </c>
      <c r="BV688" s="41">
        <f t="shared" si="230"/>
        <v>0.38571428571428573</v>
      </c>
      <c r="BW688">
        <v>8</v>
      </c>
      <c r="BX688">
        <v>11</v>
      </c>
      <c r="BY688">
        <v>14</v>
      </c>
      <c r="BZ688">
        <v>21</v>
      </c>
      <c r="CA688">
        <v>5</v>
      </c>
      <c r="CB688">
        <v>11</v>
      </c>
      <c r="CC688">
        <v>4</v>
      </c>
      <c r="CD688">
        <v>6</v>
      </c>
      <c r="CE688">
        <v>8</v>
      </c>
      <c r="CF688">
        <v>25</v>
      </c>
      <c r="CG688">
        <v>18</v>
      </c>
      <c r="CH688">
        <v>21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4</v>
      </c>
      <c r="DA688">
        <v>3</v>
      </c>
      <c r="DB688">
        <v>0</v>
      </c>
      <c r="DC688">
        <v>2</v>
      </c>
      <c r="DD688">
        <v>2</v>
      </c>
      <c r="DE688">
        <v>3</v>
      </c>
      <c r="DF688">
        <v>0</v>
      </c>
      <c r="DG688">
        <v>10</v>
      </c>
      <c r="DH688">
        <v>2</v>
      </c>
      <c r="DI688">
        <v>2</v>
      </c>
      <c r="DJ688">
        <v>2</v>
      </c>
      <c r="DK688">
        <v>2</v>
      </c>
      <c r="DL688">
        <v>0</v>
      </c>
      <c r="DM688">
        <v>2</v>
      </c>
      <c r="DN688">
        <v>2</v>
      </c>
      <c r="DO688">
        <v>0</v>
      </c>
      <c r="DP688" s="42">
        <f t="shared" si="231"/>
        <v>0</v>
      </c>
      <c r="DQ688" s="20">
        <v>-0.26300000000000001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150</v>
      </c>
      <c r="DX688">
        <v>191</v>
      </c>
      <c r="DY688">
        <v>113</v>
      </c>
      <c r="DZ688">
        <v>143</v>
      </c>
      <c r="EA688">
        <v>74</v>
      </c>
      <c r="EB688">
        <v>92</v>
      </c>
      <c r="EC688">
        <v>5.29</v>
      </c>
      <c r="ED688">
        <v>8.4600000000000009</v>
      </c>
      <c r="EE688">
        <v>5</v>
      </c>
      <c r="EF688">
        <v>7</v>
      </c>
      <c r="EG688" s="41">
        <f t="shared" si="232"/>
        <v>6.7567567567567571E-2</v>
      </c>
      <c r="EH688" s="43">
        <f t="shared" si="233"/>
        <v>0.92391304347826086</v>
      </c>
      <c r="EI688" s="44">
        <f t="shared" si="234"/>
        <v>0.99148061104582841</v>
      </c>
      <c r="EJ688">
        <v>148</v>
      </c>
      <c r="EK688">
        <v>192</v>
      </c>
      <c r="EL688">
        <v>111</v>
      </c>
      <c r="EM688">
        <v>143</v>
      </c>
      <c r="EN688">
        <v>73</v>
      </c>
      <c r="EO688">
        <v>92</v>
      </c>
      <c r="EP688">
        <v>5</v>
      </c>
      <c r="EQ688">
        <v>7</v>
      </c>
      <c r="ER688">
        <v>75</v>
      </c>
      <c r="ES688">
        <v>79</v>
      </c>
      <c r="ET688">
        <v>23</v>
      </c>
      <c r="EU688">
        <v>27</v>
      </c>
      <c r="EV688">
        <v>1</v>
      </c>
      <c r="EW688">
        <v>4</v>
      </c>
      <c r="EX688">
        <v>12</v>
      </c>
      <c r="EY688">
        <v>17</v>
      </c>
      <c r="EZ688">
        <v>0.1</v>
      </c>
      <c r="FA688">
        <v>0.2</v>
      </c>
      <c r="FB688">
        <v>0.30000000000000004</v>
      </c>
      <c r="FC688" s="20">
        <v>2.89</v>
      </c>
      <c r="FD688" s="26">
        <f t="shared" si="235"/>
        <v>0.16055555555555556</v>
      </c>
      <c r="FE688">
        <v>6.5500000000000003E-2</v>
      </c>
      <c r="FF688">
        <v>0.04</v>
      </c>
      <c r="FG688">
        <v>0.01</v>
      </c>
      <c r="FH688">
        <v>0.05</v>
      </c>
      <c r="FL688" s="42">
        <f t="shared" si="236"/>
        <v>35</v>
      </c>
      <c r="FM688" s="20">
        <f t="shared" si="237"/>
        <v>11.5</v>
      </c>
      <c r="FN688" s="41">
        <v>4.4662309400000003E-2</v>
      </c>
      <c r="FO688" s="20">
        <f t="shared" si="238"/>
        <v>3.6</v>
      </c>
      <c r="FP688" s="20">
        <f t="shared" si="239"/>
        <v>3.9474</v>
      </c>
      <c r="FQ688" s="20">
        <f t="shared" si="240"/>
        <v>102.51528209239402</v>
      </c>
      <c r="FV688" t="s">
        <v>711</v>
      </c>
      <c r="FW688" s="45">
        <v>650000</v>
      </c>
      <c r="FX688" s="45">
        <v>650000</v>
      </c>
      <c r="FY688">
        <v>18</v>
      </c>
      <c r="FZ688">
        <v>2</v>
      </c>
      <c r="GA688">
        <v>2</v>
      </c>
      <c r="GB688">
        <v>4</v>
      </c>
      <c r="GC688">
        <v>-1</v>
      </c>
      <c r="GD688">
        <v>4</v>
      </c>
      <c r="GE688">
        <v>20</v>
      </c>
      <c r="GF688">
        <v>200</v>
      </c>
      <c r="GG688">
        <v>0.1</v>
      </c>
      <c r="GH688">
        <v>0.2</v>
      </c>
      <c r="GI688">
        <v>0.30000000000000004</v>
      </c>
      <c r="GJ688" s="42">
        <f t="shared" si="241"/>
        <v>3.6</v>
      </c>
    </row>
    <row r="689" spans="1:192" x14ac:dyDescent="0.45">
      <c r="A689" s="40">
        <v>32409</v>
      </c>
      <c r="B689" t="s">
        <v>3507</v>
      </c>
      <c r="D689" t="s">
        <v>132</v>
      </c>
      <c r="E689" t="s">
        <v>132</v>
      </c>
      <c r="F689">
        <v>71</v>
      </c>
      <c r="G689">
        <v>200</v>
      </c>
      <c r="H689">
        <v>2007</v>
      </c>
      <c r="I689">
        <v>3</v>
      </c>
      <c r="J689">
        <v>73</v>
      </c>
      <c r="K689" t="s">
        <v>202</v>
      </c>
      <c r="L689">
        <v>2008</v>
      </c>
      <c r="M689">
        <v>29</v>
      </c>
      <c r="N689">
        <v>10</v>
      </c>
      <c r="O689">
        <v>8474134</v>
      </c>
      <c r="P689" t="s">
        <v>3508</v>
      </c>
      <c r="Q689" t="s">
        <v>3509</v>
      </c>
      <c r="R689" t="s">
        <v>942</v>
      </c>
      <c r="S689" t="s">
        <v>3510</v>
      </c>
      <c r="T689" t="s">
        <v>720</v>
      </c>
      <c r="U689" t="s">
        <v>307</v>
      </c>
      <c r="V689">
        <v>47</v>
      </c>
      <c r="W689">
        <v>2</v>
      </c>
      <c r="X689">
        <v>3</v>
      </c>
      <c r="Y689">
        <v>3</v>
      </c>
      <c r="Z689">
        <v>5</v>
      </c>
      <c r="AA689">
        <v>21</v>
      </c>
      <c r="AB689">
        <v>59</v>
      </c>
      <c r="AC689" s="26">
        <f t="shared" si="220"/>
        <v>0.10638297872340426</v>
      </c>
      <c r="AD689" s="20">
        <f t="shared" si="221"/>
        <v>-5.5648414985590779</v>
      </c>
      <c r="AE689" s="20">
        <v>1.919</v>
      </c>
      <c r="AF689">
        <v>2</v>
      </c>
      <c r="AG689">
        <v>-1.9</v>
      </c>
      <c r="AH689">
        <v>16</v>
      </c>
      <c r="AI689">
        <v>811</v>
      </c>
      <c r="AJ689">
        <v>34002</v>
      </c>
      <c r="AK689" s="20">
        <v>566.70000000000005</v>
      </c>
      <c r="AL689">
        <v>566.70000000000005</v>
      </c>
      <c r="AM689">
        <v>567</v>
      </c>
      <c r="AN689" s="26">
        <f t="shared" si="222"/>
        <v>12.057446808510639</v>
      </c>
      <c r="AO689">
        <v>20.41</v>
      </c>
      <c r="AP689" s="41">
        <f t="shared" si="223"/>
        <v>0.33333333333333331</v>
      </c>
      <c r="AQ689">
        <v>82</v>
      </c>
      <c r="AR689">
        <v>82</v>
      </c>
      <c r="AS689">
        <v>82</v>
      </c>
      <c r="AT689">
        <v>57</v>
      </c>
      <c r="AU689">
        <v>57</v>
      </c>
      <c r="AV689">
        <v>40</v>
      </c>
      <c r="AW689">
        <v>28</v>
      </c>
      <c r="AX689">
        <v>9</v>
      </c>
      <c r="AY689">
        <v>2</v>
      </c>
      <c r="AZ689">
        <v>4</v>
      </c>
      <c r="BA689" s="42">
        <f t="shared" si="224"/>
        <v>6</v>
      </c>
      <c r="BB689">
        <v>2.71</v>
      </c>
      <c r="BC689">
        <v>47.65</v>
      </c>
      <c r="BD689" s="20">
        <v>91</v>
      </c>
      <c r="BE689" s="20">
        <f t="shared" si="225"/>
        <v>173</v>
      </c>
      <c r="BF689" s="20">
        <f t="shared" si="226"/>
        <v>18.316569613552144</v>
      </c>
      <c r="BG689">
        <v>205</v>
      </c>
      <c r="BH689">
        <v>164</v>
      </c>
      <c r="BI689">
        <v>161</v>
      </c>
      <c r="BJ689" s="41">
        <f t="shared" si="227"/>
        <v>0.56010928961748629</v>
      </c>
      <c r="BK689">
        <v>47</v>
      </c>
      <c r="BL689">
        <v>47</v>
      </c>
      <c r="BM689">
        <v>64</v>
      </c>
      <c r="BN689" s="42">
        <f t="shared" si="228"/>
        <v>-17</v>
      </c>
      <c r="BO689">
        <v>17</v>
      </c>
      <c r="BP689">
        <v>13</v>
      </c>
      <c r="BQ689">
        <v>4</v>
      </c>
      <c r="BR689">
        <v>35</v>
      </c>
      <c r="BS689" s="41">
        <f t="shared" si="229"/>
        <v>8.0091533180778038E-2</v>
      </c>
      <c r="BT689">
        <v>0</v>
      </c>
      <c r="BU689">
        <v>0</v>
      </c>
      <c r="BV689" s="41">
        <f t="shared" si="230"/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2</v>
      </c>
      <c r="CZ689">
        <v>15</v>
      </c>
      <c r="DA689">
        <v>1</v>
      </c>
      <c r="DB689">
        <v>0</v>
      </c>
      <c r="DC689">
        <v>11</v>
      </c>
      <c r="DD689">
        <v>9</v>
      </c>
      <c r="DE689">
        <v>0</v>
      </c>
      <c r="DF689">
        <v>2</v>
      </c>
      <c r="DG689">
        <v>17</v>
      </c>
      <c r="DH689">
        <v>8</v>
      </c>
      <c r="DI689">
        <v>2</v>
      </c>
      <c r="DJ689">
        <v>8</v>
      </c>
      <c r="DK689">
        <v>8</v>
      </c>
      <c r="DL689">
        <v>0</v>
      </c>
      <c r="DM689">
        <v>3</v>
      </c>
      <c r="DN689">
        <v>3</v>
      </c>
      <c r="DO689">
        <v>0</v>
      </c>
      <c r="DP689" s="42">
        <f t="shared" si="231"/>
        <v>-6</v>
      </c>
      <c r="DQ689" s="20">
        <v>-1.403</v>
      </c>
      <c r="DR689">
        <v>8</v>
      </c>
      <c r="DS689">
        <v>0</v>
      </c>
      <c r="DT689">
        <v>0</v>
      </c>
      <c r="DU689">
        <v>0</v>
      </c>
      <c r="DV689">
        <v>0</v>
      </c>
      <c r="DW689">
        <v>456</v>
      </c>
      <c r="DX689">
        <v>536</v>
      </c>
      <c r="DY689">
        <v>337</v>
      </c>
      <c r="DZ689">
        <v>402</v>
      </c>
      <c r="EA689">
        <v>231</v>
      </c>
      <c r="EB689">
        <v>285</v>
      </c>
      <c r="EC689">
        <v>19.11</v>
      </c>
      <c r="ED689">
        <v>22.27</v>
      </c>
      <c r="EE689">
        <v>15</v>
      </c>
      <c r="EF689">
        <v>13</v>
      </c>
      <c r="EG689" s="41">
        <f t="shared" si="232"/>
        <v>6.4935064935064929E-2</v>
      </c>
      <c r="EH689" s="43">
        <f t="shared" si="233"/>
        <v>0.95438596491228067</v>
      </c>
      <c r="EI689" s="44">
        <f t="shared" si="234"/>
        <v>1.0193210298473456</v>
      </c>
      <c r="EJ689">
        <v>463</v>
      </c>
      <c r="EK689">
        <v>536</v>
      </c>
      <c r="EL689">
        <v>346</v>
      </c>
      <c r="EM689">
        <v>402</v>
      </c>
      <c r="EN689">
        <v>238</v>
      </c>
      <c r="EO689">
        <v>285</v>
      </c>
      <c r="EP689">
        <v>15</v>
      </c>
      <c r="EQ689">
        <v>13</v>
      </c>
      <c r="ER689">
        <v>228</v>
      </c>
      <c r="ES689">
        <v>257</v>
      </c>
      <c r="ET689">
        <v>86</v>
      </c>
      <c r="EU689">
        <v>105</v>
      </c>
      <c r="EV689">
        <v>10</v>
      </c>
      <c r="EW689">
        <v>7</v>
      </c>
      <c r="EX689">
        <v>46</v>
      </c>
      <c r="EY689">
        <v>36</v>
      </c>
      <c r="EZ689">
        <v>0</v>
      </c>
      <c r="FA689">
        <v>1.2</v>
      </c>
      <c r="FB689">
        <v>1.3</v>
      </c>
      <c r="FC689" s="20">
        <v>4.0999999999999996</v>
      </c>
      <c r="FD689" s="26">
        <f t="shared" si="235"/>
        <v>8.7234042553191476E-2</v>
      </c>
      <c r="FE689">
        <v>5.3999999999999999E-2</v>
      </c>
      <c r="FF689">
        <v>0.01</v>
      </c>
      <c r="FG689">
        <v>-0.22</v>
      </c>
      <c r="FH689">
        <v>-0.21</v>
      </c>
      <c r="FL689" s="42">
        <f t="shared" si="236"/>
        <v>98</v>
      </c>
      <c r="FM689" s="20">
        <f t="shared" si="237"/>
        <v>6.375</v>
      </c>
      <c r="FN689" s="41">
        <v>1.3472439000000001E-2</v>
      </c>
      <c r="FO689" s="20">
        <f t="shared" si="238"/>
        <v>3.4</v>
      </c>
      <c r="FP689" s="20">
        <f t="shared" si="239"/>
        <v>4.7194000000000003</v>
      </c>
      <c r="FQ689" s="20">
        <f t="shared" si="240"/>
        <v>105.0291159343568</v>
      </c>
      <c r="FR689">
        <v>4</v>
      </c>
      <c r="FS689" t="s">
        <v>189</v>
      </c>
      <c r="FT689">
        <v>195</v>
      </c>
      <c r="FV689" t="s">
        <v>711</v>
      </c>
      <c r="FW689" s="45">
        <v>650000</v>
      </c>
      <c r="FX689" s="45">
        <v>650000</v>
      </c>
      <c r="FY689">
        <v>394</v>
      </c>
      <c r="FZ689">
        <v>25</v>
      </c>
      <c r="GA689">
        <v>58</v>
      </c>
      <c r="GB689">
        <v>83</v>
      </c>
      <c r="GC689">
        <v>-31</v>
      </c>
      <c r="GD689">
        <v>163</v>
      </c>
      <c r="GE689">
        <v>526</v>
      </c>
      <c r="GF689">
        <v>5798</v>
      </c>
      <c r="GG689">
        <v>5</v>
      </c>
      <c r="GH689">
        <v>10.199999999999999</v>
      </c>
      <c r="GI689">
        <v>15.3</v>
      </c>
      <c r="GJ689" s="42">
        <f t="shared" si="241"/>
        <v>3.4</v>
      </c>
    </row>
    <row r="690" spans="1:192" x14ac:dyDescent="0.45">
      <c r="A690" s="40">
        <v>30849</v>
      </c>
      <c r="B690" t="s">
        <v>2245</v>
      </c>
      <c r="C690" t="s">
        <v>145</v>
      </c>
      <c r="D690" t="s">
        <v>91</v>
      </c>
      <c r="E690" t="s">
        <v>91</v>
      </c>
      <c r="F690">
        <v>76</v>
      </c>
      <c r="G690">
        <v>211</v>
      </c>
      <c r="H690">
        <v>2002</v>
      </c>
      <c r="I690">
        <v>1</v>
      </c>
      <c r="J690">
        <v>1</v>
      </c>
      <c r="K690" t="s">
        <v>92</v>
      </c>
      <c r="L690">
        <v>2002</v>
      </c>
      <c r="M690">
        <v>33</v>
      </c>
      <c r="N690">
        <v>15</v>
      </c>
      <c r="O690">
        <v>8470041</v>
      </c>
      <c r="P690" t="s">
        <v>3511</v>
      </c>
      <c r="Q690" t="s">
        <v>3512</v>
      </c>
      <c r="R690" t="s">
        <v>3420</v>
      </c>
      <c r="S690" t="s">
        <v>3513</v>
      </c>
      <c r="T690" t="s">
        <v>725</v>
      </c>
      <c r="U690" t="s">
        <v>3514</v>
      </c>
      <c r="V690">
        <v>71</v>
      </c>
      <c r="W690">
        <v>21</v>
      </c>
      <c r="X690">
        <v>13</v>
      </c>
      <c r="Y690">
        <v>8</v>
      </c>
      <c r="Z690">
        <v>34</v>
      </c>
      <c r="AA690">
        <v>0</v>
      </c>
      <c r="AB690">
        <v>0</v>
      </c>
      <c r="AC690" s="26">
        <f t="shared" si="220"/>
        <v>0.47887323943661969</v>
      </c>
      <c r="AD690" s="20">
        <f t="shared" si="221"/>
        <v>-21.349848331648133</v>
      </c>
      <c r="AE690" s="20">
        <v>14.374000000000001</v>
      </c>
      <c r="AF690">
        <v>-12</v>
      </c>
      <c r="AG690">
        <v>6.7</v>
      </c>
      <c r="AH690">
        <v>28</v>
      </c>
      <c r="AI690">
        <v>1725</v>
      </c>
      <c r="AJ690">
        <v>72654</v>
      </c>
      <c r="AK690" s="20">
        <v>1210.9000000000001</v>
      </c>
      <c r="AL690">
        <v>1210.97</v>
      </c>
      <c r="AM690">
        <v>1211</v>
      </c>
      <c r="AN690" s="26">
        <f t="shared" si="222"/>
        <v>17.05492957746479</v>
      </c>
      <c r="AO690">
        <v>28.23</v>
      </c>
      <c r="AP690" s="41">
        <f t="shared" si="223"/>
        <v>0.62962962962962965</v>
      </c>
      <c r="AQ690">
        <v>365</v>
      </c>
      <c r="AR690">
        <v>365</v>
      </c>
      <c r="AS690">
        <v>365</v>
      </c>
      <c r="AT690">
        <v>311</v>
      </c>
      <c r="AU690">
        <v>311</v>
      </c>
      <c r="AV690">
        <v>230</v>
      </c>
      <c r="AW690">
        <v>240</v>
      </c>
      <c r="AX690">
        <v>135</v>
      </c>
      <c r="AY690">
        <v>15</v>
      </c>
      <c r="AZ690">
        <v>18</v>
      </c>
      <c r="BA690" s="42">
        <f t="shared" si="224"/>
        <v>33</v>
      </c>
      <c r="BB690">
        <v>25.34</v>
      </c>
      <c r="BC690">
        <v>27.986999999999998</v>
      </c>
      <c r="BD690" s="20">
        <v>195.2</v>
      </c>
      <c r="BE690" s="20">
        <f t="shared" si="225"/>
        <v>560.20000000000005</v>
      </c>
      <c r="BF690" s="20">
        <f t="shared" si="226"/>
        <v>27.756261509368525</v>
      </c>
      <c r="BG690">
        <v>548</v>
      </c>
      <c r="BH690">
        <v>407</v>
      </c>
      <c r="BI690">
        <v>372</v>
      </c>
      <c r="BJ690" s="41">
        <f t="shared" si="227"/>
        <v>0.59565217391304348</v>
      </c>
      <c r="BK690">
        <v>51</v>
      </c>
      <c r="BL690">
        <v>51</v>
      </c>
      <c r="BM690">
        <v>55</v>
      </c>
      <c r="BN690" s="42">
        <f t="shared" si="228"/>
        <v>-4</v>
      </c>
      <c r="BO690">
        <v>81</v>
      </c>
      <c r="BP690">
        <v>38</v>
      </c>
      <c r="BQ690">
        <v>58</v>
      </c>
      <c r="BR690">
        <v>42</v>
      </c>
      <c r="BS690" s="41">
        <f t="shared" si="229"/>
        <v>4.7032474804031353E-2</v>
      </c>
      <c r="BT690">
        <v>4</v>
      </c>
      <c r="BU690">
        <v>15</v>
      </c>
      <c r="BV690" s="41">
        <f t="shared" si="230"/>
        <v>0.21052631578947367</v>
      </c>
      <c r="BW690">
        <v>2</v>
      </c>
      <c r="BX690">
        <v>6</v>
      </c>
      <c r="BY690">
        <v>1</v>
      </c>
      <c r="BZ690">
        <v>5</v>
      </c>
      <c r="CA690">
        <v>1</v>
      </c>
      <c r="CB690">
        <v>4</v>
      </c>
      <c r="CC690">
        <v>1</v>
      </c>
      <c r="CD690">
        <v>2</v>
      </c>
      <c r="CE690">
        <v>3</v>
      </c>
      <c r="CF690">
        <v>5</v>
      </c>
      <c r="CG690">
        <v>3</v>
      </c>
      <c r="CH690">
        <v>9</v>
      </c>
      <c r="CI690">
        <v>0</v>
      </c>
      <c r="CJ690">
        <v>0</v>
      </c>
      <c r="CK690">
        <v>4</v>
      </c>
      <c r="CL690">
        <v>2</v>
      </c>
      <c r="CM690">
        <v>1</v>
      </c>
      <c r="CN690">
        <v>0</v>
      </c>
      <c r="CO690">
        <v>0</v>
      </c>
      <c r="CP690">
        <v>2</v>
      </c>
      <c r="CQ690">
        <v>0</v>
      </c>
      <c r="CR690">
        <v>0</v>
      </c>
      <c r="CS690">
        <v>5</v>
      </c>
      <c r="CT690">
        <v>5</v>
      </c>
      <c r="CU690">
        <v>1</v>
      </c>
      <c r="CV690">
        <v>8</v>
      </c>
      <c r="CW690">
        <v>0</v>
      </c>
      <c r="CX690">
        <v>10</v>
      </c>
      <c r="CY690">
        <v>7</v>
      </c>
      <c r="CZ690">
        <v>64</v>
      </c>
      <c r="DA690">
        <v>28</v>
      </c>
      <c r="DB690">
        <v>3</v>
      </c>
      <c r="DC690">
        <v>5</v>
      </c>
      <c r="DD690">
        <v>31</v>
      </c>
      <c r="DE690">
        <v>20</v>
      </c>
      <c r="DF690">
        <v>9</v>
      </c>
      <c r="DG690">
        <v>134</v>
      </c>
      <c r="DH690">
        <v>14</v>
      </c>
      <c r="DI690">
        <v>25</v>
      </c>
      <c r="DJ690">
        <v>14</v>
      </c>
      <c r="DK690">
        <v>14</v>
      </c>
      <c r="DL690">
        <v>0</v>
      </c>
      <c r="DM690">
        <v>25</v>
      </c>
      <c r="DN690">
        <v>25</v>
      </c>
      <c r="DO690">
        <v>0</v>
      </c>
      <c r="DP690" s="42">
        <f t="shared" si="231"/>
        <v>11</v>
      </c>
      <c r="DQ690" s="20">
        <v>7.0620000000000003</v>
      </c>
      <c r="DR690">
        <v>14</v>
      </c>
      <c r="DS690">
        <v>0</v>
      </c>
      <c r="DT690">
        <v>0</v>
      </c>
      <c r="DU690">
        <v>0</v>
      </c>
      <c r="DV690">
        <v>0</v>
      </c>
      <c r="DW690">
        <v>1282</v>
      </c>
      <c r="DX690">
        <v>1154</v>
      </c>
      <c r="DY690">
        <v>998</v>
      </c>
      <c r="DZ690">
        <v>851</v>
      </c>
      <c r="EA690">
        <v>743</v>
      </c>
      <c r="EB690">
        <v>618</v>
      </c>
      <c r="EC690">
        <v>70.86</v>
      </c>
      <c r="ED690">
        <v>59.46</v>
      </c>
      <c r="EE690">
        <v>54</v>
      </c>
      <c r="EF690">
        <v>64</v>
      </c>
      <c r="EG690" s="41">
        <f t="shared" si="232"/>
        <v>7.2678331090174964E-2</v>
      </c>
      <c r="EH690" s="43">
        <f t="shared" si="233"/>
        <v>0.8964401294498382</v>
      </c>
      <c r="EI690" s="44">
        <f t="shared" si="234"/>
        <v>0.96911846054001316</v>
      </c>
      <c r="EJ690">
        <v>1280</v>
      </c>
      <c r="EK690">
        <v>1153</v>
      </c>
      <c r="EL690">
        <v>996</v>
      </c>
      <c r="EM690">
        <v>850</v>
      </c>
      <c r="EN690">
        <v>741</v>
      </c>
      <c r="EO690">
        <v>616</v>
      </c>
      <c r="EP690">
        <v>53</v>
      </c>
      <c r="EQ690">
        <v>63</v>
      </c>
      <c r="ER690">
        <v>684</v>
      </c>
      <c r="ES690">
        <v>580</v>
      </c>
      <c r="ET690">
        <v>309</v>
      </c>
      <c r="EU690">
        <v>226</v>
      </c>
      <c r="EV690">
        <v>36</v>
      </c>
      <c r="EW690">
        <v>26</v>
      </c>
      <c r="EX690">
        <v>62</v>
      </c>
      <c r="EY690">
        <v>76</v>
      </c>
      <c r="EZ690">
        <v>2.2999999999999998</v>
      </c>
      <c r="FA690">
        <v>1.1000000000000001</v>
      </c>
      <c r="FB690">
        <v>3.3</v>
      </c>
      <c r="FC690" s="20">
        <v>43.64</v>
      </c>
      <c r="FD690" s="26">
        <f t="shared" si="235"/>
        <v>0.61464788732394371</v>
      </c>
      <c r="FE690">
        <v>5.3613</v>
      </c>
      <c r="FF690">
        <v>2.16</v>
      </c>
      <c r="FG690">
        <v>0.19</v>
      </c>
      <c r="FH690">
        <v>2.34</v>
      </c>
      <c r="FI690">
        <v>1</v>
      </c>
      <c r="FJ690">
        <v>1</v>
      </c>
      <c r="FK690">
        <v>0</v>
      </c>
      <c r="FL690" s="42">
        <f t="shared" si="236"/>
        <v>121</v>
      </c>
      <c r="FM690" s="20">
        <f t="shared" si="237"/>
        <v>7.7857142857142856</v>
      </c>
      <c r="FN690" s="41">
        <v>0.20185360090000001</v>
      </c>
      <c r="FO690" s="20">
        <f t="shared" si="238"/>
        <v>31.2</v>
      </c>
      <c r="FP690" s="20">
        <f t="shared" si="239"/>
        <v>35.412399999999998</v>
      </c>
      <c r="FQ690" s="20">
        <f t="shared" si="240"/>
        <v>120.6966316258867</v>
      </c>
      <c r="FR690">
        <v>4</v>
      </c>
      <c r="FS690" t="s">
        <v>189</v>
      </c>
      <c r="FT690">
        <v>195</v>
      </c>
      <c r="FU690" t="s">
        <v>731</v>
      </c>
      <c r="FV690" t="s">
        <v>711</v>
      </c>
      <c r="FW690" s="45">
        <v>8200000</v>
      </c>
      <c r="FX690" s="45">
        <v>7800000</v>
      </c>
      <c r="FY690">
        <v>1060</v>
      </c>
      <c r="FZ690">
        <v>437</v>
      </c>
      <c r="GA690">
        <v>368</v>
      </c>
      <c r="GB690">
        <v>805</v>
      </c>
      <c r="GC690">
        <v>-11</v>
      </c>
      <c r="GD690">
        <v>750</v>
      </c>
      <c r="GE690">
        <v>3624</v>
      </c>
      <c r="GF690">
        <v>19428</v>
      </c>
      <c r="GG690">
        <v>80.7</v>
      </c>
      <c r="GH690">
        <v>21.9</v>
      </c>
      <c r="GI690">
        <v>102.6</v>
      </c>
      <c r="GJ690" s="42">
        <f t="shared" si="241"/>
        <v>31.2</v>
      </c>
    </row>
    <row r="691" spans="1:192" x14ac:dyDescent="0.45">
      <c r="A691" s="40">
        <v>32466</v>
      </c>
      <c r="B691" t="s">
        <v>1752</v>
      </c>
      <c r="C691" t="s">
        <v>295</v>
      </c>
      <c r="D691" t="s">
        <v>107</v>
      </c>
      <c r="E691" t="s">
        <v>107</v>
      </c>
      <c r="F691">
        <v>71</v>
      </c>
      <c r="G691">
        <v>177</v>
      </c>
      <c r="H691">
        <v>2007</v>
      </c>
      <c r="I691">
        <v>1</v>
      </c>
      <c r="J691">
        <v>1</v>
      </c>
      <c r="K691" t="s">
        <v>92</v>
      </c>
      <c r="L691">
        <v>2007</v>
      </c>
      <c r="M691">
        <v>29</v>
      </c>
      <c r="N691">
        <v>11</v>
      </c>
      <c r="O691">
        <v>8474141</v>
      </c>
      <c r="P691" t="s">
        <v>3515</v>
      </c>
      <c r="Q691" t="s">
        <v>3516</v>
      </c>
      <c r="R691" t="s">
        <v>1634</v>
      </c>
      <c r="S691" t="s">
        <v>889</v>
      </c>
      <c r="T691" t="s">
        <v>710</v>
      </c>
      <c r="U691" t="s">
        <v>188</v>
      </c>
      <c r="V691">
        <v>82</v>
      </c>
      <c r="W691">
        <v>27</v>
      </c>
      <c r="X691">
        <v>49</v>
      </c>
      <c r="Y691">
        <v>31</v>
      </c>
      <c r="Z691">
        <v>76</v>
      </c>
      <c r="AA691">
        <v>1</v>
      </c>
      <c r="AB691">
        <v>0</v>
      </c>
      <c r="AC691" s="26">
        <f t="shared" si="220"/>
        <v>0.92682926829268297</v>
      </c>
      <c r="AD691" s="20">
        <f t="shared" si="221"/>
        <v>-7.3297297297297348</v>
      </c>
      <c r="AE691" s="20">
        <v>28.047000000000001</v>
      </c>
      <c r="AF691">
        <v>-20</v>
      </c>
      <c r="AG691">
        <v>-0.9</v>
      </c>
      <c r="AH691">
        <v>32</v>
      </c>
      <c r="AI691">
        <v>1872</v>
      </c>
      <c r="AJ691">
        <v>99318</v>
      </c>
      <c r="AK691" s="20">
        <v>1655.3</v>
      </c>
      <c r="AL691">
        <v>1655.3</v>
      </c>
      <c r="AM691">
        <v>1655</v>
      </c>
      <c r="AN691" s="26">
        <f t="shared" si="222"/>
        <v>20.186585365853659</v>
      </c>
      <c r="AO691">
        <v>33.36</v>
      </c>
      <c r="AP691" s="41">
        <f t="shared" si="223"/>
        <v>0.79166666666666663</v>
      </c>
      <c r="AQ691">
        <v>515</v>
      </c>
      <c r="AR691">
        <v>496</v>
      </c>
      <c r="AS691">
        <v>515</v>
      </c>
      <c r="AT691">
        <v>369</v>
      </c>
      <c r="AU691">
        <v>369</v>
      </c>
      <c r="AV691">
        <v>285</v>
      </c>
      <c r="AW691">
        <v>257</v>
      </c>
      <c r="AX691">
        <v>76</v>
      </c>
      <c r="AY691">
        <v>10</v>
      </c>
      <c r="AZ691">
        <v>30</v>
      </c>
      <c r="BA691" s="42">
        <f t="shared" si="224"/>
        <v>40</v>
      </c>
      <c r="BB691">
        <v>24.15</v>
      </c>
      <c r="BC691">
        <v>28.915800000000001</v>
      </c>
      <c r="BD691" s="20">
        <v>655.7</v>
      </c>
      <c r="BE691" s="20">
        <f t="shared" si="225"/>
        <v>1170.7</v>
      </c>
      <c r="BF691" s="20">
        <f t="shared" si="226"/>
        <v>42.434603999275055</v>
      </c>
      <c r="BG691">
        <v>773</v>
      </c>
      <c r="BH691">
        <v>494</v>
      </c>
      <c r="BI691">
        <v>288</v>
      </c>
      <c r="BJ691" s="41">
        <f t="shared" si="227"/>
        <v>0.7285579641847314</v>
      </c>
      <c r="BK691">
        <v>18</v>
      </c>
      <c r="BL691">
        <v>18</v>
      </c>
      <c r="BM691">
        <v>98</v>
      </c>
      <c r="BN691" s="42">
        <f t="shared" si="228"/>
        <v>-80</v>
      </c>
      <c r="BO691">
        <v>84</v>
      </c>
      <c r="BP691">
        <v>33</v>
      </c>
      <c r="BQ691">
        <v>47</v>
      </c>
      <c r="BR691">
        <v>14</v>
      </c>
      <c r="BS691" s="41">
        <f t="shared" si="229"/>
        <v>1.2681159420289856E-2</v>
      </c>
      <c r="BT691">
        <v>7</v>
      </c>
      <c r="BU691">
        <v>11</v>
      </c>
      <c r="BV691" s="41">
        <f t="shared" si="230"/>
        <v>0.3888888888888889</v>
      </c>
      <c r="BW691">
        <v>2</v>
      </c>
      <c r="BX691">
        <v>0</v>
      </c>
      <c r="BY691">
        <v>3</v>
      </c>
      <c r="BZ691">
        <v>6</v>
      </c>
      <c r="CA691">
        <v>2</v>
      </c>
      <c r="CB691">
        <v>5</v>
      </c>
      <c r="CC691">
        <v>4</v>
      </c>
      <c r="CD691">
        <v>6</v>
      </c>
      <c r="CE691">
        <v>1</v>
      </c>
      <c r="CF691">
        <v>1</v>
      </c>
      <c r="CG691">
        <v>4</v>
      </c>
      <c r="CH691">
        <v>4</v>
      </c>
      <c r="CI691">
        <v>0</v>
      </c>
      <c r="CJ691">
        <v>2</v>
      </c>
      <c r="CK691">
        <v>8</v>
      </c>
      <c r="CL691">
        <v>4</v>
      </c>
      <c r="CM691">
        <v>2</v>
      </c>
      <c r="CN691">
        <v>0</v>
      </c>
      <c r="CO691">
        <v>0</v>
      </c>
      <c r="CP691">
        <v>5</v>
      </c>
      <c r="CQ691">
        <v>0</v>
      </c>
      <c r="CR691">
        <v>1</v>
      </c>
      <c r="CS691">
        <v>3</v>
      </c>
      <c r="CT691">
        <v>1</v>
      </c>
      <c r="CU691">
        <v>0</v>
      </c>
      <c r="CV691">
        <v>17</v>
      </c>
      <c r="CW691">
        <v>2</v>
      </c>
      <c r="CX691">
        <v>9</v>
      </c>
      <c r="CY691">
        <v>10</v>
      </c>
      <c r="CZ691">
        <v>63</v>
      </c>
      <c r="DA691">
        <v>27</v>
      </c>
      <c r="DB691">
        <v>1</v>
      </c>
      <c r="DC691">
        <v>36</v>
      </c>
      <c r="DD691">
        <v>30</v>
      </c>
      <c r="DE691">
        <v>7</v>
      </c>
      <c r="DF691">
        <v>1</v>
      </c>
      <c r="DG691">
        <v>183</v>
      </c>
      <c r="DH691">
        <v>15</v>
      </c>
      <c r="DI691">
        <v>21</v>
      </c>
      <c r="DJ691">
        <v>17</v>
      </c>
      <c r="DK691">
        <v>17</v>
      </c>
      <c r="DL691">
        <v>0</v>
      </c>
      <c r="DM691">
        <v>20</v>
      </c>
      <c r="DN691">
        <v>20</v>
      </c>
      <c r="DO691">
        <v>0</v>
      </c>
      <c r="DP691" s="42">
        <f t="shared" si="231"/>
        <v>6</v>
      </c>
      <c r="DQ691" s="20">
        <v>-0.36699999999999999</v>
      </c>
      <c r="DR691">
        <v>15</v>
      </c>
      <c r="DS691">
        <v>0</v>
      </c>
      <c r="DT691">
        <v>0</v>
      </c>
      <c r="DU691">
        <v>0</v>
      </c>
      <c r="DV691">
        <v>0</v>
      </c>
      <c r="DW691">
        <v>1983</v>
      </c>
      <c r="DX691">
        <v>1410</v>
      </c>
      <c r="DY691">
        <v>1418</v>
      </c>
      <c r="DZ691">
        <v>1090</v>
      </c>
      <c r="EA691">
        <v>1063</v>
      </c>
      <c r="EB691">
        <v>819</v>
      </c>
      <c r="EC691">
        <v>99.41</v>
      </c>
      <c r="ED691">
        <v>76.66</v>
      </c>
      <c r="EE691">
        <v>96</v>
      </c>
      <c r="EF691">
        <v>86</v>
      </c>
      <c r="EG691" s="41">
        <f t="shared" si="232"/>
        <v>9.0310442144873007E-2</v>
      </c>
      <c r="EH691" s="43">
        <f t="shared" si="233"/>
        <v>0.89499389499389503</v>
      </c>
      <c r="EI691" s="44">
        <f t="shared" si="234"/>
        <v>0.98530433713876808</v>
      </c>
      <c r="EJ691">
        <v>1986</v>
      </c>
      <c r="EK691">
        <v>1412</v>
      </c>
      <c r="EL691">
        <v>1419</v>
      </c>
      <c r="EM691">
        <v>1091</v>
      </c>
      <c r="EN691">
        <v>1063</v>
      </c>
      <c r="EO691">
        <v>819</v>
      </c>
      <c r="EP691">
        <v>96</v>
      </c>
      <c r="EQ691">
        <v>85</v>
      </c>
      <c r="ER691">
        <v>1029</v>
      </c>
      <c r="ES691">
        <v>735</v>
      </c>
      <c r="ET691">
        <v>359</v>
      </c>
      <c r="EU691">
        <v>292</v>
      </c>
      <c r="EV691">
        <v>55</v>
      </c>
      <c r="EW691">
        <v>41</v>
      </c>
      <c r="EX691">
        <v>88</v>
      </c>
      <c r="EY691">
        <v>102</v>
      </c>
      <c r="EZ691">
        <v>6</v>
      </c>
      <c r="FA691">
        <v>1.1000000000000001</v>
      </c>
      <c r="FB691">
        <v>7.1</v>
      </c>
      <c r="FC691" s="20">
        <v>76.73</v>
      </c>
      <c r="FD691" s="26">
        <f t="shared" si="235"/>
        <v>0.93573170731707322</v>
      </c>
      <c r="FE691">
        <v>10.368600000000001</v>
      </c>
      <c r="FF691">
        <v>0.55000000000000004</v>
      </c>
      <c r="FG691">
        <v>-0.15</v>
      </c>
      <c r="FH691">
        <v>0.4</v>
      </c>
      <c r="FI691">
        <v>3</v>
      </c>
      <c r="FJ691">
        <v>1</v>
      </c>
      <c r="FK691">
        <v>0</v>
      </c>
      <c r="FL691" s="42">
        <f t="shared" si="236"/>
        <v>64</v>
      </c>
      <c r="FM691" s="20">
        <f t="shared" si="237"/>
        <v>4.333333333333333</v>
      </c>
      <c r="FN691" s="41">
        <v>0.1343283582</v>
      </c>
      <c r="FO691" s="20">
        <f t="shared" si="238"/>
        <v>72.8</v>
      </c>
      <c r="FP691" s="20">
        <f t="shared" si="239"/>
        <v>75.926599999999993</v>
      </c>
      <c r="FQ691" s="20">
        <f t="shared" si="240"/>
        <v>122.98676976983026</v>
      </c>
      <c r="FV691" t="s">
        <v>711</v>
      </c>
      <c r="FW691" s="45">
        <v>13800000</v>
      </c>
      <c r="FX691" s="45">
        <v>10500000</v>
      </c>
      <c r="FY691">
        <v>822</v>
      </c>
      <c r="FZ691">
        <v>312</v>
      </c>
      <c r="GA691">
        <v>516</v>
      </c>
      <c r="GB691">
        <v>828</v>
      </c>
      <c r="GC691">
        <v>59</v>
      </c>
      <c r="GD691">
        <v>316</v>
      </c>
      <c r="GE691">
        <v>2590</v>
      </c>
      <c r="GF691">
        <v>16227</v>
      </c>
      <c r="GG691">
        <v>79.3</v>
      </c>
      <c r="GH691">
        <v>18.5</v>
      </c>
      <c r="GI691">
        <v>97.8</v>
      </c>
      <c r="GJ691" s="42">
        <f t="shared" si="241"/>
        <v>72.8</v>
      </c>
    </row>
    <row r="692" spans="1:192" x14ac:dyDescent="0.45">
      <c r="A692" s="40">
        <v>32096</v>
      </c>
      <c r="B692" t="s">
        <v>3517</v>
      </c>
      <c r="C692" t="s">
        <v>664</v>
      </c>
      <c r="D692" t="s">
        <v>107</v>
      </c>
      <c r="E692" t="s">
        <v>107</v>
      </c>
      <c r="F692">
        <v>74</v>
      </c>
      <c r="G692">
        <v>210</v>
      </c>
      <c r="K692" t="s">
        <v>202</v>
      </c>
      <c r="L692">
        <v>2013</v>
      </c>
      <c r="M692">
        <v>30</v>
      </c>
      <c r="N692">
        <v>5</v>
      </c>
      <c r="O692">
        <v>8476191</v>
      </c>
      <c r="P692" t="s">
        <v>3518</v>
      </c>
      <c r="Q692" t="s">
        <v>3519</v>
      </c>
      <c r="R692" t="s">
        <v>391</v>
      </c>
      <c r="S692" t="s">
        <v>3520</v>
      </c>
      <c r="T692" t="s">
        <v>720</v>
      </c>
      <c r="U692" t="s">
        <v>263</v>
      </c>
      <c r="V692">
        <v>68</v>
      </c>
      <c r="W692">
        <v>1</v>
      </c>
      <c r="X692">
        <v>15</v>
      </c>
      <c r="Y692">
        <v>7</v>
      </c>
      <c r="Z692">
        <v>16</v>
      </c>
      <c r="AA692">
        <v>14</v>
      </c>
      <c r="AB692">
        <v>69</v>
      </c>
      <c r="AC692" s="26">
        <f t="shared" si="220"/>
        <v>0.23529411764705882</v>
      </c>
      <c r="AD692" s="20">
        <f t="shared" si="221"/>
        <v>2.2119815668202758</v>
      </c>
      <c r="AE692" s="20">
        <v>4.9109999999999996</v>
      </c>
      <c r="AF692">
        <v>16</v>
      </c>
      <c r="AG692">
        <v>8.3000000000000007</v>
      </c>
      <c r="AH692">
        <v>70</v>
      </c>
      <c r="AI692">
        <v>1730</v>
      </c>
      <c r="AJ692">
        <v>79392</v>
      </c>
      <c r="AK692" s="20">
        <v>1323.2</v>
      </c>
      <c r="AL692">
        <v>1323.2</v>
      </c>
      <c r="AM692">
        <v>1323</v>
      </c>
      <c r="AN692" s="26">
        <f t="shared" si="222"/>
        <v>19.458823529411767</v>
      </c>
      <c r="AO692">
        <v>32.43</v>
      </c>
      <c r="AP692" s="41">
        <f t="shared" si="223"/>
        <v>0.29629629629629628</v>
      </c>
      <c r="AQ692">
        <v>163</v>
      </c>
      <c r="AR692">
        <v>163</v>
      </c>
      <c r="AS692">
        <v>163</v>
      </c>
      <c r="AT692">
        <v>102</v>
      </c>
      <c r="AU692">
        <v>102</v>
      </c>
      <c r="AV692">
        <v>64</v>
      </c>
      <c r="AW692">
        <v>39</v>
      </c>
      <c r="AX692">
        <v>6</v>
      </c>
      <c r="AY692">
        <v>5</v>
      </c>
      <c r="AZ692">
        <v>11</v>
      </c>
      <c r="BA692" s="42">
        <f t="shared" si="224"/>
        <v>16</v>
      </c>
      <c r="BB692">
        <v>2.72</v>
      </c>
      <c r="BC692">
        <v>50.3125</v>
      </c>
      <c r="BD692" s="20">
        <v>148.6</v>
      </c>
      <c r="BE692" s="20">
        <f t="shared" si="225"/>
        <v>311.60000000000002</v>
      </c>
      <c r="BF692" s="20">
        <f t="shared" si="226"/>
        <v>14.129383313180169</v>
      </c>
      <c r="BG692">
        <v>390</v>
      </c>
      <c r="BH692">
        <v>482</v>
      </c>
      <c r="BI692">
        <v>479</v>
      </c>
      <c r="BJ692" s="41">
        <f t="shared" si="227"/>
        <v>0.4487917146144994</v>
      </c>
      <c r="BK692">
        <v>164</v>
      </c>
      <c r="BL692">
        <v>163</v>
      </c>
      <c r="BM692">
        <v>201</v>
      </c>
      <c r="BN692" s="42">
        <f t="shared" si="228"/>
        <v>-38</v>
      </c>
      <c r="BO692">
        <v>38</v>
      </c>
      <c r="BP692">
        <v>27</v>
      </c>
      <c r="BQ692">
        <v>26</v>
      </c>
      <c r="BR692">
        <v>111</v>
      </c>
      <c r="BS692" s="41">
        <f t="shared" si="229"/>
        <v>0.10850439882697947</v>
      </c>
      <c r="BT692">
        <v>0</v>
      </c>
      <c r="BU692">
        <v>0</v>
      </c>
      <c r="BV692" s="41">
        <f t="shared" si="230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2</v>
      </c>
      <c r="CY692">
        <v>5</v>
      </c>
      <c r="CZ692">
        <v>31</v>
      </c>
      <c r="DA692">
        <v>0</v>
      </c>
      <c r="DB692">
        <v>0</v>
      </c>
      <c r="DC692">
        <v>26</v>
      </c>
      <c r="DD692">
        <v>7</v>
      </c>
      <c r="DE692">
        <v>0</v>
      </c>
      <c r="DF692">
        <v>0</v>
      </c>
      <c r="DG692">
        <v>31</v>
      </c>
      <c r="DH692">
        <v>20</v>
      </c>
      <c r="DI692">
        <v>11</v>
      </c>
      <c r="DJ692">
        <v>21</v>
      </c>
      <c r="DK692">
        <v>18</v>
      </c>
      <c r="DL692">
        <v>3</v>
      </c>
      <c r="DM692">
        <v>14</v>
      </c>
      <c r="DN692">
        <v>11</v>
      </c>
      <c r="DO692">
        <v>3</v>
      </c>
      <c r="DP692" s="42">
        <f t="shared" si="231"/>
        <v>-9</v>
      </c>
      <c r="DQ692" s="20">
        <v>-0.76100000000000001</v>
      </c>
      <c r="DR692">
        <v>14</v>
      </c>
      <c r="DS692">
        <v>4</v>
      </c>
      <c r="DT692">
        <v>0</v>
      </c>
      <c r="DU692">
        <v>1</v>
      </c>
      <c r="DV692">
        <v>1</v>
      </c>
      <c r="DW692">
        <v>1147</v>
      </c>
      <c r="DX692">
        <v>1245</v>
      </c>
      <c r="DY692">
        <v>891</v>
      </c>
      <c r="DZ692">
        <v>912</v>
      </c>
      <c r="EA692">
        <v>651</v>
      </c>
      <c r="EB692">
        <v>645</v>
      </c>
      <c r="EC692">
        <v>53.66</v>
      </c>
      <c r="ED692">
        <v>54.02</v>
      </c>
      <c r="EE692">
        <v>54</v>
      </c>
      <c r="EF692">
        <v>53</v>
      </c>
      <c r="EG692" s="41">
        <f t="shared" si="232"/>
        <v>8.294930875576037E-2</v>
      </c>
      <c r="EH692" s="43">
        <f t="shared" si="233"/>
        <v>0.91782945736434107</v>
      </c>
      <c r="EI692" s="44">
        <f t="shared" si="234"/>
        <v>1.0007787661201015</v>
      </c>
      <c r="EJ692">
        <v>1141</v>
      </c>
      <c r="EK692">
        <v>1245</v>
      </c>
      <c r="EL692">
        <v>884</v>
      </c>
      <c r="EM692">
        <v>913</v>
      </c>
      <c r="EN692">
        <v>642</v>
      </c>
      <c r="EO692">
        <v>646</v>
      </c>
      <c r="EP692">
        <v>54</v>
      </c>
      <c r="EQ692">
        <v>53</v>
      </c>
      <c r="ER692">
        <v>564</v>
      </c>
      <c r="ES692">
        <v>604</v>
      </c>
      <c r="ET692">
        <v>208</v>
      </c>
      <c r="EU692">
        <v>236</v>
      </c>
      <c r="EV692">
        <v>31</v>
      </c>
      <c r="EW692">
        <v>21</v>
      </c>
      <c r="EX692">
        <v>83</v>
      </c>
      <c r="EY692">
        <v>92</v>
      </c>
      <c r="EZ692">
        <v>0.1</v>
      </c>
      <c r="FA692">
        <v>4</v>
      </c>
      <c r="FB692">
        <v>4.0999999999999996</v>
      </c>
      <c r="FC692" s="20">
        <v>26</v>
      </c>
      <c r="FD692" s="26">
        <f t="shared" si="235"/>
        <v>0.38235294117647056</v>
      </c>
      <c r="FE692">
        <v>0.4612</v>
      </c>
      <c r="FF692">
        <v>0.15</v>
      </c>
      <c r="FG692">
        <v>0.4</v>
      </c>
      <c r="FH692">
        <v>0.55000000000000004</v>
      </c>
      <c r="FL692" s="42">
        <f t="shared" si="236"/>
        <v>349</v>
      </c>
      <c r="FM692" s="20">
        <f t="shared" si="237"/>
        <v>13.571428571428571</v>
      </c>
      <c r="FN692" s="41">
        <v>4.5333923000000003E-3</v>
      </c>
      <c r="FO692" s="20">
        <f t="shared" si="238"/>
        <v>9</v>
      </c>
      <c r="FP692" s="20">
        <f t="shared" si="239"/>
        <v>15.847799999999999</v>
      </c>
      <c r="FQ692" s="20">
        <f t="shared" si="240"/>
        <v>108.46432889963724</v>
      </c>
      <c r="FR692">
        <v>4</v>
      </c>
      <c r="FS692" t="s">
        <v>189</v>
      </c>
      <c r="FT692">
        <v>195</v>
      </c>
      <c r="FV692" t="s">
        <v>711</v>
      </c>
      <c r="FW692" s="45">
        <v>2500000</v>
      </c>
      <c r="FX692" s="45">
        <v>2500000</v>
      </c>
      <c r="FY692">
        <v>285</v>
      </c>
      <c r="FZ692">
        <v>12</v>
      </c>
      <c r="GA692">
        <v>48</v>
      </c>
      <c r="GB692">
        <v>60</v>
      </c>
      <c r="GC692">
        <v>72</v>
      </c>
      <c r="GD692">
        <v>226</v>
      </c>
      <c r="GE692">
        <v>255</v>
      </c>
      <c r="GF692">
        <v>5269</v>
      </c>
      <c r="GG692">
        <v>1.4</v>
      </c>
      <c r="GH692">
        <v>16.7</v>
      </c>
      <c r="GI692">
        <v>18</v>
      </c>
      <c r="GJ692" s="42">
        <f t="shared" si="241"/>
        <v>9</v>
      </c>
    </row>
    <row r="693" spans="1:192" x14ac:dyDescent="0.45">
      <c r="A693" s="40">
        <v>29748</v>
      </c>
      <c r="B693" t="s">
        <v>2198</v>
      </c>
      <c r="C693" t="s">
        <v>145</v>
      </c>
      <c r="D693" t="s">
        <v>91</v>
      </c>
      <c r="E693" t="s">
        <v>91</v>
      </c>
      <c r="F693">
        <v>71</v>
      </c>
      <c r="G693">
        <v>181</v>
      </c>
      <c r="H693">
        <v>1999</v>
      </c>
      <c r="I693">
        <v>5</v>
      </c>
      <c r="J693">
        <v>128</v>
      </c>
      <c r="K693" t="s">
        <v>92</v>
      </c>
      <c r="L693">
        <v>2001</v>
      </c>
      <c r="M693">
        <v>36</v>
      </c>
      <c r="N693">
        <v>15</v>
      </c>
      <c r="O693">
        <v>8468001</v>
      </c>
      <c r="P693" t="s">
        <v>3521</v>
      </c>
      <c r="Q693" t="s">
        <v>3522</v>
      </c>
      <c r="R693" t="s">
        <v>1894</v>
      </c>
      <c r="S693" t="s">
        <v>797</v>
      </c>
      <c r="T693" t="s">
        <v>716</v>
      </c>
      <c r="U693" t="s">
        <v>373</v>
      </c>
      <c r="V693">
        <v>75</v>
      </c>
      <c r="W693">
        <v>3</v>
      </c>
      <c r="X693">
        <v>11</v>
      </c>
      <c r="Y693">
        <v>8</v>
      </c>
      <c r="Z693">
        <v>14</v>
      </c>
      <c r="AA693">
        <v>15</v>
      </c>
      <c r="AB693">
        <v>64</v>
      </c>
      <c r="AC693" s="26">
        <f t="shared" si="220"/>
        <v>0.18666666666666668</v>
      </c>
      <c r="AD693" s="20">
        <f t="shared" si="221"/>
        <v>-1.5607476635514015</v>
      </c>
      <c r="AE693" s="20">
        <v>4.7010000000000005</v>
      </c>
      <c r="AF693">
        <v>-9</v>
      </c>
      <c r="AG693">
        <v>-4.7</v>
      </c>
      <c r="AH693">
        <v>31</v>
      </c>
      <c r="AI693">
        <v>1309</v>
      </c>
      <c r="AJ693">
        <v>50886</v>
      </c>
      <c r="AK693" s="20">
        <v>848.1</v>
      </c>
      <c r="AL693">
        <v>848.1</v>
      </c>
      <c r="AM693">
        <v>848</v>
      </c>
      <c r="AN693" s="26">
        <f t="shared" si="222"/>
        <v>11.308</v>
      </c>
      <c r="AO693">
        <v>19.11</v>
      </c>
      <c r="AP693" s="41">
        <f t="shared" si="223"/>
        <v>0.66666666666666663</v>
      </c>
      <c r="AQ693">
        <v>120</v>
      </c>
      <c r="AR693">
        <v>120</v>
      </c>
      <c r="AS693">
        <v>120</v>
      </c>
      <c r="AT693">
        <v>108</v>
      </c>
      <c r="AU693">
        <v>108</v>
      </c>
      <c r="AV693">
        <v>86</v>
      </c>
      <c r="AW693">
        <v>52</v>
      </c>
      <c r="AX693">
        <v>26</v>
      </c>
      <c r="AY693">
        <v>8</v>
      </c>
      <c r="AZ693">
        <v>7</v>
      </c>
      <c r="BA693" s="42">
        <f t="shared" si="224"/>
        <v>15</v>
      </c>
      <c r="BB693">
        <v>6.98</v>
      </c>
      <c r="BC693">
        <v>37.593000000000004</v>
      </c>
      <c r="BD693" s="20">
        <v>225.7</v>
      </c>
      <c r="BE693" s="20">
        <f t="shared" si="225"/>
        <v>345.7</v>
      </c>
      <c r="BF693" s="20">
        <f t="shared" si="226"/>
        <v>24.457021577644145</v>
      </c>
      <c r="BG693">
        <v>217</v>
      </c>
      <c r="BH693">
        <v>261</v>
      </c>
      <c r="BI693">
        <v>411</v>
      </c>
      <c r="BJ693" s="41">
        <f t="shared" si="227"/>
        <v>0.34554140127388533</v>
      </c>
      <c r="BK693">
        <v>124</v>
      </c>
      <c r="BL693">
        <v>124</v>
      </c>
      <c r="BM693">
        <v>63</v>
      </c>
      <c r="BN693" s="42">
        <f t="shared" si="228"/>
        <v>61</v>
      </c>
      <c r="BO693">
        <v>22</v>
      </c>
      <c r="BP693">
        <v>14</v>
      </c>
      <c r="BQ693">
        <v>24</v>
      </c>
      <c r="BR693">
        <v>45</v>
      </c>
      <c r="BS693" s="41">
        <f t="shared" si="229"/>
        <v>5.844155844155844E-2</v>
      </c>
      <c r="BT693">
        <v>315</v>
      </c>
      <c r="BU693">
        <v>290</v>
      </c>
      <c r="BV693" s="41">
        <f t="shared" si="230"/>
        <v>0.52066115702479343</v>
      </c>
      <c r="BW693">
        <v>147</v>
      </c>
      <c r="BX693">
        <v>127</v>
      </c>
      <c r="BY693">
        <v>102</v>
      </c>
      <c r="BZ693">
        <v>85</v>
      </c>
      <c r="CA693">
        <v>66</v>
      </c>
      <c r="CB693">
        <v>78</v>
      </c>
      <c r="CC693">
        <v>78</v>
      </c>
      <c r="CD693">
        <v>76</v>
      </c>
      <c r="CE693">
        <v>131</v>
      </c>
      <c r="CF693">
        <v>107</v>
      </c>
      <c r="CG693">
        <v>179</v>
      </c>
      <c r="CH693">
        <v>185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2</v>
      </c>
      <c r="CZ693">
        <v>18</v>
      </c>
      <c r="DA693">
        <v>10</v>
      </c>
      <c r="DB693">
        <v>4</v>
      </c>
      <c r="DC693">
        <v>24</v>
      </c>
      <c r="DD693">
        <v>16</v>
      </c>
      <c r="DE693">
        <v>2</v>
      </c>
      <c r="DF693">
        <v>0</v>
      </c>
      <c r="DG693">
        <v>30</v>
      </c>
      <c r="DH693">
        <v>11</v>
      </c>
      <c r="DI693">
        <v>5</v>
      </c>
      <c r="DJ693">
        <v>10</v>
      </c>
      <c r="DK693">
        <v>7</v>
      </c>
      <c r="DL693">
        <v>3</v>
      </c>
      <c r="DM693">
        <v>8</v>
      </c>
      <c r="DN693">
        <v>5</v>
      </c>
      <c r="DO693">
        <v>3</v>
      </c>
      <c r="DP693" s="42">
        <f t="shared" si="231"/>
        <v>-6</v>
      </c>
      <c r="DQ693" s="20">
        <v>-3.61</v>
      </c>
      <c r="DR693">
        <v>8</v>
      </c>
      <c r="DS693">
        <v>3</v>
      </c>
      <c r="DT693">
        <v>0</v>
      </c>
      <c r="DU693">
        <v>0</v>
      </c>
      <c r="DV693">
        <v>0</v>
      </c>
      <c r="DW693">
        <v>606</v>
      </c>
      <c r="DX693">
        <v>972</v>
      </c>
      <c r="DY693">
        <v>483</v>
      </c>
      <c r="DZ693">
        <v>725</v>
      </c>
      <c r="EA693">
        <v>353</v>
      </c>
      <c r="EB693">
        <v>561</v>
      </c>
      <c r="EC693">
        <v>26.14</v>
      </c>
      <c r="ED693">
        <v>52.07</v>
      </c>
      <c r="EE693">
        <v>21</v>
      </c>
      <c r="EF693">
        <v>59</v>
      </c>
      <c r="EG693" s="41">
        <f t="shared" si="232"/>
        <v>5.9490084985835696E-2</v>
      </c>
      <c r="EH693" s="43">
        <f t="shared" si="233"/>
        <v>0.89483065953654184</v>
      </c>
      <c r="EI693" s="44">
        <f t="shared" si="234"/>
        <v>0.95432074452237758</v>
      </c>
      <c r="EJ693">
        <v>603</v>
      </c>
      <c r="EK693">
        <v>972</v>
      </c>
      <c r="EL693">
        <v>482</v>
      </c>
      <c r="EM693">
        <v>725</v>
      </c>
      <c r="EN693">
        <v>352</v>
      </c>
      <c r="EO693">
        <v>561</v>
      </c>
      <c r="EP693">
        <v>21</v>
      </c>
      <c r="EQ693">
        <v>59</v>
      </c>
      <c r="ER693">
        <v>234</v>
      </c>
      <c r="ES693">
        <v>474</v>
      </c>
      <c r="ET693">
        <v>103</v>
      </c>
      <c r="EU693">
        <v>193</v>
      </c>
      <c r="EV693">
        <v>14</v>
      </c>
      <c r="EW693">
        <v>35</v>
      </c>
      <c r="EX693">
        <v>93</v>
      </c>
      <c r="EY693">
        <v>76</v>
      </c>
      <c r="EZ693">
        <v>-0.60000000000000009</v>
      </c>
      <c r="FA693">
        <v>0.60000000000000009</v>
      </c>
      <c r="FB693">
        <v>-0.1</v>
      </c>
      <c r="FC693" s="20">
        <v>13.55</v>
      </c>
      <c r="FD693" s="26">
        <f t="shared" si="235"/>
        <v>0.18066666666666667</v>
      </c>
      <c r="FE693">
        <v>0.39540000000000003</v>
      </c>
      <c r="FF693">
        <v>-0.12</v>
      </c>
      <c r="FG693">
        <v>0.01</v>
      </c>
      <c r="FH693">
        <v>-0.11</v>
      </c>
      <c r="FL693" s="42">
        <f t="shared" si="236"/>
        <v>203</v>
      </c>
      <c r="FM693" s="20">
        <f t="shared" si="237"/>
        <v>18.5</v>
      </c>
      <c r="FN693" s="41">
        <v>1.3553719000000001E-2</v>
      </c>
      <c r="FO693" s="20">
        <f t="shared" si="238"/>
        <v>10.9</v>
      </c>
      <c r="FP693" s="20">
        <f t="shared" si="239"/>
        <v>13.278</v>
      </c>
      <c r="FQ693" s="20">
        <f t="shared" si="240"/>
        <v>111.6377785638486</v>
      </c>
      <c r="FR693">
        <v>5</v>
      </c>
      <c r="FS693" t="s">
        <v>314</v>
      </c>
      <c r="FT693">
        <v>84</v>
      </c>
      <c r="FV693" t="s">
        <v>711</v>
      </c>
      <c r="FW693" s="45">
        <v>1650000</v>
      </c>
      <c r="FX693" s="45">
        <v>1375000</v>
      </c>
      <c r="FY693">
        <v>610</v>
      </c>
      <c r="FZ693">
        <v>51</v>
      </c>
      <c r="GA693">
        <v>74</v>
      </c>
      <c r="GB693">
        <v>125</v>
      </c>
      <c r="GC693">
        <v>-7</v>
      </c>
      <c r="GD693">
        <v>337</v>
      </c>
      <c r="GE693">
        <v>624</v>
      </c>
      <c r="GF693">
        <v>6843</v>
      </c>
      <c r="GG693">
        <v>0.2</v>
      </c>
      <c r="GH693">
        <v>7.5</v>
      </c>
      <c r="GI693">
        <v>7.6</v>
      </c>
      <c r="GJ693" s="42">
        <f t="shared" si="241"/>
        <v>10.9</v>
      </c>
    </row>
    <row r="694" spans="1:192" x14ac:dyDescent="0.45">
      <c r="A694" s="40">
        <v>32856</v>
      </c>
      <c r="B694" t="s">
        <v>1767</v>
      </c>
      <c r="C694" t="s">
        <v>145</v>
      </c>
      <c r="D694" t="s">
        <v>91</v>
      </c>
      <c r="E694" t="s">
        <v>91</v>
      </c>
      <c r="F694">
        <v>68</v>
      </c>
      <c r="G694">
        <v>180</v>
      </c>
      <c r="K694" t="s">
        <v>92</v>
      </c>
      <c r="L694">
        <v>2012</v>
      </c>
      <c r="M694">
        <v>28</v>
      </c>
      <c r="N694">
        <v>5</v>
      </c>
      <c r="O694">
        <v>8476195</v>
      </c>
      <c r="P694" t="s">
        <v>3523</v>
      </c>
      <c r="Q694" t="s">
        <v>3524</v>
      </c>
      <c r="R694" t="s">
        <v>3525</v>
      </c>
      <c r="S694" t="s">
        <v>471</v>
      </c>
      <c r="T694" t="s">
        <v>938</v>
      </c>
      <c r="U694" t="s">
        <v>153</v>
      </c>
      <c r="V694">
        <v>36</v>
      </c>
      <c r="W694">
        <v>8</v>
      </c>
      <c r="X694">
        <v>4</v>
      </c>
      <c r="Y694">
        <v>2</v>
      </c>
      <c r="Z694">
        <v>12</v>
      </c>
      <c r="AA694">
        <v>17</v>
      </c>
      <c r="AB694">
        <v>88</v>
      </c>
      <c r="AC694" s="26">
        <f t="shared" si="220"/>
        <v>0.33333333333333331</v>
      </c>
      <c r="AD694" s="20">
        <f t="shared" si="221"/>
        <v>-2.6842105263157894</v>
      </c>
      <c r="AE694" s="20">
        <v>5.1719999999999997</v>
      </c>
      <c r="AF694">
        <v>0</v>
      </c>
      <c r="AG694">
        <v>1.1000000000000001</v>
      </c>
      <c r="AH694">
        <v>24</v>
      </c>
      <c r="AI694">
        <v>521</v>
      </c>
      <c r="AJ694">
        <v>21588</v>
      </c>
      <c r="AK694" s="20">
        <v>359.8</v>
      </c>
      <c r="AL694">
        <v>359.8</v>
      </c>
      <c r="AM694">
        <v>360</v>
      </c>
      <c r="AN694" s="26">
        <f t="shared" si="222"/>
        <v>9.9944444444444454</v>
      </c>
      <c r="AO694">
        <v>17.12</v>
      </c>
      <c r="AP694" s="41">
        <f t="shared" si="223"/>
        <v>0.8571428571428571</v>
      </c>
      <c r="AQ694">
        <v>77</v>
      </c>
      <c r="AR694">
        <v>76</v>
      </c>
      <c r="AS694">
        <v>77</v>
      </c>
      <c r="AT694">
        <v>63</v>
      </c>
      <c r="AU694">
        <v>63</v>
      </c>
      <c r="AV694">
        <v>45</v>
      </c>
      <c r="AW694">
        <v>49</v>
      </c>
      <c r="AX694">
        <v>21</v>
      </c>
      <c r="AY694">
        <v>1</v>
      </c>
      <c r="AZ694">
        <v>7</v>
      </c>
      <c r="BA694" s="42">
        <f t="shared" si="224"/>
        <v>8</v>
      </c>
      <c r="BB694">
        <v>4.24</v>
      </c>
      <c r="BC694">
        <v>28.666699999999999</v>
      </c>
      <c r="BD694" s="20">
        <v>48</v>
      </c>
      <c r="BE694" s="20">
        <f t="shared" si="225"/>
        <v>125</v>
      </c>
      <c r="BF694" s="20">
        <f t="shared" si="226"/>
        <v>20.844913841022791</v>
      </c>
      <c r="BG694">
        <v>99</v>
      </c>
      <c r="BH694">
        <v>136</v>
      </c>
      <c r="BI694">
        <v>96</v>
      </c>
      <c r="BJ694" s="41">
        <f t="shared" si="227"/>
        <v>0.50769230769230766</v>
      </c>
      <c r="BK694">
        <v>32</v>
      </c>
      <c r="BL694">
        <v>32</v>
      </c>
      <c r="BM694">
        <v>39</v>
      </c>
      <c r="BN694" s="42">
        <f t="shared" si="228"/>
        <v>-7</v>
      </c>
      <c r="BO694">
        <v>18</v>
      </c>
      <c r="BP694">
        <v>5</v>
      </c>
      <c r="BQ694">
        <v>5</v>
      </c>
      <c r="BR694">
        <v>14</v>
      </c>
      <c r="BS694" s="41">
        <f t="shared" si="229"/>
        <v>5.737704918032787E-2</v>
      </c>
      <c r="BT694">
        <v>4</v>
      </c>
      <c r="BU694">
        <v>12</v>
      </c>
      <c r="BV694" s="41">
        <f t="shared" si="230"/>
        <v>0.25</v>
      </c>
      <c r="BW694">
        <v>2</v>
      </c>
      <c r="BX694">
        <v>2</v>
      </c>
      <c r="BY694">
        <v>1</v>
      </c>
      <c r="BZ694">
        <v>4</v>
      </c>
      <c r="CA694">
        <v>1</v>
      </c>
      <c r="CB694">
        <v>6</v>
      </c>
      <c r="CC694">
        <v>1</v>
      </c>
      <c r="CD694">
        <v>6</v>
      </c>
      <c r="CE694">
        <v>2</v>
      </c>
      <c r="CF694">
        <v>4</v>
      </c>
      <c r="CG694">
        <v>1</v>
      </c>
      <c r="CH694">
        <v>5</v>
      </c>
      <c r="CI694">
        <v>0</v>
      </c>
      <c r="CJ694">
        <v>1</v>
      </c>
      <c r="CK694">
        <v>1</v>
      </c>
      <c r="CL694">
        <v>2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2</v>
      </c>
      <c r="CS694">
        <v>0</v>
      </c>
      <c r="CT694">
        <v>0</v>
      </c>
      <c r="CU694">
        <v>0</v>
      </c>
      <c r="CV694">
        <v>5</v>
      </c>
      <c r="CW694">
        <v>0</v>
      </c>
      <c r="CX694">
        <v>2</v>
      </c>
      <c r="CY694">
        <v>2</v>
      </c>
      <c r="CZ694">
        <v>14</v>
      </c>
      <c r="DA694">
        <v>6</v>
      </c>
      <c r="DB694">
        <v>0</v>
      </c>
      <c r="DC694">
        <v>3</v>
      </c>
      <c r="DD694">
        <v>3</v>
      </c>
      <c r="DE694">
        <v>6</v>
      </c>
      <c r="DF694">
        <v>1</v>
      </c>
      <c r="DG694">
        <v>26</v>
      </c>
      <c r="DH694">
        <v>12</v>
      </c>
      <c r="DI694">
        <v>14</v>
      </c>
      <c r="DJ694">
        <v>12</v>
      </c>
      <c r="DK694">
        <v>12</v>
      </c>
      <c r="DL694">
        <v>0</v>
      </c>
      <c r="DM694">
        <v>11</v>
      </c>
      <c r="DN694">
        <v>11</v>
      </c>
      <c r="DO694">
        <v>0</v>
      </c>
      <c r="DP694" s="42">
        <f t="shared" si="231"/>
        <v>2</v>
      </c>
      <c r="DQ694" s="20">
        <v>-0.314</v>
      </c>
      <c r="DR694">
        <v>12</v>
      </c>
      <c r="DS694">
        <v>0</v>
      </c>
      <c r="DT694">
        <v>0</v>
      </c>
      <c r="DU694">
        <v>0</v>
      </c>
      <c r="DV694">
        <v>0</v>
      </c>
      <c r="DW694">
        <v>332</v>
      </c>
      <c r="DX694">
        <v>298</v>
      </c>
      <c r="DY694">
        <v>248</v>
      </c>
      <c r="DZ694">
        <v>230</v>
      </c>
      <c r="EA694">
        <v>183</v>
      </c>
      <c r="EB694">
        <v>179</v>
      </c>
      <c r="EC694">
        <v>14.12</v>
      </c>
      <c r="ED694">
        <v>11.26</v>
      </c>
      <c r="EE694">
        <v>14</v>
      </c>
      <c r="EF694">
        <v>12</v>
      </c>
      <c r="EG694" s="41">
        <f t="shared" si="232"/>
        <v>7.650273224043716E-2</v>
      </c>
      <c r="EH694" s="43">
        <f t="shared" si="233"/>
        <v>0.93296089385474856</v>
      </c>
      <c r="EI694" s="44">
        <f t="shared" si="234"/>
        <v>1.0094636260951857</v>
      </c>
      <c r="EJ694">
        <v>334</v>
      </c>
      <c r="EK694">
        <v>298</v>
      </c>
      <c r="EL694">
        <v>248</v>
      </c>
      <c r="EM694">
        <v>230</v>
      </c>
      <c r="EN694">
        <v>182</v>
      </c>
      <c r="EO694">
        <v>179</v>
      </c>
      <c r="EP694">
        <v>14</v>
      </c>
      <c r="EQ694">
        <v>12</v>
      </c>
      <c r="ER694">
        <v>177</v>
      </c>
      <c r="ES694">
        <v>142</v>
      </c>
      <c r="ET694">
        <v>64</v>
      </c>
      <c r="EU694">
        <v>50</v>
      </c>
      <c r="EV694">
        <v>10</v>
      </c>
      <c r="EW694">
        <v>7</v>
      </c>
      <c r="EX694">
        <v>24</v>
      </c>
      <c r="EY694">
        <v>38</v>
      </c>
      <c r="EZ694">
        <v>1</v>
      </c>
      <c r="FA694">
        <v>0.30000000000000004</v>
      </c>
      <c r="FB694">
        <v>1.3</v>
      </c>
      <c r="FC694" s="20">
        <v>13.64</v>
      </c>
      <c r="FD694" s="26">
        <f t="shared" si="235"/>
        <v>0.37888888888888889</v>
      </c>
      <c r="FE694">
        <v>0.92360000000000009</v>
      </c>
      <c r="FF694">
        <v>0.76</v>
      </c>
      <c r="FG694">
        <v>-0.02</v>
      </c>
      <c r="FH694">
        <v>0.75</v>
      </c>
      <c r="FI694">
        <v>1</v>
      </c>
      <c r="FJ694">
        <v>0</v>
      </c>
      <c r="FK694">
        <v>0</v>
      </c>
      <c r="FL694" s="42">
        <f t="shared" si="236"/>
        <v>70</v>
      </c>
      <c r="FM694" s="20">
        <f t="shared" si="237"/>
        <v>3.0833333333333335</v>
      </c>
      <c r="FN694" s="41">
        <v>6.4617809300000009E-2</v>
      </c>
      <c r="FO694" s="20">
        <f t="shared" si="238"/>
        <v>9.6</v>
      </c>
      <c r="FP694" s="20">
        <f t="shared" si="239"/>
        <v>11.937200000000001</v>
      </c>
      <c r="FQ694" s="20">
        <f t="shared" si="240"/>
        <v>105.05836575875486</v>
      </c>
      <c r="FV694" t="s">
        <v>711</v>
      </c>
      <c r="FW694" s="45">
        <v>650000</v>
      </c>
      <c r="FX694" s="45">
        <v>650000</v>
      </c>
      <c r="FY694">
        <v>188</v>
      </c>
      <c r="FZ694">
        <v>28</v>
      </c>
      <c r="GA694">
        <v>46</v>
      </c>
      <c r="GB694">
        <v>74</v>
      </c>
      <c r="GC694">
        <v>1</v>
      </c>
      <c r="GD694">
        <v>112</v>
      </c>
      <c r="GE694">
        <v>251</v>
      </c>
      <c r="GF694">
        <v>2368</v>
      </c>
      <c r="GG694">
        <v>4.5999999999999996</v>
      </c>
      <c r="GH694">
        <v>2.2999999999999998</v>
      </c>
      <c r="GI694">
        <v>6.9</v>
      </c>
      <c r="GJ694" s="42">
        <f t="shared" si="241"/>
        <v>9.6</v>
      </c>
    </row>
    <row r="695" spans="1:192" x14ac:dyDescent="0.45">
      <c r="A695" s="40">
        <v>32579</v>
      </c>
      <c r="B695" t="s">
        <v>2700</v>
      </c>
      <c r="D695" t="s">
        <v>156</v>
      </c>
      <c r="E695" t="s">
        <v>156</v>
      </c>
      <c r="F695">
        <v>71</v>
      </c>
      <c r="G695">
        <v>185</v>
      </c>
      <c r="H695">
        <v>2007</v>
      </c>
      <c r="I695">
        <v>3</v>
      </c>
      <c r="J695">
        <v>71</v>
      </c>
      <c r="K695" t="s">
        <v>92</v>
      </c>
      <c r="L695">
        <v>2009</v>
      </c>
      <c r="M695">
        <v>28</v>
      </c>
      <c r="N695">
        <v>4</v>
      </c>
      <c r="O695">
        <v>8474149</v>
      </c>
      <c r="P695" t="s">
        <v>3526</v>
      </c>
      <c r="Q695" t="s">
        <v>3527</v>
      </c>
      <c r="R695" t="s">
        <v>3528</v>
      </c>
      <c r="S695" t="s">
        <v>3529</v>
      </c>
      <c r="T695" t="s">
        <v>710</v>
      </c>
      <c r="U695" t="s">
        <v>373</v>
      </c>
      <c r="V695">
        <v>74</v>
      </c>
      <c r="W695">
        <v>28</v>
      </c>
      <c r="X695">
        <v>37</v>
      </c>
      <c r="Y695">
        <v>24</v>
      </c>
      <c r="Z695">
        <v>65</v>
      </c>
      <c r="AA695">
        <v>4</v>
      </c>
      <c r="AB695">
        <v>13</v>
      </c>
      <c r="AC695" s="26">
        <f t="shared" si="220"/>
        <v>0.8783783783783784</v>
      </c>
      <c r="AD695" s="20">
        <f t="shared" si="221"/>
        <v>38.090909090909093</v>
      </c>
      <c r="AE695" s="20">
        <v>24.765999999999998</v>
      </c>
      <c r="AF695">
        <v>10</v>
      </c>
      <c r="AG695">
        <v>13.6</v>
      </c>
      <c r="AH695">
        <v>8</v>
      </c>
      <c r="AI695">
        <v>1669</v>
      </c>
      <c r="AJ695">
        <v>83023</v>
      </c>
      <c r="AK695" s="20">
        <v>1383.7166666666999</v>
      </c>
      <c r="AL695">
        <v>1383.72</v>
      </c>
      <c r="AM695">
        <v>1384</v>
      </c>
      <c r="AN695" s="26">
        <f t="shared" si="222"/>
        <v>18.698873873873875</v>
      </c>
      <c r="AO695">
        <v>31.05</v>
      </c>
      <c r="AP695" s="41">
        <f t="shared" si="223"/>
        <v>0.66326530612244894</v>
      </c>
      <c r="AQ695">
        <v>363</v>
      </c>
      <c r="AR695">
        <v>362</v>
      </c>
      <c r="AS695">
        <v>363</v>
      </c>
      <c r="AT695">
        <v>288</v>
      </c>
      <c r="AU695">
        <v>288</v>
      </c>
      <c r="AV695">
        <v>188</v>
      </c>
      <c r="AW695">
        <v>229</v>
      </c>
      <c r="AX695">
        <v>96</v>
      </c>
      <c r="AY695">
        <v>12</v>
      </c>
      <c r="AZ695">
        <v>17</v>
      </c>
      <c r="BA695" s="42">
        <f t="shared" si="224"/>
        <v>29</v>
      </c>
      <c r="BB695">
        <v>23.03</v>
      </c>
      <c r="BC695">
        <v>27.3032</v>
      </c>
      <c r="BD695" s="20">
        <v>406.2</v>
      </c>
      <c r="BE695" s="20">
        <f t="shared" si="225"/>
        <v>769.2</v>
      </c>
      <c r="BF695" s="20">
        <f t="shared" si="226"/>
        <v>33.353568641054551</v>
      </c>
      <c r="BG695">
        <v>576</v>
      </c>
      <c r="BH695">
        <v>487</v>
      </c>
      <c r="BI695">
        <v>420</v>
      </c>
      <c r="BJ695" s="41">
        <f t="shared" si="227"/>
        <v>0.57831325301204817</v>
      </c>
      <c r="BK695">
        <v>27</v>
      </c>
      <c r="BL695">
        <v>27</v>
      </c>
      <c r="BM695">
        <v>74</v>
      </c>
      <c r="BN695" s="42">
        <f t="shared" si="228"/>
        <v>-47</v>
      </c>
      <c r="BO695">
        <v>100</v>
      </c>
      <c r="BP695">
        <v>45</v>
      </c>
      <c r="BQ695">
        <v>46</v>
      </c>
      <c r="BR695">
        <v>33</v>
      </c>
      <c r="BS695" s="41">
        <f t="shared" si="229"/>
        <v>3.7499999999999999E-2</v>
      </c>
      <c r="BT695">
        <v>0</v>
      </c>
      <c r="BU695">
        <v>0</v>
      </c>
      <c r="BV695" s="41">
        <f t="shared" si="230"/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6</v>
      </c>
      <c r="CM695">
        <v>0</v>
      </c>
      <c r="CN695">
        <v>1</v>
      </c>
      <c r="CO695">
        <v>1</v>
      </c>
      <c r="CP695">
        <v>2</v>
      </c>
      <c r="CQ695">
        <v>0</v>
      </c>
      <c r="CR695">
        <v>4</v>
      </c>
      <c r="CS695">
        <v>7</v>
      </c>
      <c r="CT695">
        <v>2</v>
      </c>
      <c r="CU695">
        <v>1</v>
      </c>
      <c r="CV695">
        <v>12</v>
      </c>
      <c r="CW695">
        <v>0</v>
      </c>
      <c r="CX695">
        <v>7</v>
      </c>
      <c r="CY695">
        <v>4</v>
      </c>
      <c r="CZ695">
        <v>89</v>
      </c>
      <c r="DA695">
        <v>13</v>
      </c>
      <c r="DB695">
        <v>1</v>
      </c>
      <c r="DC695">
        <v>34</v>
      </c>
      <c r="DD695">
        <v>47</v>
      </c>
      <c r="DE695">
        <v>10</v>
      </c>
      <c r="DF695">
        <v>6</v>
      </c>
      <c r="DG695">
        <v>77</v>
      </c>
      <c r="DH695">
        <v>4</v>
      </c>
      <c r="DI695">
        <v>11</v>
      </c>
      <c r="DJ695">
        <v>4</v>
      </c>
      <c r="DK695">
        <v>4</v>
      </c>
      <c r="DL695">
        <v>0</v>
      </c>
      <c r="DM695">
        <v>12</v>
      </c>
      <c r="DN695">
        <v>12</v>
      </c>
      <c r="DO695">
        <v>0</v>
      </c>
      <c r="DP695" s="42">
        <f t="shared" si="231"/>
        <v>7</v>
      </c>
      <c r="DQ695" s="20">
        <v>5.7709999999999999</v>
      </c>
      <c r="DR695">
        <v>4</v>
      </c>
      <c r="DS695">
        <v>0</v>
      </c>
      <c r="DT695">
        <v>0</v>
      </c>
      <c r="DU695">
        <v>0</v>
      </c>
      <c r="DV695">
        <v>0</v>
      </c>
      <c r="DW695">
        <v>1680</v>
      </c>
      <c r="DX695">
        <v>1118</v>
      </c>
      <c r="DY695">
        <v>1308</v>
      </c>
      <c r="DZ695">
        <v>847</v>
      </c>
      <c r="EA695">
        <v>952</v>
      </c>
      <c r="EB695">
        <v>641</v>
      </c>
      <c r="EC695">
        <v>89.63</v>
      </c>
      <c r="ED695">
        <v>55.29</v>
      </c>
      <c r="EE695">
        <v>98</v>
      </c>
      <c r="EF695">
        <v>61</v>
      </c>
      <c r="EG695" s="41">
        <f t="shared" si="232"/>
        <v>0.10294117647058823</v>
      </c>
      <c r="EH695" s="43">
        <f t="shared" si="233"/>
        <v>0.90483619344773791</v>
      </c>
      <c r="EI695" s="44">
        <f t="shared" si="234"/>
        <v>1.0077773699183261</v>
      </c>
      <c r="EJ695">
        <v>1679</v>
      </c>
      <c r="EK695">
        <v>1116</v>
      </c>
      <c r="EL695">
        <v>1307</v>
      </c>
      <c r="EM695">
        <v>845</v>
      </c>
      <c r="EN695">
        <v>952</v>
      </c>
      <c r="EO695">
        <v>639</v>
      </c>
      <c r="EP695">
        <v>98</v>
      </c>
      <c r="EQ695">
        <v>61</v>
      </c>
      <c r="ER695">
        <v>902</v>
      </c>
      <c r="ES695">
        <v>548</v>
      </c>
      <c r="ET695">
        <v>336</v>
      </c>
      <c r="EU695">
        <v>223</v>
      </c>
      <c r="EV695">
        <v>50</v>
      </c>
      <c r="EW695">
        <v>33</v>
      </c>
      <c r="EX695">
        <v>71</v>
      </c>
      <c r="EY695">
        <v>97</v>
      </c>
      <c r="EZ695">
        <v>5.6</v>
      </c>
      <c r="FA695">
        <v>1.9</v>
      </c>
      <c r="FB695">
        <v>7.5</v>
      </c>
      <c r="FC695" s="20">
        <v>72.05</v>
      </c>
      <c r="FD695" s="26">
        <f t="shared" si="235"/>
        <v>0.97364864864864864</v>
      </c>
      <c r="FE695">
        <v>7.0784000000000002</v>
      </c>
      <c r="FF695">
        <v>1.91</v>
      </c>
      <c r="FG695">
        <v>0.59</v>
      </c>
      <c r="FH695">
        <v>2.5</v>
      </c>
      <c r="FI695">
        <v>1</v>
      </c>
      <c r="FJ695">
        <v>0</v>
      </c>
      <c r="FK695">
        <v>0</v>
      </c>
      <c r="FL695" s="42">
        <f t="shared" si="236"/>
        <v>68</v>
      </c>
      <c r="FM695" s="20">
        <f t="shared" si="237"/>
        <v>18.25</v>
      </c>
      <c r="FN695" s="41">
        <v>0.1429816914</v>
      </c>
      <c r="FO695" s="20">
        <f t="shared" si="238"/>
        <v>64.2</v>
      </c>
      <c r="FP695" s="20">
        <f t="shared" si="239"/>
        <v>66.154200000000003</v>
      </c>
      <c r="FQ695" s="20">
        <f t="shared" si="240"/>
        <v>121.32512357991502</v>
      </c>
      <c r="FR695">
        <v>8</v>
      </c>
      <c r="FS695" t="s">
        <v>876</v>
      </c>
      <c r="FT695">
        <v>390</v>
      </c>
      <c r="FU695" t="s">
        <v>702</v>
      </c>
      <c r="FV695" t="s">
        <v>711</v>
      </c>
      <c r="FW695" s="45">
        <v>4650000</v>
      </c>
      <c r="FX695" s="45">
        <v>4000000</v>
      </c>
      <c r="FY695">
        <v>129</v>
      </c>
      <c r="FZ695">
        <v>38</v>
      </c>
      <c r="GA695">
        <v>47</v>
      </c>
      <c r="GB695">
        <v>85</v>
      </c>
      <c r="GC695">
        <v>5</v>
      </c>
      <c r="GD695">
        <v>24</v>
      </c>
      <c r="GE695">
        <v>273</v>
      </c>
      <c r="GF695">
        <v>2101</v>
      </c>
      <c r="GG695">
        <v>6.8</v>
      </c>
      <c r="GH695">
        <v>2.6</v>
      </c>
      <c r="GI695">
        <v>9.4</v>
      </c>
      <c r="GJ695" s="42">
        <f t="shared" si="241"/>
        <v>64.2</v>
      </c>
    </row>
    <row r="696" spans="1:192" x14ac:dyDescent="0.45">
      <c r="A696" s="40">
        <v>32584</v>
      </c>
      <c r="B696" t="s">
        <v>3277</v>
      </c>
      <c r="D696" t="s">
        <v>223</v>
      </c>
      <c r="E696" t="s">
        <v>223</v>
      </c>
      <c r="F696">
        <v>73</v>
      </c>
      <c r="G696">
        <v>199</v>
      </c>
      <c r="H696">
        <v>2007</v>
      </c>
      <c r="I696">
        <v>1</v>
      </c>
      <c r="J696">
        <v>24</v>
      </c>
      <c r="K696" t="s">
        <v>92</v>
      </c>
      <c r="L696">
        <v>2008</v>
      </c>
      <c r="M696">
        <v>28</v>
      </c>
      <c r="N696">
        <v>10</v>
      </c>
      <c r="O696">
        <v>8474150</v>
      </c>
      <c r="P696" t="s">
        <v>3530</v>
      </c>
      <c r="Q696" t="s">
        <v>3531</v>
      </c>
      <c r="R696" t="s">
        <v>3532</v>
      </c>
      <c r="S696" t="s">
        <v>2393</v>
      </c>
      <c r="T696" t="s">
        <v>716</v>
      </c>
      <c r="U696" t="s">
        <v>123</v>
      </c>
      <c r="V696">
        <v>82</v>
      </c>
      <c r="W696">
        <v>14</v>
      </c>
      <c r="X696">
        <v>31</v>
      </c>
      <c r="Y696">
        <v>19</v>
      </c>
      <c r="Z696">
        <v>45</v>
      </c>
      <c r="AA696">
        <v>4</v>
      </c>
      <c r="AB696">
        <v>39</v>
      </c>
      <c r="AC696" s="26">
        <f t="shared" si="220"/>
        <v>0.54878048780487809</v>
      </c>
      <c r="AD696" s="20">
        <f t="shared" si="221"/>
        <v>4.4446854663774431</v>
      </c>
      <c r="AE696" s="20">
        <v>15.975999999999999</v>
      </c>
      <c r="AF696">
        <v>-21</v>
      </c>
      <c r="AG696">
        <v>4.5999999999999996</v>
      </c>
      <c r="AH696">
        <v>78</v>
      </c>
      <c r="AI696">
        <v>1868</v>
      </c>
      <c r="AJ696">
        <v>93593</v>
      </c>
      <c r="AK696" s="20">
        <v>1559.8833333333</v>
      </c>
      <c r="AL696">
        <v>1559.28</v>
      </c>
      <c r="AM696">
        <v>1560</v>
      </c>
      <c r="AN696" s="26">
        <f t="shared" si="222"/>
        <v>19.022967479674797</v>
      </c>
      <c r="AO696">
        <v>31.41</v>
      </c>
      <c r="AP696" s="41">
        <f t="shared" si="223"/>
        <v>0.7142857142857143</v>
      </c>
      <c r="AQ696">
        <v>372</v>
      </c>
      <c r="AR696">
        <v>372</v>
      </c>
      <c r="AS696">
        <v>372</v>
      </c>
      <c r="AT696">
        <v>299</v>
      </c>
      <c r="AU696">
        <v>299</v>
      </c>
      <c r="AV696">
        <v>214</v>
      </c>
      <c r="AW696">
        <v>203</v>
      </c>
      <c r="AX696">
        <v>83</v>
      </c>
      <c r="AY696">
        <v>21</v>
      </c>
      <c r="AZ696">
        <v>15</v>
      </c>
      <c r="BA696" s="42">
        <f t="shared" si="224"/>
        <v>36</v>
      </c>
      <c r="BB696">
        <v>20.54</v>
      </c>
      <c r="BC696">
        <v>34.425199999999997</v>
      </c>
      <c r="BD696" s="20">
        <v>505.8</v>
      </c>
      <c r="BE696" s="20">
        <f t="shared" si="225"/>
        <v>877.8</v>
      </c>
      <c r="BF696" s="20">
        <f t="shared" si="226"/>
        <v>33.777127905187008</v>
      </c>
      <c r="BG696">
        <v>501</v>
      </c>
      <c r="BH696">
        <v>538</v>
      </c>
      <c r="BI696">
        <v>670</v>
      </c>
      <c r="BJ696" s="41">
        <f t="shared" si="227"/>
        <v>0.42783945345858243</v>
      </c>
      <c r="BK696">
        <v>54</v>
      </c>
      <c r="BL696">
        <v>54</v>
      </c>
      <c r="BM696">
        <v>49</v>
      </c>
      <c r="BN696" s="42">
        <f t="shared" si="228"/>
        <v>5</v>
      </c>
      <c r="BO696">
        <v>85</v>
      </c>
      <c r="BP696">
        <v>48</v>
      </c>
      <c r="BQ696">
        <v>81</v>
      </c>
      <c r="BR696">
        <v>40</v>
      </c>
      <c r="BS696" s="41">
        <f t="shared" si="229"/>
        <v>3.330557868442964E-2</v>
      </c>
      <c r="BT696">
        <v>705</v>
      </c>
      <c r="BU696">
        <v>705</v>
      </c>
      <c r="BV696" s="41">
        <f t="shared" si="230"/>
        <v>0.5</v>
      </c>
      <c r="BW696">
        <v>268</v>
      </c>
      <c r="BX696">
        <v>299</v>
      </c>
      <c r="BY696">
        <v>252</v>
      </c>
      <c r="BZ696">
        <v>237</v>
      </c>
      <c r="CA696">
        <v>185</v>
      </c>
      <c r="CB696">
        <v>169</v>
      </c>
      <c r="CC696">
        <v>250</v>
      </c>
      <c r="CD696">
        <v>253</v>
      </c>
      <c r="CE696">
        <v>179</v>
      </c>
      <c r="CF696">
        <v>175</v>
      </c>
      <c r="CG696">
        <v>446</v>
      </c>
      <c r="CH696">
        <v>449</v>
      </c>
      <c r="CI696">
        <v>0</v>
      </c>
      <c r="CJ696">
        <v>0</v>
      </c>
      <c r="CK696">
        <v>2</v>
      </c>
      <c r="CL696">
        <v>2</v>
      </c>
      <c r="CM696">
        <v>1</v>
      </c>
      <c r="CN696">
        <v>0</v>
      </c>
      <c r="CO696">
        <v>0</v>
      </c>
      <c r="CP696">
        <v>2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9</v>
      </c>
      <c r="CW696">
        <v>0</v>
      </c>
      <c r="CX696">
        <v>4</v>
      </c>
      <c r="CY696">
        <v>11</v>
      </c>
      <c r="CZ696">
        <v>70</v>
      </c>
      <c r="DA696">
        <v>22</v>
      </c>
      <c r="DB696">
        <v>5</v>
      </c>
      <c r="DC696">
        <v>25</v>
      </c>
      <c r="DD696">
        <v>32</v>
      </c>
      <c r="DE696">
        <v>14</v>
      </c>
      <c r="DF696">
        <v>0</v>
      </c>
      <c r="DG696">
        <v>116</v>
      </c>
      <c r="DH696">
        <v>30</v>
      </c>
      <c r="DI696">
        <v>9</v>
      </c>
      <c r="DJ696">
        <v>29</v>
      </c>
      <c r="DK696">
        <v>29</v>
      </c>
      <c r="DL696">
        <v>0</v>
      </c>
      <c r="DM696">
        <v>8</v>
      </c>
      <c r="DN696">
        <v>8</v>
      </c>
      <c r="DO696">
        <v>0</v>
      </c>
      <c r="DP696" s="42">
        <f t="shared" si="231"/>
        <v>-21</v>
      </c>
      <c r="DQ696" s="20">
        <v>-19.603999999999999</v>
      </c>
      <c r="DR696">
        <v>28</v>
      </c>
      <c r="DS696">
        <v>0</v>
      </c>
      <c r="DT696">
        <v>0</v>
      </c>
      <c r="DU696">
        <v>1</v>
      </c>
      <c r="DV696">
        <v>1</v>
      </c>
      <c r="DW696">
        <v>1700</v>
      </c>
      <c r="DX696">
        <v>1462</v>
      </c>
      <c r="DY696">
        <v>1273</v>
      </c>
      <c r="DZ696">
        <v>1161</v>
      </c>
      <c r="EA696">
        <v>895</v>
      </c>
      <c r="EB696">
        <v>805</v>
      </c>
      <c r="EC696">
        <v>80.86</v>
      </c>
      <c r="ED696">
        <v>82.91</v>
      </c>
      <c r="EE696">
        <v>63</v>
      </c>
      <c r="EF696">
        <v>90</v>
      </c>
      <c r="EG696" s="41">
        <f t="shared" si="232"/>
        <v>7.0391061452513962E-2</v>
      </c>
      <c r="EH696" s="43">
        <f t="shared" si="233"/>
        <v>0.88819875776397517</v>
      </c>
      <c r="EI696" s="44">
        <f t="shared" si="234"/>
        <v>0.95858981921648911</v>
      </c>
      <c r="EJ696">
        <v>1702</v>
      </c>
      <c r="EK696">
        <v>1464</v>
      </c>
      <c r="EL696">
        <v>1274</v>
      </c>
      <c r="EM696">
        <v>1163</v>
      </c>
      <c r="EN696">
        <v>896</v>
      </c>
      <c r="EO696">
        <v>806</v>
      </c>
      <c r="EP696">
        <v>64</v>
      </c>
      <c r="EQ696">
        <v>90</v>
      </c>
      <c r="ER696">
        <v>798</v>
      </c>
      <c r="ES696">
        <v>731</v>
      </c>
      <c r="ET696">
        <v>312</v>
      </c>
      <c r="EU696">
        <v>283</v>
      </c>
      <c r="EV696">
        <v>39</v>
      </c>
      <c r="EW696">
        <v>54</v>
      </c>
      <c r="EX696">
        <v>117</v>
      </c>
      <c r="EY696">
        <v>104</v>
      </c>
      <c r="EZ696">
        <v>1.6</v>
      </c>
      <c r="FA696">
        <v>1.2</v>
      </c>
      <c r="FB696">
        <v>2.8</v>
      </c>
      <c r="FC696" s="20">
        <v>55.94</v>
      </c>
      <c r="FD696" s="26">
        <f t="shared" si="235"/>
        <v>0.68219512195121945</v>
      </c>
      <c r="FE696">
        <v>4.3993000000000002</v>
      </c>
      <c r="FF696">
        <v>-0.26</v>
      </c>
      <c r="FG696">
        <v>-0.28999999999999998</v>
      </c>
      <c r="FH696">
        <v>-0.55000000000000004</v>
      </c>
      <c r="FI696">
        <v>2</v>
      </c>
      <c r="FJ696">
        <v>0</v>
      </c>
      <c r="FK696">
        <v>0</v>
      </c>
      <c r="FL696" s="42">
        <f t="shared" si="236"/>
        <v>172</v>
      </c>
      <c r="FM696" s="20">
        <f t="shared" si="237"/>
        <v>4.8214285714285712</v>
      </c>
      <c r="FN696" s="41">
        <v>6.9306930700000005E-2</v>
      </c>
      <c r="FO696" s="20">
        <f t="shared" si="238"/>
        <v>37.200000000000003</v>
      </c>
      <c r="FP696" s="20">
        <f t="shared" si="239"/>
        <v>41.0792</v>
      </c>
      <c r="FQ696" s="20">
        <f t="shared" si="240"/>
        <v>121.67154071109744</v>
      </c>
      <c r="FV696" t="s">
        <v>711</v>
      </c>
      <c r="FW696" s="45">
        <v>3575000</v>
      </c>
      <c r="FX696" s="45">
        <v>3575000</v>
      </c>
      <c r="FY696">
        <v>543</v>
      </c>
      <c r="FZ696">
        <v>108</v>
      </c>
      <c r="GA696">
        <v>165</v>
      </c>
      <c r="GB696">
        <v>273</v>
      </c>
      <c r="GC696">
        <v>-4</v>
      </c>
      <c r="GD696">
        <v>257</v>
      </c>
      <c r="GE696">
        <v>1212</v>
      </c>
      <c r="GF696">
        <v>8962</v>
      </c>
      <c r="GG696">
        <v>16.2</v>
      </c>
      <c r="GH696">
        <v>10.4</v>
      </c>
      <c r="GI696">
        <v>26.7</v>
      </c>
      <c r="GJ696" s="42">
        <f t="shared" si="241"/>
        <v>37.200000000000003</v>
      </c>
    </row>
    <row r="697" spans="1:192" x14ac:dyDescent="0.45">
      <c r="A697" s="40">
        <v>32672</v>
      </c>
      <c r="B697" t="s">
        <v>485</v>
      </c>
      <c r="C697" t="s">
        <v>362</v>
      </c>
      <c r="D697" t="s">
        <v>107</v>
      </c>
      <c r="E697" t="s">
        <v>107</v>
      </c>
      <c r="F697">
        <v>73</v>
      </c>
      <c r="G697">
        <v>215</v>
      </c>
      <c r="H697">
        <v>2007</v>
      </c>
      <c r="I697">
        <v>1</v>
      </c>
      <c r="J697">
        <v>12</v>
      </c>
      <c r="K697" t="s">
        <v>92</v>
      </c>
      <c r="L697">
        <v>2010</v>
      </c>
      <c r="M697">
        <v>28</v>
      </c>
      <c r="N697">
        <v>8</v>
      </c>
      <c r="O697">
        <v>8474151</v>
      </c>
      <c r="P697" t="s">
        <v>3533</v>
      </c>
      <c r="Q697" t="s">
        <v>3534</v>
      </c>
      <c r="R697" t="s">
        <v>3535</v>
      </c>
      <c r="S697" t="s">
        <v>390</v>
      </c>
      <c r="T697" t="s">
        <v>720</v>
      </c>
      <c r="U697" t="s">
        <v>3536</v>
      </c>
      <c r="V697">
        <v>63</v>
      </c>
      <c r="W697">
        <v>4</v>
      </c>
      <c r="X697">
        <v>25</v>
      </c>
      <c r="Y697">
        <v>13</v>
      </c>
      <c r="Z697">
        <v>29</v>
      </c>
      <c r="AA697">
        <v>0</v>
      </c>
      <c r="AB697">
        <v>0</v>
      </c>
      <c r="AC697" s="26">
        <f t="shared" si="220"/>
        <v>0.46031746031746029</v>
      </c>
      <c r="AD697" s="20">
        <f t="shared" si="221"/>
        <v>0.40042826552462429</v>
      </c>
      <c r="AE697" s="20">
        <v>9.4740000000000002</v>
      </c>
      <c r="AF697">
        <v>8</v>
      </c>
      <c r="AG697">
        <v>-4</v>
      </c>
      <c r="AH697">
        <v>20</v>
      </c>
      <c r="AI697">
        <v>1831</v>
      </c>
      <c r="AJ697">
        <v>88179</v>
      </c>
      <c r="AK697" s="20">
        <v>1469.65</v>
      </c>
      <c r="AL697">
        <v>1469.65</v>
      </c>
      <c r="AM697">
        <v>1470</v>
      </c>
      <c r="AN697" s="26">
        <f t="shared" si="222"/>
        <v>23.327777777777779</v>
      </c>
      <c r="AO697">
        <v>38.54</v>
      </c>
      <c r="AP697" s="41">
        <f t="shared" si="223"/>
        <v>0.38157894736842107</v>
      </c>
      <c r="AQ697">
        <v>201</v>
      </c>
      <c r="AR697">
        <v>201</v>
      </c>
      <c r="AS697">
        <v>201</v>
      </c>
      <c r="AT697">
        <v>132</v>
      </c>
      <c r="AU697">
        <v>132</v>
      </c>
      <c r="AV697">
        <v>99</v>
      </c>
      <c r="AW697">
        <v>89</v>
      </c>
      <c r="AX697">
        <v>15</v>
      </c>
      <c r="AY697">
        <v>4</v>
      </c>
      <c r="AZ697">
        <v>9</v>
      </c>
      <c r="BA697" s="42">
        <f t="shared" si="224"/>
        <v>13</v>
      </c>
      <c r="BB697">
        <v>5.93</v>
      </c>
      <c r="BC697">
        <v>48.151499999999999</v>
      </c>
      <c r="BD697" s="20">
        <v>179.1</v>
      </c>
      <c r="BE697" s="20">
        <f t="shared" si="225"/>
        <v>380.1</v>
      </c>
      <c r="BF697" s="20">
        <f t="shared" si="226"/>
        <v>15.517980471540843</v>
      </c>
      <c r="BG697">
        <v>374</v>
      </c>
      <c r="BH697">
        <v>474</v>
      </c>
      <c r="BI697">
        <v>587</v>
      </c>
      <c r="BJ697" s="41">
        <f t="shared" si="227"/>
        <v>0.3891779396462019</v>
      </c>
      <c r="BK697">
        <v>71</v>
      </c>
      <c r="BL697">
        <v>71</v>
      </c>
      <c r="BM697">
        <v>66</v>
      </c>
      <c r="BN697" s="42">
        <f t="shared" si="228"/>
        <v>5</v>
      </c>
      <c r="BO697">
        <v>33</v>
      </c>
      <c r="BP697">
        <v>60</v>
      </c>
      <c r="BQ697">
        <v>44</v>
      </c>
      <c r="BR697">
        <v>163</v>
      </c>
      <c r="BS697" s="41">
        <f t="shared" si="229"/>
        <v>0.12764291307752546</v>
      </c>
      <c r="BT697">
        <v>0</v>
      </c>
      <c r="BU697">
        <v>0</v>
      </c>
      <c r="BV697" s="41">
        <f t="shared" si="230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3</v>
      </c>
      <c r="CW697">
        <v>0</v>
      </c>
      <c r="CX697">
        <v>2</v>
      </c>
      <c r="CY697">
        <v>3</v>
      </c>
      <c r="CZ697">
        <v>28</v>
      </c>
      <c r="DA697">
        <v>1</v>
      </c>
      <c r="DB697">
        <v>1</v>
      </c>
      <c r="DC697">
        <v>25</v>
      </c>
      <c r="DD697">
        <v>15</v>
      </c>
      <c r="DE697">
        <v>2</v>
      </c>
      <c r="DF697">
        <v>0</v>
      </c>
      <c r="DG697">
        <v>55</v>
      </c>
      <c r="DH697">
        <v>10</v>
      </c>
      <c r="DI697">
        <v>10</v>
      </c>
      <c r="DJ697">
        <v>10</v>
      </c>
      <c r="DK697">
        <v>10</v>
      </c>
      <c r="DL697">
        <v>0</v>
      </c>
      <c r="DM697">
        <v>10</v>
      </c>
      <c r="DN697">
        <v>10</v>
      </c>
      <c r="DO697">
        <v>0</v>
      </c>
      <c r="DP697" s="42">
        <f t="shared" si="231"/>
        <v>0</v>
      </c>
      <c r="DQ697" s="20">
        <v>6.6559999999999997</v>
      </c>
      <c r="DR697">
        <v>10</v>
      </c>
      <c r="DS697">
        <v>0</v>
      </c>
      <c r="DT697">
        <v>0</v>
      </c>
      <c r="DU697">
        <v>0</v>
      </c>
      <c r="DV697">
        <v>0</v>
      </c>
      <c r="DW697">
        <v>1273</v>
      </c>
      <c r="DX697">
        <v>1518</v>
      </c>
      <c r="DY697">
        <v>972</v>
      </c>
      <c r="DZ697">
        <v>1114</v>
      </c>
      <c r="EA697">
        <v>716</v>
      </c>
      <c r="EB697">
        <v>827</v>
      </c>
      <c r="EC697">
        <v>70.31</v>
      </c>
      <c r="ED697">
        <v>82.99</v>
      </c>
      <c r="EE697">
        <v>76</v>
      </c>
      <c r="EF697">
        <v>78</v>
      </c>
      <c r="EG697" s="41">
        <f t="shared" si="232"/>
        <v>0.10614525139664804</v>
      </c>
      <c r="EH697" s="43">
        <f t="shared" si="233"/>
        <v>0.90568319226118499</v>
      </c>
      <c r="EI697" s="44">
        <f t="shared" si="234"/>
        <v>1.0118284436578331</v>
      </c>
      <c r="EJ697">
        <v>1273</v>
      </c>
      <c r="EK697">
        <v>1521</v>
      </c>
      <c r="EL697">
        <v>971</v>
      </c>
      <c r="EM697">
        <v>1116</v>
      </c>
      <c r="EN697">
        <v>715</v>
      </c>
      <c r="EO697">
        <v>829</v>
      </c>
      <c r="EP697">
        <v>76</v>
      </c>
      <c r="EQ697">
        <v>78</v>
      </c>
      <c r="ER697">
        <v>685</v>
      </c>
      <c r="ES697">
        <v>815</v>
      </c>
      <c r="ET697">
        <v>297</v>
      </c>
      <c r="EU697">
        <v>319</v>
      </c>
      <c r="EV697">
        <v>42</v>
      </c>
      <c r="EW697">
        <v>35</v>
      </c>
      <c r="EX697">
        <v>79</v>
      </c>
      <c r="EY697">
        <v>87</v>
      </c>
      <c r="EZ697">
        <v>1.5</v>
      </c>
      <c r="FA697">
        <v>3.7</v>
      </c>
      <c r="FB697">
        <v>5.3</v>
      </c>
      <c r="FC697" s="20">
        <v>28.52</v>
      </c>
      <c r="FD697" s="26">
        <f t="shared" si="235"/>
        <v>0.45269841269841271</v>
      </c>
      <c r="FE697">
        <v>1.7151000000000001</v>
      </c>
      <c r="FF697">
        <v>0.23</v>
      </c>
      <c r="FG697">
        <v>0.01</v>
      </c>
      <c r="FH697">
        <v>0.24</v>
      </c>
      <c r="FL697" s="42">
        <f t="shared" si="236"/>
        <v>254</v>
      </c>
      <c r="FM697" s="20">
        <f t="shared" si="237"/>
        <v>11.5</v>
      </c>
      <c r="FN697" s="41">
        <v>5.5484066800000002E-2</v>
      </c>
      <c r="FO697" s="20">
        <f t="shared" si="238"/>
        <v>27</v>
      </c>
      <c r="FP697" s="20">
        <f t="shared" si="239"/>
        <v>30.331199999999999</v>
      </c>
      <c r="FQ697" s="20">
        <f t="shared" si="240"/>
        <v>113.94549722723097</v>
      </c>
      <c r="FR697">
        <v>10</v>
      </c>
      <c r="FS697" t="s">
        <v>189</v>
      </c>
      <c r="FT697">
        <v>539</v>
      </c>
      <c r="FV697" t="s">
        <v>711</v>
      </c>
      <c r="FW697" s="45">
        <v>5100000</v>
      </c>
      <c r="FX697" s="45">
        <v>4700000</v>
      </c>
      <c r="FY697">
        <v>530</v>
      </c>
      <c r="FZ697">
        <v>53</v>
      </c>
      <c r="GA697">
        <v>188</v>
      </c>
      <c r="GB697">
        <v>241</v>
      </c>
      <c r="GC697">
        <v>142</v>
      </c>
      <c r="GD697">
        <v>221</v>
      </c>
      <c r="GE697">
        <v>923</v>
      </c>
      <c r="GF697">
        <v>12453</v>
      </c>
      <c r="GG697">
        <v>17.600000000000001</v>
      </c>
      <c r="GH697">
        <v>37.1</v>
      </c>
      <c r="GI697">
        <v>54.7</v>
      </c>
      <c r="GJ697" s="42">
        <f t="shared" si="241"/>
        <v>27</v>
      </c>
    </row>
    <row r="698" spans="1:192" x14ac:dyDescent="0.45">
      <c r="A698" s="40">
        <v>32467</v>
      </c>
      <c r="B698" t="s">
        <v>3537</v>
      </c>
      <c r="C698" t="s">
        <v>442</v>
      </c>
      <c r="D698" t="s">
        <v>107</v>
      </c>
      <c r="E698" t="s">
        <v>107</v>
      </c>
      <c r="F698">
        <v>74</v>
      </c>
      <c r="G698">
        <v>206</v>
      </c>
      <c r="H698">
        <v>2007</v>
      </c>
      <c r="I698">
        <v>1</v>
      </c>
      <c r="J698">
        <v>22</v>
      </c>
      <c r="K698" t="s">
        <v>92</v>
      </c>
      <c r="L698">
        <v>2008</v>
      </c>
      <c r="M698">
        <v>29</v>
      </c>
      <c r="N698">
        <v>10</v>
      </c>
      <c r="O698">
        <v>8474157</v>
      </c>
      <c r="P698" t="s">
        <v>3538</v>
      </c>
      <c r="Q698" t="s">
        <v>3539</v>
      </c>
      <c r="R698" t="s">
        <v>3540</v>
      </c>
      <c r="S698" t="s">
        <v>2269</v>
      </c>
      <c r="T698" t="s">
        <v>725</v>
      </c>
      <c r="U698" t="s">
        <v>178</v>
      </c>
      <c r="V698">
        <v>64</v>
      </c>
      <c r="W698">
        <v>17</v>
      </c>
      <c r="X698">
        <v>20</v>
      </c>
      <c r="Y698">
        <v>11</v>
      </c>
      <c r="Z698">
        <v>37</v>
      </c>
      <c r="AA698">
        <v>5</v>
      </c>
      <c r="AB698">
        <v>17</v>
      </c>
      <c r="AC698" s="26">
        <f t="shared" si="220"/>
        <v>0.578125</v>
      </c>
      <c r="AD698" s="20">
        <f t="shared" si="221"/>
        <v>-9.804270462633454</v>
      </c>
      <c r="AE698" s="20">
        <v>14.792</v>
      </c>
      <c r="AF698">
        <v>-16</v>
      </c>
      <c r="AG698">
        <v>5.7</v>
      </c>
      <c r="AH698">
        <v>30</v>
      </c>
      <c r="AI698">
        <v>1503</v>
      </c>
      <c r="AJ698">
        <v>73007</v>
      </c>
      <c r="AK698" s="20">
        <v>1216.7833333333001</v>
      </c>
      <c r="AL698">
        <v>1216.8499999999999</v>
      </c>
      <c r="AM698">
        <v>1217</v>
      </c>
      <c r="AN698" s="26">
        <f t="shared" si="222"/>
        <v>19.012239583333333</v>
      </c>
      <c r="AO698">
        <v>31.31</v>
      </c>
      <c r="AP698" s="41">
        <f t="shared" si="223"/>
        <v>0.52112676056338025</v>
      </c>
      <c r="AQ698">
        <v>391</v>
      </c>
      <c r="AR698">
        <v>391</v>
      </c>
      <c r="AS698">
        <v>391</v>
      </c>
      <c r="AT698">
        <v>293</v>
      </c>
      <c r="AU698">
        <v>293</v>
      </c>
      <c r="AV698">
        <v>212</v>
      </c>
      <c r="AW698">
        <v>200</v>
      </c>
      <c r="AX698">
        <v>83</v>
      </c>
      <c r="AY698">
        <v>16</v>
      </c>
      <c r="AZ698">
        <v>29</v>
      </c>
      <c r="BA698" s="42">
        <f t="shared" si="224"/>
        <v>45</v>
      </c>
      <c r="BB698">
        <v>25.19</v>
      </c>
      <c r="BC698">
        <v>30.315999999999999</v>
      </c>
      <c r="BD698" s="20">
        <v>172.3</v>
      </c>
      <c r="BE698" s="20">
        <f t="shared" si="225"/>
        <v>563.29999999999995</v>
      </c>
      <c r="BF698" s="20">
        <f t="shared" si="226"/>
        <v>27.774992809302709</v>
      </c>
      <c r="BG698">
        <v>565</v>
      </c>
      <c r="BH698">
        <v>402</v>
      </c>
      <c r="BI698">
        <v>325</v>
      </c>
      <c r="BJ698" s="41">
        <f t="shared" si="227"/>
        <v>0.6348314606741573</v>
      </c>
      <c r="BK698">
        <v>118</v>
      </c>
      <c r="BL698">
        <v>118</v>
      </c>
      <c r="BM698">
        <v>105</v>
      </c>
      <c r="BN698" s="42">
        <f t="shared" si="228"/>
        <v>13</v>
      </c>
      <c r="BO698">
        <v>81</v>
      </c>
      <c r="BP698">
        <v>40</v>
      </c>
      <c r="BQ698">
        <v>24</v>
      </c>
      <c r="BR698">
        <v>27</v>
      </c>
      <c r="BS698" s="41">
        <f t="shared" si="229"/>
        <v>3.1764705882352938E-2</v>
      </c>
      <c r="BT698">
        <v>7</v>
      </c>
      <c r="BU698">
        <v>13</v>
      </c>
      <c r="BV698" s="41">
        <f t="shared" si="230"/>
        <v>0.35</v>
      </c>
      <c r="BW698">
        <v>1</v>
      </c>
      <c r="BX698">
        <v>1</v>
      </c>
      <c r="BY698">
        <v>0</v>
      </c>
      <c r="BZ698">
        <v>4</v>
      </c>
      <c r="CA698">
        <v>6</v>
      </c>
      <c r="CB698">
        <v>8</v>
      </c>
      <c r="CC698">
        <v>1</v>
      </c>
      <c r="CD698">
        <v>1</v>
      </c>
      <c r="CE698">
        <v>5</v>
      </c>
      <c r="CF698">
        <v>6</v>
      </c>
      <c r="CG698">
        <v>2</v>
      </c>
      <c r="CH698">
        <v>8</v>
      </c>
      <c r="CI698">
        <v>0</v>
      </c>
      <c r="CJ698">
        <v>2</v>
      </c>
      <c r="CK698">
        <v>4</v>
      </c>
      <c r="CL698">
        <v>4</v>
      </c>
      <c r="CM698">
        <v>2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2</v>
      </c>
      <c r="CT698">
        <v>2</v>
      </c>
      <c r="CU698">
        <v>0</v>
      </c>
      <c r="CV698">
        <v>11</v>
      </c>
      <c r="CW698">
        <v>0</v>
      </c>
      <c r="CX698">
        <v>1</v>
      </c>
      <c r="CY698">
        <v>6</v>
      </c>
      <c r="CZ698">
        <v>74</v>
      </c>
      <c r="DA698">
        <v>12</v>
      </c>
      <c r="DB698">
        <v>3</v>
      </c>
      <c r="DC698">
        <v>14</v>
      </c>
      <c r="DD698">
        <v>24</v>
      </c>
      <c r="DE698">
        <v>19</v>
      </c>
      <c r="DF698">
        <v>0</v>
      </c>
      <c r="DG698">
        <v>140</v>
      </c>
      <c r="DH698">
        <v>15</v>
      </c>
      <c r="DI698">
        <v>10</v>
      </c>
      <c r="DJ698">
        <v>15</v>
      </c>
      <c r="DK698">
        <v>15</v>
      </c>
      <c r="DL698">
        <v>0</v>
      </c>
      <c r="DM698">
        <v>10</v>
      </c>
      <c r="DN698">
        <v>10</v>
      </c>
      <c r="DO698">
        <v>0</v>
      </c>
      <c r="DP698" s="42">
        <f t="shared" si="231"/>
        <v>-5</v>
      </c>
      <c r="DQ698" s="20">
        <v>-5.7720000000000002</v>
      </c>
      <c r="DR698">
        <v>15</v>
      </c>
      <c r="DS698">
        <v>0</v>
      </c>
      <c r="DT698">
        <v>0</v>
      </c>
      <c r="DU698">
        <v>0</v>
      </c>
      <c r="DV698">
        <v>0</v>
      </c>
      <c r="DW698">
        <v>1426</v>
      </c>
      <c r="DX698">
        <v>1123</v>
      </c>
      <c r="DY698">
        <v>1041</v>
      </c>
      <c r="DZ698">
        <v>823</v>
      </c>
      <c r="EA698">
        <v>762</v>
      </c>
      <c r="EB698">
        <v>604</v>
      </c>
      <c r="EC698">
        <v>77.42</v>
      </c>
      <c r="ED698">
        <v>65.709999999999994</v>
      </c>
      <c r="EE698">
        <v>71</v>
      </c>
      <c r="EF698">
        <v>75</v>
      </c>
      <c r="EG698" s="41">
        <f t="shared" si="232"/>
        <v>9.3175853018372709E-2</v>
      </c>
      <c r="EH698" s="43">
        <f t="shared" si="233"/>
        <v>0.8758278145695364</v>
      </c>
      <c r="EI698" s="44">
        <f t="shared" si="234"/>
        <v>0.96900366758790912</v>
      </c>
      <c r="EJ698">
        <v>1428</v>
      </c>
      <c r="EK698">
        <v>1121</v>
      </c>
      <c r="EL698">
        <v>1043</v>
      </c>
      <c r="EM698">
        <v>821</v>
      </c>
      <c r="EN698">
        <v>764</v>
      </c>
      <c r="EO698">
        <v>602</v>
      </c>
      <c r="EP698">
        <v>72</v>
      </c>
      <c r="EQ698">
        <v>74</v>
      </c>
      <c r="ER698">
        <v>696</v>
      </c>
      <c r="ES698">
        <v>557</v>
      </c>
      <c r="ET698">
        <v>298</v>
      </c>
      <c r="EU698">
        <v>214</v>
      </c>
      <c r="EV698">
        <v>36</v>
      </c>
      <c r="EW698">
        <v>38</v>
      </c>
      <c r="EX698">
        <v>67</v>
      </c>
      <c r="EY698">
        <v>77</v>
      </c>
      <c r="EZ698">
        <v>2.2999999999999998</v>
      </c>
      <c r="FA698">
        <v>0.9</v>
      </c>
      <c r="FB698">
        <v>3.2</v>
      </c>
      <c r="FC698" s="20">
        <v>44.64</v>
      </c>
      <c r="FD698" s="26">
        <f t="shared" si="235"/>
        <v>0.69750000000000001</v>
      </c>
      <c r="FE698">
        <v>5.3712999999999997</v>
      </c>
      <c r="FF698">
        <v>0.33</v>
      </c>
      <c r="FG698">
        <v>0.12</v>
      </c>
      <c r="FH698">
        <v>0.45</v>
      </c>
      <c r="FI698">
        <v>4</v>
      </c>
      <c r="FJ698">
        <v>0</v>
      </c>
      <c r="FK698">
        <v>0</v>
      </c>
      <c r="FL698" s="42">
        <f t="shared" si="236"/>
        <v>175</v>
      </c>
      <c r="FM698" s="20">
        <f t="shared" si="237"/>
        <v>9.4666666666666668</v>
      </c>
      <c r="FN698" s="41">
        <v>0.11463815790000001</v>
      </c>
      <c r="FO698" s="20">
        <f t="shared" si="238"/>
        <v>34</v>
      </c>
      <c r="FP698" s="20">
        <f t="shared" si="239"/>
        <v>35.845599999999997</v>
      </c>
      <c r="FQ698" s="20">
        <f t="shared" si="240"/>
        <v>125.68517072769859</v>
      </c>
      <c r="FR698">
        <v>18</v>
      </c>
      <c r="FS698" t="s">
        <v>430</v>
      </c>
      <c r="FT698">
        <v>988</v>
      </c>
      <c r="FV698" t="s">
        <v>711</v>
      </c>
      <c r="FW698" s="45">
        <v>5000000</v>
      </c>
      <c r="FX698" s="45">
        <v>4500000</v>
      </c>
      <c r="FY698">
        <v>626</v>
      </c>
      <c r="FZ698">
        <v>226</v>
      </c>
      <c r="GA698">
        <v>222</v>
      </c>
      <c r="GB698">
        <v>448</v>
      </c>
      <c r="GC698">
        <v>36</v>
      </c>
      <c r="GD698">
        <v>339</v>
      </c>
      <c r="GE698">
        <v>2047</v>
      </c>
      <c r="GF698">
        <v>11038</v>
      </c>
      <c r="GG698">
        <v>44.3</v>
      </c>
      <c r="GH698">
        <v>14.5</v>
      </c>
      <c r="GI698">
        <v>58.8</v>
      </c>
      <c r="GJ698" s="42">
        <f t="shared" si="241"/>
        <v>34</v>
      </c>
    </row>
    <row r="699" spans="1:192" x14ac:dyDescent="0.45">
      <c r="A699" s="40">
        <v>32199</v>
      </c>
      <c r="B699" t="s">
        <v>2430</v>
      </c>
      <c r="C699" t="s">
        <v>175</v>
      </c>
      <c r="D699" t="s">
        <v>107</v>
      </c>
      <c r="E699" t="s">
        <v>107</v>
      </c>
      <c r="F699">
        <v>68</v>
      </c>
      <c r="G699">
        <v>175</v>
      </c>
      <c r="K699" t="s">
        <v>92</v>
      </c>
      <c r="L699">
        <v>2013</v>
      </c>
      <c r="M699">
        <v>29</v>
      </c>
      <c r="N699">
        <v>3</v>
      </c>
      <c r="O699">
        <v>8476207</v>
      </c>
      <c r="P699" t="s">
        <v>3541</v>
      </c>
      <c r="Q699" t="s">
        <v>3542</v>
      </c>
      <c r="R699" t="s">
        <v>3543</v>
      </c>
      <c r="S699" t="s">
        <v>219</v>
      </c>
      <c r="T699" t="s">
        <v>725</v>
      </c>
      <c r="U699" t="s">
        <v>194</v>
      </c>
      <c r="V699">
        <v>59</v>
      </c>
      <c r="W699">
        <v>12</v>
      </c>
      <c r="X699">
        <v>14</v>
      </c>
      <c r="Y699">
        <v>11</v>
      </c>
      <c r="Z699">
        <v>26</v>
      </c>
      <c r="AA699">
        <v>9</v>
      </c>
      <c r="AB699">
        <v>67</v>
      </c>
      <c r="AC699" s="26">
        <f t="shared" si="220"/>
        <v>0.44067796610169491</v>
      </c>
      <c r="AD699" s="20">
        <f t="shared" si="221"/>
        <v>6.3333333333333321</v>
      </c>
      <c r="AE699" s="20">
        <v>10.417999999999999</v>
      </c>
      <c r="AF699">
        <v>10</v>
      </c>
      <c r="AG699">
        <v>-0.30000000000000004</v>
      </c>
      <c r="AH699">
        <v>20</v>
      </c>
      <c r="AI699">
        <v>1144</v>
      </c>
      <c r="AJ699">
        <v>51084</v>
      </c>
      <c r="AK699" s="20">
        <v>851.4</v>
      </c>
      <c r="AL699">
        <v>851.12</v>
      </c>
      <c r="AM699">
        <v>851</v>
      </c>
      <c r="AN699" s="26">
        <f t="shared" si="222"/>
        <v>14.430508474576271</v>
      </c>
      <c r="AO699">
        <v>24.04</v>
      </c>
      <c r="AP699" s="41">
        <f t="shared" si="223"/>
        <v>0.70270270270270274</v>
      </c>
      <c r="AQ699">
        <v>110</v>
      </c>
      <c r="AR699">
        <v>109</v>
      </c>
      <c r="AS699">
        <v>110</v>
      </c>
      <c r="AT699">
        <v>90</v>
      </c>
      <c r="AU699">
        <v>90</v>
      </c>
      <c r="AV699">
        <v>72</v>
      </c>
      <c r="AW699">
        <v>68</v>
      </c>
      <c r="AX699">
        <v>35</v>
      </c>
      <c r="AY699">
        <v>4</v>
      </c>
      <c r="AZ699">
        <v>5</v>
      </c>
      <c r="BA699" s="42">
        <f t="shared" si="224"/>
        <v>9</v>
      </c>
      <c r="BB699">
        <v>7.57</v>
      </c>
      <c r="BC699">
        <v>29</v>
      </c>
      <c r="BD699" s="20">
        <v>176.1</v>
      </c>
      <c r="BE699" s="20">
        <f t="shared" si="225"/>
        <v>286.10000000000002</v>
      </c>
      <c r="BF699" s="20">
        <f t="shared" si="226"/>
        <v>20.16871886455494</v>
      </c>
      <c r="BG699">
        <v>190</v>
      </c>
      <c r="BH699">
        <v>255</v>
      </c>
      <c r="BI699">
        <v>433</v>
      </c>
      <c r="BJ699" s="41">
        <f t="shared" si="227"/>
        <v>0.30497592295345105</v>
      </c>
      <c r="BK699">
        <v>35</v>
      </c>
      <c r="BL699">
        <v>35</v>
      </c>
      <c r="BM699">
        <v>61</v>
      </c>
      <c r="BN699" s="42">
        <f t="shared" si="228"/>
        <v>-26</v>
      </c>
      <c r="BO699">
        <v>18</v>
      </c>
      <c r="BP699">
        <v>10</v>
      </c>
      <c r="BQ699">
        <v>35</v>
      </c>
      <c r="BR699">
        <v>58</v>
      </c>
      <c r="BS699" s="41">
        <f t="shared" si="229"/>
        <v>7.483870967741936E-2</v>
      </c>
      <c r="BT699">
        <v>22</v>
      </c>
      <c r="BU699">
        <v>29</v>
      </c>
      <c r="BV699" s="41">
        <f t="shared" si="230"/>
        <v>0.43137254901960786</v>
      </c>
      <c r="BW699">
        <v>8</v>
      </c>
      <c r="BX699">
        <v>14</v>
      </c>
      <c r="BY699">
        <v>6</v>
      </c>
      <c r="BZ699">
        <v>7</v>
      </c>
      <c r="CA699">
        <v>8</v>
      </c>
      <c r="CB699">
        <v>8</v>
      </c>
      <c r="CC699">
        <v>7</v>
      </c>
      <c r="CD699">
        <v>11</v>
      </c>
      <c r="CE699">
        <v>6</v>
      </c>
      <c r="CF699">
        <v>7</v>
      </c>
      <c r="CG699">
        <v>16</v>
      </c>
      <c r="CH699">
        <v>20</v>
      </c>
      <c r="CI699">
        <v>0</v>
      </c>
      <c r="CJ699">
        <v>1</v>
      </c>
      <c r="CK699">
        <v>0</v>
      </c>
      <c r="CL699">
        <v>3</v>
      </c>
      <c r="CM699">
        <v>0</v>
      </c>
      <c r="CN699">
        <v>1</v>
      </c>
      <c r="CO699">
        <v>1</v>
      </c>
      <c r="CP699">
        <v>2</v>
      </c>
      <c r="CQ699">
        <v>0</v>
      </c>
      <c r="CR699">
        <v>0</v>
      </c>
      <c r="CS699">
        <v>5</v>
      </c>
      <c r="CT699">
        <v>2</v>
      </c>
      <c r="CU699">
        <v>0</v>
      </c>
      <c r="CV699">
        <v>3</v>
      </c>
      <c r="CW699">
        <v>0</v>
      </c>
      <c r="CX699">
        <v>0</v>
      </c>
      <c r="CY699">
        <v>0</v>
      </c>
      <c r="CZ699">
        <v>18</v>
      </c>
      <c r="DA699">
        <v>12</v>
      </c>
      <c r="DB699">
        <v>0</v>
      </c>
      <c r="DC699">
        <v>1</v>
      </c>
      <c r="DD699">
        <v>19</v>
      </c>
      <c r="DE699">
        <v>8</v>
      </c>
      <c r="DF699">
        <v>0</v>
      </c>
      <c r="DG699">
        <v>32</v>
      </c>
      <c r="DH699">
        <v>10</v>
      </c>
      <c r="DI699">
        <v>10</v>
      </c>
      <c r="DJ699">
        <v>10</v>
      </c>
      <c r="DK699">
        <v>10</v>
      </c>
      <c r="DL699">
        <v>0</v>
      </c>
      <c r="DM699">
        <v>10</v>
      </c>
      <c r="DN699">
        <v>10</v>
      </c>
      <c r="DO699">
        <v>0</v>
      </c>
      <c r="DP699" s="42">
        <f t="shared" si="231"/>
        <v>0</v>
      </c>
      <c r="DQ699" s="20">
        <v>2.4239999999999999</v>
      </c>
      <c r="DR699">
        <v>10</v>
      </c>
      <c r="DS699">
        <v>0</v>
      </c>
      <c r="DT699">
        <v>0</v>
      </c>
      <c r="DU699">
        <v>0</v>
      </c>
      <c r="DV699">
        <v>0</v>
      </c>
      <c r="DW699">
        <v>601</v>
      </c>
      <c r="DX699">
        <v>979</v>
      </c>
      <c r="DY699">
        <v>468</v>
      </c>
      <c r="DZ699">
        <v>717</v>
      </c>
      <c r="EA699">
        <v>364</v>
      </c>
      <c r="EB699">
        <v>510</v>
      </c>
      <c r="EC699">
        <v>32.6</v>
      </c>
      <c r="ED699">
        <v>44.92</v>
      </c>
      <c r="EE699">
        <v>37</v>
      </c>
      <c r="EF699">
        <v>40</v>
      </c>
      <c r="EG699" s="41">
        <f t="shared" si="232"/>
        <v>0.10164835164835165</v>
      </c>
      <c r="EH699" s="43">
        <f t="shared" si="233"/>
        <v>0.92156862745098045</v>
      </c>
      <c r="EI699" s="44">
        <f t="shared" si="234"/>
        <v>1.0232169790993322</v>
      </c>
      <c r="EJ699">
        <v>597</v>
      </c>
      <c r="EK699">
        <v>977</v>
      </c>
      <c r="EL699">
        <v>465</v>
      </c>
      <c r="EM699">
        <v>716</v>
      </c>
      <c r="EN699">
        <v>362</v>
      </c>
      <c r="EO699">
        <v>509</v>
      </c>
      <c r="EP699">
        <v>36</v>
      </c>
      <c r="EQ699">
        <v>40</v>
      </c>
      <c r="ER699">
        <v>301</v>
      </c>
      <c r="ES699">
        <v>482</v>
      </c>
      <c r="ET699">
        <v>132</v>
      </c>
      <c r="EU699">
        <v>171</v>
      </c>
      <c r="EV699">
        <v>20</v>
      </c>
      <c r="EW699">
        <v>18</v>
      </c>
      <c r="EX699">
        <v>67</v>
      </c>
      <c r="EY699">
        <v>54</v>
      </c>
      <c r="EZ699">
        <v>1.6</v>
      </c>
      <c r="FA699">
        <v>1.4</v>
      </c>
      <c r="FB699">
        <v>3</v>
      </c>
      <c r="FC699" s="20">
        <v>21.78</v>
      </c>
      <c r="FD699" s="26">
        <f t="shared" si="235"/>
        <v>0.36915254237288136</v>
      </c>
      <c r="FE699">
        <v>2.1888000000000001</v>
      </c>
      <c r="FF699">
        <v>0.76</v>
      </c>
      <c r="FG699">
        <v>-0.02</v>
      </c>
      <c r="FH699">
        <v>0.74</v>
      </c>
      <c r="FI699">
        <v>2</v>
      </c>
      <c r="FJ699">
        <v>0</v>
      </c>
      <c r="FK699">
        <v>0</v>
      </c>
      <c r="FL699" s="42">
        <f t="shared" si="236"/>
        <v>113</v>
      </c>
      <c r="FM699" s="20">
        <f t="shared" si="237"/>
        <v>7</v>
      </c>
      <c r="FN699" s="41">
        <v>7.2198987500000006E-2</v>
      </c>
      <c r="FO699" s="20">
        <f t="shared" si="238"/>
        <v>24</v>
      </c>
      <c r="FP699" s="20">
        <f t="shared" si="239"/>
        <v>26.4848</v>
      </c>
      <c r="FQ699" s="20">
        <f t="shared" si="240"/>
        <v>111.38264874518282</v>
      </c>
      <c r="FR699">
        <v>22</v>
      </c>
      <c r="FS699" t="s">
        <v>1254</v>
      </c>
      <c r="FT699">
        <v>174</v>
      </c>
      <c r="FV699" t="s">
        <v>711</v>
      </c>
      <c r="FW699" s="45">
        <v>650000</v>
      </c>
      <c r="FX699" s="45">
        <v>650000</v>
      </c>
      <c r="FY699">
        <v>125</v>
      </c>
      <c r="FZ699">
        <v>17</v>
      </c>
      <c r="GA699">
        <v>31</v>
      </c>
      <c r="GB699">
        <v>48</v>
      </c>
      <c r="GC699">
        <v>17</v>
      </c>
      <c r="GD699">
        <v>34</v>
      </c>
      <c r="GE699">
        <v>122</v>
      </c>
      <c r="GF699">
        <v>1687</v>
      </c>
      <c r="GG699">
        <v>2.2999999999999998</v>
      </c>
      <c r="GH699">
        <v>2.6</v>
      </c>
      <c r="GI699">
        <v>4.9000000000000004</v>
      </c>
      <c r="GJ699" s="42">
        <f t="shared" si="241"/>
        <v>24</v>
      </c>
    </row>
    <row r="700" spans="1:192" x14ac:dyDescent="0.45">
      <c r="A700" s="40">
        <v>32735</v>
      </c>
      <c r="B700" t="s">
        <v>427</v>
      </c>
      <c r="D700" t="s">
        <v>399</v>
      </c>
      <c r="E700" t="s">
        <v>399</v>
      </c>
      <c r="F700">
        <v>74</v>
      </c>
      <c r="G700">
        <v>214</v>
      </c>
      <c r="H700">
        <v>2007</v>
      </c>
      <c r="I700">
        <v>1</v>
      </c>
      <c r="J700">
        <v>7</v>
      </c>
      <c r="K700" t="s">
        <v>92</v>
      </c>
      <c r="L700">
        <v>2008</v>
      </c>
      <c r="M700">
        <v>28</v>
      </c>
      <c r="N700">
        <v>10</v>
      </c>
      <c r="O700">
        <v>8474161</v>
      </c>
      <c r="P700" t="s">
        <v>3544</v>
      </c>
      <c r="Q700" t="s">
        <v>3545</v>
      </c>
      <c r="R700" t="s">
        <v>3546</v>
      </c>
      <c r="S700" t="s">
        <v>3081</v>
      </c>
      <c r="T700" t="s">
        <v>710</v>
      </c>
      <c r="U700" t="s">
        <v>382</v>
      </c>
      <c r="V700">
        <v>82</v>
      </c>
      <c r="W700">
        <v>20</v>
      </c>
      <c r="X700">
        <v>65</v>
      </c>
      <c r="Y700">
        <v>41</v>
      </c>
      <c r="Z700">
        <v>85</v>
      </c>
      <c r="AA700">
        <v>2</v>
      </c>
      <c r="AB700">
        <v>17</v>
      </c>
      <c r="AC700" s="26">
        <f t="shared" si="220"/>
        <v>1.0365853658536586</v>
      </c>
      <c r="AD700" s="20">
        <f t="shared" si="221"/>
        <v>26.667638483965014</v>
      </c>
      <c r="AE700" s="20">
        <v>28.309000000000001</v>
      </c>
      <c r="AF700">
        <v>10</v>
      </c>
      <c r="AG700">
        <v>6.5</v>
      </c>
      <c r="AH700">
        <v>50</v>
      </c>
      <c r="AI700">
        <v>1946</v>
      </c>
      <c r="AJ700">
        <v>95729</v>
      </c>
      <c r="AK700" s="20">
        <v>1595.4833333332999</v>
      </c>
      <c r="AL700">
        <v>1594.27</v>
      </c>
      <c r="AM700">
        <v>1595</v>
      </c>
      <c r="AN700" s="26">
        <f t="shared" si="222"/>
        <v>19.457113821138211</v>
      </c>
      <c r="AO700">
        <v>31.98</v>
      </c>
      <c r="AP700" s="41">
        <f t="shared" si="223"/>
        <v>0.72033898305084743</v>
      </c>
      <c r="AQ700">
        <v>412</v>
      </c>
      <c r="AR700">
        <v>412</v>
      </c>
      <c r="AS700">
        <v>412</v>
      </c>
      <c r="AT700">
        <v>308</v>
      </c>
      <c r="AU700">
        <v>308</v>
      </c>
      <c r="AV700">
        <v>228</v>
      </c>
      <c r="AW700">
        <v>216</v>
      </c>
      <c r="AX700">
        <v>75</v>
      </c>
      <c r="AY700">
        <v>7</v>
      </c>
      <c r="AZ700">
        <v>32</v>
      </c>
      <c r="BA700" s="42">
        <f t="shared" si="224"/>
        <v>39</v>
      </c>
      <c r="BB700">
        <v>22</v>
      </c>
      <c r="BC700">
        <v>32.771900000000002</v>
      </c>
      <c r="BD700" s="20">
        <v>646.79999999999995</v>
      </c>
      <c r="BE700" s="20">
        <f t="shared" si="225"/>
        <v>1058.8</v>
      </c>
      <c r="BF700" s="20">
        <f t="shared" si="226"/>
        <v>39.84770459207035</v>
      </c>
      <c r="BG700">
        <v>733</v>
      </c>
      <c r="BH700">
        <v>500</v>
      </c>
      <c r="BI700">
        <v>426</v>
      </c>
      <c r="BJ700" s="41">
        <f t="shared" si="227"/>
        <v>0.63244176013805009</v>
      </c>
      <c r="BK700">
        <v>23</v>
      </c>
      <c r="BL700">
        <v>23</v>
      </c>
      <c r="BM700">
        <v>91</v>
      </c>
      <c r="BN700" s="42">
        <f t="shared" si="228"/>
        <v>-68</v>
      </c>
      <c r="BO700">
        <v>80</v>
      </c>
      <c r="BP700">
        <v>65</v>
      </c>
      <c r="BQ700">
        <v>33</v>
      </c>
      <c r="BR700">
        <v>32</v>
      </c>
      <c r="BS700" s="41">
        <f t="shared" si="229"/>
        <v>3.0563514804202482E-2</v>
      </c>
      <c r="BT700">
        <v>15</v>
      </c>
      <c r="BU700">
        <v>19</v>
      </c>
      <c r="BV700" s="41">
        <f t="shared" si="230"/>
        <v>0.44117647058823528</v>
      </c>
      <c r="BW700">
        <v>2</v>
      </c>
      <c r="BX700">
        <v>1</v>
      </c>
      <c r="BY700">
        <v>3</v>
      </c>
      <c r="BZ700">
        <v>6</v>
      </c>
      <c r="CA700">
        <v>10</v>
      </c>
      <c r="CB700">
        <v>12</v>
      </c>
      <c r="CC700">
        <v>1</v>
      </c>
      <c r="CD700">
        <v>6</v>
      </c>
      <c r="CE700">
        <v>7</v>
      </c>
      <c r="CF700">
        <v>2</v>
      </c>
      <c r="CG700">
        <v>11</v>
      </c>
      <c r="CH700">
        <v>12</v>
      </c>
      <c r="CI700">
        <v>0</v>
      </c>
      <c r="CJ700">
        <v>1</v>
      </c>
      <c r="CK700">
        <v>2</v>
      </c>
      <c r="CL700">
        <v>3</v>
      </c>
      <c r="CM700">
        <v>1</v>
      </c>
      <c r="CN700">
        <v>0</v>
      </c>
      <c r="CO700">
        <v>0</v>
      </c>
      <c r="CP700">
        <v>2</v>
      </c>
      <c r="CQ700">
        <v>0</v>
      </c>
      <c r="CR700">
        <v>3</v>
      </c>
      <c r="CS700">
        <v>5</v>
      </c>
      <c r="CT700">
        <v>3</v>
      </c>
      <c r="CU700">
        <v>0</v>
      </c>
      <c r="CV700">
        <v>7</v>
      </c>
      <c r="CW700">
        <v>0</v>
      </c>
      <c r="CX700">
        <v>3</v>
      </c>
      <c r="CY700">
        <v>9</v>
      </c>
      <c r="CZ700">
        <v>68</v>
      </c>
      <c r="DA700">
        <v>10</v>
      </c>
      <c r="DB700">
        <v>4</v>
      </c>
      <c r="DC700">
        <v>47</v>
      </c>
      <c r="DD700">
        <v>36</v>
      </c>
      <c r="DE700">
        <v>13</v>
      </c>
      <c r="DF700">
        <v>8</v>
      </c>
      <c r="DG700">
        <v>110</v>
      </c>
      <c r="DH700">
        <v>24</v>
      </c>
      <c r="DI700">
        <v>29</v>
      </c>
      <c r="DJ700">
        <v>24</v>
      </c>
      <c r="DK700">
        <v>24</v>
      </c>
      <c r="DL700">
        <v>0</v>
      </c>
      <c r="DM700">
        <v>29</v>
      </c>
      <c r="DN700">
        <v>29</v>
      </c>
      <c r="DO700">
        <v>0</v>
      </c>
      <c r="DP700" s="42">
        <f t="shared" si="231"/>
        <v>5</v>
      </c>
      <c r="DQ700" s="20">
        <v>8.7230000000000008</v>
      </c>
      <c r="DR700">
        <v>24</v>
      </c>
      <c r="DS700">
        <v>0</v>
      </c>
      <c r="DT700">
        <v>0</v>
      </c>
      <c r="DU700">
        <v>0</v>
      </c>
      <c r="DV700">
        <v>0</v>
      </c>
      <c r="DW700">
        <v>1887</v>
      </c>
      <c r="DX700">
        <v>1331</v>
      </c>
      <c r="DY700">
        <v>1421</v>
      </c>
      <c r="DZ700">
        <v>1015</v>
      </c>
      <c r="EA700">
        <v>1035</v>
      </c>
      <c r="EB700">
        <v>742</v>
      </c>
      <c r="EC700">
        <v>111.74</v>
      </c>
      <c r="ED700">
        <v>66.62</v>
      </c>
      <c r="EE700">
        <v>118</v>
      </c>
      <c r="EF700">
        <v>60</v>
      </c>
      <c r="EG700" s="41">
        <f t="shared" si="232"/>
        <v>0.11400966183574879</v>
      </c>
      <c r="EH700" s="43">
        <f t="shared" si="233"/>
        <v>0.91913746630727766</v>
      </c>
      <c r="EI700" s="44">
        <f t="shared" si="234"/>
        <v>1.0331471281430264</v>
      </c>
      <c r="EJ700">
        <v>1886</v>
      </c>
      <c r="EK700">
        <v>1331</v>
      </c>
      <c r="EL700">
        <v>1420</v>
      </c>
      <c r="EM700">
        <v>1015</v>
      </c>
      <c r="EN700">
        <v>1035</v>
      </c>
      <c r="EO700">
        <v>742</v>
      </c>
      <c r="EP700">
        <v>118</v>
      </c>
      <c r="EQ700">
        <v>60</v>
      </c>
      <c r="ER700">
        <v>970</v>
      </c>
      <c r="ES700">
        <v>689</v>
      </c>
      <c r="ET700">
        <v>398</v>
      </c>
      <c r="EU700">
        <v>261</v>
      </c>
      <c r="EV700">
        <v>70</v>
      </c>
      <c r="EW700">
        <v>38</v>
      </c>
      <c r="EX700">
        <v>104</v>
      </c>
      <c r="EY700">
        <v>109</v>
      </c>
      <c r="EZ700">
        <v>6.1</v>
      </c>
      <c r="FA700">
        <v>2</v>
      </c>
      <c r="FB700">
        <v>8.1</v>
      </c>
      <c r="FC700" s="20">
        <v>79.11</v>
      </c>
      <c r="FD700" s="26">
        <f t="shared" si="235"/>
        <v>0.96475609756097558</v>
      </c>
      <c r="FE700">
        <v>7.9939</v>
      </c>
      <c r="FF700">
        <v>1.47</v>
      </c>
      <c r="FG700">
        <v>-0.01</v>
      </c>
      <c r="FH700">
        <v>1.46</v>
      </c>
      <c r="FI700">
        <v>8</v>
      </c>
      <c r="FJ700">
        <v>3</v>
      </c>
      <c r="FK700">
        <v>0</v>
      </c>
      <c r="FL700" s="42">
        <f t="shared" si="236"/>
        <v>105</v>
      </c>
      <c r="FM700" s="20">
        <f t="shared" si="237"/>
        <v>2.3333333333333335</v>
      </c>
      <c r="FN700" s="41">
        <v>8.7336244500000007E-2</v>
      </c>
      <c r="FO700" s="20">
        <f t="shared" si="238"/>
        <v>80</v>
      </c>
      <c r="FP700" s="20">
        <f t="shared" si="239"/>
        <v>86.744600000000005</v>
      </c>
      <c r="FQ700" s="20">
        <f t="shared" si="240"/>
        <v>121.10872060566906</v>
      </c>
      <c r="FV700" t="s">
        <v>711</v>
      </c>
      <c r="FW700" s="45">
        <v>10000000</v>
      </c>
      <c r="FX700" s="45">
        <v>8250000</v>
      </c>
      <c r="FY700">
        <v>768</v>
      </c>
      <c r="FZ700">
        <v>175</v>
      </c>
      <c r="GA700">
        <v>398</v>
      </c>
      <c r="GB700">
        <v>573</v>
      </c>
      <c r="GC700">
        <v>-2</v>
      </c>
      <c r="GD700">
        <v>407</v>
      </c>
      <c r="GE700">
        <v>1907</v>
      </c>
      <c r="GF700">
        <v>13191</v>
      </c>
      <c r="GG700">
        <v>44.3</v>
      </c>
      <c r="GH700">
        <v>14.2</v>
      </c>
      <c r="GI700">
        <v>58.6</v>
      </c>
      <c r="GJ700" s="42">
        <f t="shared" si="241"/>
        <v>80</v>
      </c>
    </row>
    <row r="701" spans="1:192" x14ac:dyDescent="0.45">
      <c r="A701" s="40">
        <v>32560</v>
      </c>
      <c r="B701" t="s">
        <v>3547</v>
      </c>
      <c r="C701" t="s">
        <v>145</v>
      </c>
      <c r="D701" t="s">
        <v>91</v>
      </c>
      <c r="E701" t="s">
        <v>91</v>
      </c>
      <c r="F701">
        <v>75</v>
      </c>
      <c r="G701">
        <v>213</v>
      </c>
      <c r="H701">
        <v>2007</v>
      </c>
      <c r="I701">
        <v>5</v>
      </c>
      <c r="J701">
        <v>141</v>
      </c>
      <c r="K701" t="s">
        <v>92</v>
      </c>
      <c r="L701">
        <v>2010</v>
      </c>
      <c r="M701">
        <v>28</v>
      </c>
      <c r="N701">
        <v>7</v>
      </c>
      <c r="O701">
        <v>8474162</v>
      </c>
      <c r="P701" t="s">
        <v>3548</v>
      </c>
      <c r="Q701" t="s">
        <v>3549</v>
      </c>
      <c r="R701" t="s">
        <v>3550</v>
      </c>
      <c r="S701" t="s">
        <v>93</v>
      </c>
      <c r="T701" t="s">
        <v>720</v>
      </c>
      <c r="U701" t="s">
        <v>172</v>
      </c>
      <c r="V701">
        <v>74</v>
      </c>
      <c r="W701">
        <v>8</v>
      </c>
      <c r="X701">
        <v>34</v>
      </c>
      <c r="Y701">
        <v>14</v>
      </c>
      <c r="Z701">
        <v>42</v>
      </c>
      <c r="AA701">
        <v>5</v>
      </c>
      <c r="AB701">
        <v>50</v>
      </c>
      <c r="AC701" s="26">
        <f t="shared" si="220"/>
        <v>0.56756756756756754</v>
      </c>
      <c r="AD701" s="20">
        <f t="shared" si="221"/>
        <v>12.161290322580644</v>
      </c>
      <c r="AE701" s="20">
        <v>14.047000000000001</v>
      </c>
      <c r="AF701">
        <v>10</v>
      </c>
      <c r="AG701">
        <v>1.1000000000000001</v>
      </c>
      <c r="AH701">
        <v>40</v>
      </c>
      <c r="AI701">
        <v>2032</v>
      </c>
      <c r="AJ701">
        <v>96131</v>
      </c>
      <c r="AK701" s="20">
        <v>1602.1833333333</v>
      </c>
      <c r="AL701">
        <v>1602.18</v>
      </c>
      <c r="AM701">
        <v>1602</v>
      </c>
      <c r="AN701" s="26">
        <f t="shared" si="222"/>
        <v>21.651126126126126</v>
      </c>
      <c r="AO701">
        <v>35.85</v>
      </c>
      <c r="AP701" s="41">
        <f t="shared" si="223"/>
        <v>0.53164556962025311</v>
      </c>
      <c r="AQ701">
        <v>352</v>
      </c>
      <c r="AR701">
        <v>353</v>
      </c>
      <c r="AS701">
        <v>353</v>
      </c>
      <c r="AT701">
        <v>231</v>
      </c>
      <c r="AU701">
        <v>231</v>
      </c>
      <c r="AV701">
        <v>154</v>
      </c>
      <c r="AW701">
        <v>109</v>
      </c>
      <c r="AX701">
        <v>9</v>
      </c>
      <c r="AY701">
        <v>6</v>
      </c>
      <c r="AZ701">
        <v>17</v>
      </c>
      <c r="BA701" s="42">
        <f t="shared" si="224"/>
        <v>23</v>
      </c>
      <c r="BB701">
        <v>7.72</v>
      </c>
      <c r="BC701">
        <v>51.428600000000003</v>
      </c>
      <c r="BD701" s="20">
        <v>212.1</v>
      </c>
      <c r="BE701" s="20">
        <f t="shared" si="225"/>
        <v>564.1</v>
      </c>
      <c r="BF701" s="20">
        <f t="shared" si="226"/>
        <v>21.124967232146201</v>
      </c>
      <c r="BG701">
        <v>575</v>
      </c>
      <c r="BH701">
        <v>478</v>
      </c>
      <c r="BI701">
        <v>517</v>
      </c>
      <c r="BJ701" s="41">
        <f t="shared" si="227"/>
        <v>0.52655677655677657</v>
      </c>
      <c r="BK701">
        <v>170</v>
      </c>
      <c r="BL701">
        <v>169</v>
      </c>
      <c r="BM701">
        <v>161</v>
      </c>
      <c r="BN701" s="42">
        <f t="shared" si="228"/>
        <v>8</v>
      </c>
      <c r="BO701">
        <v>77</v>
      </c>
      <c r="BP701">
        <v>59</v>
      </c>
      <c r="BQ701">
        <v>17</v>
      </c>
      <c r="BR701">
        <v>123</v>
      </c>
      <c r="BS701" s="41">
        <f t="shared" si="229"/>
        <v>9.6774193548387094E-2</v>
      </c>
      <c r="BT701">
        <v>0</v>
      </c>
      <c r="BU701">
        <v>0</v>
      </c>
      <c r="BV701" s="41">
        <f t="shared" si="230"/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4</v>
      </c>
      <c r="CS701">
        <v>0</v>
      </c>
      <c r="CT701">
        <v>0</v>
      </c>
      <c r="CU701">
        <v>0</v>
      </c>
      <c r="CV701">
        <v>4</v>
      </c>
      <c r="CW701">
        <v>2</v>
      </c>
      <c r="CX701">
        <v>1</v>
      </c>
      <c r="CY701">
        <v>4</v>
      </c>
      <c r="CZ701">
        <v>70</v>
      </c>
      <c r="DA701">
        <v>1</v>
      </c>
      <c r="DB701">
        <v>0</v>
      </c>
      <c r="DC701">
        <v>53</v>
      </c>
      <c r="DD701">
        <v>22</v>
      </c>
      <c r="DE701">
        <v>1</v>
      </c>
      <c r="DF701">
        <v>0</v>
      </c>
      <c r="DG701">
        <v>77</v>
      </c>
      <c r="DH701">
        <v>20</v>
      </c>
      <c r="DI701">
        <v>2</v>
      </c>
      <c r="DJ701">
        <v>21</v>
      </c>
      <c r="DK701">
        <v>21</v>
      </c>
      <c r="DL701">
        <v>0</v>
      </c>
      <c r="DM701">
        <v>2</v>
      </c>
      <c r="DN701">
        <v>2</v>
      </c>
      <c r="DO701">
        <v>0</v>
      </c>
      <c r="DP701" s="42">
        <f t="shared" si="231"/>
        <v>-18</v>
      </c>
      <c r="DQ701" s="20">
        <v>-8.5760000000000005</v>
      </c>
      <c r="DR701">
        <v>20</v>
      </c>
      <c r="DS701">
        <v>0</v>
      </c>
      <c r="DT701">
        <v>0</v>
      </c>
      <c r="DU701">
        <v>0</v>
      </c>
      <c r="DV701">
        <v>0</v>
      </c>
      <c r="DW701">
        <v>1659</v>
      </c>
      <c r="DX701">
        <v>1521</v>
      </c>
      <c r="DY701">
        <v>1243</v>
      </c>
      <c r="DZ701">
        <v>1148</v>
      </c>
      <c r="EA701">
        <v>873</v>
      </c>
      <c r="EB701">
        <v>815</v>
      </c>
      <c r="EC701">
        <v>79.44</v>
      </c>
      <c r="ED701">
        <v>79.489999999999995</v>
      </c>
      <c r="EE701">
        <v>79</v>
      </c>
      <c r="EF701">
        <v>66</v>
      </c>
      <c r="EG701" s="41">
        <f t="shared" si="232"/>
        <v>9.0492554410080181E-2</v>
      </c>
      <c r="EH701" s="43">
        <f t="shared" si="233"/>
        <v>0.91901840490797548</v>
      </c>
      <c r="EI701" s="44">
        <f t="shared" si="234"/>
        <v>1.0095109593180556</v>
      </c>
      <c r="EJ701">
        <v>1661</v>
      </c>
      <c r="EK701">
        <v>1522</v>
      </c>
      <c r="EL701">
        <v>1242</v>
      </c>
      <c r="EM701">
        <v>1148</v>
      </c>
      <c r="EN701">
        <v>873</v>
      </c>
      <c r="EO701">
        <v>816</v>
      </c>
      <c r="EP701">
        <v>78</v>
      </c>
      <c r="EQ701">
        <v>66</v>
      </c>
      <c r="ER701">
        <v>825</v>
      </c>
      <c r="ES701">
        <v>774</v>
      </c>
      <c r="ET701">
        <v>286</v>
      </c>
      <c r="EU701">
        <v>309</v>
      </c>
      <c r="EV701">
        <v>37</v>
      </c>
      <c r="EW701">
        <v>44</v>
      </c>
      <c r="EX701">
        <v>87</v>
      </c>
      <c r="EY701">
        <v>79</v>
      </c>
      <c r="EZ701">
        <v>3.1</v>
      </c>
      <c r="FA701">
        <v>4.8</v>
      </c>
      <c r="FB701">
        <v>7.9</v>
      </c>
      <c r="FC701" s="20">
        <v>48.3</v>
      </c>
      <c r="FD701" s="26">
        <f t="shared" si="235"/>
        <v>0.6527027027027027</v>
      </c>
      <c r="FE701">
        <v>2.8940000000000001</v>
      </c>
      <c r="FF701">
        <v>0.39</v>
      </c>
      <c r="FG701">
        <v>-0.19</v>
      </c>
      <c r="FH701">
        <v>0.2</v>
      </c>
      <c r="FL701" s="42">
        <f t="shared" si="236"/>
        <v>333</v>
      </c>
      <c r="FM701" s="20">
        <f t="shared" si="237"/>
        <v>9.35</v>
      </c>
      <c r="FN701" s="41">
        <v>3.8711200299999998E-2</v>
      </c>
      <c r="FO701" s="20">
        <f t="shared" si="238"/>
        <v>38</v>
      </c>
      <c r="FP701" s="20">
        <f t="shared" si="239"/>
        <v>40.284799999999997</v>
      </c>
      <c r="FQ701" s="20">
        <f t="shared" si="240"/>
        <v>119.08774295023031</v>
      </c>
      <c r="FR701">
        <v>4</v>
      </c>
      <c r="FS701" t="s">
        <v>189</v>
      </c>
      <c r="FT701">
        <v>195</v>
      </c>
      <c r="FV701" t="s">
        <v>711</v>
      </c>
      <c r="FW701" s="45">
        <v>4100000</v>
      </c>
      <c r="FX701" s="45">
        <v>4000000</v>
      </c>
      <c r="FY701">
        <v>446</v>
      </c>
      <c r="FZ701">
        <v>47</v>
      </c>
      <c r="GA701">
        <v>145</v>
      </c>
      <c r="GB701">
        <v>192</v>
      </c>
      <c r="GC701">
        <v>14</v>
      </c>
      <c r="GD701">
        <v>265</v>
      </c>
      <c r="GE701">
        <v>974</v>
      </c>
      <c r="GF701">
        <v>9449</v>
      </c>
      <c r="GG701">
        <v>14.6</v>
      </c>
      <c r="GH701">
        <v>24.5</v>
      </c>
      <c r="GI701">
        <v>39</v>
      </c>
      <c r="GJ701" s="42">
        <f t="shared" si="241"/>
        <v>38</v>
      </c>
    </row>
    <row r="702" spans="1:192" x14ac:dyDescent="0.45">
      <c r="A702" s="40">
        <v>31984</v>
      </c>
      <c r="B702" t="s">
        <v>3551</v>
      </c>
      <c r="C702" t="s">
        <v>282</v>
      </c>
      <c r="D702" t="s">
        <v>107</v>
      </c>
      <c r="E702" t="s">
        <v>107</v>
      </c>
      <c r="F702">
        <v>73</v>
      </c>
      <c r="G702">
        <v>208</v>
      </c>
      <c r="H702">
        <v>2007</v>
      </c>
      <c r="I702">
        <v>4</v>
      </c>
      <c r="J702">
        <v>95</v>
      </c>
      <c r="K702" t="s">
        <v>92</v>
      </c>
      <c r="L702">
        <v>2009</v>
      </c>
      <c r="M702">
        <v>30</v>
      </c>
      <c r="N702">
        <v>9</v>
      </c>
      <c r="O702">
        <v>8474166</v>
      </c>
      <c r="P702" t="s">
        <v>3552</v>
      </c>
      <c r="Q702" t="s">
        <v>3553</v>
      </c>
      <c r="R702" t="s">
        <v>3554</v>
      </c>
      <c r="S702" t="s">
        <v>3555</v>
      </c>
      <c r="T702" t="s">
        <v>720</v>
      </c>
      <c r="U702" t="s">
        <v>172</v>
      </c>
      <c r="V702">
        <v>77</v>
      </c>
      <c r="W702">
        <v>9</v>
      </c>
      <c r="X702">
        <v>16</v>
      </c>
      <c r="Y702">
        <v>10</v>
      </c>
      <c r="Z702">
        <v>25</v>
      </c>
      <c r="AA702">
        <v>10</v>
      </c>
      <c r="AB702">
        <v>67</v>
      </c>
      <c r="AC702" s="26">
        <f t="shared" si="220"/>
        <v>0.32467532467532467</v>
      </c>
      <c r="AD702" s="20">
        <f t="shared" si="221"/>
        <v>-2.0143198090692138</v>
      </c>
      <c r="AE702" s="20">
        <v>9.2279999999999998</v>
      </c>
      <c r="AF702">
        <v>3</v>
      </c>
      <c r="AG702">
        <v>-9</v>
      </c>
      <c r="AH702">
        <v>34</v>
      </c>
      <c r="AI702">
        <v>2182</v>
      </c>
      <c r="AJ702">
        <v>105625</v>
      </c>
      <c r="AK702" s="20">
        <v>1760.4166666666999</v>
      </c>
      <c r="AL702">
        <v>1759.73</v>
      </c>
      <c r="AM702">
        <v>1760</v>
      </c>
      <c r="AN702" s="26">
        <f t="shared" si="222"/>
        <v>22.862554112554115</v>
      </c>
      <c r="AO702">
        <v>37.76</v>
      </c>
      <c r="AP702" s="41">
        <f t="shared" si="223"/>
        <v>0.32051282051282054</v>
      </c>
      <c r="AQ702">
        <v>229</v>
      </c>
      <c r="AR702">
        <v>229</v>
      </c>
      <c r="AS702">
        <v>229</v>
      </c>
      <c r="AT702">
        <v>153</v>
      </c>
      <c r="AU702">
        <v>153</v>
      </c>
      <c r="AV702">
        <v>111</v>
      </c>
      <c r="AW702">
        <v>68</v>
      </c>
      <c r="AX702">
        <v>11</v>
      </c>
      <c r="AY702">
        <v>4</v>
      </c>
      <c r="AZ702">
        <v>8</v>
      </c>
      <c r="BA702" s="42">
        <f t="shared" si="224"/>
        <v>12</v>
      </c>
      <c r="BB702">
        <v>5.83</v>
      </c>
      <c r="BC702">
        <v>56.315300000000001</v>
      </c>
      <c r="BD702" s="20">
        <v>168.6</v>
      </c>
      <c r="BE702" s="20">
        <f t="shared" si="225"/>
        <v>397.6</v>
      </c>
      <c r="BF702" s="20">
        <f t="shared" si="226"/>
        <v>13.556625164087674</v>
      </c>
      <c r="BG702">
        <v>591</v>
      </c>
      <c r="BH702">
        <v>477</v>
      </c>
      <c r="BI702">
        <v>581</v>
      </c>
      <c r="BJ702" s="41">
        <f t="shared" si="227"/>
        <v>0.50426621160409557</v>
      </c>
      <c r="BK702">
        <v>100</v>
      </c>
      <c r="BL702">
        <v>100</v>
      </c>
      <c r="BM702">
        <v>136</v>
      </c>
      <c r="BN702" s="42">
        <f t="shared" si="228"/>
        <v>-36</v>
      </c>
      <c r="BO702">
        <v>42</v>
      </c>
      <c r="BP702">
        <v>81</v>
      </c>
      <c r="BQ702">
        <v>11</v>
      </c>
      <c r="BR702">
        <v>206</v>
      </c>
      <c r="BS702" s="41">
        <f t="shared" si="229"/>
        <v>0.13455258001306336</v>
      </c>
      <c r="BT702">
        <v>0</v>
      </c>
      <c r="BU702">
        <v>1</v>
      </c>
      <c r="BV702" s="41">
        <f t="shared" si="230"/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5</v>
      </c>
      <c r="CS702">
        <v>1</v>
      </c>
      <c r="CT702">
        <v>0</v>
      </c>
      <c r="CU702">
        <v>0</v>
      </c>
      <c r="CV702">
        <v>2</v>
      </c>
      <c r="CW702">
        <v>0</v>
      </c>
      <c r="CX702">
        <v>1</v>
      </c>
      <c r="CY702">
        <v>4</v>
      </c>
      <c r="CZ702">
        <v>37</v>
      </c>
      <c r="DA702">
        <v>3</v>
      </c>
      <c r="DB702">
        <v>0</v>
      </c>
      <c r="DC702">
        <v>39</v>
      </c>
      <c r="DD702">
        <v>9</v>
      </c>
      <c r="DE702">
        <v>1</v>
      </c>
      <c r="DF702">
        <v>0</v>
      </c>
      <c r="DG702">
        <v>59</v>
      </c>
      <c r="DH702">
        <v>17</v>
      </c>
      <c r="DI702">
        <v>3</v>
      </c>
      <c r="DJ702">
        <v>17</v>
      </c>
      <c r="DK702">
        <v>17</v>
      </c>
      <c r="DL702">
        <v>0</v>
      </c>
      <c r="DM702">
        <v>3</v>
      </c>
      <c r="DN702">
        <v>3</v>
      </c>
      <c r="DO702">
        <v>0</v>
      </c>
      <c r="DP702" s="42">
        <f t="shared" si="231"/>
        <v>-14</v>
      </c>
      <c r="DQ702" s="20">
        <v>-4.9390000000000001</v>
      </c>
      <c r="DR702">
        <v>17</v>
      </c>
      <c r="DS702">
        <v>0</v>
      </c>
      <c r="DT702">
        <v>0</v>
      </c>
      <c r="DU702">
        <v>0</v>
      </c>
      <c r="DV702">
        <v>0</v>
      </c>
      <c r="DW702">
        <v>1590</v>
      </c>
      <c r="DX702">
        <v>1827</v>
      </c>
      <c r="DY702">
        <v>1173</v>
      </c>
      <c r="DZ702">
        <v>1325</v>
      </c>
      <c r="EA702">
        <v>833</v>
      </c>
      <c r="EB702">
        <v>937</v>
      </c>
      <c r="EC702">
        <v>78.150000000000006</v>
      </c>
      <c r="ED702">
        <v>89.99</v>
      </c>
      <c r="EE702">
        <v>78</v>
      </c>
      <c r="EF702">
        <v>76</v>
      </c>
      <c r="EG702" s="41">
        <f t="shared" si="232"/>
        <v>9.3637454981992801E-2</v>
      </c>
      <c r="EH702" s="43">
        <f t="shared" si="233"/>
        <v>0.91889007470651018</v>
      </c>
      <c r="EI702" s="44">
        <f t="shared" si="234"/>
        <v>1.012527529688503</v>
      </c>
      <c r="EJ702">
        <v>1600</v>
      </c>
      <c r="EK702">
        <v>1825</v>
      </c>
      <c r="EL702">
        <v>1182</v>
      </c>
      <c r="EM702">
        <v>1323</v>
      </c>
      <c r="EN702">
        <v>844</v>
      </c>
      <c r="EO702">
        <v>935</v>
      </c>
      <c r="EP702">
        <v>81</v>
      </c>
      <c r="EQ702">
        <v>76</v>
      </c>
      <c r="ER702">
        <v>756</v>
      </c>
      <c r="ES702">
        <v>939</v>
      </c>
      <c r="ET702">
        <v>292</v>
      </c>
      <c r="EU702">
        <v>326</v>
      </c>
      <c r="EV702">
        <v>49</v>
      </c>
      <c r="EW702">
        <v>34</v>
      </c>
      <c r="EX702">
        <v>109</v>
      </c>
      <c r="EY702">
        <v>90</v>
      </c>
      <c r="EZ702">
        <v>1.3</v>
      </c>
      <c r="FA702">
        <v>4.5999999999999996</v>
      </c>
      <c r="FB702">
        <v>5.9</v>
      </c>
      <c r="FC702" s="20">
        <v>24.21</v>
      </c>
      <c r="FD702" s="26">
        <f t="shared" si="235"/>
        <v>0.31441558441558443</v>
      </c>
      <c r="FE702">
        <v>2.9407000000000001</v>
      </c>
      <c r="FF702">
        <v>-0.66</v>
      </c>
      <c r="FG702">
        <v>-0.38</v>
      </c>
      <c r="FH702">
        <v>-1.04</v>
      </c>
      <c r="FL702" s="42">
        <f t="shared" si="236"/>
        <v>340</v>
      </c>
      <c r="FM702" s="20">
        <f t="shared" si="237"/>
        <v>6.5294117647058822</v>
      </c>
      <c r="FN702" s="41">
        <v>4.2036910500000003E-2</v>
      </c>
      <c r="FO702" s="20">
        <f t="shared" si="238"/>
        <v>21.6</v>
      </c>
      <c r="FP702" s="20">
        <f t="shared" si="239"/>
        <v>24.0122</v>
      </c>
      <c r="FQ702" s="20">
        <f t="shared" si="240"/>
        <v>116.50650952134701</v>
      </c>
      <c r="FR702">
        <v>6</v>
      </c>
      <c r="FS702" t="s">
        <v>111</v>
      </c>
      <c r="FT702">
        <v>293</v>
      </c>
      <c r="FU702" t="s">
        <v>702</v>
      </c>
      <c r="FV702" t="s">
        <v>711</v>
      </c>
      <c r="FW702" s="45">
        <v>4000000</v>
      </c>
      <c r="FX702" s="45">
        <v>4000000</v>
      </c>
      <c r="FY702">
        <v>496</v>
      </c>
      <c r="FZ702">
        <v>57</v>
      </c>
      <c r="GA702">
        <v>115</v>
      </c>
      <c r="GB702">
        <v>172</v>
      </c>
      <c r="GC702">
        <v>34</v>
      </c>
      <c r="GD702">
        <v>160</v>
      </c>
      <c r="GE702">
        <v>749</v>
      </c>
      <c r="GF702">
        <v>9419</v>
      </c>
      <c r="GG702">
        <v>13.6</v>
      </c>
      <c r="GH702">
        <v>26.8</v>
      </c>
      <c r="GI702">
        <v>40.5</v>
      </c>
      <c r="GJ702" s="42">
        <f t="shared" si="241"/>
        <v>21.6</v>
      </c>
    </row>
    <row r="703" spans="1:192" x14ac:dyDescent="0.45">
      <c r="A703" s="40">
        <v>33737</v>
      </c>
      <c r="B703" t="s">
        <v>207</v>
      </c>
      <c r="C703" t="s">
        <v>208</v>
      </c>
      <c r="D703" t="s">
        <v>91</v>
      </c>
      <c r="E703" t="s">
        <v>91</v>
      </c>
      <c r="F703">
        <v>76</v>
      </c>
      <c r="G703">
        <v>219</v>
      </c>
      <c r="H703">
        <v>2010</v>
      </c>
      <c r="I703">
        <v>6</v>
      </c>
      <c r="J703">
        <v>178</v>
      </c>
      <c r="K703" t="s">
        <v>202</v>
      </c>
      <c r="L703">
        <v>2012</v>
      </c>
      <c r="M703">
        <v>25</v>
      </c>
      <c r="N703">
        <v>6</v>
      </c>
      <c r="O703">
        <v>8475913</v>
      </c>
      <c r="P703" t="s">
        <v>3556</v>
      </c>
      <c r="Q703" t="s">
        <v>3557</v>
      </c>
      <c r="R703" t="s">
        <v>719</v>
      </c>
      <c r="S703" t="s">
        <v>884</v>
      </c>
      <c r="T703" t="s">
        <v>710</v>
      </c>
      <c r="U703" t="s">
        <v>110</v>
      </c>
      <c r="V703">
        <v>58</v>
      </c>
      <c r="W703">
        <v>20</v>
      </c>
      <c r="X703">
        <v>42</v>
      </c>
      <c r="Y703">
        <v>26</v>
      </c>
      <c r="Z703">
        <v>62</v>
      </c>
      <c r="AA703">
        <v>1</v>
      </c>
      <c r="AB703">
        <v>0</v>
      </c>
      <c r="AC703" s="26">
        <f t="shared" si="220"/>
        <v>1.0689655172413792</v>
      </c>
      <c r="AD703" s="20">
        <f t="shared" si="221"/>
        <v>18.441767068273094</v>
      </c>
      <c r="AE703" s="20">
        <v>22.363</v>
      </c>
      <c r="AF703">
        <v>9</v>
      </c>
      <c r="AG703">
        <v>5.6</v>
      </c>
      <c r="AH703">
        <v>10</v>
      </c>
      <c r="AI703">
        <v>1447</v>
      </c>
      <c r="AJ703">
        <v>71942</v>
      </c>
      <c r="AK703" s="20">
        <v>1199.0333333333001</v>
      </c>
      <c r="AL703">
        <v>1199.02</v>
      </c>
      <c r="AM703">
        <v>1199</v>
      </c>
      <c r="AN703" s="26">
        <f t="shared" si="222"/>
        <v>20.672988505747124</v>
      </c>
      <c r="AO703">
        <v>34.08</v>
      </c>
      <c r="AP703" s="41">
        <f t="shared" si="223"/>
        <v>0.75609756097560976</v>
      </c>
      <c r="AQ703">
        <v>239</v>
      </c>
      <c r="AR703">
        <v>239</v>
      </c>
      <c r="AS703">
        <v>239</v>
      </c>
      <c r="AT703">
        <v>186</v>
      </c>
      <c r="AU703">
        <v>186</v>
      </c>
      <c r="AV703">
        <v>132</v>
      </c>
      <c r="AW703">
        <v>154</v>
      </c>
      <c r="AX703">
        <v>70</v>
      </c>
      <c r="AY703">
        <v>8</v>
      </c>
      <c r="AZ703">
        <v>17</v>
      </c>
      <c r="BA703" s="42">
        <f t="shared" si="224"/>
        <v>25</v>
      </c>
      <c r="BB703">
        <v>17.079999999999998</v>
      </c>
      <c r="BC703">
        <v>29.696999999999999</v>
      </c>
      <c r="BD703" s="20">
        <v>400.2</v>
      </c>
      <c r="BE703" s="20">
        <f t="shared" si="225"/>
        <v>639.20000000000005</v>
      </c>
      <c r="BF703" s="20">
        <f t="shared" si="226"/>
        <v>31.986121999633038</v>
      </c>
      <c r="BG703">
        <v>493</v>
      </c>
      <c r="BH703">
        <v>382</v>
      </c>
      <c r="BI703">
        <v>323</v>
      </c>
      <c r="BJ703" s="41">
        <f t="shared" si="227"/>
        <v>0.60416666666666663</v>
      </c>
      <c r="BK703">
        <v>53</v>
      </c>
      <c r="BL703">
        <v>53</v>
      </c>
      <c r="BM703">
        <v>53</v>
      </c>
      <c r="BN703" s="42">
        <f t="shared" si="228"/>
        <v>0</v>
      </c>
      <c r="BO703">
        <v>54</v>
      </c>
      <c r="BP703">
        <v>57</v>
      </c>
      <c r="BQ703">
        <v>59</v>
      </c>
      <c r="BR703">
        <v>39</v>
      </c>
      <c r="BS703" s="41">
        <f t="shared" si="229"/>
        <v>4.5296167247386762E-2</v>
      </c>
      <c r="BT703">
        <v>33</v>
      </c>
      <c r="BU703">
        <v>28</v>
      </c>
      <c r="BV703" s="41">
        <f t="shared" si="230"/>
        <v>0.54098360655737709</v>
      </c>
      <c r="BW703">
        <v>6</v>
      </c>
      <c r="BX703">
        <v>0</v>
      </c>
      <c r="BY703">
        <v>12</v>
      </c>
      <c r="BZ703">
        <v>6</v>
      </c>
      <c r="CA703">
        <v>15</v>
      </c>
      <c r="CB703">
        <v>22</v>
      </c>
      <c r="CC703">
        <v>13</v>
      </c>
      <c r="CD703">
        <v>9</v>
      </c>
      <c r="CE703">
        <v>13</v>
      </c>
      <c r="CF703">
        <v>7</v>
      </c>
      <c r="CG703">
        <v>19</v>
      </c>
      <c r="CH703">
        <v>20</v>
      </c>
      <c r="CI703">
        <v>0</v>
      </c>
      <c r="CJ703">
        <v>1</v>
      </c>
      <c r="CK703">
        <v>4</v>
      </c>
      <c r="CL703">
        <v>3</v>
      </c>
      <c r="CM703">
        <v>1</v>
      </c>
      <c r="CN703">
        <v>0</v>
      </c>
      <c r="CO703">
        <v>0</v>
      </c>
      <c r="CP703">
        <v>4</v>
      </c>
      <c r="CQ703">
        <v>1</v>
      </c>
      <c r="CR703">
        <v>0</v>
      </c>
      <c r="CS703">
        <v>6</v>
      </c>
      <c r="CT703">
        <v>3</v>
      </c>
      <c r="CU703">
        <v>0</v>
      </c>
      <c r="CV703">
        <v>6</v>
      </c>
      <c r="CW703">
        <v>0</v>
      </c>
      <c r="CX703">
        <v>2</v>
      </c>
      <c r="CY703">
        <v>10</v>
      </c>
      <c r="CZ703">
        <v>42</v>
      </c>
      <c r="DA703">
        <v>10</v>
      </c>
      <c r="DB703">
        <v>2</v>
      </c>
      <c r="DC703">
        <v>12</v>
      </c>
      <c r="DD703">
        <v>20</v>
      </c>
      <c r="DE703">
        <v>13</v>
      </c>
      <c r="DF703">
        <v>0</v>
      </c>
      <c r="DG703">
        <v>75</v>
      </c>
      <c r="DH703">
        <v>5</v>
      </c>
      <c r="DI703">
        <v>14</v>
      </c>
      <c r="DJ703">
        <v>5</v>
      </c>
      <c r="DK703">
        <v>5</v>
      </c>
      <c r="DL703">
        <v>0</v>
      </c>
      <c r="DM703">
        <v>13</v>
      </c>
      <c r="DN703">
        <v>13</v>
      </c>
      <c r="DO703">
        <v>0</v>
      </c>
      <c r="DP703" s="42">
        <f t="shared" si="231"/>
        <v>9</v>
      </c>
      <c r="DQ703" s="20">
        <v>6.35</v>
      </c>
      <c r="DR703">
        <v>5</v>
      </c>
      <c r="DS703">
        <v>0</v>
      </c>
      <c r="DT703">
        <v>0</v>
      </c>
      <c r="DU703">
        <v>0</v>
      </c>
      <c r="DV703">
        <v>0</v>
      </c>
      <c r="DW703">
        <v>1357</v>
      </c>
      <c r="DX703">
        <v>1091</v>
      </c>
      <c r="DY703">
        <v>988</v>
      </c>
      <c r="DZ703">
        <v>822</v>
      </c>
      <c r="EA703">
        <v>720</v>
      </c>
      <c r="EB703">
        <v>588</v>
      </c>
      <c r="EC703">
        <v>68.989999999999995</v>
      </c>
      <c r="ED703">
        <v>63.52</v>
      </c>
      <c r="EE703">
        <v>82</v>
      </c>
      <c r="EF703">
        <v>63</v>
      </c>
      <c r="EG703" s="41">
        <f t="shared" si="232"/>
        <v>0.11388888888888889</v>
      </c>
      <c r="EH703" s="43">
        <f t="shared" si="233"/>
        <v>0.8928571428571429</v>
      </c>
      <c r="EI703" s="44">
        <f t="shared" si="234"/>
        <v>1.0067460317460317</v>
      </c>
      <c r="EJ703">
        <v>1355</v>
      </c>
      <c r="EK703">
        <v>1088</v>
      </c>
      <c r="EL703">
        <v>985</v>
      </c>
      <c r="EM703">
        <v>820</v>
      </c>
      <c r="EN703">
        <v>718</v>
      </c>
      <c r="EO703">
        <v>587</v>
      </c>
      <c r="EP703">
        <v>81</v>
      </c>
      <c r="EQ703">
        <v>63</v>
      </c>
      <c r="ER703">
        <v>678</v>
      </c>
      <c r="ES703">
        <v>546</v>
      </c>
      <c r="ET703">
        <v>265</v>
      </c>
      <c r="EU703">
        <v>218</v>
      </c>
      <c r="EV703">
        <v>41</v>
      </c>
      <c r="EW703">
        <v>32</v>
      </c>
      <c r="EX703">
        <v>57</v>
      </c>
      <c r="EY703">
        <v>78</v>
      </c>
      <c r="EZ703">
        <v>5.0999999999999996</v>
      </c>
      <c r="FA703">
        <v>1.7000000000000002</v>
      </c>
      <c r="FB703">
        <v>6.8</v>
      </c>
      <c r="FC703" s="20">
        <v>56.8</v>
      </c>
      <c r="FD703" s="26">
        <f t="shared" si="235"/>
        <v>0.97931034482758617</v>
      </c>
      <c r="FE703">
        <v>7.3726000000000003</v>
      </c>
      <c r="FF703">
        <v>0.57999999999999996</v>
      </c>
      <c r="FG703">
        <v>-0.22</v>
      </c>
      <c r="FH703">
        <v>0.36</v>
      </c>
      <c r="FI703">
        <v>3</v>
      </c>
      <c r="FJ703">
        <v>1</v>
      </c>
      <c r="FK703">
        <v>1</v>
      </c>
      <c r="FL703" s="42">
        <f t="shared" si="236"/>
        <v>102</v>
      </c>
      <c r="FM703" s="20">
        <f t="shared" si="237"/>
        <v>22.4</v>
      </c>
      <c r="FN703" s="41">
        <v>0.14208975910000002</v>
      </c>
      <c r="FO703" s="20">
        <f t="shared" si="238"/>
        <v>61</v>
      </c>
      <c r="FP703" s="20">
        <f t="shared" si="239"/>
        <v>63.27</v>
      </c>
      <c r="FQ703" s="20">
        <f t="shared" si="240"/>
        <v>122.50004170072225</v>
      </c>
      <c r="FR703">
        <v>4</v>
      </c>
      <c r="FS703" t="s">
        <v>1410</v>
      </c>
      <c r="FT703">
        <v>195</v>
      </c>
      <c r="FV703" t="s">
        <v>751</v>
      </c>
      <c r="FW703" s="45">
        <v>4500000</v>
      </c>
      <c r="FX703" s="45">
        <v>3500000</v>
      </c>
      <c r="FY703">
        <v>307</v>
      </c>
      <c r="FZ703">
        <v>95</v>
      </c>
      <c r="GA703">
        <v>154</v>
      </c>
      <c r="GB703">
        <v>249</v>
      </c>
      <c r="GC703">
        <v>42</v>
      </c>
      <c r="GD703">
        <v>93</v>
      </c>
      <c r="GE703">
        <v>613</v>
      </c>
      <c r="GF703">
        <v>5702</v>
      </c>
      <c r="GG703">
        <v>22.4</v>
      </c>
      <c r="GH703">
        <v>7.5</v>
      </c>
      <c r="GI703">
        <v>29.9</v>
      </c>
      <c r="GJ703" s="42">
        <f t="shared" si="241"/>
        <v>61</v>
      </c>
    </row>
    <row r="704" spans="1:192" x14ac:dyDescent="0.45">
      <c r="A704" s="40">
        <v>34379</v>
      </c>
      <c r="B704" t="s">
        <v>885</v>
      </c>
      <c r="C704" t="s">
        <v>475</v>
      </c>
      <c r="D704" t="s">
        <v>91</v>
      </c>
      <c r="E704" t="s">
        <v>91</v>
      </c>
      <c r="F704">
        <v>74</v>
      </c>
      <c r="G704">
        <v>189</v>
      </c>
      <c r="K704" t="s">
        <v>202</v>
      </c>
      <c r="L704">
        <v>2017</v>
      </c>
      <c r="M704">
        <v>23</v>
      </c>
      <c r="N704">
        <v>1</v>
      </c>
      <c r="O704">
        <v>8478268</v>
      </c>
      <c r="P704" t="s">
        <v>3558</v>
      </c>
      <c r="Q704" t="s">
        <v>3559</v>
      </c>
      <c r="R704" t="s">
        <v>3560</v>
      </c>
      <c r="S704" t="s">
        <v>2783</v>
      </c>
      <c r="T704" t="s">
        <v>710</v>
      </c>
      <c r="U704" t="s">
        <v>110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41</v>
      </c>
      <c r="AB704">
        <v>62</v>
      </c>
      <c r="AC704" s="26">
        <f t="shared" si="220"/>
        <v>0</v>
      </c>
      <c r="AD704" s="20">
        <f t="shared" si="221"/>
        <v>0</v>
      </c>
      <c r="AE704" s="20">
        <v>0</v>
      </c>
      <c r="AF704">
        <v>-1</v>
      </c>
      <c r="AG704">
        <v>-0.30000000000000004</v>
      </c>
      <c r="AH704">
        <v>2</v>
      </c>
      <c r="AI704">
        <v>41</v>
      </c>
      <c r="AJ704">
        <v>1752</v>
      </c>
      <c r="AK704" s="20">
        <v>29.2</v>
      </c>
      <c r="AL704">
        <v>29.2</v>
      </c>
      <c r="AM704">
        <v>29</v>
      </c>
      <c r="AN704" s="26">
        <f t="shared" si="222"/>
        <v>7.3</v>
      </c>
      <c r="AO704">
        <v>12.51</v>
      </c>
      <c r="AP704" s="41">
        <f t="shared" si="223"/>
        <v>0</v>
      </c>
      <c r="AQ704">
        <v>3</v>
      </c>
      <c r="AR704">
        <v>3</v>
      </c>
      <c r="AS704">
        <v>3</v>
      </c>
      <c r="AT704">
        <v>2</v>
      </c>
      <c r="AU704">
        <v>2</v>
      </c>
      <c r="AV704">
        <v>0</v>
      </c>
      <c r="AW704">
        <v>1</v>
      </c>
      <c r="AX704">
        <v>0</v>
      </c>
      <c r="AY704">
        <v>0</v>
      </c>
      <c r="AZ704">
        <v>0</v>
      </c>
      <c r="BA704" s="42">
        <f t="shared" si="224"/>
        <v>0</v>
      </c>
      <c r="BB704">
        <v>0.05</v>
      </c>
      <c r="BC704">
        <v>0</v>
      </c>
      <c r="BD704" s="20">
        <v>0</v>
      </c>
      <c r="BE704" s="20">
        <f t="shared" si="225"/>
        <v>3</v>
      </c>
      <c r="BF704" s="20">
        <f t="shared" si="226"/>
        <v>6.1643835616438363</v>
      </c>
      <c r="BG704">
        <v>6</v>
      </c>
      <c r="BH704">
        <v>10</v>
      </c>
      <c r="BI704">
        <v>10</v>
      </c>
      <c r="BJ704" s="41">
        <f t="shared" si="227"/>
        <v>0.375</v>
      </c>
      <c r="BK704">
        <v>5</v>
      </c>
      <c r="BL704">
        <v>5</v>
      </c>
      <c r="BM704">
        <v>2</v>
      </c>
      <c r="BN704" s="42">
        <f t="shared" si="228"/>
        <v>3</v>
      </c>
      <c r="BO704">
        <v>2</v>
      </c>
      <c r="BP704">
        <v>2</v>
      </c>
      <c r="BQ704">
        <v>2</v>
      </c>
      <c r="BR704">
        <v>2</v>
      </c>
      <c r="BS704" s="41">
        <f t="shared" si="229"/>
        <v>0.13333333333333333</v>
      </c>
      <c r="BT704">
        <v>0</v>
      </c>
      <c r="BU704">
        <v>2</v>
      </c>
      <c r="BV704" s="41">
        <f t="shared" si="230"/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</v>
      </c>
      <c r="DK704">
        <v>2</v>
      </c>
      <c r="DL704">
        <v>0</v>
      </c>
      <c r="DM704">
        <v>0</v>
      </c>
      <c r="DN704">
        <v>0</v>
      </c>
      <c r="DO704">
        <v>0</v>
      </c>
      <c r="DP704" s="42">
        <f t="shared" si="231"/>
        <v>-1</v>
      </c>
      <c r="DQ704" s="20">
        <v>-2.0310000000000001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19</v>
      </c>
      <c r="DX704">
        <v>23</v>
      </c>
      <c r="DY704">
        <v>15</v>
      </c>
      <c r="DZ704">
        <v>13</v>
      </c>
      <c r="EA704">
        <v>6</v>
      </c>
      <c r="EB704">
        <v>9</v>
      </c>
      <c r="EC704">
        <v>1.1200000000000001</v>
      </c>
      <c r="ED704">
        <v>1.1000000000000001</v>
      </c>
      <c r="EE704">
        <v>0</v>
      </c>
      <c r="EF704">
        <v>1</v>
      </c>
      <c r="EG704" s="41">
        <f t="shared" si="232"/>
        <v>0</v>
      </c>
      <c r="EH704" s="43">
        <f t="shared" si="233"/>
        <v>0.88888888888888884</v>
      </c>
      <c r="EI704" s="44">
        <f t="shared" si="234"/>
        <v>0.88888888888888884</v>
      </c>
      <c r="EJ704">
        <v>19</v>
      </c>
      <c r="EK704">
        <v>23</v>
      </c>
      <c r="EL704">
        <v>15</v>
      </c>
      <c r="EM704">
        <v>13</v>
      </c>
      <c r="EN704">
        <v>6</v>
      </c>
      <c r="EO704">
        <v>9</v>
      </c>
      <c r="EP704">
        <v>0</v>
      </c>
      <c r="EQ704">
        <v>1</v>
      </c>
      <c r="ER704">
        <v>10</v>
      </c>
      <c r="ES704">
        <v>9</v>
      </c>
      <c r="ET704">
        <v>5</v>
      </c>
      <c r="EU704">
        <v>3</v>
      </c>
      <c r="EV704">
        <v>0</v>
      </c>
      <c r="EW704">
        <v>1</v>
      </c>
      <c r="EX704">
        <v>7</v>
      </c>
      <c r="EY704">
        <v>2</v>
      </c>
      <c r="EZ704">
        <v>-0.1</v>
      </c>
      <c r="FA704">
        <v>0</v>
      </c>
      <c r="FB704">
        <v>-0.1</v>
      </c>
      <c r="FC704" s="20">
        <v>-0.67</v>
      </c>
      <c r="FD704" s="26">
        <f t="shared" si="235"/>
        <v>-0.16750000000000001</v>
      </c>
      <c r="FE704">
        <v>3.0000000000000003E-4</v>
      </c>
      <c r="FF704">
        <v>0</v>
      </c>
      <c r="FG704">
        <v>0</v>
      </c>
      <c r="FH704">
        <v>0</v>
      </c>
      <c r="FL704" s="42">
        <f t="shared" si="236"/>
        <v>9</v>
      </c>
      <c r="FM704" s="20">
        <f t="shared" si="237"/>
        <v>7</v>
      </c>
      <c r="FN704" s="41">
        <v>0</v>
      </c>
      <c r="FO704" s="20">
        <f t="shared" si="238"/>
        <v>-0.2</v>
      </c>
      <c r="FP704" s="20">
        <f t="shared" si="239"/>
        <v>-0.40620000000000001</v>
      </c>
      <c r="FQ704" s="20">
        <f t="shared" si="240"/>
        <v>86.30136986301369</v>
      </c>
      <c r="FV704" t="s">
        <v>751</v>
      </c>
      <c r="FW704" s="45">
        <v>690000</v>
      </c>
      <c r="FX704" s="45">
        <v>706250</v>
      </c>
      <c r="FY704">
        <v>4</v>
      </c>
      <c r="FZ704">
        <v>0</v>
      </c>
      <c r="GA704">
        <v>0</v>
      </c>
      <c r="GB704">
        <v>0</v>
      </c>
      <c r="GC704">
        <v>-1</v>
      </c>
      <c r="GD704">
        <v>2</v>
      </c>
      <c r="GE704">
        <v>0</v>
      </c>
      <c r="GF704">
        <v>29</v>
      </c>
      <c r="GG704">
        <v>-0.1</v>
      </c>
      <c r="GH704">
        <v>0</v>
      </c>
      <c r="GI704">
        <v>-0.1</v>
      </c>
      <c r="GJ704" s="42">
        <f t="shared" si="241"/>
        <v>-0.2</v>
      </c>
    </row>
    <row r="705" spans="1:192" x14ac:dyDescent="0.45">
      <c r="A705" s="40">
        <v>32378</v>
      </c>
      <c r="B705" t="s">
        <v>2923</v>
      </c>
      <c r="D705" t="s">
        <v>223</v>
      </c>
      <c r="E705" t="s">
        <v>223</v>
      </c>
      <c r="F705">
        <v>71</v>
      </c>
      <c r="G705">
        <v>186</v>
      </c>
      <c r="H705">
        <v>2007</v>
      </c>
      <c r="I705">
        <v>6</v>
      </c>
      <c r="J705">
        <v>168</v>
      </c>
      <c r="K705" t="s">
        <v>92</v>
      </c>
      <c r="L705">
        <v>2011</v>
      </c>
      <c r="M705">
        <v>29</v>
      </c>
      <c r="N705">
        <v>7</v>
      </c>
      <c r="O705">
        <v>8474176</v>
      </c>
      <c r="P705" t="s">
        <v>3561</v>
      </c>
      <c r="Q705" t="s">
        <v>3562</v>
      </c>
      <c r="R705" t="s">
        <v>3563</v>
      </c>
      <c r="S705" t="s">
        <v>1348</v>
      </c>
      <c r="T705" t="s">
        <v>725</v>
      </c>
      <c r="U705" t="s">
        <v>230</v>
      </c>
      <c r="V705">
        <v>81</v>
      </c>
      <c r="W705">
        <v>10</v>
      </c>
      <c r="X705">
        <v>21</v>
      </c>
      <c r="Y705">
        <v>11</v>
      </c>
      <c r="Z705">
        <v>31</v>
      </c>
      <c r="AA705">
        <v>9</v>
      </c>
      <c r="AB705">
        <v>67</v>
      </c>
      <c r="AC705" s="26">
        <f t="shared" si="220"/>
        <v>0.38271604938271603</v>
      </c>
      <c r="AD705" s="20">
        <f t="shared" si="221"/>
        <v>-7.0122850122850124</v>
      </c>
      <c r="AE705" s="20">
        <v>11.176</v>
      </c>
      <c r="AF705">
        <v>8</v>
      </c>
      <c r="AG705">
        <v>12.6</v>
      </c>
      <c r="AH705">
        <v>28</v>
      </c>
      <c r="AI705">
        <v>1864</v>
      </c>
      <c r="AJ705">
        <v>77478</v>
      </c>
      <c r="AK705" s="20">
        <v>1291.3</v>
      </c>
      <c r="AL705">
        <v>1291.3</v>
      </c>
      <c r="AM705">
        <v>1291</v>
      </c>
      <c r="AN705" s="26">
        <f t="shared" si="222"/>
        <v>15.941975308641975</v>
      </c>
      <c r="AO705">
        <v>26.72</v>
      </c>
      <c r="AP705" s="41">
        <f t="shared" si="223"/>
        <v>0.63265306122448983</v>
      </c>
      <c r="AQ705">
        <v>256</v>
      </c>
      <c r="AR705">
        <v>256</v>
      </c>
      <c r="AS705">
        <v>256</v>
      </c>
      <c r="AT705">
        <v>207</v>
      </c>
      <c r="AU705">
        <v>207</v>
      </c>
      <c r="AV705">
        <v>169</v>
      </c>
      <c r="AW705">
        <v>138</v>
      </c>
      <c r="AX705">
        <v>55</v>
      </c>
      <c r="AY705">
        <v>15</v>
      </c>
      <c r="AZ705">
        <v>19</v>
      </c>
      <c r="BA705" s="42">
        <f t="shared" si="224"/>
        <v>34</v>
      </c>
      <c r="BB705">
        <v>12.9</v>
      </c>
      <c r="BC705">
        <v>33.994100000000003</v>
      </c>
      <c r="BD705" s="20">
        <v>235</v>
      </c>
      <c r="BE705" s="20">
        <f t="shared" si="225"/>
        <v>491</v>
      </c>
      <c r="BF705" s="20">
        <f t="shared" si="226"/>
        <v>22.814218229691011</v>
      </c>
      <c r="BG705">
        <v>386</v>
      </c>
      <c r="BH705">
        <v>416</v>
      </c>
      <c r="BI705">
        <v>537</v>
      </c>
      <c r="BJ705" s="41">
        <f t="shared" si="227"/>
        <v>0.41820151679306611</v>
      </c>
      <c r="BK705">
        <v>112</v>
      </c>
      <c r="BL705">
        <v>112</v>
      </c>
      <c r="BM705">
        <v>116</v>
      </c>
      <c r="BN705" s="42">
        <f t="shared" si="228"/>
        <v>-4</v>
      </c>
      <c r="BO705">
        <v>38</v>
      </c>
      <c r="BP705">
        <v>25</v>
      </c>
      <c r="BQ705">
        <v>46</v>
      </c>
      <c r="BR705">
        <v>36</v>
      </c>
      <c r="BS705" s="41">
        <f t="shared" si="229"/>
        <v>3.7499999999999999E-2</v>
      </c>
      <c r="BT705">
        <v>21</v>
      </c>
      <c r="BU705">
        <v>28</v>
      </c>
      <c r="BV705" s="41">
        <f t="shared" si="230"/>
        <v>0.42857142857142855</v>
      </c>
      <c r="BW705">
        <v>1</v>
      </c>
      <c r="BX705">
        <v>7</v>
      </c>
      <c r="BY705">
        <v>9</v>
      </c>
      <c r="BZ705">
        <v>5</v>
      </c>
      <c r="CA705">
        <v>11</v>
      </c>
      <c r="CB705">
        <v>16</v>
      </c>
      <c r="CC705">
        <v>4</v>
      </c>
      <c r="CD705">
        <v>6</v>
      </c>
      <c r="CE705">
        <v>13</v>
      </c>
      <c r="CF705">
        <v>8</v>
      </c>
      <c r="CG705">
        <v>15</v>
      </c>
      <c r="CH705">
        <v>19</v>
      </c>
      <c r="CI705">
        <v>0</v>
      </c>
      <c r="CJ705">
        <v>0</v>
      </c>
      <c r="CK705">
        <v>1</v>
      </c>
      <c r="CL705">
        <v>2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2</v>
      </c>
      <c r="CT705">
        <v>1</v>
      </c>
      <c r="CU705">
        <v>1</v>
      </c>
      <c r="CV705">
        <v>6</v>
      </c>
      <c r="CW705">
        <v>0</v>
      </c>
      <c r="CX705">
        <v>1</v>
      </c>
      <c r="CY705">
        <v>6</v>
      </c>
      <c r="CZ705">
        <v>31</v>
      </c>
      <c r="DA705">
        <v>23</v>
      </c>
      <c r="DB705">
        <v>1</v>
      </c>
      <c r="DC705">
        <v>12</v>
      </c>
      <c r="DD705">
        <v>16</v>
      </c>
      <c r="DE705">
        <v>9</v>
      </c>
      <c r="DF705">
        <v>4</v>
      </c>
      <c r="DG705">
        <v>104</v>
      </c>
      <c r="DH705">
        <v>14</v>
      </c>
      <c r="DI705">
        <v>20</v>
      </c>
      <c r="DJ705">
        <v>13</v>
      </c>
      <c r="DK705">
        <v>13</v>
      </c>
      <c r="DL705">
        <v>0</v>
      </c>
      <c r="DM705">
        <v>20</v>
      </c>
      <c r="DN705">
        <v>20</v>
      </c>
      <c r="DO705">
        <v>0</v>
      </c>
      <c r="DP705" s="42">
        <f t="shared" si="231"/>
        <v>6</v>
      </c>
      <c r="DQ705" s="20">
        <v>3.766</v>
      </c>
      <c r="DR705">
        <v>14</v>
      </c>
      <c r="DS705">
        <v>0</v>
      </c>
      <c r="DT705">
        <v>0</v>
      </c>
      <c r="DU705">
        <v>0</v>
      </c>
      <c r="DV705">
        <v>0</v>
      </c>
      <c r="DW705">
        <v>1148</v>
      </c>
      <c r="DX705">
        <v>1240</v>
      </c>
      <c r="DY705">
        <v>878</v>
      </c>
      <c r="DZ705">
        <v>924</v>
      </c>
      <c r="EA705">
        <v>671</v>
      </c>
      <c r="EB705">
        <v>696</v>
      </c>
      <c r="EC705">
        <v>50.5</v>
      </c>
      <c r="ED705">
        <v>63.76</v>
      </c>
      <c r="EE705">
        <v>49</v>
      </c>
      <c r="EF705">
        <v>63</v>
      </c>
      <c r="EG705" s="41">
        <f t="shared" si="232"/>
        <v>7.3025335320417287E-2</v>
      </c>
      <c r="EH705" s="43">
        <f t="shared" si="233"/>
        <v>0.90948275862068961</v>
      </c>
      <c r="EI705" s="44">
        <f t="shared" si="234"/>
        <v>0.98250809394110694</v>
      </c>
      <c r="EJ705">
        <v>1148</v>
      </c>
      <c r="EK705">
        <v>1238</v>
      </c>
      <c r="EL705">
        <v>878</v>
      </c>
      <c r="EM705">
        <v>925</v>
      </c>
      <c r="EN705">
        <v>671</v>
      </c>
      <c r="EO705">
        <v>697</v>
      </c>
      <c r="EP705">
        <v>49</v>
      </c>
      <c r="EQ705">
        <v>63</v>
      </c>
      <c r="ER705">
        <v>552</v>
      </c>
      <c r="ES705">
        <v>626</v>
      </c>
      <c r="ET705">
        <v>220</v>
      </c>
      <c r="EU705">
        <v>274</v>
      </c>
      <c r="EV705">
        <v>25</v>
      </c>
      <c r="EW705">
        <v>38</v>
      </c>
      <c r="EX705">
        <v>89</v>
      </c>
      <c r="EY705">
        <v>100</v>
      </c>
      <c r="EZ705">
        <v>0.60000000000000009</v>
      </c>
      <c r="FA705">
        <v>1.7000000000000002</v>
      </c>
      <c r="FB705">
        <v>2.2000000000000002</v>
      </c>
      <c r="FC705" s="20">
        <v>44.6</v>
      </c>
      <c r="FD705" s="26">
        <f t="shared" si="235"/>
        <v>0.55061728395061726</v>
      </c>
      <c r="FE705">
        <v>1.6638000000000002</v>
      </c>
      <c r="FF705">
        <v>0.43</v>
      </c>
      <c r="FG705">
        <v>0.5</v>
      </c>
      <c r="FH705">
        <v>0.94</v>
      </c>
      <c r="FL705" s="42">
        <f t="shared" si="236"/>
        <v>176</v>
      </c>
      <c r="FM705" s="20">
        <f t="shared" si="237"/>
        <v>11.285714285714286</v>
      </c>
      <c r="FN705" s="41">
        <v>3.8936372300000001E-2</v>
      </c>
      <c r="FO705" s="20">
        <f t="shared" si="238"/>
        <v>28.2</v>
      </c>
      <c r="FP705" s="20">
        <f t="shared" si="239"/>
        <v>31.7532</v>
      </c>
      <c r="FQ705" s="20">
        <f t="shared" si="240"/>
        <v>110.95794935336482</v>
      </c>
      <c r="FV705" t="s">
        <v>711</v>
      </c>
      <c r="FW705" s="45">
        <v>3667000</v>
      </c>
      <c r="FX705" s="45">
        <v>4000000</v>
      </c>
      <c r="FY705">
        <v>488</v>
      </c>
      <c r="FZ705">
        <v>88</v>
      </c>
      <c r="GA705">
        <v>134</v>
      </c>
      <c r="GB705">
        <v>222</v>
      </c>
      <c r="GC705">
        <v>83</v>
      </c>
      <c r="GD705">
        <v>208</v>
      </c>
      <c r="GE705">
        <v>1067</v>
      </c>
      <c r="GF705">
        <v>7652</v>
      </c>
      <c r="GG705">
        <v>13.2</v>
      </c>
      <c r="GH705">
        <v>11.7</v>
      </c>
      <c r="GI705">
        <v>24.8</v>
      </c>
      <c r="GJ705" s="42">
        <f t="shared" si="241"/>
        <v>28.2</v>
      </c>
    </row>
    <row r="706" spans="1:192" x14ac:dyDescent="0.45">
      <c r="A706" s="40">
        <v>34473</v>
      </c>
      <c r="B706" t="s">
        <v>1170</v>
      </c>
      <c r="C706" t="s">
        <v>475</v>
      </c>
      <c r="D706" t="s">
        <v>91</v>
      </c>
      <c r="E706" t="s">
        <v>91</v>
      </c>
      <c r="F706">
        <v>72</v>
      </c>
      <c r="G706">
        <v>190</v>
      </c>
      <c r="K706" t="s">
        <v>202</v>
      </c>
      <c r="L706">
        <v>2017</v>
      </c>
      <c r="M706">
        <v>23</v>
      </c>
      <c r="N706">
        <v>1</v>
      </c>
      <c r="O706">
        <v>8480330</v>
      </c>
      <c r="P706" t="s">
        <v>3564</v>
      </c>
      <c r="Q706" t="s">
        <v>3565</v>
      </c>
      <c r="R706" t="s">
        <v>3566</v>
      </c>
      <c r="S706" t="s">
        <v>3567</v>
      </c>
      <c r="T706" t="s">
        <v>710</v>
      </c>
      <c r="U706" t="s">
        <v>123</v>
      </c>
      <c r="V706">
        <v>4</v>
      </c>
      <c r="W706">
        <v>2</v>
      </c>
      <c r="X706">
        <v>0</v>
      </c>
      <c r="Y706">
        <v>0</v>
      </c>
      <c r="Z706">
        <v>2</v>
      </c>
      <c r="AA706">
        <v>24</v>
      </c>
      <c r="AB706">
        <v>82</v>
      </c>
      <c r="AC706" s="26">
        <f t="shared" si="220"/>
        <v>0.5</v>
      </c>
      <c r="AD706" s="20">
        <f t="shared" si="221"/>
        <v>0</v>
      </c>
      <c r="AE706" s="20">
        <v>1</v>
      </c>
      <c r="AF706">
        <v>1</v>
      </c>
      <c r="AG706">
        <v>1</v>
      </c>
      <c r="AH706">
        <v>0</v>
      </c>
      <c r="AI706">
        <v>73</v>
      </c>
      <c r="AJ706">
        <v>3805</v>
      </c>
      <c r="AK706" s="20">
        <v>63.416666666666998</v>
      </c>
      <c r="AL706">
        <v>63.42</v>
      </c>
      <c r="AM706">
        <v>63</v>
      </c>
      <c r="AN706" s="26">
        <f t="shared" si="222"/>
        <v>15.854166666666666</v>
      </c>
      <c r="AO706">
        <v>26.77</v>
      </c>
      <c r="AP706" s="41">
        <f t="shared" si="223"/>
        <v>1</v>
      </c>
      <c r="AQ706">
        <v>22</v>
      </c>
      <c r="AR706">
        <v>22</v>
      </c>
      <c r="AS706">
        <v>22</v>
      </c>
      <c r="AT706">
        <v>20</v>
      </c>
      <c r="AU706">
        <v>20</v>
      </c>
      <c r="AV706">
        <v>16</v>
      </c>
      <c r="AW706">
        <v>16</v>
      </c>
      <c r="AX706">
        <v>11</v>
      </c>
      <c r="AY706">
        <v>1</v>
      </c>
      <c r="AZ706">
        <v>1</v>
      </c>
      <c r="BA706" s="42">
        <f t="shared" si="224"/>
        <v>2</v>
      </c>
      <c r="BB706">
        <v>2.4300000000000002</v>
      </c>
      <c r="BC706">
        <v>20.75</v>
      </c>
      <c r="BD706" s="20">
        <v>0</v>
      </c>
      <c r="BE706" s="20">
        <f t="shared" si="225"/>
        <v>22</v>
      </c>
      <c r="BF706" s="20">
        <f t="shared" si="226"/>
        <v>20.813623462630087</v>
      </c>
      <c r="BG706">
        <v>30</v>
      </c>
      <c r="BH706">
        <v>23</v>
      </c>
      <c r="BI706">
        <v>15</v>
      </c>
      <c r="BJ706" s="41">
        <f t="shared" si="227"/>
        <v>0.66666666666666663</v>
      </c>
      <c r="BK706">
        <v>6</v>
      </c>
      <c r="BL706">
        <v>6</v>
      </c>
      <c r="BM706">
        <v>5</v>
      </c>
      <c r="BN706" s="42">
        <f t="shared" si="228"/>
        <v>1</v>
      </c>
      <c r="BO706">
        <v>4</v>
      </c>
      <c r="BP706">
        <v>1</v>
      </c>
      <c r="BQ706">
        <v>2</v>
      </c>
      <c r="BR706">
        <v>3</v>
      </c>
      <c r="BS706" s="41">
        <f t="shared" si="229"/>
        <v>7.3170731707317069E-2</v>
      </c>
      <c r="BT706">
        <v>1</v>
      </c>
      <c r="BU706">
        <v>0</v>
      </c>
      <c r="BV706" s="41">
        <f t="shared" si="230"/>
        <v>1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4</v>
      </c>
      <c r="DA706">
        <v>1</v>
      </c>
      <c r="DB706">
        <v>4</v>
      </c>
      <c r="DC706">
        <v>1</v>
      </c>
      <c r="DD706">
        <v>0</v>
      </c>
      <c r="DE706">
        <v>2</v>
      </c>
      <c r="DF706">
        <v>0</v>
      </c>
      <c r="DG706">
        <v>8</v>
      </c>
      <c r="DH706">
        <v>0</v>
      </c>
      <c r="DI706">
        <v>2</v>
      </c>
      <c r="DJ706">
        <v>0</v>
      </c>
      <c r="DK706">
        <v>0</v>
      </c>
      <c r="DL706">
        <v>0</v>
      </c>
      <c r="DM706">
        <v>2</v>
      </c>
      <c r="DN706">
        <v>2</v>
      </c>
      <c r="DO706">
        <v>0</v>
      </c>
      <c r="DP706" s="42">
        <f t="shared" si="231"/>
        <v>2</v>
      </c>
      <c r="DQ706" s="20">
        <v>1.974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76</v>
      </c>
      <c r="DX706">
        <v>48</v>
      </c>
      <c r="DY706">
        <v>61</v>
      </c>
      <c r="DZ706">
        <v>38</v>
      </c>
      <c r="EA706">
        <v>44</v>
      </c>
      <c r="EB706">
        <v>24</v>
      </c>
      <c r="EC706">
        <v>4.8600000000000003</v>
      </c>
      <c r="ED706">
        <v>2.15</v>
      </c>
      <c r="EE706">
        <v>2</v>
      </c>
      <c r="EF706">
        <v>1</v>
      </c>
      <c r="EG706" s="41">
        <f t="shared" si="232"/>
        <v>4.5454545454545456E-2</v>
      </c>
      <c r="EH706" s="43">
        <f t="shared" si="233"/>
        <v>0.95833333333333337</v>
      </c>
      <c r="EI706" s="44">
        <f t="shared" si="234"/>
        <v>1.0037878787878789</v>
      </c>
      <c r="EJ706">
        <v>76</v>
      </c>
      <c r="EK706">
        <v>47</v>
      </c>
      <c r="EL706">
        <v>61</v>
      </c>
      <c r="EM706">
        <v>37</v>
      </c>
      <c r="EN706">
        <v>44</v>
      </c>
      <c r="EO706">
        <v>23</v>
      </c>
      <c r="EP706">
        <v>2</v>
      </c>
      <c r="EQ706">
        <v>1</v>
      </c>
      <c r="ER706">
        <v>40</v>
      </c>
      <c r="ES706">
        <v>23</v>
      </c>
      <c r="ET706">
        <v>18</v>
      </c>
      <c r="EU706">
        <v>5</v>
      </c>
      <c r="EV706">
        <v>2</v>
      </c>
      <c r="EW706">
        <v>0</v>
      </c>
      <c r="EX706">
        <v>3</v>
      </c>
      <c r="EY706">
        <v>7</v>
      </c>
      <c r="EZ706">
        <v>0.2</v>
      </c>
      <c r="FA706">
        <v>0.1</v>
      </c>
      <c r="FB706">
        <v>0.30000000000000004</v>
      </c>
      <c r="FC706" s="20">
        <v>3.91</v>
      </c>
      <c r="FD706" s="26">
        <f t="shared" si="235"/>
        <v>0.97750000000000004</v>
      </c>
      <c r="FE706">
        <v>0.16370000000000001</v>
      </c>
      <c r="FF706">
        <v>0</v>
      </c>
      <c r="FG706">
        <v>0</v>
      </c>
      <c r="FH706">
        <v>0</v>
      </c>
      <c r="FL706" s="42">
        <f t="shared" si="236"/>
        <v>9</v>
      </c>
      <c r="FM706" s="20">
        <f t="shared" si="237"/>
        <v>0</v>
      </c>
      <c r="FN706" s="41">
        <v>0.19158878500000001</v>
      </c>
      <c r="FO706" s="20">
        <f t="shared" si="238"/>
        <v>2</v>
      </c>
      <c r="FP706" s="20">
        <f t="shared" si="239"/>
        <v>2.3948</v>
      </c>
      <c r="FQ706" s="20">
        <f t="shared" si="240"/>
        <v>117.3131504257332</v>
      </c>
      <c r="FU706" t="s">
        <v>721</v>
      </c>
      <c r="FV706" t="s">
        <v>751</v>
      </c>
      <c r="FW706" s="45">
        <v>925000</v>
      </c>
      <c r="FX706" s="45">
        <v>925000</v>
      </c>
      <c r="FY706">
        <v>4</v>
      </c>
      <c r="FZ706">
        <v>2</v>
      </c>
      <c r="GA706">
        <v>0</v>
      </c>
      <c r="GB706">
        <v>2</v>
      </c>
      <c r="GC706">
        <v>1</v>
      </c>
      <c r="GD706">
        <v>0</v>
      </c>
      <c r="GE706">
        <v>16</v>
      </c>
      <c r="GF706">
        <v>63</v>
      </c>
      <c r="GG706">
        <v>0.2</v>
      </c>
      <c r="GH706">
        <v>0.1</v>
      </c>
      <c r="GI706">
        <v>0.30000000000000004</v>
      </c>
      <c r="GJ706" s="42">
        <f t="shared" si="241"/>
        <v>2</v>
      </c>
    </row>
    <row r="707" spans="1:192" x14ac:dyDescent="0.45">
      <c r="A707" s="40">
        <v>32636</v>
      </c>
      <c r="B707" t="s">
        <v>3568</v>
      </c>
      <c r="D707" t="s">
        <v>99</v>
      </c>
      <c r="E707" t="s">
        <v>99</v>
      </c>
      <c r="F707">
        <v>74</v>
      </c>
      <c r="G707">
        <v>207</v>
      </c>
      <c r="H707">
        <v>2007</v>
      </c>
      <c r="I707">
        <v>1</v>
      </c>
      <c r="J707">
        <v>13</v>
      </c>
      <c r="K707" t="s">
        <v>92</v>
      </c>
      <c r="L707">
        <v>2009</v>
      </c>
      <c r="M707">
        <v>28</v>
      </c>
      <c r="N707">
        <v>9</v>
      </c>
      <c r="O707">
        <v>8474189</v>
      </c>
      <c r="P707" t="s">
        <v>3569</v>
      </c>
      <c r="Q707" t="s">
        <v>3570</v>
      </c>
      <c r="R707" t="s">
        <v>3571</v>
      </c>
      <c r="S707" t="s">
        <v>3572</v>
      </c>
      <c r="T707" t="s">
        <v>716</v>
      </c>
      <c r="U707" t="s">
        <v>253</v>
      </c>
      <c r="V707">
        <v>81</v>
      </c>
      <c r="W707">
        <v>18</v>
      </c>
      <c r="X707">
        <v>20</v>
      </c>
      <c r="Y707">
        <v>14</v>
      </c>
      <c r="Z707">
        <v>38</v>
      </c>
      <c r="AA707">
        <v>6</v>
      </c>
      <c r="AB707">
        <v>49</v>
      </c>
      <c r="AC707" s="26">
        <f t="shared" si="220"/>
        <v>0.46913580246913578</v>
      </c>
      <c r="AD707" s="20">
        <f t="shared" si="221"/>
        <v>9.9674952198852758</v>
      </c>
      <c r="AE707" s="20">
        <v>14.858000000000001</v>
      </c>
      <c r="AF707">
        <v>-6</v>
      </c>
      <c r="AG707">
        <v>-6.2</v>
      </c>
      <c r="AH707">
        <v>38</v>
      </c>
      <c r="AI707">
        <v>1539</v>
      </c>
      <c r="AJ707">
        <v>74361</v>
      </c>
      <c r="AK707" s="20">
        <v>1239.3499999999999</v>
      </c>
      <c r="AL707">
        <v>1239.3499999999999</v>
      </c>
      <c r="AM707">
        <v>1239</v>
      </c>
      <c r="AN707" s="26">
        <f t="shared" si="222"/>
        <v>15.300617283950617</v>
      </c>
      <c r="AO707">
        <v>25.39</v>
      </c>
      <c r="AP707" s="41">
        <f t="shared" si="223"/>
        <v>0.6785714285714286</v>
      </c>
      <c r="AQ707">
        <v>296</v>
      </c>
      <c r="AR707">
        <v>299</v>
      </c>
      <c r="AS707">
        <v>299</v>
      </c>
      <c r="AT707">
        <v>217</v>
      </c>
      <c r="AU707">
        <v>219</v>
      </c>
      <c r="AV707">
        <v>161</v>
      </c>
      <c r="AW707">
        <v>162</v>
      </c>
      <c r="AX707">
        <v>69</v>
      </c>
      <c r="AY707">
        <v>12</v>
      </c>
      <c r="AZ707">
        <v>19</v>
      </c>
      <c r="BA707" s="42">
        <f t="shared" si="224"/>
        <v>31</v>
      </c>
      <c r="BB707">
        <v>15.62</v>
      </c>
      <c r="BC707">
        <v>33.701900000000002</v>
      </c>
      <c r="BD707" s="20">
        <v>314.39999999999998</v>
      </c>
      <c r="BE707" s="20">
        <f t="shared" si="225"/>
        <v>610.4</v>
      </c>
      <c r="BF707" s="20">
        <f t="shared" si="226"/>
        <v>29.550974301044903</v>
      </c>
      <c r="BG707">
        <v>330</v>
      </c>
      <c r="BH707">
        <v>360</v>
      </c>
      <c r="BI707">
        <v>422</v>
      </c>
      <c r="BJ707" s="41">
        <f t="shared" si="227"/>
        <v>0.43882978723404253</v>
      </c>
      <c r="BK707">
        <v>71</v>
      </c>
      <c r="BL707">
        <v>71</v>
      </c>
      <c r="BM707">
        <v>124</v>
      </c>
      <c r="BN707" s="42">
        <f t="shared" si="228"/>
        <v>-53</v>
      </c>
      <c r="BO707">
        <v>58</v>
      </c>
      <c r="BP707">
        <v>47</v>
      </c>
      <c r="BQ707">
        <v>39</v>
      </c>
      <c r="BR707">
        <v>69</v>
      </c>
      <c r="BS707" s="41">
        <f t="shared" si="229"/>
        <v>6.718597857838364E-2</v>
      </c>
      <c r="BT707">
        <v>471</v>
      </c>
      <c r="BU707">
        <v>485</v>
      </c>
      <c r="BV707" s="41">
        <f t="shared" si="230"/>
        <v>0.49267782426778245</v>
      </c>
      <c r="BW707">
        <v>188</v>
      </c>
      <c r="BX707">
        <v>158</v>
      </c>
      <c r="BY707">
        <v>168</v>
      </c>
      <c r="BZ707">
        <v>168</v>
      </c>
      <c r="CA707">
        <v>115</v>
      </c>
      <c r="CB707">
        <v>159</v>
      </c>
      <c r="CC707">
        <v>121</v>
      </c>
      <c r="CD707">
        <v>118</v>
      </c>
      <c r="CE707">
        <v>191</v>
      </c>
      <c r="CF707">
        <v>203</v>
      </c>
      <c r="CG707">
        <v>274</v>
      </c>
      <c r="CH707">
        <v>275</v>
      </c>
      <c r="CI707">
        <v>0</v>
      </c>
      <c r="CJ707">
        <v>0</v>
      </c>
      <c r="CK707">
        <v>1</v>
      </c>
      <c r="CL707">
        <v>2</v>
      </c>
      <c r="CM707">
        <v>3</v>
      </c>
      <c r="CN707">
        <v>0</v>
      </c>
      <c r="CO707">
        <v>0</v>
      </c>
      <c r="CP707">
        <v>0</v>
      </c>
      <c r="CQ707">
        <v>0</v>
      </c>
      <c r="CR707">
        <v>6</v>
      </c>
      <c r="CS707">
        <v>1</v>
      </c>
      <c r="CT707">
        <v>1</v>
      </c>
      <c r="CU707">
        <v>0</v>
      </c>
      <c r="CV707">
        <v>10</v>
      </c>
      <c r="CW707">
        <v>0</v>
      </c>
      <c r="CX707">
        <v>5</v>
      </c>
      <c r="CY707">
        <v>8</v>
      </c>
      <c r="CZ707">
        <v>45</v>
      </c>
      <c r="DA707">
        <v>19</v>
      </c>
      <c r="DB707">
        <v>2</v>
      </c>
      <c r="DC707">
        <v>25</v>
      </c>
      <c r="DD707">
        <v>21</v>
      </c>
      <c r="DE707">
        <v>5</v>
      </c>
      <c r="DF707">
        <v>1</v>
      </c>
      <c r="DG707">
        <v>88</v>
      </c>
      <c r="DH707">
        <v>19</v>
      </c>
      <c r="DI707">
        <v>21</v>
      </c>
      <c r="DJ707">
        <v>17</v>
      </c>
      <c r="DK707">
        <v>17</v>
      </c>
      <c r="DL707">
        <v>0</v>
      </c>
      <c r="DM707">
        <v>18</v>
      </c>
      <c r="DN707">
        <v>18</v>
      </c>
      <c r="DO707">
        <v>0</v>
      </c>
      <c r="DP707" s="42">
        <f t="shared" si="231"/>
        <v>2</v>
      </c>
      <c r="DQ707" s="20">
        <v>0.53800000000000003</v>
      </c>
      <c r="DR707">
        <v>19</v>
      </c>
      <c r="DS707">
        <v>0</v>
      </c>
      <c r="DT707">
        <v>0</v>
      </c>
      <c r="DU707">
        <v>0</v>
      </c>
      <c r="DV707">
        <v>0</v>
      </c>
      <c r="DW707">
        <v>1105</v>
      </c>
      <c r="DX707">
        <v>1278</v>
      </c>
      <c r="DY707">
        <v>787</v>
      </c>
      <c r="DZ707">
        <v>958</v>
      </c>
      <c r="EA707">
        <v>565</v>
      </c>
      <c r="EB707">
        <v>663</v>
      </c>
      <c r="EC707">
        <v>51.15</v>
      </c>
      <c r="ED707">
        <v>66.27</v>
      </c>
      <c r="EE707">
        <v>56</v>
      </c>
      <c r="EF707">
        <v>67</v>
      </c>
      <c r="EG707" s="41">
        <f t="shared" si="232"/>
        <v>9.9115044247787609E-2</v>
      </c>
      <c r="EH707" s="43">
        <f t="shared" si="233"/>
        <v>0.89894419306184015</v>
      </c>
      <c r="EI707" s="44">
        <f t="shared" si="234"/>
        <v>0.99805923730962776</v>
      </c>
      <c r="EJ707">
        <v>1111</v>
      </c>
      <c r="EK707">
        <v>1276</v>
      </c>
      <c r="EL707">
        <v>790</v>
      </c>
      <c r="EM707">
        <v>957</v>
      </c>
      <c r="EN707">
        <v>568</v>
      </c>
      <c r="EO707">
        <v>662</v>
      </c>
      <c r="EP707">
        <v>56</v>
      </c>
      <c r="EQ707">
        <v>66</v>
      </c>
      <c r="ER707">
        <v>561</v>
      </c>
      <c r="ES707">
        <v>669</v>
      </c>
      <c r="ET707">
        <v>192</v>
      </c>
      <c r="EU707">
        <v>273</v>
      </c>
      <c r="EV707">
        <v>16</v>
      </c>
      <c r="EW707">
        <v>43</v>
      </c>
      <c r="EX707">
        <v>77</v>
      </c>
      <c r="EY707">
        <v>68</v>
      </c>
      <c r="EZ707">
        <v>2.2999999999999998</v>
      </c>
      <c r="FA707">
        <v>1.1000000000000001</v>
      </c>
      <c r="FB707">
        <v>3.4</v>
      </c>
      <c r="FC707" s="20">
        <v>36.03</v>
      </c>
      <c r="FD707" s="26">
        <f t="shared" si="235"/>
        <v>0.44481481481481483</v>
      </c>
      <c r="FE707">
        <v>4.7252000000000001</v>
      </c>
      <c r="FF707">
        <v>0.35</v>
      </c>
      <c r="FG707">
        <v>-0.7</v>
      </c>
      <c r="FH707">
        <v>-0.36</v>
      </c>
      <c r="FL707" s="42">
        <f t="shared" si="236"/>
        <v>178</v>
      </c>
      <c r="FM707" s="20">
        <f t="shared" si="237"/>
        <v>5.7894736842105265</v>
      </c>
      <c r="FN707" s="41">
        <v>7.6563958900000006E-2</v>
      </c>
      <c r="FO707" s="20">
        <f t="shared" si="238"/>
        <v>34.200000000000003</v>
      </c>
      <c r="FP707" s="20">
        <f t="shared" si="239"/>
        <v>38.107599999999998</v>
      </c>
      <c r="FQ707" s="20">
        <f t="shared" si="240"/>
        <v>115.36692621132046</v>
      </c>
      <c r="FR707">
        <v>1</v>
      </c>
      <c r="FS707" t="s">
        <v>455</v>
      </c>
      <c r="FT707">
        <v>43</v>
      </c>
      <c r="FV707" t="s">
        <v>711</v>
      </c>
      <c r="FW707" s="45">
        <v>4750000</v>
      </c>
      <c r="FX707" s="45">
        <v>3500000</v>
      </c>
      <c r="FY707">
        <v>604</v>
      </c>
      <c r="FZ707">
        <v>103</v>
      </c>
      <c r="GA707">
        <v>116</v>
      </c>
      <c r="GB707">
        <v>219</v>
      </c>
      <c r="GC707">
        <v>-24</v>
      </c>
      <c r="GD707">
        <v>375</v>
      </c>
      <c r="GE707">
        <v>1012</v>
      </c>
      <c r="GF707">
        <v>8818</v>
      </c>
      <c r="GG707">
        <v>10.7</v>
      </c>
      <c r="GH707">
        <v>8.9</v>
      </c>
      <c r="GI707">
        <v>19.600000000000001</v>
      </c>
      <c r="GJ707" s="42">
        <f t="shared" si="241"/>
        <v>34.200000000000003</v>
      </c>
    </row>
    <row r="708" spans="1:192" x14ac:dyDescent="0.45">
      <c r="A708" s="40">
        <v>32381</v>
      </c>
      <c r="B708" t="s">
        <v>2657</v>
      </c>
      <c r="C708" t="s">
        <v>145</v>
      </c>
      <c r="D708" t="s">
        <v>91</v>
      </c>
      <c r="E708" t="s">
        <v>91</v>
      </c>
      <c r="F708">
        <v>74</v>
      </c>
      <c r="G708">
        <v>185</v>
      </c>
      <c r="H708">
        <v>2007</v>
      </c>
      <c r="I708">
        <v>2</v>
      </c>
      <c r="J708">
        <v>61</v>
      </c>
      <c r="K708" t="s">
        <v>202</v>
      </c>
      <c r="L708">
        <v>2008</v>
      </c>
      <c r="M708">
        <v>29</v>
      </c>
      <c r="N708">
        <v>10</v>
      </c>
      <c r="O708">
        <v>8474190</v>
      </c>
      <c r="P708" t="s">
        <v>3573</v>
      </c>
      <c r="Q708" t="s">
        <v>3574</v>
      </c>
      <c r="R708" t="s">
        <v>3575</v>
      </c>
      <c r="S708" t="s">
        <v>3576</v>
      </c>
      <c r="T708" t="s">
        <v>710</v>
      </c>
      <c r="U708" t="s">
        <v>382</v>
      </c>
      <c r="V708">
        <v>75</v>
      </c>
      <c r="W708">
        <v>24</v>
      </c>
      <c r="X708">
        <v>22</v>
      </c>
      <c r="Y708">
        <v>12</v>
      </c>
      <c r="Z708">
        <v>46</v>
      </c>
      <c r="AA708">
        <v>6</v>
      </c>
      <c r="AB708">
        <v>56</v>
      </c>
      <c r="AC708" s="26">
        <f t="shared" ref="AC708:AC771" si="242">Z708/V708</f>
        <v>0.61333333333333329</v>
      </c>
      <c r="AD708" s="20">
        <f t="shared" ref="AD708:AD771" si="243">IF(FY708&gt;V708,Z708-V708*(GB708-Z708)/(FY708-V708),0)</f>
        <v>2.5502183406113517</v>
      </c>
      <c r="AE708" s="20">
        <v>18.196999999999999</v>
      </c>
      <c r="AF708">
        <v>-16</v>
      </c>
      <c r="AG708">
        <v>-2.5</v>
      </c>
      <c r="AH708">
        <v>57</v>
      </c>
      <c r="AI708">
        <v>1700</v>
      </c>
      <c r="AJ708">
        <v>81394</v>
      </c>
      <c r="AK708" s="20">
        <v>1356.5666666667</v>
      </c>
      <c r="AL708">
        <v>1356.57</v>
      </c>
      <c r="AM708">
        <v>1357</v>
      </c>
      <c r="AN708" s="26">
        <f t="shared" ref="AN708:AN771" si="244">AJ708/60/V708</f>
        <v>18.087555555555554</v>
      </c>
      <c r="AO708">
        <v>29.95</v>
      </c>
      <c r="AP708" s="41">
        <f t="shared" ref="AP708:AP771" si="245">IF(EE708&gt;0,Z708/EE708,0)</f>
        <v>0.54761904761904767</v>
      </c>
      <c r="AQ708">
        <v>291</v>
      </c>
      <c r="AR708">
        <v>292</v>
      </c>
      <c r="AS708">
        <v>292</v>
      </c>
      <c r="AT708">
        <v>241</v>
      </c>
      <c r="AU708">
        <v>242</v>
      </c>
      <c r="AV708">
        <v>176</v>
      </c>
      <c r="AW708">
        <v>210</v>
      </c>
      <c r="AX708">
        <v>125</v>
      </c>
      <c r="AY708">
        <v>1</v>
      </c>
      <c r="AZ708">
        <v>24</v>
      </c>
      <c r="BA708" s="42">
        <f t="shared" ref="BA708:BA771" si="246">AY708+AZ708</f>
        <v>25</v>
      </c>
      <c r="BB708">
        <v>28.97</v>
      </c>
      <c r="BC708">
        <v>27.8977</v>
      </c>
      <c r="BD708" s="20">
        <v>236.9</v>
      </c>
      <c r="BE708" s="20">
        <f t="shared" ref="BE708:BE771" si="247">AQ708+BD708</f>
        <v>527.9</v>
      </c>
      <c r="BF708" s="20">
        <f t="shared" ref="BF708:BF771" si="248">IF(AL708&gt;0,BE708/AL708*60,0)</f>
        <v>23.3485924058471</v>
      </c>
      <c r="BG708">
        <v>575</v>
      </c>
      <c r="BH708">
        <v>407</v>
      </c>
      <c r="BI708">
        <v>401</v>
      </c>
      <c r="BJ708" s="41">
        <f t="shared" ref="BJ708:BJ771" si="249">BG708/(BG708+BI708)</f>
        <v>0.58913934426229508</v>
      </c>
      <c r="BK708">
        <v>129</v>
      </c>
      <c r="BL708">
        <v>129</v>
      </c>
      <c r="BM708">
        <v>74</v>
      </c>
      <c r="BN708" s="42">
        <f t="shared" ref="BN708:BN771" si="250">BL708-BM708</f>
        <v>55</v>
      </c>
      <c r="BO708">
        <v>66</v>
      </c>
      <c r="BP708">
        <v>27</v>
      </c>
      <c r="BQ708">
        <v>38</v>
      </c>
      <c r="BR708">
        <v>54</v>
      </c>
      <c r="BS708" s="41">
        <f t="shared" ref="BS708:BS771" si="251">BR708/(DZ708+BR708)</f>
        <v>5.5842812823164424E-2</v>
      </c>
      <c r="BT708">
        <v>12</v>
      </c>
      <c r="BU708">
        <v>9</v>
      </c>
      <c r="BV708" s="41">
        <f t="shared" ref="BV708:BV771" si="252">IF(BT708+BU708&gt;0,BT708/(BT708+BU708),0)</f>
        <v>0.5714285714285714</v>
      </c>
      <c r="BW708">
        <v>3</v>
      </c>
      <c r="BX708">
        <v>4</v>
      </c>
      <c r="BY708">
        <v>4</v>
      </c>
      <c r="BZ708">
        <v>3</v>
      </c>
      <c r="CA708">
        <v>5</v>
      </c>
      <c r="CB708">
        <v>2</v>
      </c>
      <c r="CC708">
        <v>2</v>
      </c>
      <c r="CD708">
        <v>2</v>
      </c>
      <c r="CE708">
        <v>5</v>
      </c>
      <c r="CF708">
        <v>5</v>
      </c>
      <c r="CG708">
        <v>8</v>
      </c>
      <c r="CH708">
        <v>6</v>
      </c>
      <c r="CI708">
        <v>1</v>
      </c>
      <c r="CJ708">
        <v>1</v>
      </c>
      <c r="CK708">
        <v>1</v>
      </c>
      <c r="CL708">
        <v>5</v>
      </c>
      <c r="CM708">
        <v>3</v>
      </c>
      <c r="CN708">
        <v>0</v>
      </c>
      <c r="CO708">
        <v>0</v>
      </c>
      <c r="CP708">
        <v>2</v>
      </c>
      <c r="CQ708">
        <v>1</v>
      </c>
      <c r="CR708">
        <v>0</v>
      </c>
      <c r="CS708">
        <v>4</v>
      </c>
      <c r="CT708">
        <v>6</v>
      </c>
      <c r="CU708">
        <v>0</v>
      </c>
      <c r="CV708">
        <v>11</v>
      </c>
      <c r="CW708">
        <v>0</v>
      </c>
      <c r="CX708">
        <v>3</v>
      </c>
      <c r="CY708">
        <v>4</v>
      </c>
      <c r="CZ708">
        <v>59</v>
      </c>
      <c r="DA708">
        <v>21</v>
      </c>
      <c r="DB708">
        <v>8</v>
      </c>
      <c r="DC708">
        <v>2</v>
      </c>
      <c r="DD708">
        <v>33</v>
      </c>
      <c r="DE708">
        <v>29</v>
      </c>
      <c r="DF708">
        <v>2</v>
      </c>
      <c r="DG708">
        <v>81</v>
      </c>
      <c r="DH708">
        <v>20</v>
      </c>
      <c r="DI708">
        <v>14</v>
      </c>
      <c r="DJ708">
        <v>18</v>
      </c>
      <c r="DK708">
        <v>15</v>
      </c>
      <c r="DL708">
        <v>3</v>
      </c>
      <c r="DM708">
        <v>16</v>
      </c>
      <c r="DN708">
        <v>13</v>
      </c>
      <c r="DO708">
        <v>3</v>
      </c>
      <c r="DP708" s="42">
        <f t="shared" ref="DP708:DP771" si="253">DI708-DH708</f>
        <v>-6</v>
      </c>
      <c r="DQ708" s="20">
        <v>-5.4660000000000002</v>
      </c>
      <c r="DR708">
        <v>16</v>
      </c>
      <c r="DS708">
        <v>3</v>
      </c>
      <c r="DT708">
        <v>0</v>
      </c>
      <c r="DU708">
        <v>1</v>
      </c>
      <c r="DV708">
        <v>0</v>
      </c>
      <c r="DW708">
        <v>1513</v>
      </c>
      <c r="DX708">
        <v>1217</v>
      </c>
      <c r="DY708">
        <v>1144</v>
      </c>
      <c r="DZ708">
        <v>913</v>
      </c>
      <c r="EA708">
        <v>822</v>
      </c>
      <c r="EB708">
        <v>630</v>
      </c>
      <c r="EC708">
        <v>89.94</v>
      </c>
      <c r="ED708">
        <v>60.05</v>
      </c>
      <c r="EE708">
        <v>84</v>
      </c>
      <c r="EF708">
        <v>67</v>
      </c>
      <c r="EG708" s="41">
        <f t="shared" ref="EG708:EG771" si="254">EE708/EA708</f>
        <v>0.10218978102189781</v>
      </c>
      <c r="EH708" s="43">
        <f t="shared" ref="EH708:EH771" si="255">1-EF708/EB708</f>
        <v>0.8936507936507937</v>
      </c>
      <c r="EI708" s="44">
        <f t="shared" ref="EI708:EI771" si="256">EG708+EH708</f>
        <v>0.99584057467269149</v>
      </c>
      <c r="EJ708">
        <v>1511</v>
      </c>
      <c r="EK708">
        <v>1217</v>
      </c>
      <c r="EL708">
        <v>1141</v>
      </c>
      <c r="EM708">
        <v>913</v>
      </c>
      <c r="EN708">
        <v>821</v>
      </c>
      <c r="EO708">
        <v>630</v>
      </c>
      <c r="EP708">
        <v>84</v>
      </c>
      <c r="EQ708">
        <v>67</v>
      </c>
      <c r="ER708">
        <v>770</v>
      </c>
      <c r="ES708">
        <v>600</v>
      </c>
      <c r="ET708">
        <v>296</v>
      </c>
      <c r="EU708">
        <v>231</v>
      </c>
      <c r="EV708">
        <v>40</v>
      </c>
      <c r="EW708">
        <v>31</v>
      </c>
      <c r="EX708">
        <v>77</v>
      </c>
      <c r="EY708">
        <v>91</v>
      </c>
      <c r="EZ708">
        <v>3.2</v>
      </c>
      <c r="FA708">
        <v>0.8</v>
      </c>
      <c r="FB708">
        <v>4</v>
      </c>
      <c r="FC708" s="20">
        <v>40.299999999999997</v>
      </c>
      <c r="FD708" s="26">
        <f t="shared" ref="FD708:FD771" si="257">FC708/V708</f>
        <v>0.53733333333333333</v>
      </c>
      <c r="FE708">
        <v>6.0392000000000001</v>
      </c>
      <c r="FF708">
        <v>1.1299999999999999</v>
      </c>
      <c r="FG708">
        <v>-0.18</v>
      </c>
      <c r="FH708">
        <v>0.95</v>
      </c>
      <c r="FI708">
        <v>1</v>
      </c>
      <c r="FJ708">
        <v>0</v>
      </c>
      <c r="FK708">
        <v>0</v>
      </c>
      <c r="FL708" s="42">
        <f t="shared" ref="FL708:FL771" si="258">BK708+BR708+AH708+DS708</f>
        <v>243</v>
      </c>
      <c r="FM708" s="20">
        <f t="shared" ref="FM708:FM771" si="259">IF(DR708&gt;0,(BK708+BQ708)/DR708,0)</f>
        <v>10.4375</v>
      </c>
      <c r="FN708" s="41">
        <v>0.1166222222</v>
      </c>
      <c r="FO708" s="20">
        <f t="shared" ref="FO708:FO771" si="260">Z708-AH708/10</f>
        <v>40.299999999999997</v>
      </c>
      <c r="FP708" s="20">
        <f t="shared" ref="FP708:FP771" si="261">Z708+DQ708/5</f>
        <v>44.906799999999997</v>
      </c>
      <c r="FQ708" s="20">
        <f t="shared" ref="FQ708:FQ771" si="262">(DW708+DX708)/AL708*60</f>
        <v>120.74570423936842</v>
      </c>
      <c r="FR708">
        <v>7</v>
      </c>
      <c r="FS708" t="s">
        <v>189</v>
      </c>
      <c r="FT708">
        <v>339</v>
      </c>
      <c r="FV708" t="s">
        <v>711</v>
      </c>
      <c r="FW708" s="45">
        <v>4750000</v>
      </c>
      <c r="FX708" s="45">
        <v>3975000</v>
      </c>
      <c r="FY708">
        <v>762</v>
      </c>
      <c r="FZ708">
        <v>226</v>
      </c>
      <c r="GA708">
        <v>218</v>
      </c>
      <c r="GB708">
        <v>444</v>
      </c>
      <c r="GC708">
        <v>-46</v>
      </c>
      <c r="GD708">
        <v>958</v>
      </c>
      <c r="GE708">
        <v>1704</v>
      </c>
      <c r="GF708">
        <v>12293</v>
      </c>
      <c r="GG708">
        <v>38.799999999999997</v>
      </c>
      <c r="GH708">
        <v>12.3</v>
      </c>
      <c r="GI708">
        <v>51.1</v>
      </c>
      <c r="GJ708" s="42">
        <f t="shared" ref="GJ708:GJ771" si="263">Z708-AH708/10</f>
        <v>40.299999999999997</v>
      </c>
    </row>
    <row r="709" spans="1:192" x14ac:dyDescent="0.45">
      <c r="A709" s="40">
        <v>30596</v>
      </c>
      <c r="B709" t="s">
        <v>3577</v>
      </c>
      <c r="C709" t="s">
        <v>475</v>
      </c>
      <c r="D709" t="s">
        <v>91</v>
      </c>
      <c r="E709" t="s">
        <v>91</v>
      </c>
      <c r="F709">
        <v>72</v>
      </c>
      <c r="G709">
        <v>200</v>
      </c>
      <c r="H709">
        <v>2002</v>
      </c>
      <c r="I709">
        <v>1</v>
      </c>
      <c r="J709">
        <v>6</v>
      </c>
      <c r="K709" t="s">
        <v>92</v>
      </c>
      <c r="L709">
        <v>2002</v>
      </c>
      <c r="M709">
        <v>34</v>
      </c>
      <c r="N709">
        <v>15</v>
      </c>
      <c r="O709">
        <v>8470105</v>
      </c>
      <c r="P709" t="s">
        <v>3578</v>
      </c>
      <c r="Q709" t="s">
        <v>3579</v>
      </c>
      <c r="R709" t="s">
        <v>3580</v>
      </c>
      <c r="S709" t="s">
        <v>3581</v>
      </c>
      <c r="T709" t="s">
        <v>710</v>
      </c>
      <c r="U709" t="s">
        <v>95</v>
      </c>
      <c r="V709">
        <v>63</v>
      </c>
      <c r="W709">
        <v>7</v>
      </c>
      <c r="X709">
        <v>12</v>
      </c>
      <c r="Y709">
        <v>7</v>
      </c>
      <c r="Z709">
        <v>19</v>
      </c>
      <c r="AA709">
        <v>12</v>
      </c>
      <c r="AB709">
        <v>51</v>
      </c>
      <c r="AC709" s="26">
        <f t="shared" si="242"/>
        <v>0.30158730158730157</v>
      </c>
      <c r="AD709" s="20">
        <f t="shared" si="243"/>
        <v>-5.0775862068965516</v>
      </c>
      <c r="AE709" s="20">
        <v>6.9569999999999999</v>
      </c>
      <c r="AF709">
        <v>-1</v>
      </c>
      <c r="AG709">
        <v>-0.7</v>
      </c>
      <c r="AH709">
        <v>46</v>
      </c>
      <c r="AI709">
        <v>1050</v>
      </c>
      <c r="AJ709">
        <v>41027</v>
      </c>
      <c r="AK709" s="20">
        <v>683.78333333333001</v>
      </c>
      <c r="AL709">
        <v>683.78</v>
      </c>
      <c r="AM709">
        <v>684</v>
      </c>
      <c r="AN709" s="26">
        <f t="shared" si="244"/>
        <v>10.853703703703703</v>
      </c>
      <c r="AO709">
        <v>18.440000000000001</v>
      </c>
      <c r="AP709" s="41">
        <f t="shared" si="245"/>
        <v>0.82608695652173914</v>
      </c>
      <c r="AQ709">
        <v>119</v>
      </c>
      <c r="AR709">
        <v>120</v>
      </c>
      <c r="AS709">
        <v>120</v>
      </c>
      <c r="AT709">
        <v>92</v>
      </c>
      <c r="AU709">
        <v>93</v>
      </c>
      <c r="AV709">
        <v>71</v>
      </c>
      <c r="AW709">
        <v>53</v>
      </c>
      <c r="AX709">
        <v>25</v>
      </c>
      <c r="AY709">
        <v>5</v>
      </c>
      <c r="AZ709">
        <v>6</v>
      </c>
      <c r="BA709" s="42">
        <f t="shared" si="246"/>
        <v>11</v>
      </c>
      <c r="BB709">
        <v>6.38</v>
      </c>
      <c r="BC709">
        <v>31.084499999999998</v>
      </c>
      <c r="BD709" s="20">
        <v>167.4</v>
      </c>
      <c r="BE709" s="20">
        <f t="shared" si="247"/>
        <v>286.39999999999998</v>
      </c>
      <c r="BF709" s="20">
        <f t="shared" si="248"/>
        <v>25.130890052356023</v>
      </c>
      <c r="BG709">
        <v>124</v>
      </c>
      <c r="BH709">
        <v>190</v>
      </c>
      <c r="BI709">
        <v>312</v>
      </c>
      <c r="BJ709" s="41">
        <f t="shared" si="249"/>
        <v>0.28440366972477066</v>
      </c>
      <c r="BK709">
        <v>119</v>
      </c>
      <c r="BL709">
        <v>119</v>
      </c>
      <c r="BM709">
        <v>62</v>
      </c>
      <c r="BN709" s="42">
        <f t="shared" si="250"/>
        <v>57</v>
      </c>
      <c r="BO709">
        <v>22</v>
      </c>
      <c r="BP709">
        <v>9</v>
      </c>
      <c r="BQ709">
        <v>18</v>
      </c>
      <c r="BR709">
        <v>24</v>
      </c>
      <c r="BS709" s="41">
        <f t="shared" si="251"/>
        <v>4.3715846994535519E-2</v>
      </c>
      <c r="BT709">
        <v>8</v>
      </c>
      <c r="BU709">
        <v>7</v>
      </c>
      <c r="BV709" s="41">
        <f t="shared" si="252"/>
        <v>0.53333333333333333</v>
      </c>
      <c r="BW709">
        <v>4</v>
      </c>
      <c r="BX709">
        <v>1</v>
      </c>
      <c r="BY709">
        <v>2</v>
      </c>
      <c r="BZ709">
        <v>2</v>
      </c>
      <c r="CA709">
        <v>2</v>
      </c>
      <c r="CB709">
        <v>4</v>
      </c>
      <c r="CC709">
        <v>2</v>
      </c>
      <c r="CD709">
        <v>2</v>
      </c>
      <c r="CE709">
        <v>3</v>
      </c>
      <c r="CF709">
        <v>3</v>
      </c>
      <c r="CG709">
        <v>5</v>
      </c>
      <c r="CH709">
        <v>4</v>
      </c>
      <c r="CI709">
        <v>0</v>
      </c>
      <c r="CJ709">
        <v>0</v>
      </c>
      <c r="CK709">
        <v>1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2</v>
      </c>
      <c r="CU709">
        <v>0</v>
      </c>
      <c r="CV709">
        <v>4</v>
      </c>
      <c r="CW709">
        <v>0</v>
      </c>
      <c r="CX709">
        <v>1</v>
      </c>
      <c r="CY709">
        <v>0</v>
      </c>
      <c r="CZ709">
        <v>21</v>
      </c>
      <c r="DA709">
        <v>3</v>
      </c>
      <c r="DB709">
        <v>3</v>
      </c>
      <c r="DC709">
        <v>2</v>
      </c>
      <c r="DD709">
        <v>4</v>
      </c>
      <c r="DE709">
        <v>8</v>
      </c>
      <c r="DF709">
        <v>1</v>
      </c>
      <c r="DG709">
        <v>50</v>
      </c>
      <c r="DH709">
        <v>22</v>
      </c>
      <c r="DI709">
        <v>19</v>
      </c>
      <c r="DJ709">
        <v>22</v>
      </c>
      <c r="DK709">
        <v>22</v>
      </c>
      <c r="DL709">
        <v>0</v>
      </c>
      <c r="DM709">
        <v>16</v>
      </c>
      <c r="DN709">
        <v>16</v>
      </c>
      <c r="DO709">
        <v>0</v>
      </c>
      <c r="DP709" s="42">
        <f t="shared" si="253"/>
        <v>-3</v>
      </c>
      <c r="DQ709" s="20">
        <v>-6.0830000000000002</v>
      </c>
      <c r="DR709">
        <v>22</v>
      </c>
      <c r="DS709">
        <v>0</v>
      </c>
      <c r="DT709">
        <v>0</v>
      </c>
      <c r="DU709">
        <v>0</v>
      </c>
      <c r="DV709">
        <v>0</v>
      </c>
      <c r="DW709">
        <v>551</v>
      </c>
      <c r="DX709">
        <v>725</v>
      </c>
      <c r="DY709">
        <v>421</v>
      </c>
      <c r="DZ709">
        <v>525</v>
      </c>
      <c r="EA709">
        <v>316</v>
      </c>
      <c r="EB709">
        <v>379</v>
      </c>
      <c r="EC709">
        <v>22.87</v>
      </c>
      <c r="ED709">
        <v>31.82</v>
      </c>
      <c r="EE709">
        <v>23</v>
      </c>
      <c r="EF709">
        <v>37</v>
      </c>
      <c r="EG709" s="41">
        <f t="shared" si="254"/>
        <v>7.2784810126582278E-2</v>
      </c>
      <c r="EH709" s="43">
        <f t="shared" si="255"/>
        <v>0.90237467018469653</v>
      </c>
      <c r="EI709" s="44">
        <f t="shared" si="256"/>
        <v>0.97515948031127886</v>
      </c>
      <c r="EJ709">
        <v>550</v>
      </c>
      <c r="EK709">
        <v>723</v>
      </c>
      <c r="EL709">
        <v>420</v>
      </c>
      <c r="EM709">
        <v>524</v>
      </c>
      <c r="EN709">
        <v>317</v>
      </c>
      <c r="EO709">
        <v>378</v>
      </c>
      <c r="EP709">
        <v>22</v>
      </c>
      <c r="EQ709">
        <v>37</v>
      </c>
      <c r="ER709">
        <v>229</v>
      </c>
      <c r="ES709">
        <v>345</v>
      </c>
      <c r="ET709">
        <v>92</v>
      </c>
      <c r="EU709">
        <v>122</v>
      </c>
      <c r="EV709">
        <v>13</v>
      </c>
      <c r="EW709">
        <v>19</v>
      </c>
      <c r="EX709">
        <v>57</v>
      </c>
      <c r="EY709">
        <v>51</v>
      </c>
      <c r="EZ709">
        <v>0.7</v>
      </c>
      <c r="FA709">
        <v>0.8</v>
      </c>
      <c r="FB709">
        <v>1.6</v>
      </c>
      <c r="FC709" s="20">
        <v>15.76</v>
      </c>
      <c r="FD709" s="26">
        <f t="shared" si="257"/>
        <v>0.25015873015873014</v>
      </c>
      <c r="FE709">
        <v>1.5156000000000001</v>
      </c>
      <c r="FF709">
        <v>0.4</v>
      </c>
      <c r="FG709">
        <v>-0.32</v>
      </c>
      <c r="FH709">
        <v>7.0000000000000007E-2</v>
      </c>
      <c r="FL709" s="42">
        <f t="shared" si="258"/>
        <v>189</v>
      </c>
      <c r="FM709" s="20">
        <f t="shared" si="259"/>
        <v>6.2272727272727275</v>
      </c>
      <c r="FN709" s="41">
        <v>4.2181070000000001E-2</v>
      </c>
      <c r="FO709" s="20">
        <f t="shared" si="260"/>
        <v>14.4</v>
      </c>
      <c r="FP709" s="20">
        <f t="shared" si="261"/>
        <v>17.7834</v>
      </c>
      <c r="FQ709" s="20">
        <f t="shared" si="262"/>
        <v>111.96583696510574</v>
      </c>
      <c r="FR709">
        <v>13</v>
      </c>
      <c r="FS709" t="s">
        <v>3582</v>
      </c>
      <c r="FT709">
        <v>283</v>
      </c>
      <c r="FV709" t="s">
        <v>711</v>
      </c>
      <c r="FW709" s="45">
        <v>800000</v>
      </c>
      <c r="FX709" s="45">
        <v>800000</v>
      </c>
      <c r="FY709">
        <v>759</v>
      </c>
      <c r="FZ709">
        <v>138</v>
      </c>
      <c r="GA709">
        <v>147</v>
      </c>
      <c r="GB709">
        <v>285</v>
      </c>
      <c r="GC709">
        <v>9</v>
      </c>
      <c r="GD709">
        <v>615</v>
      </c>
      <c r="GE709">
        <v>1431</v>
      </c>
      <c r="GF709">
        <v>9845</v>
      </c>
      <c r="GG709">
        <v>18.2</v>
      </c>
      <c r="GH709">
        <v>11.2</v>
      </c>
      <c r="GI709">
        <v>29.4</v>
      </c>
      <c r="GJ709" s="42">
        <f t="shared" si="263"/>
        <v>14.4</v>
      </c>
    </row>
    <row r="710" spans="1:192" x14ac:dyDescent="0.45">
      <c r="A710" s="40">
        <v>30598</v>
      </c>
      <c r="B710" t="s">
        <v>1063</v>
      </c>
      <c r="C710" t="s">
        <v>145</v>
      </c>
      <c r="D710" t="s">
        <v>91</v>
      </c>
      <c r="E710" t="s">
        <v>91</v>
      </c>
      <c r="F710">
        <v>71</v>
      </c>
      <c r="G710">
        <v>195</v>
      </c>
      <c r="H710">
        <v>2002</v>
      </c>
      <c r="I710">
        <v>2</v>
      </c>
      <c r="J710">
        <v>43</v>
      </c>
      <c r="K710" t="s">
        <v>92</v>
      </c>
      <c r="L710">
        <v>2003</v>
      </c>
      <c r="M710">
        <v>34</v>
      </c>
      <c r="N710">
        <v>14</v>
      </c>
      <c r="O710">
        <v>8470110</v>
      </c>
      <c r="P710" t="s">
        <v>3583</v>
      </c>
      <c r="Q710" t="s">
        <v>3584</v>
      </c>
      <c r="R710" t="s">
        <v>3585</v>
      </c>
      <c r="S710" t="s">
        <v>1292</v>
      </c>
      <c r="T710" t="s">
        <v>720</v>
      </c>
      <c r="U710" t="s">
        <v>298</v>
      </c>
      <c r="V710">
        <v>77</v>
      </c>
      <c r="W710">
        <v>9</v>
      </c>
      <c r="X710">
        <v>7</v>
      </c>
      <c r="Y710">
        <v>3</v>
      </c>
      <c r="Z710">
        <v>16</v>
      </c>
      <c r="AA710">
        <v>15</v>
      </c>
      <c r="AB710">
        <v>47</v>
      </c>
      <c r="AC710" s="26">
        <f t="shared" si="242"/>
        <v>0.20779220779220781</v>
      </c>
      <c r="AD710" s="20">
        <f t="shared" si="243"/>
        <v>-7.9440715883668886</v>
      </c>
      <c r="AE710" s="20">
        <v>6.55</v>
      </c>
      <c r="AF710">
        <v>-5</v>
      </c>
      <c r="AG710">
        <v>-12.6</v>
      </c>
      <c r="AH710">
        <v>36</v>
      </c>
      <c r="AI710">
        <v>2215</v>
      </c>
      <c r="AJ710">
        <v>95616</v>
      </c>
      <c r="AK710" s="20">
        <v>1593.6</v>
      </c>
      <c r="AL710">
        <v>1569.23</v>
      </c>
      <c r="AM710">
        <v>1594</v>
      </c>
      <c r="AN710" s="26">
        <f t="shared" si="244"/>
        <v>20.696103896103896</v>
      </c>
      <c r="AO710">
        <v>34.130000000000003</v>
      </c>
      <c r="AP710" s="41">
        <f t="shared" si="245"/>
        <v>0.23529411764705882</v>
      </c>
      <c r="AQ710">
        <v>194</v>
      </c>
      <c r="AR710">
        <v>197</v>
      </c>
      <c r="AS710">
        <v>197</v>
      </c>
      <c r="AT710">
        <v>143</v>
      </c>
      <c r="AU710">
        <v>146</v>
      </c>
      <c r="AV710">
        <v>103</v>
      </c>
      <c r="AW710">
        <v>68</v>
      </c>
      <c r="AX710">
        <v>15</v>
      </c>
      <c r="AY710">
        <v>4</v>
      </c>
      <c r="AZ710">
        <v>10</v>
      </c>
      <c r="BA710" s="42">
        <f t="shared" si="246"/>
        <v>14</v>
      </c>
      <c r="BB710">
        <v>5.74</v>
      </c>
      <c r="BC710">
        <v>49.582500000000003</v>
      </c>
      <c r="BD710" s="20">
        <v>28.5</v>
      </c>
      <c r="BE710" s="20">
        <f t="shared" si="247"/>
        <v>222.5</v>
      </c>
      <c r="BF710" s="20">
        <f t="shared" si="248"/>
        <v>8.5073571114495632</v>
      </c>
      <c r="BG710">
        <v>461</v>
      </c>
      <c r="BH710">
        <v>558</v>
      </c>
      <c r="BI710">
        <v>812</v>
      </c>
      <c r="BJ710" s="41">
        <f t="shared" si="249"/>
        <v>0.36213668499607227</v>
      </c>
      <c r="BK710">
        <v>24</v>
      </c>
      <c r="BL710">
        <v>24</v>
      </c>
      <c r="BM710">
        <v>63</v>
      </c>
      <c r="BN710" s="42">
        <f t="shared" si="250"/>
        <v>-39</v>
      </c>
      <c r="BO710">
        <v>43</v>
      </c>
      <c r="BP710">
        <v>50</v>
      </c>
      <c r="BQ710">
        <v>11</v>
      </c>
      <c r="BR710">
        <v>125</v>
      </c>
      <c r="BS710" s="41">
        <f t="shared" si="251"/>
        <v>8.5557837097878162E-2</v>
      </c>
      <c r="BT710">
        <v>0</v>
      </c>
      <c r="BU710">
        <v>0</v>
      </c>
      <c r="BV710" s="41">
        <f t="shared" si="252"/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3</v>
      </c>
      <c r="CL710">
        <v>4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2</v>
      </c>
      <c r="CT710">
        <v>2</v>
      </c>
      <c r="CU710">
        <v>0</v>
      </c>
      <c r="CV710">
        <v>3</v>
      </c>
      <c r="CW710">
        <v>0</v>
      </c>
      <c r="CX710">
        <v>1</v>
      </c>
      <c r="CY710">
        <v>5</v>
      </c>
      <c r="CZ710">
        <v>37</v>
      </c>
      <c r="DA710">
        <v>11</v>
      </c>
      <c r="DB710">
        <v>1</v>
      </c>
      <c r="DC710">
        <v>32</v>
      </c>
      <c r="DD710">
        <v>15</v>
      </c>
      <c r="DE710">
        <v>4</v>
      </c>
      <c r="DF710">
        <v>0</v>
      </c>
      <c r="DG710">
        <v>40</v>
      </c>
      <c r="DH710">
        <v>18</v>
      </c>
      <c r="DI710">
        <v>6</v>
      </c>
      <c r="DJ710">
        <v>18</v>
      </c>
      <c r="DK710">
        <v>18</v>
      </c>
      <c r="DL710">
        <v>0</v>
      </c>
      <c r="DM710">
        <v>6</v>
      </c>
      <c r="DN710">
        <v>6</v>
      </c>
      <c r="DO710">
        <v>0</v>
      </c>
      <c r="DP710" s="42">
        <f t="shared" si="253"/>
        <v>-12</v>
      </c>
      <c r="DQ710" s="20">
        <v>-0.99299999999999999</v>
      </c>
      <c r="DR710">
        <v>18</v>
      </c>
      <c r="DS710">
        <v>0</v>
      </c>
      <c r="DT710">
        <v>0</v>
      </c>
      <c r="DU710">
        <v>0</v>
      </c>
      <c r="DV710">
        <v>0</v>
      </c>
      <c r="DW710">
        <v>1288</v>
      </c>
      <c r="DX710">
        <v>1768</v>
      </c>
      <c r="DY710">
        <v>1004</v>
      </c>
      <c r="DZ710">
        <v>1336</v>
      </c>
      <c r="EA710">
        <v>713</v>
      </c>
      <c r="EB710">
        <v>981</v>
      </c>
      <c r="EC710">
        <v>63.04</v>
      </c>
      <c r="ED710">
        <v>91.45</v>
      </c>
      <c r="EE710">
        <v>68</v>
      </c>
      <c r="EF710">
        <v>103</v>
      </c>
      <c r="EG710" s="41">
        <f t="shared" si="254"/>
        <v>9.5371669004207571E-2</v>
      </c>
      <c r="EH710" s="43">
        <f t="shared" si="255"/>
        <v>0.89500509683995921</v>
      </c>
      <c r="EI710" s="44">
        <f t="shared" si="256"/>
        <v>0.99037676584416678</v>
      </c>
      <c r="EJ710">
        <v>1312</v>
      </c>
      <c r="EK710">
        <v>1790</v>
      </c>
      <c r="EL710">
        <v>1025</v>
      </c>
      <c r="EM710">
        <v>1349</v>
      </c>
      <c r="EN710">
        <v>726</v>
      </c>
      <c r="EO710">
        <v>991</v>
      </c>
      <c r="EP710">
        <v>68</v>
      </c>
      <c r="EQ710">
        <v>105</v>
      </c>
      <c r="ER710">
        <v>636</v>
      </c>
      <c r="ES710">
        <v>916</v>
      </c>
      <c r="ET710">
        <v>246</v>
      </c>
      <c r="EU710">
        <v>333</v>
      </c>
      <c r="EV710">
        <v>40</v>
      </c>
      <c r="EW710">
        <v>56</v>
      </c>
      <c r="EX710">
        <v>96</v>
      </c>
      <c r="EY710">
        <v>94</v>
      </c>
      <c r="EZ710">
        <v>0.60000000000000009</v>
      </c>
      <c r="FA710">
        <v>3.4</v>
      </c>
      <c r="FB710">
        <v>4</v>
      </c>
      <c r="FC710" s="20">
        <v>11.55</v>
      </c>
      <c r="FD710" s="26">
        <f t="shared" si="257"/>
        <v>0.15000000000000002</v>
      </c>
      <c r="FE710">
        <v>2.4994000000000001</v>
      </c>
      <c r="FF710">
        <v>0.1</v>
      </c>
      <c r="FG710">
        <v>-0.79</v>
      </c>
      <c r="FH710">
        <v>-0.69</v>
      </c>
      <c r="FI710">
        <v>2</v>
      </c>
      <c r="FJ710">
        <v>0</v>
      </c>
      <c r="FK710">
        <v>0</v>
      </c>
      <c r="FL710" s="42">
        <f t="shared" si="258"/>
        <v>185</v>
      </c>
      <c r="FM710" s="20">
        <f t="shared" si="259"/>
        <v>1.9444444444444444</v>
      </c>
      <c r="FN710" s="41">
        <v>4.7213869900000004E-2</v>
      </c>
      <c r="FO710" s="20">
        <f t="shared" si="260"/>
        <v>12.4</v>
      </c>
      <c r="FP710" s="20">
        <f t="shared" si="261"/>
        <v>15.801399999999999</v>
      </c>
      <c r="FQ710" s="20">
        <f t="shared" si="262"/>
        <v>116.84711610152749</v>
      </c>
      <c r="FR710">
        <v>6</v>
      </c>
      <c r="FS710" t="s">
        <v>308</v>
      </c>
      <c r="FT710">
        <v>272</v>
      </c>
      <c r="FV710" t="s">
        <v>711</v>
      </c>
      <c r="FW710" s="45">
        <v>4000000</v>
      </c>
      <c r="FX710" s="45">
        <v>3166667</v>
      </c>
      <c r="FY710">
        <v>971</v>
      </c>
      <c r="FZ710">
        <v>87</v>
      </c>
      <c r="GA710">
        <v>207</v>
      </c>
      <c r="GB710">
        <v>294</v>
      </c>
      <c r="GC710">
        <v>17</v>
      </c>
      <c r="GD710">
        <v>616</v>
      </c>
      <c r="GE710">
        <v>1351</v>
      </c>
      <c r="GF710">
        <v>20077</v>
      </c>
      <c r="GG710">
        <v>17.399999999999999</v>
      </c>
      <c r="GH710">
        <v>43.3</v>
      </c>
      <c r="GI710">
        <v>60.7</v>
      </c>
      <c r="GJ710" s="42">
        <f t="shared" si="263"/>
        <v>12.4</v>
      </c>
    </row>
    <row r="711" spans="1:192" x14ac:dyDescent="0.45">
      <c r="A711" s="40">
        <v>31912</v>
      </c>
      <c r="B711" t="s">
        <v>1170</v>
      </c>
      <c r="C711" t="s">
        <v>475</v>
      </c>
      <c r="D711" t="s">
        <v>91</v>
      </c>
      <c r="E711" t="s">
        <v>91</v>
      </c>
      <c r="F711">
        <v>76</v>
      </c>
      <c r="G711">
        <v>214</v>
      </c>
      <c r="K711" t="s">
        <v>92</v>
      </c>
      <c r="L711">
        <v>2010</v>
      </c>
      <c r="M711">
        <v>30</v>
      </c>
      <c r="N711">
        <v>7</v>
      </c>
      <c r="O711">
        <v>8474207</v>
      </c>
      <c r="P711" t="s">
        <v>3586</v>
      </c>
      <c r="Q711" t="s">
        <v>3587</v>
      </c>
      <c r="R711" t="s">
        <v>3588</v>
      </c>
      <c r="S711" t="s">
        <v>1586</v>
      </c>
      <c r="T711" t="s">
        <v>720</v>
      </c>
      <c r="U711" t="s">
        <v>3514</v>
      </c>
      <c r="V711">
        <v>73</v>
      </c>
      <c r="W711">
        <v>4</v>
      </c>
      <c r="X711">
        <v>13</v>
      </c>
      <c r="Y711">
        <v>7</v>
      </c>
      <c r="Z711">
        <v>17</v>
      </c>
      <c r="AA711">
        <v>0</v>
      </c>
      <c r="AB711">
        <v>0</v>
      </c>
      <c r="AC711" s="26">
        <f t="shared" si="242"/>
        <v>0.23287671232876711</v>
      </c>
      <c r="AD711" s="20">
        <f t="shared" si="243"/>
        <v>-6.0398671096345531</v>
      </c>
      <c r="AE711" s="20">
        <v>5.8689999999999998</v>
      </c>
      <c r="AF711">
        <v>-5</v>
      </c>
      <c r="AG711">
        <v>-0.7</v>
      </c>
      <c r="AH711">
        <v>14</v>
      </c>
      <c r="AI711">
        <v>1862</v>
      </c>
      <c r="AJ711">
        <v>83247</v>
      </c>
      <c r="AK711" s="20">
        <v>1387.45</v>
      </c>
      <c r="AL711">
        <v>1387.45</v>
      </c>
      <c r="AM711">
        <v>1387</v>
      </c>
      <c r="AN711" s="26">
        <f t="shared" si="244"/>
        <v>19.006164383561643</v>
      </c>
      <c r="AO711">
        <v>31.75</v>
      </c>
      <c r="AP711" s="41">
        <f t="shared" si="245"/>
        <v>0.265625</v>
      </c>
      <c r="AQ711">
        <v>191</v>
      </c>
      <c r="AR711">
        <v>191</v>
      </c>
      <c r="AS711">
        <v>191</v>
      </c>
      <c r="AT711">
        <v>121</v>
      </c>
      <c r="AU711">
        <v>121</v>
      </c>
      <c r="AV711">
        <v>80</v>
      </c>
      <c r="AW711">
        <v>62</v>
      </c>
      <c r="AX711">
        <v>6</v>
      </c>
      <c r="AY711">
        <v>3</v>
      </c>
      <c r="AZ711">
        <v>12</v>
      </c>
      <c r="BA711" s="42">
        <f t="shared" si="246"/>
        <v>15</v>
      </c>
      <c r="BB711">
        <v>4.53</v>
      </c>
      <c r="BC711">
        <v>46.25</v>
      </c>
      <c r="BD711" s="20">
        <v>99.8</v>
      </c>
      <c r="BE711" s="20">
        <f t="shared" si="247"/>
        <v>290.8</v>
      </c>
      <c r="BF711" s="20">
        <f t="shared" si="248"/>
        <v>12.57558830948863</v>
      </c>
      <c r="BG711">
        <v>325</v>
      </c>
      <c r="BH711">
        <v>490</v>
      </c>
      <c r="BI711">
        <v>488</v>
      </c>
      <c r="BJ711" s="41">
        <f t="shared" si="249"/>
        <v>0.39975399753997543</v>
      </c>
      <c r="BK711">
        <v>136</v>
      </c>
      <c r="BL711">
        <v>136</v>
      </c>
      <c r="BM711">
        <v>126</v>
      </c>
      <c r="BN711" s="42">
        <f t="shared" si="250"/>
        <v>10</v>
      </c>
      <c r="BO711">
        <v>41</v>
      </c>
      <c r="BP711">
        <v>39</v>
      </c>
      <c r="BQ711">
        <v>26</v>
      </c>
      <c r="BR711">
        <v>83</v>
      </c>
      <c r="BS711" s="41">
        <f t="shared" si="251"/>
        <v>6.9689336691855577E-2</v>
      </c>
      <c r="BT711">
        <v>0</v>
      </c>
      <c r="BU711">
        <v>0</v>
      </c>
      <c r="BV711" s="41">
        <f t="shared" si="252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5</v>
      </c>
      <c r="CZ711">
        <v>35</v>
      </c>
      <c r="DA711">
        <v>1</v>
      </c>
      <c r="DB711">
        <v>0</v>
      </c>
      <c r="DC711">
        <v>36</v>
      </c>
      <c r="DD711">
        <v>6</v>
      </c>
      <c r="DE711">
        <v>2</v>
      </c>
      <c r="DF711">
        <v>0</v>
      </c>
      <c r="DG711">
        <v>35</v>
      </c>
      <c r="DH711">
        <v>7</v>
      </c>
      <c r="DI711">
        <v>5</v>
      </c>
      <c r="DJ711">
        <v>7</v>
      </c>
      <c r="DK711">
        <v>7</v>
      </c>
      <c r="DL711">
        <v>0</v>
      </c>
      <c r="DM711">
        <v>4</v>
      </c>
      <c r="DN711">
        <v>4</v>
      </c>
      <c r="DO711">
        <v>0</v>
      </c>
      <c r="DP711" s="42">
        <f t="shared" si="253"/>
        <v>-2</v>
      </c>
      <c r="DQ711" s="20">
        <v>3.613</v>
      </c>
      <c r="DR711">
        <v>7</v>
      </c>
      <c r="DS711">
        <v>0</v>
      </c>
      <c r="DT711">
        <v>0</v>
      </c>
      <c r="DU711">
        <v>0</v>
      </c>
      <c r="DV711">
        <v>0</v>
      </c>
      <c r="DW711">
        <v>1150</v>
      </c>
      <c r="DX711">
        <v>1447</v>
      </c>
      <c r="DY711">
        <v>871</v>
      </c>
      <c r="DZ711">
        <v>1108</v>
      </c>
      <c r="EA711">
        <v>648</v>
      </c>
      <c r="EB711">
        <v>817</v>
      </c>
      <c r="EC711">
        <v>61.88</v>
      </c>
      <c r="ED711">
        <v>70.33</v>
      </c>
      <c r="EE711">
        <v>64</v>
      </c>
      <c r="EF711">
        <v>73</v>
      </c>
      <c r="EG711" s="41">
        <f t="shared" si="254"/>
        <v>9.8765432098765427E-2</v>
      </c>
      <c r="EH711" s="43">
        <f t="shared" si="255"/>
        <v>0.91064871481028153</v>
      </c>
      <c r="EI711" s="44">
        <f t="shared" si="256"/>
        <v>1.009414146909047</v>
      </c>
      <c r="EJ711">
        <v>1157</v>
      </c>
      <c r="EK711">
        <v>1447</v>
      </c>
      <c r="EL711">
        <v>880</v>
      </c>
      <c r="EM711">
        <v>1107</v>
      </c>
      <c r="EN711">
        <v>654</v>
      </c>
      <c r="EO711">
        <v>817</v>
      </c>
      <c r="EP711">
        <v>64</v>
      </c>
      <c r="EQ711">
        <v>73</v>
      </c>
      <c r="ER711">
        <v>627</v>
      </c>
      <c r="ES711">
        <v>718</v>
      </c>
      <c r="ET711">
        <v>255</v>
      </c>
      <c r="EU711">
        <v>286</v>
      </c>
      <c r="EV711">
        <v>36</v>
      </c>
      <c r="EW711">
        <v>28</v>
      </c>
      <c r="EX711">
        <v>70</v>
      </c>
      <c r="EY711">
        <v>92</v>
      </c>
      <c r="EZ711">
        <v>0.5</v>
      </c>
      <c r="FA711">
        <v>2.7</v>
      </c>
      <c r="FB711">
        <v>3.2</v>
      </c>
      <c r="FC711" s="20">
        <v>13.3</v>
      </c>
      <c r="FD711" s="26">
        <f t="shared" si="257"/>
        <v>0.18219178082191781</v>
      </c>
      <c r="FE711">
        <v>0.58820000000000006</v>
      </c>
      <c r="FF711">
        <v>0.57999999999999996</v>
      </c>
      <c r="FG711">
        <v>0.02</v>
      </c>
      <c r="FH711">
        <v>0.60000000000000009</v>
      </c>
      <c r="FL711" s="42">
        <f t="shared" si="258"/>
        <v>233</v>
      </c>
      <c r="FM711" s="20">
        <f t="shared" si="259"/>
        <v>23.142857142857142</v>
      </c>
      <c r="FN711" s="41">
        <v>3.7004936600000003E-2</v>
      </c>
      <c r="FO711" s="20">
        <f t="shared" si="260"/>
        <v>15.6</v>
      </c>
      <c r="FP711" s="20">
        <f t="shared" si="261"/>
        <v>17.7226</v>
      </c>
      <c r="FQ711" s="20">
        <f t="shared" si="262"/>
        <v>112.30674979278533</v>
      </c>
      <c r="FV711" t="s">
        <v>711</v>
      </c>
      <c r="FW711" s="45">
        <v>1800000</v>
      </c>
      <c r="FX711" s="45">
        <v>1650000</v>
      </c>
      <c r="FY711">
        <v>374</v>
      </c>
      <c r="FZ711">
        <v>36</v>
      </c>
      <c r="GA711">
        <v>76</v>
      </c>
      <c r="GB711">
        <v>112</v>
      </c>
      <c r="GC711">
        <v>9</v>
      </c>
      <c r="GD711">
        <v>123</v>
      </c>
      <c r="GE711">
        <v>430</v>
      </c>
      <c r="GF711">
        <v>7488</v>
      </c>
      <c r="GG711">
        <v>6.9</v>
      </c>
      <c r="GH711">
        <v>15.9</v>
      </c>
      <c r="GI711">
        <v>22.8</v>
      </c>
      <c r="GJ711" s="42">
        <f t="shared" si="263"/>
        <v>15.6</v>
      </c>
    </row>
    <row r="712" spans="1:192" x14ac:dyDescent="0.45">
      <c r="A712" s="40">
        <v>33152</v>
      </c>
      <c r="B712" t="s">
        <v>384</v>
      </c>
      <c r="C712" t="s">
        <v>145</v>
      </c>
      <c r="D712" t="s">
        <v>91</v>
      </c>
      <c r="E712" t="s">
        <v>91</v>
      </c>
      <c r="F712">
        <v>72</v>
      </c>
      <c r="G712">
        <v>190</v>
      </c>
      <c r="H712">
        <v>2009</v>
      </c>
      <c r="I712">
        <v>1</v>
      </c>
      <c r="J712">
        <v>7</v>
      </c>
      <c r="K712" t="s">
        <v>92</v>
      </c>
      <c r="L712">
        <v>2009</v>
      </c>
      <c r="M712">
        <v>27</v>
      </c>
      <c r="N712">
        <v>9</v>
      </c>
      <c r="O712">
        <v>8475172</v>
      </c>
      <c r="P712" t="s">
        <v>3589</v>
      </c>
      <c r="Q712" t="s">
        <v>3590</v>
      </c>
      <c r="R712" t="s">
        <v>3591</v>
      </c>
      <c r="S712" t="s">
        <v>3592</v>
      </c>
      <c r="T712" t="s">
        <v>716</v>
      </c>
      <c r="U712" t="s">
        <v>129</v>
      </c>
      <c r="V712">
        <v>80</v>
      </c>
      <c r="W712">
        <v>32</v>
      </c>
      <c r="X712">
        <v>23</v>
      </c>
      <c r="Y712">
        <v>12</v>
      </c>
      <c r="Z712">
        <v>55</v>
      </c>
      <c r="AA712">
        <v>4</v>
      </c>
      <c r="AB712">
        <v>14</v>
      </c>
      <c r="AC712" s="26">
        <f t="shared" si="242"/>
        <v>0.6875</v>
      </c>
      <c r="AD712" s="20">
        <f t="shared" si="243"/>
        <v>4.411764705882355</v>
      </c>
      <c r="AE712" s="20">
        <v>23.009</v>
      </c>
      <c r="AF712">
        <v>2</v>
      </c>
      <c r="AG712">
        <v>-0.7</v>
      </c>
      <c r="AH712">
        <v>42</v>
      </c>
      <c r="AI712">
        <v>1840</v>
      </c>
      <c r="AJ712">
        <v>80445</v>
      </c>
      <c r="AK712" s="20">
        <v>1340.75</v>
      </c>
      <c r="AL712">
        <v>1340.75</v>
      </c>
      <c r="AM712">
        <v>1341</v>
      </c>
      <c r="AN712" s="26">
        <f t="shared" si="244"/>
        <v>16.759374999999999</v>
      </c>
      <c r="AO712">
        <v>27.66</v>
      </c>
      <c r="AP712" s="41">
        <f t="shared" si="245"/>
        <v>0.6179775280898876</v>
      </c>
      <c r="AQ712">
        <v>368</v>
      </c>
      <c r="AR712">
        <v>368</v>
      </c>
      <c r="AS712">
        <v>367</v>
      </c>
      <c r="AT712">
        <v>287</v>
      </c>
      <c r="AU712">
        <v>286</v>
      </c>
      <c r="AV712">
        <v>211</v>
      </c>
      <c r="AW712">
        <v>228</v>
      </c>
      <c r="AX712">
        <v>100</v>
      </c>
      <c r="AY712">
        <v>7</v>
      </c>
      <c r="AZ712">
        <v>14</v>
      </c>
      <c r="BA712" s="42">
        <f t="shared" si="246"/>
        <v>21</v>
      </c>
      <c r="BB712">
        <v>25.8</v>
      </c>
      <c r="BC712">
        <v>27.189599999999999</v>
      </c>
      <c r="BD712" s="20">
        <v>241.8</v>
      </c>
      <c r="BE712" s="20">
        <f t="shared" si="247"/>
        <v>609.79999999999995</v>
      </c>
      <c r="BF712" s="20">
        <f t="shared" si="248"/>
        <v>27.289203803841133</v>
      </c>
      <c r="BG712">
        <v>524</v>
      </c>
      <c r="BH712">
        <v>492</v>
      </c>
      <c r="BI712">
        <v>494</v>
      </c>
      <c r="BJ712" s="41">
        <f t="shared" si="249"/>
        <v>0.51473477406679768</v>
      </c>
      <c r="BK712">
        <v>94</v>
      </c>
      <c r="BL712">
        <v>94</v>
      </c>
      <c r="BM712">
        <v>132</v>
      </c>
      <c r="BN712" s="42">
        <f t="shared" si="250"/>
        <v>-38</v>
      </c>
      <c r="BO712">
        <v>75</v>
      </c>
      <c r="BP712">
        <v>48</v>
      </c>
      <c r="BQ712">
        <v>42</v>
      </c>
      <c r="BR712">
        <v>26</v>
      </c>
      <c r="BS712" s="41">
        <f t="shared" si="251"/>
        <v>2.5024061597690085E-2</v>
      </c>
      <c r="BT712">
        <v>546</v>
      </c>
      <c r="BU712">
        <v>547</v>
      </c>
      <c r="BV712" s="41">
        <f t="shared" si="252"/>
        <v>0.49954254345837146</v>
      </c>
      <c r="BW712">
        <v>193</v>
      </c>
      <c r="BX712">
        <v>187</v>
      </c>
      <c r="BY712">
        <v>209</v>
      </c>
      <c r="BZ712">
        <v>208</v>
      </c>
      <c r="CA712">
        <v>144</v>
      </c>
      <c r="CB712">
        <v>152</v>
      </c>
      <c r="CC712">
        <v>156</v>
      </c>
      <c r="CD712">
        <v>155</v>
      </c>
      <c r="CE712">
        <v>184</v>
      </c>
      <c r="CF712">
        <v>191</v>
      </c>
      <c r="CG712">
        <v>322</v>
      </c>
      <c r="CH712">
        <v>327</v>
      </c>
      <c r="CI712">
        <v>1</v>
      </c>
      <c r="CJ712">
        <v>0</v>
      </c>
      <c r="CK712">
        <v>7</v>
      </c>
      <c r="CL712">
        <v>3</v>
      </c>
      <c r="CM712">
        <v>2</v>
      </c>
      <c r="CN712">
        <v>0</v>
      </c>
      <c r="CO712">
        <v>0</v>
      </c>
      <c r="CP712">
        <v>3</v>
      </c>
      <c r="CQ712">
        <v>0</v>
      </c>
      <c r="CR712">
        <v>0</v>
      </c>
      <c r="CS712">
        <v>9</v>
      </c>
      <c r="CT712">
        <v>5</v>
      </c>
      <c r="CU712">
        <v>0</v>
      </c>
      <c r="CV712">
        <v>15</v>
      </c>
      <c r="CW712">
        <v>0</v>
      </c>
      <c r="CX712">
        <v>2</v>
      </c>
      <c r="CY712">
        <v>7</v>
      </c>
      <c r="CZ712">
        <v>66</v>
      </c>
      <c r="DA712">
        <v>19</v>
      </c>
      <c r="DB712">
        <v>5</v>
      </c>
      <c r="DC712">
        <v>4</v>
      </c>
      <c r="DD712">
        <v>47</v>
      </c>
      <c r="DE712">
        <v>24</v>
      </c>
      <c r="DF712">
        <v>1</v>
      </c>
      <c r="DG712">
        <v>111</v>
      </c>
      <c r="DH712">
        <v>18</v>
      </c>
      <c r="DI712">
        <v>27</v>
      </c>
      <c r="DJ712">
        <v>17</v>
      </c>
      <c r="DK712">
        <v>15</v>
      </c>
      <c r="DL712">
        <v>2</v>
      </c>
      <c r="DM712">
        <v>27</v>
      </c>
      <c r="DN712">
        <v>25</v>
      </c>
      <c r="DO712">
        <v>2</v>
      </c>
      <c r="DP712" s="42">
        <f t="shared" si="253"/>
        <v>9</v>
      </c>
      <c r="DQ712" s="20">
        <v>8.4369999999999994</v>
      </c>
      <c r="DR712">
        <v>16</v>
      </c>
      <c r="DS712">
        <v>2</v>
      </c>
      <c r="DT712">
        <v>0</v>
      </c>
      <c r="DU712">
        <v>0</v>
      </c>
      <c r="DV712">
        <v>0</v>
      </c>
      <c r="DW712">
        <v>1567</v>
      </c>
      <c r="DX712">
        <v>1293</v>
      </c>
      <c r="DY712">
        <v>1171</v>
      </c>
      <c r="DZ712">
        <v>1013</v>
      </c>
      <c r="EA712">
        <v>835</v>
      </c>
      <c r="EB712">
        <v>716</v>
      </c>
      <c r="EC712">
        <v>96.97</v>
      </c>
      <c r="ED712">
        <v>61.81</v>
      </c>
      <c r="EE712">
        <v>89</v>
      </c>
      <c r="EF712">
        <v>53</v>
      </c>
      <c r="EG712" s="41">
        <f t="shared" si="254"/>
        <v>0.10658682634730539</v>
      </c>
      <c r="EH712" s="43">
        <f t="shared" si="255"/>
        <v>0.92597765363128492</v>
      </c>
      <c r="EI712" s="44">
        <f t="shared" si="256"/>
        <v>1.0325644799785902</v>
      </c>
      <c r="EJ712">
        <v>1569</v>
      </c>
      <c r="EK712">
        <v>1292</v>
      </c>
      <c r="EL712">
        <v>1172</v>
      </c>
      <c r="EM712">
        <v>1012</v>
      </c>
      <c r="EN712">
        <v>836</v>
      </c>
      <c r="EO712">
        <v>715</v>
      </c>
      <c r="EP712">
        <v>90</v>
      </c>
      <c r="EQ712">
        <v>53</v>
      </c>
      <c r="ER712">
        <v>882</v>
      </c>
      <c r="ES712">
        <v>628</v>
      </c>
      <c r="ET712">
        <v>354</v>
      </c>
      <c r="EU712">
        <v>262</v>
      </c>
      <c r="EV712">
        <v>49</v>
      </c>
      <c r="EW712">
        <v>29</v>
      </c>
      <c r="EX712">
        <v>73</v>
      </c>
      <c r="EY712">
        <v>74</v>
      </c>
      <c r="EZ712">
        <v>5.3</v>
      </c>
      <c r="FA712">
        <v>1.4</v>
      </c>
      <c r="FB712">
        <v>6.7</v>
      </c>
      <c r="FC712" s="20">
        <v>54.23</v>
      </c>
      <c r="FD712" s="26">
        <f t="shared" si="257"/>
        <v>0.67787500000000001</v>
      </c>
      <c r="FE712">
        <v>9.3286999999999995</v>
      </c>
      <c r="FF712">
        <v>2.91</v>
      </c>
      <c r="FG712">
        <v>-0.23</v>
      </c>
      <c r="FH712">
        <v>2.68</v>
      </c>
      <c r="FL712" s="42">
        <f t="shared" si="258"/>
        <v>164</v>
      </c>
      <c r="FM712" s="20">
        <f t="shared" si="259"/>
        <v>8.5</v>
      </c>
      <c r="FN712" s="41">
        <v>0.13781512610000002</v>
      </c>
      <c r="FO712" s="20">
        <f t="shared" si="260"/>
        <v>50.8</v>
      </c>
      <c r="FP712" s="20">
        <f t="shared" si="261"/>
        <v>56.687399999999997</v>
      </c>
      <c r="FQ712" s="20">
        <f t="shared" si="262"/>
        <v>127.98806638075705</v>
      </c>
      <c r="FR712">
        <v>4</v>
      </c>
      <c r="FS712" t="s">
        <v>189</v>
      </c>
      <c r="FT712">
        <v>195</v>
      </c>
      <c r="FV712" t="s">
        <v>711</v>
      </c>
      <c r="FW712" s="45">
        <v>5000000</v>
      </c>
      <c r="FX712" s="45">
        <v>4500000</v>
      </c>
      <c r="FY712">
        <v>488</v>
      </c>
      <c r="FZ712">
        <v>145</v>
      </c>
      <c r="GA712">
        <v>168</v>
      </c>
      <c r="GB712">
        <v>313</v>
      </c>
      <c r="GC712">
        <v>-25</v>
      </c>
      <c r="GD712">
        <v>344</v>
      </c>
      <c r="GE712">
        <v>1217</v>
      </c>
      <c r="GF712">
        <v>8273</v>
      </c>
      <c r="GG712">
        <v>27.9</v>
      </c>
      <c r="GH712">
        <v>7.5</v>
      </c>
      <c r="GI712">
        <v>35.299999999999997</v>
      </c>
      <c r="GJ712" s="42">
        <f t="shared" si="263"/>
        <v>50.8</v>
      </c>
    </row>
    <row r="713" spans="1:192" x14ac:dyDescent="0.45">
      <c r="A713" s="40">
        <v>35655</v>
      </c>
      <c r="B713" t="s">
        <v>933</v>
      </c>
      <c r="C713" t="s">
        <v>145</v>
      </c>
      <c r="D713" t="s">
        <v>91</v>
      </c>
      <c r="E713" t="s">
        <v>91</v>
      </c>
      <c r="F713">
        <v>73</v>
      </c>
      <c r="G713">
        <v>196</v>
      </c>
      <c r="H713">
        <v>2015</v>
      </c>
      <c r="I713">
        <v>3</v>
      </c>
      <c r="J713">
        <v>63</v>
      </c>
      <c r="K713" t="s">
        <v>92</v>
      </c>
      <c r="L713">
        <v>2017</v>
      </c>
      <c r="M713">
        <v>20</v>
      </c>
      <c r="N713">
        <v>1</v>
      </c>
      <c r="O713">
        <v>8478476</v>
      </c>
      <c r="P713" t="s">
        <v>3593</v>
      </c>
      <c r="Q713" t="s">
        <v>3594</v>
      </c>
      <c r="R713" t="s">
        <v>3595</v>
      </c>
      <c r="S713" t="s">
        <v>1082</v>
      </c>
      <c r="T713" t="s">
        <v>720</v>
      </c>
      <c r="U713" t="s">
        <v>205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27</v>
      </c>
      <c r="AB713">
        <v>65</v>
      </c>
      <c r="AC713" s="26">
        <f t="shared" si="242"/>
        <v>0</v>
      </c>
      <c r="AD713" s="20">
        <f t="shared" si="243"/>
        <v>0</v>
      </c>
      <c r="AE713" s="20">
        <v>0</v>
      </c>
      <c r="AF713">
        <v>-1</v>
      </c>
      <c r="AG713">
        <v>-0.9</v>
      </c>
      <c r="AH713">
        <v>0</v>
      </c>
      <c r="AI713">
        <v>21</v>
      </c>
      <c r="AJ713">
        <v>813</v>
      </c>
      <c r="AK713" s="20">
        <v>13.55</v>
      </c>
      <c r="AL713">
        <v>13.55</v>
      </c>
      <c r="AM713">
        <v>14</v>
      </c>
      <c r="AN713" s="26">
        <f t="shared" si="244"/>
        <v>13.55</v>
      </c>
      <c r="AO713">
        <v>22.61</v>
      </c>
      <c r="AP713" s="41">
        <f t="shared" si="245"/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 s="42">
        <f t="shared" si="246"/>
        <v>0</v>
      </c>
      <c r="BB713">
        <v>0.01</v>
      </c>
      <c r="BC713">
        <v>0</v>
      </c>
      <c r="BD713" s="20">
        <v>0</v>
      </c>
      <c r="BE713" s="20">
        <f t="shared" si="247"/>
        <v>1</v>
      </c>
      <c r="BF713" s="20">
        <f t="shared" si="248"/>
        <v>4.4280442804428048</v>
      </c>
      <c r="BG713">
        <v>4</v>
      </c>
      <c r="BH713">
        <v>5</v>
      </c>
      <c r="BI713">
        <v>5</v>
      </c>
      <c r="BJ713" s="41">
        <f t="shared" si="249"/>
        <v>0.44444444444444442</v>
      </c>
      <c r="BK713">
        <v>3</v>
      </c>
      <c r="BL713">
        <v>3</v>
      </c>
      <c r="BM713">
        <v>0</v>
      </c>
      <c r="BN713" s="42">
        <f t="shared" si="250"/>
        <v>3</v>
      </c>
      <c r="BO713">
        <v>1</v>
      </c>
      <c r="BP713">
        <v>1</v>
      </c>
      <c r="BQ713">
        <v>1</v>
      </c>
      <c r="BR713">
        <v>1</v>
      </c>
      <c r="BS713" s="41">
        <f t="shared" si="251"/>
        <v>6.25E-2</v>
      </c>
      <c r="BT713">
        <v>0</v>
      </c>
      <c r="BU713">
        <v>0</v>
      </c>
      <c r="BV713" s="41">
        <f t="shared" si="252"/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s="42">
        <f t="shared" si="253"/>
        <v>0</v>
      </c>
      <c r="DQ713" s="20">
        <v>6.3E-2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10</v>
      </c>
      <c r="DX713">
        <v>17</v>
      </c>
      <c r="DY713">
        <v>7</v>
      </c>
      <c r="DZ713">
        <v>15</v>
      </c>
      <c r="EA713">
        <v>4</v>
      </c>
      <c r="EB713">
        <v>12</v>
      </c>
      <c r="EC713">
        <v>0.46</v>
      </c>
      <c r="ED713">
        <v>1.55</v>
      </c>
      <c r="EE713">
        <v>1</v>
      </c>
      <c r="EF713">
        <v>2</v>
      </c>
      <c r="EG713" s="41">
        <f t="shared" si="254"/>
        <v>0.25</v>
      </c>
      <c r="EH713" s="43">
        <f t="shared" si="255"/>
        <v>0.83333333333333337</v>
      </c>
      <c r="EI713" s="44">
        <f t="shared" si="256"/>
        <v>1.0833333333333335</v>
      </c>
      <c r="EJ713">
        <v>9</v>
      </c>
      <c r="EK713">
        <v>17</v>
      </c>
      <c r="EL713">
        <v>6</v>
      </c>
      <c r="EM713">
        <v>15</v>
      </c>
      <c r="EN713">
        <v>4</v>
      </c>
      <c r="EO713">
        <v>12</v>
      </c>
      <c r="EP713">
        <v>1</v>
      </c>
      <c r="EQ713">
        <v>2</v>
      </c>
      <c r="ER713">
        <v>5</v>
      </c>
      <c r="ES713">
        <v>13</v>
      </c>
      <c r="ET713">
        <v>3</v>
      </c>
      <c r="EU713">
        <v>4</v>
      </c>
      <c r="EV713">
        <v>1</v>
      </c>
      <c r="EW713">
        <v>1</v>
      </c>
      <c r="EX713">
        <v>0</v>
      </c>
      <c r="EY713">
        <v>0</v>
      </c>
      <c r="EZ713">
        <v>0</v>
      </c>
      <c r="FA713">
        <v>0</v>
      </c>
      <c r="FB713">
        <v>-0.1</v>
      </c>
      <c r="FC713" s="20">
        <v>-0.45</v>
      </c>
      <c r="FD713" s="26">
        <f t="shared" si="257"/>
        <v>-0.45</v>
      </c>
      <c r="FE713">
        <v>0</v>
      </c>
      <c r="FF713">
        <v>0</v>
      </c>
      <c r="FG713">
        <v>0</v>
      </c>
      <c r="FH713">
        <v>0</v>
      </c>
      <c r="FL713" s="42">
        <f t="shared" si="258"/>
        <v>4</v>
      </c>
      <c r="FM713" s="20">
        <f t="shared" si="259"/>
        <v>0</v>
      </c>
      <c r="FN713" s="41">
        <v>0</v>
      </c>
      <c r="FO713" s="20">
        <f t="shared" si="260"/>
        <v>0</v>
      </c>
      <c r="FP713" s="20">
        <f t="shared" si="261"/>
        <v>1.26E-2</v>
      </c>
      <c r="FQ713" s="20">
        <f t="shared" si="262"/>
        <v>119.55719557195572</v>
      </c>
      <c r="FV713" t="s">
        <v>751</v>
      </c>
      <c r="FW713" s="45">
        <v>742500</v>
      </c>
      <c r="FX713" s="45">
        <v>745000</v>
      </c>
      <c r="FY713">
        <v>1</v>
      </c>
      <c r="FZ713">
        <v>0</v>
      </c>
      <c r="GA713">
        <v>0</v>
      </c>
      <c r="GB713">
        <v>0</v>
      </c>
      <c r="GC713">
        <v>-1</v>
      </c>
      <c r="GD713">
        <v>0</v>
      </c>
      <c r="GE713">
        <v>0</v>
      </c>
      <c r="GF713">
        <v>14</v>
      </c>
      <c r="GG713">
        <v>0</v>
      </c>
      <c r="GH713">
        <v>0</v>
      </c>
      <c r="GI713">
        <v>-0.1</v>
      </c>
      <c r="GJ713" s="42">
        <f t="shared" si="263"/>
        <v>0</v>
      </c>
    </row>
    <row r="714" spans="1:192" x14ac:dyDescent="0.45">
      <c r="A714" s="40">
        <v>33225</v>
      </c>
      <c r="B714" t="s">
        <v>1531</v>
      </c>
      <c r="D714" t="s">
        <v>223</v>
      </c>
      <c r="E714" t="s">
        <v>223</v>
      </c>
      <c r="F714">
        <v>78</v>
      </c>
      <c r="G714">
        <v>223</v>
      </c>
      <c r="H714">
        <v>2009</v>
      </c>
      <c r="I714">
        <v>1</v>
      </c>
      <c r="J714">
        <v>2</v>
      </c>
      <c r="K714" t="s">
        <v>92</v>
      </c>
      <c r="L714">
        <v>2009</v>
      </c>
      <c r="M714">
        <v>27</v>
      </c>
      <c r="N714">
        <v>9</v>
      </c>
      <c r="O714">
        <v>8475167</v>
      </c>
      <c r="P714" t="s">
        <v>3596</v>
      </c>
      <c r="Q714" t="s">
        <v>3597</v>
      </c>
      <c r="R714" t="s">
        <v>3598</v>
      </c>
      <c r="S714" t="s">
        <v>1479</v>
      </c>
      <c r="T714" t="s">
        <v>720</v>
      </c>
      <c r="U714" t="s">
        <v>153</v>
      </c>
      <c r="V714">
        <v>77</v>
      </c>
      <c r="W714">
        <v>17</v>
      </c>
      <c r="X714">
        <v>46</v>
      </c>
      <c r="Y714">
        <v>23</v>
      </c>
      <c r="Z714">
        <v>63</v>
      </c>
      <c r="AA714">
        <v>5</v>
      </c>
      <c r="AB714">
        <v>37</v>
      </c>
      <c r="AC714" s="26">
        <f t="shared" si="242"/>
        <v>0.81818181818181823</v>
      </c>
      <c r="AD714" s="20">
        <f t="shared" si="243"/>
        <v>20.783242258652095</v>
      </c>
      <c r="AE714" s="20">
        <v>21.975000000000001</v>
      </c>
      <c r="AF714">
        <v>32</v>
      </c>
      <c r="AG714">
        <v>4.4000000000000004</v>
      </c>
      <c r="AH714">
        <v>54</v>
      </c>
      <c r="AI714">
        <v>2117</v>
      </c>
      <c r="AJ714">
        <v>119430</v>
      </c>
      <c r="AK714" s="20">
        <v>1990.5</v>
      </c>
      <c r="AL714">
        <v>1990.5</v>
      </c>
      <c r="AM714">
        <v>1991</v>
      </c>
      <c r="AN714" s="26">
        <f t="shared" si="244"/>
        <v>25.850649350649352</v>
      </c>
      <c r="AO714">
        <v>42.61</v>
      </c>
      <c r="AP714" s="41">
        <f t="shared" si="245"/>
        <v>0.48461538461538461</v>
      </c>
      <c r="AQ714">
        <v>469</v>
      </c>
      <c r="AR714">
        <v>439</v>
      </c>
      <c r="AS714">
        <v>469</v>
      </c>
      <c r="AT714">
        <v>312</v>
      </c>
      <c r="AU714">
        <v>312</v>
      </c>
      <c r="AV714">
        <v>216</v>
      </c>
      <c r="AW714">
        <v>171</v>
      </c>
      <c r="AX714">
        <v>24</v>
      </c>
      <c r="AY714">
        <v>7</v>
      </c>
      <c r="AZ714">
        <v>23</v>
      </c>
      <c r="BA714" s="42">
        <f t="shared" si="246"/>
        <v>30</v>
      </c>
      <c r="BB714">
        <v>13.34</v>
      </c>
      <c r="BC714">
        <v>47.351900000000001</v>
      </c>
      <c r="BD714" s="20">
        <v>331.7</v>
      </c>
      <c r="BE714" s="20">
        <f t="shared" si="247"/>
        <v>800.7</v>
      </c>
      <c r="BF714" s="20">
        <f t="shared" si="248"/>
        <v>24.135644310474756</v>
      </c>
      <c r="BG714">
        <v>851</v>
      </c>
      <c r="BH714">
        <v>663</v>
      </c>
      <c r="BI714">
        <v>716</v>
      </c>
      <c r="BJ714" s="41">
        <f t="shared" si="249"/>
        <v>0.54307594128908743</v>
      </c>
      <c r="BK714">
        <v>139</v>
      </c>
      <c r="BL714">
        <v>138</v>
      </c>
      <c r="BM714">
        <v>88</v>
      </c>
      <c r="BN714" s="42">
        <f t="shared" si="250"/>
        <v>50</v>
      </c>
      <c r="BO714">
        <v>96</v>
      </c>
      <c r="BP714">
        <v>67</v>
      </c>
      <c r="BQ714">
        <v>46</v>
      </c>
      <c r="BR714">
        <v>110</v>
      </c>
      <c r="BS714" s="41">
        <f t="shared" si="251"/>
        <v>7.1013557133634608E-2</v>
      </c>
      <c r="BT714">
        <v>1</v>
      </c>
      <c r="BU714">
        <v>1</v>
      </c>
      <c r="BV714" s="41">
        <f t="shared" si="252"/>
        <v>0.5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4</v>
      </c>
      <c r="CS714">
        <v>1</v>
      </c>
      <c r="CT714">
        <v>1</v>
      </c>
      <c r="CU714">
        <v>0</v>
      </c>
      <c r="CV714">
        <v>11</v>
      </c>
      <c r="CW714">
        <v>0</v>
      </c>
      <c r="CX714">
        <v>2</v>
      </c>
      <c r="CY714">
        <v>17</v>
      </c>
      <c r="CZ714">
        <v>77</v>
      </c>
      <c r="DA714">
        <v>7</v>
      </c>
      <c r="DB714">
        <v>0</v>
      </c>
      <c r="DC714">
        <v>68</v>
      </c>
      <c r="DD714">
        <v>30</v>
      </c>
      <c r="DE714">
        <v>2</v>
      </c>
      <c r="DF714">
        <v>0</v>
      </c>
      <c r="DG714">
        <v>109</v>
      </c>
      <c r="DH714">
        <v>27</v>
      </c>
      <c r="DI714">
        <v>15</v>
      </c>
      <c r="DJ714">
        <v>28</v>
      </c>
      <c r="DK714">
        <v>28</v>
      </c>
      <c r="DL714">
        <v>0</v>
      </c>
      <c r="DM714">
        <v>15</v>
      </c>
      <c r="DN714">
        <v>15</v>
      </c>
      <c r="DO714">
        <v>0</v>
      </c>
      <c r="DP714" s="42">
        <f t="shared" si="253"/>
        <v>-12</v>
      </c>
      <c r="DQ714" s="20">
        <v>-5.085</v>
      </c>
      <c r="DR714">
        <v>27</v>
      </c>
      <c r="DS714">
        <v>0</v>
      </c>
      <c r="DT714">
        <v>0</v>
      </c>
      <c r="DU714">
        <v>0</v>
      </c>
      <c r="DV714">
        <v>0</v>
      </c>
      <c r="DW714">
        <v>2106</v>
      </c>
      <c r="DX714">
        <v>1861</v>
      </c>
      <c r="DY714">
        <v>1590</v>
      </c>
      <c r="DZ714">
        <v>1439</v>
      </c>
      <c r="EA714">
        <v>1125</v>
      </c>
      <c r="EB714">
        <v>1069</v>
      </c>
      <c r="EC714">
        <v>108.93</v>
      </c>
      <c r="ED714">
        <v>88.83</v>
      </c>
      <c r="EE714">
        <v>130</v>
      </c>
      <c r="EF714">
        <v>93</v>
      </c>
      <c r="EG714" s="41">
        <f t="shared" si="254"/>
        <v>0.11555555555555555</v>
      </c>
      <c r="EH714" s="43">
        <f t="shared" si="255"/>
        <v>0.91300280636108511</v>
      </c>
      <c r="EI714" s="44">
        <f t="shared" si="256"/>
        <v>1.0285583619166407</v>
      </c>
      <c r="EJ714">
        <v>2106</v>
      </c>
      <c r="EK714">
        <v>1859</v>
      </c>
      <c r="EL714">
        <v>1591</v>
      </c>
      <c r="EM714">
        <v>1437</v>
      </c>
      <c r="EN714">
        <v>1124</v>
      </c>
      <c r="EO714">
        <v>1067</v>
      </c>
      <c r="EP714">
        <v>130</v>
      </c>
      <c r="EQ714">
        <v>92</v>
      </c>
      <c r="ER714">
        <v>1067</v>
      </c>
      <c r="ES714">
        <v>922</v>
      </c>
      <c r="ET714">
        <v>384</v>
      </c>
      <c r="EU714">
        <v>323</v>
      </c>
      <c r="EV714">
        <v>69</v>
      </c>
      <c r="EW714">
        <v>43</v>
      </c>
      <c r="EX714">
        <v>125</v>
      </c>
      <c r="EY714">
        <v>140</v>
      </c>
      <c r="EZ714">
        <v>5.7</v>
      </c>
      <c r="FA714">
        <v>5.2</v>
      </c>
      <c r="FB714">
        <v>11</v>
      </c>
      <c r="FC714" s="20">
        <v>71.25</v>
      </c>
      <c r="FD714" s="26">
        <f t="shared" si="257"/>
        <v>0.92532467532467533</v>
      </c>
      <c r="FE714">
        <v>6.6425000000000001</v>
      </c>
      <c r="FF714">
        <v>0.04</v>
      </c>
      <c r="FG714">
        <v>0.14000000000000001</v>
      </c>
      <c r="FH714">
        <v>0.18</v>
      </c>
      <c r="FL714" s="42">
        <f t="shared" si="258"/>
        <v>303</v>
      </c>
      <c r="FM714" s="20">
        <f t="shared" si="259"/>
        <v>6.8518518518518521</v>
      </c>
      <c r="FN714" s="41">
        <v>6.6314637699999998E-2</v>
      </c>
      <c r="FO714" s="20">
        <f t="shared" si="260"/>
        <v>57.6</v>
      </c>
      <c r="FP714" s="20">
        <f t="shared" si="261"/>
        <v>61.982999999999997</v>
      </c>
      <c r="FQ714" s="20">
        <f t="shared" si="262"/>
        <v>119.57799547852299</v>
      </c>
      <c r="FR714">
        <v>4</v>
      </c>
      <c r="FS714" t="s">
        <v>111</v>
      </c>
      <c r="FT714">
        <v>195</v>
      </c>
      <c r="FV714" t="s">
        <v>711</v>
      </c>
      <c r="FW714" s="45">
        <v>8000000</v>
      </c>
      <c r="FX714" s="45">
        <v>7875000</v>
      </c>
      <c r="FY714">
        <v>626</v>
      </c>
      <c r="FZ714">
        <v>82</v>
      </c>
      <c r="GA714">
        <v>282</v>
      </c>
      <c r="GB714">
        <v>364</v>
      </c>
      <c r="GC714">
        <v>65</v>
      </c>
      <c r="GD714">
        <v>485</v>
      </c>
      <c r="GE714">
        <v>1196</v>
      </c>
      <c r="GF714">
        <v>14355</v>
      </c>
      <c r="GG714">
        <v>31.5</v>
      </c>
      <c r="GH714">
        <v>32.299999999999997</v>
      </c>
      <c r="GI714">
        <v>63.9</v>
      </c>
      <c r="GJ714" s="42">
        <f t="shared" si="263"/>
        <v>57.6</v>
      </c>
    </row>
    <row r="715" spans="1:192" x14ac:dyDescent="0.45">
      <c r="A715" s="40">
        <v>32303</v>
      </c>
      <c r="B715" t="s">
        <v>3599</v>
      </c>
      <c r="C715" t="s">
        <v>126</v>
      </c>
      <c r="D715" t="s">
        <v>91</v>
      </c>
      <c r="E715" t="s">
        <v>91</v>
      </c>
      <c r="F715">
        <v>73</v>
      </c>
      <c r="G715">
        <v>195</v>
      </c>
      <c r="H715">
        <v>2008</v>
      </c>
      <c r="I715">
        <v>7</v>
      </c>
      <c r="J715">
        <v>186</v>
      </c>
      <c r="K715" t="s">
        <v>202</v>
      </c>
      <c r="L715">
        <v>2009</v>
      </c>
      <c r="M715">
        <v>29</v>
      </c>
      <c r="N715">
        <v>9</v>
      </c>
      <c r="O715">
        <v>8474218</v>
      </c>
      <c r="P715" t="s">
        <v>3600</v>
      </c>
      <c r="Q715" t="s">
        <v>3601</v>
      </c>
      <c r="R715" t="s">
        <v>3602</v>
      </c>
      <c r="S715" t="s">
        <v>321</v>
      </c>
      <c r="T715" t="s">
        <v>720</v>
      </c>
      <c r="U715" t="s">
        <v>205</v>
      </c>
      <c r="V715">
        <v>69</v>
      </c>
      <c r="W715">
        <v>6</v>
      </c>
      <c r="X715">
        <v>14</v>
      </c>
      <c r="Y715">
        <v>7</v>
      </c>
      <c r="Z715">
        <v>20</v>
      </c>
      <c r="AA715">
        <v>10</v>
      </c>
      <c r="AB715">
        <v>45</v>
      </c>
      <c r="AC715" s="26">
        <f t="shared" si="242"/>
        <v>0.28985507246376813</v>
      </c>
      <c r="AD715" s="20">
        <f t="shared" si="243"/>
        <v>-3.4107142857142847</v>
      </c>
      <c r="AE715" s="20">
        <v>7.1559999999999997</v>
      </c>
      <c r="AF715">
        <v>-4</v>
      </c>
      <c r="AG715">
        <v>3.4</v>
      </c>
      <c r="AH715">
        <v>37</v>
      </c>
      <c r="AI715">
        <v>1959</v>
      </c>
      <c r="AJ715">
        <v>87503</v>
      </c>
      <c r="AK715" s="20">
        <v>1458.3833333333</v>
      </c>
      <c r="AL715">
        <v>1458.13</v>
      </c>
      <c r="AM715">
        <v>1458</v>
      </c>
      <c r="AN715" s="26">
        <f t="shared" si="244"/>
        <v>21.135990338164252</v>
      </c>
      <c r="AO715">
        <v>35.04</v>
      </c>
      <c r="AP715" s="41">
        <f t="shared" si="245"/>
        <v>0.33898305084745761</v>
      </c>
      <c r="AQ715">
        <v>224</v>
      </c>
      <c r="AR715">
        <v>225</v>
      </c>
      <c r="AS715">
        <v>225</v>
      </c>
      <c r="AT715">
        <v>147</v>
      </c>
      <c r="AU715">
        <v>147</v>
      </c>
      <c r="AV715">
        <v>95</v>
      </c>
      <c r="AW715">
        <v>78</v>
      </c>
      <c r="AX715">
        <v>15</v>
      </c>
      <c r="AY715">
        <v>5</v>
      </c>
      <c r="AZ715">
        <v>17</v>
      </c>
      <c r="BA715" s="42">
        <f t="shared" si="246"/>
        <v>22</v>
      </c>
      <c r="BB715">
        <v>4.8600000000000003</v>
      </c>
      <c r="BC715">
        <v>50.242100000000001</v>
      </c>
      <c r="BD715" s="20">
        <v>139</v>
      </c>
      <c r="BE715" s="20">
        <f t="shared" si="247"/>
        <v>363</v>
      </c>
      <c r="BF715" s="20">
        <f t="shared" si="248"/>
        <v>14.936939779032047</v>
      </c>
      <c r="BG715">
        <v>482</v>
      </c>
      <c r="BH715">
        <v>476</v>
      </c>
      <c r="BI715">
        <v>636</v>
      </c>
      <c r="BJ715" s="41">
        <f t="shared" si="249"/>
        <v>0.43112701252236135</v>
      </c>
      <c r="BK715">
        <v>66</v>
      </c>
      <c r="BL715">
        <v>66</v>
      </c>
      <c r="BM715">
        <v>70</v>
      </c>
      <c r="BN715" s="42">
        <f t="shared" si="250"/>
        <v>-4</v>
      </c>
      <c r="BO715">
        <v>52</v>
      </c>
      <c r="BP715">
        <v>36</v>
      </c>
      <c r="BQ715">
        <v>20</v>
      </c>
      <c r="BR715">
        <v>79</v>
      </c>
      <c r="BS715" s="41">
        <f t="shared" si="251"/>
        <v>6.7694944301628104E-2</v>
      </c>
      <c r="BT715">
        <v>0</v>
      </c>
      <c r="BU715">
        <v>0</v>
      </c>
      <c r="BV715" s="41">
        <f t="shared" si="252"/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5</v>
      </c>
      <c r="CW715">
        <v>0</v>
      </c>
      <c r="CX715">
        <v>1</v>
      </c>
      <c r="CY715">
        <v>2</v>
      </c>
      <c r="CZ715">
        <v>49</v>
      </c>
      <c r="DA715">
        <v>3</v>
      </c>
      <c r="DB715">
        <v>0</v>
      </c>
      <c r="DC715">
        <v>43</v>
      </c>
      <c r="DD715">
        <v>3</v>
      </c>
      <c r="DE715">
        <v>3</v>
      </c>
      <c r="DF715">
        <v>0</v>
      </c>
      <c r="DG715">
        <v>43</v>
      </c>
      <c r="DH715">
        <v>16</v>
      </c>
      <c r="DI715">
        <v>2</v>
      </c>
      <c r="DJ715">
        <v>17</v>
      </c>
      <c r="DK715">
        <v>16</v>
      </c>
      <c r="DL715">
        <v>1</v>
      </c>
      <c r="DM715">
        <v>3</v>
      </c>
      <c r="DN715">
        <v>3</v>
      </c>
      <c r="DO715">
        <v>0</v>
      </c>
      <c r="DP715" s="42">
        <f t="shared" si="253"/>
        <v>-14</v>
      </c>
      <c r="DQ715" s="20">
        <v>-2.09</v>
      </c>
      <c r="DR715">
        <v>15</v>
      </c>
      <c r="DS715">
        <v>1</v>
      </c>
      <c r="DT715">
        <v>0</v>
      </c>
      <c r="DU715">
        <v>0</v>
      </c>
      <c r="DV715">
        <v>0</v>
      </c>
      <c r="DW715">
        <v>1356</v>
      </c>
      <c r="DX715">
        <v>1391</v>
      </c>
      <c r="DY715">
        <v>982</v>
      </c>
      <c r="DZ715">
        <v>1088</v>
      </c>
      <c r="EA715">
        <v>709</v>
      </c>
      <c r="EB715">
        <v>734</v>
      </c>
      <c r="EC715">
        <v>57.43</v>
      </c>
      <c r="ED715">
        <v>70.08</v>
      </c>
      <c r="EE715">
        <v>59</v>
      </c>
      <c r="EF715">
        <v>75</v>
      </c>
      <c r="EG715" s="41">
        <f t="shared" si="254"/>
        <v>8.3215796897038077E-2</v>
      </c>
      <c r="EH715" s="43">
        <f t="shared" si="255"/>
        <v>0.89782016348773841</v>
      </c>
      <c r="EI715" s="44">
        <f t="shared" si="256"/>
        <v>0.98103596038477647</v>
      </c>
      <c r="EJ715">
        <v>1359</v>
      </c>
      <c r="EK715">
        <v>1387</v>
      </c>
      <c r="EL715">
        <v>983</v>
      </c>
      <c r="EM715">
        <v>1085</v>
      </c>
      <c r="EN715">
        <v>709</v>
      </c>
      <c r="EO715">
        <v>732</v>
      </c>
      <c r="EP715">
        <v>60</v>
      </c>
      <c r="EQ715">
        <v>75</v>
      </c>
      <c r="ER715">
        <v>660</v>
      </c>
      <c r="ES715">
        <v>655</v>
      </c>
      <c r="ET715">
        <v>271</v>
      </c>
      <c r="EU715">
        <v>294</v>
      </c>
      <c r="EV715">
        <v>32</v>
      </c>
      <c r="EW715">
        <v>45</v>
      </c>
      <c r="EX715">
        <v>97</v>
      </c>
      <c r="EY715">
        <v>91</v>
      </c>
      <c r="EZ715">
        <v>0.9</v>
      </c>
      <c r="FA715">
        <v>3.4</v>
      </c>
      <c r="FB715">
        <v>4.3</v>
      </c>
      <c r="FC715" s="20">
        <v>24.88</v>
      </c>
      <c r="FD715" s="26">
        <f t="shared" si="257"/>
        <v>0.36057971014492751</v>
      </c>
      <c r="FE715">
        <v>1.3479000000000001</v>
      </c>
      <c r="FF715">
        <v>-0.13</v>
      </c>
      <c r="FG715">
        <v>-7.0000000000000007E-2</v>
      </c>
      <c r="FH715">
        <v>-0.2</v>
      </c>
      <c r="FL715" s="42">
        <f t="shared" si="258"/>
        <v>183</v>
      </c>
      <c r="FM715" s="20">
        <f t="shared" si="259"/>
        <v>5.7333333333333334</v>
      </c>
      <c r="FN715" s="41">
        <v>3.56521739E-2</v>
      </c>
      <c r="FO715" s="20">
        <f t="shared" si="260"/>
        <v>16.3</v>
      </c>
      <c r="FP715" s="20">
        <f t="shared" si="261"/>
        <v>19.582000000000001</v>
      </c>
      <c r="FQ715" s="20">
        <f t="shared" si="262"/>
        <v>113.03518890633893</v>
      </c>
      <c r="FR715">
        <v>14</v>
      </c>
      <c r="FS715" t="s">
        <v>189</v>
      </c>
      <c r="FT715">
        <v>675</v>
      </c>
      <c r="FU715" t="s">
        <v>721</v>
      </c>
      <c r="FV715" t="s">
        <v>711</v>
      </c>
      <c r="FW715" s="45">
        <v>5400000</v>
      </c>
      <c r="FX715" s="45">
        <v>4500000</v>
      </c>
      <c r="FY715">
        <v>573</v>
      </c>
      <c r="FZ715">
        <v>43</v>
      </c>
      <c r="GA715">
        <v>148</v>
      </c>
      <c r="GB715">
        <v>191</v>
      </c>
      <c r="GC715">
        <v>21</v>
      </c>
      <c r="GD715">
        <v>344</v>
      </c>
      <c r="GE715">
        <v>748</v>
      </c>
      <c r="GF715">
        <v>10970</v>
      </c>
      <c r="GG715">
        <v>12.4</v>
      </c>
      <c r="GH715">
        <v>25</v>
      </c>
      <c r="GI715">
        <v>37.4</v>
      </c>
      <c r="GJ715" s="42">
        <f t="shared" si="263"/>
        <v>16.3</v>
      </c>
    </row>
    <row r="716" spans="1:192" x14ac:dyDescent="0.45">
      <c r="A716" s="40">
        <v>29503</v>
      </c>
      <c r="B716" t="s">
        <v>3603</v>
      </c>
      <c r="D716" t="s">
        <v>223</v>
      </c>
      <c r="E716" t="s">
        <v>223</v>
      </c>
      <c r="F716">
        <v>72</v>
      </c>
      <c r="G716">
        <v>197</v>
      </c>
      <c r="H716">
        <v>1999</v>
      </c>
      <c r="I716">
        <v>7</v>
      </c>
      <c r="J716">
        <v>210</v>
      </c>
      <c r="K716" t="s">
        <v>92</v>
      </c>
      <c r="L716">
        <v>2002</v>
      </c>
      <c r="M716">
        <v>37</v>
      </c>
      <c r="N716">
        <v>15</v>
      </c>
      <c r="O716">
        <v>8468083</v>
      </c>
      <c r="P716" t="s">
        <v>3604</v>
      </c>
      <c r="Q716" t="s">
        <v>3605</v>
      </c>
      <c r="R716" t="s">
        <v>3606</v>
      </c>
      <c r="S716" t="s">
        <v>367</v>
      </c>
      <c r="T716" t="s">
        <v>938</v>
      </c>
      <c r="U716" t="s">
        <v>298</v>
      </c>
      <c r="V716">
        <v>82</v>
      </c>
      <c r="W716">
        <v>11</v>
      </c>
      <c r="X716">
        <v>45</v>
      </c>
      <c r="Y716">
        <v>32</v>
      </c>
      <c r="Z716">
        <v>56</v>
      </c>
      <c r="AA716">
        <v>2</v>
      </c>
      <c r="AB716">
        <v>7</v>
      </c>
      <c r="AC716" s="26">
        <f t="shared" si="242"/>
        <v>0.68292682926829273</v>
      </c>
      <c r="AD716" s="20">
        <f t="shared" si="243"/>
        <v>-18.128</v>
      </c>
      <c r="AE716" s="20">
        <v>18.677</v>
      </c>
      <c r="AF716">
        <v>1</v>
      </c>
      <c r="AG716">
        <v>8</v>
      </c>
      <c r="AH716">
        <v>14</v>
      </c>
      <c r="AI716">
        <v>1929</v>
      </c>
      <c r="AJ716">
        <v>95924</v>
      </c>
      <c r="AK716" s="20">
        <v>1598.7333333332999</v>
      </c>
      <c r="AL716">
        <v>1581.4</v>
      </c>
      <c r="AM716">
        <v>1599</v>
      </c>
      <c r="AN716" s="26">
        <f t="shared" si="244"/>
        <v>19.496747967479674</v>
      </c>
      <c r="AO716">
        <v>32.28</v>
      </c>
      <c r="AP716" s="41">
        <f t="shared" si="245"/>
        <v>0.71794871794871795</v>
      </c>
      <c r="AQ716">
        <v>331</v>
      </c>
      <c r="AR716">
        <v>332</v>
      </c>
      <c r="AS716">
        <v>332</v>
      </c>
      <c r="AT716">
        <v>252</v>
      </c>
      <c r="AU716">
        <v>253</v>
      </c>
      <c r="AV716">
        <v>180</v>
      </c>
      <c r="AW716">
        <v>168</v>
      </c>
      <c r="AX716">
        <v>57</v>
      </c>
      <c r="AY716">
        <v>6</v>
      </c>
      <c r="AZ716">
        <v>15</v>
      </c>
      <c r="BA716" s="42">
        <f t="shared" si="246"/>
        <v>21</v>
      </c>
      <c r="BB716">
        <v>15.9</v>
      </c>
      <c r="BC716">
        <v>32.122199999999999</v>
      </c>
      <c r="BD716" s="20">
        <v>621</v>
      </c>
      <c r="BE716" s="20">
        <f t="shared" si="247"/>
        <v>952</v>
      </c>
      <c r="BF716" s="20">
        <f t="shared" si="248"/>
        <v>36.119893765018332</v>
      </c>
      <c r="BG716">
        <v>644</v>
      </c>
      <c r="BH716">
        <v>475</v>
      </c>
      <c r="BI716">
        <v>387</v>
      </c>
      <c r="BJ716" s="41">
        <f t="shared" si="249"/>
        <v>0.62463627546071776</v>
      </c>
      <c r="BK716">
        <v>49</v>
      </c>
      <c r="BL716">
        <v>49</v>
      </c>
      <c r="BM716">
        <v>78</v>
      </c>
      <c r="BN716" s="42">
        <f t="shared" si="250"/>
        <v>-29</v>
      </c>
      <c r="BO716">
        <v>73</v>
      </c>
      <c r="BP716">
        <v>57</v>
      </c>
      <c r="BQ716">
        <v>51</v>
      </c>
      <c r="BR716">
        <v>34</v>
      </c>
      <c r="BS716" s="41">
        <f t="shared" si="251"/>
        <v>3.3830845771144279E-2</v>
      </c>
      <c r="BT716">
        <v>666</v>
      </c>
      <c r="BU716">
        <v>709</v>
      </c>
      <c r="BV716" s="41">
        <f t="shared" si="252"/>
        <v>0.48436363636363639</v>
      </c>
      <c r="BW716">
        <v>178</v>
      </c>
      <c r="BX716">
        <v>176</v>
      </c>
      <c r="BY716">
        <v>221</v>
      </c>
      <c r="BZ716">
        <v>231</v>
      </c>
      <c r="CA716">
        <v>267</v>
      </c>
      <c r="CB716">
        <v>302</v>
      </c>
      <c r="CC716">
        <v>199</v>
      </c>
      <c r="CD716">
        <v>196</v>
      </c>
      <c r="CE716">
        <v>259</v>
      </c>
      <c r="CF716">
        <v>271</v>
      </c>
      <c r="CG716">
        <v>385</v>
      </c>
      <c r="CH716">
        <v>411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6</v>
      </c>
      <c r="CW716">
        <v>1</v>
      </c>
      <c r="CX716">
        <v>2</v>
      </c>
      <c r="CY716">
        <v>12</v>
      </c>
      <c r="CZ716">
        <v>58</v>
      </c>
      <c r="DA716">
        <v>24</v>
      </c>
      <c r="DB716">
        <v>1</v>
      </c>
      <c r="DC716">
        <v>15</v>
      </c>
      <c r="DD716">
        <v>34</v>
      </c>
      <c r="DE716">
        <v>7</v>
      </c>
      <c r="DF716">
        <v>1</v>
      </c>
      <c r="DG716">
        <v>98</v>
      </c>
      <c r="DH716">
        <v>7</v>
      </c>
      <c r="DI716">
        <v>10</v>
      </c>
      <c r="DJ716">
        <v>7</v>
      </c>
      <c r="DK716">
        <v>7</v>
      </c>
      <c r="DL716">
        <v>0</v>
      </c>
      <c r="DM716">
        <v>10</v>
      </c>
      <c r="DN716">
        <v>10</v>
      </c>
      <c r="DO716">
        <v>0</v>
      </c>
      <c r="DP716" s="42">
        <f t="shared" si="253"/>
        <v>3</v>
      </c>
      <c r="DQ716" s="20">
        <v>1.371</v>
      </c>
      <c r="DR716">
        <v>7</v>
      </c>
      <c r="DS716">
        <v>0</v>
      </c>
      <c r="DT716">
        <v>0</v>
      </c>
      <c r="DU716">
        <v>0</v>
      </c>
      <c r="DV716">
        <v>0</v>
      </c>
      <c r="DW716">
        <v>1585</v>
      </c>
      <c r="DX716">
        <v>1267</v>
      </c>
      <c r="DY716">
        <v>1228</v>
      </c>
      <c r="DZ716">
        <v>971</v>
      </c>
      <c r="EA716">
        <v>896</v>
      </c>
      <c r="EB716">
        <v>699</v>
      </c>
      <c r="EC716">
        <v>83.83</v>
      </c>
      <c r="ED716">
        <v>59.35</v>
      </c>
      <c r="EE716">
        <v>78</v>
      </c>
      <c r="EF716">
        <v>53</v>
      </c>
      <c r="EG716" s="41">
        <f t="shared" si="254"/>
        <v>8.7053571428571425E-2</v>
      </c>
      <c r="EH716" s="43">
        <f t="shared" si="255"/>
        <v>0.92417739628040052</v>
      </c>
      <c r="EI716" s="44">
        <f t="shared" si="256"/>
        <v>1.0112309677089719</v>
      </c>
      <c r="EJ716">
        <v>1606</v>
      </c>
      <c r="EK716">
        <v>1281</v>
      </c>
      <c r="EL716">
        <v>1244</v>
      </c>
      <c r="EM716">
        <v>978</v>
      </c>
      <c r="EN716">
        <v>905</v>
      </c>
      <c r="EO716">
        <v>705</v>
      </c>
      <c r="EP716">
        <v>79</v>
      </c>
      <c r="EQ716">
        <v>53</v>
      </c>
      <c r="ER716">
        <v>818</v>
      </c>
      <c r="ES716">
        <v>593</v>
      </c>
      <c r="ET716">
        <v>334</v>
      </c>
      <c r="EU716">
        <v>217</v>
      </c>
      <c r="EV716">
        <v>52</v>
      </c>
      <c r="EW716">
        <v>29</v>
      </c>
      <c r="EX716">
        <v>84</v>
      </c>
      <c r="EY716">
        <v>100</v>
      </c>
      <c r="EZ716">
        <v>2.4</v>
      </c>
      <c r="FA716">
        <v>2</v>
      </c>
      <c r="FB716">
        <v>4.4000000000000004</v>
      </c>
      <c r="FC716" s="20">
        <v>54.09</v>
      </c>
      <c r="FD716" s="26">
        <f t="shared" si="257"/>
        <v>0.65963414634146345</v>
      </c>
      <c r="FE716">
        <v>5.1687000000000003</v>
      </c>
      <c r="FF716">
        <v>0.03</v>
      </c>
      <c r="FG716">
        <v>0.47</v>
      </c>
      <c r="FH716">
        <v>0.5</v>
      </c>
      <c r="FI716">
        <v>3</v>
      </c>
      <c r="FJ716">
        <v>0</v>
      </c>
      <c r="FK716">
        <v>0</v>
      </c>
      <c r="FL716" s="42">
        <f t="shared" si="258"/>
        <v>97</v>
      </c>
      <c r="FM716" s="20">
        <f t="shared" si="259"/>
        <v>14.285714285714286</v>
      </c>
      <c r="FN716" s="41">
        <v>5.47263682E-2</v>
      </c>
      <c r="FO716" s="20">
        <f t="shared" si="260"/>
        <v>54.6</v>
      </c>
      <c r="FP716" s="20">
        <f t="shared" si="261"/>
        <v>56.2742</v>
      </c>
      <c r="FQ716" s="20">
        <f t="shared" si="262"/>
        <v>108.20791703553812</v>
      </c>
      <c r="FV716" t="s">
        <v>711</v>
      </c>
      <c r="FW716" s="45">
        <v>7000000</v>
      </c>
      <c r="FX716" s="45">
        <v>6083333</v>
      </c>
      <c r="FY716">
        <v>1082</v>
      </c>
      <c r="FZ716">
        <v>337</v>
      </c>
      <c r="GA716">
        <v>623</v>
      </c>
      <c r="GB716">
        <v>960</v>
      </c>
      <c r="GC716">
        <v>160</v>
      </c>
      <c r="GD716">
        <v>401</v>
      </c>
      <c r="GE716">
        <v>3455</v>
      </c>
      <c r="GF716">
        <v>21186</v>
      </c>
      <c r="GG716">
        <v>79.900000000000006</v>
      </c>
      <c r="GH716">
        <v>29.4</v>
      </c>
      <c r="GI716">
        <v>109.3</v>
      </c>
      <c r="GJ716" s="42">
        <f t="shared" si="263"/>
        <v>54.6</v>
      </c>
    </row>
    <row r="717" spans="1:192" x14ac:dyDescent="0.45">
      <c r="A717" s="40">
        <v>32296</v>
      </c>
      <c r="B717" t="s">
        <v>3607</v>
      </c>
      <c r="D717" t="s">
        <v>223</v>
      </c>
      <c r="E717" t="s">
        <v>223</v>
      </c>
      <c r="F717">
        <v>76</v>
      </c>
      <c r="G717">
        <v>219</v>
      </c>
      <c r="H717">
        <v>2006</v>
      </c>
      <c r="I717">
        <v>1</v>
      </c>
      <c r="J717">
        <v>25</v>
      </c>
      <c r="K717" t="s">
        <v>92</v>
      </c>
      <c r="L717">
        <v>2008</v>
      </c>
      <c r="M717">
        <v>29</v>
      </c>
      <c r="N717">
        <v>10</v>
      </c>
      <c r="O717">
        <v>8473534</v>
      </c>
      <c r="P717" t="s">
        <v>3608</v>
      </c>
      <c r="Q717" t="s">
        <v>3609</v>
      </c>
      <c r="R717" t="s">
        <v>3610</v>
      </c>
      <c r="S717" t="s">
        <v>1806</v>
      </c>
      <c r="T717" t="s">
        <v>716</v>
      </c>
      <c r="U717" t="s">
        <v>95</v>
      </c>
      <c r="V717">
        <v>57</v>
      </c>
      <c r="W717">
        <v>17</v>
      </c>
      <c r="X717">
        <v>9</v>
      </c>
      <c r="Y717">
        <v>7</v>
      </c>
      <c r="Z717">
        <v>26</v>
      </c>
      <c r="AA717">
        <v>10</v>
      </c>
      <c r="AB717">
        <v>44</v>
      </c>
      <c r="AC717" s="26">
        <f t="shared" si="242"/>
        <v>0.45614035087719296</v>
      </c>
      <c r="AD717" s="20">
        <f t="shared" si="243"/>
        <v>-0.48665620094191553</v>
      </c>
      <c r="AE717" s="20">
        <v>11.093</v>
      </c>
      <c r="AF717">
        <v>-5</v>
      </c>
      <c r="AG717">
        <v>-4.4000000000000004</v>
      </c>
      <c r="AH717">
        <v>30</v>
      </c>
      <c r="AI717">
        <v>1248</v>
      </c>
      <c r="AJ717">
        <v>55253</v>
      </c>
      <c r="AK717" s="20">
        <v>920.88333333333003</v>
      </c>
      <c r="AL717">
        <v>920.88</v>
      </c>
      <c r="AM717">
        <v>921</v>
      </c>
      <c r="AN717" s="26">
        <f t="shared" si="244"/>
        <v>16.155847953216373</v>
      </c>
      <c r="AO717">
        <v>26.93</v>
      </c>
      <c r="AP717" s="41">
        <f t="shared" si="245"/>
        <v>0.72222222222222221</v>
      </c>
      <c r="AQ717">
        <v>183</v>
      </c>
      <c r="AR717">
        <v>183</v>
      </c>
      <c r="AS717">
        <v>183</v>
      </c>
      <c r="AT717">
        <v>149</v>
      </c>
      <c r="AU717">
        <v>149</v>
      </c>
      <c r="AV717">
        <v>112</v>
      </c>
      <c r="AW717">
        <v>115</v>
      </c>
      <c r="AX717">
        <v>42</v>
      </c>
      <c r="AY717">
        <v>7</v>
      </c>
      <c r="AZ717">
        <v>8</v>
      </c>
      <c r="BA717" s="42">
        <f t="shared" si="246"/>
        <v>15</v>
      </c>
      <c r="BB717">
        <v>10.48</v>
      </c>
      <c r="BC717">
        <v>30.803599999999999</v>
      </c>
      <c r="BD717" s="20">
        <v>183.8</v>
      </c>
      <c r="BE717" s="20">
        <f t="shared" si="247"/>
        <v>366.8</v>
      </c>
      <c r="BF717" s="20">
        <f t="shared" si="248"/>
        <v>23.898879332812093</v>
      </c>
      <c r="BG717">
        <v>270</v>
      </c>
      <c r="BH717">
        <v>299</v>
      </c>
      <c r="BI717">
        <v>305</v>
      </c>
      <c r="BJ717" s="41">
        <f t="shared" si="249"/>
        <v>0.46956521739130436</v>
      </c>
      <c r="BK717">
        <v>111</v>
      </c>
      <c r="BL717">
        <v>111</v>
      </c>
      <c r="BM717">
        <v>47</v>
      </c>
      <c r="BN717" s="42">
        <f t="shared" si="250"/>
        <v>64</v>
      </c>
      <c r="BO717">
        <v>37</v>
      </c>
      <c r="BP717">
        <v>11</v>
      </c>
      <c r="BQ717">
        <v>22</v>
      </c>
      <c r="BR717">
        <v>36</v>
      </c>
      <c r="BS717" s="41">
        <f t="shared" si="251"/>
        <v>6.1538461538461542E-2</v>
      </c>
      <c r="BT717">
        <v>173</v>
      </c>
      <c r="BU717">
        <v>141</v>
      </c>
      <c r="BV717" s="41">
        <f t="shared" si="252"/>
        <v>0.55095541401273884</v>
      </c>
      <c r="BW717">
        <v>61</v>
      </c>
      <c r="BX717">
        <v>56</v>
      </c>
      <c r="BY717">
        <v>57</v>
      </c>
      <c r="BZ717">
        <v>42</v>
      </c>
      <c r="CA717">
        <v>55</v>
      </c>
      <c r="CB717">
        <v>43</v>
      </c>
      <c r="CC717">
        <v>47</v>
      </c>
      <c r="CD717">
        <v>46</v>
      </c>
      <c r="CE717">
        <v>54</v>
      </c>
      <c r="CF717">
        <v>48</v>
      </c>
      <c r="CG717">
        <v>118</v>
      </c>
      <c r="CH717">
        <v>82</v>
      </c>
      <c r="CI717">
        <v>0</v>
      </c>
      <c r="CJ717">
        <v>1</v>
      </c>
      <c r="CK717">
        <v>4</v>
      </c>
      <c r="CL717">
        <v>4</v>
      </c>
      <c r="CM717">
        <v>1</v>
      </c>
      <c r="CN717">
        <v>0</v>
      </c>
      <c r="CO717">
        <v>0</v>
      </c>
      <c r="CP717">
        <v>3</v>
      </c>
      <c r="CQ717">
        <v>2</v>
      </c>
      <c r="CR717">
        <v>2</v>
      </c>
      <c r="CS717">
        <v>1</v>
      </c>
      <c r="CT717">
        <v>1</v>
      </c>
      <c r="CU717">
        <v>0</v>
      </c>
      <c r="CV717">
        <v>8</v>
      </c>
      <c r="CW717">
        <v>0</v>
      </c>
      <c r="CX717">
        <v>2</v>
      </c>
      <c r="CY717">
        <v>4</v>
      </c>
      <c r="CZ717">
        <v>31</v>
      </c>
      <c r="DA717">
        <v>15</v>
      </c>
      <c r="DB717">
        <v>3</v>
      </c>
      <c r="DC717">
        <v>9</v>
      </c>
      <c r="DD717">
        <v>5</v>
      </c>
      <c r="DE717">
        <v>9</v>
      </c>
      <c r="DF717">
        <v>2</v>
      </c>
      <c r="DG717">
        <v>69</v>
      </c>
      <c r="DH717">
        <v>13</v>
      </c>
      <c r="DI717">
        <v>7</v>
      </c>
      <c r="DJ717">
        <v>14</v>
      </c>
      <c r="DK717">
        <v>14</v>
      </c>
      <c r="DL717">
        <v>0</v>
      </c>
      <c r="DM717">
        <v>6</v>
      </c>
      <c r="DN717">
        <v>6</v>
      </c>
      <c r="DO717">
        <v>0</v>
      </c>
      <c r="DP717" s="42">
        <f t="shared" si="253"/>
        <v>-6</v>
      </c>
      <c r="DQ717" s="20">
        <v>-5.7119999999999997</v>
      </c>
      <c r="DR717">
        <v>13</v>
      </c>
      <c r="DS717">
        <v>0</v>
      </c>
      <c r="DT717">
        <v>0</v>
      </c>
      <c r="DU717">
        <v>0</v>
      </c>
      <c r="DV717">
        <v>0</v>
      </c>
      <c r="DW717">
        <v>898</v>
      </c>
      <c r="DX717">
        <v>761</v>
      </c>
      <c r="DY717">
        <v>664</v>
      </c>
      <c r="DZ717">
        <v>549</v>
      </c>
      <c r="EA717">
        <v>491</v>
      </c>
      <c r="EB717">
        <v>411</v>
      </c>
      <c r="EC717">
        <v>36.08</v>
      </c>
      <c r="ED717">
        <v>35.840000000000003</v>
      </c>
      <c r="EE717">
        <v>36</v>
      </c>
      <c r="EF717">
        <v>36</v>
      </c>
      <c r="EG717" s="41">
        <f t="shared" si="254"/>
        <v>7.3319755600814662E-2</v>
      </c>
      <c r="EH717" s="43">
        <f t="shared" si="255"/>
        <v>0.91240875912408759</v>
      </c>
      <c r="EI717" s="44">
        <f t="shared" si="256"/>
        <v>0.98572851472490219</v>
      </c>
      <c r="EJ717">
        <v>898</v>
      </c>
      <c r="EK717">
        <v>762</v>
      </c>
      <c r="EL717">
        <v>664</v>
      </c>
      <c r="EM717">
        <v>549</v>
      </c>
      <c r="EN717">
        <v>490</v>
      </c>
      <c r="EO717">
        <v>411</v>
      </c>
      <c r="EP717">
        <v>36</v>
      </c>
      <c r="EQ717">
        <v>36</v>
      </c>
      <c r="ER717">
        <v>411</v>
      </c>
      <c r="ES717">
        <v>390</v>
      </c>
      <c r="ET717">
        <v>138</v>
      </c>
      <c r="EU717">
        <v>140</v>
      </c>
      <c r="EV717">
        <v>11</v>
      </c>
      <c r="EW717">
        <v>22</v>
      </c>
      <c r="EX717">
        <v>39</v>
      </c>
      <c r="EY717">
        <v>58</v>
      </c>
      <c r="EZ717">
        <v>1.8</v>
      </c>
      <c r="FA717">
        <v>1</v>
      </c>
      <c r="FB717">
        <v>2.8</v>
      </c>
      <c r="FC717" s="20">
        <v>30.47</v>
      </c>
      <c r="FD717" s="26">
        <f t="shared" si="257"/>
        <v>0.5345614035087719</v>
      </c>
      <c r="FE717">
        <v>4.2591000000000001</v>
      </c>
      <c r="FF717">
        <v>-0.02</v>
      </c>
      <c r="FG717">
        <v>0.74</v>
      </c>
      <c r="FH717">
        <v>0.72</v>
      </c>
      <c r="FL717" s="42">
        <f t="shared" si="258"/>
        <v>177</v>
      </c>
      <c r="FM717" s="20">
        <f t="shared" si="259"/>
        <v>10.23076923076923</v>
      </c>
      <c r="FN717" s="41">
        <v>0.1187191279</v>
      </c>
      <c r="FO717" s="20">
        <f t="shared" si="260"/>
        <v>23</v>
      </c>
      <c r="FP717" s="20">
        <f t="shared" si="261"/>
        <v>24.857600000000001</v>
      </c>
      <c r="FQ717" s="20">
        <f t="shared" si="262"/>
        <v>108.09225957779516</v>
      </c>
      <c r="FR717">
        <v>24</v>
      </c>
      <c r="FS717" t="s">
        <v>876</v>
      </c>
      <c r="FT717">
        <v>1127</v>
      </c>
      <c r="FV717" t="s">
        <v>711</v>
      </c>
      <c r="FW717" s="45">
        <v>4700000</v>
      </c>
      <c r="FX717" s="45">
        <v>3850000</v>
      </c>
      <c r="FY717">
        <v>694</v>
      </c>
      <c r="FZ717">
        <v>168</v>
      </c>
      <c r="GA717">
        <v>154</v>
      </c>
      <c r="GB717">
        <v>322</v>
      </c>
      <c r="GC717">
        <v>10</v>
      </c>
      <c r="GD717">
        <v>242</v>
      </c>
      <c r="GE717">
        <v>1343</v>
      </c>
      <c r="GF717">
        <v>11017</v>
      </c>
      <c r="GG717">
        <v>22.6</v>
      </c>
      <c r="GH717">
        <v>13.9</v>
      </c>
      <c r="GI717">
        <v>36.5</v>
      </c>
      <c r="GJ717" s="42">
        <f t="shared" si="263"/>
        <v>23</v>
      </c>
    </row>
    <row r="718" spans="1:192" x14ac:dyDescent="0.45">
      <c r="A718" s="40">
        <v>31501</v>
      </c>
      <c r="B718" t="s">
        <v>3403</v>
      </c>
      <c r="C718" t="s">
        <v>145</v>
      </c>
      <c r="D718" t="s">
        <v>91</v>
      </c>
      <c r="E718" t="s">
        <v>91</v>
      </c>
      <c r="F718">
        <v>71</v>
      </c>
      <c r="G718">
        <v>205</v>
      </c>
      <c r="K718" t="s">
        <v>92</v>
      </c>
      <c r="L718">
        <v>2009</v>
      </c>
      <c r="M718">
        <v>31</v>
      </c>
      <c r="N718">
        <v>8</v>
      </c>
      <c r="O718">
        <v>8474230</v>
      </c>
      <c r="P718" t="s">
        <v>3611</v>
      </c>
      <c r="Q718" t="s">
        <v>3612</v>
      </c>
      <c r="R718" t="s">
        <v>3613</v>
      </c>
      <c r="S718" t="s">
        <v>1267</v>
      </c>
      <c r="T718" t="s">
        <v>938</v>
      </c>
      <c r="U718" t="s">
        <v>373</v>
      </c>
      <c r="V718">
        <v>75</v>
      </c>
      <c r="W718">
        <v>3</v>
      </c>
      <c r="X718">
        <v>6</v>
      </c>
      <c r="Y718">
        <v>2</v>
      </c>
      <c r="Z718">
        <v>9</v>
      </c>
      <c r="AA718">
        <v>18</v>
      </c>
      <c r="AB718">
        <v>69</v>
      </c>
      <c r="AC718" s="26">
        <f t="shared" si="242"/>
        <v>0.12</v>
      </c>
      <c r="AD718" s="20">
        <f t="shared" si="243"/>
        <v>-0.23076923076922995</v>
      </c>
      <c r="AE718" s="20">
        <v>3.246</v>
      </c>
      <c r="AF718">
        <v>-13</v>
      </c>
      <c r="AG718">
        <v>-6.3</v>
      </c>
      <c r="AH718">
        <v>212</v>
      </c>
      <c r="AI718">
        <v>895</v>
      </c>
      <c r="AJ718">
        <v>35059</v>
      </c>
      <c r="AK718" s="20">
        <v>584.31666666667002</v>
      </c>
      <c r="AL718">
        <v>584.66999999999996</v>
      </c>
      <c r="AM718">
        <v>584</v>
      </c>
      <c r="AN718" s="26">
        <f t="shared" si="244"/>
        <v>7.7908888888888894</v>
      </c>
      <c r="AO718">
        <v>13.37</v>
      </c>
      <c r="AP718" s="41">
        <f t="shared" si="245"/>
        <v>0.6428571428571429</v>
      </c>
      <c r="AQ718">
        <v>83</v>
      </c>
      <c r="AR718">
        <v>83</v>
      </c>
      <c r="AS718">
        <v>83</v>
      </c>
      <c r="AT718">
        <v>73</v>
      </c>
      <c r="AU718">
        <v>73</v>
      </c>
      <c r="AV718">
        <v>55</v>
      </c>
      <c r="AW718">
        <v>55</v>
      </c>
      <c r="AX718">
        <v>26</v>
      </c>
      <c r="AY718">
        <v>4</v>
      </c>
      <c r="AZ718">
        <v>5</v>
      </c>
      <c r="BA718" s="42">
        <f t="shared" si="246"/>
        <v>9</v>
      </c>
      <c r="BB718">
        <v>5.12</v>
      </c>
      <c r="BC718">
        <v>26.909099999999999</v>
      </c>
      <c r="BD718" s="20">
        <v>66.099999999999994</v>
      </c>
      <c r="BE718" s="20">
        <f t="shared" si="247"/>
        <v>149.1</v>
      </c>
      <c r="BF718" s="20">
        <f t="shared" si="248"/>
        <v>15.30093899122582</v>
      </c>
      <c r="BG718">
        <v>167</v>
      </c>
      <c r="BH718">
        <v>195</v>
      </c>
      <c r="BI718">
        <v>128</v>
      </c>
      <c r="BJ718" s="41">
        <f t="shared" si="249"/>
        <v>0.56610169491525419</v>
      </c>
      <c r="BK718">
        <v>124</v>
      </c>
      <c r="BL718">
        <v>124</v>
      </c>
      <c r="BM718">
        <v>54</v>
      </c>
      <c r="BN718" s="42">
        <f t="shared" si="250"/>
        <v>70</v>
      </c>
      <c r="BO718">
        <v>18</v>
      </c>
      <c r="BP718">
        <v>14</v>
      </c>
      <c r="BQ718">
        <v>8</v>
      </c>
      <c r="BR718">
        <v>23</v>
      </c>
      <c r="BS718" s="41">
        <f t="shared" si="251"/>
        <v>5.2873563218390804E-2</v>
      </c>
      <c r="BT718">
        <v>19</v>
      </c>
      <c r="BU718">
        <v>21</v>
      </c>
      <c r="BV718" s="41">
        <f t="shared" si="252"/>
        <v>0.47499999999999998</v>
      </c>
      <c r="BW718">
        <v>8</v>
      </c>
      <c r="BX718">
        <v>8</v>
      </c>
      <c r="BY718">
        <v>1</v>
      </c>
      <c r="BZ718">
        <v>7</v>
      </c>
      <c r="CA718">
        <v>10</v>
      </c>
      <c r="CB718">
        <v>6</v>
      </c>
      <c r="CC718">
        <v>2</v>
      </c>
      <c r="CD718">
        <v>5</v>
      </c>
      <c r="CE718">
        <v>12</v>
      </c>
      <c r="CF718">
        <v>11</v>
      </c>
      <c r="CG718">
        <v>14</v>
      </c>
      <c r="CH718">
        <v>8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17</v>
      </c>
      <c r="DA718">
        <v>7</v>
      </c>
      <c r="DB718">
        <v>2</v>
      </c>
      <c r="DC718">
        <v>10</v>
      </c>
      <c r="DD718">
        <v>12</v>
      </c>
      <c r="DE718">
        <v>6</v>
      </c>
      <c r="DF718">
        <v>2</v>
      </c>
      <c r="DG718">
        <v>16</v>
      </c>
      <c r="DH718">
        <v>49</v>
      </c>
      <c r="DI718">
        <v>10</v>
      </c>
      <c r="DJ718">
        <v>49</v>
      </c>
      <c r="DK718">
        <v>27</v>
      </c>
      <c r="DL718">
        <v>22</v>
      </c>
      <c r="DM718">
        <v>31</v>
      </c>
      <c r="DN718">
        <v>9</v>
      </c>
      <c r="DO718">
        <v>22</v>
      </c>
      <c r="DP718" s="42">
        <f t="shared" si="253"/>
        <v>-39</v>
      </c>
      <c r="DQ718" s="20">
        <v>-18.63</v>
      </c>
      <c r="DR718">
        <v>21</v>
      </c>
      <c r="DS718">
        <v>22</v>
      </c>
      <c r="DT718">
        <v>0</v>
      </c>
      <c r="DU718">
        <v>5</v>
      </c>
      <c r="DV718">
        <v>1</v>
      </c>
      <c r="DW718">
        <v>470</v>
      </c>
      <c r="DX718">
        <v>549</v>
      </c>
      <c r="DY718">
        <v>366</v>
      </c>
      <c r="DZ718">
        <v>412</v>
      </c>
      <c r="EA718">
        <v>257</v>
      </c>
      <c r="EB718">
        <v>324</v>
      </c>
      <c r="EC718">
        <v>18.63</v>
      </c>
      <c r="ED718">
        <v>22.89</v>
      </c>
      <c r="EE718">
        <v>14</v>
      </c>
      <c r="EF718">
        <v>28</v>
      </c>
      <c r="EG718" s="41">
        <f t="shared" si="254"/>
        <v>5.4474708171206226E-2</v>
      </c>
      <c r="EH718" s="43">
        <f t="shared" si="255"/>
        <v>0.91358024691358031</v>
      </c>
      <c r="EI718" s="44">
        <f t="shared" si="256"/>
        <v>0.96805495508478656</v>
      </c>
      <c r="EJ718">
        <v>472</v>
      </c>
      <c r="EK718">
        <v>547</v>
      </c>
      <c r="EL718">
        <v>368</v>
      </c>
      <c r="EM718">
        <v>410</v>
      </c>
      <c r="EN718">
        <v>258</v>
      </c>
      <c r="EO718">
        <v>322</v>
      </c>
      <c r="EP718">
        <v>14</v>
      </c>
      <c r="EQ718">
        <v>27</v>
      </c>
      <c r="ER718">
        <v>186</v>
      </c>
      <c r="ES718">
        <v>251</v>
      </c>
      <c r="ET718">
        <v>81</v>
      </c>
      <c r="EU718">
        <v>91</v>
      </c>
      <c r="EV718">
        <v>10</v>
      </c>
      <c r="EW718">
        <v>13</v>
      </c>
      <c r="EX718">
        <v>80</v>
      </c>
      <c r="EY718">
        <v>66</v>
      </c>
      <c r="EZ718">
        <v>-0.4</v>
      </c>
      <c r="FA718">
        <v>0.1</v>
      </c>
      <c r="FB718">
        <v>-0.30000000000000004</v>
      </c>
      <c r="FC718" s="20">
        <v>2.46</v>
      </c>
      <c r="FD718" s="26">
        <f t="shared" si="257"/>
        <v>3.2800000000000003E-2</v>
      </c>
      <c r="FE718">
        <v>0.40529999999999999</v>
      </c>
      <c r="FF718">
        <v>-0.49</v>
      </c>
      <c r="FG718">
        <v>-0.23</v>
      </c>
      <c r="FH718">
        <v>-0.72</v>
      </c>
      <c r="FL718" s="42">
        <f t="shared" si="258"/>
        <v>381</v>
      </c>
      <c r="FM718" s="20">
        <f t="shared" si="259"/>
        <v>6.2857142857142856</v>
      </c>
      <c r="FN718" s="41">
        <v>1.3553719000000001E-2</v>
      </c>
      <c r="FO718" s="20">
        <f t="shared" si="260"/>
        <v>-12.2</v>
      </c>
      <c r="FP718" s="20">
        <f t="shared" si="261"/>
        <v>5.274</v>
      </c>
      <c r="FQ718" s="20">
        <f t="shared" si="262"/>
        <v>104.57180973882704</v>
      </c>
      <c r="FV718" t="s">
        <v>711</v>
      </c>
      <c r="FW718" s="45">
        <v>800000</v>
      </c>
      <c r="FX718" s="45">
        <v>825000</v>
      </c>
      <c r="FY718">
        <v>205</v>
      </c>
      <c r="FZ718">
        <v>8</v>
      </c>
      <c r="GA718">
        <v>17</v>
      </c>
      <c r="GB718">
        <v>25</v>
      </c>
      <c r="GC718">
        <v>-19</v>
      </c>
      <c r="GD718">
        <v>562</v>
      </c>
      <c r="GE718">
        <v>133</v>
      </c>
      <c r="GF718">
        <v>1663</v>
      </c>
      <c r="GG718">
        <v>-1.2</v>
      </c>
      <c r="GH718">
        <v>1.2</v>
      </c>
      <c r="GI718">
        <v>0</v>
      </c>
      <c r="GJ718" s="42">
        <f t="shared" si="263"/>
        <v>-12.2</v>
      </c>
    </row>
    <row r="719" spans="1:192" x14ac:dyDescent="0.45">
      <c r="A719" s="40">
        <v>34035</v>
      </c>
      <c r="B719" t="s">
        <v>3614</v>
      </c>
      <c r="C719" t="s">
        <v>106</v>
      </c>
      <c r="D719" t="s">
        <v>107</v>
      </c>
      <c r="E719" t="s">
        <v>107</v>
      </c>
      <c r="F719">
        <v>72</v>
      </c>
      <c r="G719">
        <v>178</v>
      </c>
      <c r="H719">
        <v>2011</v>
      </c>
      <c r="I719">
        <v>7</v>
      </c>
      <c r="J719">
        <v>199</v>
      </c>
      <c r="K719" t="s">
        <v>92</v>
      </c>
      <c r="L719">
        <v>2017</v>
      </c>
      <c r="M719">
        <v>24</v>
      </c>
      <c r="N719">
        <v>1</v>
      </c>
      <c r="O719">
        <v>8476283</v>
      </c>
      <c r="P719" t="s">
        <v>3615</v>
      </c>
      <c r="Q719" t="s">
        <v>3616</v>
      </c>
      <c r="R719" t="s">
        <v>3617</v>
      </c>
      <c r="S719" t="s">
        <v>486</v>
      </c>
      <c r="T719" t="s">
        <v>716</v>
      </c>
      <c r="U719" t="s">
        <v>159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31</v>
      </c>
      <c r="AB719">
        <v>82</v>
      </c>
      <c r="AC719" s="26">
        <f t="shared" si="242"/>
        <v>0</v>
      </c>
      <c r="AD719" s="20">
        <f t="shared" si="243"/>
        <v>0</v>
      </c>
      <c r="AE719" s="20">
        <v>0</v>
      </c>
      <c r="AF719">
        <v>0</v>
      </c>
      <c r="AG719">
        <v>0.7</v>
      </c>
      <c r="AH719">
        <v>2</v>
      </c>
      <c r="AI719">
        <v>25</v>
      </c>
      <c r="AJ719">
        <v>1205</v>
      </c>
      <c r="AK719" s="20">
        <v>20.083333333333002</v>
      </c>
      <c r="AL719">
        <v>20.079999999999998</v>
      </c>
      <c r="AM719">
        <v>20</v>
      </c>
      <c r="AN719" s="26">
        <f t="shared" si="244"/>
        <v>10.041666666666666</v>
      </c>
      <c r="AO719">
        <v>17.059999999999999</v>
      </c>
      <c r="AP719" s="41">
        <f t="shared" si="245"/>
        <v>0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1</v>
      </c>
      <c r="AW719">
        <v>3</v>
      </c>
      <c r="AX719">
        <v>0</v>
      </c>
      <c r="AY719">
        <v>0</v>
      </c>
      <c r="AZ719">
        <v>1</v>
      </c>
      <c r="BA719" s="42">
        <f t="shared" si="246"/>
        <v>1</v>
      </c>
      <c r="BB719">
        <v>0.23</v>
      </c>
      <c r="BC719">
        <v>13</v>
      </c>
      <c r="BD719" s="20">
        <v>0</v>
      </c>
      <c r="BE719" s="20">
        <f t="shared" si="247"/>
        <v>3</v>
      </c>
      <c r="BF719" s="20">
        <f t="shared" si="248"/>
        <v>8.9641434262948216</v>
      </c>
      <c r="BG719">
        <v>8</v>
      </c>
      <c r="BH719">
        <v>2</v>
      </c>
      <c r="BI719">
        <v>6</v>
      </c>
      <c r="BJ719" s="41">
        <f t="shared" si="249"/>
        <v>0.5714285714285714</v>
      </c>
      <c r="BK719">
        <v>0</v>
      </c>
      <c r="BL719">
        <v>0</v>
      </c>
      <c r="BM719">
        <v>0</v>
      </c>
      <c r="BN719" s="42">
        <f t="shared" si="250"/>
        <v>0</v>
      </c>
      <c r="BO719">
        <v>2</v>
      </c>
      <c r="BP719">
        <v>2</v>
      </c>
      <c r="BQ719">
        <v>2</v>
      </c>
      <c r="BR719">
        <v>0</v>
      </c>
      <c r="BS719" s="41">
        <f t="shared" si="251"/>
        <v>0</v>
      </c>
      <c r="BT719">
        <v>0</v>
      </c>
      <c r="BU719">
        <v>0</v>
      </c>
      <c r="BV719" s="41">
        <f t="shared" si="252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2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 s="42">
        <f t="shared" si="253"/>
        <v>-1</v>
      </c>
      <c r="DQ719" s="20">
        <v>-1.0169999999999999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28</v>
      </c>
      <c r="DX719">
        <v>15</v>
      </c>
      <c r="DY719">
        <v>21</v>
      </c>
      <c r="DZ719">
        <v>9</v>
      </c>
      <c r="EA719">
        <v>16</v>
      </c>
      <c r="EB719">
        <v>2</v>
      </c>
      <c r="EC719">
        <v>1.28</v>
      </c>
      <c r="ED719">
        <v>0.64</v>
      </c>
      <c r="EE719">
        <v>0</v>
      </c>
      <c r="EF719">
        <v>0</v>
      </c>
      <c r="EG719" s="41">
        <f t="shared" si="254"/>
        <v>0</v>
      </c>
      <c r="EH719" s="43">
        <f t="shared" si="255"/>
        <v>1</v>
      </c>
      <c r="EI719" s="44">
        <f t="shared" si="256"/>
        <v>1</v>
      </c>
      <c r="EJ719">
        <v>28</v>
      </c>
      <c r="EK719">
        <v>15</v>
      </c>
      <c r="EL719">
        <v>21</v>
      </c>
      <c r="EM719">
        <v>9</v>
      </c>
      <c r="EN719">
        <v>16</v>
      </c>
      <c r="EO719">
        <v>2</v>
      </c>
      <c r="EP719">
        <v>0</v>
      </c>
      <c r="EQ719">
        <v>0</v>
      </c>
      <c r="ER719">
        <v>15</v>
      </c>
      <c r="ES719">
        <v>7</v>
      </c>
      <c r="ET719">
        <v>3</v>
      </c>
      <c r="EU719">
        <v>3</v>
      </c>
      <c r="EV719">
        <v>0</v>
      </c>
      <c r="EW719">
        <v>0</v>
      </c>
      <c r="EX719">
        <v>3</v>
      </c>
      <c r="EY719">
        <v>2</v>
      </c>
      <c r="EZ719">
        <v>-0.1</v>
      </c>
      <c r="FA719">
        <v>0</v>
      </c>
      <c r="FB719">
        <v>0</v>
      </c>
      <c r="FC719" s="20">
        <v>0.52</v>
      </c>
      <c r="FD719" s="26">
        <f t="shared" si="257"/>
        <v>0.26</v>
      </c>
      <c r="FE719">
        <v>5.0000000000000001E-4</v>
      </c>
      <c r="FF719">
        <v>0</v>
      </c>
      <c r="FG719">
        <v>0</v>
      </c>
      <c r="FH719">
        <v>0</v>
      </c>
      <c r="FL719" s="42">
        <f t="shared" si="258"/>
        <v>2</v>
      </c>
      <c r="FM719" s="20">
        <f t="shared" si="259"/>
        <v>2</v>
      </c>
      <c r="FN719" s="41">
        <v>0</v>
      </c>
      <c r="FO719" s="20">
        <f t="shared" si="260"/>
        <v>-0.2</v>
      </c>
      <c r="FP719" s="20">
        <f t="shared" si="261"/>
        <v>-0.20339999999999997</v>
      </c>
      <c r="FQ719" s="20">
        <f t="shared" si="262"/>
        <v>128.48605577689244</v>
      </c>
      <c r="FV719" t="s">
        <v>711</v>
      </c>
      <c r="FW719" s="45">
        <v>650000</v>
      </c>
      <c r="FX719" s="45">
        <v>650000</v>
      </c>
      <c r="FY719">
        <v>2</v>
      </c>
      <c r="FZ719">
        <v>0</v>
      </c>
      <c r="GA719">
        <v>0</v>
      </c>
      <c r="GB719">
        <v>0</v>
      </c>
      <c r="GC719">
        <v>0</v>
      </c>
      <c r="GD719">
        <v>2</v>
      </c>
      <c r="GE719">
        <v>1</v>
      </c>
      <c r="GF719">
        <v>20</v>
      </c>
      <c r="GG719">
        <v>-0.1</v>
      </c>
      <c r="GH719">
        <v>0</v>
      </c>
      <c r="GI719">
        <v>0</v>
      </c>
      <c r="GJ719" s="42">
        <f t="shared" si="263"/>
        <v>-0.2</v>
      </c>
    </row>
    <row r="720" spans="1:192" x14ac:dyDescent="0.45">
      <c r="A720" s="40">
        <v>34086</v>
      </c>
      <c r="B720" t="s">
        <v>3618</v>
      </c>
      <c r="C720" t="s">
        <v>145</v>
      </c>
      <c r="D720" t="s">
        <v>91</v>
      </c>
      <c r="E720" t="s">
        <v>91</v>
      </c>
      <c r="F720">
        <v>68</v>
      </c>
      <c r="G720">
        <v>178</v>
      </c>
      <c r="H720">
        <v>2011</v>
      </c>
      <c r="I720">
        <v>7</v>
      </c>
      <c r="J720">
        <v>201</v>
      </c>
      <c r="K720" t="s">
        <v>92</v>
      </c>
      <c r="L720">
        <v>2016</v>
      </c>
      <c r="M720">
        <v>24</v>
      </c>
      <c r="N720">
        <v>2</v>
      </c>
      <c r="O720">
        <v>8476285</v>
      </c>
      <c r="P720" t="s">
        <v>3619</v>
      </c>
      <c r="Q720" t="s">
        <v>3620</v>
      </c>
      <c r="R720" t="s">
        <v>3621</v>
      </c>
      <c r="S720" t="s">
        <v>420</v>
      </c>
      <c r="T720" t="s">
        <v>716</v>
      </c>
      <c r="U720" t="s">
        <v>153</v>
      </c>
      <c r="V720">
        <v>10</v>
      </c>
      <c r="W720">
        <v>2</v>
      </c>
      <c r="X720">
        <v>3</v>
      </c>
      <c r="Y720">
        <v>2</v>
      </c>
      <c r="Z720">
        <v>5</v>
      </c>
      <c r="AA720">
        <v>23</v>
      </c>
      <c r="AB720">
        <v>95</v>
      </c>
      <c r="AC720" s="26">
        <f t="shared" si="242"/>
        <v>0.5</v>
      </c>
      <c r="AD720" s="20">
        <f t="shared" si="243"/>
        <v>3</v>
      </c>
      <c r="AE720" s="20">
        <v>1.879</v>
      </c>
      <c r="AF720">
        <v>6</v>
      </c>
      <c r="AG720">
        <v>-0.7</v>
      </c>
      <c r="AH720">
        <v>0</v>
      </c>
      <c r="AI720">
        <v>184</v>
      </c>
      <c r="AJ720">
        <v>8202</v>
      </c>
      <c r="AK720" s="20">
        <v>136.69999999999999</v>
      </c>
      <c r="AL720">
        <v>136.69999999999999</v>
      </c>
      <c r="AM720">
        <v>137</v>
      </c>
      <c r="AN720" s="26">
        <f t="shared" si="244"/>
        <v>13.669999999999998</v>
      </c>
      <c r="AO720">
        <v>22.85</v>
      </c>
      <c r="AP720" s="41">
        <f t="shared" si="245"/>
        <v>0.45454545454545453</v>
      </c>
      <c r="AQ720">
        <v>22</v>
      </c>
      <c r="AR720">
        <v>22</v>
      </c>
      <c r="AS720">
        <v>22</v>
      </c>
      <c r="AT720">
        <v>19</v>
      </c>
      <c r="AU720">
        <v>19</v>
      </c>
      <c r="AV720">
        <v>17</v>
      </c>
      <c r="AW720">
        <v>15</v>
      </c>
      <c r="AX720">
        <v>8</v>
      </c>
      <c r="AY720">
        <v>0</v>
      </c>
      <c r="AZ720">
        <v>2</v>
      </c>
      <c r="BA720" s="42">
        <f t="shared" si="246"/>
        <v>2</v>
      </c>
      <c r="BB720">
        <v>1.62</v>
      </c>
      <c r="BC720">
        <v>22.882400000000001</v>
      </c>
      <c r="BD720" s="20">
        <v>19</v>
      </c>
      <c r="BE720" s="20">
        <f t="shared" si="247"/>
        <v>41</v>
      </c>
      <c r="BF720" s="20">
        <f t="shared" si="248"/>
        <v>17.995610826627654</v>
      </c>
      <c r="BG720">
        <v>37</v>
      </c>
      <c r="BH720">
        <v>45</v>
      </c>
      <c r="BI720">
        <v>68</v>
      </c>
      <c r="BJ720" s="41">
        <f t="shared" si="249"/>
        <v>0.35238095238095241</v>
      </c>
      <c r="BK720">
        <v>11</v>
      </c>
      <c r="BL720">
        <v>11</v>
      </c>
      <c r="BM720">
        <v>23</v>
      </c>
      <c r="BN720" s="42">
        <f t="shared" si="250"/>
        <v>-12</v>
      </c>
      <c r="BO720">
        <v>2</v>
      </c>
      <c r="BP720">
        <v>5</v>
      </c>
      <c r="BQ720">
        <v>1</v>
      </c>
      <c r="BR720">
        <v>8</v>
      </c>
      <c r="BS720" s="41">
        <f t="shared" si="251"/>
        <v>6.4000000000000001E-2</v>
      </c>
      <c r="BT720">
        <v>78</v>
      </c>
      <c r="BU720">
        <v>59</v>
      </c>
      <c r="BV720" s="41">
        <f t="shared" si="252"/>
        <v>0.56934306569343063</v>
      </c>
      <c r="BW720">
        <v>42</v>
      </c>
      <c r="BX720">
        <v>22</v>
      </c>
      <c r="BY720">
        <v>20</v>
      </c>
      <c r="BZ720">
        <v>19</v>
      </c>
      <c r="CA720">
        <v>16</v>
      </c>
      <c r="CB720">
        <v>18</v>
      </c>
      <c r="CC720">
        <v>28</v>
      </c>
      <c r="CD720">
        <v>14</v>
      </c>
      <c r="CE720">
        <v>30</v>
      </c>
      <c r="CF720">
        <v>26</v>
      </c>
      <c r="CG720">
        <v>33</v>
      </c>
      <c r="CH720">
        <v>24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</v>
      </c>
      <c r="CW720">
        <v>0</v>
      </c>
      <c r="CX720">
        <v>0</v>
      </c>
      <c r="CY720">
        <v>0</v>
      </c>
      <c r="CZ720">
        <v>2</v>
      </c>
      <c r="DA720">
        <v>1</v>
      </c>
      <c r="DB720">
        <v>1</v>
      </c>
      <c r="DC720">
        <v>2</v>
      </c>
      <c r="DD720">
        <v>2</v>
      </c>
      <c r="DE720">
        <v>0</v>
      </c>
      <c r="DF720">
        <v>0</v>
      </c>
      <c r="DG720">
        <v>11</v>
      </c>
      <c r="DH720">
        <v>0</v>
      </c>
      <c r="DI720">
        <v>4</v>
      </c>
      <c r="DJ720">
        <v>0</v>
      </c>
      <c r="DK720">
        <v>0</v>
      </c>
      <c r="DL720">
        <v>0</v>
      </c>
      <c r="DM720">
        <v>4</v>
      </c>
      <c r="DN720">
        <v>4</v>
      </c>
      <c r="DO720">
        <v>0</v>
      </c>
      <c r="DP720" s="42">
        <f t="shared" si="253"/>
        <v>4</v>
      </c>
      <c r="DQ720" s="20">
        <v>3.8109999999999999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100</v>
      </c>
      <c r="DX720">
        <v>157</v>
      </c>
      <c r="DY720">
        <v>73</v>
      </c>
      <c r="DZ720">
        <v>117</v>
      </c>
      <c r="EA720">
        <v>58</v>
      </c>
      <c r="EB720">
        <v>83</v>
      </c>
      <c r="EC720">
        <v>4.49</v>
      </c>
      <c r="ED720">
        <v>7.8</v>
      </c>
      <c r="EE720">
        <v>11</v>
      </c>
      <c r="EF720">
        <v>6</v>
      </c>
      <c r="EG720" s="41">
        <f t="shared" si="254"/>
        <v>0.18965517241379309</v>
      </c>
      <c r="EH720" s="43">
        <f t="shared" si="255"/>
        <v>0.92771084337349397</v>
      </c>
      <c r="EI720" s="44">
        <f t="shared" si="256"/>
        <v>1.1173660157872871</v>
      </c>
      <c r="EJ720">
        <v>99</v>
      </c>
      <c r="EK720">
        <v>157</v>
      </c>
      <c r="EL720">
        <v>72</v>
      </c>
      <c r="EM720">
        <v>117</v>
      </c>
      <c r="EN720">
        <v>57</v>
      </c>
      <c r="EO720">
        <v>83</v>
      </c>
      <c r="EP720">
        <v>10</v>
      </c>
      <c r="EQ720">
        <v>6</v>
      </c>
      <c r="ER720">
        <v>45</v>
      </c>
      <c r="ES720">
        <v>84</v>
      </c>
      <c r="ET720">
        <v>21</v>
      </c>
      <c r="EU720">
        <v>33</v>
      </c>
      <c r="EV720">
        <v>6</v>
      </c>
      <c r="EW720">
        <v>2</v>
      </c>
      <c r="EX720">
        <v>5</v>
      </c>
      <c r="EY720">
        <v>8</v>
      </c>
      <c r="EZ720">
        <v>0.30000000000000004</v>
      </c>
      <c r="FA720">
        <v>0.30000000000000004</v>
      </c>
      <c r="FB720">
        <v>0.7</v>
      </c>
      <c r="FC720" s="20">
        <v>5.92</v>
      </c>
      <c r="FD720" s="26">
        <f t="shared" si="257"/>
        <v>0.59199999999999997</v>
      </c>
      <c r="FE720">
        <v>0.40700000000000003</v>
      </c>
      <c r="FF720">
        <v>0.11</v>
      </c>
      <c r="FG720">
        <v>-0.15</v>
      </c>
      <c r="FH720">
        <v>-0.04</v>
      </c>
      <c r="FL720" s="42">
        <f t="shared" si="258"/>
        <v>19</v>
      </c>
      <c r="FM720" s="20">
        <f t="shared" si="259"/>
        <v>0</v>
      </c>
      <c r="FN720" s="41">
        <v>5.6944444400000002E-2</v>
      </c>
      <c r="FO720" s="20">
        <f t="shared" si="260"/>
        <v>5</v>
      </c>
      <c r="FP720" s="20">
        <f t="shared" si="261"/>
        <v>5.7622</v>
      </c>
      <c r="FQ720" s="20">
        <f t="shared" si="262"/>
        <v>112.80175566934895</v>
      </c>
      <c r="FV720" t="s">
        <v>711</v>
      </c>
      <c r="FW720" s="45">
        <v>650000</v>
      </c>
      <c r="FX720" s="45">
        <v>650000</v>
      </c>
      <c r="FY720">
        <v>20</v>
      </c>
      <c r="FZ720">
        <v>3</v>
      </c>
      <c r="GA720">
        <v>4</v>
      </c>
      <c r="GB720">
        <v>7</v>
      </c>
      <c r="GC720">
        <v>3</v>
      </c>
      <c r="GD720">
        <v>2</v>
      </c>
      <c r="GE720">
        <v>26</v>
      </c>
      <c r="GF720">
        <v>251</v>
      </c>
      <c r="GG720">
        <v>0.30000000000000004</v>
      </c>
      <c r="GH720">
        <v>0.30000000000000004</v>
      </c>
      <c r="GI720">
        <v>0.7</v>
      </c>
      <c r="GJ720" s="42">
        <f t="shared" si="263"/>
        <v>5</v>
      </c>
    </row>
    <row r="721" spans="1:192" x14ac:dyDescent="0.45">
      <c r="A721" s="40">
        <v>30796</v>
      </c>
      <c r="B721" t="s">
        <v>98</v>
      </c>
      <c r="D721" t="s">
        <v>99</v>
      </c>
      <c r="E721" t="s">
        <v>99</v>
      </c>
      <c r="F721">
        <v>73</v>
      </c>
      <c r="G721">
        <v>188</v>
      </c>
      <c r="H721">
        <v>2002</v>
      </c>
      <c r="I721">
        <v>3</v>
      </c>
      <c r="J721">
        <v>87</v>
      </c>
      <c r="K721" t="s">
        <v>92</v>
      </c>
      <c r="L721">
        <v>2006</v>
      </c>
      <c r="M721">
        <v>33</v>
      </c>
      <c r="N721">
        <v>12</v>
      </c>
      <c r="O721">
        <v>8470144</v>
      </c>
      <c r="P721" t="s">
        <v>3622</v>
      </c>
      <c r="Q721" t="s">
        <v>3623</v>
      </c>
      <c r="R721" t="s">
        <v>3624</v>
      </c>
      <c r="S721" t="s">
        <v>3625</v>
      </c>
      <c r="T721" t="s">
        <v>716</v>
      </c>
      <c r="U721" t="s">
        <v>298</v>
      </c>
      <c r="V721">
        <v>79</v>
      </c>
      <c r="W721">
        <v>16</v>
      </c>
      <c r="X721">
        <v>17</v>
      </c>
      <c r="Y721">
        <v>11</v>
      </c>
      <c r="Z721">
        <v>33</v>
      </c>
      <c r="AA721">
        <v>8</v>
      </c>
      <c r="AB721">
        <v>30</v>
      </c>
      <c r="AC721" s="26">
        <f t="shared" si="242"/>
        <v>0.41772151898734178</v>
      </c>
      <c r="AD721" s="20">
        <f t="shared" si="243"/>
        <v>-11.978102189781019</v>
      </c>
      <c r="AE721" s="20">
        <v>12.978</v>
      </c>
      <c r="AF721">
        <v>1</v>
      </c>
      <c r="AG721">
        <v>-5.5</v>
      </c>
      <c r="AH721">
        <v>14</v>
      </c>
      <c r="AI721">
        <v>1848</v>
      </c>
      <c r="AJ721">
        <v>75023</v>
      </c>
      <c r="AK721" s="20">
        <v>1250.3833333333</v>
      </c>
      <c r="AL721">
        <v>1234.72</v>
      </c>
      <c r="AM721">
        <v>1250</v>
      </c>
      <c r="AN721" s="26">
        <f t="shared" si="244"/>
        <v>15.827637130801689</v>
      </c>
      <c r="AO721">
        <v>26.34</v>
      </c>
      <c r="AP721" s="41">
        <f t="shared" si="245"/>
        <v>0.66</v>
      </c>
      <c r="AQ721">
        <v>233</v>
      </c>
      <c r="AR721">
        <v>237</v>
      </c>
      <c r="AS721">
        <v>237</v>
      </c>
      <c r="AT721">
        <v>186</v>
      </c>
      <c r="AU721">
        <v>190</v>
      </c>
      <c r="AV721">
        <v>134</v>
      </c>
      <c r="AW721">
        <v>125</v>
      </c>
      <c r="AX721">
        <v>43</v>
      </c>
      <c r="AY721">
        <v>9</v>
      </c>
      <c r="AZ721">
        <v>15</v>
      </c>
      <c r="BA721" s="42">
        <f t="shared" si="246"/>
        <v>24</v>
      </c>
      <c r="BB721">
        <v>12.59</v>
      </c>
      <c r="BC721">
        <v>32.798499999999997</v>
      </c>
      <c r="BD721" s="20">
        <v>192</v>
      </c>
      <c r="BE721" s="20">
        <f t="shared" si="247"/>
        <v>425</v>
      </c>
      <c r="BF721" s="20">
        <f t="shared" si="248"/>
        <v>20.652455617467929</v>
      </c>
      <c r="BG721">
        <v>398</v>
      </c>
      <c r="BH721">
        <v>463</v>
      </c>
      <c r="BI721">
        <v>528</v>
      </c>
      <c r="BJ721" s="41">
        <f t="shared" si="249"/>
        <v>0.42980561555075592</v>
      </c>
      <c r="BK721">
        <v>49</v>
      </c>
      <c r="BL721">
        <v>48</v>
      </c>
      <c r="BM721">
        <v>76</v>
      </c>
      <c r="BN721" s="42">
        <f t="shared" si="250"/>
        <v>-28</v>
      </c>
      <c r="BO721">
        <v>56</v>
      </c>
      <c r="BP721">
        <v>25</v>
      </c>
      <c r="BQ721">
        <v>29</v>
      </c>
      <c r="BR721">
        <v>62</v>
      </c>
      <c r="BS721" s="41">
        <f t="shared" si="251"/>
        <v>6.2689585439838214E-2</v>
      </c>
      <c r="BT721">
        <v>483</v>
      </c>
      <c r="BU721">
        <v>558</v>
      </c>
      <c r="BV721" s="41">
        <f t="shared" si="252"/>
        <v>0.46397694524495675</v>
      </c>
      <c r="BW721">
        <v>174</v>
      </c>
      <c r="BX721">
        <v>210</v>
      </c>
      <c r="BY721">
        <v>188</v>
      </c>
      <c r="BZ721">
        <v>196</v>
      </c>
      <c r="CA721">
        <v>121</v>
      </c>
      <c r="CB721">
        <v>152</v>
      </c>
      <c r="CC721">
        <v>137</v>
      </c>
      <c r="CD721">
        <v>156</v>
      </c>
      <c r="CE721">
        <v>161</v>
      </c>
      <c r="CF721">
        <v>201</v>
      </c>
      <c r="CG721">
        <v>277</v>
      </c>
      <c r="CH721">
        <v>337</v>
      </c>
      <c r="CI721">
        <v>0</v>
      </c>
      <c r="CJ721">
        <v>0</v>
      </c>
      <c r="CK721">
        <v>2</v>
      </c>
      <c r="CL721">
        <v>3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2</v>
      </c>
      <c r="CT721">
        <v>1</v>
      </c>
      <c r="CU721">
        <v>0</v>
      </c>
      <c r="CV721">
        <v>12</v>
      </c>
      <c r="CW721">
        <v>1</v>
      </c>
      <c r="CX721">
        <v>5</v>
      </c>
      <c r="CY721">
        <v>6</v>
      </c>
      <c r="CZ721">
        <v>44</v>
      </c>
      <c r="DA721">
        <v>22</v>
      </c>
      <c r="DB721">
        <v>0</v>
      </c>
      <c r="DC721">
        <v>11</v>
      </c>
      <c r="DD721">
        <v>22</v>
      </c>
      <c r="DE721">
        <v>4</v>
      </c>
      <c r="DF721">
        <v>0</v>
      </c>
      <c r="DG721">
        <v>75</v>
      </c>
      <c r="DH721">
        <v>7</v>
      </c>
      <c r="DI721">
        <v>16</v>
      </c>
      <c r="DJ721">
        <v>8</v>
      </c>
      <c r="DK721">
        <v>8</v>
      </c>
      <c r="DL721">
        <v>0</v>
      </c>
      <c r="DM721">
        <v>16</v>
      </c>
      <c r="DN721">
        <v>16</v>
      </c>
      <c r="DO721">
        <v>0</v>
      </c>
      <c r="DP721" s="42">
        <f t="shared" si="253"/>
        <v>9</v>
      </c>
      <c r="DQ721" s="20">
        <v>5.298</v>
      </c>
      <c r="DR721">
        <v>7</v>
      </c>
      <c r="DS721">
        <v>0</v>
      </c>
      <c r="DT721">
        <v>0</v>
      </c>
      <c r="DU721">
        <v>0</v>
      </c>
      <c r="DV721">
        <v>0</v>
      </c>
      <c r="DW721">
        <v>1041</v>
      </c>
      <c r="DX721">
        <v>1223</v>
      </c>
      <c r="DY721">
        <v>791</v>
      </c>
      <c r="DZ721">
        <v>927</v>
      </c>
      <c r="EA721">
        <v>556</v>
      </c>
      <c r="EB721">
        <v>681</v>
      </c>
      <c r="EC721">
        <v>49.87</v>
      </c>
      <c r="ED721">
        <v>63.56</v>
      </c>
      <c r="EE721">
        <v>50</v>
      </c>
      <c r="EF721">
        <v>62</v>
      </c>
      <c r="EG721" s="41">
        <f t="shared" si="254"/>
        <v>8.9928057553956831E-2</v>
      </c>
      <c r="EH721" s="43">
        <f t="shared" si="255"/>
        <v>0.90895741556534504</v>
      </c>
      <c r="EI721" s="44">
        <f t="shared" si="256"/>
        <v>0.99888547311930187</v>
      </c>
      <c r="EJ721">
        <v>1046</v>
      </c>
      <c r="EK721">
        <v>1239</v>
      </c>
      <c r="EL721">
        <v>796</v>
      </c>
      <c r="EM721">
        <v>936</v>
      </c>
      <c r="EN721">
        <v>562</v>
      </c>
      <c r="EO721">
        <v>686</v>
      </c>
      <c r="EP721">
        <v>50</v>
      </c>
      <c r="EQ721">
        <v>63</v>
      </c>
      <c r="ER721">
        <v>488</v>
      </c>
      <c r="ES721">
        <v>594</v>
      </c>
      <c r="ET721">
        <v>175</v>
      </c>
      <c r="EU721">
        <v>222</v>
      </c>
      <c r="EV721">
        <v>31</v>
      </c>
      <c r="EW721">
        <v>29</v>
      </c>
      <c r="EX721">
        <v>73</v>
      </c>
      <c r="EY721">
        <v>68</v>
      </c>
      <c r="EZ721">
        <v>1.5</v>
      </c>
      <c r="FA721">
        <v>1.6</v>
      </c>
      <c r="FB721">
        <v>3.1</v>
      </c>
      <c r="FC721" s="20">
        <v>32.840000000000003</v>
      </c>
      <c r="FD721" s="26">
        <f t="shared" si="257"/>
        <v>0.41569620253164563</v>
      </c>
      <c r="FE721">
        <v>2.2862</v>
      </c>
      <c r="FF721">
        <v>0.36</v>
      </c>
      <c r="FG721">
        <v>0.13</v>
      </c>
      <c r="FH721">
        <v>0.49</v>
      </c>
      <c r="FI721">
        <v>6</v>
      </c>
      <c r="FJ721">
        <v>4</v>
      </c>
      <c r="FK721">
        <v>3</v>
      </c>
      <c r="FL721" s="42">
        <f t="shared" si="258"/>
        <v>125</v>
      </c>
      <c r="FM721" s="20">
        <f t="shared" si="259"/>
        <v>11.142857142857142</v>
      </c>
      <c r="FN721" s="41">
        <v>8.4732627200000007E-2</v>
      </c>
      <c r="FO721" s="20">
        <f t="shared" si="260"/>
        <v>31.6</v>
      </c>
      <c r="FP721" s="20">
        <f t="shared" si="261"/>
        <v>34.059600000000003</v>
      </c>
      <c r="FQ721" s="20">
        <f t="shared" si="262"/>
        <v>110.01684592458209</v>
      </c>
      <c r="FR721">
        <v>3</v>
      </c>
      <c r="FS721" t="s">
        <v>189</v>
      </c>
      <c r="FT721">
        <v>192</v>
      </c>
      <c r="FU721" t="s">
        <v>702</v>
      </c>
      <c r="FV721" t="s">
        <v>711</v>
      </c>
      <c r="FW721" s="45">
        <v>6000000</v>
      </c>
      <c r="FX721" s="45">
        <v>5250000</v>
      </c>
      <c r="FY721">
        <v>764</v>
      </c>
      <c r="FZ721">
        <v>152</v>
      </c>
      <c r="GA721">
        <v>271</v>
      </c>
      <c r="GB721">
        <v>423</v>
      </c>
      <c r="GC721">
        <v>-14</v>
      </c>
      <c r="GD721">
        <v>144</v>
      </c>
      <c r="GE721">
        <v>1453</v>
      </c>
      <c r="GF721">
        <v>12860</v>
      </c>
      <c r="GG721">
        <v>27.3</v>
      </c>
      <c r="GH721">
        <v>13.9</v>
      </c>
      <c r="GI721">
        <v>41.2</v>
      </c>
      <c r="GJ721" s="42">
        <f t="shared" si="263"/>
        <v>31.6</v>
      </c>
    </row>
    <row r="722" spans="1:192" x14ac:dyDescent="0.45">
      <c r="A722" s="40">
        <v>33325</v>
      </c>
      <c r="B722" t="s">
        <v>3626</v>
      </c>
      <c r="D722" t="s">
        <v>399</v>
      </c>
      <c r="E722" t="s">
        <v>399</v>
      </c>
      <c r="F722">
        <v>72</v>
      </c>
      <c r="G722">
        <v>188</v>
      </c>
      <c r="H722">
        <v>2011</v>
      </c>
      <c r="I722">
        <v>7</v>
      </c>
      <c r="J722">
        <v>208</v>
      </c>
      <c r="K722" t="s">
        <v>92</v>
      </c>
      <c r="L722">
        <v>2012</v>
      </c>
      <c r="M722">
        <v>26</v>
      </c>
      <c r="N722">
        <v>6</v>
      </c>
      <c r="O722">
        <v>8476292</v>
      </c>
      <c r="P722" t="s">
        <v>3627</v>
      </c>
      <c r="Q722" t="s">
        <v>3628</v>
      </c>
      <c r="R722" t="s">
        <v>3629</v>
      </c>
      <c r="S722" t="s">
        <v>428</v>
      </c>
      <c r="T722" t="s">
        <v>725</v>
      </c>
      <c r="U722" t="s">
        <v>153</v>
      </c>
      <c r="V722">
        <v>56</v>
      </c>
      <c r="W722">
        <v>11</v>
      </c>
      <c r="X722">
        <v>24</v>
      </c>
      <c r="Y722">
        <v>11</v>
      </c>
      <c r="Z722">
        <v>35</v>
      </c>
      <c r="AA722">
        <v>10</v>
      </c>
      <c r="AB722">
        <v>65</v>
      </c>
      <c r="AC722" s="26">
        <f t="shared" si="242"/>
        <v>0.625</v>
      </c>
      <c r="AD722" s="20">
        <f t="shared" si="243"/>
        <v>-4.7654723127035865</v>
      </c>
      <c r="AE722" s="20">
        <v>12.53</v>
      </c>
      <c r="AF722">
        <v>16</v>
      </c>
      <c r="AG722">
        <v>5.5</v>
      </c>
      <c r="AH722">
        <v>6</v>
      </c>
      <c r="AI722">
        <v>1243</v>
      </c>
      <c r="AJ722">
        <v>57107</v>
      </c>
      <c r="AK722" s="20">
        <v>951.78333333333001</v>
      </c>
      <c r="AL722">
        <v>951.78</v>
      </c>
      <c r="AM722">
        <v>952</v>
      </c>
      <c r="AN722" s="26">
        <f t="shared" si="244"/>
        <v>16.996130952380952</v>
      </c>
      <c r="AO722">
        <v>28.26</v>
      </c>
      <c r="AP722" s="41">
        <f t="shared" si="245"/>
        <v>0.546875</v>
      </c>
      <c r="AQ722">
        <v>195</v>
      </c>
      <c r="AR722">
        <v>195</v>
      </c>
      <c r="AS722">
        <v>195</v>
      </c>
      <c r="AT722">
        <v>152</v>
      </c>
      <c r="AU722">
        <v>152</v>
      </c>
      <c r="AV722">
        <v>109</v>
      </c>
      <c r="AW722">
        <v>126</v>
      </c>
      <c r="AX722">
        <v>55</v>
      </c>
      <c r="AY722">
        <v>6</v>
      </c>
      <c r="AZ722">
        <v>11</v>
      </c>
      <c r="BA722" s="42">
        <f t="shared" si="246"/>
        <v>17</v>
      </c>
      <c r="BB722">
        <v>12.58</v>
      </c>
      <c r="BC722">
        <v>34.055</v>
      </c>
      <c r="BD722" s="20">
        <v>181.2</v>
      </c>
      <c r="BE722" s="20">
        <f t="shared" si="247"/>
        <v>376.2</v>
      </c>
      <c r="BF722" s="20">
        <f t="shared" si="248"/>
        <v>23.715564521212887</v>
      </c>
      <c r="BG722">
        <v>377</v>
      </c>
      <c r="BH722">
        <v>332</v>
      </c>
      <c r="BI722">
        <v>313</v>
      </c>
      <c r="BJ722" s="41">
        <f t="shared" si="249"/>
        <v>0.54637681159420293</v>
      </c>
      <c r="BK722">
        <v>80</v>
      </c>
      <c r="BL722">
        <v>80</v>
      </c>
      <c r="BM722">
        <v>83</v>
      </c>
      <c r="BN722" s="42">
        <f t="shared" si="250"/>
        <v>-3</v>
      </c>
      <c r="BO722">
        <v>43</v>
      </c>
      <c r="BP722">
        <v>41</v>
      </c>
      <c r="BQ722">
        <v>34</v>
      </c>
      <c r="BR722">
        <v>48</v>
      </c>
      <c r="BS722" s="41">
        <f t="shared" si="251"/>
        <v>6.8669527896995708E-2</v>
      </c>
      <c r="BT722">
        <v>7</v>
      </c>
      <c r="BU722">
        <v>24</v>
      </c>
      <c r="BV722" s="41">
        <f t="shared" si="252"/>
        <v>0.22580645161290322</v>
      </c>
      <c r="BW722">
        <v>2</v>
      </c>
      <c r="BX722">
        <v>10</v>
      </c>
      <c r="BY722">
        <v>1</v>
      </c>
      <c r="BZ722">
        <v>3</v>
      </c>
      <c r="CA722">
        <v>4</v>
      </c>
      <c r="CB722">
        <v>11</v>
      </c>
      <c r="CC722">
        <v>3</v>
      </c>
      <c r="CD722">
        <v>9</v>
      </c>
      <c r="CE722">
        <v>3</v>
      </c>
      <c r="CF722">
        <v>7</v>
      </c>
      <c r="CG722">
        <v>4</v>
      </c>
      <c r="CH722">
        <v>16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4</v>
      </c>
      <c r="CT722">
        <v>1</v>
      </c>
      <c r="CU722">
        <v>0</v>
      </c>
      <c r="CV722">
        <v>5</v>
      </c>
      <c r="CW722">
        <v>1</v>
      </c>
      <c r="CX722">
        <v>2</v>
      </c>
      <c r="CY722">
        <v>9</v>
      </c>
      <c r="CZ722">
        <v>31</v>
      </c>
      <c r="DA722">
        <v>6</v>
      </c>
      <c r="DB722">
        <v>2</v>
      </c>
      <c r="DC722">
        <v>8</v>
      </c>
      <c r="DD722">
        <v>19</v>
      </c>
      <c r="DE722">
        <v>10</v>
      </c>
      <c r="DF722">
        <v>0</v>
      </c>
      <c r="DG722">
        <v>64</v>
      </c>
      <c r="DH722">
        <v>3</v>
      </c>
      <c r="DI722">
        <v>18</v>
      </c>
      <c r="DJ722">
        <v>3</v>
      </c>
      <c r="DK722">
        <v>3</v>
      </c>
      <c r="DL722">
        <v>0</v>
      </c>
      <c r="DM722">
        <v>18</v>
      </c>
      <c r="DN722">
        <v>18</v>
      </c>
      <c r="DO722">
        <v>0</v>
      </c>
      <c r="DP722" s="42">
        <f t="shared" si="253"/>
        <v>15</v>
      </c>
      <c r="DQ722" s="20">
        <v>12.314</v>
      </c>
      <c r="DR722">
        <v>3</v>
      </c>
      <c r="DS722">
        <v>0</v>
      </c>
      <c r="DT722">
        <v>0</v>
      </c>
      <c r="DU722">
        <v>0</v>
      </c>
      <c r="DV722">
        <v>0</v>
      </c>
      <c r="DW722">
        <v>1012</v>
      </c>
      <c r="DX722">
        <v>881</v>
      </c>
      <c r="DY722">
        <v>756</v>
      </c>
      <c r="DZ722">
        <v>651</v>
      </c>
      <c r="EA722">
        <v>538</v>
      </c>
      <c r="EB722">
        <v>499</v>
      </c>
      <c r="EC722">
        <v>51.23</v>
      </c>
      <c r="ED722">
        <v>39.04</v>
      </c>
      <c r="EE722">
        <v>64</v>
      </c>
      <c r="EF722">
        <v>41</v>
      </c>
      <c r="EG722" s="41">
        <f t="shared" si="254"/>
        <v>0.11895910780669144</v>
      </c>
      <c r="EH722" s="43">
        <f t="shared" si="255"/>
        <v>0.9178356713426854</v>
      </c>
      <c r="EI722" s="44">
        <f t="shared" si="256"/>
        <v>1.0367947791493768</v>
      </c>
      <c r="EJ722">
        <v>1010</v>
      </c>
      <c r="EK722">
        <v>881</v>
      </c>
      <c r="EL722">
        <v>754</v>
      </c>
      <c r="EM722">
        <v>651</v>
      </c>
      <c r="EN722">
        <v>537</v>
      </c>
      <c r="EO722">
        <v>499</v>
      </c>
      <c r="EP722">
        <v>64</v>
      </c>
      <c r="EQ722">
        <v>41</v>
      </c>
      <c r="ER722">
        <v>559</v>
      </c>
      <c r="ES722">
        <v>410</v>
      </c>
      <c r="ET722">
        <v>214</v>
      </c>
      <c r="EU722">
        <v>154</v>
      </c>
      <c r="EV722">
        <v>32</v>
      </c>
      <c r="EW722">
        <v>22</v>
      </c>
      <c r="EX722">
        <v>54</v>
      </c>
      <c r="EY722">
        <v>65</v>
      </c>
      <c r="EZ722">
        <v>2.1</v>
      </c>
      <c r="FA722">
        <v>1.3</v>
      </c>
      <c r="FB722">
        <v>3.4</v>
      </c>
      <c r="FC722" s="20">
        <v>39.159999999999997</v>
      </c>
      <c r="FD722" s="26">
        <f t="shared" si="257"/>
        <v>0.69928571428571418</v>
      </c>
      <c r="FE722">
        <v>2.1095000000000002</v>
      </c>
      <c r="FF722">
        <v>1.29</v>
      </c>
      <c r="FG722">
        <v>0.13</v>
      </c>
      <c r="FH722">
        <v>1.42</v>
      </c>
      <c r="FL722" s="42">
        <f t="shared" si="258"/>
        <v>134</v>
      </c>
      <c r="FM722" s="20">
        <f t="shared" si="259"/>
        <v>38</v>
      </c>
      <c r="FN722" s="41">
        <v>5.7731694800000004E-2</v>
      </c>
      <c r="FO722" s="20">
        <f t="shared" si="260"/>
        <v>34.4</v>
      </c>
      <c r="FP722" s="20">
        <f t="shared" si="261"/>
        <v>37.462800000000001</v>
      </c>
      <c r="FQ722" s="20">
        <f t="shared" si="262"/>
        <v>119.3342999432642</v>
      </c>
      <c r="FR722">
        <v>4</v>
      </c>
      <c r="FS722" t="s">
        <v>111</v>
      </c>
      <c r="FT722">
        <v>195</v>
      </c>
      <c r="FV722" t="s">
        <v>711</v>
      </c>
      <c r="FW722" s="45">
        <v>5600000</v>
      </c>
      <c r="FX722" s="45">
        <v>5300000</v>
      </c>
      <c r="FY722">
        <v>363</v>
      </c>
      <c r="FZ722">
        <v>85</v>
      </c>
      <c r="GA722">
        <v>168</v>
      </c>
      <c r="GB722">
        <v>253</v>
      </c>
      <c r="GC722">
        <v>102</v>
      </c>
      <c r="GD722">
        <v>109</v>
      </c>
      <c r="GE722">
        <v>708</v>
      </c>
      <c r="GF722">
        <v>6429</v>
      </c>
      <c r="GG722">
        <v>19.5</v>
      </c>
      <c r="GH722">
        <v>10.7</v>
      </c>
      <c r="GI722">
        <v>30.3</v>
      </c>
      <c r="GJ722" s="42">
        <f t="shared" si="263"/>
        <v>34.4</v>
      </c>
    </row>
    <row r="723" spans="1:192" x14ac:dyDescent="0.45">
      <c r="A723" s="40">
        <v>33718</v>
      </c>
      <c r="B723" t="s">
        <v>379</v>
      </c>
      <c r="C723" t="s">
        <v>145</v>
      </c>
      <c r="D723" t="s">
        <v>91</v>
      </c>
      <c r="E723" t="s">
        <v>91</v>
      </c>
      <c r="F723">
        <v>71</v>
      </c>
      <c r="G723">
        <v>183</v>
      </c>
      <c r="H723">
        <v>2011</v>
      </c>
      <c r="I723">
        <v>7</v>
      </c>
      <c r="J723">
        <v>209</v>
      </c>
      <c r="K723" t="s">
        <v>92</v>
      </c>
      <c r="L723">
        <v>2014</v>
      </c>
      <c r="M723">
        <v>25</v>
      </c>
      <c r="N723">
        <v>4</v>
      </c>
      <c r="O723">
        <v>8476293</v>
      </c>
      <c r="P723" t="s">
        <v>3630</v>
      </c>
      <c r="Q723" t="s">
        <v>3631</v>
      </c>
      <c r="R723" t="s">
        <v>1127</v>
      </c>
      <c r="S723" t="s">
        <v>198</v>
      </c>
      <c r="T723" t="s">
        <v>716</v>
      </c>
      <c r="U723" t="s">
        <v>3632</v>
      </c>
      <c r="V723">
        <v>69</v>
      </c>
      <c r="W723">
        <v>6</v>
      </c>
      <c r="X723">
        <v>8</v>
      </c>
      <c r="Y723">
        <v>7</v>
      </c>
      <c r="Z723">
        <v>14</v>
      </c>
      <c r="AA723">
        <v>0</v>
      </c>
      <c r="AB723">
        <v>0</v>
      </c>
      <c r="AC723" s="26">
        <f t="shared" si="242"/>
        <v>0.20289855072463769</v>
      </c>
      <c r="AD723" s="20">
        <f t="shared" si="243"/>
        <v>-7.4368932038834963</v>
      </c>
      <c r="AE723" s="20">
        <v>5.407</v>
      </c>
      <c r="AF723">
        <v>-20</v>
      </c>
      <c r="AG723">
        <v>-8.9</v>
      </c>
      <c r="AH723">
        <v>8</v>
      </c>
      <c r="AI723">
        <v>1177</v>
      </c>
      <c r="AJ723">
        <v>50536</v>
      </c>
      <c r="AK723" s="20">
        <v>842.26666666666995</v>
      </c>
      <c r="AL723">
        <v>833.67</v>
      </c>
      <c r="AM723">
        <v>842</v>
      </c>
      <c r="AN723" s="26">
        <f t="shared" si="244"/>
        <v>12.206763285024154</v>
      </c>
      <c r="AO723">
        <v>20.66</v>
      </c>
      <c r="AP723" s="41">
        <f t="shared" si="245"/>
        <v>0.48275862068965519</v>
      </c>
      <c r="AQ723">
        <v>158</v>
      </c>
      <c r="AR723">
        <v>158</v>
      </c>
      <c r="AS723">
        <v>158</v>
      </c>
      <c r="AT723">
        <v>130</v>
      </c>
      <c r="AU723">
        <v>130</v>
      </c>
      <c r="AV723">
        <v>98</v>
      </c>
      <c r="AW723">
        <v>76</v>
      </c>
      <c r="AX723">
        <v>34</v>
      </c>
      <c r="AY723">
        <v>2</v>
      </c>
      <c r="AZ723">
        <v>6</v>
      </c>
      <c r="BA723" s="42">
        <f t="shared" si="246"/>
        <v>8</v>
      </c>
      <c r="BB723">
        <v>7.45</v>
      </c>
      <c r="BC723">
        <v>32.683700000000002</v>
      </c>
      <c r="BD723" s="20">
        <v>168.5</v>
      </c>
      <c r="BE723" s="20">
        <f t="shared" si="247"/>
        <v>326.5</v>
      </c>
      <c r="BF723" s="20">
        <f t="shared" si="248"/>
        <v>23.498506603332252</v>
      </c>
      <c r="BG723">
        <v>242</v>
      </c>
      <c r="BH723">
        <v>249</v>
      </c>
      <c r="BI723">
        <v>270</v>
      </c>
      <c r="BJ723" s="41">
        <f t="shared" si="249"/>
        <v>0.47265625</v>
      </c>
      <c r="BK723">
        <v>128</v>
      </c>
      <c r="BL723">
        <v>126</v>
      </c>
      <c r="BM723">
        <v>54</v>
      </c>
      <c r="BN723" s="42">
        <f t="shared" si="250"/>
        <v>72</v>
      </c>
      <c r="BO723">
        <v>32</v>
      </c>
      <c r="BP723">
        <v>14</v>
      </c>
      <c r="BQ723">
        <v>14</v>
      </c>
      <c r="BR723">
        <v>33</v>
      </c>
      <c r="BS723" s="41">
        <f t="shared" si="251"/>
        <v>4.7482014388489209E-2</v>
      </c>
      <c r="BT723">
        <v>10</v>
      </c>
      <c r="BU723">
        <v>9</v>
      </c>
      <c r="BV723" s="41">
        <f t="shared" si="252"/>
        <v>0.52631578947368418</v>
      </c>
      <c r="BW723">
        <v>3</v>
      </c>
      <c r="BX723">
        <v>2</v>
      </c>
      <c r="BY723">
        <v>3</v>
      </c>
      <c r="BZ723">
        <v>3</v>
      </c>
      <c r="CA723">
        <v>4</v>
      </c>
      <c r="CB723">
        <v>4</v>
      </c>
      <c r="CC723">
        <v>2</v>
      </c>
      <c r="CD723">
        <v>2</v>
      </c>
      <c r="CE723">
        <v>4</v>
      </c>
      <c r="CF723">
        <v>4</v>
      </c>
      <c r="CG723">
        <v>7</v>
      </c>
      <c r="CH723">
        <v>6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4</v>
      </c>
      <c r="CW723">
        <v>0</v>
      </c>
      <c r="CX723">
        <v>3</v>
      </c>
      <c r="CY723">
        <v>4</v>
      </c>
      <c r="CZ723">
        <v>25</v>
      </c>
      <c r="DA723">
        <v>7</v>
      </c>
      <c r="DB723">
        <v>1</v>
      </c>
      <c r="DC723">
        <v>7</v>
      </c>
      <c r="DD723">
        <v>14</v>
      </c>
      <c r="DE723">
        <v>9</v>
      </c>
      <c r="DF723">
        <v>0</v>
      </c>
      <c r="DG723">
        <v>60</v>
      </c>
      <c r="DH723">
        <v>4</v>
      </c>
      <c r="DI723">
        <v>6</v>
      </c>
      <c r="DJ723">
        <v>4</v>
      </c>
      <c r="DK723">
        <v>4</v>
      </c>
      <c r="DL723">
        <v>0</v>
      </c>
      <c r="DM723">
        <v>6</v>
      </c>
      <c r="DN723">
        <v>6</v>
      </c>
      <c r="DO723">
        <v>0</v>
      </c>
      <c r="DP723" s="42">
        <f t="shared" si="253"/>
        <v>2</v>
      </c>
      <c r="DQ723" s="20">
        <v>1.915</v>
      </c>
      <c r="DR723">
        <v>4</v>
      </c>
      <c r="DS723">
        <v>0</v>
      </c>
      <c r="DT723">
        <v>0</v>
      </c>
      <c r="DU723">
        <v>0</v>
      </c>
      <c r="DV723">
        <v>0</v>
      </c>
      <c r="DW723">
        <v>702</v>
      </c>
      <c r="DX723">
        <v>869</v>
      </c>
      <c r="DY723">
        <v>546</v>
      </c>
      <c r="DZ723">
        <v>662</v>
      </c>
      <c r="EA723">
        <v>403</v>
      </c>
      <c r="EB723">
        <v>481</v>
      </c>
      <c r="EC723">
        <v>29.27</v>
      </c>
      <c r="ED723">
        <v>40.340000000000003</v>
      </c>
      <c r="EE723">
        <v>29</v>
      </c>
      <c r="EF723">
        <v>54</v>
      </c>
      <c r="EG723" s="41">
        <f t="shared" si="254"/>
        <v>7.1960297766749379E-2</v>
      </c>
      <c r="EH723" s="43">
        <f t="shared" si="255"/>
        <v>0.88773388773388773</v>
      </c>
      <c r="EI723" s="44">
        <f t="shared" si="256"/>
        <v>0.95969418550063712</v>
      </c>
      <c r="EJ723">
        <v>705</v>
      </c>
      <c r="EK723">
        <v>881</v>
      </c>
      <c r="EL723">
        <v>549</v>
      </c>
      <c r="EM723">
        <v>673</v>
      </c>
      <c r="EN723">
        <v>405</v>
      </c>
      <c r="EO723">
        <v>490</v>
      </c>
      <c r="EP723">
        <v>29</v>
      </c>
      <c r="EQ723">
        <v>55</v>
      </c>
      <c r="ER723">
        <v>308</v>
      </c>
      <c r="ES723">
        <v>417</v>
      </c>
      <c r="ET723">
        <v>116</v>
      </c>
      <c r="EU723">
        <v>166</v>
      </c>
      <c r="EV723">
        <v>10</v>
      </c>
      <c r="EW723">
        <v>30</v>
      </c>
      <c r="EX723">
        <v>36</v>
      </c>
      <c r="EY723">
        <v>50</v>
      </c>
      <c r="EZ723">
        <v>-0.30000000000000004</v>
      </c>
      <c r="FA723">
        <v>0.4</v>
      </c>
      <c r="FB723">
        <v>0.2</v>
      </c>
      <c r="FC723" s="20">
        <v>12.04</v>
      </c>
      <c r="FD723" s="26">
        <f t="shared" si="257"/>
        <v>0.17449275362318839</v>
      </c>
      <c r="FE723">
        <v>1.3083</v>
      </c>
      <c r="FF723">
        <v>0.06</v>
      </c>
      <c r="FG723">
        <v>0.02</v>
      </c>
      <c r="FH723">
        <v>7.0000000000000007E-2</v>
      </c>
      <c r="FL723" s="42">
        <f t="shared" si="258"/>
        <v>169</v>
      </c>
      <c r="FM723" s="20">
        <f t="shared" si="259"/>
        <v>35.5</v>
      </c>
      <c r="FN723" s="41">
        <v>5.2295918400000002E-2</v>
      </c>
      <c r="FO723" s="20">
        <f t="shared" si="260"/>
        <v>13.2</v>
      </c>
      <c r="FP723" s="20">
        <f t="shared" si="261"/>
        <v>14.382999999999999</v>
      </c>
      <c r="FQ723" s="20">
        <f t="shared" si="262"/>
        <v>113.06632120623269</v>
      </c>
      <c r="FV723" t="s">
        <v>751</v>
      </c>
      <c r="FW723" s="45">
        <v>660000</v>
      </c>
      <c r="FX723" s="45">
        <v>625000</v>
      </c>
      <c r="FY723">
        <v>172</v>
      </c>
      <c r="FZ723">
        <v>19</v>
      </c>
      <c r="GA723">
        <v>27</v>
      </c>
      <c r="GB723">
        <v>46</v>
      </c>
      <c r="GC723">
        <v>-20</v>
      </c>
      <c r="GD723">
        <v>52</v>
      </c>
      <c r="GE723">
        <v>264</v>
      </c>
      <c r="GF723">
        <v>1957</v>
      </c>
      <c r="GG723">
        <v>1.6</v>
      </c>
      <c r="GH723">
        <v>1.3</v>
      </c>
      <c r="GI723">
        <v>2.9</v>
      </c>
      <c r="GJ723" s="42">
        <f t="shared" si="263"/>
        <v>13.2</v>
      </c>
    </row>
    <row r="724" spans="1:192" x14ac:dyDescent="0.45">
      <c r="A724" s="40">
        <v>30586</v>
      </c>
      <c r="B724" t="s">
        <v>832</v>
      </c>
      <c r="C724" t="s">
        <v>475</v>
      </c>
      <c r="D724" t="s">
        <v>91</v>
      </c>
      <c r="E724" t="s">
        <v>91</v>
      </c>
      <c r="F724">
        <v>76</v>
      </c>
      <c r="G724">
        <v>206</v>
      </c>
      <c r="H724">
        <v>2002</v>
      </c>
      <c r="I724">
        <v>1</v>
      </c>
      <c r="J724">
        <v>3</v>
      </c>
      <c r="K724" t="s">
        <v>92</v>
      </c>
      <c r="L724">
        <v>2002</v>
      </c>
      <c r="M724">
        <v>34</v>
      </c>
      <c r="N724">
        <v>15</v>
      </c>
      <c r="O724">
        <v>8470151</v>
      </c>
      <c r="P724" t="s">
        <v>3633</v>
      </c>
      <c r="Q724" t="s">
        <v>3634</v>
      </c>
      <c r="R724" t="s">
        <v>3635</v>
      </c>
      <c r="S724" t="s">
        <v>3636</v>
      </c>
      <c r="T724" t="s">
        <v>720</v>
      </c>
      <c r="U724" t="s">
        <v>95</v>
      </c>
      <c r="V724">
        <v>35</v>
      </c>
      <c r="W724">
        <v>2</v>
      </c>
      <c r="X724">
        <v>5</v>
      </c>
      <c r="Y724">
        <v>2</v>
      </c>
      <c r="Z724">
        <v>7</v>
      </c>
      <c r="AA724">
        <v>19</v>
      </c>
      <c r="AB724">
        <v>63</v>
      </c>
      <c r="AC724" s="26">
        <f t="shared" si="242"/>
        <v>0.2</v>
      </c>
      <c r="AD724" s="20">
        <f t="shared" si="243"/>
        <v>-5.7777777777777786</v>
      </c>
      <c r="AE724" s="20">
        <v>2.4409999999999998</v>
      </c>
      <c r="AF724">
        <v>5</v>
      </c>
      <c r="AG724">
        <v>-4.5999999999999996</v>
      </c>
      <c r="AH724">
        <v>16</v>
      </c>
      <c r="AI724">
        <v>852</v>
      </c>
      <c r="AJ724">
        <v>42287</v>
      </c>
      <c r="AK724" s="20">
        <v>704.78333333333001</v>
      </c>
      <c r="AL724">
        <v>704.78</v>
      </c>
      <c r="AM724">
        <v>705</v>
      </c>
      <c r="AN724" s="26">
        <f t="shared" si="244"/>
        <v>20.136666666666667</v>
      </c>
      <c r="AO724">
        <v>33.69</v>
      </c>
      <c r="AP724" s="41">
        <f t="shared" si="245"/>
        <v>0.26923076923076922</v>
      </c>
      <c r="AQ724">
        <v>101</v>
      </c>
      <c r="AR724">
        <v>101</v>
      </c>
      <c r="AS724">
        <v>101</v>
      </c>
      <c r="AT724">
        <v>66</v>
      </c>
      <c r="AU724">
        <v>66</v>
      </c>
      <c r="AV724">
        <v>45</v>
      </c>
      <c r="AW724">
        <v>23</v>
      </c>
      <c r="AX724">
        <v>3</v>
      </c>
      <c r="AY724">
        <v>0</v>
      </c>
      <c r="AZ724">
        <v>4</v>
      </c>
      <c r="BA724" s="42">
        <f t="shared" si="246"/>
        <v>4</v>
      </c>
      <c r="BB724">
        <v>1.69</v>
      </c>
      <c r="BC724">
        <v>61.333300000000001</v>
      </c>
      <c r="BD724" s="20">
        <v>46.1</v>
      </c>
      <c r="BE724" s="20">
        <f t="shared" si="247"/>
        <v>147.1</v>
      </c>
      <c r="BF724" s="20">
        <f t="shared" si="248"/>
        <v>12.523056840432476</v>
      </c>
      <c r="BG724">
        <v>170</v>
      </c>
      <c r="BH724">
        <v>250</v>
      </c>
      <c r="BI724">
        <v>280</v>
      </c>
      <c r="BJ724" s="41">
        <f t="shared" si="249"/>
        <v>0.37777777777777777</v>
      </c>
      <c r="BK724">
        <v>29</v>
      </c>
      <c r="BL724">
        <v>29</v>
      </c>
      <c r="BM724">
        <v>54</v>
      </c>
      <c r="BN724" s="42">
        <f t="shared" si="250"/>
        <v>-25</v>
      </c>
      <c r="BO724">
        <v>21</v>
      </c>
      <c r="BP724">
        <v>14</v>
      </c>
      <c r="BQ724">
        <v>5</v>
      </c>
      <c r="BR724">
        <v>58</v>
      </c>
      <c r="BS724" s="41">
        <f t="shared" si="251"/>
        <v>0.10283687943262411</v>
      </c>
      <c r="BT724">
        <v>0</v>
      </c>
      <c r="BU724">
        <v>0</v>
      </c>
      <c r="BV724" s="41">
        <f t="shared" si="252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20</v>
      </c>
      <c r="DA724">
        <v>1</v>
      </c>
      <c r="DB724">
        <v>0</v>
      </c>
      <c r="DC724">
        <v>18</v>
      </c>
      <c r="DD724">
        <v>1</v>
      </c>
      <c r="DE724">
        <v>0</v>
      </c>
      <c r="DF724">
        <v>0</v>
      </c>
      <c r="DG724">
        <v>25</v>
      </c>
      <c r="DH724">
        <v>8</v>
      </c>
      <c r="DI724">
        <v>1</v>
      </c>
      <c r="DJ724">
        <v>8</v>
      </c>
      <c r="DK724">
        <v>8</v>
      </c>
      <c r="DL724">
        <v>0</v>
      </c>
      <c r="DM724">
        <v>1</v>
      </c>
      <c r="DN724">
        <v>1</v>
      </c>
      <c r="DO724">
        <v>0</v>
      </c>
      <c r="DP724" s="42">
        <f t="shared" si="253"/>
        <v>-7</v>
      </c>
      <c r="DQ724" s="20">
        <v>-2.1749999999999998</v>
      </c>
      <c r="DR724">
        <v>8</v>
      </c>
      <c r="DS724">
        <v>0</v>
      </c>
      <c r="DT724">
        <v>0</v>
      </c>
      <c r="DU724">
        <v>0</v>
      </c>
      <c r="DV724">
        <v>0</v>
      </c>
      <c r="DW724">
        <v>582</v>
      </c>
      <c r="DX724">
        <v>698</v>
      </c>
      <c r="DY724">
        <v>444</v>
      </c>
      <c r="DZ724">
        <v>506</v>
      </c>
      <c r="EA724">
        <v>334</v>
      </c>
      <c r="EB724">
        <v>378</v>
      </c>
      <c r="EC724">
        <v>21.35</v>
      </c>
      <c r="ED724">
        <v>31.36</v>
      </c>
      <c r="EE724">
        <v>26</v>
      </c>
      <c r="EF724">
        <v>30</v>
      </c>
      <c r="EG724" s="41">
        <f t="shared" si="254"/>
        <v>7.7844311377245512E-2</v>
      </c>
      <c r="EH724" s="43">
        <f t="shared" si="255"/>
        <v>0.92063492063492069</v>
      </c>
      <c r="EI724" s="44">
        <f t="shared" si="256"/>
        <v>0.99847923201216626</v>
      </c>
      <c r="EJ724">
        <v>582</v>
      </c>
      <c r="EK724">
        <v>699</v>
      </c>
      <c r="EL724">
        <v>443</v>
      </c>
      <c r="EM724">
        <v>507</v>
      </c>
      <c r="EN724">
        <v>333</v>
      </c>
      <c r="EO724">
        <v>379</v>
      </c>
      <c r="EP724">
        <v>26</v>
      </c>
      <c r="EQ724">
        <v>30</v>
      </c>
      <c r="ER724">
        <v>260</v>
      </c>
      <c r="ES724">
        <v>364</v>
      </c>
      <c r="ET724">
        <v>82</v>
      </c>
      <c r="EU724">
        <v>123</v>
      </c>
      <c r="EV724">
        <v>13</v>
      </c>
      <c r="EW724">
        <v>18</v>
      </c>
      <c r="EX724">
        <v>48</v>
      </c>
      <c r="EY724">
        <v>51</v>
      </c>
      <c r="EZ724">
        <v>0</v>
      </c>
      <c r="FA724">
        <v>2</v>
      </c>
      <c r="FB724">
        <v>2.1</v>
      </c>
      <c r="FC724" s="20">
        <v>9.82</v>
      </c>
      <c r="FD724" s="26">
        <f t="shared" si="257"/>
        <v>0.28057142857142858</v>
      </c>
      <c r="FE724">
        <v>0.51850000000000007</v>
      </c>
      <c r="FF724">
        <v>-0.37</v>
      </c>
      <c r="FG724">
        <v>-0.03</v>
      </c>
      <c r="FH724">
        <v>-0.4</v>
      </c>
      <c r="FL724" s="42">
        <f t="shared" si="258"/>
        <v>103</v>
      </c>
      <c r="FM724" s="20">
        <f t="shared" si="259"/>
        <v>4.25</v>
      </c>
      <c r="FN724" s="41">
        <v>2.1202327100000001E-2</v>
      </c>
      <c r="FO724" s="20">
        <f t="shared" si="260"/>
        <v>5.4</v>
      </c>
      <c r="FP724" s="20">
        <f t="shared" si="261"/>
        <v>6.5650000000000004</v>
      </c>
      <c r="FQ724" s="20">
        <f t="shared" si="262"/>
        <v>108.97017509009905</v>
      </c>
      <c r="FR724">
        <v>13</v>
      </c>
      <c r="FS724" t="s">
        <v>3637</v>
      </c>
      <c r="FT724">
        <v>788</v>
      </c>
      <c r="FU724" t="s">
        <v>702</v>
      </c>
      <c r="FV724" t="s">
        <v>711</v>
      </c>
      <c r="FW724" s="45">
        <v>5400000</v>
      </c>
      <c r="FX724" s="45">
        <v>5400000</v>
      </c>
      <c r="FY724">
        <v>1106</v>
      </c>
      <c r="FZ724">
        <v>84</v>
      </c>
      <c r="GA724">
        <v>314</v>
      </c>
      <c r="GB724">
        <v>398</v>
      </c>
      <c r="GC724">
        <v>-20</v>
      </c>
      <c r="GD724">
        <v>575</v>
      </c>
      <c r="GE724">
        <v>1859</v>
      </c>
      <c r="GF724">
        <v>27088</v>
      </c>
      <c r="GG724">
        <v>20.100000000000001</v>
      </c>
      <c r="GH724">
        <v>57.1</v>
      </c>
      <c r="GI724">
        <v>77.2</v>
      </c>
      <c r="GJ724" s="42">
        <f t="shared" si="263"/>
        <v>5.4</v>
      </c>
    </row>
    <row r="725" spans="1:192" x14ac:dyDescent="0.45">
      <c r="A725" s="40">
        <v>32238</v>
      </c>
      <c r="B725" t="s">
        <v>3638</v>
      </c>
      <c r="C725" t="s">
        <v>213</v>
      </c>
      <c r="D725" t="s">
        <v>91</v>
      </c>
      <c r="E725" t="s">
        <v>91</v>
      </c>
      <c r="F725">
        <v>74</v>
      </c>
      <c r="G725">
        <v>208</v>
      </c>
      <c r="H725">
        <v>2008</v>
      </c>
      <c r="I725">
        <v>3</v>
      </c>
      <c r="J725">
        <v>79</v>
      </c>
      <c r="K725" t="s">
        <v>92</v>
      </c>
      <c r="L725">
        <v>2008</v>
      </c>
      <c r="M725">
        <v>29</v>
      </c>
      <c r="N725">
        <v>10</v>
      </c>
      <c r="O725">
        <v>8474250</v>
      </c>
      <c r="P725" t="s">
        <v>3639</v>
      </c>
      <c r="Q725" t="s">
        <v>3640</v>
      </c>
      <c r="R725" t="s">
        <v>479</v>
      </c>
      <c r="S725" t="s">
        <v>1666</v>
      </c>
      <c r="T725" t="s">
        <v>725</v>
      </c>
      <c r="U725" t="s">
        <v>110</v>
      </c>
      <c r="V725">
        <v>68</v>
      </c>
      <c r="W725">
        <v>5</v>
      </c>
      <c r="X725">
        <v>14</v>
      </c>
      <c r="Y725">
        <v>5</v>
      </c>
      <c r="Z725">
        <v>19</v>
      </c>
      <c r="AA725">
        <v>11</v>
      </c>
      <c r="AB725">
        <v>43</v>
      </c>
      <c r="AC725" s="26">
        <f t="shared" si="242"/>
        <v>0.27941176470588236</v>
      </c>
      <c r="AD725" s="20">
        <f t="shared" si="243"/>
        <v>-1.9451476793248936</v>
      </c>
      <c r="AE725" s="20">
        <v>6.6210000000000004</v>
      </c>
      <c r="AF725">
        <v>-32</v>
      </c>
      <c r="AG725">
        <v>-10.7</v>
      </c>
      <c r="AH725">
        <v>54</v>
      </c>
      <c r="AI725">
        <v>1499</v>
      </c>
      <c r="AJ725">
        <v>68217</v>
      </c>
      <c r="AK725" s="20">
        <v>1136.95</v>
      </c>
      <c r="AL725">
        <v>1136.95</v>
      </c>
      <c r="AM725">
        <v>1137</v>
      </c>
      <c r="AN725" s="26">
        <f t="shared" si="244"/>
        <v>16.71985294117647</v>
      </c>
      <c r="AO725">
        <v>27.81</v>
      </c>
      <c r="AP725" s="41">
        <f t="shared" si="245"/>
        <v>0.51351351351351349</v>
      </c>
      <c r="AQ725">
        <v>227</v>
      </c>
      <c r="AR725">
        <v>228</v>
      </c>
      <c r="AS725">
        <v>228</v>
      </c>
      <c r="AT725">
        <v>180</v>
      </c>
      <c r="AU725">
        <v>181</v>
      </c>
      <c r="AV725">
        <v>124</v>
      </c>
      <c r="AW725">
        <v>124</v>
      </c>
      <c r="AX725">
        <v>57</v>
      </c>
      <c r="AY725">
        <v>13</v>
      </c>
      <c r="AZ725">
        <v>10</v>
      </c>
      <c r="BA725" s="42">
        <f t="shared" si="246"/>
        <v>23</v>
      </c>
      <c r="BB725">
        <v>12.47</v>
      </c>
      <c r="BC725">
        <v>32.548400000000001</v>
      </c>
      <c r="BD725" s="20">
        <v>175.9</v>
      </c>
      <c r="BE725" s="20">
        <f t="shared" si="247"/>
        <v>402.9</v>
      </c>
      <c r="BF725" s="20">
        <f t="shared" si="248"/>
        <v>21.262148731254673</v>
      </c>
      <c r="BG725">
        <v>318</v>
      </c>
      <c r="BH725">
        <v>398</v>
      </c>
      <c r="BI725">
        <v>405</v>
      </c>
      <c r="BJ725" s="41">
        <f t="shared" si="249"/>
        <v>0.43983402489626555</v>
      </c>
      <c r="BK725">
        <v>90</v>
      </c>
      <c r="BL725">
        <v>90</v>
      </c>
      <c r="BM725">
        <v>79</v>
      </c>
      <c r="BN725" s="42">
        <f t="shared" si="250"/>
        <v>11</v>
      </c>
      <c r="BO725">
        <v>57</v>
      </c>
      <c r="BP725">
        <v>29</v>
      </c>
      <c r="BQ725">
        <v>27</v>
      </c>
      <c r="BR725">
        <v>29</v>
      </c>
      <c r="BS725" s="41">
        <f t="shared" si="251"/>
        <v>3.0982905982905984E-2</v>
      </c>
      <c r="BT725">
        <v>297</v>
      </c>
      <c r="BU725">
        <v>323</v>
      </c>
      <c r="BV725" s="41">
        <f t="shared" si="252"/>
        <v>0.4790322580645161</v>
      </c>
      <c r="BW725">
        <v>100</v>
      </c>
      <c r="BX725">
        <v>115</v>
      </c>
      <c r="BY725">
        <v>107</v>
      </c>
      <c r="BZ725">
        <v>108</v>
      </c>
      <c r="CA725">
        <v>90</v>
      </c>
      <c r="CB725">
        <v>100</v>
      </c>
      <c r="CC725">
        <v>108</v>
      </c>
      <c r="CD725">
        <v>127</v>
      </c>
      <c r="CE725">
        <v>98</v>
      </c>
      <c r="CF725">
        <v>91</v>
      </c>
      <c r="CG725">
        <v>182</v>
      </c>
      <c r="CH725">
        <v>194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2</v>
      </c>
      <c r="CW725">
        <v>1</v>
      </c>
      <c r="CX725">
        <v>3</v>
      </c>
      <c r="CY725">
        <v>9</v>
      </c>
      <c r="CZ725">
        <v>44</v>
      </c>
      <c r="DA725">
        <v>13</v>
      </c>
      <c r="DB725">
        <v>4</v>
      </c>
      <c r="DC725">
        <v>6</v>
      </c>
      <c r="DD725">
        <v>21</v>
      </c>
      <c r="DE725">
        <v>9</v>
      </c>
      <c r="DF725">
        <v>2</v>
      </c>
      <c r="DG725">
        <v>69</v>
      </c>
      <c r="DH725">
        <v>24</v>
      </c>
      <c r="DI725">
        <v>25</v>
      </c>
      <c r="DJ725">
        <v>21</v>
      </c>
      <c r="DK725">
        <v>19</v>
      </c>
      <c r="DL725">
        <v>2</v>
      </c>
      <c r="DM725">
        <v>26</v>
      </c>
      <c r="DN725">
        <v>24</v>
      </c>
      <c r="DO725">
        <v>2</v>
      </c>
      <c r="DP725" s="42">
        <f t="shared" si="253"/>
        <v>1</v>
      </c>
      <c r="DQ725" s="20">
        <v>6.8849999999999998</v>
      </c>
      <c r="DR725">
        <v>22</v>
      </c>
      <c r="DS725">
        <v>2</v>
      </c>
      <c r="DT725">
        <v>0</v>
      </c>
      <c r="DU725">
        <v>0</v>
      </c>
      <c r="DV725">
        <v>0</v>
      </c>
      <c r="DW725">
        <v>1070</v>
      </c>
      <c r="DX725">
        <v>1217</v>
      </c>
      <c r="DY725">
        <v>821</v>
      </c>
      <c r="DZ725">
        <v>907</v>
      </c>
      <c r="EA725">
        <v>596</v>
      </c>
      <c r="EB725">
        <v>676</v>
      </c>
      <c r="EC725">
        <v>48.07</v>
      </c>
      <c r="ED725">
        <v>58.61</v>
      </c>
      <c r="EE725">
        <v>37</v>
      </c>
      <c r="EF725">
        <v>69</v>
      </c>
      <c r="EG725" s="41">
        <f t="shared" si="254"/>
        <v>6.2080536912751678E-2</v>
      </c>
      <c r="EH725" s="43">
        <f t="shared" si="255"/>
        <v>0.89792899408284022</v>
      </c>
      <c r="EI725" s="44">
        <f t="shared" si="256"/>
        <v>0.96000953099559194</v>
      </c>
      <c r="EJ725">
        <v>1073</v>
      </c>
      <c r="EK725">
        <v>1218</v>
      </c>
      <c r="EL725">
        <v>821</v>
      </c>
      <c r="EM725">
        <v>908</v>
      </c>
      <c r="EN725">
        <v>594</v>
      </c>
      <c r="EO725">
        <v>677</v>
      </c>
      <c r="EP725">
        <v>37</v>
      </c>
      <c r="EQ725">
        <v>69</v>
      </c>
      <c r="ER725">
        <v>504</v>
      </c>
      <c r="ES725">
        <v>605</v>
      </c>
      <c r="ET725">
        <v>200</v>
      </c>
      <c r="EU725">
        <v>218</v>
      </c>
      <c r="EV725">
        <v>19</v>
      </c>
      <c r="EW725">
        <v>31</v>
      </c>
      <c r="EX725">
        <v>69</v>
      </c>
      <c r="EY725">
        <v>68</v>
      </c>
      <c r="EZ725">
        <v>-0.7</v>
      </c>
      <c r="FA725">
        <v>0.1</v>
      </c>
      <c r="FB725">
        <v>-0.7</v>
      </c>
      <c r="FC725" s="20">
        <v>11.49</v>
      </c>
      <c r="FD725" s="26">
        <f t="shared" si="257"/>
        <v>0.16897058823529412</v>
      </c>
      <c r="FE725">
        <v>1.3191999999999999</v>
      </c>
      <c r="FF725">
        <v>-0.05</v>
      </c>
      <c r="FG725">
        <v>-0.96</v>
      </c>
      <c r="FH725">
        <v>-1.01</v>
      </c>
      <c r="FL725" s="42">
        <f t="shared" si="258"/>
        <v>175</v>
      </c>
      <c r="FM725" s="20">
        <f t="shared" si="259"/>
        <v>5.3181818181818183</v>
      </c>
      <c r="FN725" s="41">
        <v>2.81748213E-2</v>
      </c>
      <c r="FO725" s="20">
        <f t="shared" si="260"/>
        <v>13.6</v>
      </c>
      <c r="FP725" s="20">
        <f t="shared" si="261"/>
        <v>20.376999999999999</v>
      </c>
      <c r="FQ725" s="20">
        <f t="shared" si="262"/>
        <v>120.69132327718896</v>
      </c>
      <c r="FR725">
        <v>4</v>
      </c>
      <c r="FS725" t="s">
        <v>189</v>
      </c>
      <c r="FT725">
        <v>195</v>
      </c>
      <c r="FU725" t="s">
        <v>731</v>
      </c>
      <c r="FV725" t="s">
        <v>711</v>
      </c>
      <c r="FW725" s="45">
        <v>3250000</v>
      </c>
      <c r="FX725" s="45">
        <v>3250000</v>
      </c>
      <c r="FY725">
        <v>542</v>
      </c>
      <c r="FZ725">
        <v>85</v>
      </c>
      <c r="GA725">
        <v>80</v>
      </c>
      <c r="GB725">
        <v>165</v>
      </c>
      <c r="GC725">
        <v>-42</v>
      </c>
      <c r="GD725">
        <v>612</v>
      </c>
      <c r="GE725">
        <v>891</v>
      </c>
      <c r="GF725">
        <v>8018</v>
      </c>
      <c r="GG725">
        <v>5.5</v>
      </c>
      <c r="GH725">
        <v>6.5</v>
      </c>
      <c r="GI725">
        <v>12</v>
      </c>
      <c r="GJ725" s="42">
        <f t="shared" si="263"/>
        <v>13.6</v>
      </c>
    </row>
    <row r="726" spans="1:192" x14ac:dyDescent="0.45">
      <c r="A726" s="40">
        <v>34897</v>
      </c>
      <c r="B726" t="s">
        <v>864</v>
      </c>
      <c r="C726" t="s">
        <v>145</v>
      </c>
      <c r="D726" t="s">
        <v>91</v>
      </c>
      <c r="E726" t="s">
        <v>91</v>
      </c>
      <c r="F726">
        <v>70</v>
      </c>
      <c r="G726">
        <v>180</v>
      </c>
      <c r="K726" t="s">
        <v>92</v>
      </c>
      <c r="L726">
        <v>2017</v>
      </c>
      <c r="M726">
        <v>22</v>
      </c>
      <c r="N726">
        <v>1</v>
      </c>
      <c r="O726">
        <v>8477634</v>
      </c>
      <c r="P726" t="s">
        <v>3641</v>
      </c>
      <c r="Q726" t="s">
        <v>3642</v>
      </c>
      <c r="R726" t="s">
        <v>3643</v>
      </c>
      <c r="S726" t="s">
        <v>1292</v>
      </c>
      <c r="T726" t="s">
        <v>720</v>
      </c>
      <c r="U726" t="s">
        <v>205</v>
      </c>
      <c r="V726">
        <v>8</v>
      </c>
      <c r="W726">
        <v>1</v>
      </c>
      <c r="X726">
        <v>2</v>
      </c>
      <c r="Y726">
        <v>0</v>
      </c>
      <c r="Z726">
        <v>3</v>
      </c>
      <c r="AA726">
        <v>24</v>
      </c>
      <c r="AB726">
        <v>62</v>
      </c>
      <c r="AC726" s="26">
        <f t="shared" si="242"/>
        <v>0.375</v>
      </c>
      <c r="AD726" s="20">
        <f t="shared" si="243"/>
        <v>0</v>
      </c>
      <c r="AE726" s="20">
        <v>1.0940000000000001</v>
      </c>
      <c r="AF726">
        <v>5</v>
      </c>
      <c r="AG726">
        <v>-2.9</v>
      </c>
      <c r="AH726">
        <v>0</v>
      </c>
      <c r="AI726">
        <v>162</v>
      </c>
      <c r="AJ726">
        <v>6833</v>
      </c>
      <c r="AK726" s="20">
        <v>113.88333333333</v>
      </c>
      <c r="AL726">
        <v>113.88</v>
      </c>
      <c r="AM726">
        <v>114</v>
      </c>
      <c r="AN726" s="26">
        <f t="shared" si="244"/>
        <v>14.235416666666667</v>
      </c>
      <c r="AO726">
        <v>24.15</v>
      </c>
      <c r="AP726" s="41">
        <f t="shared" si="245"/>
        <v>0.5</v>
      </c>
      <c r="AQ726">
        <v>14</v>
      </c>
      <c r="AR726">
        <v>14</v>
      </c>
      <c r="AS726">
        <v>14</v>
      </c>
      <c r="AT726">
        <v>9</v>
      </c>
      <c r="AU726">
        <v>9</v>
      </c>
      <c r="AV726">
        <v>5</v>
      </c>
      <c r="AW726">
        <v>4</v>
      </c>
      <c r="AX726">
        <v>0</v>
      </c>
      <c r="AY726">
        <v>0</v>
      </c>
      <c r="AZ726">
        <v>1</v>
      </c>
      <c r="BA726" s="42">
        <f t="shared" si="246"/>
        <v>1</v>
      </c>
      <c r="BB726">
        <v>0.22</v>
      </c>
      <c r="BC726">
        <v>56.4</v>
      </c>
      <c r="BD726" s="20">
        <v>0</v>
      </c>
      <c r="BE726" s="20">
        <f t="shared" si="247"/>
        <v>14</v>
      </c>
      <c r="BF726" s="20">
        <f t="shared" si="248"/>
        <v>7.3761854583772397</v>
      </c>
      <c r="BG726">
        <v>47</v>
      </c>
      <c r="BH726">
        <v>40</v>
      </c>
      <c r="BI726">
        <v>27</v>
      </c>
      <c r="BJ726" s="41">
        <f t="shared" si="249"/>
        <v>0.63513513513513509</v>
      </c>
      <c r="BK726">
        <v>6</v>
      </c>
      <c r="BL726">
        <v>6</v>
      </c>
      <c r="BM726">
        <v>13</v>
      </c>
      <c r="BN726" s="42">
        <f t="shared" si="250"/>
        <v>-7</v>
      </c>
      <c r="BO726">
        <v>4</v>
      </c>
      <c r="BP726">
        <v>3</v>
      </c>
      <c r="BQ726">
        <v>3</v>
      </c>
      <c r="BR726">
        <v>9</v>
      </c>
      <c r="BS726" s="41">
        <f t="shared" si="251"/>
        <v>7.9646017699115043E-2</v>
      </c>
      <c r="BT726">
        <v>0</v>
      </c>
      <c r="BU726">
        <v>0</v>
      </c>
      <c r="BV726" s="41">
        <f t="shared" si="252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4</v>
      </c>
      <c r="DA726">
        <v>0</v>
      </c>
      <c r="DB726">
        <v>0</v>
      </c>
      <c r="DC726">
        <v>4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 s="42">
        <f t="shared" si="253"/>
        <v>1</v>
      </c>
      <c r="DQ726" s="20">
        <v>1.526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95</v>
      </c>
      <c r="DX726">
        <v>126</v>
      </c>
      <c r="DY726">
        <v>75</v>
      </c>
      <c r="DZ726">
        <v>104</v>
      </c>
      <c r="EA726">
        <v>52</v>
      </c>
      <c r="EB726">
        <v>75</v>
      </c>
      <c r="EC726">
        <v>4</v>
      </c>
      <c r="ED726">
        <v>6.42</v>
      </c>
      <c r="EE726">
        <v>6</v>
      </c>
      <c r="EF726">
        <v>1</v>
      </c>
      <c r="EG726" s="41">
        <f t="shared" si="254"/>
        <v>0.11538461538461539</v>
      </c>
      <c r="EH726" s="43">
        <f t="shared" si="255"/>
        <v>0.98666666666666669</v>
      </c>
      <c r="EI726" s="44">
        <f t="shared" si="256"/>
        <v>1.102051282051282</v>
      </c>
      <c r="EJ726">
        <v>94</v>
      </c>
      <c r="EK726">
        <v>126</v>
      </c>
      <c r="EL726">
        <v>74</v>
      </c>
      <c r="EM726">
        <v>104</v>
      </c>
      <c r="EN726">
        <v>52</v>
      </c>
      <c r="EO726">
        <v>75</v>
      </c>
      <c r="EP726">
        <v>6</v>
      </c>
      <c r="EQ726">
        <v>1</v>
      </c>
      <c r="ER726">
        <v>43</v>
      </c>
      <c r="ES726">
        <v>63</v>
      </c>
      <c r="ET726">
        <v>15</v>
      </c>
      <c r="EU726">
        <v>27</v>
      </c>
      <c r="EV726">
        <v>3</v>
      </c>
      <c r="EW726">
        <v>1</v>
      </c>
      <c r="EX726">
        <v>1</v>
      </c>
      <c r="EY726">
        <v>6</v>
      </c>
      <c r="EZ726">
        <v>0.30000000000000004</v>
      </c>
      <c r="FA726">
        <v>0.7</v>
      </c>
      <c r="FB726">
        <v>1</v>
      </c>
      <c r="FC726" s="20">
        <v>1.88</v>
      </c>
      <c r="FD726" s="26">
        <f t="shared" si="257"/>
        <v>0.23499999999999999</v>
      </c>
      <c r="FE726">
        <v>0.13570000000000002</v>
      </c>
      <c r="FF726">
        <v>0.01</v>
      </c>
      <c r="FG726">
        <v>-0.05</v>
      </c>
      <c r="FH726">
        <v>-0.05</v>
      </c>
      <c r="FL726" s="42">
        <f t="shared" si="258"/>
        <v>15</v>
      </c>
      <c r="FM726" s="20">
        <f t="shared" si="259"/>
        <v>0</v>
      </c>
      <c r="FN726" s="41">
        <v>0.05</v>
      </c>
      <c r="FO726" s="20">
        <f t="shared" si="260"/>
        <v>3</v>
      </c>
      <c r="FP726" s="20">
        <f t="shared" si="261"/>
        <v>3.3052000000000001</v>
      </c>
      <c r="FQ726" s="20">
        <f t="shared" si="262"/>
        <v>116.43835616438356</v>
      </c>
      <c r="FV726" t="s">
        <v>751</v>
      </c>
      <c r="FW726" s="45">
        <v>690000</v>
      </c>
      <c r="FX726" s="45">
        <v>640000</v>
      </c>
      <c r="FY726">
        <v>8</v>
      </c>
      <c r="FZ726">
        <v>1</v>
      </c>
      <c r="GA726">
        <v>2</v>
      </c>
      <c r="GB726">
        <v>3</v>
      </c>
      <c r="GC726">
        <v>5</v>
      </c>
      <c r="GD726">
        <v>0</v>
      </c>
      <c r="GE726">
        <v>5</v>
      </c>
      <c r="GF726">
        <v>114</v>
      </c>
      <c r="GG726">
        <v>0.30000000000000004</v>
      </c>
      <c r="GH726">
        <v>0.7</v>
      </c>
      <c r="GI726">
        <v>1</v>
      </c>
      <c r="GJ726" s="42">
        <f t="shared" si="263"/>
        <v>3</v>
      </c>
    </row>
    <row r="727" spans="1:192" x14ac:dyDescent="0.45">
      <c r="A727" s="40">
        <v>34054</v>
      </c>
      <c r="B727" t="s">
        <v>1063</v>
      </c>
      <c r="C727" t="s">
        <v>145</v>
      </c>
      <c r="D727" t="s">
        <v>91</v>
      </c>
      <c r="E727" t="s">
        <v>91</v>
      </c>
      <c r="F727">
        <v>72</v>
      </c>
      <c r="G727">
        <v>205</v>
      </c>
      <c r="H727">
        <v>2011</v>
      </c>
      <c r="I727">
        <v>5</v>
      </c>
      <c r="J727">
        <v>150</v>
      </c>
      <c r="K727" t="s">
        <v>202</v>
      </c>
      <c r="L727">
        <v>2012</v>
      </c>
      <c r="M727">
        <v>24</v>
      </c>
      <c r="N727">
        <v>6</v>
      </c>
      <c r="O727">
        <v>8476302</v>
      </c>
      <c r="P727" t="s">
        <v>3644</v>
      </c>
      <c r="Q727" t="s">
        <v>3645</v>
      </c>
      <c r="R727" t="s">
        <v>3646</v>
      </c>
      <c r="S727" t="s">
        <v>3647</v>
      </c>
      <c r="T727" t="s">
        <v>720</v>
      </c>
      <c r="U727" t="s">
        <v>230</v>
      </c>
      <c r="V727">
        <v>5</v>
      </c>
      <c r="W727">
        <v>0</v>
      </c>
      <c r="X727">
        <v>0</v>
      </c>
      <c r="Y727">
        <v>0</v>
      </c>
      <c r="Z727">
        <v>0</v>
      </c>
      <c r="AA727">
        <v>30</v>
      </c>
      <c r="AB727">
        <v>98</v>
      </c>
      <c r="AC727" s="26">
        <f t="shared" si="242"/>
        <v>0</v>
      </c>
      <c r="AD727" s="20">
        <f t="shared" si="243"/>
        <v>-0.56338028169014087</v>
      </c>
      <c r="AE727" s="20">
        <v>0</v>
      </c>
      <c r="AF727">
        <v>-1</v>
      </c>
      <c r="AG727">
        <v>1.2</v>
      </c>
      <c r="AH727">
        <v>2</v>
      </c>
      <c r="AI727">
        <v>89</v>
      </c>
      <c r="AJ727">
        <v>3450</v>
      </c>
      <c r="AK727" s="20">
        <v>57.5</v>
      </c>
      <c r="AL727">
        <v>57.5</v>
      </c>
      <c r="AM727">
        <v>58</v>
      </c>
      <c r="AN727" s="26">
        <f t="shared" si="244"/>
        <v>11.5</v>
      </c>
      <c r="AO727">
        <v>19.43</v>
      </c>
      <c r="AP727" s="41">
        <f t="shared" si="245"/>
        <v>0</v>
      </c>
      <c r="AQ727">
        <v>11</v>
      </c>
      <c r="AR727">
        <v>11</v>
      </c>
      <c r="AS727">
        <v>11</v>
      </c>
      <c r="AT727">
        <v>9</v>
      </c>
      <c r="AU727">
        <v>9</v>
      </c>
      <c r="AV727">
        <v>6</v>
      </c>
      <c r="AW727">
        <v>2</v>
      </c>
      <c r="AX727">
        <v>0</v>
      </c>
      <c r="AY727">
        <v>0</v>
      </c>
      <c r="AZ727">
        <v>0</v>
      </c>
      <c r="BA727" s="42">
        <f t="shared" si="246"/>
        <v>0</v>
      </c>
      <c r="BB727">
        <v>0.18</v>
      </c>
      <c r="BC727">
        <v>46.5</v>
      </c>
      <c r="BD727" s="20">
        <v>0</v>
      </c>
      <c r="BE727" s="20">
        <f t="shared" si="247"/>
        <v>11</v>
      </c>
      <c r="BF727" s="20">
        <f t="shared" si="248"/>
        <v>11.478260869565219</v>
      </c>
      <c r="BG727">
        <v>26</v>
      </c>
      <c r="BH727">
        <v>13</v>
      </c>
      <c r="BI727">
        <v>19</v>
      </c>
      <c r="BJ727" s="41">
        <f t="shared" si="249"/>
        <v>0.57777777777777772</v>
      </c>
      <c r="BK727">
        <v>5</v>
      </c>
      <c r="BL727">
        <v>5</v>
      </c>
      <c r="BM727">
        <v>8</v>
      </c>
      <c r="BN727" s="42">
        <f t="shared" si="250"/>
        <v>-3</v>
      </c>
      <c r="BO727">
        <v>3</v>
      </c>
      <c r="BP727">
        <v>1</v>
      </c>
      <c r="BQ727">
        <v>2</v>
      </c>
      <c r="BR727">
        <v>6</v>
      </c>
      <c r="BS727" s="41">
        <f t="shared" si="251"/>
        <v>0.16216216216216217</v>
      </c>
      <c r="BT727">
        <v>0</v>
      </c>
      <c r="BU727">
        <v>0</v>
      </c>
      <c r="BV727" s="41">
        <f t="shared" si="252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3</v>
      </c>
      <c r="DA727">
        <v>0</v>
      </c>
      <c r="DB727">
        <v>0</v>
      </c>
      <c r="DC727">
        <v>1</v>
      </c>
      <c r="DD727">
        <v>2</v>
      </c>
      <c r="DE727">
        <v>0</v>
      </c>
      <c r="DF727">
        <v>0</v>
      </c>
      <c r="DG727">
        <v>3</v>
      </c>
      <c r="DH727">
        <v>1</v>
      </c>
      <c r="DI727">
        <v>0</v>
      </c>
      <c r="DJ727">
        <v>1</v>
      </c>
      <c r="DK727">
        <v>1</v>
      </c>
      <c r="DL727">
        <v>0</v>
      </c>
      <c r="DM727">
        <v>0</v>
      </c>
      <c r="DN727">
        <v>0</v>
      </c>
      <c r="DO727">
        <v>0</v>
      </c>
      <c r="DP727" s="42">
        <f t="shared" si="253"/>
        <v>-1</v>
      </c>
      <c r="DQ727" s="20">
        <v>-0.73299999999999998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48</v>
      </c>
      <c r="DX727">
        <v>50</v>
      </c>
      <c r="DY727">
        <v>39</v>
      </c>
      <c r="DZ727">
        <v>31</v>
      </c>
      <c r="EA727">
        <v>28</v>
      </c>
      <c r="EB727">
        <v>18</v>
      </c>
      <c r="EC727">
        <v>2.23</v>
      </c>
      <c r="ED727">
        <v>1.39</v>
      </c>
      <c r="EE727">
        <v>0</v>
      </c>
      <c r="EF727">
        <v>1</v>
      </c>
      <c r="EG727" s="41">
        <f t="shared" si="254"/>
        <v>0</v>
      </c>
      <c r="EH727" s="43">
        <f t="shared" si="255"/>
        <v>0.94444444444444442</v>
      </c>
      <c r="EI727" s="44">
        <f t="shared" si="256"/>
        <v>0.94444444444444442</v>
      </c>
      <c r="EJ727">
        <v>48</v>
      </c>
      <c r="EK727">
        <v>50</v>
      </c>
      <c r="EL727">
        <v>39</v>
      </c>
      <c r="EM727">
        <v>31</v>
      </c>
      <c r="EN727">
        <v>28</v>
      </c>
      <c r="EO727">
        <v>18</v>
      </c>
      <c r="EP727">
        <v>0</v>
      </c>
      <c r="EQ727">
        <v>1</v>
      </c>
      <c r="ER727">
        <v>25</v>
      </c>
      <c r="ES727">
        <v>22</v>
      </c>
      <c r="ET727">
        <v>8</v>
      </c>
      <c r="EU727">
        <v>7</v>
      </c>
      <c r="EV727">
        <v>0</v>
      </c>
      <c r="EW727">
        <v>0</v>
      </c>
      <c r="EX727">
        <v>8</v>
      </c>
      <c r="EY727">
        <v>3</v>
      </c>
      <c r="EZ727">
        <v>-0.1</v>
      </c>
      <c r="FA727">
        <v>0</v>
      </c>
      <c r="FB727">
        <v>0</v>
      </c>
      <c r="FC727" s="20">
        <v>0.35</v>
      </c>
      <c r="FD727" s="26">
        <f t="shared" si="257"/>
        <v>6.9999999999999993E-2</v>
      </c>
      <c r="FE727">
        <v>2.0000000000000001E-4</v>
      </c>
      <c r="FF727">
        <v>0</v>
      </c>
      <c r="FG727">
        <v>0</v>
      </c>
      <c r="FH727">
        <v>0</v>
      </c>
      <c r="FL727" s="42">
        <f t="shared" si="258"/>
        <v>13</v>
      </c>
      <c r="FM727" s="20">
        <f t="shared" si="259"/>
        <v>7</v>
      </c>
      <c r="FN727" s="41">
        <v>0</v>
      </c>
      <c r="FO727" s="20">
        <f t="shared" si="260"/>
        <v>-0.2</v>
      </c>
      <c r="FP727" s="20">
        <f t="shared" si="261"/>
        <v>-0.14660000000000001</v>
      </c>
      <c r="FQ727" s="20">
        <f t="shared" si="262"/>
        <v>102.26086956521739</v>
      </c>
      <c r="FV727" t="s">
        <v>751</v>
      </c>
      <c r="FW727" s="45">
        <v>650000</v>
      </c>
      <c r="FX727" s="45">
        <v>650000</v>
      </c>
      <c r="FY727">
        <v>76</v>
      </c>
      <c r="FZ727">
        <v>3</v>
      </c>
      <c r="GA727">
        <v>5</v>
      </c>
      <c r="GB727">
        <v>8</v>
      </c>
      <c r="GC727">
        <v>-24</v>
      </c>
      <c r="GD727">
        <v>40</v>
      </c>
      <c r="GE727">
        <v>87</v>
      </c>
      <c r="GF727">
        <v>1068</v>
      </c>
      <c r="GG727">
        <v>-0.1</v>
      </c>
      <c r="GH727">
        <v>0.4</v>
      </c>
      <c r="GI727">
        <v>0.30000000000000004</v>
      </c>
      <c r="GJ727" s="42">
        <f t="shared" si="263"/>
        <v>-0.2</v>
      </c>
    </row>
    <row r="728" spans="1:192" x14ac:dyDescent="0.45">
      <c r="A728" s="40">
        <v>34156</v>
      </c>
      <c r="B728" t="s">
        <v>3090</v>
      </c>
      <c r="C728" t="s">
        <v>295</v>
      </c>
      <c r="D728" t="s">
        <v>107</v>
      </c>
      <c r="E728" t="s">
        <v>107</v>
      </c>
      <c r="F728">
        <v>76</v>
      </c>
      <c r="G728">
        <v>215</v>
      </c>
      <c r="H728">
        <v>2011</v>
      </c>
      <c r="I728">
        <v>5</v>
      </c>
      <c r="J728">
        <v>151</v>
      </c>
      <c r="K728" t="s">
        <v>92</v>
      </c>
      <c r="L728">
        <v>2016</v>
      </c>
      <c r="M728">
        <v>24</v>
      </c>
      <c r="N728">
        <v>2</v>
      </c>
      <c r="O728">
        <v>8476303</v>
      </c>
      <c r="P728" t="s">
        <v>3648</v>
      </c>
      <c r="Q728" t="s">
        <v>3649</v>
      </c>
      <c r="R728" t="s">
        <v>3650</v>
      </c>
      <c r="S728" t="s">
        <v>3651</v>
      </c>
      <c r="T728" t="s">
        <v>720</v>
      </c>
      <c r="U728" t="s">
        <v>2418</v>
      </c>
      <c r="V728">
        <v>30</v>
      </c>
      <c r="W728">
        <v>0</v>
      </c>
      <c r="X728">
        <v>3</v>
      </c>
      <c r="Y728">
        <v>2</v>
      </c>
      <c r="Z728">
        <v>3</v>
      </c>
      <c r="AA728">
        <v>0</v>
      </c>
      <c r="AB728">
        <v>0</v>
      </c>
      <c r="AC728" s="26">
        <f t="shared" si="242"/>
        <v>0.1</v>
      </c>
      <c r="AD728" s="20">
        <f t="shared" si="243"/>
        <v>3</v>
      </c>
      <c r="AE728" s="20">
        <v>0.89800000000000002</v>
      </c>
      <c r="AF728">
        <v>-7</v>
      </c>
      <c r="AG728">
        <v>-7.2</v>
      </c>
      <c r="AH728">
        <v>6</v>
      </c>
      <c r="AI728">
        <v>646</v>
      </c>
      <c r="AJ728">
        <v>27923</v>
      </c>
      <c r="AK728" s="20">
        <v>465.38333333332997</v>
      </c>
      <c r="AL728">
        <v>465.38</v>
      </c>
      <c r="AM728">
        <v>466</v>
      </c>
      <c r="AN728" s="26">
        <f t="shared" si="244"/>
        <v>15.512777777777778</v>
      </c>
      <c r="AO728">
        <v>26.25</v>
      </c>
      <c r="AP728" s="41">
        <f t="shared" si="245"/>
        <v>0.1875</v>
      </c>
      <c r="AQ728">
        <v>61</v>
      </c>
      <c r="AR728">
        <v>61</v>
      </c>
      <c r="AS728">
        <v>61</v>
      </c>
      <c r="AT728">
        <v>35</v>
      </c>
      <c r="AU728">
        <v>35</v>
      </c>
      <c r="AV728">
        <v>21</v>
      </c>
      <c r="AW728">
        <v>22</v>
      </c>
      <c r="AX728">
        <v>4</v>
      </c>
      <c r="AY728">
        <v>1</v>
      </c>
      <c r="AZ728">
        <v>6</v>
      </c>
      <c r="BA728" s="42">
        <f t="shared" si="246"/>
        <v>7</v>
      </c>
      <c r="BB728">
        <v>0.98</v>
      </c>
      <c r="BC728">
        <v>56.238100000000003</v>
      </c>
      <c r="BD728" s="20">
        <v>45</v>
      </c>
      <c r="BE728" s="20">
        <f t="shared" si="247"/>
        <v>106</v>
      </c>
      <c r="BF728" s="20">
        <f t="shared" si="248"/>
        <v>13.666251235549444</v>
      </c>
      <c r="BG728">
        <v>125</v>
      </c>
      <c r="BH728">
        <v>160</v>
      </c>
      <c r="BI728">
        <v>153</v>
      </c>
      <c r="BJ728" s="41">
        <f t="shared" si="249"/>
        <v>0.44964028776978415</v>
      </c>
      <c r="BK728">
        <v>42</v>
      </c>
      <c r="BL728">
        <v>42</v>
      </c>
      <c r="BM728">
        <v>29</v>
      </c>
      <c r="BN728" s="42">
        <f t="shared" si="250"/>
        <v>13</v>
      </c>
      <c r="BO728">
        <v>14</v>
      </c>
      <c r="BP728">
        <v>7</v>
      </c>
      <c r="BQ728">
        <v>4</v>
      </c>
      <c r="BR728">
        <v>44</v>
      </c>
      <c r="BS728" s="41">
        <f t="shared" si="251"/>
        <v>9.7995545657015584E-2</v>
      </c>
      <c r="BT728">
        <v>0</v>
      </c>
      <c r="BU728">
        <v>0</v>
      </c>
      <c r="BV728" s="41">
        <f t="shared" si="252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2</v>
      </c>
      <c r="CZ728">
        <v>10</v>
      </c>
      <c r="DA728">
        <v>2</v>
      </c>
      <c r="DB728">
        <v>0</v>
      </c>
      <c r="DC728">
        <v>6</v>
      </c>
      <c r="DD728">
        <v>7</v>
      </c>
      <c r="DE728">
        <v>0</v>
      </c>
      <c r="DF728">
        <v>0</v>
      </c>
      <c r="DG728">
        <v>6</v>
      </c>
      <c r="DH728">
        <v>3</v>
      </c>
      <c r="DI728">
        <v>4</v>
      </c>
      <c r="DJ728">
        <v>4</v>
      </c>
      <c r="DK728">
        <v>4</v>
      </c>
      <c r="DL728">
        <v>0</v>
      </c>
      <c r="DM728">
        <v>6</v>
      </c>
      <c r="DN728">
        <v>6</v>
      </c>
      <c r="DO728">
        <v>0</v>
      </c>
      <c r="DP728" s="42">
        <f t="shared" si="253"/>
        <v>1</v>
      </c>
      <c r="DQ728" s="20">
        <v>2.9180000000000001</v>
      </c>
      <c r="DR728">
        <v>3</v>
      </c>
      <c r="DS728">
        <v>0</v>
      </c>
      <c r="DT728">
        <v>0</v>
      </c>
      <c r="DU728">
        <v>0</v>
      </c>
      <c r="DV728">
        <v>0</v>
      </c>
      <c r="DW728">
        <v>366</v>
      </c>
      <c r="DX728">
        <v>536</v>
      </c>
      <c r="DY728">
        <v>282</v>
      </c>
      <c r="DZ728">
        <v>405</v>
      </c>
      <c r="EA728">
        <v>197</v>
      </c>
      <c r="EB728">
        <v>298</v>
      </c>
      <c r="EC728">
        <v>16.48</v>
      </c>
      <c r="ED728">
        <v>26.6</v>
      </c>
      <c r="EE728">
        <v>16</v>
      </c>
      <c r="EF728">
        <v>28</v>
      </c>
      <c r="EG728" s="41">
        <f t="shared" si="254"/>
        <v>8.1218274111675121E-2</v>
      </c>
      <c r="EH728" s="43">
        <f t="shared" si="255"/>
        <v>0.90604026845637586</v>
      </c>
      <c r="EI728" s="44">
        <f t="shared" si="256"/>
        <v>0.98725854256805101</v>
      </c>
      <c r="EJ728">
        <v>362</v>
      </c>
      <c r="EK728">
        <v>536</v>
      </c>
      <c r="EL728">
        <v>280</v>
      </c>
      <c r="EM728">
        <v>405</v>
      </c>
      <c r="EN728">
        <v>199</v>
      </c>
      <c r="EO728">
        <v>298</v>
      </c>
      <c r="EP728">
        <v>16</v>
      </c>
      <c r="EQ728">
        <v>28</v>
      </c>
      <c r="ER728">
        <v>193</v>
      </c>
      <c r="ES728">
        <v>277</v>
      </c>
      <c r="ET728">
        <v>85</v>
      </c>
      <c r="EU728">
        <v>113</v>
      </c>
      <c r="EV728">
        <v>12</v>
      </c>
      <c r="EW728">
        <v>17</v>
      </c>
      <c r="EX728">
        <v>24</v>
      </c>
      <c r="EY728">
        <v>29</v>
      </c>
      <c r="EZ728">
        <v>-0.30000000000000004</v>
      </c>
      <c r="FA728">
        <v>0.5</v>
      </c>
      <c r="FB728">
        <v>0.2</v>
      </c>
      <c r="FC728" s="20">
        <v>0.38</v>
      </c>
      <c r="FD728" s="26">
        <f t="shared" si="257"/>
        <v>1.2666666666666666E-2</v>
      </c>
      <c r="FE728">
        <v>1.35E-2</v>
      </c>
      <c r="FF728">
        <v>0.04</v>
      </c>
      <c r="FG728">
        <v>-0.47</v>
      </c>
      <c r="FH728">
        <v>-0.43</v>
      </c>
      <c r="FL728" s="42">
        <f t="shared" si="258"/>
        <v>92</v>
      </c>
      <c r="FM728" s="20">
        <f t="shared" si="259"/>
        <v>15.333333333333334</v>
      </c>
      <c r="FN728" s="41">
        <v>0</v>
      </c>
      <c r="FO728" s="20">
        <f t="shared" si="260"/>
        <v>2.4</v>
      </c>
      <c r="FP728" s="20">
        <f t="shared" si="261"/>
        <v>3.5836000000000001</v>
      </c>
      <c r="FQ728" s="20">
        <f t="shared" si="262"/>
        <v>116.29206240061886</v>
      </c>
      <c r="FV728" t="s">
        <v>751</v>
      </c>
      <c r="FW728" s="45">
        <v>925000</v>
      </c>
      <c r="FX728" s="45">
        <v>925000</v>
      </c>
      <c r="FY728">
        <v>33</v>
      </c>
      <c r="FZ728">
        <v>0</v>
      </c>
      <c r="GA728">
        <v>3</v>
      </c>
      <c r="GB728">
        <v>3</v>
      </c>
      <c r="GC728">
        <v>-6</v>
      </c>
      <c r="GD728">
        <v>6</v>
      </c>
      <c r="GE728">
        <v>23</v>
      </c>
      <c r="GF728">
        <v>513</v>
      </c>
      <c r="GG728">
        <v>-0.30000000000000004</v>
      </c>
      <c r="GH728">
        <v>0.7</v>
      </c>
      <c r="GI728">
        <v>0.4</v>
      </c>
      <c r="GJ728" s="42">
        <f t="shared" si="263"/>
        <v>2.4</v>
      </c>
    </row>
    <row r="729" spans="1:192" x14ac:dyDescent="0.45">
      <c r="A729" s="40">
        <v>30669</v>
      </c>
      <c r="B729" t="s">
        <v>933</v>
      </c>
      <c r="C729" t="s">
        <v>145</v>
      </c>
      <c r="D729" t="s">
        <v>91</v>
      </c>
      <c r="E729" t="s">
        <v>91</v>
      </c>
      <c r="F729">
        <v>73</v>
      </c>
      <c r="G729">
        <v>195</v>
      </c>
      <c r="H729">
        <v>2002</v>
      </c>
      <c r="I729">
        <v>2</v>
      </c>
      <c r="J729">
        <v>57</v>
      </c>
      <c r="K729" t="s">
        <v>92</v>
      </c>
      <c r="L729">
        <v>2002</v>
      </c>
      <c r="M729">
        <v>34</v>
      </c>
      <c r="N729">
        <v>15</v>
      </c>
      <c r="O729">
        <v>8470162</v>
      </c>
      <c r="P729" t="s">
        <v>3652</v>
      </c>
      <c r="Q729" t="s">
        <v>3653</v>
      </c>
      <c r="R729" t="s">
        <v>3654</v>
      </c>
      <c r="S729" t="s">
        <v>404</v>
      </c>
      <c r="T729" t="s">
        <v>716</v>
      </c>
      <c r="U729" t="s">
        <v>123</v>
      </c>
      <c r="V729">
        <v>68</v>
      </c>
      <c r="W729">
        <v>4</v>
      </c>
      <c r="X729">
        <v>8</v>
      </c>
      <c r="Y729">
        <v>4</v>
      </c>
      <c r="Z729">
        <v>12</v>
      </c>
      <c r="AA729">
        <v>15</v>
      </c>
      <c r="AB729">
        <v>72</v>
      </c>
      <c r="AC729" s="26">
        <f t="shared" si="242"/>
        <v>0.17647058823529413</v>
      </c>
      <c r="AD729" s="20">
        <f t="shared" si="243"/>
        <v>-17.163636363636364</v>
      </c>
      <c r="AE729" s="20">
        <v>4.3159999999999998</v>
      </c>
      <c r="AF729">
        <v>4</v>
      </c>
      <c r="AG729">
        <v>2.4</v>
      </c>
      <c r="AH729">
        <v>28</v>
      </c>
      <c r="AI729">
        <v>1030</v>
      </c>
      <c r="AJ729">
        <v>44614</v>
      </c>
      <c r="AK729" s="20">
        <v>743.56666666667002</v>
      </c>
      <c r="AL729">
        <v>743.75</v>
      </c>
      <c r="AM729">
        <v>744</v>
      </c>
      <c r="AN729" s="26">
        <f t="shared" si="244"/>
        <v>10.934803921568628</v>
      </c>
      <c r="AO729">
        <v>18.47</v>
      </c>
      <c r="AP729" s="41">
        <f t="shared" si="245"/>
        <v>0.63157894736842102</v>
      </c>
      <c r="AQ729">
        <v>99</v>
      </c>
      <c r="AR729">
        <v>99</v>
      </c>
      <c r="AS729">
        <v>99</v>
      </c>
      <c r="AT729">
        <v>86</v>
      </c>
      <c r="AU729">
        <v>86</v>
      </c>
      <c r="AV729">
        <v>65</v>
      </c>
      <c r="AW729">
        <v>66</v>
      </c>
      <c r="AX729">
        <v>42</v>
      </c>
      <c r="AY729">
        <v>5</v>
      </c>
      <c r="AZ729">
        <v>8</v>
      </c>
      <c r="BA729" s="42">
        <f t="shared" si="246"/>
        <v>13</v>
      </c>
      <c r="BB729">
        <v>8.4499999999999993</v>
      </c>
      <c r="BC729">
        <v>29.1538</v>
      </c>
      <c r="BD729" s="20">
        <v>129.69999999999999</v>
      </c>
      <c r="BE729" s="20">
        <f t="shared" si="247"/>
        <v>228.7</v>
      </c>
      <c r="BF729" s="20">
        <f t="shared" si="248"/>
        <v>18.449747899159664</v>
      </c>
      <c r="BG729">
        <v>160</v>
      </c>
      <c r="BH729">
        <v>212</v>
      </c>
      <c r="BI729">
        <v>301</v>
      </c>
      <c r="BJ729" s="41">
        <f t="shared" si="249"/>
        <v>0.34707158351409978</v>
      </c>
      <c r="BK729">
        <v>74</v>
      </c>
      <c r="BL729">
        <v>74</v>
      </c>
      <c r="BM729">
        <v>53</v>
      </c>
      <c r="BN729" s="42">
        <f t="shared" si="250"/>
        <v>21</v>
      </c>
      <c r="BO729">
        <v>21</v>
      </c>
      <c r="BP729">
        <v>16</v>
      </c>
      <c r="BQ729">
        <v>20</v>
      </c>
      <c r="BR729">
        <v>31</v>
      </c>
      <c r="BS729" s="41">
        <f t="shared" si="251"/>
        <v>5.2453468697123522E-2</v>
      </c>
      <c r="BT729">
        <v>248</v>
      </c>
      <c r="BU729">
        <v>234</v>
      </c>
      <c r="BV729" s="41">
        <f t="shared" si="252"/>
        <v>0.51452282157676343</v>
      </c>
      <c r="BW729">
        <v>119</v>
      </c>
      <c r="BX729">
        <v>114</v>
      </c>
      <c r="BY729">
        <v>91</v>
      </c>
      <c r="BZ729">
        <v>79</v>
      </c>
      <c r="CA729">
        <v>38</v>
      </c>
      <c r="CB729">
        <v>41</v>
      </c>
      <c r="CC729">
        <v>95</v>
      </c>
      <c r="CD729">
        <v>77</v>
      </c>
      <c r="CE729">
        <v>67</v>
      </c>
      <c r="CF729">
        <v>76</v>
      </c>
      <c r="CG729">
        <v>156</v>
      </c>
      <c r="CH729">
        <v>147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3</v>
      </c>
      <c r="CW729">
        <v>0</v>
      </c>
      <c r="CX729">
        <v>0</v>
      </c>
      <c r="CY729">
        <v>1</v>
      </c>
      <c r="CZ729">
        <v>20</v>
      </c>
      <c r="DA729">
        <v>6</v>
      </c>
      <c r="DB729">
        <v>3</v>
      </c>
      <c r="DC729">
        <v>11</v>
      </c>
      <c r="DD729">
        <v>3</v>
      </c>
      <c r="DE729">
        <v>10</v>
      </c>
      <c r="DF729">
        <v>0</v>
      </c>
      <c r="DG729">
        <v>32</v>
      </c>
      <c r="DH729">
        <v>14</v>
      </c>
      <c r="DI729">
        <v>9</v>
      </c>
      <c r="DJ729">
        <v>12</v>
      </c>
      <c r="DK729">
        <v>12</v>
      </c>
      <c r="DL729">
        <v>0</v>
      </c>
      <c r="DM729">
        <v>8</v>
      </c>
      <c r="DN729">
        <v>8</v>
      </c>
      <c r="DO729">
        <v>0</v>
      </c>
      <c r="DP729" s="42">
        <f t="shared" si="253"/>
        <v>-5</v>
      </c>
      <c r="DQ729" s="20">
        <v>-4.2119999999999997</v>
      </c>
      <c r="DR729">
        <v>14</v>
      </c>
      <c r="DS729">
        <v>0</v>
      </c>
      <c r="DT729">
        <v>0</v>
      </c>
      <c r="DU729">
        <v>0</v>
      </c>
      <c r="DV729">
        <v>0</v>
      </c>
      <c r="DW729">
        <v>653</v>
      </c>
      <c r="DX729">
        <v>772</v>
      </c>
      <c r="DY729">
        <v>492</v>
      </c>
      <c r="DZ729">
        <v>560</v>
      </c>
      <c r="EA729">
        <v>335</v>
      </c>
      <c r="EB729">
        <v>392</v>
      </c>
      <c r="EC729">
        <v>30.11</v>
      </c>
      <c r="ED729">
        <v>35.24</v>
      </c>
      <c r="EE729">
        <v>19</v>
      </c>
      <c r="EF729">
        <v>33</v>
      </c>
      <c r="EG729" s="41">
        <f t="shared" si="254"/>
        <v>5.6716417910447764E-2</v>
      </c>
      <c r="EH729" s="43">
        <f t="shared" si="255"/>
        <v>0.91581632653061229</v>
      </c>
      <c r="EI729" s="44">
        <f t="shared" si="256"/>
        <v>0.97253274444106008</v>
      </c>
      <c r="EJ729">
        <v>652</v>
      </c>
      <c r="EK729">
        <v>769</v>
      </c>
      <c r="EL729">
        <v>491</v>
      </c>
      <c r="EM729">
        <v>557</v>
      </c>
      <c r="EN729">
        <v>334</v>
      </c>
      <c r="EO729">
        <v>389</v>
      </c>
      <c r="EP729">
        <v>19</v>
      </c>
      <c r="EQ729">
        <v>32</v>
      </c>
      <c r="ER729">
        <v>290</v>
      </c>
      <c r="ES729">
        <v>380</v>
      </c>
      <c r="ET729">
        <v>125</v>
      </c>
      <c r="EU729">
        <v>134</v>
      </c>
      <c r="EV729">
        <v>11</v>
      </c>
      <c r="EW729">
        <v>10</v>
      </c>
      <c r="EX729">
        <v>59</v>
      </c>
      <c r="EY729">
        <v>59</v>
      </c>
      <c r="EZ729">
        <v>-0.5</v>
      </c>
      <c r="FA729">
        <v>1.1000000000000001</v>
      </c>
      <c r="FB729">
        <v>0.60000000000000009</v>
      </c>
      <c r="FC729" s="20">
        <v>17.77</v>
      </c>
      <c r="FD729" s="26">
        <f t="shared" si="257"/>
        <v>0.26132352941176468</v>
      </c>
      <c r="FE729">
        <v>0.66520000000000001</v>
      </c>
      <c r="FF729">
        <v>0.14000000000000001</v>
      </c>
      <c r="FG729">
        <v>1.1400000000000001</v>
      </c>
      <c r="FH729">
        <v>1.28</v>
      </c>
      <c r="FL729" s="42">
        <f t="shared" si="258"/>
        <v>133</v>
      </c>
      <c r="FM729" s="20">
        <f t="shared" si="259"/>
        <v>6.7142857142857144</v>
      </c>
      <c r="FN729" s="41">
        <v>2.2752497199999999E-2</v>
      </c>
      <c r="FO729" s="20">
        <f t="shared" si="260"/>
        <v>9.1999999999999993</v>
      </c>
      <c r="FP729" s="20">
        <f t="shared" si="261"/>
        <v>11.1576</v>
      </c>
      <c r="FQ729" s="20">
        <f t="shared" si="262"/>
        <v>114.95798319327731</v>
      </c>
      <c r="FU729" t="s">
        <v>731</v>
      </c>
      <c r="FV729" t="s">
        <v>711</v>
      </c>
      <c r="FW729" s="45">
        <v>2500000</v>
      </c>
      <c r="FX729" s="45">
        <v>3125000</v>
      </c>
      <c r="FY729">
        <v>1003</v>
      </c>
      <c r="FZ729">
        <v>146</v>
      </c>
      <c r="GA729">
        <v>267</v>
      </c>
      <c r="GB729">
        <v>413</v>
      </c>
      <c r="GC729">
        <v>-3</v>
      </c>
      <c r="GD729">
        <v>526</v>
      </c>
      <c r="GE729">
        <v>1152</v>
      </c>
      <c r="GF729">
        <v>14678</v>
      </c>
      <c r="GG729">
        <v>18.2</v>
      </c>
      <c r="GH729">
        <v>15.4</v>
      </c>
      <c r="GI729">
        <v>33.6</v>
      </c>
      <c r="GJ729" s="42">
        <f t="shared" si="263"/>
        <v>9.1999999999999993</v>
      </c>
    </row>
    <row r="730" spans="1:192" x14ac:dyDescent="0.45">
      <c r="A730" s="40">
        <v>34025</v>
      </c>
      <c r="B730" t="s">
        <v>3655</v>
      </c>
      <c r="D730" t="s">
        <v>399</v>
      </c>
      <c r="E730" t="s">
        <v>399</v>
      </c>
      <c r="F730">
        <v>72</v>
      </c>
      <c r="G730">
        <v>205</v>
      </c>
      <c r="H730">
        <v>2011</v>
      </c>
      <c r="I730">
        <v>6</v>
      </c>
      <c r="J730">
        <v>158</v>
      </c>
      <c r="K730" t="s">
        <v>92</v>
      </c>
      <c r="L730">
        <v>2016</v>
      </c>
      <c r="M730">
        <v>24</v>
      </c>
      <c r="N730">
        <v>2</v>
      </c>
      <c r="O730">
        <v>8476310</v>
      </c>
      <c r="P730" t="s">
        <v>3656</v>
      </c>
      <c r="Q730" t="s">
        <v>3657</v>
      </c>
      <c r="R730" t="s">
        <v>3658</v>
      </c>
      <c r="S730" t="s">
        <v>3659</v>
      </c>
      <c r="T730" t="s">
        <v>938</v>
      </c>
      <c r="U730" t="s">
        <v>159</v>
      </c>
      <c r="V730">
        <v>53</v>
      </c>
      <c r="W730">
        <v>4</v>
      </c>
      <c r="X730">
        <v>4</v>
      </c>
      <c r="Y730">
        <v>0</v>
      </c>
      <c r="Z730">
        <v>8</v>
      </c>
      <c r="AA730">
        <v>19</v>
      </c>
      <c r="AB730">
        <v>74</v>
      </c>
      <c r="AC730" s="26">
        <f t="shared" si="242"/>
        <v>0.15094339622641509</v>
      </c>
      <c r="AD730" s="20">
        <f t="shared" si="243"/>
        <v>-3.112903225806452</v>
      </c>
      <c r="AE730" s="20">
        <v>3.22</v>
      </c>
      <c r="AF730">
        <v>-3</v>
      </c>
      <c r="AG730">
        <v>0.30000000000000004</v>
      </c>
      <c r="AH730">
        <v>21</v>
      </c>
      <c r="AI730">
        <v>727</v>
      </c>
      <c r="AJ730">
        <v>29893</v>
      </c>
      <c r="AK730" s="20">
        <v>498.21666666666999</v>
      </c>
      <c r="AL730">
        <v>498.22</v>
      </c>
      <c r="AM730">
        <v>498</v>
      </c>
      <c r="AN730" s="26">
        <f t="shared" si="244"/>
        <v>9.4003144654088047</v>
      </c>
      <c r="AO730">
        <v>16.02</v>
      </c>
      <c r="AP730" s="41">
        <f t="shared" si="245"/>
        <v>0.5</v>
      </c>
      <c r="AQ730">
        <v>93</v>
      </c>
      <c r="AR730">
        <v>94</v>
      </c>
      <c r="AS730">
        <v>94</v>
      </c>
      <c r="AT730">
        <v>79</v>
      </c>
      <c r="AU730">
        <v>80</v>
      </c>
      <c r="AV730">
        <v>50</v>
      </c>
      <c r="AW730">
        <v>65</v>
      </c>
      <c r="AX730">
        <v>35</v>
      </c>
      <c r="AY730">
        <v>1</v>
      </c>
      <c r="AZ730">
        <v>4</v>
      </c>
      <c r="BA730" s="42">
        <f t="shared" si="246"/>
        <v>5</v>
      </c>
      <c r="BB730">
        <v>6.92</v>
      </c>
      <c r="BC730">
        <v>23.92</v>
      </c>
      <c r="BD730" s="20">
        <v>0</v>
      </c>
      <c r="BE730" s="20">
        <f t="shared" si="247"/>
        <v>93</v>
      </c>
      <c r="BF730" s="20">
        <f t="shared" si="248"/>
        <v>11.199871542691984</v>
      </c>
      <c r="BG730">
        <v>115</v>
      </c>
      <c r="BH730">
        <v>153</v>
      </c>
      <c r="BI730">
        <v>196</v>
      </c>
      <c r="BJ730" s="41">
        <f t="shared" si="249"/>
        <v>0.36977491961414793</v>
      </c>
      <c r="BK730">
        <v>77</v>
      </c>
      <c r="BL730">
        <v>76</v>
      </c>
      <c r="BM730">
        <v>64</v>
      </c>
      <c r="BN730" s="42">
        <f t="shared" si="250"/>
        <v>12</v>
      </c>
      <c r="BO730">
        <v>30</v>
      </c>
      <c r="BP730">
        <v>10</v>
      </c>
      <c r="BQ730">
        <v>13</v>
      </c>
      <c r="BR730">
        <v>26</v>
      </c>
      <c r="BS730" s="41">
        <f t="shared" si="251"/>
        <v>7.0080862533692723E-2</v>
      </c>
      <c r="BT730">
        <v>191</v>
      </c>
      <c r="BU730">
        <v>180</v>
      </c>
      <c r="BV730" s="41">
        <f t="shared" si="252"/>
        <v>0.51482479784366575</v>
      </c>
      <c r="BW730">
        <v>79</v>
      </c>
      <c r="BX730">
        <v>65</v>
      </c>
      <c r="BY730">
        <v>70</v>
      </c>
      <c r="BZ730">
        <v>65</v>
      </c>
      <c r="CA730">
        <v>42</v>
      </c>
      <c r="CB730">
        <v>50</v>
      </c>
      <c r="CC730">
        <v>44</v>
      </c>
      <c r="CD730">
        <v>42</v>
      </c>
      <c r="CE730">
        <v>79</v>
      </c>
      <c r="CF730">
        <v>62</v>
      </c>
      <c r="CG730">
        <v>122</v>
      </c>
      <c r="CH730">
        <v>114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2</v>
      </c>
      <c r="CY730">
        <v>5</v>
      </c>
      <c r="CZ730">
        <v>23</v>
      </c>
      <c r="DA730">
        <v>3</v>
      </c>
      <c r="DB730">
        <v>0</v>
      </c>
      <c r="DC730">
        <v>2</v>
      </c>
      <c r="DD730">
        <v>12</v>
      </c>
      <c r="DE730">
        <v>1</v>
      </c>
      <c r="DF730">
        <v>4</v>
      </c>
      <c r="DG730">
        <v>28</v>
      </c>
      <c r="DH730">
        <v>9</v>
      </c>
      <c r="DI730">
        <v>11</v>
      </c>
      <c r="DJ730">
        <v>8</v>
      </c>
      <c r="DK730">
        <v>7</v>
      </c>
      <c r="DL730">
        <v>1</v>
      </c>
      <c r="DM730">
        <v>11</v>
      </c>
      <c r="DN730">
        <v>10</v>
      </c>
      <c r="DO730">
        <v>1</v>
      </c>
      <c r="DP730" s="42">
        <f t="shared" si="253"/>
        <v>2</v>
      </c>
      <c r="DQ730" s="20">
        <v>2.3460000000000001</v>
      </c>
      <c r="DR730">
        <v>8</v>
      </c>
      <c r="DS730">
        <v>1</v>
      </c>
      <c r="DT730">
        <v>0</v>
      </c>
      <c r="DU730">
        <v>0</v>
      </c>
      <c r="DV730">
        <v>0</v>
      </c>
      <c r="DW730">
        <v>408</v>
      </c>
      <c r="DX730">
        <v>461</v>
      </c>
      <c r="DY730">
        <v>323</v>
      </c>
      <c r="DZ730">
        <v>345</v>
      </c>
      <c r="EA730">
        <v>230</v>
      </c>
      <c r="EB730">
        <v>252</v>
      </c>
      <c r="EC730">
        <v>18.05</v>
      </c>
      <c r="ED730">
        <v>22.02</v>
      </c>
      <c r="EE730">
        <v>16</v>
      </c>
      <c r="EF730">
        <v>27</v>
      </c>
      <c r="EG730" s="41">
        <f t="shared" si="254"/>
        <v>6.9565217391304349E-2</v>
      </c>
      <c r="EH730" s="43">
        <f t="shared" si="255"/>
        <v>0.8928571428571429</v>
      </c>
      <c r="EI730" s="44">
        <f t="shared" si="256"/>
        <v>0.9624223602484473</v>
      </c>
      <c r="EJ730">
        <v>409</v>
      </c>
      <c r="EK730">
        <v>465</v>
      </c>
      <c r="EL730">
        <v>324</v>
      </c>
      <c r="EM730">
        <v>348</v>
      </c>
      <c r="EN730">
        <v>230</v>
      </c>
      <c r="EO730">
        <v>254</v>
      </c>
      <c r="EP730">
        <v>17</v>
      </c>
      <c r="EQ730">
        <v>27</v>
      </c>
      <c r="ER730">
        <v>188</v>
      </c>
      <c r="ES730">
        <v>227</v>
      </c>
      <c r="ET730">
        <v>72</v>
      </c>
      <c r="EU730">
        <v>97</v>
      </c>
      <c r="EV730">
        <v>6</v>
      </c>
      <c r="EW730">
        <v>14</v>
      </c>
      <c r="EX730">
        <v>31</v>
      </c>
      <c r="EY730">
        <v>34</v>
      </c>
      <c r="EZ730">
        <v>-0.1</v>
      </c>
      <c r="FA730">
        <v>0.4</v>
      </c>
      <c r="FB730">
        <v>0.30000000000000004</v>
      </c>
      <c r="FC730" s="20">
        <v>8.59</v>
      </c>
      <c r="FD730" s="26">
        <f t="shared" si="257"/>
        <v>0.1620754716981132</v>
      </c>
      <c r="FE730">
        <v>0.37570000000000003</v>
      </c>
      <c r="FF730">
        <v>-0.1</v>
      </c>
      <c r="FG730">
        <v>0.03</v>
      </c>
      <c r="FH730">
        <v>-0.08</v>
      </c>
      <c r="FL730" s="42">
        <f t="shared" si="258"/>
        <v>125</v>
      </c>
      <c r="FM730" s="20">
        <f t="shared" si="259"/>
        <v>11.25</v>
      </c>
      <c r="FN730" s="41">
        <v>2.6675341599999999E-2</v>
      </c>
      <c r="FO730" s="20">
        <f t="shared" si="260"/>
        <v>5.9</v>
      </c>
      <c r="FP730" s="20">
        <f t="shared" si="261"/>
        <v>8.4692000000000007</v>
      </c>
      <c r="FQ730" s="20">
        <f t="shared" si="262"/>
        <v>104.65256312472401</v>
      </c>
      <c r="FR730">
        <v>11</v>
      </c>
      <c r="FS730" t="s">
        <v>3660</v>
      </c>
      <c r="FT730">
        <v>265</v>
      </c>
      <c r="FV730" t="s">
        <v>751</v>
      </c>
      <c r="FW730" s="45">
        <v>800000</v>
      </c>
      <c r="FX730" s="45">
        <v>825000</v>
      </c>
      <c r="FY730">
        <v>115</v>
      </c>
      <c r="FZ730">
        <v>11</v>
      </c>
      <c r="GA730">
        <v>10</v>
      </c>
      <c r="GB730">
        <v>21</v>
      </c>
      <c r="GC730">
        <v>7</v>
      </c>
      <c r="GD730">
        <v>46</v>
      </c>
      <c r="GE730">
        <v>107</v>
      </c>
      <c r="GF730">
        <v>1101</v>
      </c>
      <c r="GG730">
        <v>0.4</v>
      </c>
      <c r="GH730">
        <v>1.4</v>
      </c>
      <c r="GI730">
        <v>1.9</v>
      </c>
      <c r="GJ730" s="42">
        <f t="shared" si="263"/>
        <v>5.9</v>
      </c>
    </row>
    <row r="731" spans="1:192" x14ac:dyDescent="0.45">
      <c r="A731" s="40">
        <v>33518</v>
      </c>
      <c r="B731" t="s">
        <v>3661</v>
      </c>
      <c r="C731" t="s">
        <v>106</v>
      </c>
      <c r="D731" t="s">
        <v>107</v>
      </c>
      <c r="E731" t="s">
        <v>91</v>
      </c>
      <c r="F731">
        <v>75</v>
      </c>
      <c r="G731">
        <v>213</v>
      </c>
      <c r="H731">
        <v>2011</v>
      </c>
      <c r="I731">
        <v>6</v>
      </c>
      <c r="J731">
        <v>160</v>
      </c>
      <c r="K731" t="s">
        <v>202</v>
      </c>
      <c r="L731">
        <v>2014</v>
      </c>
      <c r="M731">
        <v>26</v>
      </c>
      <c r="N731">
        <v>4</v>
      </c>
      <c r="O731">
        <v>8476312</v>
      </c>
      <c r="P731" t="s">
        <v>3662</v>
      </c>
      <c r="Q731" t="s">
        <v>3663</v>
      </c>
      <c r="R731" t="s">
        <v>3664</v>
      </c>
      <c r="S731" t="s">
        <v>1545</v>
      </c>
      <c r="T731" t="s">
        <v>720</v>
      </c>
      <c r="U731" t="s">
        <v>102</v>
      </c>
      <c r="V731">
        <v>80</v>
      </c>
      <c r="W731">
        <v>7</v>
      </c>
      <c r="X731">
        <v>30</v>
      </c>
      <c r="Y731">
        <v>13</v>
      </c>
      <c r="Z731">
        <v>37</v>
      </c>
      <c r="AA731">
        <v>6</v>
      </c>
      <c r="AB731">
        <v>32</v>
      </c>
      <c r="AC731" s="26">
        <f t="shared" si="242"/>
        <v>0.46250000000000002</v>
      </c>
      <c r="AD731" s="20">
        <f t="shared" si="243"/>
        <v>21.530386740331494</v>
      </c>
      <c r="AE731" s="20">
        <v>12.339</v>
      </c>
      <c r="AF731">
        <v>34</v>
      </c>
      <c r="AG731">
        <v>-2.7</v>
      </c>
      <c r="AH731">
        <v>62</v>
      </c>
      <c r="AI731">
        <v>1907</v>
      </c>
      <c r="AJ731">
        <v>97697</v>
      </c>
      <c r="AK731" s="20">
        <v>1628.2833333333001</v>
      </c>
      <c r="AL731">
        <v>1628.62</v>
      </c>
      <c r="AM731">
        <v>1628</v>
      </c>
      <c r="AN731" s="26">
        <f t="shared" si="244"/>
        <v>20.353541666666665</v>
      </c>
      <c r="AO731">
        <v>33.799999999999997</v>
      </c>
      <c r="AP731" s="41">
        <f t="shared" si="245"/>
        <v>0.47435897435897434</v>
      </c>
      <c r="AQ731">
        <v>223</v>
      </c>
      <c r="AR731">
        <v>223</v>
      </c>
      <c r="AS731">
        <v>223</v>
      </c>
      <c r="AT731">
        <v>170</v>
      </c>
      <c r="AU731">
        <v>170</v>
      </c>
      <c r="AV731">
        <v>117</v>
      </c>
      <c r="AW731">
        <v>68</v>
      </c>
      <c r="AX731">
        <v>17</v>
      </c>
      <c r="AY731">
        <v>11</v>
      </c>
      <c r="AZ731">
        <v>10</v>
      </c>
      <c r="BA731" s="42">
        <f t="shared" si="246"/>
        <v>21</v>
      </c>
      <c r="BB731">
        <v>7.17</v>
      </c>
      <c r="BC731">
        <v>50.170900000000003</v>
      </c>
      <c r="BD731" s="20">
        <v>232.6</v>
      </c>
      <c r="BE731" s="20">
        <f t="shared" si="247"/>
        <v>455.6</v>
      </c>
      <c r="BF731" s="20">
        <f t="shared" si="248"/>
        <v>16.784762559713133</v>
      </c>
      <c r="BG731">
        <v>393</v>
      </c>
      <c r="BH731">
        <v>551</v>
      </c>
      <c r="BI731">
        <v>719</v>
      </c>
      <c r="BJ731" s="41">
        <f t="shared" si="249"/>
        <v>0.35341726618705038</v>
      </c>
      <c r="BK731">
        <v>180</v>
      </c>
      <c r="BL731">
        <v>180</v>
      </c>
      <c r="BM731">
        <v>117</v>
      </c>
      <c r="BN731" s="42">
        <f t="shared" si="250"/>
        <v>63</v>
      </c>
      <c r="BO731">
        <v>53</v>
      </c>
      <c r="BP731">
        <v>60</v>
      </c>
      <c r="BQ731">
        <v>48</v>
      </c>
      <c r="BR731">
        <v>99</v>
      </c>
      <c r="BS731" s="41">
        <f t="shared" si="251"/>
        <v>7.1635311143270625E-2</v>
      </c>
      <c r="BT731">
        <v>0</v>
      </c>
      <c r="BU731">
        <v>1</v>
      </c>
      <c r="BV731" s="41">
        <f t="shared" si="252"/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0</v>
      </c>
      <c r="CO731">
        <v>0</v>
      </c>
      <c r="CP731">
        <v>2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3</v>
      </c>
      <c r="CW731">
        <v>0</v>
      </c>
      <c r="CX731">
        <v>1</v>
      </c>
      <c r="CY731">
        <v>6</v>
      </c>
      <c r="CZ731">
        <v>46</v>
      </c>
      <c r="DA731">
        <v>7</v>
      </c>
      <c r="DB731">
        <v>1</v>
      </c>
      <c r="DC731">
        <v>33</v>
      </c>
      <c r="DD731">
        <v>11</v>
      </c>
      <c r="DE731">
        <v>4</v>
      </c>
      <c r="DF731">
        <v>0</v>
      </c>
      <c r="DG731">
        <v>61</v>
      </c>
      <c r="DH731">
        <v>25</v>
      </c>
      <c r="DI731">
        <v>10</v>
      </c>
      <c r="DJ731">
        <v>24</v>
      </c>
      <c r="DK731">
        <v>21</v>
      </c>
      <c r="DL731">
        <v>3</v>
      </c>
      <c r="DM731">
        <v>13</v>
      </c>
      <c r="DN731">
        <v>10</v>
      </c>
      <c r="DO731">
        <v>3</v>
      </c>
      <c r="DP731" s="42">
        <f t="shared" si="253"/>
        <v>-15</v>
      </c>
      <c r="DQ731" s="20">
        <v>-4.66</v>
      </c>
      <c r="DR731">
        <v>21</v>
      </c>
      <c r="DS731">
        <v>4</v>
      </c>
      <c r="DT731">
        <v>0</v>
      </c>
      <c r="DU731">
        <v>0</v>
      </c>
      <c r="DV731">
        <v>0</v>
      </c>
      <c r="DW731">
        <v>1409</v>
      </c>
      <c r="DX731">
        <v>1686</v>
      </c>
      <c r="DY731">
        <v>1087</v>
      </c>
      <c r="DZ731">
        <v>1283</v>
      </c>
      <c r="EA731">
        <v>778</v>
      </c>
      <c r="EB731">
        <v>920</v>
      </c>
      <c r="EC731">
        <v>72.73</v>
      </c>
      <c r="ED731">
        <v>87.13</v>
      </c>
      <c r="EE731">
        <v>78</v>
      </c>
      <c r="EF731">
        <v>65</v>
      </c>
      <c r="EG731" s="41">
        <f t="shared" si="254"/>
        <v>0.10025706940874037</v>
      </c>
      <c r="EH731" s="43">
        <f t="shared" si="255"/>
        <v>0.92934782608695654</v>
      </c>
      <c r="EI731" s="44">
        <f t="shared" si="256"/>
        <v>1.0296048954956969</v>
      </c>
      <c r="EJ731">
        <v>1406</v>
      </c>
      <c r="EK731">
        <v>1685</v>
      </c>
      <c r="EL731">
        <v>1082</v>
      </c>
      <c r="EM731">
        <v>1282</v>
      </c>
      <c r="EN731">
        <v>774</v>
      </c>
      <c r="EO731">
        <v>920</v>
      </c>
      <c r="EP731">
        <v>77</v>
      </c>
      <c r="EQ731">
        <v>65</v>
      </c>
      <c r="ER731">
        <v>717</v>
      </c>
      <c r="ES731">
        <v>885</v>
      </c>
      <c r="ET731">
        <v>294</v>
      </c>
      <c r="EU731">
        <v>343</v>
      </c>
      <c r="EV731">
        <v>54</v>
      </c>
      <c r="EW731">
        <v>42</v>
      </c>
      <c r="EX731">
        <v>112</v>
      </c>
      <c r="EY731">
        <v>92</v>
      </c>
      <c r="EZ731">
        <v>2.5</v>
      </c>
      <c r="FA731">
        <v>6.1</v>
      </c>
      <c r="FB731">
        <v>8.6</v>
      </c>
      <c r="FC731" s="20">
        <v>39.909999999999997</v>
      </c>
      <c r="FD731" s="26">
        <f t="shared" si="257"/>
        <v>0.49887499999999996</v>
      </c>
      <c r="FE731">
        <v>2.5428999999999999</v>
      </c>
      <c r="FF731">
        <v>0.13</v>
      </c>
      <c r="FG731">
        <v>0.03</v>
      </c>
      <c r="FH731">
        <v>0.15</v>
      </c>
      <c r="FI731">
        <v>1</v>
      </c>
      <c r="FJ731">
        <v>0</v>
      </c>
      <c r="FK731">
        <v>0</v>
      </c>
      <c r="FL731" s="42">
        <f t="shared" si="258"/>
        <v>345</v>
      </c>
      <c r="FM731" s="20">
        <f t="shared" si="259"/>
        <v>10.857142857142858</v>
      </c>
      <c r="FN731" s="41">
        <v>3.2031249999999997E-2</v>
      </c>
      <c r="FO731" s="20">
        <f t="shared" si="260"/>
        <v>30.8</v>
      </c>
      <c r="FP731" s="20">
        <f t="shared" si="261"/>
        <v>36.067999999999998</v>
      </c>
      <c r="FQ731" s="20">
        <f t="shared" si="262"/>
        <v>114.02291510604071</v>
      </c>
      <c r="FR731">
        <v>4</v>
      </c>
      <c r="FS731" t="s">
        <v>189</v>
      </c>
      <c r="FT731">
        <v>195</v>
      </c>
      <c r="FV731" t="s">
        <v>711</v>
      </c>
      <c r="FW731" s="45">
        <v>825000</v>
      </c>
      <c r="FX731" s="45">
        <v>825000</v>
      </c>
      <c r="FY731">
        <v>261</v>
      </c>
      <c r="FZ731">
        <v>17</v>
      </c>
      <c r="GA731">
        <v>55</v>
      </c>
      <c r="GB731">
        <v>72</v>
      </c>
      <c r="GC731">
        <v>60</v>
      </c>
      <c r="GD731">
        <v>249</v>
      </c>
      <c r="GE731">
        <v>319</v>
      </c>
      <c r="GF731">
        <v>5005</v>
      </c>
      <c r="GG731">
        <v>3.3</v>
      </c>
      <c r="GH731">
        <v>16.2</v>
      </c>
      <c r="GI731">
        <v>19.600000000000001</v>
      </c>
      <c r="GJ731" s="42">
        <f t="shared" si="263"/>
        <v>30.8</v>
      </c>
    </row>
    <row r="732" spans="1:192" x14ac:dyDescent="0.45">
      <c r="A732" s="40">
        <v>34680</v>
      </c>
      <c r="B732" t="s">
        <v>2595</v>
      </c>
      <c r="C732" t="s">
        <v>126</v>
      </c>
      <c r="D732" t="s">
        <v>91</v>
      </c>
      <c r="E732" t="s">
        <v>91</v>
      </c>
      <c r="F732">
        <v>68</v>
      </c>
      <c r="G732">
        <v>162</v>
      </c>
      <c r="K732" t="s">
        <v>92</v>
      </c>
      <c r="L732">
        <v>2017</v>
      </c>
      <c r="M732">
        <v>23</v>
      </c>
      <c r="N732">
        <v>1</v>
      </c>
      <c r="O732">
        <v>8478365</v>
      </c>
      <c r="P732" t="s">
        <v>3665</v>
      </c>
      <c r="Q732" t="s">
        <v>3666</v>
      </c>
      <c r="R732" t="s">
        <v>3667</v>
      </c>
      <c r="S732" t="s">
        <v>3668</v>
      </c>
      <c r="T732" t="s">
        <v>725</v>
      </c>
      <c r="U732" t="s">
        <v>382</v>
      </c>
      <c r="V732">
        <v>4</v>
      </c>
      <c r="W732">
        <v>0</v>
      </c>
      <c r="X732">
        <v>0</v>
      </c>
      <c r="Y732">
        <v>0</v>
      </c>
      <c r="Z732">
        <v>0</v>
      </c>
      <c r="AA732">
        <v>26</v>
      </c>
      <c r="AB732">
        <v>102</v>
      </c>
      <c r="AC732" s="26">
        <f t="shared" si="242"/>
        <v>0</v>
      </c>
      <c r="AD732" s="20">
        <f t="shared" si="243"/>
        <v>0</v>
      </c>
      <c r="AE732" s="20">
        <v>0</v>
      </c>
      <c r="AF732">
        <v>-1</v>
      </c>
      <c r="AG732">
        <v>0.60000000000000009</v>
      </c>
      <c r="AH732">
        <v>0</v>
      </c>
      <c r="AI732">
        <v>58</v>
      </c>
      <c r="AJ732">
        <v>2452</v>
      </c>
      <c r="AK732" s="20">
        <v>40.866666666667001</v>
      </c>
      <c r="AL732">
        <v>40.869999999999997</v>
      </c>
      <c r="AM732">
        <v>41</v>
      </c>
      <c r="AN732" s="26">
        <f t="shared" si="244"/>
        <v>10.216666666666667</v>
      </c>
      <c r="AO732">
        <v>17.690000000000001</v>
      </c>
      <c r="AP732" s="41">
        <f t="shared" si="245"/>
        <v>0</v>
      </c>
      <c r="AQ732">
        <v>12</v>
      </c>
      <c r="AR732">
        <v>12</v>
      </c>
      <c r="AS732">
        <v>12</v>
      </c>
      <c r="AT732">
        <v>11</v>
      </c>
      <c r="AU732">
        <v>11</v>
      </c>
      <c r="AV732">
        <v>6</v>
      </c>
      <c r="AW732">
        <v>9</v>
      </c>
      <c r="AX732">
        <v>5</v>
      </c>
      <c r="AY732">
        <v>1</v>
      </c>
      <c r="AZ732">
        <v>0</v>
      </c>
      <c r="BA732" s="42">
        <f t="shared" si="246"/>
        <v>1</v>
      </c>
      <c r="BB732">
        <v>1.08</v>
      </c>
      <c r="BC732">
        <v>23.666699999999999</v>
      </c>
      <c r="BD732" s="20">
        <v>0</v>
      </c>
      <c r="BE732" s="20">
        <f t="shared" si="247"/>
        <v>12</v>
      </c>
      <c r="BF732" s="20">
        <f t="shared" si="248"/>
        <v>17.616833863469537</v>
      </c>
      <c r="BG732">
        <v>13</v>
      </c>
      <c r="BH732">
        <v>14</v>
      </c>
      <c r="BI732">
        <v>13</v>
      </c>
      <c r="BJ732" s="41">
        <f t="shared" si="249"/>
        <v>0.5</v>
      </c>
      <c r="BK732">
        <v>2</v>
      </c>
      <c r="BL732">
        <v>2</v>
      </c>
      <c r="BM732">
        <v>3</v>
      </c>
      <c r="BN732" s="42">
        <f t="shared" si="250"/>
        <v>-1</v>
      </c>
      <c r="BO732">
        <v>5</v>
      </c>
      <c r="BP732">
        <v>0</v>
      </c>
      <c r="BQ732">
        <v>1</v>
      </c>
      <c r="BR732">
        <v>9</v>
      </c>
      <c r="BS732" s="41">
        <f t="shared" si="251"/>
        <v>0.18367346938775511</v>
      </c>
      <c r="BT732">
        <v>0</v>
      </c>
      <c r="BU732">
        <v>0</v>
      </c>
      <c r="BV732" s="41">
        <f t="shared" si="252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4</v>
      </c>
      <c r="DA732">
        <v>2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 s="42">
        <f t="shared" si="253"/>
        <v>0</v>
      </c>
      <c r="DQ732" s="20">
        <v>-4.3000000000000003E-2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34</v>
      </c>
      <c r="DX732">
        <v>53</v>
      </c>
      <c r="DY732">
        <v>31</v>
      </c>
      <c r="DZ732">
        <v>40</v>
      </c>
      <c r="EA732">
        <v>20</v>
      </c>
      <c r="EB732">
        <v>27</v>
      </c>
      <c r="EC732">
        <v>2.4700000000000002</v>
      </c>
      <c r="ED732">
        <v>1.82</v>
      </c>
      <c r="EE732">
        <v>1</v>
      </c>
      <c r="EF732">
        <v>2</v>
      </c>
      <c r="EG732" s="41">
        <f t="shared" si="254"/>
        <v>0.05</v>
      </c>
      <c r="EH732" s="43">
        <f t="shared" si="255"/>
        <v>0.92592592592592593</v>
      </c>
      <c r="EI732" s="44">
        <f t="shared" si="256"/>
        <v>0.97592592592592597</v>
      </c>
      <c r="EJ732">
        <v>33</v>
      </c>
      <c r="EK732">
        <v>53</v>
      </c>
      <c r="EL732">
        <v>30</v>
      </c>
      <c r="EM732">
        <v>40</v>
      </c>
      <c r="EN732">
        <v>20</v>
      </c>
      <c r="EO732">
        <v>27</v>
      </c>
      <c r="EP732">
        <v>1</v>
      </c>
      <c r="EQ732">
        <v>2</v>
      </c>
      <c r="ER732">
        <v>21</v>
      </c>
      <c r="ES732">
        <v>20</v>
      </c>
      <c r="ET732">
        <v>10</v>
      </c>
      <c r="EU732">
        <v>10</v>
      </c>
      <c r="EV732">
        <v>0</v>
      </c>
      <c r="EW732">
        <v>1</v>
      </c>
      <c r="EX732">
        <v>6</v>
      </c>
      <c r="EY732">
        <v>4</v>
      </c>
      <c r="EZ732">
        <v>-0.1</v>
      </c>
      <c r="FA732">
        <v>0</v>
      </c>
      <c r="FB732">
        <v>-0.1</v>
      </c>
      <c r="FC732" s="20">
        <v>-0.2</v>
      </c>
      <c r="FD732" s="26">
        <f t="shared" si="257"/>
        <v>-0.05</v>
      </c>
      <c r="FE732">
        <v>3.0000000000000003E-4</v>
      </c>
      <c r="FF732">
        <v>0</v>
      </c>
      <c r="FG732">
        <v>0</v>
      </c>
      <c r="FH732">
        <v>0</v>
      </c>
      <c r="FL732" s="42">
        <f t="shared" si="258"/>
        <v>11</v>
      </c>
      <c r="FM732" s="20">
        <f t="shared" si="259"/>
        <v>0</v>
      </c>
      <c r="FN732" s="41">
        <v>0</v>
      </c>
      <c r="FO732" s="20">
        <f t="shared" si="260"/>
        <v>0</v>
      </c>
      <c r="FP732" s="20">
        <f t="shared" si="261"/>
        <v>-8.6E-3</v>
      </c>
      <c r="FQ732" s="20">
        <f t="shared" si="262"/>
        <v>127.72204551015417</v>
      </c>
      <c r="FV732" t="s">
        <v>751</v>
      </c>
      <c r="FW732" s="45">
        <v>730000</v>
      </c>
      <c r="FX732" s="45">
        <v>680000</v>
      </c>
      <c r="FY732">
        <v>4</v>
      </c>
      <c r="FZ732">
        <v>0</v>
      </c>
      <c r="GA732">
        <v>0</v>
      </c>
      <c r="GB732">
        <v>0</v>
      </c>
      <c r="GC732">
        <v>-1</v>
      </c>
      <c r="GD732">
        <v>0</v>
      </c>
      <c r="GE732">
        <v>6</v>
      </c>
      <c r="GF732">
        <v>41</v>
      </c>
      <c r="GG732">
        <v>-0.1</v>
      </c>
      <c r="GH732">
        <v>0</v>
      </c>
      <c r="GI732">
        <v>-0.1</v>
      </c>
      <c r="GJ732" s="42">
        <f t="shared" si="263"/>
        <v>0</v>
      </c>
    </row>
    <row r="733" spans="1:192" x14ac:dyDescent="0.45">
      <c r="A733" s="40">
        <v>34407</v>
      </c>
      <c r="B733" t="s">
        <v>3669</v>
      </c>
      <c r="C733" t="s">
        <v>175</v>
      </c>
      <c r="D733" t="s">
        <v>107</v>
      </c>
      <c r="E733" t="s">
        <v>107</v>
      </c>
      <c r="F733">
        <v>69</v>
      </c>
      <c r="G733">
        <v>201</v>
      </c>
      <c r="K733" t="s">
        <v>92</v>
      </c>
      <c r="L733">
        <v>2015</v>
      </c>
      <c r="M733">
        <v>23</v>
      </c>
      <c r="N733">
        <v>3</v>
      </c>
      <c r="O733">
        <v>8478366</v>
      </c>
      <c r="P733" t="s">
        <v>3670</v>
      </c>
      <c r="Q733" t="s">
        <v>3671</v>
      </c>
      <c r="R733" t="s">
        <v>3672</v>
      </c>
      <c r="S733" t="s">
        <v>3647</v>
      </c>
      <c r="T733" t="s">
        <v>716</v>
      </c>
      <c r="U733" t="s">
        <v>3673</v>
      </c>
      <c r="V733">
        <v>41</v>
      </c>
      <c r="W733">
        <v>7</v>
      </c>
      <c r="X733">
        <v>3</v>
      </c>
      <c r="Y733">
        <v>3</v>
      </c>
      <c r="Z733">
        <v>10</v>
      </c>
      <c r="AA733">
        <v>0</v>
      </c>
      <c r="AB733">
        <v>0</v>
      </c>
      <c r="AC733" s="26">
        <f t="shared" si="242"/>
        <v>0.24390243902439024</v>
      </c>
      <c r="AD733" s="20">
        <f t="shared" si="243"/>
        <v>-4.3253012048192776</v>
      </c>
      <c r="AE733" s="20">
        <v>4.3730000000000002</v>
      </c>
      <c r="AF733">
        <v>3</v>
      </c>
      <c r="AG733">
        <v>4.0999999999999996</v>
      </c>
      <c r="AH733">
        <v>34</v>
      </c>
      <c r="AI733">
        <v>650</v>
      </c>
      <c r="AJ733">
        <v>26664</v>
      </c>
      <c r="AK733" s="20">
        <v>444.4</v>
      </c>
      <c r="AL733">
        <v>444.35</v>
      </c>
      <c r="AM733">
        <v>445</v>
      </c>
      <c r="AN733" s="26">
        <f t="shared" si="244"/>
        <v>10.839024390243901</v>
      </c>
      <c r="AO733">
        <v>18.489999999999998</v>
      </c>
      <c r="AP733" s="41">
        <f t="shared" si="245"/>
        <v>0.58823529411764708</v>
      </c>
      <c r="AQ733">
        <v>121</v>
      </c>
      <c r="AR733">
        <v>121</v>
      </c>
      <c r="AS733">
        <v>121</v>
      </c>
      <c r="AT733">
        <v>96</v>
      </c>
      <c r="AU733">
        <v>96</v>
      </c>
      <c r="AV733">
        <v>72</v>
      </c>
      <c r="AW733">
        <v>70</v>
      </c>
      <c r="AX733">
        <v>20</v>
      </c>
      <c r="AY733">
        <v>5</v>
      </c>
      <c r="AZ733">
        <v>3</v>
      </c>
      <c r="BA733" s="42">
        <f t="shared" si="246"/>
        <v>8</v>
      </c>
      <c r="BB733">
        <v>5.34</v>
      </c>
      <c r="BC733">
        <v>34.277799999999999</v>
      </c>
      <c r="BD733" s="20">
        <v>71.8</v>
      </c>
      <c r="BE733" s="20">
        <f t="shared" si="247"/>
        <v>192.8</v>
      </c>
      <c r="BF733" s="20">
        <f t="shared" si="248"/>
        <v>26.033532125576684</v>
      </c>
      <c r="BG733">
        <v>163</v>
      </c>
      <c r="BH733">
        <v>171</v>
      </c>
      <c r="BI733">
        <v>117</v>
      </c>
      <c r="BJ733" s="41">
        <f t="shared" si="249"/>
        <v>0.58214285714285718</v>
      </c>
      <c r="BK733">
        <v>51</v>
      </c>
      <c r="BL733">
        <v>51</v>
      </c>
      <c r="BM733">
        <v>38</v>
      </c>
      <c r="BN733" s="42">
        <f t="shared" si="250"/>
        <v>13</v>
      </c>
      <c r="BO733">
        <v>24</v>
      </c>
      <c r="BP733">
        <v>12</v>
      </c>
      <c r="BQ733">
        <v>11</v>
      </c>
      <c r="BR733">
        <v>15</v>
      </c>
      <c r="BS733" s="41">
        <f t="shared" si="251"/>
        <v>5.2816901408450703E-2</v>
      </c>
      <c r="BT733">
        <v>10</v>
      </c>
      <c r="BU733">
        <v>9</v>
      </c>
      <c r="BV733" s="41">
        <f t="shared" si="252"/>
        <v>0.52631578947368418</v>
      </c>
      <c r="BW733">
        <v>1</v>
      </c>
      <c r="BX733">
        <v>1</v>
      </c>
      <c r="BY733">
        <v>5</v>
      </c>
      <c r="BZ733">
        <v>4</v>
      </c>
      <c r="CA733">
        <v>4</v>
      </c>
      <c r="CB733">
        <v>4</v>
      </c>
      <c r="CC733">
        <v>2</v>
      </c>
      <c r="CD733">
        <v>2</v>
      </c>
      <c r="CE733">
        <v>4</v>
      </c>
      <c r="CF733">
        <v>2</v>
      </c>
      <c r="CG733">
        <v>4</v>
      </c>
      <c r="CH733">
        <v>7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2</v>
      </c>
      <c r="CT733">
        <v>1</v>
      </c>
      <c r="CU733">
        <v>0</v>
      </c>
      <c r="CV733">
        <v>2</v>
      </c>
      <c r="CW733">
        <v>0</v>
      </c>
      <c r="CX733">
        <v>2</v>
      </c>
      <c r="CY733">
        <v>4</v>
      </c>
      <c r="CZ733">
        <v>18</v>
      </c>
      <c r="DA733">
        <v>3</v>
      </c>
      <c r="DB733">
        <v>0</v>
      </c>
      <c r="DC733">
        <v>7</v>
      </c>
      <c r="DD733">
        <v>22</v>
      </c>
      <c r="DE733">
        <v>4</v>
      </c>
      <c r="DF733">
        <v>0</v>
      </c>
      <c r="DG733">
        <v>36</v>
      </c>
      <c r="DH733">
        <v>17</v>
      </c>
      <c r="DI733">
        <v>10</v>
      </c>
      <c r="DJ733">
        <v>18</v>
      </c>
      <c r="DK733">
        <v>18</v>
      </c>
      <c r="DL733">
        <v>0</v>
      </c>
      <c r="DM733">
        <v>10</v>
      </c>
      <c r="DN733">
        <v>10</v>
      </c>
      <c r="DO733">
        <v>0</v>
      </c>
      <c r="DP733" s="42">
        <f t="shared" si="253"/>
        <v>-7</v>
      </c>
      <c r="DQ733" s="20">
        <v>-9.327</v>
      </c>
      <c r="DR733">
        <v>17</v>
      </c>
      <c r="DS733">
        <v>0</v>
      </c>
      <c r="DT733">
        <v>0</v>
      </c>
      <c r="DU733">
        <v>0</v>
      </c>
      <c r="DV733">
        <v>0</v>
      </c>
      <c r="DW733">
        <v>445</v>
      </c>
      <c r="DX733">
        <v>356</v>
      </c>
      <c r="DY733">
        <v>339</v>
      </c>
      <c r="DZ733">
        <v>269</v>
      </c>
      <c r="EA733">
        <v>232</v>
      </c>
      <c r="EB733">
        <v>184</v>
      </c>
      <c r="EC733">
        <v>17.95</v>
      </c>
      <c r="ED733">
        <v>15.88</v>
      </c>
      <c r="EE733">
        <v>17</v>
      </c>
      <c r="EF733">
        <v>14</v>
      </c>
      <c r="EG733" s="41">
        <f t="shared" si="254"/>
        <v>7.3275862068965511E-2</v>
      </c>
      <c r="EH733" s="43">
        <f t="shared" si="255"/>
        <v>0.92391304347826086</v>
      </c>
      <c r="EI733" s="44">
        <f t="shared" si="256"/>
        <v>0.99718890554722639</v>
      </c>
      <c r="EJ733">
        <v>447</v>
      </c>
      <c r="EK733">
        <v>356</v>
      </c>
      <c r="EL733">
        <v>340</v>
      </c>
      <c r="EM733">
        <v>269</v>
      </c>
      <c r="EN733">
        <v>233</v>
      </c>
      <c r="EO733">
        <v>184</v>
      </c>
      <c r="EP733">
        <v>17</v>
      </c>
      <c r="EQ733">
        <v>14</v>
      </c>
      <c r="ER733">
        <v>211</v>
      </c>
      <c r="ES733">
        <v>152</v>
      </c>
      <c r="ET733">
        <v>74</v>
      </c>
      <c r="EU733">
        <v>63</v>
      </c>
      <c r="EV733">
        <v>9</v>
      </c>
      <c r="EW733">
        <v>8</v>
      </c>
      <c r="EX733">
        <v>34</v>
      </c>
      <c r="EY733">
        <v>36</v>
      </c>
      <c r="EZ733">
        <v>0.4</v>
      </c>
      <c r="FA733">
        <v>0.7</v>
      </c>
      <c r="FB733">
        <v>1.1000000000000001</v>
      </c>
      <c r="FC733" s="20">
        <v>16.11</v>
      </c>
      <c r="FD733" s="26">
        <f t="shared" si="257"/>
        <v>0.39292682926829264</v>
      </c>
      <c r="FE733">
        <v>1.8130000000000002</v>
      </c>
      <c r="FF733">
        <v>-0.04</v>
      </c>
      <c r="FG733">
        <v>-0.27</v>
      </c>
      <c r="FH733">
        <v>-0.31</v>
      </c>
      <c r="FI733">
        <v>1</v>
      </c>
      <c r="FJ733">
        <v>0</v>
      </c>
      <c r="FK733">
        <v>0</v>
      </c>
      <c r="FL733" s="42">
        <f t="shared" si="258"/>
        <v>100</v>
      </c>
      <c r="FM733" s="20">
        <f t="shared" si="259"/>
        <v>3.6470588235294117</v>
      </c>
      <c r="FN733" s="41">
        <v>0.13152555030000002</v>
      </c>
      <c r="FO733" s="20">
        <f t="shared" si="260"/>
        <v>6.6</v>
      </c>
      <c r="FP733" s="20">
        <f t="shared" si="261"/>
        <v>8.1346000000000007</v>
      </c>
      <c r="FQ733" s="20">
        <f t="shared" si="262"/>
        <v>108.15798357150894</v>
      </c>
      <c r="FR733">
        <v>12</v>
      </c>
      <c r="FS733" t="s">
        <v>2897</v>
      </c>
      <c r="FT733">
        <v>285</v>
      </c>
      <c r="FV733" t="s">
        <v>751</v>
      </c>
      <c r="FW733" s="45">
        <v>842500</v>
      </c>
      <c r="FX733" s="45">
        <v>792500</v>
      </c>
      <c r="FY733">
        <v>124</v>
      </c>
      <c r="FZ733">
        <v>25</v>
      </c>
      <c r="GA733">
        <v>14</v>
      </c>
      <c r="GB733">
        <v>39</v>
      </c>
      <c r="GC733">
        <v>-3</v>
      </c>
      <c r="GD733">
        <v>62</v>
      </c>
      <c r="GE733">
        <v>287</v>
      </c>
      <c r="GF733">
        <v>1501</v>
      </c>
      <c r="GG733">
        <v>2.9</v>
      </c>
      <c r="GH733">
        <v>1.6</v>
      </c>
      <c r="GI733">
        <v>4.5</v>
      </c>
      <c r="GJ733" s="42">
        <f t="shared" si="263"/>
        <v>6.6</v>
      </c>
    </row>
    <row r="734" spans="1:192" x14ac:dyDescent="0.45">
      <c r="A734" s="40">
        <v>33636</v>
      </c>
      <c r="B734" t="s">
        <v>3674</v>
      </c>
      <c r="C734" t="s">
        <v>664</v>
      </c>
      <c r="D734" t="s">
        <v>107</v>
      </c>
      <c r="E734" t="s">
        <v>107</v>
      </c>
      <c r="F734">
        <v>71</v>
      </c>
      <c r="G734">
        <v>179</v>
      </c>
      <c r="H734">
        <v>2011</v>
      </c>
      <c r="I734">
        <v>6</v>
      </c>
      <c r="J734">
        <v>170</v>
      </c>
      <c r="K734" t="s">
        <v>92</v>
      </c>
      <c r="L734">
        <v>2017</v>
      </c>
      <c r="M734">
        <v>25</v>
      </c>
      <c r="N734">
        <v>1</v>
      </c>
      <c r="O734">
        <v>8476322</v>
      </c>
      <c r="P734" t="s">
        <v>3675</v>
      </c>
      <c r="Q734" t="s">
        <v>3676</v>
      </c>
      <c r="R734" t="s">
        <v>3677</v>
      </c>
      <c r="S734" t="s">
        <v>3678</v>
      </c>
      <c r="T734" t="s">
        <v>716</v>
      </c>
      <c r="U734" t="s">
        <v>373</v>
      </c>
      <c r="V734">
        <v>8</v>
      </c>
      <c r="W734">
        <v>0</v>
      </c>
      <c r="X734">
        <v>0</v>
      </c>
      <c r="Y734">
        <v>0</v>
      </c>
      <c r="Z734">
        <v>0</v>
      </c>
      <c r="AA734">
        <v>28</v>
      </c>
      <c r="AB734">
        <v>78</v>
      </c>
      <c r="AC734" s="26">
        <f t="shared" si="242"/>
        <v>0</v>
      </c>
      <c r="AD734" s="20">
        <f t="shared" si="243"/>
        <v>0</v>
      </c>
      <c r="AE734" s="20">
        <v>0</v>
      </c>
      <c r="AF734">
        <v>-2</v>
      </c>
      <c r="AG734">
        <v>-0.5</v>
      </c>
      <c r="AH734">
        <v>0</v>
      </c>
      <c r="AI734">
        <v>123</v>
      </c>
      <c r="AJ734">
        <v>4712</v>
      </c>
      <c r="AK734" s="20">
        <v>78.533333333333005</v>
      </c>
      <c r="AL734">
        <v>78.53</v>
      </c>
      <c r="AM734">
        <v>79</v>
      </c>
      <c r="AN734" s="26">
        <f t="shared" si="244"/>
        <v>9.8166666666666664</v>
      </c>
      <c r="AO734">
        <v>16.53</v>
      </c>
      <c r="AP734" s="41">
        <f t="shared" si="245"/>
        <v>0</v>
      </c>
      <c r="AQ734">
        <v>13</v>
      </c>
      <c r="AR734">
        <v>13</v>
      </c>
      <c r="AS734">
        <v>13</v>
      </c>
      <c r="AT734">
        <v>9</v>
      </c>
      <c r="AU734">
        <v>9</v>
      </c>
      <c r="AV734">
        <v>6</v>
      </c>
      <c r="AW734">
        <v>7</v>
      </c>
      <c r="AX734">
        <v>4</v>
      </c>
      <c r="AY734">
        <v>1</v>
      </c>
      <c r="AZ734">
        <v>0</v>
      </c>
      <c r="BA734" s="42">
        <f t="shared" si="246"/>
        <v>1</v>
      </c>
      <c r="BB734">
        <v>0.71</v>
      </c>
      <c r="BC734">
        <v>25.833300000000001</v>
      </c>
      <c r="BD734" s="20">
        <v>0</v>
      </c>
      <c r="BE734" s="20">
        <f t="shared" si="247"/>
        <v>13</v>
      </c>
      <c r="BF734" s="20">
        <f t="shared" si="248"/>
        <v>9.9325098688399329</v>
      </c>
      <c r="BG734">
        <v>17</v>
      </c>
      <c r="BH734">
        <v>36</v>
      </c>
      <c r="BI734">
        <v>20</v>
      </c>
      <c r="BJ734" s="41">
        <f t="shared" si="249"/>
        <v>0.45945945945945948</v>
      </c>
      <c r="BK734">
        <v>4</v>
      </c>
      <c r="BL734">
        <v>4</v>
      </c>
      <c r="BM734">
        <v>5</v>
      </c>
      <c r="BN734" s="42">
        <f t="shared" si="250"/>
        <v>-1</v>
      </c>
      <c r="BO734">
        <v>3</v>
      </c>
      <c r="BP734">
        <v>2</v>
      </c>
      <c r="BQ734">
        <v>5</v>
      </c>
      <c r="BR734">
        <v>2</v>
      </c>
      <c r="BS734" s="41">
        <f t="shared" si="251"/>
        <v>3.3898305084745763E-2</v>
      </c>
      <c r="BT734">
        <v>11</v>
      </c>
      <c r="BU734">
        <v>19</v>
      </c>
      <c r="BV734" s="41">
        <f t="shared" si="252"/>
        <v>0.36666666666666664</v>
      </c>
      <c r="BW734">
        <v>1</v>
      </c>
      <c r="BX734">
        <v>6</v>
      </c>
      <c r="BY734">
        <v>7</v>
      </c>
      <c r="BZ734">
        <v>8</v>
      </c>
      <c r="CA734">
        <v>3</v>
      </c>
      <c r="CB734">
        <v>5</v>
      </c>
      <c r="CC734">
        <v>4</v>
      </c>
      <c r="CD734">
        <v>4</v>
      </c>
      <c r="CE734">
        <v>3</v>
      </c>
      <c r="CF734">
        <v>9</v>
      </c>
      <c r="CG734">
        <v>6</v>
      </c>
      <c r="CH734">
        <v>12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3</v>
      </c>
      <c r="DA734">
        <v>2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2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 s="42">
        <f t="shared" si="253"/>
        <v>1</v>
      </c>
      <c r="DQ734" s="20">
        <v>0.86299999999999999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61</v>
      </c>
      <c r="DX734">
        <v>78</v>
      </c>
      <c r="DY734">
        <v>47</v>
      </c>
      <c r="DZ734">
        <v>57</v>
      </c>
      <c r="EA734">
        <v>31</v>
      </c>
      <c r="EB734">
        <v>41</v>
      </c>
      <c r="EC734">
        <v>2.11</v>
      </c>
      <c r="ED734">
        <v>3.25</v>
      </c>
      <c r="EE734">
        <v>0</v>
      </c>
      <c r="EF734">
        <v>3</v>
      </c>
      <c r="EG734" s="41">
        <f t="shared" si="254"/>
        <v>0</v>
      </c>
      <c r="EH734" s="43">
        <f t="shared" si="255"/>
        <v>0.92682926829268297</v>
      </c>
      <c r="EI734" s="44">
        <f t="shared" si="256"/>
        <v>0.92682926829268297</v>
      </c>
      <c r="EJ734">
        <v>61</v>
      </c>
      <c r="EK734">
        <v>78</v>
      </c>
      <c r="EL734">
        <v>47</v>
      </c>
      <c r="EM734">
        <v>57</v>
      </c>
      <c r="EN734">
        <v>31</v>
      </c>
      <c r="EO734">
        <v>41</v>
      </c>
      <c r="EP734">
        <v>0</v>
      </c>
      <c r="EQ734">
        <v>3</v>
      </c>
      <c r="ER734">
        <v>29</v>
      </c>
      <c r="ES734">
        <v>25</v>
      </c>
      <c r="ET734">
        <v>9</v>
      </c>
      <c r="EU734">
        <v>13</v>
      </c>
      <c r="EV734">
        <v>0</v>
      </c>
      <c r="EW734">
        <v>2</v>
      </c>
      <c r="EX734">
        <v>6</v>
      </c>
      <c r="EY734">
        <v>9</v>
      </c>
      <c r="EZ734">
        <v>-0.2</v>
      </c>
      <c r="FA734">
        <v>0</v>
      </c>
      <c r="FB734">
        <v>-0.2</v>
      </c>
      <c r="FC734" s="20">
        <v>0.47</v>
      </c>
      <c r="FD734" s="26">
        <f t="shared" si="257"/>
        <v>5.8749999999999997E-2</v>
      </c>
      <c r="FE734">
        <v>9.0000000000000008E-4</v>
      </c>
      <c r="FF734">
        <v>0.01</v>
      </c>
      <c r="FG734">
        <v>0</v>
      </c>
      <c r="FH734">
        <v>0.02</v>
      </c>
      <c r="FL734" s="42">
        <f t="shared" si="258"/>
        <v>6</v>
      </c>
      <c r="FM734" s="20">
        <f t="shared" si="259"/>
        <v>0</v>
      </c>
      <c r="FN734" s="41">
        <v>0</v>
      </c>
      <c r="FO734" s="20">
        <f t="shared" si="260"/>
        <v>0</v>
      </c>
      <c r="FP734" s="20">
        <f t="shared" si="261"/>
        <v>0.1726</v>
      </c>
      <c r="FQ734" s="20">
        <f t="shared" si="262"/>
        <v>106.20145167451929</v>
      </c>
      <c r="FV734" t="s">
        <v>711</v>
      </c>
      <c r="FW734" s="45">
        <v>650000</v>
      </c>
      <c r="FX734" s="45">
        <v>650000</v>
      </c>
      <c r="FY734">
        <v>8</v>
      </c>
      <c r="FZ734">
        <v>0</v>
      </c>
      <c r="GA734">
        <v>0</v>
      </c>
      <c r="GB734">
        <v>0</v>
      </c>
      <c r="GC734">
        <v>-2</v>
      </c>
      <c r="GD734">
        <v>0</v>
      </c>
      <c r="GE734">
        <v>6</v>
      </c>
      <c r="GF734">
        <v>79</v>
      </c>
      <c r="GG734">
        <v>-0.2</v>
      </c>
      <c r="GH734">
        <v>0</v>
      </c>
      <c r="GI734">
        <v>-0.2</v>
      </c>
      <c r="GJ734" s="42">
        <f t="shared" si="263"/>
        <v>0</v>
      </c>
    </row>
    <row r="735" spans="1:192" x14ac:dyDescent="0.45">
      <c r="A735" s="40">
        <v>33725</v>
      </c>
      <c r="B735" t="s">
        <v>3679</v>
      </c>
      <c r="C735" t="s">
        <v>823</v>
      </c>
      <c r="D735" t="s">
        <v>107</v>
      </c>
      <c r="E735" t="s">
        <v>107</v>
      </c>
      <c r="F735">
        <v>71</v>
      </c>
      <c r="G735">
        <v>188</v>
      </c>
      <c r="H735">
        <v>2011</v>
      </c>
      <c r="I735">
        <v>6</v>
      </c>
      <c r="J735">
        <v>171</v>
      </c>
      <c r="K735" t="s">
        <v>92</v>
      </c>
      <c r="L735">
        <v>2015</v>
      </c>
      <c r="M735">
        <v>25</v>
      </c>
      <c r="N735">
        <v>3</v>
      </c>
      <c r="O735">
        <v>8476323</v>
      </c>
      <c r="P735" t="s">
        <v>3680</v>
      </c>
      <c r="Q735" t="s">
        <v>3681</v>
      </c>
      <c r="R735" t="s">
        <v>3682</v>
      </c>
      <c r="S735" t="s">
        <v>2269</v>
      </c>
      <c r="T735" t="s">
        <v>725</v>
      </c>
      <c r="U735" t="s">
        <v>110</v>
      </c>
      <c r="V735">
        <v>30</v>
      </c>
      <c r="W735">
        <v>3</v>
      </c>
      <c r="X735">
        <v>2</v>
      </c>
      <c r="Y735">
        <v>1</v>
      </c>
      <c r="Z735">
        <v>5</v>
      </c>
      <c r="AA735">
        <v>25</v>
      </c>
      <c r="AB735">
        <v>57</v>
      </c>
      <c r="AC735" s="26">
        <f t="shared" si="242"/>
        <v>0.16666666666666666</v>
      </c>
      <c r="AD735" s="20">
        <f t="shared" si="243"/>
        <v>0.55555555555555536</v>
      </c>
      <c r="AE735" s="20">
        <v>2.089</v>
      </c>
      <c r="AF735">
        <v>-5</v>
      </c>
      <c r="AG735">
        <v>0.8</v>
      </c>
      <c r="AH735">
        <v>37</v>
      </c>
      <c r="AI735">
        <v>362</v>
      </c>
      <c r="AJ735">
        <v>15032</v>
      </c>
      <c r="AK735" s="20">
        <v>250.53333333333001</v>
      </c>
      <c r="AL735">
        <v>250.53</v>
      </c>
      <c r="AM735">
        <v>251</v>
      </c>
      <c r="AN735" s="26">
        <f t="shared" si="244"/>
        <v>8.3511111111111109</v>
      </c>
      <c r="AO735">
        <v>14.17</v>
      </c>
      <c r="AP735" s="41">
        <f t="shared" si="245"/>
        <v>0.7142857142857143</v>
      </c>
      <c r="AQ735">
        <v>50</v>
      </c>
      <c r="AR735">
        <v>50</v>
      </c>
      <c r="AS735">
        <v>50</v>
      </c>
      <c r="AT735">
        <v>39</v>
      </c>
      <c r="AU735">
        <v>39</v>
      </c>
      <c r="AV735">
        <v>33</v>
      </c>
      <c r="AW735">
        <v>26</v>
      </c>
      <c r="AX735">
        <v>9</v>
      </c>
      <c r="AY735">
        <v>1</v>
      </c>
      <c r="AZ735">
        <v>5</v>
      </c>
      <c r="BA735" s="42">
        <f t="shared" si="246"/>
        <v>6</v>
      </c>
      <c r="BB735">
        <v>2.44</v>
      </c>
      <c r="BC735">
        <v>38.242400000000004</v>
      </c>
      <c r="BD735" s="20">
        <v>27.7</v>
      </c>
      <c r="BE735" s="20">
        <f t="shared" si="247"/>
        <v>77.7</v>
      </c>
      <c r="BF735" s="20">
        <f t="shared" si="248"/>
        <v>18.608549874266554</v>
      </c>
      <c r="BG735">
        <v>64</v>
      </c>
      <c r="BH735">
        <v>87</v>
      </c>
      <c r="BI735">
        <v>56</v>
      </c>
      <c r="BJ735" s="41">
        <f t="shared" si="249"/>
        <v>0.53333333333333333</v>
      </c>
      <c r="BK735">
        <v>56</v>
      </c>
      <c r="BL735">
        <v>56</v>
      </c>
      <c r="BM735">
        <v>29</v>
      </c>
      <c r="BN735" s="42">
        <f t="shared" si="250"/>
        <v>27</v>
      </c>
      <c r="BO735">
        <v>6</v>
      </c>
      <c r="BP735">
        <v>9</v>
      </c>
      <c r="BQ735">
        <v>5</v>
      </c>
      <c r="BR735">
        <v>8</v>
      </c>
      <c r="BS735" s="41">
        <f t="shared" si="251"/>
        <v>4.5454545454545456E-2</v>
      </c>
      <c r="BT735">
        <v>9</v>
      </c>
      <c r="BU735">
        <v>12</v>
      </c>
      <c r="BV735" s="41">
        <f t="shared" si="252"/>
        <v>0.42857142857142855</v>
      </c>
      <c r="BW735">
        <v>1</v>
      </c>
      <c r="BX735">
        <v>1</v>
      </c>
      <c r="BY735">
        <v>3</v>
      </c>
      <c r="BZ735">
        <v>2</v>
      </c>
      <c r="CA735">
        <v>5</v>
      </c>
      <c r="CB735">
        <v>9</v>
      </c>
      <c r="CC735">
        <v>4</v>
      </c>
      <c r="CD735">
        <v>4</v>
      </c>
      <c r="CE735">
        <v>2</v>
      </c>
      <c r="CF735">
        <v>5</v>
      </c>
      <c r="CG735">
        <v>4</v>
      </c>
      <c r="CH735">
        <v>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2</v>
      </c>
      <c r="CW735">
        <v>0</v>
      </c>
      <c r="CX735">
        <v>0</v>
      </c>
      <c r="CY735">
        <v>1</v>
      </c>
      <c r="CZ735">
        <v>5</v>
      </c>
      <c r="DA735">
        <v>6</v>
      </c>
      <c r="DB735">
        <v>1</v>
      </c>
      <c r="DC735">
        <v>2</v>
      </c>
      <c r="DD735">
        <v>2</v>
      </c>
      <c r="DE735">
        <v>3</v>
      </c>
      <c r="DF735">
        <v>0</v>
      </c>
      <c r="DG735">
        <v>19</v>
      </c>
      <c r="DH735">
        <v>10</v>
      </c>
      <c r="DI735">
        <v>8</v>
      </c>
      <c r="DJ735">
        <v>10</v>
      </c>
      <c r="DK735">
        <v>7</v>
      </c>
      <c r="DL735">
        <v>3</v>
      </c>
      <c r="DM735">
        <v>9</v>
      </c>
      <c r="DN735">
        <v>6</v>
      </c>
      <c r="DO735">
        <v>3</v>
      </c>
      <c r="DP735" s="42">
        <f t="shared" si="253"/>
        <v>-2</v>
      </c>
      <c r="DQ735" s="20">
        <v>-2.3069999999999999</v>
      </c>
      <c r="DR735">
        <v>6</v>
      </c>
      <c r="DS735">
        <v>3</v>
      </c>
      <c r="DT735">
        <v>0</v>
      </c>
      <c r="DU735">
        <v>1</v>
      </c>
      <c r="DV735">
        <v>0</v>
      </c>
      <c r="DW735">
        <v>201</v>
      </c>
      <c r="DX735">
        <v>239</v>
      </c>
      <c r="DY735">
        <v>152</v>
      </c>
      <c r="DZ735">
        <v>168</v>
      </c>
      <c r="EA735">
        <v>122</v>
      </c>
      <c r="EB735">
        <v>120</v>
      </c>
      <c r="EC735">
        <v>9.36</v>
      </c>
      <c r="ED735">
        <v>8.36</v>
      </c>
      <c r="EE735">
        <v>7</v>
      </c>
      <c r="EF735">
        <v>13</v>
      </c>
      <c r="EG735" s="41">
        <f t="shared" si="254"/>
        <v>5.737704918032787E-2</v>
      </c>
      <c r="EH735" s="43">
        <f t="shared" si="255"/>
        <v>0.89166666666666661</v>
      </c>
      <c r="EI735" s="44">
        <f t="shared" si="256"/>
        <v>0.94904371584699443</v>
      </c>
      <c r="EJ735">
        <v>200</v>
      </c>
      <c r="EK735">
        <v>240</v>
      </c>
      <c r="EL735">
        <v>152</v>
      </c>
      <c r="EM735">
        <v>169</v>
      </c>
      <c r="EN735">
        <v>122</v>
      </c>
      <c r="EO735">
        <v>121</v>
      </c>
      <c r="EP735">
        <v>7</v>
      </c>
      <c r="EQ735">
        <v>13</v>
      </c>
      <c r="ER735">
        <v>93</v>
      </c>
      <c r="ES735">
        <v>111</v>
      </c>
      <c r="ET735">
        <v>41</v>
      </c>
      <c r="EU735">
        <v>35</v>
      </c>
      <c r="EV735">
        <v>5</v>
      </c>
      <c r="EW735">
        <v>5</v>
      </c>
      <c r="EX735">
        <v>22</v>
      </c>
      <c r="EY735">
        <v>19</v>
      </c>
      <c r="EZ735">
        <v>0.1</v>
      </c>
      <c r="FA735">
        <v>0.1</v>
      </c>
      <c r="FB735">
        <v>0.2</v>
      </c>
      <c r="FC735" s="20">
        <v>3.8</v>
      </c>
      <c r="FD735" s="26">
        <f t="shared" si="257"/>
        <v>0.12666666666666665</v>
      </c>
      <c r="FE735">
        <v>0.13200000000000001</v>
      </c>
      <c r="FF735">
        <v>0.02</v>
      </c>
      <c r="FG735">
        <v>0.1</v>
      </c>
      <c r="FH735">
        <v>0.12</v>
      </c>
      <c r="FL735" s="42">
        <f t="shared" si="258"/>
        <v>104</v>
      </c>
      <c r="FM735" s="20">
        <f t="shared" si="259"/>
        <v>10.166666666666666</v>
      </c>
      <c r="FN735" s="41">
        <v>3.7962963000000002E-2</v>
      </c>
      <c r="FO735" s="20">
        <f t="shared" si="260"/>
        <v>1.2999999999999998</v>
      </c>
      <c r="FP735" s="20">
        <f t="shared" si="261"/>
        <v>4.5385999999999997</v>
      </c>
      <c r="FQ735" s="20">
        <f t="shared" si="262"/>
        <v>105.37660160459825</v>
      </c>
      <c r="FV735" t="s">
        <v>711</v>
      </c>
      <c r="FW735" s="45">
        <v>650000</v>
      </c>
      <c r="FX735" s="45">
        <v>650000</v>
      </c>
      <c r="FY735">
        <v>57</v>
      </c>
      <c r="FZ735">
        <v>5</v>
      </c>
      <c r="GA735">
        <v>4</v>
      </c>
      <c r="GB735">
        <v>9</v>
      </c>
      <c r="GC735">
        <v>-12</v>
      </c>
      <c r="GD735">
        <v>74</v>
      </c>
      <c r="GE735">
        <v>77</v>
      </c>
      <c r="GF735">
        <v>507</v>
      </c>
      <c r="GG735">
        <v>0.1</v>
      </c>
      <c r="GH735">
        <v>0</v>
      </c>
      <c r="GI735">
        <v>0.1</v>
      </c>
      <c r="GJ735" s="42">
        <f t="shared" si="263"/>
        <v>1.2999999999999998</v>
      </c>
    </row>
    <row r="736" spans="1:192" x14ac:dyDescent="0.45">
      <c r="A736" s="40">
        <v>34256</v>
      </c>
      <c r="B736" t="s">
        <v>2605</v>
      </c>
      <c r="D736" t="s">
        <v>156</v>
      </c>
      <c r="E736" t="s">
        <v>156</v>
      </c>
      <c r="F736">
        <v>71</v>
      </c>
      <c r="G736">
        <v>185</v>
      </c>
      <c r="K736" t="s">
        <v>92</v>
      </c>
      <c r="L736">
        <v>2015</v>
      </c>
      <c r="M736">
        <v>24</v>
      </c>
      <c r="N736">
        <v>3</v>
      </c>
      <c r="O736">
        <v>8478373</v>
      </c>
      <c r="P736" t="s">
        <v>3683</v>
      </c>
      <c r="Q736" t="s">
        <v>3684</v>
      </c>
      <c r="R736" t="s">
        <v>3685</v>
      </c>
      <c r="S736" t="s">
        <v>2026</v>
      </c>
      <c r="T736" t="s">
        <v>710</v>
      </c>
      <c r="U736" t="s">
        <v>3686</v>
      </c>
      <c r="V736">
        <v>15</v>
      </c>
      <c r="W736">
        <v>1</v>
      </c>
      <c r="X736">
        <v>1</v>
      </c>
      <c r="Y736">
        <v>1</v>
      </c>
      <c r="Z736">
        <v>2</v>
      </c>
      <c r="AA736">
        <v>0</v>
      </c>
      <c r="AB736">
        <v>0</v>
      </c>
      <c r="AC736" s="26">
        <f t="shared" si="242"/>
        <v>0.13333333333333333</v>
      </c>
      <c r="AD736" s="20">
        <f t="shared" si="243"/>
        <v>-1.1343283582089554</v>
      </c>
      <c r="AE736" s="20">
        <v>0.78800000000000003</v>
      </c>
      <c r="AF736">
        <v>-2</v>
      </c>
      <c r="AG736">
        <v>-4.9000000000000004</v>
      </c>
      <c r="AH736">
        <v>4</v>
      </c>
      <c r="AI736">
        <v>242</v>
      </c>
      <c r="AJ736">
        <v>9916</v>
      </c>
      <c r="AK736" s="20">
        <v>165.26666666667001</v>
      </c>
      <c r="AL736">
        <v>165.27</v>
      </c>
      <c r="AM736">
        <v>165</v>
      </c>
      <c r="AN736" s="26">
        <f t="shared" si="244"/>
        <v>11.017777777777779</v>
      </c>
      <c r="AO736">
        <v>18.71</v>
      </c>
      <c r="AP736" s="41">
        <f t="shared" si="245"/>
        <v>0.5</v>
      </c>
      <c r="AQ736">
        <v>27</v>
      </c>
      <c r="AR736">
        <v>27</v>
      </c>
      <c r="AS736">
        <v>27</v>
      </c>
      <c r="AT736">
        <v>23</v>
      </c>
      <c r="AU736">
        <v>23</v>
      </c>
      <c r="AV736">
        <v>17</v>
      </c>
      <c r="AW736">
        <v>12</v>
      </c>
      <c r="AX736">
        <v>5</v>
      </c>
      <c r="AY736">
        <v>1</v>
      </c>
      <c r="AZ736">
        <v>0</v>
      </c>
      <c r="BA736" s="42">
        <f t="shared" si="246"/>
        <v>1</v>
      </c>
      <c r="BB736">
        <v>1.1400000000000001</v>
      </c>
      <c r="BC736">
        <v>28.882400000000001</v>
      </c>
      <c r="BD736" s="20">
        <v>25.8</v>
      </c>
      <c r="BE736" s="20">
        <f t="shared" si="247"/>
        <v>52.8</v>
      </c>
      <c r="BF736" s="20">
        <f t="shared" si="248"/>
        <v>19.168633145761479</v>
      </c>
      <c r="BG736">
        <v>29</v>
      </c>
      <c r="BH736">
        <v>53</v>
      </c>
      <c r="BI736">
        <v>50</v>
      </c>
      <c r="BJ736" s="41">
        <f t="shared" si="249"/>
        <v>0.36708860759493672</v>
      </c>
      <c r="BK736">
        <v>24</v>
      </c>
      <c r="BL736">
        <v>24</v>
      </c>
      <c r="BM736">
        <v>15</v>
      </c>
      <c r="BN736" s="42">
        <f t="shared" si="250"/>
        <v>9</v>
      </c>
      <c r="BO736">
        <v>6</v>
      </c>
      <c r="BP736">
        <v>2</v>
      </c>
      <c r="BQ736">
        <v>3</v>
      </c>
      <c r="BR736">
        <v>2</v>
      </c>
      <c r="BS736" s="41">
        <f t="shared" si="251"/>
        <v>1.4925373134328358E-2</v>
      </c>
      <c r="BT736">
        <v>0</v>
      </c>
      <c r="BU736">
        <v>1</v>
      </c>
      <c r="BV736" s="41">
        <f t="shared" si="252"/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6</v>
      </c>
      <c r="DA736">
        <v>4</v>
      </c>
      <c r="DB736">
        <v>0</v>
      </c>
      <c r="DC736">
        <v>1</v>
      </c>
      <c r="DD736">
        <v>1</v>
      </c>
      <c r="DE736">
        <v>0</v>
      </c>
      <c r="DF736">
        <v>0</v>
      </c>
      <c r="DG736">
        <v>11</v>
      </c>
      <c r="DH736">
        <v>2</v>
      </c>
      <c r="DI736">
        <v>6</v>
      </c>
      <c r="DJ736">
        <v>2</v>
      </c>
      <c r="DK736">
        <v>2</v>
      </c>
      <c r="DL736">
        <v>0</v>
      </c>
      <c r="DM736">
        <v>5</v>
      </c>
      <c r="DN736">
        <v>5</v>
      </c>
      <c r="DO736">
        <v>0</v>
      </c>
      <c r="DP736" s="42">
        <f t="shared" si="253"/>
        <v>4</v>
      </c>
      <c r="DQ736" s="20">
        <v>2.7919999999999998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106</v>
      </c>
      <c r="DX736">
        <v>170</v>
      </c>
      <c r="DY736">
        <v>73</v>
      </c>
      <c r="DZ736">
        <v>132</v>
      </c>
      <c r="EA736">
        <v>51</v>
      </c>
      <c r="EB736">
        <v>95</v>
      </c>
      <c r="EC736">
        <v>3.44</v>
      </c>
      <c r="ED736">
        <v>9.65</v>
      </c>
      <c r="EE736">
        <v>4</v>
      </c>
      <c r="EF736">
        <v>7</v>
      </c>
      <c r="EG736" s="41">
        <f t="shared" si="254"/>
        <v>7.8431372549019607E-2</v>
      </c>
      <c r="EH736" s="43">
        <f t="shared" si="255"/>
        <v>0.9263157894736842</v>
      </c>
      <c r="EI736" s="44">
        <f t="shared" si="256"/>
        <v>1.0047471620227038</v>
      </c>
      <c r="EJ736">
        <v>106</v>
      </c>
      <c r="EK736">
        <v>171</v>
      </c>
      <c r="EL736">
        <v>73</v>
      </c>
      <c r="EM736">
        <v>133</v>
      </c>
      <c r="EN736">
        <v>51</v>
      </c>
      <c r="EO736">
        <v>96</v>
      </c>
      <c r="EP736">
        <v>4</v>
      </c>
      <c r="EQ736">
        <v>7</v>
      </c>
      <c r="ER736">
        <v>38</v>
      </c>
      <c r="ES736">
        <v>87</v>
      </c>
      <c r="ET736">
        <v>10</v>
      </c>
      <c r="EU736">
        <v>37</v>
      </c>
      <c r="EV736">
        <v>2</v>
      </c>
      <c r="EW736">
        <v>3</v>
      </c>
      <c r="EX736">
        <v>9</v>
      </c>
      <c r="EY736">
        <v>9</v>
      </c>
      <c r="EZ736">
        <v>-0.2</v>
      </c>
      <c r="FA736">
        <v>0.2</v>
      </c>
      <c r="FB736">
        <v>0</v>
      </c>
      <c r="FC736" s="20">
        <v>0.22</v>
      </c>
      <c r="FD736" s="26">
        <f t="shared" si="257"/>
        <v>1.4666666666666666E-2</v>
      </c>
      <c r="FE736">
        <v>0.17899999999999999</v>
      </c>
      <c r="FF736">
        <v>-0.09</v>
      </c>
      <c r="FG736">
        <v>-0.23</v>
      </c>
      <c r="FH736">
        <v>-0.32</v>
      </c>
      <c r="FL736" s="42">
        <f t="shared" si="258"/>
        <v>30</v>
      </c>
      <c r="FM736" s="20">
        <f t="shared" si="259"/>
        <v>13.5</v>
      </c>
      <c r="FN736" s="41">
        <v>3.0780780800000001E-2</v>
      </c>
      <c r="FO736" s="20">
        <f t="shared" si="260"/>
        <v>1.6</v>
      </c>
      <c r="FP736" s="20">
        <f t="shared" si="261"/>
        <v>2.5583999999999998</v>
      </c>
      <c r="FQ736" s="20">
        <f t="shared" si="262"/>
        <v>100.199673261935</v>
      </c>
      <c r="FR736">
        <v>8</v>
      </c>
      <c r="FS736" t="s">
        <v>3687</v>
      </c>
      <c r="FT736">
        <v>390</v>
      </c>
      <c r="FV736" t="s">
        <v>751</v>
      </c>
      <c r="FW736" s="45">
        <v>800000</v>
      </c>
      <c r="FX736" s="45">
        <v>736666</v>
      </c>
      <c r="FY736">
        <v>82</v>
      </c>
      <c r="FZ736">
        <v>8</v>
      </c>
      <c r="GA736">
        <v>8</v>
      </c>
      <c r="GB736">
        <v>16</v>
      </c>
      <c r="GC736">
        <v>-5</v>
      </c>
      <c r="GD736">
        <v>26</v>
      </c>
      <c r="GE736">
        <v>120</v>
      </c>
      <c r="GF736">
        <v>945</v>
      </c>
      <c r="GG736">
        <v>0</v>
      </c>
      <c r="GH736">
        <v>0.8</v>
      </c>
      <c r="GI736">
        <v>0.8</v>
      </c>
      <c r="GJ736" s="42">
        <f t="shared" si="263"/>
        <v>1.6</v>
      </c>
    </row>
    <row r="737" spans="1:192" x14ac:dyDescent="0.45">
      <c r="A737" s="40">
        <v>33883</v>
      </c>
      <c r="B737" t="s">
        <v>212</v>
      </c>
      <c r="C737" t="s">
        <v>213</v>
      </c>
      <c r="D737" t="s">
        <v>91</v>
      </c>
      <c r="E737" t="s">
        <v>91</v>
      </c>
      <c r="F737">
        <v>70</v>
      </c>
      <c r="G737">
        <v>176</v>
      </c>
      <c r="H737">
        <v>2011</v>
      </c>
      <c r="I737">
        <v>6</v>
      </c>
      <c r="J737">
        <v>174</v>
      </c>
      <c r="K737" t="s">
        <v>202</v>
      </c>
      <c r="L737">
        <v>2015</v>
      </c>
      <c r="M737">
        <v>25</v>
      </c>
      <c r="N737">
        <v>3</v>
      </c>
      <c r="O737">
        <v>8476326</v>
      </c>
      <c r="P737" t="s">
        <v>3688</v>
      </c>
      <c r="Q737" t="s">
        <v>3689</v>
      </c>
      <c r="R737" t="s">
        <v>1953</v>
      </c>
      <c r="S737" t="s">
        <v>1545</v>
      </c>
      <c r="T737" t="s">
        <v>710</v>
      </c>
      <c r="U737" t="s">
        <v>3690</v>
      </c>
      <c r="V737">
        <v>42</v>
      </c>
      <c r="W737">
        <v>5</v>
      </c>
      <c r="X737">
        <v>6</v>
      </c>
      <c r="Y737">
        <v>5</v>
      </c>
      <c r="Z737">
        <v>11</v>
      </c>
      <c r="AA737">
        <v>0</v>
      </c>
      <c r="AB737">
        <v>0</v>
      </c>
      <c r="AC737" s="26">
        <f t="shared" si="242"/>
        <v>0.26190476190476192</v>
      </c>
      <c r="AD737" s="20">
        <f t="shared" si="243"/>
        <v>-0.45454545454545503</v>
      </c>
      <c r="AE737" s="20">
        <v>4.2809999999999997</v>
      </c>
      <c r="AF737">
        <v>-2</v>
      </c>
      <c r="AG737">
        <v>-5</v>
      </c>
      <c r="AH737">
        <v>25</v>
      </c>
      <c r="AI737">
        <v>760</v>
      </c>
      <c r="AJ737">
        <v>30102</v>
      </c>
      <c r="AK737" s="20">
        <v>501.7</v>
      </c>
      <c r="AL737">
        <v>501.7</v>
      </c>
      <c r="AM737">
        <v>502</v>
      </c>
      <c r="AN737" s="26">
        <f t="shared" si="244"/>
        <v>11.945238095238095</v>
      </c>
      <c r="AO737">
        <v>20.21</v>
      </c>
      <c r="AP737" s="41">
        <f t="shared" si="245"/>
        <v>0.6470588235294118</v>
      </c>
      <c r="AQ737">
        <v>85</v>
      </c>
      <c r="AR737">
        <v>86</v>
      </c>
      <c r="AS737">
        <v>86</v>
      </c>
      <c r="AT737">
        <v>62</v>
      </c>
      <c r="AU737">
        <v>62</v>
      </c>
      <c r="AV737">
        <v>42</v>
      </c>
      <c r="AW737">
        <v>40</v>
      </c>
      <c r="AX737">
        <v>17</v>
      </c>
      <c r="AY737">
        <v>1</v>
      </c>
      <c r="AZ737">
        <v>2</v>
      </c>
      <c r="BA737" s="42">
        <f t="shared" si="246"/>
        <v>3</v>
      </c>
      <c r="BB737">
        <v>3.48</v>
      </c>
      <c r="BC737">
        <v>32.904800000000002</v>
      </c>
      <c r="BD737" s="20">
        <v>112</v>
      </c>
      <c r="BE737" s="20">
        <f t="shared" si="247"/>
        <v>197</v>
      </c>
      <c r="BF737" s="20">
        <f t="shared" si="248"/>
        <v>23.559896352401836</v>
      </c>
      <c r="BG737">
        <v>134</v>
      </c>
      <c r="BH737">
        <v>164</v>
      </c>
      <c r="BI737">
        <v>169</v>
      </c>
      <c r="BJ737" s="41">
        <f t="shared" si="249"/>
        <v>0.44224422442244227</v>
      </c>
      <c r="BK737">
        <v>86</v>
      </c>
      <c r="BL737">
        <v>86</v>
      </c>
      <c r="BM737">
        <v>51</v>
      </c>
      <c r="BN737" s="42">
        <f t="shared" si="250"/>
        <v>35</v>
      </c>
      <c r="BO737">
        <v>20</v>
      </c>
      <c r="BP737">
        <v>4</v>
      </c>
      <c r="BQ737">
        <v>7</v>
      </c>
      <c r="BR737">
        <v>16</v>
      </c>
      <c r="BS737" s="41">
        <f t="shared" si="251"/>
        <v>3.9024390243902439E-2</v>
      </c>
      <c r="BT737">
        <v>25</v>
      </c>
      <c r="BU737">
        <v>40</v>
      </c>
      <c r="BV737" s="41">
        <f t="shared" si="252"/>
        <v>0.38461538461538464</v>
      </c>
      <c r="BW737">
        <v>13</v>
      </c>
      <c r="BX737">
        <v>12</v>
      </c>
      <c r="BY737">
        <v>4</v>
      </c>
      <c r="BZ737">
        <v>12</v>
      </c>
      <c r="CA737">
        <v>8</v>
      </c>
      <c r="CB737">
        <v>16</v>
      </c>
      <c r="CC737">
        <v>11</v>
      </c>
      <c r="CD737">
        <v>21</v>
      </c>
      <c r="CE737">
        <v>9</v>
      </c>
      <c r="CF737">
        <v>8</v>
      </c>
      <c r="CG737">
        <v>9</v>
      </c>
      <c r="CH737">
        <v>24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2</v>
      </c>
      <c r="CT737">
        <v>0</v>
      </c>
      <c r="CU737">
        <v>0</v>
      </c>
      <c r="CV737">
        <v>2</v>
      </c>
      <c r="CW737">
        <v>1</v>
      </c>
      <c r="CX737">
        <v>1</v>
      </c>
      <c r="CY737">
        <v>1</v>
      </c>
      <c r="CZ737">
        <v>17</v>
      </c>
      <c r="DA737">
        <v>3</v>
      </c>
      <c r="DB737">
        <v>0</v>
      </c>
      <c r="DC737">
        <v>3</v>
      </c>
      <c r="DD737">
        <v>4</v>
      </c>
      <c r="DE737">
        <v>3</v>
      </c>
      <c r="DF737">
        <v>1</v>
      </c>
      <c r="DG737">
        <v>28</v>
      </c>
      <c r="DH737">
        <v>7</v>
      </c>
      <c r="DI737">
        <v>6</v>
      </c>
      <c r="DJ737">
        <v>7</v>
      </c>
      <c r="DK737">
        <v>7</v>
      </c>
      <c r="DL737">
        <v>0</v>
      </c>
      <c r="DM737">
        <v>6</v>
      </c>
      <c r="DN737">
        <v>5</v>
      </c>
      <c r="DO737">
        <v>1</v>
      </c>
      <c r="DP737" s="42">
        <f t="shared" si="253"/>
        <v>-1</v>
      </c>
      <c r="DQ737" s="20">
        <v>-2.6550000000000002</v>
      </c>
      <c r="DR737">
        <v>5</v>
      </c>
      <c r="DS737">
        <v>1</v>
      </c>
      <c r="DT737">
        <v>0</v>
      </c>
      <c r="DU737">
        <v>0</v>
      </c>
      <c r="DV737">
        <v>1</v>
      </c>
      <c r="DW737">
        <v>412</v>
      </c>
      <c r="DX737">
        <v>525</v>
      </c>
      <c r="DY737">
        <v>288</v>
      </c>
      <c r="DZ737">
        <v>394</v>
      </c>
      <c r="EA737">
        <v>198</v>
      </c>
      <c r="EB737">
        <v>262</v>
      </c>
      <c r="EC737">
        <v>15.57</v>
      </c>
      <c r="ED737">
        <v>23.28</v>
      </c>
      <c r="EE737">
        <v>17</v>
      </c>
      <c r="EF737">
        <v>20</v>
      </c>
      <c r="EG737" s="41">
        <f t="shared" si="254"/>
        <v>8.5858585858585856E-2</v>
      </c>
      <c r="EH737" s="43">
        <f t="shared" si="255"/>
        <v>0.92366412213740456</v>
      </c>
      <c r="EI737" s="44">
        <f t="shared" si="256"/>
        <v>1.0095227079959903</v>
      </c>
      <c r="EJ737">
        <v>415</v>
      </c>
      <c r="EK737">
        <v>524</v>
      </c>
      <c r="EL737">
        <v>290</v>
      </c>
      <c r="EM737">
        <v>393</v>
      </c>
      <c r="EN737">
        <v>199</v>
      </c>
      <c r="EO737">
        <v>261</v>
      </c>
      <c r="EP737">
        <v>17</v>
      </c>
      <c r="EQ737">
        <v>20</v>
      </c>
      <c r="ER737">
        <v>176</v>
      </c>
      <c r="ES737">
        <v>251</v>
      </c>
      <c r="ET737">
        <v>64</v>
      </c>
      <c r="EU737">
        <v>112</v>
      </c>
      <c r="EV737">
        <v>8</v>
      </c>
      <c r="EW737">
        <v>14</v>
      </c>
      <c r="EX737">
        <v>30</v>
      </c>
      <c r="EY737">
        <v>33</v>
      </c>
      <c r="EZ737">
        <v>0.2</v>
      </c>
      <c r="FA737">
        <v>0.60000000000000009</v>
      </c>
      <c r="FB737">
        <v>0.8</v>
      </c>
      <c r="FC737" s="20">
        <v>8.8000000000000007</v>
      </c>
      <c r="FD737" s="26">
        <f t="shared" si="257"/>
        <v>0.20952380952380953</v>
      </c>
      <c r="FE737">
        <v>0.45910000000000001</v>
      </c>
      <c r="FF737">
        <v>-0.21</v>
      </c>
      <c r="FG737">
        <v>-0.05</v>
      </c>
      <c r="FH737">
        <v>-0.26</v>
      </c>
      <c r="FL737" s="42">
        <f t="shared" si="258"/>
        <v>128</v>
      </c>
      <c r="FM737" s="20">
        <f t="shared" si="259"/>
        <v>18.600000000000001</v>
      </c>
      <c r="FN737" s="41">
        <v>5.2302589600000005E-2</v>
      </c>
      <c r="FO737" s="20">
        <f t="shared" si="260"/>
        <v>8.5</v>
      </c>
      <c r="FP737" s="20">
        <f t="shared" si="261"/>
        <v>10.468999999999999</v>
      </c>
      <c r="FQ737" s="20">
        <f t="shared" si="262"/>
        <v>112.05899940203308</v>
      </c>
      <c r="FV737" t="s">
        <v>751</v>
      </c>
      <c r="FW737" s="45">
        <v>650000</v>
      </c>
      <c r="FX737" s="45">
        <v>675000</v>
      </c>
      <c r="FY737">
        <v>53</v>
      </c>
      <c r="FZ737">
        <v>8</v>
      </c>
      <c r="GA737">
        <v>6</v>
      </c>
      <c r="GB737">
        <v>14</v>
      </c>
      <c r="GC737">
        <v>1</v>
      </c>
      <c r="GD737">
        <v>29</v>
      </c>
      <c r="GE737">
        <v>53</v>
      </c>
      <c r="GF737">
        <v>615</v>
      </c>
      <c r="GG737">
        <v>0.60000000000000009</v>
      </c>
      <c r="GH737">
        <v>0.8</v>
      </c>
      <c r="GI737">
        <v>1.4</v>
      </c>
      <c r="GJ737" s="42">
        <f t="shared" si="263"/>
        <v>8.5</v>
      </c>
    </row>
    <row r="738" spans="1:192" x14ac:dyDescent="0.45">
      <c r="A738" s="40">
        <v>35885</v>
      </c>
      <c r="B738" t="s">
        <v>3691</v>
      </c>
      <c r="C738" t="s">
        <v>1204</v>
      </c>
      <c r="D738" t="s">
        <v>107</v>
      </c>
      <c r="E738" t="s">
        <v>107</v>
      </c>
      <c r="F738">
        <v>74</v>
      </c>
      <c r="G738">
        <v>210</v>
      </c>
      <c r="H738">
        <v>2016</v>
      </c>
      <c r="I738">
        <v>1</v>
      </c>
      <c r="J738">
        <v>16</v>
      </c>
      <c r="K738" t="s">
        <v>92</v>
      </c>
      <c r="L738">
        <v>2016</v>
      </c>
      <c r="M738">
        <v>19</v>
      </c>
      <c r="N738">
        <v>2</v>
      </c>
      <c r="O738">
        <v>8479345</v>
      </c>
      <c r="P738" t="s">
        <v>3692</v>
      </c>
      <c r="Q738" t="s">
        <v>3693</v>
      </c>
      <c r="R738" t="s">
        <v>3694</v>
      </c>
      <c r="S738" t="s">
        <v>1611</v>
      </c>
      <c r="T738" t="s">
        <v>720</v>
      </c>
      <c r="U738" t="s">
        <v>205</v>
      </c>
      <c r="V738">
        <v>50</v>
      </c>
      <c r="W738">
        <v>4</v>
      </c>
      <c r="X738">
        <v>10</v>
      </c>
      <c r="Y738">
        <v>6</v>
      </c>
      <c r="Z738">
        <v>14</v>
      </c>
      <c r="AA738">
        <v>17</v>
      </c>
      <c r="AB738">
        <v>51</v>
      </c>
      <c r="AC738" s="26">
        <f t="shared" si="242"/>
        <v>0.28000000000000003</v>
      </c>
      <c r="AD738" s="20">
        <f t="shared" si="243"/>
        <v>-0.70588235294117574</v>
      </c>
      <c r="AE738" s="20">
        <v>4.968</v>
      </c>
      <c r="AF738">
        <v>2</v>
      </c>
      <c r="AG738">
        <v>-2.2000000000000002</v>
      </c>
      <c r="AH738">
        <v>16</v>
      </c>
      <c r="AI738">
        <v>1208</v>
      </c>
      <c r="AJ738">
        <v>60750</v>
      </c>
      <c r="AK738" s="20">
        <v>1012</v>
      </c>
      <c r="AL738">
        <v>1012</v>
      </c>
      <c r="AM738">
        <v>1013</v>
      </c>
      <c r="AN738" s="26">
        <f t="shared" si="244"/>
        <v>20.25</v>
      </c>
      <c r="AO738">
        <v>33.54</v>
      </c>
      <c r="AP738" s="41">
        <f t="shared" si="245"/>
        <v>0.31111111111111112</v>
      </c>
      <c r="AQ738">
        <v>235</v>
      </c>
      <c r="AR738">
        <v>235</v>
      </c>
      <c r="AS738">
        <v>235</v>
      </c>
      <c r="AT738">
        <v>160</v>
      </c>
      <c r="AU738">
        <v>160</v>
      </c>
      <c r="AV738">
        <v>102</v>
      </c>
      <c r="AW738">
        <v>79</v>
      </c>
      <c r="AX738">
        <v>11</v>
      </c>
      <c r="AY738">
        <v>6</v>
      </c>
      <c r="AZ738">
        <v>19</v>
      </c>
      <c r="BA738" s="42">
        <f t="shared" si="246"/>
        <v>25</v>
      </c>
      <c r="BB738">
        <v>5.47</v>
      </c>
      <c r="BC738">
        <v>45.823500000000003</v>
      </c>
      <c r="BD738" s="20">
        <v>113</v>
      </c>
      <c r="BE738" s="20">
        <f t="shared" si="247"/>
        <v>348</v>
      </c>
      <c r="BF738" s="20">
        <f t="shared" si="248"/>
        <v>20.632411067193676</v>
      </c>
      <c r="BG738">
        <v>394</v>
      </c>
      <c r="BH738">
        <v>286</v>
      </c>
      <c r="BI738">
        <v>258</v>
      </c>
      <c r="BJ738" s="41">
        <f t="shared" si="249"/>
        <v>0.60429447852760731</v>
      </c>
      <c r="BK738">
        <v>74</v>
      </c>
      <c r="BL738">
        <v>74</v>
      </c>
      <c r="BM738">
        <v>74</v>
      </c>
      <c r="BN738" s="42">
        <f t="shared" si="250"/>
        <v>0</v>
      </c>
      <c r="BO738">
        <v>58</v>
      </c>
      <c r="BP738">
        <v>27</v>
      </c>
      <c r="BQ738">
        <v>19</v>
      </c>
      <c r="BR738">
        <v>72</v>
      </c>
      <c r="BS738" s="41">
        <f t="shared" si="251"/>
        <v>0.09</v>
      </c>
      <c r="BT738">
        <v>0</v>
      </c>
      <c r="BU738">
        <v>0</v>
      </c>
      <c r="BV738" s="41">
        <f t="shared" si="252"/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4</v>
      </c>
      <c r="CW738">
        <v>0</v>
      </c>
      <c r="CX738">
        <v>1</v>
      </c>
      <c r="CY738">
        <v>4</v>
      </c>
      <c r="CZ738">
        <v>53</v>
      </c>
      <c r="DA738">
        <v>2</v>
      </c>
      <c r="DB738">
        <v>0</v>
      </c>
      <c r="DC738">
        <v>22</v>
      </c>
      <c r="DD738">
        <v>6</v>
      </c>
      <c r="DE738">
        <v>1</v>
      </c>
      <c r="DF738">
        <v>0</v>
      </c>
      <c r="DG738">
        <v>71</v>
      </c>
      <c r="DH738">
        <v>7</v>
      </c>
      <c r="DI738">
        <v>4</v>
      </c>
      <c r="DJ738">
        <v>8</v>
      </c>
      <c r="DK738">
        <v>8</v>
      </c>
      <c r="DL738">
        <v>0</v>
      </c>
      <c r="DM738">
        <v>4</v>
      </c>
      <c r="DN738">
        <v>4</v>
      </c>
      <c r="DO738">
        <v>0</v>
      </c>
      <c r="DP738" s="42">
        <f t="shared" si="253"/>
        <v>-3</v>
      </c>
      <c r="DQ738" s="20">
        <v>0.63200000000000001</v>
      </c>
      <c r="DR738">
        <v>7</v>
      </c>
      <c r="DS738">
        <v>0</v>
      </c>
      <c r="DT738">
        <v>0</v>
      </c>
      <c r="DU738">
        <v>0</v>
      </c>
      <c r="DV738">
        <v>0</v>
      </c>
      <c r="DW738">
        <v>1011</v>
      </c>
      <c r="DX738">
        <v>965</v>
      </c>
      <c r="DY738">
        <v>727</v>
      </c>
      <c r="DZ738">
        <v>728</v>
      </c>
      <c r="EA738">
        <v>502</v>
      </c>
      <c r="EB738">
        <v>496</v>
      </c>
      <c r="EC738">
        <v>42.82</v>
      </c>
      <c r="ED738">
        <v>41.54</v>
      </c>
      <c r="EE738">
        <v>45</v>
      </c>
      <c r="EF738">
        <v>35</v>
      </c>
      <c r="EG738" s="41">
        <f t="shared" si="254"/>
        <v>8.9641434262948211E-2</v>
      </c>
      <c r="EH738" s="43">
        <f t="shared" si="255"/>
        <v>0.92943548387096775</v>
      </c>
      <c r="EI738" s="44">
        <f t="shared" si="256"/>
        <v>1.0190769181339159</v>
      </c>
      <c r="EJ738">
        <v>1011</v>
      </c>
      <c r="EK738">
        <v>965</v>
      </c>
      <c r="EL738">
        <v>731</v>
      </c>
      <c r="EM738">
        <v>727</v>
      </c>
      <c r="EN738">
        <v>504</v>
      </c>
      <c r="EO738">
        <v>495</v>
      </c>
      <c r="EP738">
        <v>44</v>
      </c>
      <c r="EQ738">
        <v>35</v>
      </c>
      <c r="ER738">
        <v>488</v>
      </c>
      <c r="ES738">
        <v>453</v>
      </c>
      <c r="ET738">
        <v>192</v>
      </c>
      <c r="EU738">
        <v>186</v>
      </c>
      <c r="EV738">
        <v>20</v>
      </c>
      <c r="EW738">
        <v>18</v>
      </c>
      <c r="EX738">
        <v>56</v>
      </c>
      <c r="EY738">
        <v>57</v>
      </c>
      <c r="EZ738">
        <v>0.60000000000000009</v>
      </c>
      <c r="FA738">
        <v>2.7</v>
      </c>
      <c r="FB738">
        <v>3.3</v>
      </c>
      <c r="FC738" s="20">
        <v>16.7</v>
      </c>
      <c r="FD738" s="26">
        <f t="shared" si="257"/>
        <v>0.33399999999999996</v>
      </c>
      <c r="FE738">
        <v>1.1738</v>
      </c>
      <c r="FF738">
        <v>-0.03</v>
      </c>
      <c r="FG738">
        <v>-0.06</v>
      </c>
      <c r="FH738">
        <v>-0.09</v>
      </c>
      <c r="FL738" s="42">
        <f t="shared" si="258"/>
        <v>162</v>
      </c>
      <c r="FM738" s="20">
        <f t="shared" si="259"/>
        <v>13.285714285714286</v>
      </c>
      <c r="FN738" s="41">
        <v>3.2475247499999998E-2</v>
      </c>
      <c r="FO738" s="20">
        <f t="shared" si="260"/>
        <v>12.4</v>
      </c>
      <c r="FP738" s="20">
        <f t="shared" si="261"/>
        <v>14.1264</v>
      </c>
      <c r="FQ738" s="20">
        <f t="shared" si="262"/>
        <v>117.15415019762847</v>
      </c>
      <c r="FR738">
        <v>4</v>
      </c>
      <c r="FS738" t="s">
        <v>111</v>
      </c>
      <c r="FT738">
        <v>195</v>
      </c>
      <c r="FV738" t="s">
        <v>751</v>
      </c>
      <c r="FW738" s="45">
        <v>925000</v>
      </c>
      <c r="FX738" s="45">
        <v>925000</v>
      </c>
      <c r="FY738">
        <v>118</v>
      </c>
      <c r="FZ738">
        <v>11</v>
      </c>
      <c r="GA738">
        <v>23</v>
      </c>
      <c r="GB738">
        <v>34</v>
      </c>
      <c r="GC738">
        <v>-12</v>
      </c>
      <c r="GD738">
        <v>63</v>
      </c>
      <c r="GE738">
        <v>188</v>
      </c>
      <c r="GF738">
        <v>2146</v>
      </c>
      <c r="GG738">
        <v>2.2000000000000002</v>
      </c>
      <c r="GH738">
        <v>4.2</v>
      </c>
      <c r="GI738">
        <v>6.3</v>
      </c>
      <c r="GJ738" s="42">
        <f t="shared" si="263"/>
        <v>12.4</v>
      </c>
    </row>
    <row r="739" spans="1:192" x14ac:dyDescent="0.45">
      <c r="A739" s="40">
        <v>34226</v>
      </c>
      <c r="B739" t="s">
        <v>3695</v>
      </c>
      <c r="C739" t="s">
        <v>362</v>
      </c>
      <c r="D739" t="s">
        <v>107</v>
      </c>
      <c r="E739" t="s">
        <v>107</v>
      </c>
      <c r="F739">
        <v>71</v>
      </c>
      <c r="G739">
        <v>185</v>
      </c>
      <c r="H739">
        <v>2011</v>
      </c>
      <c r="I739">
        <v>6</v>
      </c>
      <c r="J739">
        <v>177</v>
      </c>
      <c r="K739" t="s">
        <v>92</v>
      </c>
      <c r="L739">
        <v>2017</v>
      </c>
      <c r="M739">
        <v>24</v>
      </c>
      <c r="N739">
        <v>1</v>
      </c>
      <c r="O739">
        <v>8476329</v>
      </c>
      <c r="P739" t="s">
        <v>3696</v>
      </c>
      <c r="Q739" t="s">
        <v>3697</v>
      </c>
      <c r="R739" t="s">
        <v>3698</v>
      </c>
      <c r="S739" t="s">
        <v>955</v>
      </c>
      <c r="T739" t="s">
        <v>716</v>
      </c>
      <c r="U739" t="s">
        <v>253</v>
      </c>
      <c r="V739">
        <v>8</v>
      </c>
      <c r="W739">
        <v>0</v>
      </c>
      <c r="X739">
        <v>1</v>
      </c>
      <c r="Y739">
        <v>1</v>
      </c>
      <c r="Z739">
        <v>1</v>
      </c>
      <c r="AA739">
        <v>26</v>
      </c>
      <c r="AB739">
        <v>86</v>
      </c>
      <c r="AC739" s="26">
        <f t="shared" si="242"/>
        <v>0.125</v>
      </c>
      <c r="AD739" s="20">
        <f t="shared" si="243"/>
        <v>0</v>
      </c>
      <c r="AE739" s="20">
        <v>0.29299999999999998</v>
      </c>
      <c r="AF739">
        <v>2</v>
      </c>
      <c r="AG739">
        <v>-2</v>
      </c>
      <c r="AH739">
        <v>2</v>
      </c>
      <c r="AI739">
        <v>100</v>
      </c>
      <c r="AJ739">
        <v>4236</v>
      </c>
      <c r="AK739" s="20">
        <v>70.599999999999994</v>
      </c>
      <c r="AL739">
        <v>70.599999999999994</v>
      </c>
      <c r="AM739">
        <v>71</v>
      </c>
      <c r="AN739" s="26">
        <f t="shared" si="244"/>
        <v>8.8249999999999993</v>
      </c>
      <c r="AO739">
        <v>15.27</v>
      </c>
      <c r="AP739" s="41">
        <f t="shared" si="245"/>
        <v>0.33333333333333331</v>
      </c>
      <c r="AQ739">
        <v>5</v>
      </c>
      <c r="AR739">
        <v>5</v>
      </c>
      <c r="AS739">
        <v>5</v>
      </c>
      <c r="AT739">
        <v>4</v>
      </c>
      <c r="AU739">
        <v>4</v>
      </c>
      <c r="AV739">
        <v>2</v>
      </c>
      <c r="AW739">
        <v>3</v>
      </c>
      <c r="AX739">
        <v>2</v>
      </c>
      <c r="AY739">
        <v>0</v>
      </c>
      <c r="AZ739">
        <v>1</v>
      </c>
      <c r="BA739" s="42">
        <f t="shared" si="246"/>
        <v>1</v>
      </c>
      <c r="BB739">
        <v>0.28000000000000003</v>
      </c>
      <c r="BC739">
        <v>46.5</v>
      </c>
      <c r="BD739" s="20">
        <v>21</v>
      </c>
      <c r="BE739" s="20">
        <f t="shared" si="247"/>
        <v>26</v>
      </c>
      <c r="BF739" s="20">
        <f t="shared" si="248"/>
        <v>22.09631728045326</v>
      </c>
      <c r="BG739">
        <v>23</v>
      </c>
      <c r="BH739">
        <v>23</v>
      </c>
      <c r="BI739">
        <v>16</v>
      </c>
      <c r="BJ739" s="41">
        <f t="shared" si="249"/>
        <v>0.58974358974358976</v>
      </c>
      <c r="BK739">
        <v>2</v>
      </c>
      <c r="BL739">
        <v>2</v>
      </c>
      <c r="BM739">
        <v>10</v>
      </c>
      <c r="BN739" s="42">
        <f t="shared" si="250"/>
        <v>-8</v>
      </c>
      <c r="BO739">
        <v>2</v>
      </c>
      <c r="BP739">
        <v>0</v>
      </c>
      <c r="BQ739">
        <v>0</v>
      </c>
      <c r="BR739">
        <v>1</v>
      </c>
      <c r="BS739" s="41">
        <f t="shared" si="251"/>
        <v>1.6949152542372881E-2</v>
      </c>
      <c r="BT739">
        <v>18</v>
      </c>
      <c r="BU739">
        <v>18</v>
      </c>
      <c r="BV739" s="41">
        <f t="shared" si="252"/>
        <v>0.5</v>
      </c>
      <c r="BW739">
        <v>2</v>
      </c>
      <c r="BX739">
        <v>8</v>
      </c>
      <c r="BY739">
        <v>7</v>
      </c>
      <c r="BZ739">
        <v>6</v>
      </c>
      <c r="CA739">
        <v>9</v>
      </c>
      <c r="CB739">
        <v>4</v>
      </c>
      <c r="CC739">
        <v>3</v>
      </c>
      <c r="CD739">
        <v>1</v>
      </c>
      <c r="CE739">
        <v>10</v>
      </c>
      <c r="CF739">
        <v>10</v>
      </c>
      <c r="CG739">
        <v>9</v>
      </c>
      <c r="CH739">
        <v>10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2</v>
      </c>
      <c r="DH739">
        <v>1</v>
      </c>
      <c r="DI739">
        <v>0</v>
      </c>
      <c r="DJ739">
        <v>1</v>
      </c>
      <c r="DK739">
        <v>1</v>
      </c>
      <c r="DL739">
        <v>0</v>
      </c>
      <c r="DM739">
        <v>0</v>
      </c>
      <c r="DN739">
        <v>0</v>
      </c>
      <c r="DO739">
        <v>0</v>
      </c>
      <c r="DP739" s="42">
        <f t="shared" si="253"/>
        <v>-1</v>
      </c>
      <c r="DQ739" s="20">
        <v>-1.075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63</v>
      </c>
      <c r="DX739">
        <v>83</v>
      </c>
      <c r="DY739">
        <v>49</v>
      </c>
      <c r="DZ739">
        <v>58</v>
      </c>
      <c r="EA739">
        <v>26</v>
      </c>
      <c r="EB739">
        <v>41</v>
      </c>
      <c r="EC739">
        <v>2</v>
      </c>
      <c r="ED739">
        <v>2.88</v>
      </c>
      <c r="EE739">
        <v>3</v>
      </c>
      <c r="EF739">
        <v>1</v>
      </c>
      <c r="EG739" s="41">
        <f t="shared" si="254"/>
        <v>0.11538461538461539</v>
      </c>
      <c r="EH739" s="43">
        <f t="shared" si="255"/>
        <v>0.97560975609756095</v>
      </c>
      <c r="EI739" s="44">
        <f t="shared" si="256"/>
        <v>1.0909943714821764</v>
      </c>
      <c r="EJ739">
        <v>63</v>
      </c>
      <c r="EK739">
        <v>83</v>
      </c>
      <c r="EL739">
        <v>49</v>
      </c>
      <c r="EM739">
        <v>58</v>
      </c>
      <c r="EN739">
        <v>26</v>
      </c>
      <c r="EO739">
        <v>41</v>
      </c>
      <c r="EP739">
        <v>3</v>
      </c>
      <c r="EQ739">
        <v>1</v>
      </c>
      <c r="ER739">
        <v>24</v>
      </c>
      <c r="ES739">
        <v>34</v>
      </c>
      <c r="ET739">
        <v>11</v>
      </c>
      <c r="EU739">
        <v>12</v>
      </c>
      <c r="EV739">
        <v>1</v>
      </c>
      <c r="EW739">
        <v>0</v>
      </c>
      <c r="EX739">
        <v>9</v>
      </c>
      <c r="EY739">
        <v>6</v>
      </c>
      <c r="EZ739">
        <v>-0.1</v>
      </c>
      <c r="FA739">
        <v>0.2</v>
      </c>
      <c r="FB739">
        <v>0.1</v>
      </c>
      <c r="FC739" s="20">
        <v>0.05</v>
      </c>
      <c r="FD739" s="26">
        <f t="shared" si="257"/>
        <v>6.2500000000000003E-3</v>
      </c>
      <c r="FE739">
        <v>1.4E-3</v>
      </c>
      <c r="FF739">
        <v>0</v>
      </c>
      <c r="FG739">
        <v>0</v>
      </c>
      <c r="FH739">
        <v>0</v>
      </c>
      <c r="FL739" s="42">
        <f t="shared" si="258"/>
        <v>5</v>
      </c>
      <c r="FM739" s="20">
        <f t="shared" si="259"/>
        <v>2</v>
      </c>
      <c r="FN739" s="41">
        <v>0</v>
      </c>
      <c r="FO739" s="20">
        <f t="shared" si="260"/>
        <v>0.8</v>
      </c>
      <c r="FP739" s="20">
        <f t="shared" si="261"/>
        <v>0.78500000000000003</v>
      </c>
      <c r="FQ739" s="20">
        <f t="shared" si="262"/>
        <v>124.07932011331447</v>
      </c>
      <c r="FV739" t="s">
        <v>751</v>
      </c>
      <c r="FW739" s="45">
        <v>650000</v>
      </c>
      <c r="FX739" s="45">
        <v>650000</v>
      </c>
      <c r="FY739">
        <v>8</v>
      </c>
      <c r="FZ739">
        <v>0</v>
      </c>
      <c r="GA739">
        <v>1</v>
      </c>
      <c r="GB739">
        <v>1</v>
      </c>
      <c r="GC739">
        <v>2</v>
      </c>
      <c r="GD739">
        <v>2</v>
      </c>
      <c r="GE739">
        <v>2</v>
      </c>
      <c r="GF739">
        <v>71</v>
      </c>
      <c r="GG739">
        <v>-0.1</v>
      </c>
      <c r="GH739">
        <v>0.2</v>
      </c>
      <c r="GI739">
        <v>0.1</v>
      </c>
      <c r="GJ739" s="42">
        <f t="shared" si="263"/>
        <v>0.8</v>
      </c>
    </row>
    <row r="740" spans="1:192" x14ac:dyDescent="0.45">
      <c r="A740" s="40">
        <v>34090</v>
      </c>
      <c r="B740" t="s">
        <v>384</v>
      </c>
      <c r="C740" t="s">
        <v>145</v>
      </c>
      <c r="D740" t="s">
        <v>91</v>
      </c>
      <c r="E740" t="s">
        <v>91</v>
      </c>
      <c r="F740">
        <v>73</v>
      </c>
      <c r="G740">
        <v>195</v>
      </c>
      <c r="H740">
        <v>2011</v>
      </c>
      <c r="I740">
        <v>6</v>
      </c>
      <c r="J740">
        <v>179</v>
      </c>
      <c r="K740" t="s">
        <v>202</v>
      </c>
      <c r="L740">
        <v>2015</v>
      </c>
      <c r="M740">
        <v>24</v>
      </c>
      <c r="N740">
        <v>3</v>
      </c>
      <c r="O740">
        <v>8476331</v>
      </c>
      <c r="P740" t="s">
        <v>3699</v>
      </c>
      <c r="Q740" t="s">
        <v>3700</v>
      </c>
      <c r="R740" t="s">
        <v>3701</v>
      </c>
      <c r="S740" t="s">
        <v>2336</v>
      </c>
      <c r="T740" t="s">
        <v>720</v>
      </c>
      <c r="U740" t="s">
        <v>319</v>
      </c>
      <c r="V740">
        <v>63</v>
      </c>
      <c r="W740">
        <v>0</v>
      </c>
      <c r="X740">
        <v>20</v>
      </c>
      <c r="Y740">
        <v>10</v>
      </c>
      <c r="Z740">
        <v>20</v>
      </c>
      <c r="AA740">
        <v>14</v>
      </c>
      <c r="AB740">
        <v>47</v>
      </c>
      <c r="AC740" s="26">
        <f t="shared" si="242"/>
        <v>0.31746031746031744</v>
      </c>
      <c r="AD740" s="20">
        <f t="shared" si="243"/>
        <v>9.1999999999999993</v>
      </c>
      <c r="AE740" s="20">
        <v>5.6779999999999999</v>
      </c>
      <c r="AF740">
        <v>-1</v>
      </c>
      <c r="AG740">
        <v>4.7</v>
      </c>
      <c r="AH740">
        <v>34</v>
      </c>
      <c r="AI740">
        <v>1245</v>
      </c>
      <c r="AJ740">
        <v>53698</v>
      </c>
      <c r="AK740" s="20">
        <v>894.96666666666999</v>
      </c>
      <c r="AL740">
        <v>894.93</v>
      </c>
      <c r="AM740">
        <v>895</v>
      </c>
      <c r="AN740" s="26">
        <f t="shared" si="244"/>
        <v>14.205820105820106</v>
      </c>
      <c r="AO740">
        <v>23.9</v>
      </c>
      <c r="AP740" s="41">
        <f t="shared" si="245"/>
        <v>0.47619047619047616</v>
      </c>
      <c r="AQ740">
        <v>140</v>
      </c>
      <c r="AR740">
        <v>140</v>
      </c>
      <c r="AS740">
        <v>140</v>
      </c>
      <c r="AT740">
        <v>102</v>
      </c>
      <c r="AU740">
        <v>102</v>
      </c>
      <c r="AV740">
        <v>67</v>
      </c>
      <c r="AW740">
        <v>34</v>
      </c>
      <c r="AX740">
        <v>5</v>
      </c>
      <c r="AY740">
        <v>2</v>
      </c>
      <c r="AZ740">
        <v>11</v>
      </c>
      <c r="BA740" s="42">
        <f t="shared" si="246"/>
        <v>13</v>
      </c>
      <c r="BB740">
        <v>2.8</v>
      </c>
      <c r="BC740">
        <v>50.940300000000001</v>
      </c>
      <c r="BD740" s="20">
        <v>165.3</v>
      </c>
      <c r="BE740" s="20">
        <f t="shared" si="247"/>
        <v>305.3</v>
      </c>
      <c r="BF740" s="20">
        <f t="shared" si="248"/>
        <v>20.46864000536355</v>
      </c>
      <c r="BG740">
        <v>222</v>
      </c>
      <c r="BH740">
        <v>303</v>
      </c>
      <c r="BI740">
        <v>226</v>
      </c>
      <c r="BJ740" s="41">
        <f t="shared" si="249"/>
        <v>0.4955357142857143</v>
      </c>
      <c r="BK740">
        <v>75</v>
      </c>
      <c r="BL740">
        <v>75</v>
      </c>
      <c r="BM740">
        <v>137</v>
      </c>
      <c r="BN740" s="42">
        <f t="shared" si="250"/>
        <v>-62</v>
      </c>
      <c r="BO740">
        <v>35</v>
      </c>
      <c r="BP740">
        <v>16</v>
      </c>
      <c r="BQ740">
        <v>13</v>
      </c>
      <c r="BR740">
        <v>70</v>
      </c>
      <c r="BS740" s="41">
        <f t="shared" si="251"/>
        <v>0.1044776119402985</v>
      </c>
      <c r="BT740">
        <v>0</v>
      </c>
      <c r="BU740">
        <v>0</v>
      </c>
      <c r="BV740" s="41">
        <f t="shared" si="252"/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3</v>
      </c>
      <c r="CZ740">
        <v>31</v>
      </c>
      <c r="DA740">
        <v>0</v>
      </c>
      <c r="DB740">
        <v>0</v>
      </c>
      <c r="DC740">
        <v>32</v>
      </c>
      <c r="DD740">
        <v>2</v>
      </c>
      <c r="DE740">
        <v>1</v>
      </c>
      <c r="DF740">
        <v>0</v>
      </c>
      <c r="DG740">
        <v>32</v>
      </c>
      <c r="DH740">
        <v>17</v>
      </c>
      <c r="DI740">
        <v>11</v>
      </c>
      <c r="DJ740">
        <v>16</v>
      </c>
      <c r="DK740">
        <v>16</v>
      </c>
      <c r="DL740">
        <v>0</v>
      </c>
      <c r="DM740">
        <v>10</v>
      </c>
      <c r="DN740">
        <v>10</v>
      </c>
      <c r="DO740">
        <v>0</v>
      </c>
      <c r="DP740" s="42">
        <f t="shared" si="253"/>
        <v>-6</v>
      </c>
      <c r="DQ740" s="20">
        <v>-0.98199999999999998</v>
      </c>
      <c r="DR740">
        <v>17</v>
      </c>
      <c r="DS740">
        <v>0</v>
      </c>
      <c r="DT740">
        <v>0</v>
      </c>
      <c r="DU740">
        <v>0</v>
      </c>
      <c r="DV740">
        <v>0</v>
      </c>
      <c r="DW740">
        <v>871</v>
      </c>
      <c r="DX740">
        <v>854</v>
      </c>
      <c r="DY740">
        <v>664</v>
      </c>
      <c r="DZ740">
        <v>600</v>
      </c>
      <c r="EA740">
        <v>467</v>
      </c>
      <c r="EB740">
        <v>427</v>
      </c>
      <c r="EC740">
        <v>39.31</v>
      </c>
      <c r="ED740">
        <v>34.479999999999997</v>
      </c>
      <c r="EE740">
        <v>42</v>
      </c>
      <c r="EF740">
        <v>43</v>
      </c>
      <c r="EG740" s="41">
        <f t="shared" si="254"/>
        <v>8.9935760171306209E-2</v>
      </c>
      <c r="EH740" s="43">
        <f t="shared" si="255"/>
        <v>0.89929742388758782</v>
      </c>
      <c r="EI740" s="44">
        <f t="shared" si="256"/>
        <v>0.98923318405889404</v>
      </c>
      <c r="EJ740">
        <v>873</v>
      </c>
      <c r="EK740">
        <v>851</v>
      </c>
      <c r="EL740">
        <v>667</v>
      </c>
      <c r="EM740">
        <v>598</v>
      </c>
      <c r="EN740">
        <v>469</v>
      </c>
      <c r="EO740">
        <v>426</v>
      </c>
      <c r="EP740">
        <v>42</v>
      </c>
      <c r="EQ740">
        <v>43</v>
      </c>
      <c r="ER740">
        <v>445</v>
      </c>
      <c r="ES740">
        <v>389</v>
      </c>
      <c r="ET740">
        <v>182</v>
      </c>
      <c r="EU740">
        <v>161</v>
      </c>
      <c r="EV740">
        <v>27</v>
      </c>
      <c r="EW740">
        <v>28</v>
      </c>
      <c r="EX740">
        <v>61</v>
      </c>
      <c r="EY740">
        <v>67</v>
      </c>
      <c r="EZ740">
        <v>0.9</v>
      </c>
      <c r="FA740">
        <v>2.1</v>
      </c>
      <c r="FB740">
        <v>3</v>
      </c>
      <c r="FC740" s="20">
        <v>18.77</v>
      </c>
      <c r="FD740" s="26">
        <f t="shared" si="257"/>
        <v>0.29793650793650794</v>
      </c>
      <c r="FE740">
        <v>0.49420000000000003</v>
      </c>
      <c r="FF740">
        <v>-0.14000000000000001</v>
      </c>
      <c r="FG740">
        <v>-0.2</v>
      </c>
      <c r="FH740">
        <v>-0.34</v>
      </c>
      <c r="FL740" s="42">
        <f t="shared" si="258"/>
        <v>179</v>
      </c>
      <c r="FM740" s="20">
        <f t="shared" si="259"/>
        <v>5.1764705882352944</v>
      </c>
      <c r="FN740" s="41">
        <v>0</v>
      </c>
      <c r="FO740" s="20">
        <f t="shared" si="260"/>
        <v>16.600000000000001</v>
      </c>
      <c r="FP740" s="20">
        <f t="shared" si="261"/>
        <v>19.803599999999999</v>
      </c>
      <c r="FQ740" s="20">
        <f t="shared" si="262"/>
        <v>115.65150346954512</v>
      </c>
      <c r="FR740">
        <v>4</v>
      </c>
      <c r="FS740" t="s">
        <v>2494</v>
      </c>
      <c r="FT740">
        <v>195</v>
      </c>
      <c r="FV740" t="s">
        <v>751</v>
      </c>
      <c r="FW740" s="45">
        <v>700000</v>
      </c>
      <c r="FX740" s="45">
        <v>650000</v>
      </c>
      <c r="FY740">
        <v>133</v>
      </c>
      <c r="FZ740">
        <v>3</v>
      </c>
      <c r="GA740">
        <v>29</v>
      </c>
      <c r="GB740">
        <v>32</v>
      </c>
      <c r="GC740">
        <v>1</v>
      </c>
      <c r="GD740">
        <v>62</v>
      </c>
      <c r="GE740">
        <v>141</v>
      </c>
      <c r="GF740">
        <v>1905</v>
      </c>
      <c r="GG740">
        <v>1.3</v>
      </c>
      <c r="GH740">
        <v>4.5</v>
      </c>
      <c r="GI740">
        <v>5.8</v>
      </c>
      <c r="GJ740" s="42">
        <f t="shared" si="263"/>
        <v>16.600000000000001</v>
      </c>
    </row>
    <row r="741" spans="1:192" x14ac:dyDescent="0.45">
      <c r="A741" s="40">
        <v>36416</v>
      </c>
      <c r="B741" t="s">
        <v>300</v>
      </c>
      <c r="C741" t="s">
        <v>145</v>
      </c>
      <c r="D741" t="s">
        <v>91</v>
      </c>
      <c r="E741" t="s">
        <v>91</v>
      </c>
      <c r="F741">
        <v>74</v>
      </c>
      <c r="G741">
        <v>165</v>
      </c>
      <c r="H741">
        <v>2017</v>
      </c>
      <c r="I741">
        <v>2</v>
      </c>
      <c r="J741">
        <v>47</v>
      </c>
      <c r="K741" t="s">
        <v>92</v>
      </c>
      <c r="L741">
        <v>2017</v>
      </c>
      <c r="M741">
        <v>18</v>
      </c>
      <c r="N741">
        <v>1</v>
      </c>
      <c r="O741">
        <v>8480029</v>
      </c>
      <c r="P741" t="s">
        <v>3702</v>
      </c>
      <c r="Q741" t="s">
        <v>3703</v>
      </c>
      <c r="R741" t="s">
        <v>3704</v>
      </c>
      <c r="S741" t="s">
        <v>486</v>
      </c>
      <c r="T741" t="s">
        <v>725</v>
      </c>
      <c r="U741" t="s">
        <v>110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36</v>
      </c>
      <c r="AB741">
        <v>62</v>
      </c>
      <c r="AC741" s="26">
        <f t="shared" si="242"/>
        <v>0</v>
      </c>
      <c r="AD741" s="20">
        <f t="shared" si="243"/>
        <v>0</v>
      </c>
      <c r="AE741" s="20">
        <v>0</v>
      </c>
      <c r="AF741">
        <v>0</v>
      </c>
      <c r="AG741">
        <v>-0.1</v>
      </c>
      <c r="AH741">
        <v>0</v>
      </c>
      <c r="AI741">
        <v>7</v>
      </c>
      <c r="AJ741">
        <v>294</v>
      </c>
      <c r="AK741" s="20">
        <v>4.9000000000000004</v>
      </c>
      <c r="AL741">
        <v>4.9000000000000004</v>
      </c>
      <c r="AM741">
        <v>5</v>
      </c>
      <c r="AN741" s="26">
        <f t="shared" si="244"/>
        <v>4.9000000000000004</v>
      </c>
      <c r="AO741">
        <v>8.36</v>
      </c>
      <c r="AP741" s="41">
        <f t="shared" si="245"/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s="42">
        <f t="shared" si="246"/>
        <v>0</v>
      </c>
      <c r="BB741">
        <v>0</v>
      </c>
      <c r="BC741">
        <v>0</v>
      </c>
      <c r="BD741" s="20">
        <v>0</v>
      </c>
      <c r="BE741" s="20">
        <f t="shared" si="247"/>
        <v>0</v>
      </c>
      <c r="BF741" s="20">
        <f t="shared" si="248"/>
        <v>0</v>
      </c>
      <c r="BG741">
        <v>2</v>
      </c>
      <c r="BH741">
        <v>0</v>
      </c>
      <c r="BI741">
        <v>0</v>
      </c>
      <c r="BJ741" s="41">
        <f t="shared" si="249"/>
        <v>1</v>
      </c>
      <c r="BK741">
        <v>1</v>
      </c>
      <c r="BL741">
        <v>1</v>
      </c>
      <c r="BM741">
        <v>0</v>
      </c>
      <c r="BN741" s="42">
        <f t="shared" si="250"/>
        <v>1</v>
      </c>
      <c r="BO741">
        <v>0</v>
      </c>
      <c r="BP741">
        <v>1</v>
      </c>
      <c r="BQ741">
        <v>0</v>
      </c>
      <c r="BR741">
        <v>1</v>
      </c>
      <c r="BS741" s="41">
        <f t="shared" si="251"/>
        <v>0.125</v>
      </c>
      <c r="BT741">
        <v>0</v>
      </c>
      <c r="BU741">
        <v>0</v>
      </c>
      <c r="BV741" s="41">
        <f t="shared" si="252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 s="42">
        <f t="shared" si="253"/>
        <v>0</v>
      </c>
      <c r="DQ741" s="20">
        <v>-5.0000000000000001E-3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</v>
      </c>
      <c r="DX741">
        <v>8</v>
      </c>
      <c r="DY741">
        <v>3</v>
      </c>
      <c r="DZ741">
        <v>7</v>
      </c>
      <c r="EA741">
        <v>1</v>
      </c>
      <c r="EB741">
        <v>5</v>
      </c>
      <c r="EC741">
        <v>0.06</v>
      </c>
      <c r="ED741">
        <v>0.24</v>
      </c>
      <c r="EE741">
        <v>0</v>
      </c>
      <c r="EF741">
        <v>0</v>
      </c>
      <c r="EG741" s="41">
        <f t="shared" si="254"/>
        <v>0</v>
      </c>
      <c r="EH741" s="43">
        <f t="shared" si="255"/>
        <v>1</v>
      </c>
      <c r="EI741" s="44">
        <f t="shared" si="256"/>
        <v>1</v>
      </c>
      <c r="EJ741">
        <v>4</v>
      </c>
      <c r="EK741">
        <v>8</v>
      </c>
      <c r="EL741">
        <v>3</v>
      </c>
      <c r="EM741">
        <v>7</v>
      </c>
      <c r="EN741">
        <v>1</v>
      </c>
      <c r="EO741">
        <v>5</v>
      </c>
      <c r="EP741">
        <v>0</v>
      </c>
      <c r="EQ741">
        <v>0</v>
      </c>
      <c r="ER741">
        <v>0</v>
      </c>
      <c r="ES741">
        <v>4</v>
      </c>
      <c r="ET741">
        <v>0</v>
      </c>
      <c r="EU741">
        <v>4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0</v>
      </c>
      <c r="FB741">
        <v>0</v>
      </c>
      <c r="FC741" s="20">
        <v>-0.15</v>
      </c>
      <c r="FD741" s="26">
        <f t="shared" si="257"/>
        <v>-0.15</v>
      </c>
      <c r="FE741">
        <v>1E-4</v>
      </c>
      <c r="FF741">
        <v>0</v>
      </c>
      <c r="FG741">
        <v>0</v>
      </c>
      <c r="FH741">
        <v>0</v>
      </c>
      <c r="FL741" s="42">
        <f t="shared" si="258"/>
        <v>2</v>
      </c>
      <c r="FM741" s="20">
        <f t="shared" si="259"/>
        <v>0</v>
      </c>
      <c r="FN741" s="41">
        <v>0</v>
      </c>
      <c r="FO741" s="20">
        <f t="shared" si="260"/>
        <v>0</v>
      </c>
      <c r="FP741" s="20">
        <f t="shared" si="261"/>
        <v>-1E-3</v>
      </c>
      <c r="FQ741" s="20">
        <f t="shared" si="262"/>
        <v>146.93877551020407</v>
      </c>
      <c r="FV741" t="s">
        <v>751</v>
      </c>
      <c r="FW741" s="45">
        <v>742500</v>
      </c>
      <c r="FX741" s="45">
        <v>784166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5</v>
      </c>
      <c r="GG741">
        <v>0</v>
      </c>
      <c r="GH741">
        <v>0</v>
      </c>
      <c r="GI741">
        <v>0</v>
      </c>
      <c r="GJ741" s="42">
        <f t="shared" si="263"/>
        <v>0</v>
      </c>
    </row>
    <row r="742" spans="1:192" x14ac:dyDescent="0.45">
      <c r="A742" s="40">
        <v>33475</v>
      </c>
      <c r="B742" t="s">
        <v>3705</v>
      </c>
      <c r="D742" t="s">
        <v>120</v>
      </c>
      <c r="E742" t="s">
        <v>120</v>
      </c>
      <c r="F742">
        <v>73</v>
      </c>
      <c r="G742">
        <v>212</v>
      </c>
      <c r="H742">
        <v>2011</v>
      </c>
      <c r="I742">
        <v>7</v>
      </c>
      <c r="J742">
        <v>184</v>
      </c>
      <c r="K742" t="s">
        <v>202</v>
      </c>
      <c r="L742">
        <v>2014</v>
      </c>
      <c r="M742">
        <v>26</v>
      </c>
      <c r="N742">
        <v>4</v>
      </c>
      <c r="O742">
        <v>8476336</v>
      </c>
      <c r="P742" t="s">
        <v>3706</v>
      </c>
      <c r="Q742" t="s">
        <v>3707</v>
      </c>
      <c r="R742" t="s">
        <v>3708</v>
      </c>
      <c r="S742" t="s">
        <v>3709</v>
      </c>
      <c r="T742" t="s">
        <v>710</v>
      </c>
      <c r="U742" t="s">
        <v>166</v>
      </c>
      <c r="V742">
        <v>40</v>
      </c>
      <c r="W742">
        <v>2</v>
      </c>
      <c r="X742">
        <v>1</v>
      </c>
      <c r="Y742">
        <v>1</v>
      </c>
      <c r="Z742">
        <v>3</v>
      </c>
      <c r="AA742">
        <v>26</v>
      </c>
      <c r="AB742">
        <v>105</v>
      </c>
      <c r="AC742" s="26">
        <f t="shared" si="242"/>
        <v>7.4999999999999997E-2</v>
      </c>
      <c r="AD742" s="20">
        <f t="shared" si="243"/>
        <v>-5.5106382978723403</v>
      </c>
      <c r="AE742" s="20">
        <v>1.3009999999999999</v>
      </c>
      <c r="AF742">
        <v>1</v>
      </c>
      <c r="AG742">
        <v>-2.6</v>
      </c>
      <c r="AH742">
        <v>6</v>
      </c>
      <c r="AI742">
        <v>620</v>
      </c>
      <c r="AJ742">
        <v>24464</v>
      </c>
      <c r="AK742" s="20">
        <v>407.73333333332999</v>
      </c>
      <c r="AL742">
        <v>407.73</v>
      </c>
      <c r="AM742">
        <v>408</v>
      </c>
      <c r="AN742" s="26">
        <f t="shared" si="244"/>
        <v>10.193333333333333</v>
      </c>
      <c r="AO742">
        <v>17.14</v>
      </c>
      <c r="AP742" s="41">
        <f t="shared" si="245"/>
        <v>0.42857142857142855</v>
      </c>
      <c r="AQ742">
        <v>98</v>
      </c>
      <c r="AR742">
        <v>98</v>
      </c>
      <c r="AS742">
        <v>98</v>
      </c>
      <c r="AT742">
        <v>76</v>
      </c>
      <c r="AU742">
        <v>76</v>
      </c>
      <c r="AV742">
        <v>50</v>
      </c>
      <c r="AW742">
        <v>46</v>
      </c>
      <c r="AX742">
        <v>17</v>
      </c>
      <c r="AY742">
        <v>5</v>
      </c>
      <c r="AZ742">
        <v>5</v>
      </c>
      <c r="BA742" s="42">
        <f t="shared" si="246"/>
        <v>10</v>
      </c>
      <c r="BB742">
        <v>4.41</v>
      </c>
      <c r="BC742">
        <v>40.520000000000003</v>
      </c>
      <c r="BD742" s="20">
        <v>40</v>
      </c>
      <c r="BE742" s="20">
        <f t="shared" si="247"/>
        <v>138</v>
      </c>
      <c r="BF742" s="20">
        <f t="shared" si="248"/>
        <v>20.307556471194172</v>
      </c>
      <c r="BG742">
        <v>117</v>
      </c>
      <c r="BH742">
        <v>126</v>
      </c>
      <c r="BI742">
        <v>138</v>
      </c>
      <c r="BJ742" s="41">
        <f t="shared" si="249"/>
        <v>0.45882352941176469</v>
      </c>
      <c r="BK742">
        <v>72</v>
      </c>
      <c r="BL742">
        <v>72</v>
      </c>
      <c r="BM742">
        <v>35</v>
      </c>
      <c r="BN742" s="42">
        <f t="shared" si="250"/>
        <v>37</v>
      </c>
      <c r="BO742">
        <v>26</v>
      </c>
      <c r="BP742">
        <v>13</v>
      </c>
      <c r="BQ742">
        <v>13</v>
      </c>
      <c r="BR742">
        <v>17</v>
      </c>
      <c r="BS742" s="41">
        <f t="shared" si="251"/>
        <v>5.4487179487179488E-2</v>
      </c>
      <c r="BT742">
        <v>1</v>
      </c>
      <c r="BU742">
        <v>5</v>
      </c>
      <c r="BV742" s="41">
        <f t="shared" si="252"/>
        <v>0.16666666666666666</v>
      </c>
      <c r="BW742">
        <v>1</v>
      </c>
      <c r="BX742">
        <v>2</v>
      </c>
      <c r="BY742">
        <v>0</v>
      </c>
      <c r="BZ742">
        <v>1</v>
      </c>
      <c r="CA742">
        <v>0</v>
      </c>
      <c r="CB742">
        <v>2</v>
      </c>
      <c r="CC742">
        <v>1</v>
      </c>
      <c r="CD742">
        <v>2</v>
      </c>
      <c r="CE742">
        <v>0</v>
      </c>
      <c r="CF742">
        <v>1</v>
      </c>
      <c r="CG742">
        <v>0</v>
      </c>
      <c r="CH742">
        <v>2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0</v>
      </c>
      <c r="CZ742">
        <v>25</v>
      </c>
      <c r="DA742">
        <v>5</v>
      </c>
      <c r="DB742">
        <v>1</v>
      </c>
      <c r="DC742">
        <v>2</v>
      </c>
      <c r="DD742">
        <v>16</v>
      </c>
      <c r="DE742">
        <v>2</v>
      </c>
      <c r="DF742">
        <v>1</v>
      </c>
      <c r="DG742">
        <v>23</v>
      </c>
      <c r="DH742">
        <v>3</v>
      </c>
      <c r="DI742">
        <v>2</v>
      </c>
      <c r="DJ742">
        <v>3</v>
      </c>
      <c r="DK742">
        <v>3</v>
      </c>
      <c r="DL742">
        <v>0</v>
      </c>
      <c r="DM742">
        <v>2</v>
      </c>
      <c r="DN742">
        <v>2</v>
      </c>
      <c r="DO742">
        <v>0</v>
      </c>
      <c r="DP742" s="42">
        <f t="shared" si="253"/>
        <v>-1</v>
      </c>
      <c r="DQ742" s="20">
        <v>-2.657</v>
      </c>
      <c r="DR742">
        <v>3</v>
      </c>
      <c r="DS742">
        <v>0</v>
      </c>
      <c r="DT742">
        <v>0</v>
      </c>
      <c r="DU742">
        <v>0</v>
      </c>
      <c r="DV742">
        <v>0</v>
      </c>
      <c r="DW742">
        <v>315</v>
      </c>
      <c r="DX742">
        <v>400</v>
      </c>
      <c r="DY742">
        <v>238</v>
      </c>
      <c r="DZ742">
        <v>295</v>
      </c>
      <c r="EA742">
        <v>169</v>
      </c>
      <c r="EB742">
        <v>216</v>
      </c>
      <c r="EC742">
        <v>12.91</v>
      </c>
      <c r="ED742">
        <v>19.579999999999998</v>
      </c>
      <c r="EE742">
        <v>7</v>
      </c>
      <c r="EF742">
        <v>12</v>
      </c>
      <c r="EG742" s="41">
        <f t="shared" si="254"/>
        <v>4.142011834319527E-2</v>
      </c>
      <c r="EH742" s="43">
        <f t="shared" si="255"/>
        <v>0.94444444444444442</v>
      </c>
      <c r="EI742" s="44">
        <f t="shared" si="256"/>
        <v>0.98586456278763968</v>
      </c>
      <c r="EJ742">
        <v>319</v>
      </c>
      <c r="EK742">
        <v>397</v>
      </c>
      <c r="EL742">
        <v>241</v>
      </c>
      <c r="EM742">
        <v>293</v>
      </c>
      <c r="EN742">
        <v>171</v>
      </c>
      <c r="EO742">
        <v>214</v>
      </c>
      <c r="EP742">
        <v>7</v>
      </c>
      <c r="EQ742">
        <v>12</v>
      </c>
      <c r="ER742">
        <v>135</v>
      </c>
      <c r="ES742">
        <v>193</v>
      </c>
      <c r="ET742">
        <v>54</v>
      </c>
      <c r="EU742">
        <v>94</v>
      </c>
      <c r="EV742">
        <v>6</v>
      </c>
      <c r="EW742">
        <v>7</v>
      </c>
      <c r="EX742">
        <v>30</v>
      </c>
      <c r="EY742">
        <v>20</v>
      </c>
      <c r="EZ742">
        <v>-0.60000000000000009</v>
      </c>
      <c r="FA742">
        <v>0.5</v>
      </c>
      <c r="FB742">
        <v>-0.2</v>
      </c>
      <c r="FC742" s="20">
        <v>4.6100000000000003</v>
      </c>
      <c r="FD742" s="26">
        <f t="shared" si="257"/>
        <v>0.11525000000000001</v>
      </c>
      <c r="FE742">
        <v>4.7199999999999999E-2</v>
      </c>
      <c r="FF742">
        <v>-0.11</v>
      </c>
      <c r="FG742">
        <v>0.02</v>
      </c>
      <c r="FH742">
        <v>-0.09</v>
      </c>
      <c r="FL742" s="42">
        <f t="shared" si="258"/>
        <v>95</v>
      </c>
      <c r="FM742" s="20">
        <f t="shared" si="259"/>
        <v>28.333333333333332</v>
      </c>
      <c r="FN742" s="41">
        <v>1.8061674E-2</v>
      </c>
      <c r="FO742" s="20">
        <f t="shared" si="260"/>
        <v>2.4</v>
      </c>
      <c r="FP742" s="20">
        <f t="shared" si="261"/>
        <v>2.4685999999999999</v>
      </c>
      <c r="FQ742" s="20">
        <f t="shared" si="262"/>
        <v>105.21668751379589</v>
      </c>
      <c r="FV742" t="s">
        <v>751</v>
      </c>
      <c r="FW742" s="45">
        <v>725000</v>
      </c>
      <c r="FX742" s="45">
        <v>725000</v>
      </c>
      <c r="FY742">
        <v>134</v>
      </c>
      <c r="FZ742">
        <v>10</v>
      </c>
      <c r="GA742">
        <v>13</v>
      </c>
      <c r="GB742">
        <v>23</v>
      </c>
      <c r="GC742">
        <v>-11</v>
      </c>
      <c r="GD742">
        <v>18</v>
      </c>
      <c r="GE742">
        <v>175</v>
      </c>
      <c r="GF742">
        <v>1382</v>
      </c>
      <c r="GG742">
        <v>-0.2</v>
      </c>
      <c r="GH742">
        <v>1.2</v>
      </c>
      <c r="GI742">
        <v>1</v>
      </c>
      <c r="GJ742" s="42">
        <f t="shared" si="263"/>
        <v>2.4</v>
      </c>
    </row>
    <row r="743" spans="1:192" x14ac:dyDescent="0.45">
      <c r="A743" s="40">
        <v>32042</v>
      </c>
      <c r="B743" t="s">
        <v>3710</v>
      </c>
      <c r="C743" t="s">
        <v>126</v>
      </c>
      <c r="D743" t="s">
        <v>91</v>
      </c>
      <c r="E743" t="s">
        <v>91</v>
      </c>
      <c r="F743">
        <v>73</v>
      </c>
      <c r="G743">
        <v>202</v>
      </c>
      <c r="H743">
        <v>2006</v>
      </c>
      <c r="I743">
        <v>1</v>
      </c>
      <c r="J743">
        <v>6</v>
      </c>
      <c r="K743" t="s">
        <v>92</v>
      </c>
      <c r="L743">
        <v>2007</v>
      </c>
      <c r="M743">
        <v>30</v>
      </c>
      <c r="N743">
        <v>11</v>
      </c>
      <c r="O743">
        <v>8473544</v>
      </c>
      <c r="P743" t="s">
        <v>3711</v>
      </c>
      <c r="Q743" t="s">
        <v>3712</v>
      </c>
      <c r="R743" t="s">
        <v>3713</v>
      </c>
      <c r="S743" t="s">
        <v>3714</v>
      </c>
      <c r="T743" t="s">
        <v>716</v>
      </c>
      <c r="U743" t="s">
        <v>3715</v>
      </c>
      <c r="V743">
        <v>72</v>
      </c>
      <c r="W743">
        <v>21</v>
      </c>
      <c r="X743">
        <v>25</v>
      </c>
      <c r="Y743">
        <v>17</v>
      </c>
      <c r="Z743">
        <v>46</v>
      </c>
      <c r="AA743">
        <v>0</v>
      </c>
      <c r="AB743">
        <v>0</v>
      </c>
      <c r="AC743" s="26">
        <f t="shared" si="242"/>
        <v>0.63888888888888884</v>
      </c>
      <c r="AD743" s="20">
        <f t="shared" si="243"/>
        <v>3.29192546583851</v>
      </c>
      <c r="AE743" s="20">
        <v>17.858000000000001</v>
      </c>
      <c r="AF743">
        <v>0</v>
      </c>
      <c r="AG743">
        <v>5.8</v>
      </c>
      <c r="AH743">
        <v>34</v>
      </c>
      <c r="AI743">
        <v>1654</v>
      </c>
      <c r="AJ743">
        <v>76605</v>
      </c>
      <c r="AK743" s="20">
        <v>1276.75</v>
      </c>
      <c r="AL743">
        <v>1276.73</v>
      </c>
      <c r="AM743">
        <v>1277</v>
      </c>
      <c r="AN743" s="26">
        <f t="shared" si="244"/>
        <v>17.732638888888889</v>
      </c>
      <c r="AO743">
        <v>29.34</v>
      </c>
      <c r="AP743" s="41">
        <f t="shared" si="245"/>
        <v>0.57499999999999996</v>
      </c>
      <c r="AQ743">
        <v>317</v>
      </c>
      <c r="AR743">
        <v>316</v>
      </c>
      <c r="AS743">
        <v>317</v>
      </c>
      <c r="AT743">
        <v>258</v>
      </c>
      <c r="AU743">
        <v>258</v>
      </c>
      <c r="AV743">
        <v>197</v>
      </c>
      <c r="AW743">
        <v>198</v>
      </c>
      <c r="AX743">
        <v>88</v>
      </c>
      <c r="AY743">
        <v>12</v>
      </c>
      <c r="AZ743">
        <v>23</v>
      </c>
      <c r="BA743" s="42">
        <f t="shared" si="246"/>
        <v>35</v>
      </c>
      <c r="BB743">
        <v>21.26</v>
      </c>
      <c r="BC743">
        <v>29</v>
      </c>
      <c r="BD743" s="20">
        <v>266.3</v>
      </c>
      <c r="BE743" s="20">
        <f t="shared" si="247"/>
        <v>583.29999999999995</v>
      </c>
      <c r="BF743" s="20">
        <f t="shared" si="248"/>
        <v>27.412217148496545</v>
      </c>
      <c r="BG743">
        <v>534</v>
      </c>
      <c r="BH743">
        <v>426</v>
      </c>
      <c r="BI743">
        <v>345</v>
      </c>
      <c r="BJ743" s="41">
        <f t="shared" si="249"/>
        <v>0.60750853242320824</v>
      </c>
      <c r="BK743">
        <v>96</v>
      </c>
      <c r="BL743">
        <v>96</v>
      </c>
      <c r="BM743">
        <v>60</v>
      </c>
      <c r="BN743" s="42">
        <f t="shared" si="250"/>
        <v>36</v>
      </c>
      <c r="BO743">
        <v>61</v>
      </c>
      <c r="BP743">
        <v>40</v>
      </c>
      <c r="BQ743">
        <v>42</v>
      </c>
      <c r="BR743">
        <v>25</v>
      </c>
      <c r="BS743" s="41">
        <f t="shared" si="251"/>
        <v>2.7995520716685332E-2</v>
      </c>
      <c r="BT743">
        <v>516</v>
      </c>
      <c r="BU743">
        <v>534</v>
      </c>
      <c r="BV743" s="41">
        <f t="shared" si="252"/>
        <v>0.49142857142857144</v>
      </c>
      <c r="BW743">
        <v>162</v>
      </c>
      <c r="BX743">
        <v>142</v>
      </c>
      <c r="BY743">
        <v>179</v>
      </c>
      <c r="BZ743">
        <v>201</v>
      </c>
      <c r="CA743">
        <v>174</v>
      </c>
      <c r="CB743">
        <v>191</v>
      </c>
      <c r="CC743">
        <v>137</v>
      </c>
      <c r="CD743">
        <v>134</v>
      </c>
      <c r="CE743">
        <v>204</v>
      </c>
      <c r="CF743">
        <v>194</v>
      </c>
      <c r="CG743">
        <v>301</v>
      </c>
      <c r="CH743">
        <v>343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0</v>
      </c>
      <c r="CO743">
        <v>1</v>
      </c>
      <c r="CP743">
        <v>3</v>
      </c>
      <c r="CQ743">
        <v>2</v>
      </c>
      <c r="CR743">
        <v>3</v>
      </c>
      <c r="CS743">
        <v>3</v>
      </c>
      <c r="CT743">
        <v>2</v>
      </c>
      <c r="CU743">
        <v>0</v>
      </c>
      <c r="CV743">
        <v>8</v>
      </c>
      <c r="CW743">
        <v>1</v>
      </c>
      <c r="CX743">
        <v>2</v>
      </c>
      <c r="CY743">
        <v>8</v>
      </c>
      <c r="CZ743">
        <v>50</v>
      </c>
      <c r="DA743">
        <v>15</v>
      </c>
      <c r="DB743">
        <v>8</v>
      </c>
      <c r="DC743">
        <v>27</v>
      </c>
      <c r="DD743">
        <v>19</v>
      </c>
      <c r="DE743">
        <v>12</v>
      </c>
      <c r="DF743">
        <v>8</v>
      </c>
      <c r="DG743">
        <v>108</v>
      </c>
      <c r="DH743">
        <v>17</v>
      </c>
      <c r="DI743">
        <v>13</v>
      </c>
      <c r="DJ743">
        <v>17</v>
      </c>
      <c r="DK743">
        <v>17</v>
      </c>
      <c r="DL743">
        <v>0</v>
      </c>
      <c r="DM743">
        <v>14</v>
      </c>
      <c r="DN743">
        <v>14</v>
      </c>
      <c r="DO743">
        <v>0</v>
      </c>
      <c r="DP743" s="42">
        <f t="shared" si="253"/>
        <v>-4</v>
      </c>
      <c r="DQ743" s="20">
        <v>2.5310000000000001</v>
      </c>
      <c r="DR743">
        <v>17</v>
      </c>
      <c r="DS743">
        <v>0</v>
      </c>
      <c r="DT743">
        <v>0</v>
      </c>
      <c r="DU743">
        <v>0</v>
      </c>
      <c r="DV743">
        <v>0</v>
      </c>
      <c r="DW743">
        <v>1429</v>
      </c>
      <c r="DX743">
        <v>1153</v>
      </c>
      <c r="DY743">
        <v>1038</v>
      </c>
      <c r="DZ743">
        <v>868</v>
      </c>
      <c r="EA743">
        <v>768</v>
      </c>
      <c r="EB743">
        <v>622</v>
      </c>
      <c r="EC743">
        <v>72.48</v>
      </c>
      <c r="ED743">
        <v>62.49</v>
      </c>
      <c r="EE743">
        <v>80</v>
      </c>
      <c r="EF743">
        <v>63</v>
      </c>
      <c r="EG743" s="41">
        <f t="shared" si="254"/>
        <v>0.10416666666666667</v>
      </c>
      <c r="EH743" s="43">
        <f t="shared" si="255"/>
        <v>0.8987138263665595</v>
      </c>
      <c r="EI743" s="44">
        <f t="shared" si="256"/>
        <v>1.0028804930332262</v>
      </c>
      <c r="EJ743">
        <v>1428</v>
      </c>
      <c r="EK743">
        <v>1154</v>
      </c>
      <c r="EL743">
        <v>1035</v>
      </c>
      <c r="EM743">
        <v>869</v>
      </c>
      <c r="EN743">
        <v>766</v>
      </c>
      <c r="EO743">
        <v>624</v>
      </c>
      <c r="EP743">
        <v>80</v>
      </c>
      <c r="EQ743">
        <v>63</v>
      </c>
      <c r="ER743">
        <v>728</v>
      </c>
      <c r="ES743">
        <v>570</v>
      </c>
      <c r="ET743">
        <v>281</v>
      </c>
      <c r="EU743">
        <v>221</v>
      </c>
      <c r="EV743">
        <v>39</v>
      </c>
      <c r="EW743">
        <v>34</v>
      </c>
      <c r="EX743">
        <v>71</v>
      </c>
      <c r="EY743">
        <v>72</v>
      </c>
      <c r="EZ743">
        <v>3.3</v>
      </c>
      <c r="FA743">
        <v>1.5</v>
      </c>
      <c r="FB743">
        <v>4.7</v>
      </c>
      <c r="FC743" s="20">
        <v>47.34</v>
      </c>
      <c r="FD743" s="26">
        <f t="shared" si="257"/>
        <v>0.65750000000000008</v>
      </c>
      <c r="FE743">
        <v>5.25</v>
      </c>
      <c r="FF743">
        <v>1.06</v>
      </c>
      <c r="FG743">
        <v>-0.35</v>
      </c>
      <c r="FH743">
        <v>0.71</v>
      </c>
      <c r="FI743">
        <v>3</v>
      </c>
      <c r="FJ743">
        <v>0</v>
      </c>
      <c r="FK743">
        <v>0</v>
      </c>
      <c r="FL743" s="42">
        <f t="shared" si="258"/>
        <v>155</v>
      </c>
      <c r="FM743" s="20">
        <f t="shared" si="259"/>
        <v>8.117647058823529</v>
      </c>
      <c r="FN743" s="41">
        <v>0.1924189315</v>
      </c>
      <c r="FO743" s="20">
        <f t="shared" si="260"/>
        <v>42.6</v>
      </c>
      <c r="FP743" s="20">
        <f t="shared" si="261"/>
        <v>46.5062</v>
      </c>
      <c r="FQ743" s="20">
        <f t="shared" si="262"/>
        <v>121.34123894637082</v>
      </c>
      <c r="FR743">
        <v>7</v>
      </c>
      <c r="FS743" t="s">
        <v>3716</v>
      </c>
      <c r="FT743">
        <v>305</v>
      </c>
      <c r="FU743" t="s">
        <v>731</v>
      </c>
      <c r="FV743" t="s">
        <v>711</v>
      </c>
      <c r="FW743" s="45">
        <v>3500000</v>
      </c>
      <c r="FX743" s="45">
        <v>5000000</v>
      </c>
      <c r="FY743">
        <v>716</v>
      </c>
      <c r="FZ743">
        <v>162</v>
      </c>
      <c r="GA743">
        <v>266</v>
      </c>
      <c r="GB743">
        <v>428</v>
      </c>
      <c r="GC743">
        <v>-4</v>
      </c>
      <c r="GD743">
        <v>352</v>
      </c>
      <c r="GE743">
        <v>1494</v>
      </c>
      <c r="GF743">
        <v>11815</v>
      </c>
      <c r="GG743">
        <v>32</v>
      </c>
      <c r="GH743">
        <v>12.7</v>
      </c>
      <c r="GI743">
        <v>44.7</v>
      </c>
      <c r="GJ743" s="42">
        <f t="shared" si="263"/>
        <v>42.6</v>
      </c>
    </row>
    <row r="744" spans="1:192" x14ac:dyDescent="0.45">
      <c r="A744" s="40">
        <v>31336</v>
      </c>
      <c r="B744" t="s">
        <v>885</v>
      </c>
      <c r="C744" t="s">
        <v>475</v>
      </c>
      <c r="D744" t="s">
        <v>91</v>
      </c>
      <c r="E744" t="s">
        <v>91</v>
      </c>
      <c r="F744">
        <v>75</v>
      </c>
      <c r="G744">
        <v>218</v>
      </c>
      <c r="K744" t="s">
        <v>202</v>
      </c>
      <c r="L744">
        <v>2008</v>
      </c>
      <c r="M744">
        <v>32</v>
      </c>
      <c r="N744">
        <v>10</v>
      </c>
      <c r="O744">
        <v>8474291</v>
      </c>
      <c r="P744" t="s">
        <v>3717</v>
      </c>
      <c r="Q744" t="s">
        <v>3718</v>
      </c>
      <c r="R744" t="s">
        <v>3719</v>
      </c>
      <c r="S744" t="s">
        <v>3636</v>
      </c>
      <c r="T744" t="s">
        <v>949</v>
      </c>
      <c r="U744" t="s">
        <v>253</v>
      </c>
      <c r="V744">
        <v>79</v>
      </c>
      <c r="W744">
        <v>7</v>
      </c>
      <c r="X744">
        <v>15</v>
      </c>
      <c r="Y744">
        <v>6</v>
      </c>
      <c r="Z744">
        <v>22</v>
      </c>
      <c r="AA744">
        <v>13</v>
      </c>
      <c r="AB744">
        <v>65</v>
      </c>
      <c r="AC744" s="26">
        <f t="shared" si="242"/>
        <v>0.27848101265822783</v>
      </c>
      <c r="AD744" s="20">
        <f t="shared" si="243"/>
        <v>3.0561224489795933</v>
      </c>
      <c r="AE744" s="20">
        <v>7.8940000000000001</v>
      </c>
      <c r="AF744">
        <v>3</v>
      </c>
      <c r="AG744">
        <v>-10.8</v>
      </c>
      <c r="AH744">
        <v>16</v>
      </c>
      <c r="AI744">
        <v>1421</v>
      </c>
      <c r="AJ744">
        <v>58995</v>
      </c>
      <c r="AK744" s="20">
        <v>983.25</v>
      </c>
      <c r="AL744">
        <v>983.25</v>
      </c>
      <c r="AM744">
        <v>983</v>
      </c>
      <c r="AN744" s="26">
        <f t="shared" si="244"/>
        <v>12.44620253164557</v>
      </c>
      <c r="AO744">
        <v>20.83</v>
      </c>
      <c r="AP744" s="41">
        <f t="shared" si="245"/>
        <v>0.70967741935483875</v>
      </c>
      <c r="AQ744">
        <v>120</v>
      </c>
      <c r="AR744">
        <v>120</v>
      </c>
      <c r="AS744">
        <v>120</v>
      </c>
      <c r="AT744">
        <v>95</v>
      </c>
      <c r="AU744">
        <v>95</v>
      </c>
      <c r="AV744">
        <v>65</v>
      </c>
      <c r="AW744">
        <v>73</v>
      </c>
      <c r="AX744">
        <v>35</v>
      </c>
      <c r="AY744">
        <v>4</v>
      </c>
      <c r="AZ744">
        <v>11</v>
      </c>
      <c r="BA744" s="42">
        <f t="shared" si="246"/>
        <v>15</v>
      </c>
      <c r="BB744">
        <v>9.02</v>
      </c>
      <c r="BC744">
        <v>26.938500000000001</v>
      </c>
      <c r="BD744" s="20">
        <v>118</v>
      </c>
      <c r="BE744" s="20">
        <f t="shared" si="247"/>
        <v>238</v>
      </c>
      <c r="BF744" s="20">
        <f t="shared" si="248"/>
        <v>14.523264683447751</v>
      </c>
      <c r="BG744">
        <v>176</v>
      </c>
      <c r="BH744">
        <v>285</v>
      </c>
      <c r="BI744">
        <v>709</v>
      </c>
      <c r="BJ744" s="41">
        <f t="shared" si="249"/>
        <v>0.19887005649717515</v>
      </c>
      <c r="BK744">
        <v>69</v>
      </c>
      <c r="BL744">
        <v>69</v>
      </c>
      <c r="BM744">
        <v>45</v>
      </c>
      <c r="BN744" s="42">
        <f t="shared" si="250"/>
        <v>24</v>
      </c>
      <c r="BO744">
        <v>30</v>
      </c>
      <c r="BP744">
        <v>10</v>
      </c>
      <c r="BQ744">
        <v>25</v>
      </c>
      <c r="BR744">
        <v>44</v>
      </c>
      <c r="BS744" s="41">
        <f t="shared" si="251"/>
        <v>4.656084656084656E-2</v>
      </c>
      <c r="BT744">
        <v>584</v>
      </c>
      <c r="BU744">
        <v>414</v>
      </c>
      <c r="BV744" s="41">
        <f t="shared" si="252"/>
        <v>0.58517034068136276</v>
      </c>
      <c r="BW744">
        <v>358</v>
      </c>
      <c r="BX744">
        <v>246</v>
      </c>
      <c r="BY744">
        <v>150</v>
      </c>
      <c r="BZ744">
        <v>105</v>
      </c>
      <c r="CA744">
        <v>76</v>
      </c>
      <c r="CB744">
        <v>63</v>
      </c>
      <c r="CC744">
        <v>151</v>
      </c>
      <c r="CD744">
        <v>115</v>
      </c>
      <c r="CE744">
        <v>227</v>
      </c>
      <c r="CF744">
        <v>148</v>
      </c>
      <c r="CG744">
        <v>341</v>
      </c>
      <c r="CH744">
        <v>242</v>
      </c>
      <c r="CI744">
        <v>0</v>
      </c>
      <c r="CJ744">
        <v>0</v>
      </c>
      <c r="CK744">
        <v>1</v>
      </c>
      <c r="CL744">
        <v>2</v>
      </c>
      <c r="CM744">
        <v>2</v>
      </c>
      <c r="CN744">
        <v>0</v>
      </c>
      <c r="CO744">
        <v>0</v>
      </c>
      <c r="CP744">
        <v>2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4</v>
      </c>
      <c r="CW744">
        <v>0</v>
      </c>
      <c r="CX744">
        <v>1</v>
      </c>
      <c r="CY744">
        <v>5</v>
      </c>
      <c r="CZ744">
        <v>24</v>
      </c>
      <c r="DA744">
        <v>9</v>
      </c>
      <c r="DB744">
        <v>3</v>
      </c>
      <c r="DC744">
        <v>3</v>
      </c>
      <c r="DD744">
        <v>7</v>
      </c>
      <c r="DE744">
        <v>7</v>
      </c>
      <c r="DF744">
        <v>0</v>
      </c>
      <c r="DG744">
        <v>36</v>
      </c>
      <c r="DH744">
        <v>8</v>
      </c>
      <c r="DI744">
        <v>5</v>
      </c>
      <c r="DJ744">
        <v>7</v>
      </c>
      <c r="DK744">
        <v>7</v>
      </c>
      <c r="DL744">
        <v>0</v>
      </c>
      <c r="DM744">
        <v>5</v>
      </c>
      <c r="DN744">
        <v>5</v>
      </c>
      <c r="DO744">
        <v>0</v>
      </c>
      <c r="DP744" s="42">
        <f t="shared" si="253"/>
        <v>-3</v>
      </c>
      <c r="DQ744" s="20">
        <v>-3.875</v>
      </c>
      <c r="DR744">
        <v>8</v>
      </c>
      <c r="DS744">
        <v>0</v>
      </c>
      <c r="DT744">
        <v>0</v>
      </c>
      <c r="DU744">
        <v>0</v>
      </c>
      <c r="DV744">
        <v>0</v>
      </c>
      <c r="DW744">
        <v>567</v>
      </c>
      <c r="DX744">
        <v>1224</v>
      </c>
      <c r="DY744">
        <v>427</v>
      </c>
      <c r="DZ744">
        <v>901</v>
      </c>
      <c r="EA744">
        <v>296</v>
      </c>
      <c r="EB744">
        <v>628</v>
      </c>
      <c r="EC744">
        <v>28.65</v>
      </c>
      <c r="ED744">
        <v>62.08</v>
      </c>
      <c r="EE744">
        <v>31</v>
      </c>
      <c r="EF744">
        <v>57</v>
      </c>
      <c r="EG744" s="41">
        <f t="shared" si="254"/>
        <v>0.10472972972972973</v>
      </c>
      <c r="EH744" s="43">
        <f t="shared" si="255"/>
        <v>0.90923566878980888</v>
      </c>
      <c r="EI744" s="44">
        <f t="shared" si="256"/>
        <v>1.0139653985195387</v>
      </c>
      <c r="EJ744">
        <v>563</v>
      </c>
      <c r="EK744">
        <v>1226</v>
      </c>
      <c r="EL744">
        <v>423</v>
      </c>
      <c r="EM744">
        <v>903</v>
      </c>
      <c r="EN744">
        <v>293</v>
      </c>
      <c r="EO744">
        <v>630</v>
      </c>
      <c r="EP744">
        <v>31</v>
      </c>
      <c r="EQ744">
        <v>57</v>
      </c>
      <c r="ER744">
        <v>274</v>
      </c>
      <c r="ES744">
        <v>630</v>
      </c>
      <c r="ET744">
        <v>96</v>
      </c>
      <c r="EU744">
        <v>269</v>
      </c>
      <c r="EV744">
        <v>16</v>
      </c>
      <c r="EW744">
        <v>30</v>
      </c>
      <c r="EX744">
        <v>54</v>
      </c>
      <c r="EY744">
        <v>50</v>
      </c>
      <c r="EZ744">
        <v>0.2</v>
      </c>
      <c r="FA744">
        <v>1.2</v>
      </c>
      <c r="FB744">
        <v>1.4</v>
      </c>
      <c r="FC744" s="20">
        <v>8.32</v>
      </c>
      <c r="FD744" s="26">
        <f t="shared" si="257"/>
        <v>0.10531645569620253</v>
      </c>
      <c r="FE744">
        <v>1.1339000000000001</v>
      </c>
      <c r="FF744">
        <v>-0.52</v>
      </c>
      <c r="FG744">
        <v>-0.38</v>
      </c>
      <c r="FH744">
        <v>-0.89</v>
      </c>
      <c r="FL744" s="42">
        <f t="shared" si="258"/>
        <v>129</v>
      </c>
      <c r="FM744" s="20">
        <f t="shared" si="259"/>
        <v>11.75</v>
      </c>
      <c r="FN744" s="41">
        <v>2.9180011200000001E-2</v>
      </c>
      <c r="FO744" s="20">
        <f t="shared" si="260"/>
        <v>20.399999999999999</v>
      </c>
      <c r="FP744" s="20">
        <f t="shared" si="261"/>
        <v>21.225000000000001</v>
      </c>
      <c r="FQ744" s="20">
        <f t="shared" si="262"/>
        <v>109.29061784897024</v>
      </c>
      <c r="FR744">
        <v>4</v>
      </c>
      <c r="FS744" t="s">
        <v>189</v>
      </c>
      <c r="FT744">
        <v>195</v>
      </c>
      <c r="FV744" t="s">
        <v>711</v>
      </c>
      <c r="FW744" s="45">
        <v>1750000</v>
      </c>
      <c r="FX744" s="45">
        <v>1750000</v>
      </c>
      <c r="FY744">
        <v>471</v>
      </c>
      <c r="FZ744">
        <v>51</v>
      </c>
      <c r="GA744">
        <v>65</v>
      </c>
      <c r="GB744">
        <v>116</v>
      </c>
      <c r="GC744">
        <v>11</v>
      </c>
      <c r="GD744">
        <v>159</v>
      </c>
      <c r="GE744">
        <v>530</v>
      </c>
      <c r="GF744">
        <v>5858</v>
      </c>
      <c r="GG744">
        <v>1.8</v>
      </c>
      <c r="GH744">
        <v>6.5</v>
      </c>
      <c r="GI744">
        <v>8.4</v>
      </c>
      <c r="GJ744" s="42">
        <f t="shared" si="263"/>
        <v>20.399999999999999</v>
      </c>
    </row>
    <row r="745" spans="1:192" x14ac:dyDescent="0.45">
      <c r="A745" s="40">
        <v>34051</v>
      </c>
      <c r="B745" t="s">
        <v>3720</v>
      </c>
      <c r="D745" t="s">
        <v>399</v>
      </c>
      <c r="E745" t="s">
        <v>399</v>
      </c>
      <c r="F745">
        <v>71</v>
      </c>
      <c r="G745">
        <v>160</v>
      </c>
      <c r="H745">
        <v>2012</v>
      </c>
      <c r="I745">
        <v>6</v>
      </c>
      <c r="J745">
        <v>171</v>
      </c>
      <c r="K745" t="s">
        <v>202</v>
      </c>
      <c r="L745">
        <v>2017</v>
      </c>
      <c r="M745">
        <v>24</v>
      </c>
      <c r="N745">
        <v>1</v>
      </c>
      <c r="O745">
        <v>8476617</v>
      </c>
      <c r="P745" t="s">
        <v>3721</v>
      </c>
      <c r="Q745" t="s">
        <v>3722</v>
      </c>
      <c r="R745" t="s">
        <v>3723</v>
      </c>
      <c r="S745" t="s">
        <v>1133</v>
      </c>
      <c r="T745" t="s">
        <v>710</v>
      </c>
      <c r="U745" t="s">
        <v>917</v>
      </c>
      <c r="V745">
        <v>10</v>
      </c>
      <c r="W745">
        <v>1</v>
      </c>
      <c r="X745">
        <v>2</v>
      </c>
      <c r="Y745">
        <v>2</v>
      </c>
      <c r="Z745">
        <v>3</v>
      </c>
      <c r="AA745">
        <v>23</v>
      </c>
      <c r="AB745">
        <v>75</v>
      </c>
      <c r="AC745" s="26">
        <f t="shared" si="242"/>
        <v>0.3</v>
      </c>
      <c r="AD745" s="20">
        <f t="shared" si="243"/>
        <v>0</v>
      </c>
      <c r="AE745" s="20">
        <v>1.1060000000000001</v>
      </c>
      <c r="AF745">
        <v>2</v>
      </c>
      <c r="AG745">
        <v>2.1</v>
      </c>
      <c r="AH745">
        <v>0</v>
      </c>
      <c r="AI745">
        <v>153</v>
      </c>
      <c r="AJ745">
        <v>7232</v>
      </c>
      <c r="AK745" s="20">
        <v>120.53333333333001</v>
      </c>
      <c r="AL745">
        <v>120.53</v>
      </c>
      <c r="AM745">
        <v>121</v>
      </c>
      <c r="AN745" s="26">
        <f t="shared" si="244"/>
        <v>12.053333333333333</v>
      </c>
      <c r="AO745">
        <v>20.329999999999998</v>
      </c>
      <c r="AP745" s="41">
        <f t="shared" si="245"/>
        <v>0.6</v>
      </c>
      <c r="AQ745">
        <v>20</v>
      </c>
      <c r="AR745">
        <v>20</v>
      </c>
      <c r="AS745">
        <v>20</v>
      </c>
      <c r="AT745">
        <v>17</v>
      </c>
      <c r="AU745">
        <v>17</v>
      </c>
      <c r="AV745">
        <v>15</v>
      </c>
      <c r="AW745">
        <v>15</v>
      </c>
      <c r="AX745">
        <v>8</v>
      </c>
      <c r="AY745">
        <v>1</v>
      </c>
      <c r="AZ745">
        <v>0</v>
      </c>
      <c r="BA745" s="42">
        <f t="shared" si="246"/>
        <v>1</v>
      </c>
      <c r="BB745">
        <v>1.56</v>
      </c>
      <c r="BC745">
        <v>32.933300000000003</v>
      </c>
      <c r="BD745" s="20">
        <v>50</v>
      </c>
      <c r="BE745" s="20">
        <f t="shared" si="247"/>
        <v>70</v>
      </c>
      <c r="BF745" s="20">
        <f t="shared" si="248"/>
        <v>34.846096407533395</v>
      </c>
      <c r="BG745">
        <v>53</v>
      </c>
      <c r="BH745">
        <v>43</v>
      </c>
      <c r="BI745">
        <v>26</v>
      </c>
      <c r="BJ745" s="41">
        <f t="shared" si="249"/>
        <v>0.67088607594936711</v>
      </c>
      <c r="BK745">
        <v>6</v>
      </c>
      <c r="BL745">
        <v>6</v>
      </c>
      <c r="BM745">
        <v>13</v>
      </c>
      <c r="BN745" s="42">
        <f t="shared" si="250"/>
        <v>-7</v>
      </c>
      <c r="BO745">
        <v>2</v>
      </c>
      <c r="BP745">
        <v>4</v>
      </c>
      <c r="BQ745">
        <v>5</v>
      </c>
      <c r="BR745">
        <v>3</v>
      </c>
      <c r="BS745" s="41">
        <f t="shared" si="251"/>
        <v>3.614457831325301E-2</v>
      </c>
      <c r="BT745">
        <v>0</v>
      </c>
      <c r="BU745">
        <v>0</v>
      </c>
      <c r="BV745" s="41">
        <f t="shared" si="252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3</v>
      </c>
      <c r="DB745">
        <v>1</v>
      </c>
      <c r="DC745">
        <v>0</v>
      </c>
      <c r="DD745">
        <v>1</v>
      </c>
      <c r="DE745">
        <v>3</v>
      </c>
      <c r="DF745">
        <v>0</v>
      </c>
      <c r="DG745">
        <v>7</v>
      </c>
      <c r="DH745">
        <v>0</v>
      </c>
      <c r="DI745">
        <v>3</v>
      </c>
      <c r="DJ745">
        <v>0</v>
      </c>
      <c r="DK745">
        <v>0</v>
      </c>
      <c r="DL745">
        <v>0</v>
      </c>
      <c r="DM745">
        <v>2</v>
      </c>
      <c r="DN745">
        <v>2</v>
      </c>
      <c r="DO745">
        <v>0</v>
      </c>
      <c r="DP745" s="42">
        <f t="shared" si="253"/>
        <v>3</v>
      </c>
      <c r="DQ745" s="20">
        <v>0.94900000000000007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130</v>
      </c>
      <c r="DX745">
        <v>97</v>
      </c>
      <c r="DY745">
        <v>93</v>
      </c>
      <c r="DZ745">
        <v>80</v>
      </c>
      <c r="EA745">
        <v>74</v>
      </c>
      <c r="EB745">
        <v>57</v>
      </c>
      <c r="EC745">
        <v>6.9</v>
      </c>
      <c r="ED745">
        <v>4.8100000000000005</v>
      </c>
      <c r="EE745">
        <v>5</v>
      </c>
      <c r="EF745">
        <v>2</v>
      </c>
      <c r="EG745" s="41">
        <f t="shared" si="254"/>
        <v>6.7567567567567571E-2</v>
      </c>
      <c r="EH745" s="43">
        <f t="shared" si="255"/>
        <v>0.96491228070175439</v>
      </c>
      <c r="EI745" s="44">
        <f t="shared" si="256"/>
        <v>1.032479848269322</v>
      </c>
      <c r="EJ745">
        <v>129</v>
      </c>
      <c r="EK745">
        <v>97</v>
      </c>
      <c r="EL745">
        <v>92</v>
      </c>
      <c r="EM745">
        <v>80</v>
      </c>
      <c r="EN745">
        <v>74</v>
      </c>
      <c r="EO745">
        <v>58</v>
      </c>
      <c r="EP745">
        <v>5</v>
      </c>
      <c r="EQ745">
        <v>2</v>
      </c>
      <c r="ER745">
        <v>61</v>
      </c>
      <c r="ES745">
        <v>40</v>
      </c>
      <c r="ET745">
        <v>24</v>
      </c>
      <c r="EU745">
        <v>17</v>
      </c>
      <c r="EV745">
        <v>4</v>
      </c>
      <c r="EW745">
        <v>2</v>
      </c>
      <c r="EX745">
        <v>2</v>
      </c>
      <c r="EY745">
        <v>5</v>
      </c>
      <c r="EZ745">
        <v>0.1</v>
      </c>
      <c r="FA745">
        <v>0.2</v>
      </c>
      <c r="FB745">
        <v>0.30000000000000004</v>
      </c>
      <c r="FC745" s="20">
        <v>3.67</v>
      </c>
      <c r="FD745" s="26">
        <f t="shared" si="257"/>
        <v>0.36699999999999999</v>
      </c>
      <c r="FE745">
        <v>0.10210000000000001</v>
      </c>
      <c r="FF745">
        <v>0.03</v>
      </c>
      <c r="FG745">
        <v>0.01</v>
      </c>
      <c r="FH745">
        <v>0.04</v>
      </c>
      <c r="FL745" s="42">
        <f t="shared" si="258"/>
        <v>9</v>
      </c>
      <c r="FM745" s="20">
        <f t="shared" si="259"/>
        <v>0</v>
      </c>
      <c r="FN745" s="41">
        <v>3.07116105E-2</v>
      </c>
      <c r="FO745" s="20">
        <f t="shared" si="260"/>
        <v>3</v>
      </c>
      <c r="FP745" s="20">
        <f t="shared" si="261"/>
        <v>3.1898</v>
      </c>
      <c r="FQ745" s="20">
        <f t="shared" si="262"/>
        <v>113.0009126358583</v>
      </c>
      <c r="FV745" t="s">
        <v>751</v>
      </c>
      <c r="FW745" s="45">
        <v>710000</v>
      </c>
      <c r="FX745" s="45">
        <v>710000</v>
      </c>
      <c r="FY745">
        <v>10</v>
      </c>
      <c r="FZ745">
        <v>1</v>
      </c>
      <c r="GA745">
        <v>2</v>
      </c>
      <c r="GB745">
        <v>3</v>
      </c>
      <c r="GC745">
        <v>2</v>
      </c>
      <c r="GD745">
        <v>0</v>
      </c>
      <c r="GE745">
        <v>15</v>
      </c>
      <c r="GF745">
        <v>121</v>
      </c>
      <c r="GG745">
        <v>0.1</v>
      </c>
      <c r="GH745">
        <v>0.2</v>
      </c>
      <c r="GI745">
        <v>0.30000000000000004</v>
      </c>
      <c r="GJ745" s="42">
        <f t="shared" si="263"/>
        <v>3</v>
      </c>
    </row>
    <row r="746" spans="1:192" x14ac:dyDescent="0.45">
      <c r="A746" s="40">
        <v>34086</v>
      </c>
      <c r="B746" t="s">
        <v>2245</v>
      </c>
      <c r="C746" t="s">
        <v>145</v>
      </c>
      <c r="D746" t="s">
        <v>91</v>
      </c>
      <c r="E746" t="s">
        <v>91</v>
      </c>
      <c r="F746">
        <v>77</v>
      </c>
      <c r="G746">
        <v>208</v>
      </c>
      <c r="H746">
        <v>2011</v>
      </c>
      <c r="I746">
        <v>7</v>
      </c>
      <c r="J746">
        <v>191</v>
      </c>
      <c r="K746" t="s">
        <v>92</v>
      </c>
      <c r="L746">
        <v>2014</v>
      </c>
      <c r="M746">
        <v>24</v>
      </c>
      <c r="N746">
        <v>4</v>
      </c>
      <c r="O746">
        <v>8476344</v>
      </c>
      <c r="P746" t="s">
        <v>3724</v>
      </c>
      <c r="Q746" t="s">
        <v>3725</v>
      </c>
      <c r="R746" t="s">
        <v>3726</v>
      </c>
      <c r="S746" t="s">
        <v>1540</v>
      </c>
      <c r="T746" t="s">
        <v>716</v>
      </c>
      <c r="U746" t="s">
        <v>253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29</v>
      </c>
      <c r="AB746">
        <v>87</v>
      </c>
      <c r="AC746" s="26">
        <f t="shared" si="242"/>
        <v>0</v>
      </c>
      <c r="AD746" s="20">
        <f t="shared" si="243"/>
        <v>-0.78947368421052633</v>
      </c>
      <c r="AE746" s="20">
        <v>0</v>
      </c>
      <c r="AF746">
        <v>-3</v>
      </c>
      <c r="AG746">
        <v>-1.7000000000000002</v>
      </c>
      <c r="AH746">
        <v>2</v>
      </c>
      <c r="AI746">
        <v>53</v>
      </c>
      <c r="AJ746">
        <v>2022</v>
      </c>
      <c r="AK746" s="20">
        <v>33.700000000000003</v>
      </c>
      <c r="AL746">
        <v>33.700000000000003</v>
      </c>
      <c r="AM746">
        <v>34</v>
      </c>
      <c r="AN746" s="26">
        <f t="shared" si="244"/>
        <v>6.74</v>
      </c>
      <c r="AO746">
        <v>11.55</v>
      </c>
      <c r="AP746" s="41">
        <f t="shared" si="245"/>
        <v>0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1</v>
      </c>
      <c r="AW746">
        <v>2</v>
      </c>
      <c r="AX746">
        <v>2</v>
      </c>
      <c r="AY746">
        <v>1</v>
      </c>
      <c r="AZ746">
        <v>0</v>
      </c>
      <c r="BA746" s="42">
        <f t="shared" si="246"/>
        <v>1</v>
      </c>
      <c r="BB746">
        <v>0.19</v>
      </c>
      <c r="BC746">
        <v>33</v>
      </c>
      <c r="BD746" s="20">
        <v>0</v>
      </c>
      <c r="BE746" s="20">
        <f t="shared" si="247"/>
        <v>2</v>
      </c>
      <c r="BF746" s="20">
        <f t="shared" si="248"/>
        <v>3.5608308605341241</v>
      </c>
      <c r="BG746">
        <v>6</v>
      </c>
      <c r="BH746">
        <v>15</v>
      </c>
      <c r="BI746">
        <v>11</v>
      </c>
      <c r="BJ746" s="41">
        <f t="shared" si="249"/>
        <v>0.35294117647058826</v>
      </c>
      <c r="BK746">
        <v>5</v>
      </c>
      <c r="BL746">
        <v>5</v>
      </c>
      <c r="BM746">
        <v>8</v>
      </c>
      <c r="BN746" s="42">
        <f t="shared" si="250"/>
        <v>-3</v>
      </c>
      <c r="BO746">
        <v>1</v>
      </c>
      <c r="BP746">
        <v>0</v>
      </c>
      <c r="BQ746">
        <v>3</v>
      </c>
      <c r="BR746">
        <v>1</v>
      </c>
      <c r="BS746" s="41">
        <f t="shared" si="251"/>
        <v>2.5000000000000001E-2</v>
      </c>
      <c r="BT746">
        <v>1</v>
      </c>
      <c r="BU746">
        <v>2</v>
      </c>
      <c r="BV746" s="41">
        <f t="shared" si="252"/>
        <v>0.33333333333333331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1</v>
      </c>
      <c r="DK746">
        <v>1</v>
      </c>
      <c r="DL746">
        <v>0</v>
      </c>
      <c r="DM746">
        <v>0</v>
      </c>
      <c r="DN746">
        <v>0</v>
      </c>
      <c r="DO746">
        <v>0</v>
      </c>
      <c r="DP746" s="42">
        <f t="shared" si="253"/>
        <v>0</v>
      </c>
      <c r="DQ746" s="20">
        <v>-1.0369999999999999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13</v>
      </c>
      <c r="DX746">
        <v>44</v>
      </c>
      <c r="DY746">
        <v>9</v>
      </c>
      <c r="DZ746">
        <v>39</v>
      </c>
      <c r="EA746">
        <v>5</v>
      </c>
      <c r="EB746">
        <v>28</v>
      </c>
      <c r="EC746">
        <v>0.52</v>
      </c>
      <c r="ED746">
        <v>3.03</v>
      </c>
      <c r="EE746">
        <v>0</v>
      </c>
      <c r="EF746">
        <v>4</v>
      </c>
      <c r="EG746" s="41">
        <f t="shared" si="254"/>
        <v>0</v>
      </c>
      <c r="EH746" s="43">
        <f t="shared" si="255"/>
        <v>0.85714285714285721</v>
      </c>
      <c r="EI746" s="44">
        <f t="shared" si="256"/>
        <v>0.85714285714285721</v>
      </c>
      <c r="EJ746">
        <v>14</v>
      </c>
      <c r="EK746">
        <v>43</v>
      </c>
      <c r="EL746">
        <v>10</v>
      </c>
      <c r="EM746">
        <v>38</v>
      </c>
      <c r="EN746">
        <v>6</v>
      </c>
      <c r="EO746">
        <v>27</v>
      </c>
      <c r="EP746">
        <v>0</v>
      </c>
      <c r="EQ746">
        <v>4</v>
      </c>
      <c r="ER746">
        <v>7</v>
      </c>
      <c r="ES746">
        <v>24</v>
      </c>
      <c r="ET746">
        <v>3</v>
      </c>
      <c r="EU746">
        <v>11</v>
      </c>
      <c r="EV746">
        <v>0</v>
      </c>
      <c r="EW746">
        <v>1</v>
      </c>
      <c r="EX746">
        <v>3</v>
      </c>
      <c r="EY746">
        <v>1</v>
      </c>
      <c r="EZ746">
        <v>-0.1</v>
      </c>
      <c r="FA746">
        <v>-0.1</v>
      </c>
      <c r="FB746">
        <v>-0.2</v>
      </c>
      <c r="FC746" s="20">
        <v>-1.88</v>
      </c>
      <c r="FD746" s="26">
        <f t="shared" si="257"/>
        <v>-0.376</v>
      </c>
      <c r="FE746">
        <v>2.0000000000000001E-4</v>
      </c>
      <c r="FF746">
        <v>0</v>
      </c>
      <c r="FG746">
        <v>0</v>
      </c>
      <c r="FH746">
        <v>0</v>
      </c>
      <c r="FL746" s="42">
        <f t="shared" si="258"/>
        <v>8</v>
      </c>
      <c r="FM746" s="20">
        <f t="shared" si="259"/>
        <v>8</v>
      </c>
      <c r="FN746" s="41">
        <v>0</v>
      </c>
      <c r="FO746" s="20">
        <f t="shared" si="260"/>
        <v>-0.2</v>
      </c>
      <c r="FP746" s="20">
        <f t="shared" si="261"/>
        <v>-0.20739999999999997</v>
      </c>
      <c r="FQ746" s="20">
        <f t="shared" si="262"/>
        <v>101.48367952522254</v>
      </c>
      <c r="FR746">
        <v>4</v>
      </c>
      <c r="FS746" t="s">
        <v>189</v>
      </c>
      <c r="FT746">
        <v>195</v>
      </c>
      <c r="FV746" t="s">
        <v>711</v>
      </c>
      <c r="FW746" s="45">
        <v>650000</v>
      </c>
      <c r="FX746" s="45">
        <v>625000</v>
      </c>
      <c r="FY746">
        <v>62</v>
      </c>
      <c r="FZ746">
        <v>7</v>
      </c>
      <c r="GA746">
        <v>2</v>
      </c>
      <c r="GB746">
        <v>9</v>
      </c>
      <c r="GC746">
        <v>3</v>
      </c>
      <c r="GD746">
        <v>12</v>
      </c>
      <c r="GE746">
        <v>55</v>
      </c>
      <c r="GF746">
        <v>596</v>
      </c>
      <c r="GG746">
        <v>0.1</v>
      </c>
      <c r="GH746">
        <v>0.7</v>
      </c>
      <c r="GI746">
        <v>0.8</v>
      </c>
      <c r="GJ746" s="42">
        <f t="shared" si="263"/>
        <v>-0.2</v>
      </c>
    </row>
    <row r="747" spans="1:192" x14ac:dyDescent="0.45">
      <c r="A747" s="40">
        <v>34194</v>
      </c>
      <c r="B747" t="s">
        <v>3727</v>
      </c>
      <c r="C747" t="s">
        <v>1029</v>
      </c>
      <c r="D747" t="s">
        <v>107</v>
      </c>
      <c r="E747" t="s">
        <v>107</v>
      </c>
      <c r="F747">
        <v>69</v>
      </c>
      <c r="G747">
        <v>157</v>
      </c>
      <c r="H747">
        <v>2011</v>
      </c>
      <c r="I747">
        <v>4</v>
      </c>
      <c r="J747">
        <v>104</v>
      </c>
      <c r="K747" t="s">
        <v>92</v>
      </c>
      <c r="L747">
        <v>2013</v>
      </c>
      <c r="M747">
        <v>24</v>
      </c>
      <c r="N747">
        <v>5</v>
      </c>
      <c r="O747">
        <v>8476346</v>
      </c>
      <c r="P747" t="s">
        <v>3728</v>
      </c>
      <c r="Q747" t="s">
        <v>3729</v>
      </c>
      <c r="R747" t="s">
        <v>2993</v>
      </c>
      <c r="S747" t="s">
        <v>1569</v>
      </c>
      <c r="T747" t="s">
        <v>725</v>
      </c>
      <c r="U747" t="s">
        <v>123</v>
      </c>
      <c r="V747">
        <v>80</v>
      </c>
      <c r="W747">
        <v>24</v>
      </c>
      <c r="X747">
        <v>60</v>
      </c>
      <c r="Y747">
        <v>34</v>
      </c>
      <c r="Z747">
        <v>84</v>
      </c>
      <c r="AA747">
        <v>1</v>
      </c>
      <c r="AB747">
        <v>0</v>
      </c>
      <c r="AC747" s="26">
        <f t="shared" si="242"/>
        <v>1.05</v>
      </c>
      <c r="AD747" s="20">
        <f t="shared" si="243"/>
        <v>13.65517241379311</v>
      </c>
      <c r="AE747" s="20">
        <v>29.373000000000001</v>
      </c>
      <c r="AF747">
        <v>2</v>
      </c>
      <c r="AG747">
        <v>13</v>
      </c>
      <c r="AH747">
        <v>26</v>
      </c>
      <c r="AI747">
        <v>1716</v>
      </c>
      <c r="AJ747">
        <v>93234</v>
      </c>
      <c r="AK747" s="20">
        <v>1553.9</v>
      </c>
      <c r="AL747">
        <v>1553.9</v>
      </c>
      <c r="AM747">
        <v>1554</v>
      </c>
      <c r="AN747" s="26">
        <f t="shared" si="244"/>
        <v>19.423750000000002</v>
      </c>
      <c r="AO747">
        <v>32.08</v>
      </c>
      <c r="AP747" s="41">
        <f t="shared" si="245"/>
        <v>0.77064220183486243</v>
      </c>
      <c r="AQ747">
        <v>407</v>
      </c>
      <c r="AR747">
        <v>409</v>
      </c>
      <c r="AS747">
        <v>410</v>
      </c>
      <c r="AT747">
        <v>316</v>
      </c>
      <c r="AU747">
        <v>318</v>
      </c>
      <c r="AV747">
        <v>227</v>
      </c>
      <c r="AW747">
        <v>228</v>
      </c>
      <c r="AX747">
        <v>95</v>
      </c>
      <c r="AY747">
        <v>13</v>
      </c>
      <c r="AZ747">
        <v>34</v>
      </c>
      <c r="BA747" s="42">
        <f t="shared" si="246"/>
        <v>47</v>
      </c>
      <c r="BB747">
        <v>22.61</v>
      </c>
      <c r="BC747">
        <v>28.136600000000001</v>
      </c>
      <c r="BD747" s="20">
        <v>619.79999999999995</v>
      </c>
      <c r="BE747" s="20">
        <f t="shared" si="247"/>
        <v>1026.8</v>
      </c>
      <c r="BF747" s="20">
        <f t="shared" si="248"/>
        <v>39.64733895360061</v>
      </c>
      <c r="BG747">
        <v>814</v>
      </c>
      <c r="BH747">
        <v>451</v>
      </c>
      <c r="BI747">
        <v>371</v>
      </c>
      <c r="BJ747" s="41">
        <f t="shared" si="249"/>
        <v>0.68691983122362865</v>
      </c>
      <c r="BK747">
        <v>16</v>
      </c>
      <c r="BL747">
        <v>15</v>
      </c>
      <c r="BM747">
        <v>38</v>
      </c>
      <c r="BN747" s="42">
        <f t="shared" si="250"/>
        <v>-23</v>
      </c>
      <c r="BO747">
        <v>91</v>
      </c>
      <c r="BP747">
        <v>100</v>
      </c>
      <c r="BQ747">
        <v>44</v>
      </c>
      <c r="BR747">
        <v>18</v>
      </c>
      <c r="BS747" s="41">
        <f t="shared" si="251"/>
        <v>1.7578125E-2</v>
      </c>
      <c r="BT747">
        <v>1</v>
      </c>
      <c r="BU747">
        <v>4</v>
      </c>
      <c r="BV747" s="41">
        <f t="shared" si="252"/>
        <v>0.2</v>
      </c>
      <c r="BW747">
        <v>1</v>
      </c>
      <c r="BX747">
        <v>0</v>
      </c>
      <c r="BY747">
        <v>0</v>
      </c>
      <c r="BZ747">
        <v>1</v>
      </c>
      <c r="CA747">
        <v>0</v>
      </c>
      <c r="CB747">
        <v>3</v>
      </c>
      <c r="CC747">
        <v>1</v>
      </c>
      <c r="CD747">
        <v>2</v>
      </c>
      <c r="CE747">
        <v>0</v>
      </c>
      <c r="CF747">
        <v>0</v>
      </c>
      <c r="CG747">
        <v>0</v>
      </c>
      <c r="CH747">
        <v>2</v>
      </c>
      <c r="CI747">
        <v>0</v>
      </c>
      <c r="CJ747">
        <v>0</v>
      </c>
      <c r="CK747">
        <v>3</v>
      </c>
      <c r="CL747">
        <v>4</v>
      </c>
      <c r="CM747">
        <v>1</v>
      </c>
      <c r="CN747">
        <v>0</v>
      </c>
      <c r="CO747">
        <v>0</v>
      </c>
      <c r="CP747">
        <v>3</v>
      </c>
      <c r="CQ747">
        <v>0</v>
      </c>
      <c r="CR747">
        <v>1</v>
      </c>
      <c r="CS747">
        <v>2</v>
      </c>
      <c r="CT747">
        <v>1</v>
      </c>
      <c r="CU747">
        <v>0</v>
      </c>
      <c r="CV747">
        <v>17</v>
      </c>
      <c r="CW747">
        <v>1</v>
      </c>
      <c r="CX747">
        <v>2</v>
      </c>
      <c r="CY747">
        <v>18</v>
      </c>
      <c r="CZ747">
        <v>70</v>
      </c>
      <c r="DA747">
        <v>24</v>
      </c>
      <c r="DB747">
        <v>0</v>
      </c>
      <c r="DC747">
        <v>24</v>
      </c>
      <c r="DD747">
        <v>19</v>
      </c>
      <c r="DE747">
        <v>13</v>
      </c>
      <c r="DF747">
        <v>5</v>
      </c>
      <c r="DG747">
        <v>142</v>
      </c>
      <c r="DH747">
        <v>9</v>
      </c>
      <c r="DI747">
        <v>36</v>
      </c>
      <c r="DJ747">
        <v>9</v>
      </c>
      <c r="DK747">
        <v>9</v>
      </c>
      <c r="DL747">
        <v>0</v>
      </c>
      <c r="DM747">
        <v>39</v>
      </c>
      <c r="DN747">
        <v>39</v>
      </c>
      <c r="DO747">
        <v>0</v>
      </c>
      <c r="DP747" s="42">
        <f t="shared" si="253"/>
        <v>27</v>
      </c>
      <c r="DQ747" s="20">
        <v>22.748999999999999</v>
      </c>
      <c r="DR747">
        <v>8</v>
      </c>
      <c r="DS747">
        <v>0</v>
      </c>
      <c r="DT747">
        <v>0</v>
      </c>
      <c r="DU747">
        <v>1</v>
      </c>
      <c r="DV747">
        <v>0</v>
      </c>
      <c r="DW747">
        <v>2016</v>
      </c>
      <c r="DX747">
        <v>1271</v>
      </c>
      <c r="DY747">
        <v>1500</v>
      </c>
      <c r="DZ747">
        <v>1006</v>
      </c>
      <c r="EA747">
        <v>1050</v>
      </c>
      <c r="EB747">
        <v>708</v>
      </c>
      <c r="EC747">
        <v>115.27</v>
      </c>
      <c r="ED747">
        <v>70.94</v>
      </c>
      <c r="EE747">
        <v>109</v>
      </c>
      <c r="EF747">
        <v>74</v>
      </c>
      <c r="EG747" s="41">
        <f t="shared" si="254"/>
        <v>0.10380952380952381</v>
      </c>
      <c r="EH747" s="43">
        <f t="shared" si="255"/>
        <v>0.89548022598870058</v>
      </c>
      <c r="EI747" s="44">
        <f t="shared" si="256"/>
        <v>0.99928974979822438</v>
      </c>
      <c r="EJ747">
        <v>2016</v>
      </c>
      <c r="EK747">
        <v>1267</v>
      </c>
      <c r="EL747">
        <v>1498</v>
      </c>
      <c r="EM747">
        <v>1003</v>
      </c>
      <c r="EN747">
        <v>1047</v>
      </c>
      <c r="EO747">
        <v>706</v>
      </c>
      <c r="EP747">
        <v>109</v>
      </c>
      <c r="EQ747">
        <v>73</v>
      </c>
      <c r="ER747">
        <v>1092</v>
      </c>
      <c r="ES747">
        <v>640</v>
      </c>
      <c r="ET747">
        <v>473</v>
      </c>
      <c r="EU747">
        <v>277</v>
      </c>
      <c r="EV747">
        <v>62</v>
      </c>
      <c r="EW747">
        <v>34</v>
      </c>
      <c r="EX747">
        <v>91</v>
      </c>
      <c r="EY747">
        <v>125</v>
      </c>
      <c r="EZ747">
        <v>6.7</v>
      </c>
      <c r="FA747">
        <v>2.1</v>
      </c>
      <c r="FB747">
        <v>8.6999999999999993</v>
      </c>
      <c r="FC747" s="20">
        <v>87.97</v>
      </c>
      <c r="FD747" s="26">
        <f t="shared" si="257"/>
        <v>1.0996250000000001</v>
      </c>
      <c r="FE747">
        <v>8.4240999999999993</v>
      </c>
      <c r="FF747">
        <v>1.1400000000000001</v>
      </c>
      <c r="FG747">
        <v>-0.82</v>
      </c>
      <c r="FH747">
        <v>0.32</v>
      </c>
      <c r="FI747">
        <v>2</v>
      </c>
      <c r="FJ747">
        <v>1</v>
      </c>
      <c r="FK747">
        <v>0</v>
      </c>
      <c r="FL747" s="42">
        <f t="shared" si="258"/>
        <v>60</v>
      </c>
      <c r="FM747" s="20">
        <f t="shared" si="259"/>
        <v>7.5</v>
      </c>
      <c r="FN747" s="41">
        <v>0.12812499999999999</v>
      </c>
      <c r="FO747" s="20">
        <f t="shared" si="260"/>
        <v>81.400000000000006</v>
      </c>
      <c r="FP747" s="20">
        <f t="shared" si="261"/>
        <v>88.549800000000005</v>
      </c>
      <c r="FQ747" s="20">
        <f t="shared" si="262"/>
        <v>126.91936418044919</v>
      </c>
      <c r="FV747" t="s">
        <v>711</v>
      </c>
      <c r="FW747" s="45">
        <v>6750000</v>
      </c>
      <c r="FX747" s="45">
        <v>6750000</v>
      </c>
      <c r="FY747">
        <v>312</v>
      </c>
      <c r="FZ747">
        <v>97</v>
      </c>
      <c r="GA747">
        <v>191</v>
      </c>
      <c r="GB747">
        <v>288</v>
      </c>
      <c r="GC747">
        <v>11</v>
      </c>
      <c r="GD747">
        <v>64</v>
      </c>
      <c r="GE747">
        <v>794</v>
      </c>
      <c r="GF747">
        <v>5892</v>
      </c>
      <c r="GG747">
        <v>24.9</v>
      </c>
      <c r="GH747">
        <v>7.2</v>
      </c>
      <c r="GI747">
        <v>32.1</v>
      </c>
      <c r="GJ747" s="42">
        <f t="shared" si="263"/>
        <v>81.400000000000006</v>
      </c>
    </row>
    <row r="748" spans="1:192" x14ac:dyDescent="0.45">
      <c r="A748" s="40">
        <v>35455</v>
      </c>
      <c r="B748" t="s">
        <v>1221</v>
      </c>
      <c r="C748" t="s">
        <v>175</v>
      </c>
      <c r="D748" t="s">
        <v>107</v>
      </c>
      <c r="E748" t="s">
        <v>107</v>
      </c>
      <c r="F748">
        <v>75</v>
      </c>
      <c r="G748">
        <v>206</v>
      </c>
      <c r="H748">
        <v>2015</v>
      </c>
      <c r="I748">
        <v>1</v>
      </c>
      <c r="J748">
        <v>5</v>
      </c>
      <c r="K748" t="s">
        <v>92</v>
      </c>
      <c r="L748">
        <v>2015</v>
      </c>
      <c r="M748">
        <v>21</v>
      </c>
      <c r="N748">
        <v>3</v>
      </c>
      <c r="O748">
        <v>8478396</v>
      </c>
      <c r="P748" t="s">
        <v>3730</v>
      </c>
      <c r="Q748" t="s">
        <v>3731</v>
      </c>
      <c r="R748" t="s">
        <v>3732</v>
      </c>
      <c r="S748" t="s">
        <v>1522</v>
      </c>
      <c r="T748" t="s">
        <v>720</v>
      </c>
      <c r="U748" t="s">
        <v>343</v>
      </c>
      <c r="V748">
        <v>79</v>
      </c>
      <c r="W748">
        <v>10</v>
      </c>
      <c r="X748">
        <v>22</v>
      </c>
      <c r="Y748">
        <v>11</v>
      </c>
      <c r="Z748">
        <v>32</v>
      </c>
      <c r="AA748">
        <v>8</v>
      </c>
      <c r="AB748">
        <v>33</v>
      </c>
      <c r="AC748" s="26">
        <f t="shared" si="242"/>
        <v>0.4050632911392405</v>
      </c>
      <c r="AD748" s="20">
        <f t="shared" si="243"/>
        <v>6.8187500000000014</v>
      </c>
      <c r="AE748" s="20">
        <v>11.362</v>
      </c>
      <c r="AF748">
        <v>-20</v>
      </c>
      <c r="AG748">
        <v>12.4</v>
      </c>
      <c r="AH748">
        <v>21</v>
      </c>
      <c r="AI748">
        <v>1861</v>
      </c>
      <c r="AJ748">
        <v>89397</v>
      </c>
      <c r="AK748" s="20">
        <v>1489.95</v>
      </c>
      <c r="AL748">
        <v>1489.95</v>
      </c>
      <c r="AM748">
        <v>1490</v>
      </c>
      <c r="AN748" s="26">
        <f t="shared" si="244"/>
        <v>18.860126582278482</v>
      </c>
      <c r="AO748">
        <v>31.28</v>
      </c>
      <c r="AP748" s="41">
        <f t="shared" si="245"/>
        <v>0.46376811594202899</v>
      </c>
      <c r="AQ748">
        <v>339</v>
      </c>
      <c r="AR748">
        <v>341</v>
      </c>
      <c r="AS748">
        <v>341</v>
      </c>
      <c r="AT748">
        <v>216</v>
      </c>
      <c r="AU748">
        <v>217</v>
      </c>
      <c r="AV748">
        <v>165</v>
      </c>
      <c r="AW748">
        <v>116</v>
      </c>
      <c r="AX748">
        <v>30</v>
      </c>
      <c r="AY748">
        <v>3</v>
      </c>
      <c r="AZ748">
        <v>29</v>
      </c>
      <c r="BA748" s="42">
        <f t="shared" si="246"/>
        <v>32</v>
      </c>
      <c r="BB748">
        <v>10.44</v>
      </c>
      <c r="BC748">
        <v>43.0182</v>
      </c>
      <c r="BD748" s="20">
        <v>282.89999999999998</v>
      </c>
      <c r="BE748" s="20">
        <f t="shared" si="247"/>
        <v>621.9</v>
      </c>
      <c r="BF748" s="20">
        <f t="shared" si="248"/>
        <v>25.043793415886437</v>
      </c>
      <c r="BG748">
        <v>639</v>
      </c>
      <c r="BH748">
        <v>471</v>
      </c>
      <c r="BI748">
        <v>314</v>
      </c>
      <c r="BJ748" s="41">
        <f t="shared" si="249"/>
        <v>0.670514165792235</v>
      </c>
      <c r="BK748">
        <v>81</v>
      </c>
      <c r="BL748">
        <v>81</v>
      </c>
      <c r="BM748">
        <v>81</v>
      </c>
      <c r="BN748" s="42">
        <f t="shared" si="250"/>
        <v>0</v>
      </c>
      <c r="BO748">
        <v>52</v>
      </c>
      <c r="BP748">
        <v>58</v>
      </c>
      <c r="BQ748">
        <v>50</v>
      </c>
      <c r="BR748">
        <v>69</v>
      </c>
      <c r="BS748" s="41">
        <f t="shared" si="251"/>
        <v>6.9979716024340777E-2</v>
      </c>
      <c r="BT748">
        <v>0</v>
      </c>
      <c r="BU748">
        <v>0</v>
      </c>
      <c r="BV748" s="41">
        <f t="shared" si="252"/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3</v>
      </c>
      <c r="CM748">
        <v>0</v>
      </c>
      <c r="CN748">
        <v>0</v>
      </c>
      <c r="CO748">
        <v>0</v>
      </c>
      <c r="CP748">
        <v>2</v>
      </c>
      <c r="CQ748">
        <v>0</v>
      </c>
      <c r="CR748">
        <v>1</v>
      </c>
      <c r="CS748">
        <v>2</v>
      </c>
      <c r="CT748">
        <v>0</v>
      </c>
      <c r="CU748">
        <v>0</v>
      </c>
      <c r="CV748">
        <v>5</v>
      </c>
      <c r="CW748">
        <v>0</v>
      </c>
      <c r="CX748">
        <v>2</v>
      </c>
      <c r="CY748">
        <v>5</v>
      </c>
      <c r="CZ748">
        <v>45</v>
      </c>
      <c r="DA748">
        <v>6</v>
      </c>
      <c r="DB748">
        <v>0</v>
      </c>
      <c r="DC748">
        <v>42</v>
      </c>
      <c r="DD748">
        <v>45</v>
      </c>
      <c r="DE748">
        <v>1</v>
      </c>
      <c r="DF748">
        <v>1</v>
      </c>
      <c r="DG748">
        <v>70</v>
      </c>
      <c r="DH748">
        <v>9</v>
      </c>
      <c r="DI748">
        <v>5</v>
      </c>
      <c r="DJ748">
        <v>10</v>
      </c>
      <c r="DK748">
        <v>9</v>
      </c>
      <c r="DL748">
        <v>1</v>
      </c>
      <c r="DM748">
        <v>6</v>
      </c>
      <c r="DN748">
        <v>5</v>
      </c>
      <c r="DO748">
        <v>1</v>
      </c>
      <c r="DP748" s="42">
        <f t="shared" si="253"/>
        <v>-4</v>
      </c>
      <c r="DQ748" s="20">
        <v>1.8240000000000001</v>
      </c>
      <c r="DR748">
        <v>8</v>
      </c>
      <c r="DS748">
        <v>1</v>
      </c>
      <c r="DT748">
        <v>0</v>
      </c>
      <c r="DU748">
        <v>0</v>
      </c>
      <c r="DV748">
        <v>0</v>
      </c>
      <c r="DW748">
        <v>1724</v>
      </c>
      <c r="DX748">
        <v>1172</v>
      </c>
      <c r="DY748">
        <v>1281</v>
      </c>
      <c r="DZ748">
        <v>917</v>
      </c>
      <c r="EA748">
        <v>913</v>
      </c>
      <c r="EB748">
        <v>652</v>
      </c>
      <c r="EC748">
        <v>86.44</v>
      </c>
      <c r="ED748">
        <v>57.93</v>
      </c>
      <c r="EE748">
        <v>69</v>
      </c>
      <c r="EF748">
        <v>73</v>
      </c>
      <c r="EG748" s="41">
        <f t="shared" si="254"/>
        <v>7.5575027382256299E-2</v>
      </c>
      <c r="EH748" s="43">
        <f t="shared" si="255"/>
        <v>0.8880368098159509</v>
      </c>
      <c r="EI748" s="44">
        <f t="shared" si="256"/>
        <v>0.9636118371982072</v>
      </c>
      <c r="EJ748">
        <v>1730</v>
      </c>
      <c r="EK748">
        <v>1168</v>
      </c>
      <c r="EL748">
        <v>1290</v>
      </c>
      <c r="EM748">
        <v>913</v>
      </c>
      <c r="EN748">
        <v>925</v>
      </c>
      <c r="EO748">
        <v>649</v>
      </c>
      <c r="EP748">
        <v>69</v>
      </c>
      <c r="EQ748">
        <v>73</v>
      </c>
      <c r="ER748">
        <v>875</v>
      </c>
      <c r="ES748">
        <v>556</v>
      </c>
      <c r="ET748">
        <v>359</v>
      </c>
      <c r="EU748">
        <v>240</v>
      </c>
      <c r="EV748">
        <v>47</v>
      </c>
      <c r="EW748">
        <v>38</v>
      </c>
      <c r="EX748">
        <v>75</v>
      </c>
      <c r="EY748">
        <v>86</v>
      </c>
      <c r="EZ748">
        <v>2.4</v>
      </c>
      <c r="FA748">
        <v>2.1</v>
      </c>
      <c r="FB748">
        <v>4.5</v>
      </c>
      <c r="FC748" s="20">
        <v>49.55</v>
      </c>
      <c r="FD748" s="26">
        <f t="shared" si="257"/>
        <v>0.62721518987341773</v>
      </c>
      <c r="FE748">
        <v>2.7126999999999999</v>
      </c>
      <c r="FF748">
        <v>0.12</v>
      </c>
      <c r="FG748">
        <v>0.02</v>
      </c>
      <c r="FH748">
        <v>0.14000000000000001</v>
      </c>
      <c r="FL748" s="42">
        <f t="shared" si="258"/>
        <v>172</v>
      </c>
      <c r="FM748" s="20">
        <f t="shared" si="259"/>
        <v>16.375</v>
      </c>
      <c r="FN748" s="41">
        <v>4.82778923E-2</v>
      </c>
      <c r="FO748" s="20">
        <f t="shared" si="260"/>
        <v>29.9</v>
      </c>
      <c r="FP748" s="20">
        <f t="shared" si="261"/>
        <v>32.364800000000002</v>
      </c>
      <c r="FQ748" s="20">
        <f t="shared" si="262"/>
        <v>116.62136313299104</v>
      </c>
      <c r="FR748">
        <v>4</v>
      </c>
      <c r="FS748" t="s">
        <v>1225</v>
      </c>
      <c r="FT748">
        <v>195</v>
      </c>
      <c r="FV748" t="s">
        <v>751</v>
      </c>
      <c r="FW748" s="45">
        <v>925000</v>
      </c>
      <c r="FX748" s="45">
        <v>925000</v>
      </c>
      <c r="FY748">
        <v>239</v>
      </c>
      <c r="FZ748">
        <v>18</v>
      </c>
      <c r="GA748">
        <v>65</v>
      </c>
      <c r="GB748">
        <v>83</v>
      </c>
      <c r="GC748">
        <v>-53</v>
      </c>
      <c r="GD748">
        <v>69</v>
      </c>
      <c r="GE748">
        <v>395</v>
      </c>
      <c r="GF748">
        <v>4356</v>
      </c>
      <c r="GG748">
        <v>5.4</v>
      </c>
      <c r="GH748">
        <v>6.7</v>
      </c>
      <c r="GI748">
        <v>12.2</v>
      </c>
      <c r="GJ748" s="42">
        <f t="shared" si="263"/>
        <v>29.9</v>
      </c>
    </row>
    <row r="749" spans="1:192" x14ac:dyDescent="0.45">
      <c r="A749" s="40">
        <v>34830</v>
      </c>
      <c r="B749" t="s">
        <v>1050</v>
      </c>
      <c r="D749" t="s">
        <v>3733</v>
      </c>
      <c r="E749" t="s">
        <v>156</v>
      </c>
      <c r="F749">
        <v>75</v>
      </c>
      <c r="G749">
        <v>215</v>
      </c>
      <c r="H749">
        <v>2014</v>
      </c>
      <c r="I749">
        <v>3</v>
      </c>
      <c r="J749">
        <v>68</v>
      </c>
      <c r="K749" t="s">
        <v>92</v>
      </c>
      <c r="L749">
        <v>2015</v>
      </c>
      <c r="M749">
        <v>22</v>
      </c>
      <c r="N749">
        <v>2</v>
      </c>
      <c r="O749">
        <v>8477642</v>
      </c>
      <c r="P749" t="s">
        <v>3734</v>
      </c>
      <c r="Q749" t="s">
        <v>3735</v>
      </c>
      <c r="R749" t="s">
        <v>3736</v>
      </c>
      <c r="S749" t="s">
        <v>3737</v>
      </c>
      <c r="T749" t="s">
        <v>720</v>
      </c>
      <c r="U749" t="s">
        <v>178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32</v>
      </c>
      <c r="AB749">
        <v>54</v>
      </c>
      <c r="AC749" s="26">
        <f t="shared" si="242"/>
        <v>0</v>
      </c>
      <c r="AD749" s="20">
        <f t="shared" si="243"/>
        <v>0</v>
      </c>
      <c r="AE749" s="20">
        <v>0</v>
      </c>
      <c r="AF749">
        <v>0</v>
      </c>
      <c r="AG749">
        <v>0</v>
      </c>
      <c r="AH749">
        <v>2</v>
      </c>
      <c r="AI749">
        <v>37</v>
      </c>
      <c r="AJ749">
        <v>1417</v>
      </c>
      <c r="AK749" s="20">
        <v>23.616666666667001</v>
      </c>
      <c r="AL749">
        <v>23.62</v>
      </c>
      <c r="AM749">
        <v>24</v>
      </c>
      <c r="AN749" s="26">
        <f t="shared" si="244"/>
        <v>11.808333333333334</v>
      </c>
      <c r="AO749">
        <v>19.7</v>
      </c>
      <c r="AP749" s="41">
        <f t="shared" si="245"/>
        <v>0</v>
      </c>
      <c r="AQ749">
        <v>6</v>
      </c>
      <c r="AR749">
        <v>6</v>
      </c>
      <c r="AS749">
        <v>6</v>
      </c>
      <c r="AT749">
        <v>4</v>
      </c>
      <c r="AU749">
        <v>4</v>
      </c>
      <c r="AV749">
        <v>2</v>
      </c>
      <c r="AW749">
        <v>1</v>
      </c>
      <c r="AX749">
        <v>0</v>
      </c>
      <c r="AY749">
        <v>0</v>
      </c>
      <c r="AZ749">
        <v>0</v>
      </c>
      <c r="BA749" s="42">
        <f t="shared" si="246"/>
        <v>0</v>
      </c>
      <c r="BB749">
        <v>0.14000000000000001</v>
      </c>
      <c r="BC749">
        <v>62.5</v>
      </c>
      <c r="BD749" s="20">
        <v>0</v>
      </c>
      <c r="BE749" s="20">
        <f t="shared" si="247"/>
        <v>6</v>
      </c>
      <c r="BF749" s="20">
        <f t="shared" si="248"/>
        <v>15.241320914479253</v>
      </c>
      <c r="BG749">
        <v>10</v>
      </c>
      <c r="BH749">
        <v>12</v>
      </c>
      <c r="BI749">
        <v>8</v>
      </c>
      <c r="BJ749" s="41">
        <f t="shared" si="249"/>
        <v>0.55555555555555558</v>
      </c>
      <c r="BK749">
        <v>0</v>
      </c>
      <c r="BL749">
        <v>0</v>
      </c>
      <c r="BM749">
        <v>2</v>
      </c>
      <c r="BN749" s="42">
        <f t="shared" si="250"/>
        <v>-2</v>
      </c>
      <c r="BO749">
        <v>2</v>
      </c>
      <c r="BP749">
        <v>1</v>
      </c>
      <c r="BQ749">
        <v>1</v>
      </c>
      <c r="BR749">
        <v>2</v>
      </c>
      <c r="BS749" s="41">
        <f t="shared" si="251"/>
        <v>0.1111111111111111</v>
      </c>
      <c r="BT749">
        <v>0</v>
      </c>
      <c r="BU749">
        <v>0</v>
      </c>
      <c r="BV749" s="41">
        <f t="shared" si="252"/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0</v>
      </c>
      <c r="DP749" s="42">
        <f t="shared" si="253"/>
        <v>-1</v>
      </c>
      <c r="DQ749" s="20">
        <v>0.107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26</v>
      </c>
      <c r="DX749">
        <v>19</v>
      </c>
      <c r="DY749">
        <v>20</v>
      </c>
      <c r="DZ749">
        <v>16</v>
      </c>
      <c r="EA749">
        <v>13</v>
      </c>
      <c r="EB749">
        <v>11</v>
      </c>
      <c r="EC749">
        <v>1.05</v>
      </c>
      <c r="ED749">
        <v>0.96</v>
      </c>
      <c r="EE749">
        <v>1</v>
      </c>
      <c r="EF749">
        <v>1</v>
      </c>
      <c r="EG749" s="41">
        <f t="shared" si="254"/>
        <v>7.6923076923076927E-2</v>
      </c>
      <c r="EH749" s="43">
        <f t="shared" si="255"/>
        <v>0.90909090909090906</v>
      </c>
      <c r="EI749" s="44">
        <f t="shared" si="256"/>
        <v>0.98601398601398604</v>
      </c>
      <c r="EJ749">
        <v>25</v>
      </c>
      <c r="EK749">
        <v>20</v>
      </c>
      <c r="EL749">
        <v>19</v>
      </c>
      <c r="EM749">
        <v>16</v>
      </c>
      <c r="EN749">
        <v>12</v>
      </c>
      <c r="EO749">
        <v>11</v>
      </c>
      <c r="EP749">
        <v>1</v>
      </c>
      <c r="EQ749">
        <v>1</v>
      </c>
      <c r="ER749">
        <v>9</v>
      </c>
      <c r="ES749">
        <v>9</v>
      </c>
      <c r="ET749">
        <v>4</v>
      </c>
      <c r="EU749">
        <v>5</v>
      </c>
      <c r="EV749">
        <v>1</v>
      </c>
      <c r="EW749">
        <v>1</v>
      </c>
      <c r="EX749">
        <v>1</v>
      </c>
      <c r="EY749">
        <v>1</v>
      </c>
      <c r="EZ749">
        <v>0</v>
      </c>
      <c r="FA749">
        <v>0.1</v>
      </c>
      <c r="FB749">
        <v>0</v>
      </c>
      <c r="FC749" s="20">
        <v>0.1</v>
      </c>
      <c r="FD749" s="26">
        <f t="shared" si="257"/>
        <v>0.05</v>
      </c>
      <c r="FE749">
        <v>0</v>
      </c>
      <c r="FF749">
        <v>0</v>
      </c>
      <c r="FG749">
        <v>0</v>
      </c>
      <c r="FH749">
        <v>0</v>
      </c>
      <c r="FL749" s="42">
        <f t="shared" si="258"/>
        <v>4</v>
      </c>
      <c r="FM749" s="20">
        <f t="shared" si="259"/>
        <v>1</v>
      </c>
      <c r="FN749" s="41">
        <v>0</v>
      </c>
      <c r="FO749" s="20">
        <f t="shared" si="260"/>
        <v>-0.2</v>
      </c>
      <c r="FP749" s="20">
        <f t="shared" si="261"/>
        <v>2.1399999999999999E-2</v>
      </c>
      <c r="FQ749" s="20">
        <f t="shared" si="262"/>
        <v>114.30990685859442</v>
      </c>
      <c r="FR749">
        <v>12</v>
      </c>
      <c r="FS749" t="s">
        <v>111</v>
      </c>
      <c r="FT749">
        <v>131</v>
      </c>
      <c r="FV749" t="s">
        <v>751</v>
      </c>
      <c r="FW749" s="45">
        <v>750000</v>
      </c>
      <c r="FX749" s="45">
        <v>778333</v>
      </c>
      <c r="FY749">
        <v>12</v>
      </c>
      <c r="FZ749">
        <v>0</v>
      </c>
      <c r="GA749">
        <v>0</v>
      </c>
      <c r="GB749">
        <v>0</v>
      </c>
      <c r="GC749">
        <v>0</v>
      </c>
      <c r="GD749">
        <v>2</v>
      </c>
      <c r="GE749">
        <v>9</v>
      </c>
      <c r="GF749">
        <v>146</v>
      </c>
      <c r="GG749">
        <v>-0.2</v>
      </c>
      <c r="GH749">
        <v>0.30000000000000004</v>
      </c>
      <c r="GI749">
        <v>0.2</v>
      </c>
      <c r="GJ749" s="42">
        <f t="shared" si="263"/>
        <v>-0.2</v>
      </c>
    </row>
    <row r="750" spans="1:192" x14ac:dyDescent="0.45">
      <c r="A750" s="40">
        <v>35408</v>
      </c>
      <c r="B750" t="s">
        <v>3738</v>
      </c>
      <c r="C750" t="s">
        <v>282</v>
      </c>
      <c r="D750" t="s">
        <v>107</v>
      </c>
      <c r="E750" t="s">
        <v>107</v>
      </c>
      <c r="F750">
        <v>73</v>
      </c>
      <c r="G750">
        <v>182</v>
      </c>
      <c r="H750">
        <v>2015</v>
      </c>
      <c r="I750">
        <v>1</v>
      </c>
      <c r="J750">
        <v>17</v>
      </c>
      <c r="K750" t="s">
        <v>92</v>
      </c>
      <c r="L750">
        <v>2016</v>
      </c>
      <c r="M750">
        <v>21</v>
      </c>
      <c r="N750">
        <v>2</v>
      </c>
      <c r="O750">
        <v>8478398</v>
      </c>
      <c r="P750" t="s">
        <v>3739</v>
      </c>
      <c r="Q750" t="s">
        <v>3740</v>
      </c>
      <c r="R750" t="s">
        <v>283</v>
      </c>
      <c r="S750" t="s">
        <v>1082</v>
      </c>
      <c r="T750" t="s">
        <v>725</v>
      </c>
      <c r="U750" t="s">
        <v>285</v>
      </c>
      <c r="V750">
        <v>76</v>
      </c>
      <c r="W750">
        <v>31</v>
      </c>
      <c r="X750">
        <v>26</v>
      </c>
      <c r="Y750">
        <v>13</v>
      </c>
      <c r="Z750">
        <v>57</v>
      </c>
      <c r="AA750">
        <v>5</v>
      </c>
      <c r="AB750">
        <v>34</v>
      </c>
      <c r="AC750" s="26">
        <f t="shared" si="242"/>
        <v>0.75</v>
      </c>
      <c r="AD750" s="20">
        <f t="shared" si="243"/>
        <v>38</v>
      </c>
      <c r="AE750" s="20">
        <v>23.181999999999999</v>
      </c>
      <c r="AF750">
        <v>8</v>
      </c>
      <c r="AG750">
        <v>3.9</v>
      </c>
      <c r="AH750">
        <v>16</v>
      </c>
      <c r="AI750">
        <v>1611</v>
      </c>
      <c r="AJ750">
        <v>77096</v>
      </c>
      <c r="AK750" s="20">
        <v>1284.9333333333</v>
      </c>
      <c r="AL750">
        <v>1284.97</v>
      </c>
      <c r="AM750">
        <v>1285</v>
      </c>
      <c r="AN750" s="26">
        <f t="shared" si="244"/>
        <v>16.907017543859649</v>
      </c>
      <c r="AO750">
        <v>28.15</v>
      </c>
      <c r="AP750" s="41">
        <f t="shared" si="245"/>
        <v>0.68674698795180722</v>
      </c>
      <c r="AQ750">
        <v>289</v>
      </c>
      <c r="AR750">
        <v>288</v>
      </c>
      <c r="AS750">
        <v>289</v>
      </c>
      <c r="AT750">
        <v>241</v>
      </c>
      <c r="AU750">
        <v>241</v>
      </c>
      <c r="AV750">
        <v>192</v>
      </c>
      <c r="AW750">
        <v>209</v>
      </c>
      <c r="AX750">
        <v>101</v>
      </c>
      <c r="AY750">
        <v>5</v>
      </c>
      <c r="AZ750">
        <v>22</v>
      </c>
      <c r="BA750" s="42">
        <f t="shared" si="246"/>
        <v>27</v>
      </c>
      <c r="BB750">
        <v>23.99</v>
      </c>
      <c r="BC750">
        <v>26.572900000000001</v>
      </c>
      <c r="BD750" s="20">
        <v>242.5</v>
      </c>
      <c r="BE750" s="20">
        <f t="shared" si="247"/>
        <v>531.5</v>
      </c>
      <c r="BF750" s="20">
        <f t="shared" si="248"/>
        <v>24.817700024125077</v>
      </c>
      <c r="BG750">
        <v>563</v>
      </c>
      <c r="BH750">
        <v>437</v>
      </c>
      <c r="BI750">
        <v>329</v>
      </c>
      <c r="BJ750" s="41">
        <f t="shared" si="249"/>
        <v>0.6311659192825112</v>
      </c>
      <c r="BK750">
        <v>18</v>
      </c>
      <c r="BL750">
        <v>18</v>
      </c>
      <c r="BM750">
        <v>56</v>
      </c>
      <c r="BN750" s="42">
        <f t="shared" si="250"/>
        <v>-38</v>
      </c>
      <c r="BO750">
        <v>49</v>
      </c>
      <c r="BP750">
        <v>34</v>
      </c>
      <c r="BQ750">
        <v>39</v>
      </c>
      <c r="BR750">
        <v>26</v>
      </c>
      <c r="BS750" s="41">
        <f t="shared" si="251"/>
        <v>3.0303030303030304E-2</v>
      </c>
      <c r="BT750">
        <v>2</v>
      </c>
      <c r="BU750">
        <v>5</v>
      </c>
      <c r="BV750" s="41">
        <f t="shared" si="252"/>
        <v>0.2857142857142857</v>
      </c>
      <c r="BW750">
        <v>0</v>
      </c>
      <c r="BX750">
        <v>1</v>
      </c>
      <c r="BY750">
        <v>0</v>
      </c>
      <c r="BZ750">
        <v>1</v>
      </c>
      <c r="CA750">
        <v>2</v>
      </c>
      <c r="CB750">
        <v>3</v>
      </c>
      <c r="CC750">
        <v>0</v>
      </c>
      <c r="CD750">
        <v>2</v>
      </c>
      <c r="CE750">
        <v>1</v>
      </c>
      <c r="CF750">
        <v>2</v>
      </c>
      <c r="CG750">
        <v>1</v>
      </c>
      <c r="CH750">
        <v>2</v>
      </c>
      <c r="CI750">
        <v>0</v>
      </c>
      <c r="CJ750">
        <v>3</v>
      </c>
      <c r="CK750">
        <v>2</v>
      </c>
      <c r="CL750">
        <v>7</v>
      </c>
      <c r="CM750">
        <v>3</v>
      </c>
      <c r="CN750">
        <v>0</v>
      </c>
      <c r="CO750">
        <v>1</v>
      </c>
      <c r="CP750">
        <v>2</v>
      </c>
      <c r="CQ750">
        <v>1</v>
      </c>
      <c r="CR750">
        <v>3</v>
      </c>
      <c r="CS750">
        <v>2</v>
      </c>
      <c r="CT750">
        <v>3</v>
      </c>
      <c r="CU750">
        <v>0</v>
      </c>
      <c r="CV750">
        <v>20</v>
      </c>
      <c r="CW750">
        <v>0</v>
      </c>
      <c r="CX750">
        <v>3</v>
      </c>
      <c r="CY750">
        <v>4</v>
      </c>
      <c r="CZ750">
        <v>42</v>
      </c>
      <c r="DA750">
        <v>18</v>
      </c>
      <c r="DB750">
        <v>8</v>
      </c>
      <c r="DC750">
        <v>12</v>
      </c>
      <c r="DD750">
        <v>17</v>
      </c>
      <c r="DE750">
        <v>13</v>
      </c>
      <c r="DF750">
        <v>2</v>
      </c>
      <c r="DG750">
        <v>122</v>
      </c>
      <c r="DH750">
        <v>8</v>
      </c>
      <c r="DI750">
        <v>10</v>
      </c>
      <c r="DJ750">
        <v>8</v>
      </c>
      <c r="DK750">
        <v>8</v>
      </c>
      <c r="DL750">
        <v>0</v>
      </c>
      <c r="DM750">
        <v>11</v>
      </c>
      <c r="DN750">
        <v>11</v>
      </c>
      <c r="DO750">
        <v>0</v>
      </c>
      <c r="DP750" s="42">
        <f t="shared" si="253"/>
        <v>2</v>
      </c>
      <c r="DQ750" s="20">
        <v>-1.3679999999999999</v>
      </c>
      <c r="DR750">
        <v>8</v>
      </c>
      <c r="DS750">
        <v>0</v>
      </c>
      <c r="DT750">
        <v>0</v>
      </c>
      <c r="DU750">
        <v>0</v>
      </c>
      <c r="DV750">
        <v>0</v>
      </c>
      <c r="DW750">
        <v>1381</v>
      </c>
      <c r="DX750">
        <v>1115</v>
      </c>
      <c r="DY750">
        <v>1069</v>
      </c>
      <c r="DZ750">
        <v>832</v>
      </c>
      <c r="EA750">
        <v>793</v>
      </c>
      <c r="EB750">
        <v>605</v>
      </c>
      <c r="EC750">
        <v>74.33</v>
      </c>
      <c r="ED750">
        <v>47.7</v>
      </c>
      <c r="EE750">
        <v>83</v>
      </c>
      <c r="EF750">
        <v>49</v>
      </c>
      <c r="EG750" s="41">
        <f t="shared" si="254"/>
        <v>0.10466582597730138</v>
      </c>
      <c r="EH750" s="43">
        <f t="shared" si="255"/>
        <v>0.91900826446280992</v>
      </c>
      <c r="EI750" s="44">
        <f t="shared" si="256"/>
        <v>1.0236740904401114</v>
      </c>
      <c r="EJ750">
        <v>1379</v>
      </c>
      <c r="EK750">
        <v>1119</v>
      </c>
      <c r="EL750">
        <v>1067</v>
      </c>
      <c r="EM750">
        <v>835</v>
      </c>
      <c r="EN750">
        <v>792</v>
      </c>
      <c r="EO750">
        <v>607</v>
      </c>
      <c r="EP750">
        <v>82</v>
      </c>
      <c r="EQ750">
        <v>49</v>
      </c>
      <c r="ER750">
        <v>687</v>
      </c>
      <c r="ES750">
        <v>529</v>
      </c>
      <c r="ET750">
        <v>266</v>
      </c>
      <c r="EU750">
        <v>182</v>
      </c>
      <c r="EV750">
        <v>38</v>
      </c>
      <c r="EW750">
        <v>27</v>
      </c>
      <c r="EX750">
        <v>92</v>
      </c>
      <c r="EY750">
        <v>72</v>
      </c>
      <c r="EZ750">
        <v>5.4</v>
      </c>
      <c r="FA750">
        <v>1.6</v>
      </c>
      <c r="FB750">
        <v>7</v>
      </c>
      <c r="FC750" s="20">
        <v>55.82</v>
      </c>
      <c r="FD750" s="26">
        <f t="shared" si="257"/>
        <v>0.73447368421052628</v>
      </c>
      <c r="FE750">
        <v>8.4878</v>
      </c>
      <c r="FF750">
        <v>1.22</v>
      </c>
      <c r="FG750">
        <v>-0.14000000000000001</v>
      </c>
      <c r="FH750">
        <v>1.08</v>
      </c>
      <c r="FL750" s="42">
        <f t="shared" si="258"/>
        <v>60</v>
      </c>
      <c r="FM750" s="20">
        <f t="shared" si="259"/>
        <v>7.125</v>
      </c>
      <c r="FN750" s="41">
        <v>0.13821226620000002</v>
      </c>
      <c r="FO750" s="20">
        <f t="shared" si="260"/>
        <v>55.4</v>
      </c>
      <c r="FP750" s="20">
        <f t="shared" si="261"/>
        <v>56.726399999999998</v>
      </c>
      <c r="FQ750" s="20">
        <f t="shared" si="262"/>
        <v>116.54746803427317</v>
      </c>
      <c r="FR750">
        <v>4</v>
      </c>
      <c r="FS750" t="s">
        <v>111</v>
      </c>
      <c r="FT750">
        <v>195</v>
      </c>
      <c r="FV750" t="s">
        <v>751</v>
      </c>
      <c r="FW750" s="45">
        <v>925000</v>
      </c>
      <c r="FX750" s="45">
        <v>925000</v>
      </c>
      <c r="FY750">
        <v>96</v>
      </c>
      <c r="FZ750">
        <v>33</v>
      </c>
      <c r="GA750">
        <v>29</v>
      </c>
      <c r="GB750">
        <v>62</v>
      </c>
      <c r="GC750">
        <v>1</v>
      </c>
      <c r="GD750">
        <v>20</v>
      </c>
      <c r="GE750">
        <v>216</v>
      </c>
      <c r="GF750">
        <v>1529</v>
      </c>
      <c r="GG750">
        <v>5.5</v>
      </c>
      <c r="GH750">
        <v>1.5</v>
      </c>
      <c r="GI750">
        <v>7</v>
      </c>
      <c r="GJ750" s="42">
        <f t="shared" si="263"/>
        <v>55.4</v>
      </c>
    </row>
    <row r="751" spans="1:192" x14ac:dyDescent="0.45">
      <c r="A751" s="40">
        <v>29750</v>
      </c>
      <c r="B751" t="s">
        <v>3720</v>
      </c>
      <c r="D751" t="s">
        <v>399</v>
      </c>
      <c r="E751" t="s">
        <v>399</v>
      </c>
      <c r="F751">
        <v>73</v>
      </c>
      <c r="G751">
        <v>194</v>
      </c>
      <c r="H751">
        <v>1999</v>
      </c>
      <c r="I751">
        <v>7</v>
      </c>
      <c r="J751">
        <v>212</v>
      </c>
      <c r="K751" t="s">
        <v>202</v>
      </c>
      <c r="L751">
        <v>2001</v>
      </c>
      <c r="M751">
        <v>36</v>
      </c>
      <c r="N751">
        <v>16</v>
      </c>
      <c r="O751">
        <v>8468085</v>
      </c>
      <c r="P751" t="s">
        <v>3741</v>
      </c>
      <c r="Q751" t="s">
        <v>3742</v>
      </c>
      <c r="R751" t="s">
        <v>3743</v>
      </c>
      <c r="S751" t="s">
        <v>3744</v>
      </c>
      <c r="T751" t="s">
        <v>710</v>
      </c>
      <c r="U751" t="s">
        <v>373</v>
      </c>
      <c r="V751">
        <v>42</v>
      </c>
      <c r="W751">
        <v>5</v>
      </c>
      <c r="X751">
        <v>9</v>
      </c>
      <c r="Y751">
        <v>5</v>
      </c>
      <c r="Z751">
        <v>14</v>
      </c>
      <c r="AA751">
        <v>14</v>
      </c>
      <c r="AB751">
        <v>64</v>
      </c>
      <c r="AC751" s="26">
        <f t="shared" si="242"/>
        <v>0.33333333333333331</v>
      </c>
      <c r="AD751" s="20">
        <f t="shared" si="243"/>
        <v>-11.2</v>
      </c>
      <c r="AE751" s="20">
        <v>5.1189999999999998</v>
      </c>
      <c r="AF751">
        <v>-7</v>
      </c>
      <c r="AG751">
        <v>-6.6</v>
      </c>
      <c r="AH751">
        <v>16</v>
      </c>
      <c r="AI751">
        <v>804</v>
      </c>
      <c r="AJ751">
        <v>32521</v>
      </c>
      <c r="AK751" s="20">
        <v>542.01666666666995</v>
      </c>
      <c r="AL751">
        <v>542.02</v>
      </c>
      <c r="AM751">
        <v>542</v>
      </c>
      <c r="AN751" s="26">
        <f t="shared" si="244"/>
        <v>12.90515873015873</v>
      </c>
      <c r="AO751">
        <v>21.84</v>
      </c>
      <c r="AP751" s="41">
        <f t="shared" si="245"/>
        <v>0.63636363636363635</v>
      </c>
      <c r="AQ751">
        <v>144</v>
      </c>
      <c r="AR751">
        <v>144</v>
      </c>
      <c r="AS751">
        <v>144</v>
      </c>
      <c r="AT751">
        <v>116</v>
      </c>
      <c r="AU751">
        <v>116</v>
      </c>
      <c r="AV751">
        <v>88</v>
      </c>
      <c r="AW751">
        <v>70</v>
      </c>
      <c r="AX751">
        <v>20</v>
      </c>
      <c r="AY751">
        <v>7</v>
      </c>
      <c r="AZ751">
        <v>7</v>
      </c>
      <c r="BA751" s="42">
        <f t="shared" si="246"/>
        <v>14</v>
      </c>
      <c r="BB751">
        <v>6.6</v>
      </c>
      <c r="BC751">
        <v>34.829500000000003</v>
      </c>
      <c r="BD751" s="20">
        <v>115.9</v>
      </c>
      <c r="BE751" s="20">
        <f t="shared" si="247"/>
        <v>259.89999999999998</v>
      </c>
      <c r="BF751" s="20">
        <f t="shared" si="248"/>
        <v>28.770156082801371</v>
      </c>
      <c r="BG751">
        <v>169</v>
      </c>
      <c r="BH751">
        <v>238</v>
      </c>
      <c r="BI751">
        <v>196</v>
      </c>
      <c r="BJ751" s="41">
        <f t="shared" si="249"/>
        <v>0.46301369863013697</v>
      </c>
      <c r="BK751">
        <v>15</v>
      </c>
      <c r="BL751">
        <v>15</v>
      </c>
      <c r="BM751">
        <v>20</v>
      </c>
      <c r="BN751" s="42">
        <f t="shared" si="250"/>
        <v>-5</v>
      </c>
      <c r="BO751">
        <v>28</v>
      </c>
      <c r="BP751">
        <v>18</v>
      </c>
      <c r="BQ751">
        <v>22</v>
      </c>
      <c r="BR751">
        <v>16</v>
      </c>
      <c r="BS751" s="41">
        <f t="shared" si="251"/>
        <v>3.6199095022624438E-2</v>
      </c>
      <c r="BT751">
        <v>7</v>
      </c>
      <c r="BU751">
        <v>14</v>
      </c>
      <c r="BV751" s="41">
        <f t="shared" si="252"/>
        <v>0.33333333333333331</v>
      </c>
      <c r="BW751">
        <v>0</v>
      </c>
      <c r="BX751">
        <v>2</v>
      </c>
      <c r="BY751">
        <v>1</v>
      </c>
      <c r="BZ751">
        <v>2</v>
      </c>
      <c r="CA751">
        <v>6</v>
      </c>
      <c r="CB751">
        <v>10</v>
      </c>
      <c r="CC751">
        <v>2</v>
      </c>
      <c r="CD751">
        <v>2</v>
      </c>
      <c r="CE751">
        <v>2</v>
      </c>
      <c r="CF751">
        <v>6</v>
      </c>
      <c r="CG751">
        <v>4</v>
      </c>
      <c r="CH751">
        <v>11</v>
      </c>
      <c r="CI751">
        <v>1</v>
      </c>
      <c r="CJ751">
        <v>0</v>
      </c>
      <c r="CK751">
        <v>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2</v>
      </c>
      <c r="CS751">
        <v>2</v>
      </c>
      <c r="CT751">
        <v>0</v>
      </c>
      <c r="CU751">
        <v>0</v>
      </c>
      <c r="CV751">
        <v>1</v>
      </c>
      <c r="CW751">
        <v>0</v>
      </c>
      <c r="CX751">
        <v>2</v>
      </c>
      <c r="CY751">
        <v>1</v>
      </c>
      <c r="CZ751">
        <v>25</v>
      </c>
      <c r="DA751">
        <v>3</v>
      </c>
      <c r="DB751">
        <v>0</v>
      </c>
      <c r="DC751">
        <v>27</v>
      </c>
      <c r="DD751">
        <v>18</v>
      </c>
      <c r="DE751">
        <v>2</v>
      </c>
      <c r="DF751">
        <v>1</v>
      </c>
      <c r="DG751">
        <v>37</v>
      </c>
      <c r="DH751">
        <v>8</v>
      </c>
      <c r="DI751">
        <v>4</v>
      </c>
      <c r="DJ751">
        <v>8</v>
      </c>
      <c r="DK751">
        <v>8</v>
      </c>
      <c r="DL751">
        <v>0</v>
      </c>
      <c r="DM751">
        <v>4</v>
      </c>
      <c r="DN751">
        <v>4</v>
      </c>
      <c r="DO751">
        <v>0</v>
      </c>
      <c r="DP751" s="42">
        <f t="shared" si="253"/>
        <v>-4</v>
      </c>
      <c r="DQ751" s="20">
        <v>-0.29599999999999999</v>
      </c>
      <c r="DR751">
        <v>8</v>
      </c>
      <c r="DS751">
        <v>0</v>
      </c>
      <c r="DT751">
        <v>0</v>
      </c>
      <c r="DU751">
        <v>0</v>
      </c>
      <c r="DV751">
        <v>0</v>
      </c>
      <c r="DW751">
        <v>531</v>
      </c>
      <c r="DX751">
        <v>552</v>
      </c>
      <c r="DY751">
        <v>415</v>
      </c>
      <c r="DZ751">
        <v>426</v>
      </c>
      <c r="EA751">
        <v>309</v>
      </c>
      <c r="EB751">
        <v>314</v>
      </c>
      <c r="EC751">
        <v>25.67</v>
      </c>
      <c r="ED751">
        <v>26.39</v>
      </c>
      <c r="EE751">
        <v>22</v>
      </c>
      <c r="EF751">
        <v>25</v>
      </c>
      <c r="EG751" s="41">
        <f t="shared" si="254"/>
        <v>7.1197411003236247E-2</v>
      </c>
      <c r="EH751" s="43">
        <f t="shared" si="255"/>
        <v>0.92038216560509556</v>
      </c>
      <c r="EI751" s="44">
        <f t="shared" si="256"/>
        <v>0.99157957660833185</v>
      </c>
      <c r="EJ751">
        <v>532</v>
      </c>
      <c r="EK751">
        <v>553</v>
      </c>
      <c r="EL751">
        <v>415</v>
      </c>
      <c r="EM751">
        <v>427</v>
      </c>
      <c r="EN751">
        <v>309</v>
      </c>
      <c r="EO751">
        <v>315</v>
      </c>
      <c r="EP751">
        <v>22</v>
      </c>
      <c r="EQ751">
        <v>25</v>
      </c>
      <c r="ER751">
        <v>247</v>
      </c>
      <c r="ES751">
        <v>255</v>
      </c>
      <c r="ET751">
        <v>91</v>
      </c>
      <c r="EU751">
        <v>105</v>
      </c>
      <c r="EV751">
        <v>16</v>
      </c>
      <c r="EW751">
        <v>12</v>
      </c>
      <c r="EX751">
        <v>42</v>
      </c>
      <c r="EY751">
        <v>40</v>
      </c>
      <c r="EZ751">
        <v>0.4</v>
      </c>
      <c r="FA751">
        <v>0.30000000000000004</v>
      </c>
      <c r="FB751">
        <v>0.7</v>
      </c>
      <c r="FC751" s="20">
        <v>9.1300000000000008</v>
      </c>
      <c r="FD751" s="26">
        <f t="shared" si="257"/>
        <v>0.2173809523809524</v>
      </c>
      <c r="FE751">
        <v>0.89340000000000008</v>
      </c>
      <c r="FF751">
        <v>0.39</v>
      </c>
      <c r="FG751">
        <v>-0.30000000000000004</v>
      </c>
      <c r="FH751">
        <v>0.09</v>
      </c>
      <c r="FI751">
        <v>1</v>
      </c>
      <c r="FJ751">
        <v>0</v>
      </c>
      <c r="FK751">
        <v>0</v>
      </c>
      <c r="FL751" s="42">
        <f t="shared" si="258"/>
        <v>47</v>
      </c>
      <c r="FM751" s="20">
        <f t="shared" si="259"/>
        <v>4.625</v>
      </c>
      <c r="FN751" s="41">
        <v>4.0674603199999999E-2</v>
      </c>
      <c r="FO751" s="20">
        <f t="shared" si="260"/>
        <v>12.4</v>
      </c>
      <c r="FP751" s="20">
        <f t="shared" si="261"/>
        <v>13.940799999999999</v>
      </c>
      <c r="FQ751" s="20">
        <f t="shared" si="262"/>
        <v>119.8848750968599</v>
      </c>
      <c r="FR751">
        <v>9</v>
      </c>
      <c r="FS751" t="s">
        <v>3745</v>
      </c>
      <c r="FT751">
        <v>424</v>
      </c>
      <c r="FV751" t="s">
        <v>711</v>
      </c>
      <c r="FW751" s="45">
        <v>2500000</v>
      </c>
      <c r="FX751" s="45">
        <v>2500000</v>
      </c>
      <c r="FY751">
        <v>1057</v>
      </c>
      <c r="FZ751">
        <v>284</v>
      </c>
      <c r="GA751">
        <v>339</v>
      </c>
      <c r="GB751">
        <v>623</v>
      </c>
      <c r="GC751">
        <v>-19</v>
      </c>
      <c r="GD751">
        <v>294</v>
      </c>
      <c r="GE751">
        <v>3103</v>
      </c>
      <c r="GF751">
        <v>17160</v>
      </c>
      <c r="GG751">
        <v>50.5</v>
      </c>
      <c r="GH751">
        <v>18.5</v>
      </c>
      <c r="GI751">
        <v>69.099999999999994</v>
      </c>
      <c r="GJ751" s="42">
        <f t="shared" si="263"/>
        <v>12.4</v>
      </c>
    </row>
    <row r="752" spans="1:192" x14ac:dyDescent="0.45">
      <c r="A752" s="40">
        <v>35460</v>
      </c>
      <c r="B752" t="s">
        <v>1221</v>
      </c>
      <c r="C752" t="s">
        <v>175</v>
      </c>
      <c r="D752" t="s">
        <v>107</v>
      </c>
      <c r="E752" t="s">
        <v>107</v>
      </c>
      <c r="F752">
        <v>72</v>
      </c>
      <c r="G752">
        <v>183</v>
      </c>
      <c r="H752">
        <v>2015</v>
      </c>
      <c r="I752">
        <v>1</v>
      </c>
      <c r="J752">
        <v>21</v>
      </c>
      <c r="K752" t="s">
        <v>202</v>
      </c>
      <c r="L752">
        <v>4015</v>
      </c>
      <c r="M752">
        <v>21</v>
      </c>
      <c r="N752">
        <v>14</v>
      </c>
      <c r="O752">
        <v>8478400</v>
      </c>
      <c r="P752" t="s">
        <v>3746</v>
      </c>
      <c r="Q752" t="s">
        <v>3747</v>
      </c>
      <c r="R752" t="s">
        <v>3748</v>
      </c>
      <c r="S752" t="s">
        <v>3749</v>
      </c>
      <c r="T752" t="s">
        <v>716</v>
      </c>
      <c r="U752" t="s">
        <v>110</v>
      </c>
      <c r="V752">
        <v>21</v>
      </c>
      <c r="W752">
        <v>2</v>
      </c>
      <c r="X752">
        <v>4</v>
      </c>
      <c r="Y752">
        <v>2</v>
      </c>
      <c r="Z752">
        <v>6</v>
      </c>
      <c r="AA752">
        <v>24</v>
      </c>
      <c r="AB752">
        <v>56</v>
      </c>
      <c r="AC752" s="26">
        <f t="shared" si="242"/>
        <v>0.2857142857142857</v>
      </c>
      <c r="AD752" s="20">
        <f t="shared" si="243"/>
        <v>2.6095118898623277</v>
      </c>
      <c r="AE752" s="20">
        <v>2.177</v>
      </c>
      <c r="AF752">
        <v>1</v>
      </c>
      <c r="AG752">
        <v>-3.3</v>
      </c>
      <c r="AH752">
        <v>8</v>
      </c>
      <c r="AI752">
        <v>375</v>
      </c>
      <c r="AJ752">
        <v>16814</v>
      </c>
      <c r="AK752" s="20">
        <v>280.23333333332999</v>
      </c>
      <c r="AL752">
        <v>280.23</v>
      </c>
      <c r="AM752">
        <v>280</v>
      </c>
      <c r="AN752" s="26">
        <f t="shared" si="244"/>
        <v>13.344444444444445</v>
      </c>
      <c r="AO752">
        <v>22.66</v>
      </c>
      <c r="AP752" s="41">
        <f t="shared" si="245"/>
        <v>0.46153846153846156</v>
      </c>
      <c r="AQ752">
        <v>42</v>
      </c>
      <c r="AR752">
        <v>42</v>
      </c>
      <c r="AS752">
        <v>42</v>
      </c>
      <c r="AT752">
        <v>33</v>
      </c>
      <c r="AU752">
        <v>33</v>
      </c>
      <c r="AV752">
        <v>24</v>
      </c>
      <c r="AW752">
        <v>20</v>
      </c>
      <c r="AX752">
        <v>11</v>
      </c>
      <c r="AY752">
        <v>2</v>
      </c>
      <c r="AZ752">
        <v>2</v>
      </c>
      <c r="BA752" s="42">
        <f t="shared" si="246"/>
        <v>4</v>
      </c>
      <c r="BB752">
        <v>2.23</v>
      </c>
      <c r="BC752">
        <v>32.083300000000001</v>
      </c>
      <c r="BD752" s="20">
        <v>36.5</v>
      </c>
      <c r="BE752" s="20">
        <f t="shared" si="247"/>
        <v>78.5</v>
      </c>
      <c r="BF752" s="20">
        <f t="shared" si="248"/>
        <v>16.807622310245158</v>
      </c>
      <c r="BG752">
        <v>98</v>
      </c>
      <c r="BH752">
        <v>91</v>
      </c>
      <c r="BI752">
        <v>91</v>
      </c>
      <c r="BJ752" s="41">
        <f t="shared" si="249"/>
        <v>0.51851851851851849</v>
      </c>
      <c r="BK752">
        <v>12</v>
      </c>
      <c r="BL752">
        <v>12</v>
      </c>
      <c r="BM752">
        <v>34</v>
      </c>
      <c r="BN752" s="42">
        <f t="shared" si="250"/>
        <v>-22</v>
      </c>
      <c r="BO752">
        <v>9</v>
      </c>
      <c r="BP752">
        <v>12</v>
      </c>
      <c r="BQ752">
        <v>7</v>
      </c>
      <c r="BR752">
        <v>15</v>
      </c>
      <c r="BS752" s="41">
        <f t="shared" si="251"/>
        <v>6.6079295154185022E-2</v>
      </c>
      <c r="BT752">
        <v>20</v>
      </c>
      <c r="BU752">
        <v>40</v>
      </c>
      <c r="BV752" s="41">
        <f t="shared" si="252"/>
        <v>0.33333333333333331</v>
      </c>
      <c r="BW752">
        <v>2</v>
      </c>
      <c r="BX752">
        <v>6</v>
      </c>
      <c r="BY752">
        <v>8</v>
      </c>
      <c r="BZ752">
        <v>17</v>
      </c>
      <c r="CA752">
        <v>10</v>
      </c>
      <c r="CB752">
        <v>17</v>
      </c>
      <c r="CC752">
        <v>3</v>
      </c>
      <c r="CD752">
        <v>14</v>
      </c>
      <c r="CE752">
        <v>11</v>
      </c>
      <c r="CF752">
        <v>16</v>
      </c>
      <c r="CG752">
        <v>11</v>
      </c>
      <c r="CH752">
        <v>21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0</v>
      </c>
      <c r="CX752">
        <v>0</v>
      </c>
      <c r="CY752">
        <v>0</v>
      </c>
      <c r="CZ752">
        <v>9</v>
      </c>
      <c r="DA752">
        <v>4</v>
      </c>
      <c r="DB752">
        <v>0</v>
      </c>
      <c r="DC752">
        <v>0</v>
      </c>
      <c r="DD752">
        <v>0</v>
      </c>
      <c r="DE752">
        <v>2</v>
      </c>
      <c r="DF752">
        <v>1</v>
      </c>
      <c r="DG752">
        <v>17</v>
      </c>
      <c r="DH752">
        <v>4</v>
      </c>
      <c r="DI752">
        <v>3</v>
      </c>
      <c r="DJ752">
        <v>4</v>
      </c>
      <c r="DK752">
        <v>4</v>
      </c>
      <c r="DL752">
        <v>0</v>
      </c>
      <c r="DM752">
        <v>3</v>
      </c>
      <c r="DN752">
        <v>3</v>
      </c>
      <c r="DO752">
        <v>0</v>
      </c>
      <c r="DP752" s="42">
        <f t="shared" si="253"/>
        <v>-1</v>
      </c>
      <c r="DQ752" s="20">
        <v>-1.2350000000000001</v>
      </c>
      <c r="DR752">
        <v>4</v>
      </c>
      <c r="DS752">
        <v>0</v>
      </c>
      <c r="DT752">
        <v>0</v>
      </c>
      <c r="DU752">
        <v>0</v>
      </c>
      <c r="DV752">
        <v>0</v>
      </c>
      <c r="DW752">
        <v>245</v>
      </c>
      <c r="DX752">
        <v>288</v>
      </c>
      <c r="DY752">
        <v>174</v>
      </c>
      <c r="DZ752">
        <v>212</v>
      </c>
      <c r="EA752">
        <v>126</v>
      </c>
      <c r="EB752">
        <v>161</v>
      </c>
      <c r="EC752">
        <v>10.51</v>
      </c>
      <c r="ED752">
        <v>12.14</v>
      </c>
      <c r="EE752">
        <v>13</v>
      </c>
      <c r="EF752">
        <v>11</v>
      </c>
      <c r="EG752" s="41">
        <f t="shared" si="254"/>
        <v>0.10317460317460317</v>
      </c>
      <c r="EH752" s="43">
        <f t="shared" si="255"/>
        <v>0.93167701863354035</v>
      </c>
      <c r="EI752" s="44">
        <f t="shared" si="256"/>
        <v>1.0348516218081436</v>
      </c>
      <c r="EJ752">
        <v>244</v>
      </c>
      <c r="EK752">
        <v>289</v>
      </c>
      <c r="EL752">
        <v>173</v>
      </c>
      <c r="EM752">
        <v>212</v>
      </c>
      <c r="EN752">
        <v>125</v>
      </c>
      <c r="EO752">
        <v>161</v>
      </c>
      <c r="EP752">
        <v>13</v>
      </c>
      <c r="EQ752">
        <v>11</v>
      </c>
      <c r="ER752">
        <v>104</v>
      </c>
      <c r="ES752">
        <v>139</v>
      </c>
      <c r="ET752">
        <v>45</v>
      </c>
      <c r="EU752">
        <v>45</v>
      </c>
      <c r="EV752">
        <v>6</v>
      </c>
      <c r="EW752">
        <v>4</v>
      </c>
      <c r="EX752">
        <v>21</v>
      </c>
      <c r="EY752">
        <v>21</v>
      </c>
      <c r="EZ752">
        <v>0</v>
      </c>
      <c r="FA752">
        <v>0.4</v>
      </c>
      <c r="FB752">
        <v>0.4</v>
      </c>
      <c r="FC752" s="20">
        <v>3.4</v>
      </c>
      <c r="FD752" s="26">
        <f t="shared" si="257"/>
        <v>0.16190476190476191</v>
      </c>
      <c r="FE752">
        <v>0.20650000000000002</v>
      </c>
      <c r="FF752">
        <v>-0.15</v>
      </c>
      <c r="FG752">
        <v>0</v>
      </c>
      <c r="FH752">
        <v>-0.14000000000000001</v>
      </c>
      <c r="FL752" s="42">
        <f t="shared" si="258"/>
        <v>35</v>
      </c>
      <c r="FM752" s="20">
        <f t="shared" si="259"/>
        <v>4.75</v>
      </c>
      <c r="FN752" s="41">
        <v>3.5988589000000001E-2</v>
      </c>
      <c r="FO752" s="20">
        <f t="shared" si="260"/>
        <v>5.2</v>
      </c>
      <c r="FP752" s="20">
        <f t="shared" si="261"/>
        <v>5.7530000000000001</v>
      </c>
      <c r="FQ752" s="20">
        <f t="shared" si="262"/>
        <v>114.12054383898939</v>
      </c>
      <c r="FV752" t="s">
        <v>751</v>
      </c>
      <c r="FW752" s="45">
        <v>925000</v>
      </c>
      <c r="FX752" s="45">
        <v>925000</v>
      </c>
      <c r="FY752">
        <v>820</v>
      </c>
      <c r="FZ752">
        <v>23</v>
      </c>
      <c r="GA752">
        <v>112</v>
      </c>
      <c r="GB752">
        <v>135</v>
      </c>
      <c r="GC752">
        <v>75</v>
      </c>
      <c r="GD752">
        <v>877</v>
      </c>
      <c r="GE752">
        <v>723</v>
      </c>
      <c r="GF752">
        <v>15993</v>
      </c>
      <c r="GG752">
        <v>-2.1</v>
      </c>
      <c r="GH752">
        <v>44.6</v>
      </c>
      <c r="GI752">
        <v>42.5</v>
      </c>
      <c r="GJ752" s="42">
        <f t="shared" si="263"/>
        <v>5.2</v>
      </c>
    </row>
    <row r="753" spans="1:192" x14ac:dyDescent="0.45">
      <c r="A753" s="40">
        <v>35526</v>
      </c>
      <c r="B753" t="s">
        <v>3750</v>
      </c>
      <c r="D753" t="s">
        <v>399</v>
      </c>
      <c r="E753" t="s">
        <v>399</v>
      </c>
      <c r="F753">
        <v>75</v>
      </c>
      <c r="G753">
        <v>210</v>
      </c>
      <c r="H753">
        <v>2015</v>
      </c>
      <c r="I753">
        <v>1</v>
      </c>
      <c r="J753">
        <v>6</v>
      </c>
      <c r="K753" t="s">
        <v>92</v>
      </c>
      <c r="L753">
        <v>2015</v>
      </c>
      <c r="M753">
        <v>20</v>
      </c>
      <c r="N753">
        <v>3</v>
      </c>
      <c r="O753">
        <v>8478401</v>
      </c>
      <c r="P753" t="s">
        <v>3751</v>
      </c>
      <c r="Q753" t="s">
        <v>3752</v>
      </c>
      <c r="R753" t="s">
        <v>3753</v>
      </c>
      <c r="S753" t="s">
        <v>2010</v>
      </c>
      <c r="T753" t="s">
        <v>716</v>
      </c>
      <c r="U753" t="s">
        <v>194</v>
      </c>
      <c r="V753">
        <v>69</v>
      </c>
      <c r="W753">
        <v>8</v>
      </c>
      <c r="X753">
        <v>17</v>
      </c>
      <c r="Y753">
        <v>12</v>
      </c>
      <c r="Z753">
        <v>25</v>
      </c>
      <c r="AA753">
        <v>11</v>
      </c>
      <c r="AB753">
        <v>68</v>
      </c>
      <c r="AC753" s="26">
        <f t="shared" si="242"/>
        <v>0.36231884057971014</v>
      </c>
      <c r="AD753" s="20">
        <f t="shared" si="243"/>
        <v>-0.2676056338028161</v>
      </c>
      <c r="AE753" s="20">
        <v>9.3650000000000002</v>
      </c>
      <c r="AF753">
        <v>-3</v>
      </c>
      <c r="AG753">
        <v>3.3</v>
      </c>
      <c r="AH753">
        <v>30</v>
      </c>
      <c r="AI753">
        <v>1298</v>
      </c>
      <c r="AJ753">
        <v>59497</v>
      </c>
      <c r="AK753" s="20">
        <v>991.61666666666997</v>
      </c>
      <c r="AL753">
        <v>991.62</v>
      </c>
      <c r="AM753">
        <v>992</v>
      </c>
      <c r="AN753" s="26">
        <f t="shared" si="244"/>
        <v>14.371256038647344</v>
      </c>
      <c r="AO753">
        <v>24.04</v>
      </c>
      <c r="AP753" s="41">
        <f t="shared" si="245"/>
        <v>0.625</v>
      </c>
      <c r="AQ753">
        <v>190</v>
      </c>
      <c r="AR753">
        <v>191</v>
      </c>
      <c r="AS753">
        <v>191</v>
      </c>
      <c r="AT753">
        <v>159</v>
      </c>
      <c r="AU753">
        <v>160</v>
      </c>
      <c r="AV753">
        <v>112</v>
      </c>
      <c r="AW753">
        <v>131</v>
      </c>
      <c r="AX753">
        <v>54</v>
      </c>
      <c r="AY753">
        <v>9</v>
      </c>
      <c r="AZ753">
        <v>9</v>
      </c>
      <c r="BA753" s="42">
        <f t="shared" si="246"/>
        <v>18</v>
      </c>
      <c r="BB753">
        <v>11.49</v>
      </c>
      <c r="BC753">
        <v>28.741099999999999</v>
      </c>
      <c r="BD753" s="20">
        <v>265.89999999999998</v>
      </c>
      <c r="BE753" s="20">
        <f t="shared" si="247"/>
        <v>455.9</v>
      </c>
      <c r="BF753" s="20">
        <f t="shared" si="248"/>
        <v>27.585163671567734</v>
      </c>
      <c r="BG753">
        <v>333</v>
      </c>
      <c r="BH753">
        <v>301</v>
      </c>
      <c r="BI753">
        <v>290</v>
      </c>
      <c r="BJ753" s="41">
        <f t="shared" si="249"/>
        <v>0.5345104333868379</v>
      </c>
      <c r="BK753">
        <v>70</v>
      </c>
      <c r="BL753">
        <v>70</v>
      </c>
      <c r="BM753">
        <v>49</v>
      </c>
      <c r="BN753" s="42">
        <f t="shared" si="250"/>
        <v>21</v>
      </c>
      <c r="BO753">
        <v>48</v>
      </c>
      <c r="BP753">
        <v>34</v>
      </c>
      <c r="BQ753">
        <v>37</v>
      </c>
      <c r="BR753">
        <v>22</v>
      </c>
      <c r="BS753" s="41">
        <f t="shared" si="251"/>
        <v>3.0898876404494381E-2</v>
      </c>
      <c r="BT753">
        <v>318</v>
      </c>
      <c r="BU753">
        <v>407</v>
      </c>
      <c r="BV753" s="41">
        <f t="shared" si="252"/>
        <v>0.43862068965517242</v>
      </c>
      <c r="BW753">
        <v>119</v>
      </c>
      <c r="BX753">
        <v>119</v>
      </c>
      <c r="BY753">
        <v>102</v>
      </c>
      <c r="BZ753">
        <v>147</v>
      </c>
      <c r="CA753">
        <v>97</v>
      </c>
      <c r="CB753">
        <v>141</v>
      </c>
      <c r="CC753">
        <v>89</v>
      </c>
      <c r="CD753">
        <v>111</v>
      </c>
      <c r="CE753">
        <v>120</v>
      </c>
      <c r="CF753">
        <v>147</v>
      </c>
      <c r="CG753">
        <v>195</v>
      </c>
      <c r="CH753">
        <v>258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5</v>
      </c>
      <c r="CT753">
        <v>0</v>
      </c>
      <c r="CU753">
        <v>0</v>
      </c>
      <c r="CV753">
        <v>2</v>
      </c>
      <c r="CW753">
        <v>0</v>
      </c>
      <c r="CX753">
        <v>4</v>
      </c>
      <c r="CY753">
        <v>4</v>
      </c>
      <c r="CZ753">
        <v>40</v>
      </c>
      <c r="DA753">
        <v>10</v>
      </c>
      <c r="DB753">
        <v>0</v>
      </c>
      <c r="DC753">
        <v>6</v>
      </c>
      <c r="DD753">
        <v>45</v>
      </c>
      <c r="DE753">
        <v>10</v>
      </c>
      <c r="DF753">
        <v>3</v>
      </c>
      <c r="DG753">
        <v>38</v>
      </c>
      <c r="DH753">
        <v>14</v>
      </c>
      <c r="DI753">
        <v>6</v>
      </c>
      <c r="DJ753">
        <v>13</v>
      </c>
      <c r="DK753">
        <v>13</v>
      </c>
      <c r="DL753">
        <v>0</v>
      </c>
      <c r="DM753">
        <v>6</v>
      </c>
      <c r="DN753">
        <v>6</v>
      </c>
      <c r="DO753">
        <v>0</v>
      </c>
      <c r="DP753" s="42">
        <f t="shared" si="253"/>
        <v>-8</v>
      </c>
      <c r="DQ753" s="20">
        <v>-8.9090000000000007</v>
      </c>
      <c r="DR753">
        <v>14</v>
      </c>
      <c r="DS753">
        <v>0</v>
      </c>
      <c r="DT753">
        <v>0</v>
      </c>
      <c r="DU753">
        <v>0</v>
      </c>
      <c r="DV753">
        <v>0</v>
      </c>
      <c r="DW753">
        <v>930</v>
      </c>
      <c r="DX753">
        <v>923</v>
      </c>
      <c r="DY753">
        <v>742</v>
      </c>
      <c r="DZ753">
        <v>690</v>
      </c>
      <c r="EA753">
        <v>526</v>
      </c>
      <c r="EB753">
        <v>502</v>
      </c>
      <c r="EC753">
        <v>47.64</v>
      </c>
      <c r="ED753">
        <v>41.3</v>
      </c>
      <c r="EE753">
        <v>40</v>
      </c>
      <c r="EF753">
        <v>39</v>
      </c>
      <c r="EG753" s="41">
        <f t="shared" si="254"/>
        <v>7.6045627376425853E-2</v>
      </c>
      <c r="EH753" s="43">
        <f t="shared" si="255"/>
        <v>0.92231075697211151</v>
      </c>
      <c r="EI753" s="44">
        <f t="shared" si="256"/>
        <v>0.99835638434853735</v>
      </c>
      <c r="EJ753">
        <v>930</v>
      </c>
      <c r="EK753">
        <v>920</v>
      </c>
      <c r="EL753">
        <v>742</v>
      </c>
      <c r="EM753">
        <v>687</v>
      </c>
      <c r="EN753">
        <v>527</v>
      </c>
      <c r="EO753">
        <v>500</v>
      </c>
      <c r="EP753">
        <v>41</v>
      </c>
      <c r="EQ753">
        <v>39</v>
      </c>
      <c r="ER753">
        <v>482</v>
      </c>
      <c r="ES753">
        <v>473</v>
      </c>
      <c r="ET753">
        <v>187</v>
      </c>
      <c r="EU753">
        <v>145</v>
      </c>
      <c r="EV753">
        <v>24</v>
      </c>
      <c r="EW753">
        <v>27</v>
      </c>
      <c r="EX753">
        <v>66</v>
      </c>
      <c r="EY753">
        <v>63</v>
      </c>
      <c r="EZ753">
        <v>0.7</v>
      </c>
      <c r="FA753">
        <v>1.1000000000000001</v>
      </c>
      <c r="FB753">
        <v>1.8</v>
      </c>
      <c r="FC753" s="20">
        <v>21.21</v>
      </c>
      <c r="FD753" s="26">
        <f t="shared" si="257"/>
        <v>0.30739130434782608</v>
      </c>
      <c r="FE753">
        <v>1.5958000000000001</v>
      </c>
      <c r="FF753">
        <v>0.03</v>
      </c>
      <c r="FG753">
        <v>-0.03</v>
      </c>
      <c r="FH753">
        <v>0</v>
      </c>
      <c r="FI753">
        <v>1</v>
      </c>
      <c r="FJ753">
        <v>0</v>
      </c>
      <c r="FK753">
        <v>0</v>
      </c>
      <c r="FL753" s="42">
        <f t="shared" si="258"/>
        <v>122</v>
      </c>
      <c r="FM753" s="20">
        <f t="shared" si="259"/>
        <v>7.6428571428571432</v>
      </c>
      <c r="FN753" s="41">
        <v>4.0456367600000001E-2</v>
      </c>
      <c r="FO753" s="20">
        <f t="shared" si="260"/>
        <v>22</v>
      </c>
      <c r="FP753" s="20">
        <f t="shared" si="261"/>
        <v>23.2182</v>
      </c>
      <c r="FQ753" s="20">
        <f t="shared" si="262"/>
        <v>112.11956192896473</v>
      </c>
      <c r="FR753">
        <v>4</v>
      </c>
      <c r="FS753" t="s">
        <v>189</v>
      </c>
      <c r="FT753">
        <v>195</v>
      </c>
      <c r="FV753" t="s">
        <v>751</v>
      </c>
      <c r="FW753" s="45">
        <v>925000</v>
      </c>
      <c r="FX753" s="45">
        <v>894167</v>
      </c>
      <c r="FY753">
        <v>140</v>
      </c>
      <c r="FZ753">
        <v>16</v>
      </c>
      <c r="GA753">
        <v>35</v>
      </c>
      <c r="GB753">
        <v>51</v>
      </c>
      <c r="GC753">
        <v>-16</v>
      </c>
      <c r="GD753">
        <v>49</v>
      </c>
      <c r="GE753">
        <v>198</v>
      </c>
      <c r="GF753">
        <v>2010</v>
      </c>
      <c r="GG753">
        <v>1.7000000000000002</v>
      </c>
      <c r="GH753">
        <v>2</v>
      </c>
      <c r="GI753">
        <v>3.7</v>
      </c>
      <c r="GJ753" s="42">
        <f t="shared" si="263"/>
        <v>22</v>
      </c>
    </row>
    <row r="754" spans="1:192" x14ac:dyDescent="0.45">
      <c r="A754" s="40">
        <v>35443</v>
      </c>
      <c r="B754" t="s">
        <v>144</v>
      </c>
      <c r="C754" t="s">
        <v>145</v>
      </c>
      <c r="D754" t="s">
        <v>91</v>
      </c>
      <c r="E754" t="s">
        <v>91</v>
      </c>
      <c r="F754">
        <v>73</v>
      </c>
      <c r="G754">
        <v>192</v>
      </c>
      <c r="H754">
        <v>2015</v>
      </c>
      <c r="I754">
        <v>1</v>
      </c>
      <c r="J754">
        <v>1</v>
      </c>
      <c r="K754" t="s">
        <v>92</v>
      </c>
      <c r="L754">
        <v>2015</v>
      </c>
      <c r="M754">
        <v>21</v>
      </c>
      <c r="N754">
        <v>3</v>
      </c>
      <c r="O754">
        <v>8478402</v>
      </c>
      <c r="P754" t="s">
        <v>3754</v>
      </c>
      <c r="Q754" t="s">
        <v>3755</v>
      </c>
      <c r="R754" t="s">
        <v>3756</v>
      </c>
      <c r="S754" t="s">
        <v>283</v>
      </c>
      <c r="T754" t="s">
        <v>716</v>
      </c>
      <c r="U754" t="s">
        <v>166</v>
      </c>
      <c r="V754">
        <v>82</v>
      </c>
      <c r="W754">
        <v>41</v>
      </c>
      <c r="X754">
        <v>67</v>
      </c>
      <c r="Y754">
        <v>39</v>
      </c>
      <c r="Z754">
        <v>108</v>
      </c>
      <c r="AA754">
        <v>1</v>
      </c>
      <c r="AB754">
        <v>0</v>
      </c>
      <c r="AC754" s="26">
        <f t="shared" si="242"/>
        <v>1.3170731707317074</v>
      </c>
      <c r="AD754" s="20">
        <f t="shared" si="243"/>
        <v>12.440944881889763</v>
      </c>
      <c r="AE754" s="20">
        <v>40.634999999999998</v>
      </c>
      <c r="AF754">
        <v>20</v>
      </c>
      <c r="AG754">
        <v>13.7</v>
      </c>
      <c r="AH754">
        <v>26</v>
      </c>
      <c r="AI754">
        <v>1940</v>
      </c>
      <c r="AJ754">
        <v>106034</v>
      </c>
      <c r="AK754" s="20">
        <v>1766.8</v>
      </c>
      <c r="AL754">
        <v>1765.9</v>
      </c>
      <c r="AM754">
        <v>1767</v>
      </c>
      <c r="AN754" s="26">
        <f t="shared" si="244"/>
        <v>21.551626016260162</v>
      </c>
      <c r="AO754">
        <v>35.51</v>
      </c>
      <c r="AP754" s="41">
        <f t="shared" si="245"/>
        <v>0.8925619834710744</v>
      </c>
      <c r="AQ754">
        <v>434</v>
      </c>
      <c r="AR754">
        <v>433</v>
      </c>
      <c r="AS754">
        <v>434</v>
      </c>
      <c r="AT754">
        <v>357</v>
      </c>
      <c r="AU754">
        <v>357</v>
      </c>
      <c r="AV754">
        <v>275</v>
      </c>
      <c r="AW754">
        <v>331</v>
      </c>
      <c r="AX754">
        <v>173</v>
      </c>
      <c r="AY754">
        <v>18</v>
      </c>
      <c r="AZ754">
        <v>34</v>
      </c>
      <c r="BA754" s="42">
        <f t="shared" si="246"/>
        <v>52</v>
      </c>
      <c r="BB754">
        <v>36.46</v>
      </c>
      <c r="BC754">
        <v>19.949100000000001</v>
      </c>
      <c r="BD754" s="20">
        <v>590.9</v>
      </c>
      <c r="BE754" s="20">
        <f t="shared" si="247"/>
        <v>1024.9000000000001</v>
      </c>
      <c r="BF754" s="20">
        <f t="shared" si="248"/>
        <v>34.823036412027861</v>
      </c>
      <c r="BG754">
        <v>746</v>
      </c>
      <c r="BH754">
        <v>545</v>
      </c>
      <c r="BI754">
        <v>475</v>
      </c>
      <c r="BJ754" s="41">
        <f t="shared" si="249"/>
        <v>0.61097461097461092</v>
      </c>
      <c r="BK754">
        <v>28</v>
      </c>
      <c r="BL754">
        <v>28</v>
      </c>
      <c r="BM754">
        <v>118</v>
      </c>
      <c r="BN754" s="42">
        <f t="shared" si="250"/>
        <v>-90</v>
      </c>
      <c r="BO754">
        <v>82</v>
      </c>
      <c r="BP754">
        <v>67</v>
      </c>
      <c r="BQ754">
        <v>111</v>
      </c>
      <c r="BR754">
        <v>46</v>
      </c>
      <c r="BS754" s="41">
        <f t="shared" si="251"/>
        <v>3.6334913112164295E-2</v>
      </c>
      <c r="BT754">
        <v>376</v>
      </c>
      <c r="BU754">
        <v>533</v>
      </c>
      <c r="BV754" s="41">
        <f t="shared" si="252"/>
        <v>0.41364136413641361</v>
      </c>
      <c r="BW754">
        <v>92</v>
      </c>
      <c r="BX754">
        <v>152</v>
      </c>
      <c r="BY754">
        <v>161</v>
      </c>
      <c r="BZ754">
        <v>231</v>
      </c>
      <c r="CA754">
        <v>123</v>
      </c>
      <c r="CB754">
        <v>150</v>
      </c>
      <c r="CC754">
        <v>102</v>
      </c>
      <c r="CD754">
        <v>140</v>
      </c>
      <c r="CE754">
        <v>122</v>
      </c>
      <c r="CF754">
        <v>183</v>
      </c>
      <c r="CG754">
        <v>243</v>
      </c>
      <c r="CH754">
        <v>341</v>
      </c>
      <c r="CI754">
        <v>3</v>
      </c>
      <c r="CJ754">
        <v>2</v>
      </c>
      <c r="CK754">
        <v>8</v>
      </c>
      <c r="CL754">
        <v>7</v>
      </c>
      <c r="CM754">
        <v>2</v>
      </c>
      <c r="CN754">
        <v>0</v>
      </c>
      <c r="CO754">
        <v>1</v>
      </c>
      <c r="CP754">
        <v>3</v>
      </c>
      <c r="CQ754">
        <v>0</v>
      </c>
      <c r="CR754">
        <v>1</v>
      </c>
      <c r="CS754">
        <v>9</v>
      </c>
      <c r="CT754">
        <v>3</v>
      </c>
      <c r="CU754">
        <v>0</v>
      </c>
      <c r="CV754">
        <v>25</v>
      </c>
      <c r="CW754">
        <v>2</v>
      </c>
      <c r="CX754">
        <v>7</v>
      </c>
      <c r="CY754">
        <v>5</v>
      </c>
      <c r="CZ754">
        <v>68</v>
      </c>
      <c r="DA754">
        <v>38</v>
      </c>
      <c r="DB754">
        <v>5</v>
      </c>
      <c r="DC754">
        <v>7</v>
      </c>
      <c r="DD754">
        <v>40</v>
      </c>
      <c r="DE754">
        <v>14</v>
      </c>
      <c r="DF754">
        <v>3</v>
      </c>
      <c r="DG754">
        <v>168</v>
      </c>
      <c r="DH754">
        <v>9</v>
      </c>
      <c r="DI754">
        <v>35</v>
      </c>
      <c r="DJ754">
        <v>8</v>
      </c>
      <c r="DK754">
        <v>8</v>
      </c>
      <c r="DL754">
        <v>0</v>
      </c>
      <c r="DM754">
        <v>36</v>
      </c>
      <c r="DN754">
        <v>36</v>
      </c>
      <c r="DO754">
        <v>0</v>
      </c>
      <c r="DP754" s="42">
        <f t="shared" si="253"/>
        <v>26</v>
      </c>
      <c r="DQ754" s="20">
        <v>21.966999999999999</v>
      </c>
      <c r="DR754">
        <v>8</v>
      </c>
      <c r="DS754">
        <v>0</v>
      </c>
      <c r="DT754">
        <v>0</v>
      </c>
      <c r="DU754">
        <v>0</v>
      </c>
      <c r="DV754">
        <v>1</v>
      </c>
      <c r="DW754">
        <v>2129</v>
      </c>
      <c r="DX754">
        <v>1655</v>
      </c>
      <c r="DY754">
        <v>1632</v>
      </c>
      <c r="DZ754">
        <v>1220</v>
      </c>
      <c r="EA754">
        <v>1166</v>
      </c>
      <c r="EB754">
        <v>894</v>
      </c>
      <c r="EC754">
        <v>130.56</v>
      </c>
      <c r="ED754">
        <v>96.27</v>
      </c>
      <c r="EE754">
        <v>121</v>
      </c>
      <c r="EF754">
        <v>89</v>
      </c>
      <c r="EG754" s="41">
        <f t="shared" si="254"/>
        <v>0.10377358490566038</v>
      </c>
      <c r="EH754" s="43">
        <f t="shared" si="255"/>
        <v>0.90044742729306493</v>
      </c>
      <c r="EI754" s="44">
        <f t="shared" si="256"/>
        <v>1.0042210121987254</v>
      </c>
      <c r="EJ754">
        <v>2134</v>
      </c>
      <c r="EK754">
        <v>1655</v>
      </c>
      <c r="EL754">
        <v>1637</v>
      </c>
      <c r="EM754">
        <v>1220</v>
      </c>
      <c r="EN754">
        <v>1169</v>
      </c>
      <c r="EO754">
        <v>894</v>
      </c>
      <c r="EP754">
        <v>122</v>
      </c>
      <c r="EQ754">
        <v>90</v>
      </c>
      <c r="ER754">
        <v>1184</v>
      </c>
      <c r="ES754">
        <v>890</v>
      </c>
      <c r="ET754">
        <v>524</v>
      </c>
      <c r="EU754">
        <v>369</v>
      </c>
      <c r="EV754">
        <v>66</v>
      </c>
      <c r="EW754">
        <v>47</v>
      </c>
      <c r="EX754">
        <v>82</v>
      </c>
      <c r="EY754">
        <v>119</v>
      </c>
      <c r="EZ754">
        <v>10.5</v>
      </c>
      <c r="FA754">
        <v>2.6</v>
      </c>
      <c r="FB754">
        <v>13.1</v>
      </c>
      <c r="FC754" s="20">
        <v>108.31</v>
      </c>
      <c r="FD754" s="26">
        <f t="shared" si="257"/>
        <v>1.3208536585365853</v>
      </c>
      <c r="FE754">
        <v>18.136500000000002</v>
      </c>
      <c r="FF754">
        <v>7.86</v>
      </c>
      <c r="FG754">
        <v>-0.7</v>
      </c>
      <c r="FH754">
        <v>7.16</v>
      </c>
      <c r="FI754">
        <v>6</v>
      </c>
      <c r="FJ754">
        <v>4</v>
      </c>
      <c r="FK754">
        <v>3</v>
      </c>
      <c r="FL754" s="42">
        <f t="shared" si="258"/>
        <v>100</v>
      </c>
      <c r="FM754" s="20">
        <f t="shared" si="259"/>
        <v>17.375</v>
      </c>
      <c r="FN754" s="41">
        <v>0.21808510640000001</v>
      </c>
      <c r="FO754" s="20">
        <f t="shared" si="260"/>
        <v>105.4</v>
      </c>
      <c r="FP754" s="20">
        <f t="shared" si="261"/>
        <v>112.3934</v>
      </c>
      <c r="FQ754" s="20">
        <f t="shared" si="262"/>
        <v>128.56900164222208</v>
      </c>
      <c r="FV754" t="s">
        <v>711</v>
      </c>
      <c r="FW754" s="45">
        <v>925000</v>
      </c>
      <c r="FX754" s="45">
        <v>925000</v>
      </c>
      <c r="FY754">
        <v>209</v>
      </c>
      <c r="FZ754">
        <v>87</v>
      </c>
      <c r="GA754">
        <v>169</v>
      </c>
      <c r="GB754">
        <v>256</v>
      </c>
      <c r="GC754">
        <v>46</v>
      </c>
      <c r="GD754">
        <v>70</v>
      </c>
      <c r="GE754">
        <v>630</v>
      </c>
      <c r="GF754">
        <v>4350</v>
      </c>
      <c r="GG754">
        <v>25</v>
      </c>
      <c r="GH754">
        <v>6.7</v>
      </c>
      <c r="GI754">
        <v>31.7</v>
      </c>
      <c r="GJ754" s="42">
        <f t="shared" si="263"/>
        <v>105.4</v>
      </c>
    </row>
    <row r="755" spans="1:192" x14ac:dyDescent="0.45">
      <c r="A755" s="40">
        <v>35366</v>
      </c>
      <c r="B755" t="s">
        <v>3757</v>
      </c>
      <c r="C755" t="s">
        <v>175</v>
      </c>
      <c r="D755" t="s">
        <v>107</v>
      </c>
      <c r="E755" t="s">
        <v>107</v>
      </c>
      <c r="F755">
        <v>74</v>
      </c>
      <c r="G755">
        <v>206</v>
      </c>
      <c r="H755">
        <v>2015</v>
      </c>
      <c r="I755">
        <v>1</v>
      </c>
      <c r="J755">
        <v>2</v>
      </c>
      <c r="K755" t="s">
        <v>202</v>
      </c>
      <c r="L755">
        <v>2015</v>
      </c>
      <c r="M755">
        <v>21</v>
      </c>
      <c r="N755">
        <v>3</v>
      </c>
      <c r="O755">
        <v>8478403</v>
      </c>
      <c r="P755" t="s">
        <v>3758</v>
      </c>
      <c r="Q755" t="s">
        <v>3759</v>
      </c>
      <c r="R755" t="s">
        <v>3760</v>
      </c>
      <c r="S755" t="s">
        <v>2783</v>
      </c>
      <c r="T755" t="s">
        <v>716</v>
      </c>
      <c r="U755" t="s">
        <v>313</v>
      </c>
      <c r="V755">
        <v>67</v>
      </c>
      <c r="W755">
        <v>25</v>
      </c>
      <c r="X755">
        <v>39</v>
      </c>
      <c r="Y755">
        <v>23</v>
      </c>
      <c r="Z755">
        <v>64</v>
      </c>
      <c r="AA755">
        <v>1</v>
      </c>
      <c r="AB755">
        <v>0</v>
      </c>
      <c r="AC755" s="26">
        <f t="shared" si="242"/>
        <v>0.95522388059701491</v>
      </c>
      <c r="AD755" s="20">
        <f t="shared" si="243"/>
        <v>10.683098591549296</v>
      </c>
      <c r="AE755" s="20">
        <v>24.236000000000001</v>
      </c>
      <c r="AF755">
        <v>-25</v>
      </c>
      <c r="AG755">
        <v>0.2</v>
      </c>
      <c r="AH755">
        <v>32</v>
      </c>
      <c r="AI755">
        <v>1558</v>
      </c>
      <c r="AJ755">
        <v>80976</v>
      </c>
      <c r="AK755" s="20">
        <v>1349.6</v>
      </c>
      <c r="AL755">
        <v>1349.57</v>
      </c>
      <c r="AM755">
        <v>1350</v>
      </c>
      <c r="AN755" s="26">
        <f t="shared" si="244"/>
        <v>20.143283582089552</v>
      </c>
      <c r="AO755">
        <v>33.380000000000003</v>
      </c>
      <c r="AP755" s="41">
        <f t="shared" si="245"/>
        <v>0.72727272727272729</v>
      </c>
      <c r="AQ755">
        <v>434</v>
      </c>
      <c r="AR755">
        <v>433</v>
      </c>
      <c r="AS755">
        <v>434</v>
      </c>
      <c r="AT755">
        <v>338</v>
      </c>
      <c r="AU755">
        <v>338</v>
      </c>
      <c r="AV755">
        <v>246</v>
      </c>
      <c r="AW755">
        <v>206</v>
      </c>
      <c r="AX755">
        <v>54</v>
      </c>
      <c r="AY755">
        <v>6</v>
      </c>
      <c r="AZ755">
        <v>21</v>
      </c>
      <c r="BA755" s="42">
        <f t="shared" si="246"/>
        <v>27</v>
      </c>
      <c r="BB755">
        <v>19.579999999999998</v>
      </c>
      <c r="BC755">
        <v>34.227600000000002</v>
      </c>
      <c r="BD755" s="20">
        <v>367.3</v>
      </c>
      <c r="BE755" s="20">
        <f t="shared" si="247"/>
        <v>801.3</v>
      </c>
      <c r="BF755" s="20">
        <f t="shared" si="248"/>
        <v>35.624680453774168</v>
      </c>
      <c r="BG755">
        <v>711</v>
      </c>
      <c r="BH755">
        <v>416</v>
      </c>
      <c r="BI755">
        <v>319</v>
      </c>
      <c r="BJ755" s="41">
        <f t="shared" si="249"/>
        <v>0.69029126213592229</v>
      </c>
      <c r="BK755">
        <v>52</v>
      </c>
      <c r="BL755">
        <v>52</v>
      </c>
      <c r="BM755">
        <v>62</v>
      </c>
      <c r="BN755" s="42">
        <f t="shared" si="250"/>
        <v>-10</v>
      </c>
      <c r="BO755">
        <v>92</v>
      </c>
      <c r="BP755">
        <v>61</v>
      </c>
      <c r="BQ755">
        <v>38</v>
      </c>
      <c r="BR755">
        <v>35</v>
      </c>
      <c r="BS755" s="41">
        <f t="shared" si="251"/>
        <v>3.7756202804746494E-2</v>
      </c>
      <c r="BT755">
        <v>347</v>
      </c>
      <c r="BU755">
        <v>489</v>
      </c>
      <c r="BV755" s="41">
        <f t="shared" si="252"/>
        <v>0.4150717703349282</v>
      </c>
      <c r="BW755">
        <v>84</v>
      </c>
      <c r="BX755">
        <v>120</v>
      </c>
      <c r="BY755">
        <v>145</v>
      </c>
      <c r="BZ755">
        <v>191</v>
      </c>
      <c r="CA755">
        <v>118</v>
      </c>
      <c r="CB755">
        <v>178</v>
      </c>
      <c r="CC755">
        <v>114</v>
      </c>
      <c r="CD755">
        <v>148</v>
      </c>
      <c r="CE755">
        <v>118</v>
      </c>
      <c r="CF755">
        <v>172</v>
      </c>
      <c r="CG755">
        <v>211</v>
      </c>
      <c r="CH755">
        <v>294</v>
      </c>
      <c r="CI755">
        <v>1</v>
      </c>
      <c r="CJ755">
        <v>1</v>
      </c>
      <c r="CK755">
        <v>4</v>
      </c>
      <c r="CL755">
        <v>4</v>
      </c>
      <c r="CM755">
        <v>4</v>
      </c>
      <c r="CN755">
        <v>0</v>
      </c>
      <c r="CO755">
        <v>1</v>
      </c>
      <c r="CP755">
        <v>3</v>
      </c>
      <c r="CQ755">
        <v>0</v>
      </c>
      <c r="CR755">
        <v>2</v>
      </c>
      <c r="CS755">
        <v>3</v>
      </c>
      <c r="CT755">
        <v>2</v>
      </c>
      <c r="CU755">
        <v>0</v>
      </c>
      <c r="CV755">
        <v>15</v>
      </c>
      <c r="CW755">
        <v>1</v>
      </c>
      <c r="CX755">
        <v>4</v>
      </c>
      <c r="CY755">
        <v>8</v>
      </c>
      <c r="CZ755">
        <v>79</v>
      </c>
      <c r="DA755">
        <v>27</v>
      </c>
      <c r="DB755">
        <v>1</v>
      </c>
      <c r="DC755">
        <v>23</v>
      </c>
      <c r="DD755">
        <v>40</v>
      </c>
      <c r="DE755">
        <v>5</v>
      </c>
      <c r="DF755">
        <v>2</v>
      </c>
      <c r="DG755">
        <v>148</v>
      </c>
      <c r="DH755">
        <v>12</v>
      </c>
      <c r="DI755">
        <v>22</v>
      </c>
      <c r="DJ755">
        <v>12</v>
      </c>
      <c r="DK755">
        <v>12</v>
      </c>
      <c r="DL755">
        <v>0</v>
      </c>
      <c r="DM755">
        <v>24</v>
      </c>
      <c r="DN755">
        <v>24</v>
      </c>
      <c r="DO755">
        <v>0</v>
      </c>
      <c r="DP755" s="42">
        <f t="shared" si="253"/>
        <v>10</v>
      </c>
      <c r="DQ755" s="20">
        <v>4.58</v>
      </c>
      <c r="DR755">
        <v>11</v>
      </c>
      <c r="DS755">
        <v>0</v>
      </c>
      <c r="DT755">
        <v>0</v>
      </c>
      <c r="DU755">
        <v>1</v>
      </c>
      <c r="DV755">
        <v>0</v>
      </c>
      <c r="DW755">
        <v>1498</v>
      </c>
      <c r="DX755">
        <v>1136</v>
      </c>
      <c r="DY755">
        <v>1172</v>
      </c>
      <c r="DZ755">
        <v>892</v>
      </c>
      <c r="EA755">
        <v>860</v>
      </c>
      <c r="EB755">
        <v>658</v>
      </c>
      <c r="EC755">
        <v>81.91</v>
      </c>
      <c r="ED755">
        <v>68.56</v>
      </c>
      <c r="EE755">
        <v>88</v>
      </c>
      <c r="EF755">
        <v>80</v>
      </c>
      <c r="EG755" s="41">
        <f t="shared" si="254"/>
        <v>0.10232558139534884</v>
      </c>
      <c r="EH755" s="43">
        <f t="shared" si="255"/>
        <v>0.87841945288753798</v>
      </c>
      <c r="EI755" s="44">
        <f t="shared" si="256"/>
        <v>0.98074503428288684</v>
      </c>
      <c r="EJ755">
        <v>1503</v>
      </c>
      <c r="EK755">
        <v>1136</v>
      </c>
      <c r="EL755">
        <v>1176</v>
      </c>
      <c r="EM755">
        <v>892</v>
      </c>
      <c r="EN755">
        <v>862</v>
      </c>
      <c r="EO755">
        <v>658</v>
      </c>
      <c r="EP755">
        <v>88</v>
      </c>
      <c r="EQ755">
        <v>80</v>
      </c>
      <c r="ER755">
        <v>761</v>
      </c>
      <c r="ES755">
        <v>542</v>
      </c>
      <c r="ET755">
        <v>302</v>
      </c>
      <c r="EU755">
        <v>224</v>
      </c>
      <c r="EV755">
        <v>51</v>
      </c>
      <c r="EW755">
        <v>44</v>
      </c>
      <c r="EX755">
        <v>81</v>
      </c>
      <c r="EY755">
        <v>96</v>
      </c>
      <c r="EZ755">
        <v>5.5</v>
      </c>
      <c r="FA755">
        <v>1</v>
      </c>
      <c r="FB755">
        <v>6.5</v>
      </c>
      <c r="FC755" s="20">
        <v>61.28</v>
      </c>
      <c r="FD755" s="26">
        <f t="shared" si="257"/>
        <v>0.91462686567164175</v>
      </c>
      <c r="FE755">
        <v>9.2286999999999999</v>
      </c>
      <c r="FF755">
        <v>1.0900000000000001</v>
      </c>
      <c r="FG755">
        <v>0.01</v>
      </c>
      <c r="FH755">
        <v>1.1000000000000001</v>
      </c>
      <c r="FL755" s="42">
        <f t="shared" si="258"/>
        <v>119</v>
      </c>
      <c r="FM755" s="20">
        <f t="shared" si="259"/>
        <v>8.1818181818181817</v>
      </c>
      <c r="FN755" s="41">
        <v>0.17686135800000002</v>
      </c>
      <c r="FO755" s="20">
        <f t="shared" si="260"/>
        <v>60.8</v>
      </c>
      <c r="FP755" s="20">
        <f t="shared" si="261"/>
        <v>64.915999999999997</v>
      </c>
      <c r="FQ755" s="20">
        <f t="shared" si="262"/>
        <v>117.10396644857251</v>
      </c>
      <c r="FR755">
        <v>4</v>
      </c>
      <c r="FS755" t="s">
        <v>136</v>
      </c>
      <c r="FT755">
        <v>195</v>
      </c>
      <c r="FV755" t="s">
        <v>711</v>
      </c>
      <c r="FW755" s="45">
        <v>925000</v>
      </c>
      <c r="FX755" s="45">
        <v>925000</v>
      </c>
      <c r="FY755">
        <v>209</v>
      </c>
      <c r="FZ755">
        <v>73</v>
      </c>
      <c r="GA755">
        <v>104</v>
      </c>
      <c r="GB755">
        <v>177</v>
      </c>
      <c r="GC755">
        <v>-54</v>
      </c>
      <c r="GD755">
        <v>76</v>
      </c>
      <c r="GE755">
        <v>733</v>
      </c>
      <c r="GF755">
        <v>4114</v>
      </c>
      <c r="GG755">
        <v>16</v>
      </c>
      <c r="GH755">
        <v>3.4</v>
      </c>
      <c r="GI755">
        <v>19.399999999999999</v>
      </c>
      <c r="GJ755" s="42">
        <f t="shared" si="263"/>
        <v>60.8</v>
      </c>
    </row>
    <row r="756" spans="1:192" x14ac:dyDescent="0.45">
      <c r="A756" s="40">
        <v>33979</v>
      </c>
      <c r="B756" t="s">
        <v>2919</v>
      </c>
      <c r="D756" t="s">
        <v>246</v>
      </c>
      <c r="E756" t="s">
        <v>246</v>
      </c>
      <c r="F756">
        <v>71</v>
      </c>
      <c r="G756">
        <v>188</v>
      </c>
      <c r="H756">
        <v>2011</v>
      </c>
      <c r="I756">
        <v>4</v>
      </c>
      <c r="J756">
        <v>114</v>
      </c>
      <c r="K756" t="s">
        <v>92</v>
      </c>
      <c r="L756">
        <v>2014</v>
      </c>
      <c r="M756">
        <v>25</v>
      </c>
      <c r="N756">
        <v>4</v>
      </c>
      <c r="O756">
        <v>8476356</v>
      </c>
      <c r="P756" t="s">
        <v>3761</v>
      </c>
      <c r="Q756" t="s">
        <v>3762</v>
      </c>
      <c r="R756" t="s">
        <v>3763</v>
      </c>
      <c r="S756" t="s">
        <v>3764</v>
      </c>
      <c r="T756" t="s">
        <v>949</v>
      </c>
      <c r="U756" t="s">
        <v>3765</v>
      </c>
      <c r="V756">
        <v>78</v>
      </c>
      <c r="W756">
        <v>12</v>
      </c>
      <c r="X756">
        <v>13</v>
      </c>
      <c r="Y756">
        <v>10</v>
      </c>
      <c r="Z756">
        <v>25</v>
      </c>
      <c r="AA756">
        <v>0</v>
      </c>
      <c r="AB756">
        <v>0</v>
      </c>
      <c r="AC756" s="26">
        <f t="shared" si="242"/>
        <v>0.32051282051282054</v>
      </c>
      <c r="AD756" s="20">
        <f t="shared" si="243"/>
        <v>-5.6666666666666679</v>
      </c>
      <c r="AE756" s="20">
        <v>9.8559999999999999</v>
      </c>
      <c r="AF756">
        <v>-12</v>
      </c>
      <c r="AG756">
        <v>-7.6</v>
      </c>
      <c r="AH756">
        <v>6</v>
      </c>
      <c r="AI756">
        <v>1692</v>
      </c>
      <c r="AJ756">
        <v>68573</v>
      </c>
      <c r="AK756" s="20">
        <v>1142.8833333333</v>
      </c>
      <c r="AL756">
        <v>1142.07</v>
      </c>
      <c r="AM756">
        <v>1143</v>
      </c>
      <c r="AN756" s="26">
        <f t="shared" si="244"/>
        <v>14.652350427350429</v>
      </c>
      <c r="AO756">
        <v>24.43</v>
      </c>
      <c r="AP756" s="41">
        <f t="shared" si="245"/>
        <v>0.64102564102564108</v>
      </c>
      <c r="AQ756">
        <v>213</v>
      </c>
      <c r="AR756">
        <v>213</v>
      </c>
      <c r="AS756">
        <v>213</v>
      </c>
      <c r="AT756">
        <v>167</v>
      </c>
      <c r="AU756">
        <v>167</v>
      </c>
      <c r="AV756">
        <v>114</v>
      </c>
      <c r="AW756">
        <v>117</v>
      </c>
      <c r="AX756">
        <v>66</v>
      </c>
      <c r="AY756">
        <v>11</v>
      </c>
      <c r="AZ756">
        <v>17</v>
      </c>
      <c r="BA756" s="42">
        <f t="shared" si="246"/>
        <v>28</v>
      </c>
      <c r="BB756">
        <v>12.73</v>
      </c>
      <c r="BC756">
        <v>26.5351</v>
      </c>
      <c r="BD756" s="20">
        <v>259.39999999999998</v>
      </c>
      <c r="BE756" s="20">
        <f t="shared" si="247"/>
        <v>472.4</v>
      </c>
      <c r="BF756" s="20">
        <f t="shared" si="248"/>
        <v>24.818093461871864</v>
      </c>
      <c r="BG756">
        <v>343</v>
      </c>
      <c r="BH756">
        <v>375</v>
      </c>
      <c r="BI756">
        <v>438</v>
      </c>
      <c r="BJ756" s="41">
        <f t="shared" si="249"/>
        <v>0.43918053777208704</v>
      </c>
      <c r="BK756">
        <v>96</v>
      </c>
      <c r="BL756">
        <v>96</v>
      </c>
      <c r="BM756">
        <v>90</v>
      </c>
      <c r="BN756" s="42">
        <f t="shared" si="250"/>
        <v>6</v>
      </c>
      <c r="BO756">
        <v>53</v>
      </c>
      <c r="BP756">
        <v>8</v>
      </c>
      <c r="BQ756">
        <v>18</v>
      </c>
      <c r="BR756">
        <v>41</v>
      </c>
      <c r="BS756" s="41">
        <f t="shared" si="251"/>
        <v>4.2797494780793317E-2</v>
      </c>
      <c r="BT756">
        <v>22</v>
      </c>
      <c r="BU756">
        <v>24</v>
      </c>
      <c r="BV756" s="41">
        <f t="shared" si="252"/>
        <v>0.47826086956521741</v>
      </c>
      <c r="BW756">
        <v>4</v>
      </c>
      <c r="BX756">
        <v>9</v>
      </c>
      <c r="BY756">
        <v>1</v>
      </c>
      <c r="BZ756">
        <v>5</v>
      </c>
      <c r="CA756">
        <v>17</v>
      </c>
      <c r="CB756">
        <v>10</v>
      </c>
      <c r="CC756">
        <v>2</v>
      </c>
      <c r="CD756">
        <v>3</v>
      </c>
      <c r="CE756">
        <v>12</v>
      </c>
      <c r="CF756">
        <v>9</v>
      </c>
      <c r="CG756">
        <v>12</v>
      </c>
      <c r="CH756">
        <v>17</v>
      </c>
      <c r="CI756">
        <v>0</v>
      </c>
      <c r="CJ756">
        <v>0</v>
      </c>
      <c r="CK756">
        <v>2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3</v>
      </c>
      <c r="CT756">
        <v>1</v>
      </c>
      <c r="CU756">
        <v>0</v>
      </c>
      <c r="CV756">
        <v>7</v>
      </c>
      <c r="CW756">
        <v>1</v>
      </c>
      <c r="CX756">
        <v>0</v>
      </c>
      <c r="CY756">
        <v>2</v>
      </c>
      <c r="CZ756">
        <v>50</v>
      </c>
      <c r="DA756">
        <v>14</v>
      </c>
      <c r="DB756">
        <v>1</v>
      </c>
      <c r="DC756">
        <v>6</v>
      </c>
      <c r="DD756">
        <v>10</v>
      </c>
      <c r="DE756">
        <v>14</v>
      </c>
      <c r="DF756">
        <v>2</v>
      </c>
      <c r="DG756">
        <v>67</v>
      </c>
      <c r="DH756">
        <v>3</v>
      </c>
      <c r="DI756">
        <v>11</v>
      </c>
      <c r="DJ756">
        <v>3</v>
      </c>
      <c r="DK756">
        <v>3</v>
      </c>
      <c r="DL756">
        <v>0</v>
      </c>
      <c r="DM756">
        <v>10</v>
      </c>
      <c r="DN756">
        <v>10</v>
      </c>
      <c r="DO756">
        <v>0</v>
      </c>
      <c r="DP756" s="42">
        <f t="shared" si="253"/>
        <v>8</v>
      </c>
      <c r="DQ756" s="20">
        <v>1.528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1009</v>
      </c>
      <c r="DX756">
        <v>1220</v>
      </c>
      <c r="DY756">
        <v>738</v>
      </c>
      <c r="DZ756">
        <v>917</v>
      </c>
      <c r="EA756">
        <v>512</v>
      </c>
      <c r="EB756">
        <v>630</v>
      </c>
      <c r="EC756">
        <v>42.77</v>
      </c>
      <c r="ED756">
        <v>58.43</v>
      </c>
      <c r="EE756">
        <v>39</v>
      </c>
      <c r="EF756">
        <v>60</v>
      </c>
      <c r="EG756" s="41">
        <f t="shared" si="254"/>
        <v>7.6171875E-2</v>
      </c>
      <c r="EH756" s="43">
        <f t="shared" si="255"/>
        <v>0.90476190476190477</v>
      </c>
      <c r="EI756" s="44">
        <f t="shared" si="256"/>
        <v>0.98093377976190477</v>
      </c>
      <c r="EJ756">
        <v>1010</v>
      </c>
      <c r="EK756">
        <v>1221</v>
      </c>
      <c r="EL756">
        <v>737</v>
      </c>
      <c r="EM756">
        <v>918</v>
      </c>
      <c r="EN756">
        <v>512</v>
      </c>
      <c r="EO756">
        <v>632</v>
      </c>
      <c r="EP756">
        <v>41</v>
      </c>
      <c r="EQ756">
        <v>60</v>
      </c>
      <c r="ER756">
        <v>460</v>
      </c>
      <c r="ES756">
        <v>578</v>
      </c>
      <c r="ET756">
        <v>188</v>
      </c>
      <c r="EU756">
        <v>226</v>
      </c>
      <c r="EV756">
        <v>24</v>
      </c>
      <c r="EW756">
        <v>31</v>
      </c>
      <c r="EX756">
        <v>44</v>
      </c>
      <c r="EY756">
        <v>58</v>
      </c>
      <c r="EZ756">
        <v>0.60000000000000009</v>
      </c>
      <c r="FA756">
        <v>1.1000000000000001</v>
      </c>
      <c r="FB756">
        <v>1.7000000000000002</v>
      </c>
      <c r="FC756" s="20">
        <v>20.93</v>
      </c>
      <c r="FD756" s="26">
        <f t="shared" si="257"/>
        <v>0.26833333333333331</v>
      </c>
      <c r="FE756">
        <v>1.4478</v>
      </c>
      <c r="FF756">
        <v>0.05</v>
      </c>
      <c r="FG756">
        <v>0.15</v>
      </c>
      <c r="FH756">
        <v>0.2</v>
      </c>
      <c r="FI756">
        <v>1</v>
      </c>
      <c r="FJ756">
        <v>0</v>
      </c>
      <c r="FK756">
        <v>0</v>
      </c>
      <c r="FL756" s="42">
        <f t="shared" si="258"/>
        <v>143</v>
      </c>
      <c r="FM756" s="20">
        <f t="shared" si="259"/>
        <v>38</v>
      </c>
      <c r="FN756" s="41">
        <v>0.12750921980000002</v>
      </c>
      <c r="FO756" s="20">
        <f t="shared" si="260"/>
        <v>24.4</v>
      </c>
      <c r="FP756" s="20">
        <f t="shared" si="261"/>
        <v>25.305599999999998</v>
      </c>
      <c r="FQ756" s="20">
        <f t="shared" si="262"/>
        <v>117.10315479786703</v>
      </c>
      <c r="FV756" t="s">
        <v>751</v>
      </c>
      <c r="FW756" s="45">
        <v>2450000</v>
      </c>
      <c r="FX756" s="45">
        <v>2225000</v>
      </c>
      <c r="FY756">
        <v>312</v>
      </c>
      <c r="FZ756">
        <v>55</v>
      </c>
      <c r="GA756">
        <v>62</v>
      </c>
      <c r="GB756">
        <v>117</v>
      </c>
      <c r="GC756">
        <v>-60</v>
      </c>
      <c r="GD756">
        <v>36</v>
      </c>
      <c r="GE756">
        <v>647</v>
      </c>
      <c r="GF756">
        <v>5164</v>
      </c>
      <c r="GG756">
        <v>4.5</v>
      </c>
      <c r="GH756">
        <v>3.9</v>
      </c>
      <c r="GI756">
        <v>8.4</v>
      </c>
      <c r="GJ756" s="42">
        <f t="shared" si="263"/>
        <v>24.4</v>
      </c>
    </row>
    <row r="757" spans="1:192" x14ac:dyDescent="0.45">
      <c r="A757" s="40">
        <v>35367</v>
      </c>
      <c r="B757" t="s">
        <v>933</v>
      </c>
      <c r="C757" t="s">
        <v>145</v>
      </c>
      <c r="D757" t="s">
        <v>91</v>
      </c>
      <c r="E757" t="s">
        <v>91</v>
      </c>
      <c r="F757">
        <v>72</v>
      </c>
      <c r="G757">
        <v>203</v>
      </c>
      <c r="H757">
        <v>2015</v>
      </c>
      <c r="I757">
        <v>2</v>
      </c>
      <c r="J757">
        <v>56</v>
      </c>
      <c r="K757" t="s">
        <v>92</v>
      </c>
      <c r="L757">
        <v>2017</v>
      </c>
      <c r="M757">
        <v>21</v>
      </c>
      <c r="N757">
        <v>1</v>
      </c>
      <c r="O757">
        <v>8478407</v>
      </c>
      <c r="P757" t="s">
        <v>3766</v>
      </c>
      <c r="Q757" t="s">
        <v>3767</v>
      </c>
      <c r="R757" t="s">
        <v>3768</v>
      </c>
      <c r="S757" t="s">
        <v>3769</v>
      </c>
      <c r="T757" t="s">
        <v>720</v>
      </c>
      <c r="U757" t="s">
        <v>95</v>
      </c>
      <c r="V757">
        <v>75</v>
      </c>
      <c r="W757">
        <v>5</v>
      </c>
      <c r="X757">
        <v>19</v>
      </c>
      <c r="Y757">
        <v>6</v>
      </c>
      <c r="Z757">
        <v>24</v>
      </c>
      <c r="AA757">
        <v>11</v>
      </c>
      <c r="AB757">
        <v>46</v>
      </c>
      <c r="AC757" s="26">
        <f t="shared" si="242"/>
        <v>0.32</v>
      </c>
      <c r="AD757" s="20">
        <f t="shared" si="243"/>
        <v>0</v>
      </c>
      <c r="AE757" s="20">
        <v>7.9740000000000002</v>
      </c>
      <c r="AF757">
        <v>1</v>
      </c>
      <c r="AG757">
        <v>6.5</v>
      </c>
      <c r="AH757">
        <v>20</v>
      </c>
      <c r="AI757">
        <v>1654</v>
      </c>
      <c r="AJ757">
        <v>77539</v>
      </c>
      <c r="AK757" s="20">
        <v>1292.3166666667</v>
      </c>
      <c r="AL757">
        <v>1292.32</v>
      </c>
      <c r="AM757">
        <v>1292</v>
      </c>
      <c r="AN757" s="26">
        <f t="shared" si="244"/>
        <v>17.230888888888888</v>
      </c>
      <c r="AO757">
        <v>28.74</v>
      </c>
      <c r="AP757" s="41">
        <f t="shared" si="245"/>
        <v>0.36363636363636365</v>
      </c>
      <c r="AQ757">
        <v>284</v>
      </c>
      <c r="AR757">
        <v>284</v>
      </c>
      <c r="AS757">
        <v>284</v>
      </c>
      <c r="AT757">
        <v>176</v>
      </c>
      <c r="AU757">
        <v>176</v>
      </c>
      <c r="AV757">
        <v>138</v>
      </c>
      <c r="AW757">
        <v>89</v>
      </c>
      <c r="AX757">
        <v>9</v>
      </c>
      <c r="AY757">
        <v>5</v>
      </c>
      <c r="AZ757">
        <v>17</v>
      </c>
      <c r="BA757" s="42">
        <f t="shared" si="246"/>
        <v>22</v>
      </c>
      <c r="BB757">
        <v>5.58</v>
      </c>
      <c r="BC757">
        <v>49.021700000000003</v>
      </c>
      <c r="BD757" s="20">
        <v>126</v>
      </c>
      <c r="BE757" s="20">
        <f t="shared" si="247"/>
        <v>410</v>
      </c>
      <c r="BF757" s="20">
        <f t="shared" si="248"/>
        <v>19.035532994923859</v>
      </c>
      <c r="BG757">
        <v>536</v>
      </c>
      <c r="BH757">
        <v>362</v>
      </c>
      <c r="BI757">
        <v>282</v>
      </c>
      <c r="BJ757" s="41">
        <f t="shared" si="249"/>
        <v>0.65525672371638144</v>
      </c>
      <c r="BK757">
        <v>29</v>
      </c>
      <c r="BL757">
        <v>29</v>
      </c>
      <c r="BM757">
        <v>93</v>
      </c>
      <c r="BN757" s="42">
        <f t="shared" si="250"/>
        <v>-64</v>
      </c>
      <c r="BO757">
        <v>38</v>
      </c>
      <c r="BP757">
        <v>38</v>
      </c>
      <c r="BQ757">
        <v>29</v>
      </c>
      <c r="BR757">
        <v>59</v>
      </c>
      <c r="BS757" s="41">
        <f t="shared" si="251"/>
        <v>7.1084337349397592E-2</v>
      </c>
      <c r="BT757">
        <v>1</v>
      </c>
      <c r="BU757">
        <v>0</v>
      </c>
      <c r="BV757" s="41">
        <f t="shared" si="252"/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2</v>
      </c>
      <c r="CT757">
        <v>0</v>
      </c>
      <c r="CU757">
        <v>0</v>
      </c>
      <c r="CV757">
        <v>2</v>
      </c>
      <c r="CW757">
        <v>0</v>
      </c>
      <c r="CX757">
        <v>1</v>
      </c>
      <c r="CY757">
        <v>0</v>
      </c>
      <c r="CZ757">
        <v>37</v>
      </c>
      <c r="DA757">
        <v>1</v>
      </c>
      <c r="DB757">
        <v>0</v>
      </c>
      <c r="DC757">
        <v>40</v>
      </c>
      <c r="DD757">
        <v>16</v>
      </c>
      <c r="DE757">
        <v>0</v>
      </c>
      <c r="DF757">
        <v>0</v>
      </c>
      <c r="DG757">
        <v>81</v>
      </c>
      <c r="DH757">
        <v>10</v>
      </c>
      <c r="DI757">
        <v>8</v>
      </c>
      <c r="DJ757">
        <v>10</v>
      </c>
      <c r="DK757">
        <v>10</v>
      </c>
      <c r="DL757">
        <v>0</v>
      </c>
      <c r="DM757">
        <v>7</v>
      </c>
      <c r="DN757">
        <v>7</v>
      </c>
      <c r="DO757">
        <v>0</v>
      </c>
      <c r="DP757" s="42">
        <f t="shared" si="253"/>
        <v>-2</v>
      </c>
      <c r="DQ757" s="20">
        <v>3.899</v>
      </c>
      <c r="DR757">
        <v>10</v>
      </c>
      <c r="DS757">
        <v>0</v>
      </c>
      <c r="DT757">
        <v>0</v>
      </c>
      <c r="DU757">
        <v>0</v>
      </c>
      <c r="DV757">
        <v>0</v>
      </c>
      <c r="DW757">
        <v>1452</v>
      </c>
      <c r="DX757">
        <v>1048</v>
      </c>
      <c r="DY757">
        <v>1042</v>
      </c>
      <c r="DZ757">
        <v>771</v>
      </c>
      <c r="EA757">
        <v>786</v>
      </c>
      <c r="EB757">
        <v>587</v>
      </c>
      <c r="EC757">
        <v>58.21</v>
      </c>
      <c r="ED757">
        <v>45.54</v>
      </c>
      <c r="EE757">
        <v>66</v>
      </c>
      <c r="EF757">
        <v>51</v>
      </c>
      <c r="EG757" s="41">
        <f t="shared" si="254"/>
        <v>8.3969465648854963E-2</v>
      </c>
      <c r="EH757" s="43">
        <f t="shared" si="255"/>
        <v>0.91311754684838164</v>
      </c>
      <c r="EI757" s="44">
        <f t="shared" si="256"/>
        <v>0.99708701249723664</v>
      </c>
      <c r="EJ757">
        <v>1455</v>
      </c>
      <c r="EK757">
        <v>1048</v>
      </c>
      <c r="EL757">
        <v>1044</v>
      </c>
      <c r="EM757">
        <v>771</v>
      </c>
      <c r="EN757">
        <v>788</v>
      </c>
      <c r="EO757">
        <v>587</v>
      </c>
      <c r="EP757">
        <v>66</v>
      </c>
      <c r="EQ757">
        <v>51</v>
      </c>
      <c r="ER757">
        <v>693</v>
      </c>
      <c r="ES757">
        <v>492</v>
      </c>
      <c r="ET757">
        <v>220</v>
      </c>
      <c r="EU757">
        <v>188</v>
      </c>
      <c r="EV757">
        <v>29</v>
      </c>
      <c r="EW757">
        <v>29</v>
      </c>
      <c r="EX757">
        <v>71</v>
      </c>
      <c r="EY757">
        <v>71</v>
      </c>
      <c r="EZ757">
        <v>1.3</v>
      </c>
      <c r="FA757">
        <v>3.1</v>
      </c>
      <c r="FB757">
        <v>4.4000000000000004</v>
      </c>
      <c r="FC757" s="20">
        <v>35.659999999999997</v>
      </c>
      <c r="FD757" s="26">
        <f t="shared" si="257"/>
        <v>0.47546666666666665</v>
      </c>
      <c r="FE757">
        <v>1.6388</v>
      </c>
      <c r="FF757">
        <v>0.06</v>
      </c>
      <c r="FG757">
        <v>0.04</v>
      </c>
      <c r="FH757">
        <v>0.11</v>
      </c>
      <c r="FL757" s="42">
        <f t="shared" si="258"/>
        <v>108</v>
      </c>
      <c r="FM757" s="20">
        <f t="shared" si="259"/>
        <v>5.8</v>
      </c>
      <c r="FN757" s="41">
        <v>2.50764526E-2</v>
      </c>
      <c r="FO757" s="20">
        <f t="shared" si="260"/>
        <v>22</v>
      </c>
      <c r="FP757" s="20">
        <f t="shared" si="261"/>
        <v>24.779800000000002</v>
      </c>
      <c r="FQ757" s="20">
        <f t="shared" si="262"/>
        <v>116.07032313977962</v>
      </c>
      <c r="FR757">
        <v>4</v>
      </c>
      <c r="FS757" t="s">
        <v>455</v>
      </c>
      <c r="FT757">
        <v>43</v>
      </c>
      <c r="FV757" t="s">
        <v>751</v>
      </c>
      <c r="FW757" s="45">
        <v>742500</v>
      </c>
      <c r="FX757" s="45">
        <v>722500</v>
      </c>
      <c r="FY757">
        <v>75</v>
      </c>
      <c r="FZ757">
        <v>5</v>
      </c>
      <c r="GA757">
        <v>19</v>
      </c>
      <c r="GB757">
        <v>24</v>
      </c>
      <c r="GC757">
        <v>1</v>
      </c>
      <c r="GD757">
        <v>20</v>
      </c>
      <c r="GE757">
        <v>138</v>
      </c>
      <c r="GF757">
        <v>1292</v>
      </c>
      <c r="GG757">
        <v>1.3</v>
      </c>
      <c r="GH757">
        <v>3.1</v>
      </c>
      <c r="GI757">
        <v>4.4000000000000004</v>
      </c>
      <c r="GJ757" s="42">
        <f t="shared" si="263"/>
        <v>22</v>
      </c>
    </row>
    <row r="758" spans="1:192" x14ac:dyDescent="0.45">
      <c r="A758" s="40">
        <v>35421</v>
      </c>
      <c r="B758" t="s">
        <v>218</v>
      </c>
      <c r="C758" t="s">
        <v>145</v>
      </c>
      <c r="D758" t="s">
        <v>91</v>
      </c>
      <c r="E758" t="s">
        <v>91</v>
      </c>
      <c r="F758">
        <v>72</v>
      </c>
      <c r="G758">
        <v>208</v>
      </c>
      <c r="H758">
        <v>2015</v>
      </c>
      <c r="I758">
        <v>2</v>
      </c>
      <c r="J758">
        <v>34</v>
      </c>
      <c r="K758" t="s">
        <v>92</v>
      </c>
      <c r="L758">
        <v>2017</v>
      </c>
      <c r="M758">
        <v>21</v>
      </c>
      <c r="N758">
        <v>1</v>
      </c>
      <c r="O758">
        <v>8478408</v>
      </c>
      <c r="P758" t="s">
        <v>3770</v>
      </c>
      <c r="Q758" t="s">
        <v>3771</v>
      </c>
      <c r="R758" t="s">
        <v>3772</v>
      </c>
      <c r="S758" t="s">
        <v>955</v>
      </c>
      <c r="T758" t="s">
        <v>720</v>
      </c>
      <c r="U758" t="s">
        <v>129</v>
      </c>
      <c r="V758">
        <v>37</v>
      </c>
      <c r="W758">
        <v>1</v>
      </c>
      <c r="X758">
        <v>12</v>
      </c>
      <c r="Y758">
        <v>4</v>
      </c>
      <c r="Z758">
        <v>13</v>
      </c>
      <c r="AA758">
        <v>14</v>
      </c>
      <c r="AB758">
        <v>56</v>
      </c>
      <c r="AC758" s="26">
        <f t="shared" si="242"/>
        <v>0.35135135135135137</v>
      </c>
      <c r="AD758" s="20">
        <f t="shared" si="243"/>
        <v>0</v>
      </c>
      <c r="AE758" s="20">
        <v>4.157</v>
      </c>
      <c r="AF758">
        <v>16</v>
      </c>
      <c r="AG758">
        <v>6.8</v>
      </c>
      <c r="AH758">
        <v>8</v>
      </c>
      <c r="AI758">
        <v>821</v>
      </c>
      <c r="AJ758">
        <v>35507</v>
      </c>
      <c r="AK758" s="20">
        <v>591.78333333333001</v>
      </c>
      <c r="AL758">
        <v>591.78</v>
      </c>
      <c r="AM758">
        <v>592</v>
      </c>
      <c r="AN758" s="26">
        <f t="shared" si="244"/>
        <v>15.994144144144144</v>
      </c>
      <c r="AO758">
        <v>26.66</v>
      </c>
      <c r="AP758" s="41">
        <f t="shared" si="245"/>
        <v>0.43333333333333335</v>
      </c>
      <c r="AQ758">
        <v>106</v>
      </c>
      <c r="AR758">
        <v>106</v>
      </c>
      <c r="AS758">
        <v>106</v>
      </c>
      <c r="AT758">
        <v>68</v>
      </c>
      <c r="AU758">
        <v>68</v>
      </c>
      <c r="AV758">
        <v>54</v>
      </c>
      <c r="AW758">
        <v>37</v>
      </c>
      <c r="AX758">
        <v>3</v>
      </c>
      <c r="AY758">
        <v>0</v>
      </c>
      <c r="AZ758">
        <v>6</v>
      </c>
      <c r="BA758" s="42">
        <f t="shared" si="246"/>
        <v>6</v>
      </c>
      <c r="BB758">
        <v>2.1</v>
      </c>
      <c r="BC758">
        <v>57.777799999999999</v>
      </c>
      <c r="BD758" s="20">
        <v>86.4</v>
      </c>
      <c r="BE758" s="20">
        <f t="shared" si="247"/>
        <v>192.4</v>
      </c>
      <c r="BF758" s="20">
        <f t="shared" si="248"/>
        <v>19.507249315624051</v>
      </c>
      <c r="BG758">
        <v>191</v>
      </c>
      <c r="BH758">
        <v>193</v>
      </c>
      <c r="BI758">
        <v>186</v>
      </c>
      <c r="BJ758" s="41">
        <f t="shared" si="249"/>
        <v>0.50663129973474796</v>
      </c>
      <c r="BK758">
        <v>48</v>
      </c>
      <c r="BL758">
        <v>48</v>
      </c>
      <c r="BM758">
        <v>66</v>
      </c>
      <c r="BN758" s="42">
        <f t="shared" si="250"/>
        <v>-18</v>
      </c>
      <c r="BO758">
        <v>14</v>
      </c>
      <c r="BP758">
        <v>36</v>
      </c>
      <c r="BQ758">
        <v>9</v>
      </c>
      <c r="BR758">
        <v>36</v>
      </c>
      <c r="BS758" s="41">
        <f t="shared" si="251"/>
        <v>8.3140877598152418E-2</v>
      </c>
      <c r="BT758">
        <v>0</v>
      </c>
      <c r="BU758">
        <v>0</v>
      </c>
      <c r="BV758" s="41">
        <f t="shared" si="252"/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3</v>
      </c>
      <c r="CZ758">
        <v>10</v>
      </c>
      <c r="DA758">
        <v>1</v>
      </c>
      <c r="DB758">
        <v>0</v>
      </c>
      <c r="DC758">
        <v>12</v>
      </c>
      <c r="DD758">
        <v>20</v>
      </c>
      <c r="DE758">
        <v>1</v>
      </c>
      <c r="DF758">
        <v>0</v>
      </c>
      <c r="DG758">
        <v>20</v>
      </c>
      <c r="DH758">
        <v>4</v>
      </c>
      <c r="DI758">
        <v>7</v>
      </c>
      <c r="DJ758">
        <v>4</v>
      </c>
      <c r="DK758">
        <v>4</v>
      </c>
      <c r="DL758">
        <v>0</v>
      </c>
      <c r="DM758">
        <v>7</v>
      </c>
      <c r="DN758">
        <v>7</v>
      </c>
      <c r="DO758">
        <v>0</v>
      </c>
      <c r="DP758" s="42">
        <f t="shared" si="253"/>
        <v>3</v>
      </c>
      <c r="DQ758" s="20">
        <v>5.6239999999999997</v>
      </c>
      <c r="DR758">
        <v>4</v>
      </c>
      <c r="DS758">
        <v>0</v>
      </c>
      <c r="DT758">
        <v>0</v>
      </c>
      <c r="DU758">
        <v>0</v>
      </c>
      <c r="DV758">
        <v>0</v>
      </c>
      <c r="DW758">
        <v>624</v>
      </c>
      <c r="DX758">
        <v>519</v>
      </c>
      <c r="DY758">
        <v>465</v>
      </c>
      <c r="DZ758">
        <v>397</v>
      </c>
      <c r="EA758">
        <v>335</v>
      </c>
      <c r="EB758">
        <v>281</v>
      </c>
      <c r="EC758">
        <v>27.41</v>
      </c>
      <c r="ED758">
        <v>22.17</v>
      </c>
      <c r="EE758">
        <v>30</v>
      </c>
      <c r="EF758">
        <v>15</v>
      </c>
      <c r="EG758" s="41">
        <f t="shared" si="254"/>
        <v>8.9552238805970144E-2</v>
      </c>
      <c r="EH758" s="43">
        <f t="shared" si="255"/>
        <v>0.94661921708185048</v>
      </c>
      <c r="EI758" s="44">
        <f t="shared" si="256"/>
        <v>1.0361714558878206</v>
      </c>
      <c r="EJ758">
        <v>622</v>
      </c>
      <c r="EK758">
        <v>519</v>
      </c>
      <c r="EL758">
        <v>463</v>
      </c>
      <c r="EM758">
        <v>397</v>
      </c>
      <c r="EN758">
        <v>335</v>
      </c>
      <c r="EO758">
        <v>282</v>
      </c>
      <c r="EP758">
        <v>29</v>
      </c>
      <c r="EQ758">
        <v>15</v>
      </c>
      <c r="ER758">
        <v>344</v>
      </c>
      <c r="ES758">
        <v>247</v>
      </c>
      <c r="ET758">
        <v>122</v>
      </c>
      <c r="EU758">
        <v>94</v>
      </c>
      <c r="EV758">
        <v>19</v>
      </c>
      <c r="EW758">
        <v>10</v>
      </c>
      <c r="EX758">
        <v>28</v>
      </c>
      <c r="EY758">
        <v>34</v>
      </c>
      <c r="EZ758">
        <v>0.7</v>
      </c>
      <c r="FA758">
        <v>2.2999999999999998</v>
      </c>
      <c r="FB758">
        <v>3.1</v>
      </c>
      <c r="FC758" s="20">
        <v>20.7</v>
      </c>
      <c r="FD758" s="26">
        <f t="shared" si="257"/>
        <v>0.55945945945945941</v>
      </c>
      <c r="FE758">
        <v>0.9497000000000001</v>
      </c>
      <c r="FF758">
        <v>0.13</v>
      </c>
      <c r="FG758">
        <v>0.28000000000000003</v>
      </c>
      <c r="FH758">
        <v>0.41</v>
      </c>
      <c r="FL758" s="42">
        <f t="shared" si="258"/>
        <v>92</v>
      </c>
      <c r="FM758" s="20">
        <f t="shared" si="259"/>
        <v>14.25</v>
      </c>
      <c r="FN758" s="41">
        <v>8.2387220000000004E-3</v>
      </c>
      <c r="FO758" s="20">
        <f t="shared" si="260"/>
        <v>12.2</v>
      </c>
      <c r="FP758" s="20">
        <f t="shared" si="261"/>
        <v>14.1248</v>
      </c>
      <c r="FQ758" s="20">
        <f t="shared" si="262"/>
        <v>115.88766095508467</v>
      </c>
      <c r="FR758">
        <v>2</v>
      </c>
      <c r="FS758" t="s">
        <v>111</v>
      </c>
      <c r="FT758">
        <v>21</v>
      </c>
      <c r="FV758" t="s">
        <v>751</v>
      </c>
      <c r="FW758" s="45">
        <v>925000</v>
      </c>
      <c r="FX758" s="45">
        <v>863333</v>
      </c>
      <c r="FY758">
        <v>37</v>
      </c>
      <c r="FZ758">
        <v>1</v>
      </c>
      <c r="GA758">
        <v>12</v>
      </c>
      <c r="GB758">
        <v>13</v>
      </c>
      <c r="GC758">
        <v>16</v>
      </c>
      <c r="GD758">
        <v>8</v>
      </c>
      <c r="GE758">
        <v>54</v>
      </c>
      <c r="GF758">
        <v>592</v>
      </c>
      <c r="GG758">
        <v>0.7</v>
      </c>
      <c r="GH758">
        <v>2.2999999999999998</v>
      </c>
      <c r="GI758">
        <v>3.1</v>
      </c>
      <c r="GJ758" s="42">
        <f t="shared" si="263"/>
        <v>12.2</v>
      </c>
    </row>
    <row r="759" spans="1:192" x14ac:dyDescent="0.45">
      <c r="A759" s="40">
        <v>35477</v>
      </c>
      <c r="B759" t="s">
        <v>1715</v>
      </c>
      <c r="C759" t="s">
        <v>295</v>
      </c>
      <c r="D759" t="s">
        <v>107</v>
      </c>
      <c r="E759" t="s">
        <v>107</v>
      </c>
      <c r="F759">
        <v>78</v>
      </c>
      <c r="G759">
        <v>226</v>
      </c>
      <c r="H759">
        <v>2015</v>
      </c>
      <c r="I759">
        <v>2</v>
      </c>
      <c r="J759">
        <v>50</v>
      </c>
      <c r="K759" t="s">
        <v>92</v>
      </c>
      <c r="L759">
        <v>2017</v>
      </c>
      <c r="M759">
        <v>20</v>
      </c>
      <c r="N759">
        <v>1</v>
      </c>
      <c r="O759">
        <v>8478413</v>
      </c>
      <c r="P759" t="s">
        <v>3773</v>
      </c>
      <c r="Q759" t="s">
        <v>3774</v>
      </c>
      <c r="R759" t="s">
        <v>3775</v>
      </c>
      <c r="S759" t="s">
        <v>146</v>
      </c>
      <c r="T759" t="s">
        <v>725</v>
      </c>
      <c r="U759" t="s">
        <v>30</v>
      </c>
      <c r="V759">
        <v>6</v>
      </c>
      <c r="W759">
        <v>0</v>
      </c>
      <c r="X759">
        <v>1</v>
      </c>
      <c r="Y759">
        <v>1</v>
      </c>
      <c r="Z759">
        <v>1</v>
      </c>
      <c r="AA759">
        <v>29</v>
      </c>
      <c r="AB759">
        <v>75</v>
      </c>
      <c r="AC759" s="26">
        <f t="shared" si="242"/>
        <v>0.16666666666666666</v>
      </c>
      <c r="AD759" s="20">
        <f t="shared" si="243"/>
        <v>0</v>
      </c>
      <c r="AE759" s="20">
        <v>0.29299999999999998</v>
      </c>
      <c r="AF759">
        <v>0</v>
      </c>
      <c r="AG759">
        <v>0.5</v>
      </c>
      <c r="AH759">
        <v>0</v>
      </c>
      <c r="AI759">
        <v>90</v>
      </c>
      <c r="AJ759">
        <v>4119</v>
      </c>
      <c r="AK759" s="20">
        <v>68.650000000000006</v>
      </c>
      <c r="AL759">
        <v>68.650000000000006</v>
      </c>
      <c r="AM759">
        <v>69</v>
      </c>
      <c r="AN759" s="26">
        <f t="shared" si="244"/>
        <v>11.441666666666668</v>
      </c>
      <c r="AO759">
        <v>19.260000000000002</v>
      </c>
      <c r="AP759" s="41">
        <f t="shared" si="245"/>
        <v>0.5</v>
      </c>
      <c r="AQ759">
        <v>7</v>
      </c>
      <c r="AR759">
        <v>7</v>
      </c>
      <c r="AS759">
        <v>7</v>
      </c>
      <c r="AT759">
        <v>6</v>
      </c>
      <c r="AU759">
        <v>6</v>
      </c>
      <c r="AV759">
        <v>4</v>
      </c>
      <c r="AW759">
        <v>5</v>
      </c>
      <c r="AX759">
        <v>1</v>
      </c>
      <c r="AY759">
        <v>0</v>
      </c>
      <c r="AZ759">
        <v>0</v>
      </c>
      <c r="BA759" s="42">
        <f t="shared" si="246"/>
        <v>0</v>
      </c>
      <c r="BB759">
        <v>0.26</v>
      </c>
      <c r="BC759">
        <v>22.25</v>
      </c>
      <c r="BD759" s="20">
        <v>48</v>
      </c>
      <c r="BE759" s="20">
        <f t="shared" si="247"/>
        <v>55</v>
      </c>
      <c r="BF759" s="20">
        <f t="shared" si="248"/>
        <v>48.069919883466852</v>
      </c>
      <c r="BG759">
        <v>19</v>
      </c>
      <c r="BH759">
        <v>30</v>
      </c>
      <c r="BI759">
        <v>16</v>
      </c>
      <c r="BJ759" s="41">
        <f t="shared" si="249"/>
        <v>0.54285714285714282</v>
      </c>
      <c r="BK759">
        <v>5</v>
      </c>
      <c r="BL759">
        <v>5</v>
      </c>
      <c r="BM759">
        <v>13</v>
      </c>
      <c r="BN759" s="42">
        <f t="shared" si="250"/>
        <v>-8</v>
      </c>
      <c r="BO759">
        <v>2</v>
      </c>
      <c r="BP759">
        <v>2</v>
      </c>
      <c r="BQ759">
        <v>2</v>
      </c>
      <c r="BR759">
        <v>3</v>
      </c>
      <c r="BS759" s="41">
        <f t="shared" si="251"/>
        <v>6.9767441860465115E-2</v>
      </c>
      <c r="BT759">
        <v>0</v>
      </c>
      <c r="BU759">
        <v>5</v>
      </c>
      <c r="BV759" s="41">
        <f t="shared" si="252"/>
        <v>0</v>
      </c>
      <c r="BW759">
        <v>0</v>
      </c>
      <c r="BX759">
        <v>1</v>
      </c>
      <c r="BY759">
        <v>0</v>
      </c>
      <c r="BZ759">
        <v>2</v>
      </c>
      <c r="CA759">
        <v>0</v>
      </c>
      <c r="CB759">
        <v>2</v>
      </c>
      <c r="CC759">
        <v>0</v>
      </c>
      <c r="CD759">
        <v>3</v>
      </c>
      <c r="CE759">
        <v>0</v>
      </c>
      <c r="CF759">
        <v>2</v>
      </c>
      <c r="CG759">
        <v>0</v>
      </c>
      <c r="CH759">
        <v>4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 s="42">
        <f t="shared" si="253"/>
        <v>0</v>
      </c>
      <c r="DQ759" s="20">
        <v>-6.9000000000000006E-2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49</v>
      </c>
      <c r="DX759">
        <v>64</v>
      </c>
      <c r="DY759">
        <v>37</v>
      </c>
      <c r="DZ759">
        <v>40</v>
      </c>
      <c r="EA759">
        <v>26</v>
      </c>
      <c r="EB759">
        <v>24</v>
      </c>
      <c r="EC759">
        <v>2.4300000000000002</v>
      </c>
      <c r="ED759">
        <v>1.67</v>
      </c>
      <c r="EE759">
        <v>2</v>
      </c>
      <c r="EF759">
        <v>2</v>
      </c>
      <c r="EG759" s="41">
        <f t="shared" si="254"/>
        <v>7.6923076923076927E-2</v>
      </c>
      <c r="EH759" s="43">
        <f t="shared" si="255"/>
        <v>0.91666666666666663</v>
      </c>
      <c r="EI759" s="44">
        <f t="shared" si="256"/>
        <v>0.99358974358974361</v>
      </c>
      <c r="EJ759">
        <v>49</v>
      </c>
      <c r="EK759">
        <v>65</v>
      </c>
      <c r="EL759">
        <v>37</v>
      </c>
      <c r="EM759">
        <v>41</v>
      </c>
      <c r="EN759">
        <v>26</v>
      </c>
      <c r="EO759">
        <v>25</v>
      </c>
      <c r="EP759">
        <v>2</v>
      </c>
      <c r="EQ759">
        <v>2</v>
      </c>
      <c r="ER759">
        <v>23</v>
      </c>
      <c r="ES759">
        <v>25</v>
      </c>
      <c r="ET759">
        <v>9</v>
      </c>
      <c r="EU759">
        <v>8</v>
      </c>
      <c r="EV759">
        <v>1</v>
      </c>
      <c r="EW759">
        <v>0</v>
      </c>
      <c r="EX759">
        <v>6</v>
      </c>
      <c r="EY759">
        <v>4</v>
      </c>
      <c r="EZ759">
        <v>-0.1</v>
      </c>
      <c r="FA759">
        <v>0.1</v>
      </c>
      <c r="FB759">
        <v>0</v>
      </c>
      <c r="FC759" s="20">
        <v>0.35</v>
      </c>
      <c r="FD759" s="26">
        <f t="shared" si="257"/>
        <v>5.8333333333333327E-2</v>
      </c>
      <c r="FE759">
        <v>4.2000000000000006E-3</v>
      </c>
      <c r="FF759">
        <v>0</v>
      </c>
      <c r="FG759">
        <v>0</v>
      </c>
      <c r="FH759">
        <v>0</v>
      </c>
      <c r="FL759" s="42">
        <f t="shared" si="258"/>
        <v>8</v>
      </c>
      <c r="FM759" s="20">
        <f t="shared" si="259"/>
        <v>0</v>
      </c>
      <c r="FN759" s="41">
        <v>0</v>
      </c>
      <c r="FO759" s="20">
        <f t="shared" si="260"/>
        <v>1</v>
      </c>
      <c r="FP759" s="20">
        <f t="shared" si="261"/>
        <v>0.98619999999999997</v>
      </c>
      <c r="FQ759" s="20">
        <f t="shared" si="262"/>
        <v>98.761835396940995</v>
      </c>
      <c r="FV759" t="s">
        <v>751</v>
      </c>
      <c r="FW759" s="45">
        <v>900000</v>
      </c>
      <c r="FX759" s="45">
        <v>916666</v>
      </c>
      <c r="FY759">
        <v>6</v>
      </c>
      <c r="FZ759">
        <v>0</v>
      </c>
      <c r="GA759">
        <v>1</v>
      </c>
      <c r="GB759">
        <v>1</v>
      </c>
      <c r="GC759">
        <v>0</v>
      </c>
      <c r="GD759">
        <v>0</v>
      </c>
      <c r="GE759">
        <v>4</v>
      </c>
      <c r="GF759">
        <v>69</v>
      </c>
      <c r="GG759">
        <v>-0.1</v>
      </c>
      <c r="GH759">
        <v>0.1</v>
      </c>
      <c r="GI759">
        <v>0</v>
      </c>
      <c r="GJ759" s="42">
        <f t="shared" si="263"/>
        <v>1</v>
      </c>
    </row>
    <row r="760" spans="1:192" x14ac:dyDescent="0.45">
      <c r="A760" s="40">
        <v>35346</v>
      </c>
      <c r="B760" t="s">
        <v>3776</v>
      </c>
      <c r="D760" t="s">
        <v>132</v>
      </c>
      <c r="E760" t="s">
        <v>132</v>
      </c>
      <c r="F760">
        <v>72</v>
      </c>
      <c r="G760">
        <v>215</v>
      </c>
      <c r="H760">
        <v>2015</v>
      </c>
      <c r="I760">
        <v>1</v>
      </c>
      <c r="J760">
        <v>9</v>
      </c>
      <c r="K760" t="s">
        <v>92</v>
      </c>
      <c r="L760">
        <v>2016</v>
      </c>
      <c r="M760">
        <v>21</v>
      </c>
      <c r="N760">
        <v>2</v>
      </c>
      <c r="O760">
        <v>8478414</v>
      </c>
      <c r="P760" t="s">
        <v>3777</v>
      </c>
      <c r="Q760" t="s">
        <v>3778</v>
      </c>
      <c r="R760" t="s">
        <v>3779</v>
      </c>
      <c r="S760" t="s">
        <v>3780</v>
      </c>
      <c r="T760" t="s">
        <v>710</v>
      </c>
      <c r="U760" t="s">
        <v>319</v>
      </c>
      <c r="V760">
        <v>81</v>
      </c>
      <c r="W760">
        <v>21</v>
      </c>
      <c r="X760">
        <v>15</v>
      </c>
      <c r="Y760">
        <v>5</v>
      </c>
      <c r="Z760">
        <v>36</v>
      </c>
      <c r="AA760">
        <v>9</v>
      </c>
      <c r="AB760">
        <v>31</v>
      </c>
      <c r="AC760" s="26">
        <f t="shared" si="242"/>
        <v>0.44444444444444442</v>
      </c>
      <c r="AD760" s="20">
        <f t="shared" si="243"/>
        <v>21.705882352941174</v>
      </c>
      <c r="AE760" s="20">
        <v>14.759</v>
      </c>
      <c r="AF760">
        <v>2</v>
      </c>
      <c r="AG760">
        <v>5.3</v>
      </c>
      <c r="AH760">
        <v>51</v>
      </c>
      <c r="AI760">
        <v>1656</v>
      </c>
      <c r="AJ760">
        <v>72257</v>
      </c>
      <c r="AK760" s="20">
        <v>1204.2833333333001</v>
      </c>
      <c r="AL760">
        <v>1204.28</v>
      </c>
      <c r="AM760">
        <v>1204</v>
      </c>
      <c r="AN760" s="26">
        <f t="shared" si="244"/>
        <v>14.867695473251029</v>
      </c>
      <c r="AO760">
        <v>24.86</v>
      </c>
      <c r="AP760" s="41">
        <f t="shared" si="245"/>
        <v>0.5901639344262295</v>
      </c>
      <c r="AQ760">
        <v>360</v>
      </c>
      <c r="AR760">
        <v>361</v>
      </c>
      <c r="AS760">
        <v>360</v>
      </c>
      <c r="AT760">
        <v>295</v>
      </c>
      <c r="AU760">
        <v>295</v>
      </c>
      <c r="AV760">
        <v>210</v>
      </c>
      <c r="AW760">
        <v>251</v>
      </c>
      <c r="AX760">
        <v>126</v>
      </c>
      <c r="AY760">
        <v>9</v>
      </c>
      <c r="AZ760">
        <v>24</v>
      </c>
      <c r="BA760" s="42">
        <f t="shared" si="246"/>
        <v>33</v>
      </c>
      <c r="BB760">
        <v>25.81</v>
      </c>
      <c r="BC760">
        <v>25.714300000000001</v>
      </c>
      <c r="BD760" s="20">
        <v>117.1</v>
      </c>
      <c r="BE760" s="20">
        <f t="shared" si="247"/>
        <v>477.1</v>
      </c>
      <c r="BF760" s="20">
        <f t="shared" si="248"/>
        <v>23.770219550270703</v>
      </c>
      <c r="BG760">
        <v>412</v>
      </c>
      <c r="BH760">
        <v>392</v>
      </c>
      <c r="BI760">
        <v>326</v>
      </c>
      <c r="BJ760" s="41">
        <f t="shared" si="249"/>
        <v>0.5582655826558266</v>
      </c>
      <c r="BK760">
        <v>105</v>
      </c>
      <c r="BL760">
        <v>105</v>
      </c>
      <c r="BM760">
        <v>142</v>
      </c>
      <c r="BN760" s="42">
        <f t="shared" si="250"/>
        <v>-37</v>
      </c>
      <c r="BO760">
        <v>85</v>
      </c>
      <c r="BP760">
        <v>40</v>
      </c>
      <c r="BQ760">
        <v>48</v>
      </c>
      <c r="BR760">
        <v>48</v>
      </c>
      <c r="BS760" s="41">
        <f t="shared" si="251"/>
        <v>5.5619930475086905E-2</v>
      </c>
      <c r="BT760">
        <v>71</v>
      </c>
      <c r="BU760">
        <v>75</v>
      </c>
      <c r="BV760" s="41">
        <f t="shared" si="252"/>
        <v>0.4863013698630137</v>
      </c>
      <c r="BW760">
        <v>24</v>
      </c>
      <c r="BX760">
        <v>20</v>
      </c>
      <c r="BY760">
        <v>18</v>
      </c>
      <c r="BZ760">
        <v>20</v>
      </c>
      <c r="CA760">
        <v>29</v>
      </c>
      <c r="CB760">
        <v>35</v>
      </c>
      <c r="CC760">
        <v>23</v>
      </c>
      <c r="CD760">
        <v>25</v>
      </c>
      <c r="CE760">
        <v>31</v>
      </c>
      <c r="CF760">
        <v>28</v>
      </c>
      <c r="CG760">
        <v>33</v>
      </c>
      <c r="CH760">
        <v>42</v>
      </c>
      <c r="CI760">
        <v>0</v>
      </c>
      <c r="CJ760">
        <v>0</v>
      </c>
      <c r="CK760">
        <v>2</v>
      </c>
      <c r="CL760">
        <v>4</v>
      </c>
      <c r="CM760">
        <v>0</v>
      </c>
      <c r="CN760">
        <v>0</v>
      </c>
      <c r="CO760">
        <v>0</v>
      </c>
      <c r="CP760">
        <v>2</v>
      </c>
      <c r="CQ760">
        <v>3</v>
      </c>
      <c r="CR760">
        <v>2</v>
      </c>
      <c r="CS760">
        <v>2</v>
      </c>
      <c r="CT760">
        <v>3</v>
      </c>
      <c r="CU760">
        <v>0</v>
      </c>
      <c r="CV760">
        <v>9</v>
      </c>
      <c r="CW760">
        <v>0</v>
      </c>
      <c r="CX760">
        <v>4</v>
      </c>
      <c r="CY760">
        <v>9</v>
      </c>
      <c r="CZ760">
        <v>72</v>
      </c>
      <c r="DA760">
        <v>37</v>
      </c>
      <c r="DB760">
        <v>13</v>
      </c>
      <c r="DC760">
        <v>12</v>
      </c>
      <c r="DD760">
        <v>14</v>
      </c>
      <c r="DE760">
        <v>13</v>
      </c>
      <c r="DF760">
        <v>9</v>
      </c>
      <c r="DG760">
        <v>112</v>
      </c>
      <c r="DH760">
        <v>20</v>
      </c>
      <c r="DI760">
        <v>34</v>
      </c>
      <c r="DJ760">
        <v>19</v>
      </c>
      <c r="DK760">
        <v>19</v>
      </c>
      <c r="DL760">
        <v>0</v>
      </c>
      <c r="DM760">
        <v>33</v>
      </c>
      <c r="DN760">
        <v>33</v>
      </c>
      <c r="DO760">
        <v>0</v>
      </c>
      <c r="DP760" s="42">
        <f t="shared" si="253"/>
        <v>14</v>
      </c>
      <c r="DQ760" s="20">
        <v>7.1660000000000004</v>
      </c>
      <c r="DR760">
        <v>18</v>
      </c>
      <c r="DS760">
        <v>1</v>
      </c>
      <c r="DT760">
        <v>0</v>
      </c>
      <c r="DU760">
        <v>0</v>
      </c>
      <c r="DV760">
        <v>1</v>
      </c>
      <c r="DW760">
        <v>1384</v>
      </c>
      <c r="DX760">
        <v>1136</v>
      </c>
      <c r="DY760">
        <v>1021</v>
      </c>
      <c r="DZ760">
        <v>815</v>
      </c>
      <c r="EA760">
        <v>728</v>
      </c>
      <c r="EB760">
        <v>594</v>
      </c>
      <c r="EC760">
        <v>68.12</v>
      </c>
      <c r="ED760">
        <v>49.34</v>
      </c>
      <c r="EE760">
        <v>61</v>
      </c>
      <c r="EF760">
        <v>49</v>
      </c>
      <c r="EG760" s="41">
        <f t="shared" si="254"/>
        <v>8.3791208791208785E-2</v>
      </c>
      <c r="EH760" s="43">
        <f t="shared" si="255"/>
        <v>0.9175084175084175</v>
      </c>
      <c r="EI760" s="44">
        <f t="shared" si="256"/>
        <v>1.0012996262996263</v>
      </c>
      <c r="EJ760">
        <v>1382</v>
      </c>
      <c r="EK760">
        <v>1137</v>
      </c>
      <c r="EL760">
        <v>1019</v>
      </c>
      <c r="EM760">
        <v>816</v>
      </c>
      <c r="EN760">
        <v>727</v>
      </c>
      <c r="EO760">
        <v>596</v>
      </c>
      <c r="EP760">
        <v>61</v>
      </c>
      <c r="EQ760">
        <v>50</v>
      </c>
      <c r="ER760">
        <v>719</v>
      </c>
      <c r="ES760">
        <v>559</v>
      </c>
      <c r="ET760">
        <v>299</v>
      </c>
      <c r="EU760">
        <v>228</v>
      </c>
      <c r="EV760">
        <v>38</v>
      </c>
      <c r="EW760">
        <v>31</v>
      </c>
      <c r="EX760">
        <v>71</v>
      </c>
      <c r="EY760">
        <v>90</v>
      </c>
      <c r="EZ760">
        <v>2.4</v>
      </c>
      <c r="FA760">
        <v>1.6</v>
      </c>
      <c r="FB760">
        <v>4</v>
      </c>
      <c r="FC760" s="20">
        <v>51.53</v>
      </c>
      <c r="FD760" s="26">
        <f t="shared" si="257"/>
        <v>0.63617283950617287</v>
      </c>
      <c r="FE760">
        <v>4.8398000000000003</v>
      </c>
      <c r="FF760">
        <v>1.48</v>
      </c>
      <c r="FG760">
        <v>0</v>
      </c>
      <c r="FH760">
        <v>1.47</v>
      </c>
      <c r="FL760" s="42">
        <f t="shared" si="258"/>
        <v>205</v>
      </c>
      <c r="FM760" s="20">
        <f t="shared" si="259"/>
        <v>8.5</v>
      </c>
      <c r="FN760" s="41">
        <v>9.40675188E-2</v>
      </c>
      <c r="FO760" s="20">
        <f t="shared" si="260"/>
        <v>30.9</v>
      </c>
      <c r="FP760" s="20">
        <f t="shared" si="261"/>
        <v>37.433199999999999</v>
      </c>
      <c r="FQ760" s="20">
        <f t="shared" si="262"/>
        <v>125.55219716345037</v>
      </c>
      <c r="FV760" t="s">
        <v>751</v>
      </c>
      <c r="FW760" s="45">
        <v>925000</v>
      </c>
      <c r="FX760" s="45">
        <v>894167</v>
      </c>
      <c r="FY760">
        <v>115</v>
      </c>
      <c r="FZ760">
        <v>24</v>
      </c>
      <c r="GA760">
        <v>18</v>
      </c>
      <c r="GB760">
        <v>42</v>
      </c>
      <c r="GC760">
        <v>3</v>
      </c>
      <c r="GD760">
        <v>61</v>
      </c>
      <c r="GE760">
        <v>295</v>
      </c>
      <c r="GF760">
        <v>1628</v>
      </c>
      <c r="GG760">
        <v>2.2000000000000002</v>
      </c>
      <c r="GH760">
        <v>2.2000000000000002</v>
      </c>
      <c r="GI760">
        <v>4.3</v>
      </c>
      <c r="GJ760" s="42">
        <f t="shared" si="263"/>
        <v>30.9</v>
      </c>
    </row>
    <row r="761" spans="1:192" x14ac:dyDescent="0.45">
      <c r="A761" s="40">
        <v>33932</v>
      </c>
      <c r="B761" t="s">
        <v>222</v>
      </c>
      <c r="D761" t="s">
        <v>223</v>
      </c>
      <c r="E761" t="s">
        <v>223</v>
      </c>
      <c r="F761">
        <v>73</v>
      </c>
      <c r="G761">
        <v>200</v>
      </c>
      <c r="H761">
        <v>2011</v>
      </c>
      <c r="I761">
        <v>5</v>
      </c>
      <c r="J761">
        <v>126</v>
      </c>
      <c r="K761" t="s">
        <v>92</v>
      </c>
      <c r="L761">
        <v>2015</v>
      </c>
      <c r="M761">
        <v>25</v>
      </c>
      <c r="N761">
        <v>3</v>
      </c>
      <c r="O761">
        <v>8476368</v>
      </c>
      <c r="P761" t="s">
        <v>3781</v>
      </c>
      <c r="Q761" t="s">
        <v>3782</v>
      </c>
      <c r="R761" t="s">
        <v>3783</v>
      </c>
      <c r="S761" t="s">
        <v>3784</v>
      </c>
      <c r="T761" t="s">
        <v>720</v>
      </c>
      <c r="U761" t="s">
        <v>110</v>
      </c>
      <c r="V761">
        <v>64</v>
      </c>
      <c r="W761">
        <v>1</v>
      </c>
      <c r="X761">
        <v>6</v>
      </c>
      <c r="Y761">
        <v>3</v>
      </c>
      <c r="Z761">
        <v>7</v>
      </c>
      <c r="AA761">
        <v>23</v>
      </c>
      <c r="AB761">
        <v>55</v>
      </c>
      <c r="AC761" s="26">
        <f t="shared" si="242"/>
        <v>0.109375</v>
      </c>
      <c r="AD761" s="20">
        <f t="shared" si="243"/>
        <v>-9.979591836734695</v>
      </c>
      <c r="AE761" s="20">
        <v>2.266</v>
      </c>
      <c r="AF761">
        <v>-7</v>
      </c>
      <c r="AG761">
        <v>-6</v>
      </c>
      <c r="AH761">
        <v>35</v>
      </c>
      <c r="AI761">
        <v>1354</v>
      </c>
      <c r="AJ761">
        <v>58920</v>
      </c>
      <c r="AK761" s="20">
        <v>982</v>
      </c>
      <c r="AL761">
        <v>982.02</v>
      </c>
      <c r="AM761">
        <v>982</v>
      </c>
      <c r="AN761" s="26">
        <f t="shared" si="244"/>
        <v>15.34375</v>
      </c>
      <c r="AO761">
        <v>25.88</v>
      </c>
      <c r="AP761" s="41">
        <f t="shared" si="245"/>
        <v>0.23333333333333334</v>
      </c>
      <c r="AQ761">
        <v>126</v>
      </c>
      <c r="AR761">
        <v>126</v>
      </c>
      <c r="AS761">
        <v>126</v>
      </c>
      <c r="AT761">
        <v>84</v>
      </c>
      <c r="AU761">
        <v>84</v>
      </c>
      <c r="AV761">
        <v>60</v>
      </c>
      <c r="AW761">
        <v>35</v>
      </c>
      <c r="AX761">
        <v>5</v>
      </c>
      <c r="AY761">
        <v>1</v>
      </c>
      <c r="AZ761">
        <v>4</v>
      </c>
      <c r="BA761" s="42">
        <f t="shared" si="246"/>
        <v>5</v>
      </c>
      <c r="BB761">
        <v>2.2800000000000002</v>
      </c>
      <c r="BC761">
        <v>53.7667</v>
      </c>
      <c r="BD761" s="20">
        <v>82.6</v>
      </c>
      <c r="BE761" s="20">
        <f t="shared" si="247"/>
        <v>208.6</v>
      </c>
      <c r="BF761" s="20">
        <f t="shared" si="248"/>
        <v>12.745157939756828</v>
      </c>
      <c r="BG761">
        <v>296</v>
      </c>
      <c r="BH761">
        <v>317</v>
      </c>
      <c r="BI761">
        <v>321</v>
      </c>
      <c r="BJ761" s="41">
        <f t="shared" si="249"/>
        <v>0.47974068071312803</v>
      </c>
      <c r="BK761">
        <v>158</v>
      </c>
      <c r="BL761">
        <v>158</v>
      </c>
      <c r="BM761">
        <v>83</v>
      </c>
      <c r="BN761" s="42">
        <f t="shared" si="250"/>
        <v>75</v>
      </c>
      <c r="BO761">
        <v>24</v>
      </c>
      <c r="BP761">
        <v>33</v>
      </c>
      <c r="BQ761">
        <v>15</v>
      </c>
      <c r="BR761">
        <v>84</v>
      </c>
      <c r="BS761" s="41">
        <f t="shared" si="251"/>
        <v>0.1065989847715736</v>
      </c>
      <c r="BT761">
        <v>0</v>
      </c>
      <c r="BU761">
        <v>0</v>
      </c>
      <c r="BV761" s="41">
        <f t="shared" si="252"/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8</v>
      </c>
      <c r="CZ761">
        <v>16</v>
      </c>
      <c r="DA761">
        <v>1</v>
      </c>
      <c r="DB761">
        <v>0</v>
      </c>
      <c r="DC761">
        <v>25</v>
      </c>
      <c r="DD761">
        <v>7</v>
      </c>
      <c r="DE761">
        <v>0</v>
      </c>
      <c r="DF761">
        <v>5</v>
      </c>
      <c r="DG761">
        <v>22</v>
      </c>
      <c r="DH761">
        <v>8</v>
      </c>
      <c r="DI761">
        <v>5</v>
      </c>
      <c r="DJ761">
        <v>8</v>
      </c>
      <c r="DK761">
        <v>7</v>
      </c>
      <c r="DL761">
        <v>1</v>
      </c>
      <c r="DM761">
        <v>6</v>
      </c>
      <c r="DN761">
        <v>5</v>
      </c>
      <c r="DO761">
        <v>1</v>
      </c>
      <c r="DP761" s="42">
        <f t="shared" si="253"/>
        <v>-3</v>
      </c>
      <c r="DQ761" s="20">
        <v>3.069</v>
      </c>
      <c r="DR761">
        <v>5</v>
      </c>
      <c r="DS761">
        <v>1</v>
      </c>
      <c r="DT761">
        <v>1</v>
      </c>
      <c r="DU761">
        <v>0</v>
      </c>
      <c r="DV761">
        <v>1</v>
      </c>
      <c r="DW761">
        <v>787</v>
      </c>
      <c r="DX761">
        <v>985</v>
      </c>
      <c r="DY761">
        <v>583</v>
      </c>
      <c r="DZ761">
        <v>704</v>
      </c>
      <c r="EA761">
        <v>429</v>
      </c>
      <c r="EB761">
        <v>501</v>
      </c>
      <c r="EC761">
        <v>31.88</v>
      </c>
      <c r="ED761">
        <v>40.39</v>
      </c>
      <c r="EE761">
        <v>30</v>
      </c>
      <c r="EF761">
        <v>44</v>
      </c>
      <c r="EG761" s="41">
        <f t="shared" si="254"/>
        <v>6.9930069930069935E-2</v>
      </c>
      <c r="EH761" s="43">
        <f t="shared" si="255"/>
        <v>0.91217564870259482</v>
      </c>
      <c r="EI761" s="44">
        <f t="shared" si="256"/>
        <v>0.98210571863266471</v>
      </c>
      <c r="EJ761">
        <v>782</v>
      </c>
      <c r="EK761">
        <v>983</v>
      </c>
      <c r="EL761">
        <v>577</v>
      </c>
      <c r="EM761">
        <v>704</v>
      </c>
      <c r="EN761">
        <v>423</v>
      </c>
      <c r="EO761">
        <v>501</v>
      </c>
      <c r="EP761">
        <v>30</v>
      </c>
      <c r="EQ761">
        <v>44</v>
      </c>
      <c r="ER761">
        <v>344</v>
      </c>
      <c r="ES761">
        <v>479</v>
      </c>
      <c r="ET761">
        <v>139</v>
      </c>
      <c r="EU761">
        <v>162</v>
      </c>
      <c r="EV761">
        <v>15</v>
      </c>
      <c r="EW761">
        <v>21</v>
      </c>
      <c r="EX761">
        <v>54</v>
      </c>
      <c r="EY761">
        <v>68</v>
      </c>
      <c r="EZ761">
        <v>-0.4</v>
      </c>
      <c r="FA761">
        <v>1.6</v>
      </c>
      <c r="FB761">
        <v>1.2</v>
      </c>
      <c r="FC761" s="20">
        <v>7.1</v>
      </c>
      <c r="FD761" s="26">
        <f t="shared" si="257"/>
        <v>0.11093749999999999</v>
      </c>
      <c r="FE761">
        <v>9.7500000000000003E-2</v>
      </c>
      <c r="FF761">
        <v>-0.28999999999999998</v>
      </c>
      <c r="FG761">
        <v>0.59</v>
      </c>
      <c r="FH761">
        <v>0.30000000000000004</v>
      </c>
      <c r="FL761" s="42">
        <f t="shared" si="258"/>
        <v>278</v>
      </c>
      <c r="FM761" s="20">
        <f t="shared" si="259"/>
        <v>34.6</v>
      </c>
      <c r="FN761" s="41">
        <v>5.8772935999999998E-3</v>
      </c>
      <c r="FO761" s="20">
        <f t="shared" si="260"/>
        <v>3.5</v>
      </c>
      <c r="FP761" s="20">
        <f t="shared" si="261"/>
        <v>7.6138000000000003</v>
      </c>
      <c r="FQ761" s="20">
        <f t="shared" si="262"/>
        <v>108.26663408077229</v>
      </c>
      <c r="FV761" t="s">
        <v>751</v>
      </c>
      <c r="FW761" s="45">
        <v>650000</v>
      </c>
      <c r="FX761" s="45">
        <v>650000</v>
      </c>
      <c r="FY761">
        <v>113</v>
      </c>
      <c r="FZ761">
        <v>4</v>
      </c>
      <c r="GA761">
        <v>16</v>
      </c>
      <c r="GB761">
        <v>20</v>
      </c>
      <c r="GC761">
        <v>-8</v>
      </c>
      <c r="GD761">
        <v>41</v>
      </c>
      <c r="GE761">
        <v>100</v>
      </c>
      <c r="GF761">
        <v>1724</v>
      </c>
      <c r="GG761">
        <v>0.5</v>
      </c>
      <c r="GH761">
        <v>3</v>
      </c>
      <c r="GI761">
        <v>3.5</v>
      </c>
      <c r="GJ761" s="42">
        <f t="shared" si="263"/>
        <v>3.5</v>
      </c>
    </row>
    <row r="762" spans="1:192" x14ac:dyDescent="0.45">
      <c r="A762" s="40">
        <v>34020</v>
      </c>
      <c r="B762" t="s">
        <v>441</v>
      </c>
      <c r="C762" t="s">
        <v>282</v>
      </c>
      <c r="D762" t="s">
        <v>107</v>
      </c>
      <c r="E762" t="s">
        <v>107</v>
      </c>
      <c r="F762">
        <v>71</v>
      </c>
      <c r="G762">
        <v>200</v>
      </c>
      <c r="H762">
        <v>2011</v>
      </c>
      <c r="I762">
        <v>5</v>
      </c>
      <c r="J762">
        <v>129</v>
      </c>
      <c r="K762" t="s">
        <v>92</v>
      </c>
      <c r="L762">
        <v>2015</v>
      </c>
      <c r="M762">
        <v>24</v>
      </c>
      <c r="N762">
        <v>3</v>
      </c>
      <c r="O762">
        <v>8476370</v>
      </c>
      <c r="P762" t="s">
        <v>3785</v>
      </c>
      <c r="Q762" t="s">
        <v>3786</v>
      </c>
      <c r="R762" t="s">
        <v>3787</v>
      </c>
      <c r="S762" t="s">
        <v>1484</v>
      </c>
      <c r="T762" t="s">
        <v>725</v>
      </c>
      <c r="U762" t="s">
        <v>194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28</v>
      </c>
      <c r="AB762">
        <v>93</v>
      </c>
      <c r="AC762" s="26">
        <f t="shared" si="242"/>
        <v>0</v>
      </c>
      <c r="AD762" s="20">
        <f t="shared" si="243"/>
        <v>-0.35294117647058826</v>
      </c>
      <c r="AE762" s="20">
        <v>0</v>
      </c>
      <c r="AF762">
        <v>0</v>
      </c>
      <c r="AG762">
        <v>0.4</v>
      </c>
      <c r="AH762">
        <v>0</v>
      </c>
      <c r="AI762">
        <v>23</v>
      </c>
      <c r="AJ762">
        <v>1135</v>
      </c>
      <c r="AK762" s="20">
        <v>18.916666666666998</v>
      </c>
      <c r="AL762">
        <v>18.920000000000002</v>
      </c>
      <c r="AM762">
        <v>19</v>
      </c>
      <c r="AN762" s="26">
        <f t="shared" si="244"/>
        <v>9.4583333333333339</v>
      </c>
      <c r="AO762">
        <v>16.72</v>
      </c>
      <c r="AP762" s="41">
        <f t="shared" si="245"/>
        <v>0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</v>
      </c>
      <c r="AX762">
        <v>0</v>
      </c>
      <c r="AY762">
        <v>0</v>
      </c>
      <c r="AZ762">
        <v>0</v>
      </c>
      <c r="BA762" s="42">
        <f t="shared" si="246"/>
        <v>0</v>
      </c>
      <c r="BB762">
        <v>0.13</v>
      </c>
      <c r="BC762">
        <v>42</v>
      </c>
      <c r="BD762" s="20">
        <v>0</v>
      </c>
      <c r="BE762" s="20">
        <f t="shared" si="247"/>
        <v>4</v>
      </c>
      <c r="BF762" s="20">
        <f t="shared" si="248"/>
        <v>12.684989429175474</v>
      </c>
      <c r="BG762">
        <v>3</v>
      </c>
      <c r="BH762">
        <v>2</v>
      </c>
      <c r="BI762">
        <v>4</v>
      </c>
      <c r="BJ762" s="41">
        <f t="shared" si="249"/>
        <v>0.42857142857142855</v>
      </c>
      <c r="BK762">
        <v>5</v>
      </c>
      <c r="BL762">
        <v>5</v>
      </c>
      <c r="BM762">
        <v>2</v>
      </c>
      <c r="BN762" s="42">
        <f t="shared" si="250"/>
        <v>3</v>
      </c>
      <c r="BO762">
        <v>3</v>
      </c>
      <c r="BP762">
        <v>1</v>
      </c>
      <c r="BQ762">
        <v>2</v>
      </c>
      <c r="BR762">
        <v>0</v>
      </c>
      <c r="BS762" s="41">
        <f t="shared" si="251"/>
        <v>0</v>
      </c>
      <c r="BT762">
        <v>0</v>
      </c>
      <c r="BU762">
        <v>0</v>
      </c>
      <c r="BV762" s="41">
        <f t="shared" si="252"/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3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 s="42">
        <f t="shared" si="253"/>
        <v>0</v>
      </c>
      <c r="DQ762" s="20">
        <v>-0.02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14</v>
      </c>
      <c r="DX762">
        <v>16</v>
      </c>
      <c r="DY762">
        <v>13</v>
      </c>
      <c r="DZ762">
        <v>12</v>
      </c>
      <c r="EA762">
        <v>10</v>
      </c>
      <c r="EB762">
        <v>6</v>
      </c>
      <c r="EC762">
        <v>0.54</v>
      </c>
      <c r="ED762">
        <v>0.69</v>
      </c>
      <c r="EE762">
        <v>0</v>
      </c>
      <c r="EF762">
        <v>0</v>
      </c>
      <c r="EG762" s="41">
        <f t="shared" si="254"/>
        <v>0</v>
      </c>
      <c r="EH762" s="43">
        <f t="shared" si="255"/>
        <v>1</v>
      </c>
      <c r="EI762" s="44">
        <f t="shared" si="256"/>
        <v>1</v>
      </c>
      <c r="EJ762">
        <v>14</v>
      </c>
      <c r="EK762">
        <v>17</v>
      </c>
      <c r="EL762">
        <v>13</v>
      </c>
      <c r="EM762">
        <v>13</v>
      </c>
      <c r="EN762">
        <v>10</v>
      </c>
      <c r="EO762">
        <v>7</v>
      </c>
      <c r="EP762">
        <v>0</v>
      </c>
      <c r="EQ762">
        <v>0</v>
      </c>
      <c r="ER762">
        <v>7</v>
      </c>
      <c r="ES762">
        <v>9</v>
      </c>
      <c r="ET762">
        <v>3</v>
      </c>
      <c r="EU762">
        <v>3</v>
      </c>
      <c r="EV762">
        <v>0</v>
      </c>
      <c r="EW762">
        <v>0</v>
      </c>
      <c r="EX762">
        <v>1</v>
      </c>
      <c r="EY762">
        <v>0</v>
      </c>
      <c r="EZ762">
        <v>-0.1</v>
      </c>
      <c r="FA762">
        <v>0</v>
      </c>
      <c r="FB762">
        <v>0</v>
      </c>
      <c r="FC762" s="20">
        <v>-0.02</v>
      </c>
      <c r="FD762" s="26">
        <f t="shared" si="257"/>
        <v>-0.01</v>
      </c>
      <c r="FE762">
        <v>9.0000000000000008E-4</v>
      </c>
      <c r="FF762">
        <v>0</v>
      </c>
      <c r="FG762">
        <v>0</v>
      </c>
      <c r="FH762">
        <v>0</v>
      </c>
      <c r="FL762" s="42">
        <f t="shared" si="258"/>
        <v>5</v>
      </c>
      <c r="FM762" s="20">
        <f t="shared" si="259"/>
        <v>0</v>
      </c>
      <c r="FN762" s="41">
        <v>0</v>
      </c>
      <c r="FO762" s="20">
        <f t="shared" si="260"/>
        <v>0</v>
      </c>
      <c r="FP762" s="20">
        <f t="shared" si="261"/>
        <v>-4.0000000000000001E-3</v>
      </c>
      <c r="FQ762" s="20">
        <f t="shared" si="262"/>
        <v>95.13742071881606</v>
      </c>
      <c r="FV762" t="s">
        <v>751</v>
      </c>
      <c r="FW762" s="45">
        <v>660000</v>
      </c>
      <c r="FX762" s="45">
        <v>667500</v>
      </c>
      <c r="FY762">
        <v>19</v>
      </c>
      <c r="FZ762">
        <v>1</v>
      </c>
      <c r="GA762">
        <v>2</v>
      </c>
      <c r="GB762">
        <v>3</v>
      </c>
      <c r="GC762">
        <v>-5</v>
      </c>
      <c r="GD762">
        <v>6</v>
      </c>
      <c r="GE762">
        <v>20</v>
      </c>
      <c r="GF762">
        <v>234</v>
      </c>
      <c r="GG762">
        <v>-0.2</v>
      </c>
      <c r="GH762">
        <v>0.1</v>
      </c>
      <c r="GI762">
        <v>-0.1</v>
      </c>
      <c r="GJ762" s="42">
        <f t="shared" si="263"/>
        <v>0</v>
      </c>
    </row>
    <row r="763" spans="1:192" x14ac:dyDescent="0.45">
      <c r="A763" s="40">
        <v>34123</v>
      </c>
      <c r="B763" t="s">
        <v>1676</v>
      </c>
      <c r="C763" t="s">
        <v>362</v>
      </c>
      <c r="D763" t="s">
        <v>107</v>
      </c>
      <c r="E763" t="s">
        <v>107</v>
      </c>
      <c r="F763">
        <v>74</v>
      </c>
      <c r="G763">
        <v>200</v>
      </c>
      <c r="H763">
        <v>2011</v>
      </c>
      <c r="I763">
        <v>5</v>
      </c>
      <c r="J763">
        <v>131</v>
      </c>
      <c r="K763" t="s">
        <v>92</v>
      </c>
      <c r="L763">
        <v>2017</v>
      </c>
      <c r="M763">
        <v>24</v>
      </c>
      <c r="N763">
        <v>1</v>
      </c>
      <c r="O763">
        <v>8476372</v>
      </c>
      <c r="P763" t="s">
        <v>3788</v>
      </c>
      <c r="Q763" t="s">
        <v>3789</v>
      </c>
      <c r="R763" t="s">
        <v>3790</v>
      </c>
      <c r="S763" t="s">
        <v>1586</v>
      </c>
      <c r="T763" t="s">
        <v>720</v>
      </c>
      <c r="U763" t="s">
        <v>30</v>
      </c>
      <c r="V763">
        <v>22</v>
      </c>
      <c r="W763">
        <v>0</v>
      </c>
      <c r="X763">
        <v>4</v>
      </c>
      <c r="Y763">
        <v>3</v>
      </c>
      <c r="Z763">
        <v>4</v>
      </c>
      <c r="AA763">
        <v>24</v>
      </c>
      <c r="AB763">
        <v>72</v>
      </c>
      <c r="AC763" s="26">
        <f t="shared" si="242"/>
        <v>0.18181818181818182</v>
      </c>
      <c r="AD763" s="20">
        <f t="shared" si="243"/>
        <v>0</v>
      </c>
      <c r="AE763" s="20">
        <v>1.1739999999999999</v>
      </c>
      <c r="AF763">
        <v>10</v>
      </c>
      <c r="AG763">
        <v>4.5</v>
      </c>
      <c r="AH763">
        <v>21</v>
      </c>
      <c r="AI763">
        <v>423</v>
      </c>
      <c r="AJ763">
        <v>19186</v>
      </c>
      <c r="AK763" s="20">
        <v>319.76666666667001</v>
      </c>
      <c r="AL763">
        <v>319.77</v>
      </c>
      <c r="AM763">
        <v>320</v>
      </c>
      <c r="AN763" s="26">
        <f t="shared" si="244"/>
        <v>14.534848484848483</v>
      </c>
      <c r="AO763">
        <v>24.56</v>
      </c>
      <c r="AP763" s="41">
        <f t="shared" si="245"/>
        <v>0.23529411764705882</v>
      </c>
      <c r="AQ763">
        <v>38</v>
      </c>
      <c r="AR763">
        <v>39</v>
      </c>
      <c r="AS763">
        <v>39</v>
      </c>
      <c r="AT763">
        <v>24</v>
      </c>
      <c r="AU763">
        <v>25</v>
      </c>
      <c r="AV763">
        <v>17</v>
      </c>
      <c r="AW763">
        <v>11</v>
      </c>
      <c r="AX763">
        <v>2</v>
      </c>
      <c r="AY763">
        <v>0</v>
      </c>
      <c r="AZ763">
        <v>4</v>
      </c>
      <c r="BA763" s="42">
        <f t="shared" si="246"/>
        <v>4</v>
      </c>
      <c r="BB763">
        <v>0.69</v>
      </c>
      <c r="BC763">
        <v>48.941200000000002</v>
      </c>
      <c r="BD763" s="20">
        <v>59.1</v>
      </c>
      <c r="BE763" s="20">
        <f t="shared" si="247"/>
        <v>97.1</v>
      </c>
      <c r="BF763" s="20">
        <f t="shared" si="248"/>
        <v>18.219345154329677</v>
      </c>
      <c r="BG763">
        <v>77</v>
      </c>
      <c r="BH763">
        <v>98</v>
      </c>
      <c r="BI763">
        <v>95</v>
      </c>
      <c r="BJ763" s="41">
        <f t="shared" si="249"/>
        <v>0.44767441860465118</v>
      </c>
      <c r="BK763">
        <v>20</v>
      </c>
      <c r="BL763">
        <v>20</v>
      </c>
      <c r="BM763">
        <v>19</v>
      </c>
      <c r="BN763" s="42">
        <f t="shared" si="250"/>
        <v>1</v>
      </c>
      <c r="BO763">
        <v>8</v>
      </c>
      <c r="BP763">
        <v>6</v>
      </c>
      <c r="BQ763">
        <v>2</v>
      </c>
      <c r="BR763">
        <v>25</v>
      </c>
      <c r="BS763" s="41">
        <f t="shared" si="251"/>
        <v>0.10040160642570281</v>
      </c>
      <c r="BT763">
        <v>0</v>
      </c>
      <c r="BU763">
        <v>0</v>
      </c>
      <c r="BV763" s="41">
        <f t="shared" si="252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8</v>
      </c>
      <c r="DA763">
        <v>0</v>
      </c>
      <c r="DB763">
        <v>0</v>
      </c>
      <c r="DC763">
        <v>3</v>
      </c>
      <c r="DD763">
        <v>5</v>
      </c>
      <c r="DE763">
        <v>0</v>
      </c>
      <c r="DF763">
        <v>1</v>
      </c>
      <c r="DG763">
        <v>8</v>
      </c>
      <c r="DH763">
        <v>9</v>
      </c>
      <c r="DI763">
        <v>4</v>
      </c>
      <c r="DJ763">
        <v>9</v>
      </c>
      <c r="DK763">
        <v>8</v>
      </c>
      <c r="DL763">
        <v>1</v>
      </c>
      <c r="DM763">
        <v>5</v>
      </c>
      <c r="DN763">
        <v>4</v>
      </c>
      <c r="DO763">
        <v>1</v>
      </c>
      <c r="DP763" s="42">
        <f t="shared" si="253"/>
        <v>-5</v>
      </c>
      <c r="DQ763" s="20">
        <v>-1.603</v>
      </c>
      <c r="DR763">
        <v>8</v>
      </c>
      <c r="DS763">
        <v>1</v>
      </c>
      <c r="DT763">
        <v>0</v>
      </c>
      <c r="DU763">
        <v>0</v>
      </c>
      <c r="DV763">
        <v>0</v>
      </c>
      <c r="DW763">
        <v>281</v>
      </c>
      <c r="DX763">
        <v>309</v>
      </c>
      <c r="DY763">
        <v>211</v>
      </c>
      <c r="DZ763">
        <v>224</v>
      </c>
      <c r="EA763">
        <v>151</v>
      </c>
      <c r="EB763">
        <v>151</v>
      </c>
      <c r="EC763">
        <v>14.06</v>
      </c>
      <c r="ED763">
        <v>10.130000000000001</v>
      </c>
      <c r="EE763">
        <v>17</v>
      </c>
      <c r="EF763">
        <v>9</v>
      </c>
      <c r="EG763" s="41">
        <f t="shared" si="254"/>
        <v>0.11258278145695365</v>
      </c>
      <c r="EH763" s="43">
        <f t="shared" si="255"/>
        <v>0.94039735099337751</v>
      </c>
      <c r="EI763" s="44">
        <f t="shared" si="256"/>
        <v>1.0529801324503312</v>
      </c>
      <c r="EJ763">
        <v>284</v>
      </c>
      <c r="EK763">
        <v>308</v>
      </c>
      <c r="EL763">
        <v>214</v>
      </c>
      <c r="EM763">
        <v>223</v>
      </c>
      <c r="EN763">
        <v>154</v>
      </c>
      <c r="EO763">
        <v>150</v>
      </c>
      <c r="EP763">
        <v>17</v>
      </c>
      <c r="EQ763">
        <v>9</v>
      </c>
      <c r="ER763">
        <v>134</v>
      </c>
      <c r="ES763">
        <v>135</v>
      </c>
      <c r="ET763">
        <v>71</v>
      </c>
      <c r="EU763">
        <v>44</v>
      </c>
      <c r="EV763">
        <v>13</v>
      </c>
      <c r="EW763">
        <v>4</v>
      </c>
      <c r="EX763">
        <v>33</v>
      </c>
      <c r="EY763">
        <v>28</v>
      </c>
      <c r="EZ763">
        <v>0</v>
      </c>
      <c r="FA763">
        <v>1.4</v>
      </c>
      <c r="FB763">
        <v>1.4</v>
      </c>
      <c r="FC763" s="20">
        <v>5.25</v>
      </c>
      <c r="FD763" s="26">
        <f t="shared" si="257"/>
        <v>0.23863636363636365</v>
      </c>
      <c r="FE763">
        <v>6.0999999999999999E-2</v>
      </c>
      <c r="FF763">
        <v>0.02</v>
      </c>
      <c r="FG763">
        <v>0.18</v>
      </c>
      <c r="FH763">
        <v>0.2</v>
      </c>
      <c r="FL763" s="42">
        <f t="shared" si="258"/>
        <v>67</v>
      </c>
      <c r="FM763" s="20">
        <f t="shared" si="259"/>
        <v>2.75</v>
      </c>
      <c r="FN763" s="41">
        <v>0</v>
      </c>
      <c r="FO763" s="20">
        <f t="shared" si="260"/>
        <v>1.9</v>
      </c>
      <c r="FP763" s="20">
        <f t="shared" si="261"/>
        <v>3.6794000000000002</v>
      </c>
      <c r="FQ763" s="20">
        <f t="shared" si="262"/>
        <v>110.70456890890328</v>
      </c>
      <c r="FR763">
        <v>3</v>
      </c>
      <c r="FS763" t="s">
        <v>3791</v>
      </c>
      <c r="FT763">
        <v>34</v>
      </c>
      <c r="FV763" t="s">
        <v>751</v>
      </c>
      <c r="FW763" s="45">
        <v>742500</v>
      </c>
      <c r="FX763" s="45">
        <v>717500</v>
      </c>
      <c r="FY763">
        <v>22</v>
      </c>
      <c r="FZ763">
        <v>0</v>
      </c>
      <c r="GA763">
        <v>4</v>
      </c>
      <c r="GB763">
        <v>4</v>
      </c>
      <c r="GC763">
        <v>10</v>
      </c>
      <c r="GD763">
        <v>21</v>
      </c>
      <c r="GE763">
        <v>17</v>
      </c>
      <c r="GF763">
        <v>320</v>
      </c>
      <c r="GG763">
        <v>0</v>
      </c>
      <c r="GH763">
        <v>1.4</v>
      </c>
      <c r="GI763">
        <v>1.4</v>
      </c>
      <c r="GJ763" s="42">
        <f t="shared" si="263"/>
        <v>1.9</v>
      </c>
    </row>
    <row r="764" spans="1:192" x14ac:dyDescent="0.45">
      <c r="A764" s="40">
        <v>35413</v>
      </c>
      <c r="B764" t="s">
        <v>3792</v>
      </c>
      <c r="C764" t="s">
        <v>126</v>
      </c>
      <c r="D764" t="s">
        <v>91</v>
      </c>
      <c r="E764" t="s">
        <v>91</v>
      </c>
      <c r="F764">
        <v>75</v>
      </c>
      <c r="G764">
        <v>204</v>
      </c>
      <c r="H764">
        <v>2015</v>
      </c>
      <c r="I764">
        <v>2</v>
      </c>
      <c r="J764">
        <v>39</v>
      </c>
      <c r="K764" t="s">
        <v>92</v>
      </c>
      <c r="L764">
        <v>2016</v>
      </c>
      <c r="M764">
        <v>21</v>
      </c>
      <c r="N764">
        <v>2</v>
      </c>
      <c r="O764">
        <v>8478421</v>
      </c>
      <c r="P764" t="s">
        <v>3793</v>
      </c>
      <c r="Q764" t="s">
        <v>3794</v>
      </c>
      <c r="R764" t="s">
        <v>3795</v>
      </c>
      <c r="S764" t="s">
        <v>3796</v>
      </c>
      <c r="T764" t="s">
        <v>725</v>
      </c>
      <c r="U764" t="s">
        <v>135</v>
      </c>
      <c r="V764">
        <v>17</v>
      </c>
      <c r="W764">
        <v>0</v>
      </c>
      <c r="X764">
        <v>3</v>
      </c>
      <c r="Y764">
        <v>2</v>
      </c>
      <c r="Z764">
        <v>3</v>
      </c>
      <c r="AA764">
        <v>25</v>
      </c>
      <c r="AB764">
        <v>94</v>
      </c>
      <c r="AC764" s="26">
        <f t="shared" si="242"/>
        <v>0.17647058823529413</v>
      </c>
      <c r="AD764" s="20">
        <f t="shared" si="243"/>
        <v>-0.39999999999999991</v>
      </c>
      <c r="AE764" s="20">
        <v>0.90400000000000003</v>
      </c>
      <c r="AF764">
        <v>2</v>
      </c>
      <c r="AG764">
        <v>-1.4</v>
      </c>
      <c r="AH764">
        <v>29</v>
      </c>
      <c r="AI764">
        <v>188</v>
      </c>
      <c r="AJ764">
        <v>7541</v>
      </c>
      <c r="AK764" s="20">
        <v>125.68333333333</v>
      </c>
      <c r="AL764">
        <v>125.68</v>
      </c>
      <c r="AM764">
        <v>126</v>
      </c>
      <c r="AN764" s="26">
        <f t="shared" si="244"/>
        <v>7.3931372549019612</v>
      </c>
      <c r="AO764">
        <v>12.65</v>
      </c>
      <c r="AP764" s="41">
        <f t="shared" si="245"/>
        <v>0.75</v>
      </c>
      <c r="AQ764">
        <v>19</v>
      </c>
      <c r="AR764">
        <v>20</v>
      </c>
      <c r="AS764">
        <v>20</v>
      </c>
      <c r="AT764">
        <v>14</v>
      </c>
      <c r="AU764">
        <v>15</v>
      </c>
      <c r="AV764">
        <v>13</v>
      </c>
      <c r="AW764">
        <v>8</v>
      </c>
      <c r="AX764">
        <v>3</v>
      </c>
      <c r="AY764">
        <v>1</v>
      </c>
      <c r="AZ764">
        <v>0</v>
      </c>
      <c r="BA764" s="42">
        <f t="shared" si="246"/>
        <v>1</v>
      </c>
      <c r="BB764">
        <v>0.45</v>
      </c>
      <c r="BC764">
        <v>29.923100000000002</v>
      </c>
      <c r="BD764" s="20">
        <v>41.5</v>
      </c>
      <c r="BE764" s="20">
        <f t="shared" si="247"/>
        <v>60.5</v>
      </c>
      <c r="BF764" s="20">
        <f t="shared" si="248"/>
        <v>28.882877148313177</v>
      </c>
      <c r="BG764">
        <v>36</v>
      </c>
      <c r="BH764">
        <v>34</v>
      </c>
      <c r="BI764">
        <v>33</v>
      </c>
      <c r="BJ764" s="41">
        <f t="shared" si="249"/>
        <v>0.52173913043478259</v>
      </c>
      <c r="BK764">
        <v>30</v>
      </c>
      <c r="BL764">
        <v>30</v>
      </c>
      <c r="BM764">
        <v>16</v>
      </c>
      <c r="BN764" s="42">
        <f t="shared" si="250"/>
        <v>14</v>
      </c>
      <c r="BO764">
        <v>2</v>
      </c>
      <c r="BP764">
        <v>2</v>
      </c>
      <c r="BQ764">
        <v>3</v>
      </c>
      <c r="BR764">
        <v>5</v>
      </c>
      <c r="BS764" s="41">
        <f t="shared" si="251"/>
        <v>4.7619047619047616E-2</v>
      </c>
      <c r="BT764">
        <v>1</v>
      </c>
      <c r="BU764">
        <v>2</v>
      </c>
      <c r="BV764" s="41">
        <f t="shared" si="252"/>
        <v>0.33333333333333331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0</v>
      </c>
      <c r="DB764">
        <v>0</v>
      </c>
      <c r="DC764">
        <v>1</v>
      </c>
      <c r="DD764">
        <v>3</v>
      </c>
      <c r="DE764">
        <v>0</v>
      </c>
      <c r="DF764">
        <v>0</v>
      </c>
      <c r="DG764">
        <v>9</v>
      </c>
      <c r="DH764">
        <v>9</v>
      </c>
      <c r="DI764">
        <v>5</v>
      </c>
      <c r="DJ764">
        <v>8</v>
      </c>
      <c r="DK764">
        <v>7</v>
      </c>
      <c r="DL764">
        <v>1</v>
      </c>
      <c r="DM764">
        <v>7</v>
      </c>
      <c r="DN764">
        <v>6</v>
      </c>
      <c r="DO764">
        <v>1</v>
      </c>
      <c r="DP764" s="42">
        <f t="shared" si="253"/>
        <v>-4</v>
      </c>
      <c r="DQ764" s="20">
        <v>-1.119</v>
      </c>
      <c r="DR764">
        <v>7</v>
      </c>
      <c r="DS764">
        <v>1</v>
      </c>
      <c r="DT764">
        <v>0</v>
      </c>
      <c r="DU764">
        <v>1</v>
      </c>
      <c r="DV764">
        <v>0</v>
      </c>
      <c r="DW764">
        <v>86</v>
      </c>
      <c r="DX764">
        <v>129</v>
      </c>
      <c r="DY764">
        <v>66</v>
      </c>
      <c r="DZ764">
        <v>100</v>
      </c>
      <c r="EA764">
        <v>51</v>
      </c>
      <c r="EB764">
        <v>73</v>
      </c>
      <c r="EC764">
        <v>3.2</v>
      </c>
      <c r="ED764">
        <v>5.4</v>
      </c>
      <c r="EE764">
        <v>4</v>
      </c>
      <c r="EF764">
        <v>2</v>
      </c>
      <c r="EG764" s="41">
        <f t="shared" si="254"/>
        <v>7.8431372549019607E-2</v>
      </c>
      <c r="EH764" s="43">
        <f t="shared" si="255"/>
        <v>0.9726027397260274</v>
      </c>
      <c r="EI764" s="44">
        <f t="shared" si="256"/>
        <v>1.0510341122750471</v>
      </c>
      <c r="EJ764">
        <v>88</v>
      </c>
      <c r="EK764">
        <v>129</v>
      </c>
      <c r="EL764">
        <v>68</v>
      </c>
      <c r="EM764">
        <v>100</v>
      </c>
      <c r="EN764">
        <v>54</v>
      </c>
      <c r="EO764">
        <v>73</v>
      </c>
      <c r="EP764">
        <v>4</v>
      </c>
      <c r="EQ764">
        <v>2</v>
      </c>
      <c r="ER764">
        <v>47</v>
      </c>
      <c r="ES764">
        <v>56</v>
      </c>
      <c r="ET764">
        <v>17</v>
      </c>
      <c r="EU764">
        <v>26</v>
      </c>
      <c r="EV764">
        <v>2</v>
      </c>
      <c r="EW764">
        <v>1</v>
      </c>
      <c r="EX764">
        <v>19</v>
      </c>
      <c r="EY764">
        <v>15</v>
      </c>
      <c r="EZ764">
        <v>0</v>
      </c>
      <c r="FA764">
        <v>0.2</v>
      </c>
      <c r="FB764">
        <v>0.2</v>
      </c>
      <c r="FC764" s="20">
        <v>1.04</v>
      </c>
      <c r="FD764" s="26">
        <f t="shared" si="257"/>
        <v>6.1176470588235297E-2</v>
      </c>
      <c r="FE764">
        <v>0.01</v>
      </c>
      <c r="FF764">
        <v>0.04</v>
      </c>
      <c r="FG764">
        <v>-0.06</v>
      </c>
      <c r="FH764">
        <v>-0.02</v>
      </c>
      <c r="FL764" s="42">
        <f t="shared" si="258"/>
        <v>65</v>
      </c>
      <c r="FM764" s="20">
        <f t="shared" si="259"/>
        <v>4.7142857142857144</v>
      </c>
      <c r="FN764" s="41">
        <v>0</v>
      </c>
      <c r="FO764" s="20">
        <f t="shared" si="260"/>
        <v>0.10000000000000009</v>
      </c>
      <c r="FP764" s="20">
        <f t="shared" si="261"/>
        <v>2.7762000000000002</v>
      </c>
      <c r="FQ764" s="20">
        <f t="shared" si="262"/>
        <v>102.64162953532781</v>
      </c>
      <c r="FV764" t="s">
        <v>751</v>
      </c>
      <c r="FW764" s="45">
        <v>750000</v>
      </c>
      <c r="FX764" s="45">
        <v>741667</v>
      </c>
      <c r="FY764">
        <v>22</v>
      </c>
      <c r="FZ764">
        <v>0</v>
      </c>
      <c r="GA764">
        <v>4</v>
      </c>
      <c r="GB764">
        <v>4</v>
      </c>
      <c r="GC764">
        <v>0</v>
      </c>
      <c r="GD764">
        <v>33</v>
      </c>
      <c r="GE764">
        <v>21</v>
      </c>
      <c r="GF764">
        <v>194</v>
      </c>
      <c r="GG764">
        <v>-0.1</v>
      </c>
      <c r="GH764">
        <v>0.2</v>
      </c>
      <c r="GI764">
        <v>0.1</v>
      </c>
      <c r="GJ764" s="42">
        <f t="shared" si="263"/>
        <v>0.10000000000000009</v>
      </c>
    </row>
    <row r="765" spans="1:192" x14ac:dyDescent="0.45">
      <c r="A765" s="40">
        <v>33989</v>
      </c>
      <c r="B765" t="s">
        <v>3797</v>
      </c>
      <c r="C765" t="s">
        <v>3798</v>
      </c>
      <c r="D765" t="s">
        <v>107</v>
      </c>
      <c r="E765" t="s">
        <v>107</v>
      </c>
      <c r="F765">
        <v>74</v>
      </c>
      <c r="G765">
        <v>213</v>
      </c>
      <c r="H765">
        <v>2011</v>
      </c>
      <c r="I765">
        <v>5</v>
      </c>
      <c r="J765">
        <v>133</v>
      </c>
      <c r="K765" t="s">
        <v>92</v>
      </c>
      <c r="L765">
        <v>2016</v>
      </c>
      <c r="M765">
        <v>25</v>
      </c>
      <c r="N765">
        <v>2</v>
      </c>
      <c r="O765">
        <v>8476374</v>
      </c>
      <c r="P765" t="s">
        <v>3799</v>
      </c>
      <c r="Q765" t="s">
        <v>3800</v>
      </c>
      <c r="R765" t="s">
        <v>3801</v>
      </c>
      <c r="S765" t="s">
        <v>2249</v>
      </c>
      <c r="T765" t="s">
        <v>716</v>
      </c>
      <c r="U765" t="s">
        <v>263</v>
      </c>
      <c r="V765">
        <v>75</v>
      </c>
      <c r="W765">
        <v>6</v>
      </c>
      <c r="X765">
        <v>8</v>
      </c>
      <c r="Y765">
        <v>5</v>
      </c>
      <c r="Z765">
        <v>14</v>
      </c>
      <c r="AA765">
        <v>16</v>
      </c>
      <c r="AB765">
        <v>71</v>
      </c>
      <c r="AC765" s="26">
        <f t="shared" si="242"/>
        <v>0.18666666666666668</v>
      </c>
      <c r="AD765" s="20">
        <f t="shared" si="243"/>
        <v>4.625</v>
      </c>
      <c r="AE765" s="20">
        <v>5.3520000000000003</v>
      </c>
      <c r="AF765">
        <v>-5</v>
      </c>
      <c r="AG765">
        <v>5.2</v>
      </c>
      <c r="AH765">
        <v>40</v>
      </c>
      <c r="AI765">
        <v>1303</v>
      </c>
      <c r="AJ765">
        <v>55120</v>
      </c>
      <c r="AK765" s="20">
        <v>918.66666666667004</v>
      </c>
      <c r="AL765">
        <v>918.67</v>
      </c>
      <c r="AM765">
        <v>919</v>
      </c>
      <c r="AN765" s="26">
        <f t="shared" si="244"/>
        <v>12.248888888888889</v>
      </c>
      <c r="AO765">
        <v>20.5</v>
      </c>
      <c r="AP765" s="41">
        <f t="shared" si="245"/>
        <v>0.56000000000000005</v>
      </c>
      <c r="AQ765">
        <v>210</v>
      </c>
      <c r="AR765">
        <v>210</v>
      </c>
      <c r="AS765">
        <v>210</v>
      </c>
      <c r="AT765">
        <v>173</v>
      </c>
      <c r="AU765">
        <v>173</v>
      </c>
      <c r="AV765">
        <v>134</v>
      </c>
      <c r="AW765">
        <v>118</v>
      </c>
      <c r="AX765">
        <v>49</v>
      </c>
      <c r="AY765">
        <v>13</v>
      </c>
      <c r="AZ765">
        <v>10</v>
      </c>
      <c r="BA765" s="42">
        <f t="shared" si="246"/>
        <v>23</v>
      </c>
      <c r="BB765">
        <v>11.73</v>
      </c>
      <c r="BC765">
        <v>36.552199999999999</v>
      </c>
      <c r="BD765" s="20">
        <v>166</v>
      </c>
      <c r="BE765" s="20">
        <f t="shared" si="247"/>
        <v>376</v>
      </c>
      <c r="BF765" s="20">
        <f t="shared" si="248"/>
        <v>24.557240358344128</v>
      </c>
      <c r="BG765">
        <v>155</v>
      </c>
      <c r="BH765">
        <v>357</v>
      </c>
      <c r="BI765">
        <v>321</v>
      </c>
      <c r="BJ765" s="41">
        <f t="shared" si="249"/>
        <v>0.32563025210084034</v>
      </c>
      <c r="BK765">
        <v>143</v>
      </c>
      <c r="BL765">
        <v>143</v>
      </c>
      <c r="BM765">
        <v>95</v>
      </c>
      <c r="BN765" s="42">
        <f t="shared" si="250"/>
        <v>48</v>
      </c>
      <c r="BO765">
        <v>39</v>
      </c>
      <c r="BP765">
        <v>28</v>
      </c>
      <c r="BQ765">
        <v>32</v>
      </c>
      <c r="BR765">
        <v>22</v>
      </c>
      <c r="BS765" s="41">
        <f t="shared" si="251"/>
        <v>3.2934131736526949E-2</v>
      </c>
      <c r="BT765">
        <v>335</v>
      </c>
      <c r="BU765">
        <v>386</v>
      </c>
      <c r="BV765" s="41">
        <f t="shared" si="252"/>
        <v>0.46463245492371708</v>
      </c>
      <c r="BW765">
        <v>129</v>
      </c>
      <c r="BX765">
        <v>142</v>
      </c>
      <c r="BY765">
        <v>153</v>
      </c>
      <c r="BZ765">
        <v>171</v>
      </c>
      <c r="CA765">
        <v>53</v>
      </c>
      <c r="CB765">
        <v>73</v>
      </c>
      <c r="CC765">
        <v>93</v>
      </c>
      <c r="CD765">
        <v>99</v>
      </c>
      <c r="CE765">
        <v>138</v>
      </c>
      <c r="CF765">
        <v>152</v>
      </c>
      <c r="CG765">
        <v>183</v>
      </c>
      <c r="CH765">
        <v>230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3</v>
      </c>
      <c r="CT765">
        <v>0</v>
      </c>
      <c r="CU765">
        <v>0</v>
      </c>
      <c r="CV765">
        <v>3</v>
      </c>
      <c r="CW765">
        <v>0</v>
      </c>
      <c r="CX765">
        <v>3</v>
      </c>
      <c r="CY765">
        <v>4</v>
      </c>
      <c r="CZ765">
        <v>32</v>
      </c>
      <c r="DA765">
        <v>13</v>
      </c>
      <c r="DB765">
        <v>0</v>
      </c>
      <c r="DC765">
        <v>8</v>
      </c>
      <c r="DD765">
        <v>20</v>
      </c>
      <c r="DE765">
        <v>6</v>
      </c>
      <c r="DF765">
        <v>1</v>
      </c>
      <c r="DG765">
        <v>86</v>
      </c>
      <c r="DH765">
        <v>17</v>
      </c>
      <c r="DI765">
        <v>16</v>
      </c>
      <c r="DJ765">
        <v>16</v>
      </c>
      <c r="DK765">
        <v>14</v>
      </c>
      <c r="DL765">
        <v>2</v>
      </c>
      <c r="DM765">
        <v>18</v>
      </c>
      <c r="DN765">
        <v>16</v>
      </c>
      <c r="DO765">
        <v>2</v>
      </c>
      <c r="DP765" s="42">
        <f t="shared" si="253"/>
        <v>-1</v>
      </c>
      <c r="DQ765" s="20">
        <v>0.68700000000000006</v>
      </c>
      <c r="DR765">
        <v>15</v>
      </c>
      <c r="DS765">
        <v>2</v>
      </c>
      <c r="DT765">
        <v>0</v>
      </c>
      <c r="DU765">
        <v>0</v>
      </c>
      <c r="DV765">
        <v>0</v>
      </c>
      <c r="DW765">
        <v>775</v>
      </c>
      <c r="DX765">
        <v>886</v>
      </c>
      <c r="DY765">
        <v>597</v>
      </c>
      <c r="DZ765">
        <v>646</v>
      </c>
      <c r="EA765">
        <v>440</v>
      </c>
      <c r="EB765">
        <v>452</v>
      </c>
      <c r="EC765">
        <v>39.729999999999997</v>
      </c>
      <c r="ED765">
        <v>36.1</v>
      </c>
      <c r="EE765">
        <v>25</v>
      </c>
      <c r="EF765">
        <v>40</v>
      </c>
      <c r="EG765" s="41">
        <f t="shared" si="254"/>
        <v>5.6818181818181816E-2</v>
      </c>
      <c r="EH765" s="43">
        <f t="shared" si="255"/>
        <v>0.91150442477876104</v>
      </c>
      <c r="EI765" s="44">
        <f t="shared" si="256"/>
        <v>0.9683226065969428</v>
      </c>
      <c r="EJ765">
        <v>777</v>
      </c>
      <c r="EK765">
        <v>887</v>
      </c>
      <c r="EL765">
        <v>598</v>
      </c>
      <c r="EM765">
        <v>647</v>
      </c>
      <c r="EN765">
        <v>441</v>
      </c>
      <c r="EO765">
        <v>454</v>
      </c>
      <c r="EP765">
        <v>25</v>
      </c>
      <c r="EQ765">
        <v>40</v>
      </c>
      <c r="ER765">
        <v>380</v>
      </c>
      <c r="ES765">
        <v>443</v>
      </c>
      <c r="ET765">
        <v>166</v>
      </c>
      <c r="EU765">
        <v>158</v>
      </c>
      <c r="EV765">
        <v>15</v>
      </c>
      <c r="EW765">
        <v>16</v>
      </c>
      <c r="EX765">
        <v>68</v>
      </c>
      <c r="EY765">
        <v>69</v>
      </c>
      <c r="EZ765">
        <v>-0.5</v>
      </c>
      <c r="FA765">
        <v>0.9</v>
      </c>
      <c r="FB765">
        <v>0.30000000000000004</v>
      </c>
      <c r="FC765" s="20">
        <v>19.54</v>
      </c>
      <c r="FD765" s="26">
        <f t="shared" si="257"/>
        <v>0.26053333333333334</v>
      </c>
      <c r="FE765">
        <v>1.7284999999999999</v>
      </c>
      <c r="FF765">
        <v>0.09</v>
      </c>
      <c r="FG765">
        <v>-0.04</v>
      </c>
      <c r="FH765">
        <v>0.04</v>
      </c>
      <c r="FL765" s="42">
        <f t="shared" si="258"/>
        <v>207</v>
      </c>
      <c r="FM765" s="20">
        <f t="shared" si="259"/>
        <v>11.666666666666666</v>
      </c>
      <c r="FN765" s="41">
        <v>2.5134099600000001E-2</v>
      </c>
      <c r="FO765" s="20">
        <f t="shared" si="260"/>
        <v>10</v>
      </c>
      <c r="FP765" s="20">
        <f t="shared" si="261"/>
        <v>14.1374</v>
      </c>
      <c r="FQ765" s="20">
        <f t="shared" si="262"/>
        <v>108.48291551917445</v>
      </c>
      <c r="FR765">
        <v>7</v>
      </c>
      <c r="FS765" t="s">
        <v>189</v>
      </c>
      <c r="FT765">
        <v>79</v>
      </c>
      <c r="FV765" t="s">
        <v>751</v>
      </c>
      <c r="FW765" s="45">
        <v>925000</v>
      </c>
      <c r="FX765" s="45">
        <v>808750</v>
      </c>
      <c r="FY765">
        <v>83</v>
      </c>
      <c r="FZ765">
        <v>6</v>
      </c>
      <c r="GA765">
        <v>9</v>
      </c>
      <c r="GB765">
        <v>15</v>
      </c>
      <c r="GC765">
        <v>-6</v>
      </c>
      <c r="GD765">
        <v>42</v>
      </c>
      <c r="GE765">
        <v>145</v>
      </c>
      <c r="GF765">
        <v>992</v>
      </c>
      <c r="GG765">
        <v>-0.60000000000000009</v>
      </c>
      <c r="GH765">
        <v>0.9</v>
      </c>
      <c r="GI765">
        <v>0.30000000000000004</v>
      </c>
      <c r="GJ765" s="42">
        <f t="shared" si="263"/>
        <v>10</v>
      </c>
    </row>
    <row r="766" spans="1:192" x14ac:dyDescent="0.45">
      <c r="A766" s="40">
        <v>35640</v>
      </c>
      <c r="B766" t="s">
        <v>832</v>
      </c>
      <c r="C766" t="s">
        <v>475</v>
      </c>
      <c r="D766" t="s">
        <v>91</v>
      </c>
      <c r="E766" t="s">
        <v>91</v>
      </c>
      <c r="F766">
        <v>74</v>
      </c>
      <c r="G766">
        <v>196</v>
      </c>
      <c r="H766">
        <v>2015</v>
      </c>
      <c r="I766">
        <v>2</v>
      </c>
      <c r="J766">
        <v>51</v>
      </c>
      <c r="K766" t="s">
        <v>92</v>
      </c>
      <c r="L766">
        <v>2016</v>
      </c>
      <c r="M766">
        <v>20</v>
      </c>
      <c r="N766">
        <v>2</v>
      </c>
      <c r="O766">
        <v>8478425</v>
      </c>
      <c r="P766" t="s">
        <v>3802</v>
      </c>
      <c r="Q766" t="s">
        <v>3803</v>
      </c>
      <c r="R766" t="s">
        <v>3804</v>
      </c>
      <c r="S766" t="s">
        <v>1178</v>
      </c>
      <c r="T766" t="s">
        <v>720</v>
      </c>
      <c r="U766" t="s">
        <v>313</v>
      </c>
      <c r="V766">
        <v>18</v>
      </c>
      <c r="W766">
        <v>0</v>
      </c>
      <c r="X766">
        <v>5</v>
      </c>
      <c r="Y766">
        <v>3</v>
      </c>
      <c r="Z766">
        <v>5</v>
      </c>
      <c r="AA766">
        <v>21</v>
      </c>
      <c r="AB766">
        <v>59</v>
      </c>
      <c r="AC766" s="26">
        <f t="shared" si="242"/>
        <v>0.27777777777777779</v>
      </c>
      <c r="AD766" s="20">
        <f t="shared" si="243"/>
        <v>5</v>
      </c>
      <c r="AE766" s="20">
        <v>1.5049999999999999</v>
      </c>
      <c r="AF766">
        <v>-6</v>
      </c>
      <c r="AG766">
        <v>0.60000000000000009</v>
      </c>
      <c r="AH766">
        <v>10</v>
      </c>
      <c r="AI766">
        <v>450</v>
      </c>
      <c r="AJ766">
        <v>19554</v>
      </c>
      <c r="AK766" s="20">
        <v>325.89999999999998</v>
      </c>
      <c r="AL766">
        <v>325.89999999999998</v>
      </c>
      <c r="AM766">
        <v>326</v>
      </c>
      <c r="AN766" s="26">
        <f t="shared" si="244"/>
        <v>18.105555555555554</v>
      </c>
      <c r="AO766">
        <v>30.23</v>
      </c>
      <c r="AP766" s="41">
        <f t="shared" si="245"/>
        <v>0.35714285714285715</v>
      </c>
      <c r="AQ766">
        <v>69</v>
      </c>
      <c r="AR766">
        <v>69</v>
      </c>
      <c r="AS766">
        <v>69</v>
      </c>
      <c r="AT766">
        <v>48</v>
      </c>
      <c r="AU766">
        <v>48</v>
      </c>
      <c r="AV766">
        <v>37</v>
      </c>
      <c r="AW766">
        <v>23</v>
      </c>
      <c r="AX766">
        <v>3</v>
      </c>
      <c r="AY766">
        <v>0</v>
      </c>
      <c r="AZ766">
        <v>3</v>
      </c>
      <c r="BA766" s="42">
        <f t="shared" si="246"/>
        <v>3</v>
      </c>
      <c r="BB766">
        <v>1.66</v>
      </c>
      <c r="BC766">
        <v>44.081099999999999</v>
      </c>
      <c r="BD766" s="20">
        <v>66.900000000000006</v>
      </c>
      <c r="BE766" s="20">
        <f t="shared" si="247"/>
        <v>135.9</v>
      </c>
      <c r="BF766" s="20">
        <f t="shared" si="248"/>
        <v>25.019944768333847</v>
      </c>
      <c r="BG766">
        <v>119</v>
      </c>
      <c r="BH766">
        <v>118</v>
      </c>
      <c r="BI766">
        <v>101</v>
      </c>
      <c r="BJ766" s="41">
        <f t="shared" si="249"/>
        <v>0.54090909090909089</v>
      </c>
      <c r="BK766">
        <v>10</v>
      </c>
      <c r="BL766">
        <v>10</v>
      </c>
      <c r="BM766">
        <v>28</v>
      </c>
      <c r="BN766" s="42">
        <f t="shared" si="250"/>
        <v>-18</v>
      </c>
      <c r="BO766">
        <v>11</v>
      </c>
      <c r="BP766">
        <v>9</v>
      </c>
      <c r="BQ766">
        <v>1</v>
      </c>
      <c r="BR766">
        <v>8</v>
      </c>
      <c r="BS766" s="41">
        <f t="shared" si="251"/>
        <v>3.1372549019607843E-2</v>
      </c>
      <c r="BT766">
        <v>0</v>
      </c>
      <c r="BU766">
        <v>0</v>
      </c>
      <c r="BV766" s="41">
        <f t="shared" si="252"/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9</v>
      </c>
      <c r="DA766">
        <v>5</v>
      </c>
      <c r="DB766">
        <v>0</v>
      </c>
      <c r="DC766">
        <v>10</v>
      </c>
      <c r="DD766">
        <v>6</v>
      </c>
      <c r="DE766">
        <v>2</v>
      </c>
      <c r="DF766">
        <v>0</v>
      </c>
      <c r="DG766">
        <v>14</v>
      </c>
      <c r="DH766">
        <v>5</v>
      </c>
      <c r="DI766">
        <v>2</v>
      </c>
      <c r="DJ766">
        <v>5</v>
      </c>
      <c r="DK766">
        <v>5</v>
      </c>
      <c r="DL766">
        <v>0</v>
      </c>
      <c r="DM766">
        <v>2</v>
      </c>
      <c r="DN766">
        <v>2</v>
      </c>
      <c r="DO766">
        <v>0</v>
      </c>
      <c r="DP766" s="42">
        <f t="shared" si="253"/>
        <v>-3</v>
      </c>
      <c r="DQ766" s="20">
        <v>-0.55900000000000005</v>
      </c>
      <c r="DR766">
        <v>5</v>
      </c>
      <c r="DS766">
        <v>0</v>
      </c>
      <c r="DT766">
        <v>0</v>
      </c>
      <c r="DU766">
        <v>0</v>
      </c>
      <c r="DV766">
        <v>0</v>
      </c>
      <c r="DW766">
        <v>315</v>
      </c>
      <c r="DX766">
        <v>297</v>
      </c>
      <c r="DY766">
        <v>243</v>
      </c>
      <c r="DZ766">
        <v>247</v>
      </c>
      <c r="EA766">
        <v>191</v>
      </c>
      <c r="EB766">
        <v>181</v>
      </c>
      <c r="EC766">
        <v>12.61</v>
      </c>
      <c r="ED766">
        <v>15.32</v>
      </c>
      <c r="EE766">
        <v>14</v>
      </c>
      <c r="EF766">
        <v>22</v>
      </c>
      <c r="EG766" s="41">
        <f t="shared" si="254"/>
        <v>7.3298429319371722E-2</v>
      </c>
      <c r="EH766" s="43">
        <f t="shared" si="255"/>
        <v>0.87845303867403313</v>
      </c>
      <c r="EI766" s="44">
        <f t="shared" si="256"/>
        <v>0.95175146799340482</v>
      </c>
      <c r="EJ766">
        <v>313</v>
      </c>
      <c r="EK766">
        <v>297</v>
      </c>
      <c r="EL766">
        <v>241</v>
      </c>
      <c r="EM766">
        <v>247</v>
      </c>
      <c r="EN766">
        <v>189</v>
      </c>
      <c r="EO766">
        <v>181</v>
      </c>
      <c r="EP766">
        <v>14</v>
      </c>
      <c r="EQ766">
        <v>22</v>
      </c>
      <c r="ER766">
        <v>141</v>
      </c>
      <c r="ES766">
        <v>141</v>
      </c>
      <c r="ET766">
        <v>52</v>
      </c>
      <c r="EU766">
        <v>59</v>
      </c>
      <c r="EV766">
        <v>7</v>
      </c>
      <c r="EW766">
        <v>11</v>
      </c>
      <c r="EX766">
        <v>13</v>
      </c>
      <c r="EY766">
        <v>16</v>
      </c>
      <c r="EZ766">
        <v>0.1</v>
      </c>
      <c r="FA766">
        <v>0.4</v>
      </c>
      <c r="FB766">
        <v>0.5</v>
      </c>
      <c r="FC766" s="20">
        <v>6.38</v>
      </c>
      <c r="FD766" s="26">
        <f t="shared" si="257"/>
        <v>0.35444444444444445</v>
      </c>
      <c r="FE766">
        <v>4.8500000000000001E-2</v>
      </c>
      <c r="FF766">
        <v>-0.12</v>
      </c>
      <c r="FG766">
        <v>-0.02</v>
      </c>
      <c r="FH766">
        <v>-0.14000000000000001</v>
      </c>
      <c r="FL766" s="42">
        <f t="shared" si="258"/>
        <v>28</v>
      </c>
      <c r="FM766" s="20">
        <f t="shared" si="259"/>
        <v>2.2000000000000002</v>
      </c>
      <c r="FN766" s="41">
        <v>0</v>
      </c>
      <c r="FO766" s="20">
        <f t="shared" si="260"/>
        <v>4</v>
      </c>
      <c r="FP766" s="20">
        <f t="shared" si="261"/>
        <v>4.8882000000000003</v>
      </c>
      <c r="FQ766" s="20">
        <f t="shared" si="262"/>
        <v>112.6725989567352</v>
      </c>
      <c r="FR766">
        <v>4</v>
      </c>
      <c r="FS766" t="s">
        <v>189</v>
      </c>
      <c r="FT766">
        <v>195</v>
      </c>
      <c r="FV766" t="s">
        <v>751</v>
      </c>
      <c r="FW766" s="45">
        <v>742500</v>
      </c>
      <c r="FX766" s="45">
        <v>697500</v>
      </c>
      <c r="FY766">
        <v>21</v>
      </c>
      <c r="FZ766">
        <v>0</v>
      </c>
      <c r="GA766">
        <v>5</v>
      </c>
      <c r="GB766">
        <v>5</v>
      </c>
      <c r="GC766">
        <v>-5</v>
      </c>
      <c r="GD766">
        <v>10</v>
      </c>
      <c r="GE766">
        <v>41</v>
      </c>
      <c r="GF766">
        <v>375</v>
      </c>
      <c r="GG766">
        <v>0.1</v>
      </c>
      <c r="GH766">
        <v>0.60000000000000009</v>
      </c>
      <c r="GI766">
        <v>0.7</v>
      </c>
      <c r="GJ766" s="42">
        <f t="shared" si="263"/>
        <v>4</v>
      </c>
    </row>
    <row r="767" spans="1:192" x14ac:dyDescent="0.45">
      <c r="A767" s="40">
        <v>29038</v>
      </c>
      <c r="B767" t="s">
        <v>384</v>
      </c>
      <c r="C767" t="s">
        <v>145</v>
      </c>
      <c r="D767" t="s">
        <v>91</v>
      </c>
      <c r="E767" t="s">
        <v>91</v>
      </c>
      <c r="F767">
        <v>76</v>
      </c>
      <c r="G767">
        <v>220</v>
      </c>
      <c r="H767">
        <v>1997</v>
      </c>
      <c r="I767">
        <v>1</v>
      </c>
      <c r="J767">
        <v>1</v>
      </c>
      <c r="K767" t="s">
        <v>92</v>
      </c>
      <c r="L767">
        <v>1997</v>
      </c>
      <c r="M767">
        <v>38</v>
      </c>
      <c r="N767">
        <v>20</v>
      </c>
      <c r="O767">
        <v>8466138</v>
      </c>
      <c r="P767" t="s">
        <v>3805</v>
      </c>
      <c r="Q767" t="s">
        <v>3806</v>
      </c>
      <c r="R767" t="s">
        <v>3807</v>
      </c>
      <c r="S767" t="s">
        <v>1272</v>
      </c>
      <c r="T767" t="s">
        <v>716</v>
      </c>
      <c r="U767" t="s">
        <v>319</v>
      </c>
      <c r="V767">
        <v>47</v>
      </c>
      <c r="W767">
        <v>13</v>
      </c>
      <c r="X767">
        <v>23</v>
      </c>
      <c r="Y767">
        <v>11</v>
      </c>
      <c r="Z767">
        <v>36</v>
      </c>
      <c r="AA767">
        <v>8</v>
      </c>
      <c r="AB767">
        <v>31</v>
      </c>
      <c r="AC767" s="26">
        <f t="shared" si="242"/>
        <v>0.76595744680851063</v>
      </c>
      <c r="AD767" s="20">
        <f t="shared" si="243"/>
        <v>-9.2123098201936386</v>
      </c>
      <c r="AE767" s="20">
        <v>13.03</v>
      </c>
      <c r="AF767">
        <v>-9</v>
      </c>
      <c r="AG767">
        <v>0.4</v>
      </c>
      <c r="AH767">
        <v>38</v>
      </c>
      <c r="AI767">
        <v>1077</v>
      </c>
      <c r="AJ767">
        <v>51733</v>
      </c>
      <c r="AK767" s="20">
        <v>862.21666666666999</v>
      </c>
      <c r="AL767">
        <v>862.22</v>
      </c>
      <c r="AM767">
        <v>862</v>
      </c>
      <c r="AN767" s="26">
        <f t="shared" si="244"/>
        <v>18.345035460992907</v>
      </c>
      <c r="AO767">
        <v>30.23</v>
      </c>
      <c r="AP767" s="41">
        <f t="shared" si="245"/>
        <v>0.62068965517241381</v>
      </c>
      <c r="AQ767">
        <v>132</v>
      </c>
      <c r="AR767">
        <v>132</v>
      </c>
      <c r="AS767">
        <v>132</v>
      </c>
      <c r="AT767">
        <v>104</v>
      </c>
      <c r="AU767">
        <v>104</v>
      </c>
      <c r="AV767">
        <v>75</v>
      </c>
      <c r="AW767">
        <v>75</v>
      </c>
      <c r="AX767">
        <v>16</v>
      </c>
      <c r="AY767">
        <v>2</v>
      </c>
      <c r="AZ767">
        <v>7</v>
      </c>
      <c r="BA767" s="42">
        <f t="shared" si="246"/>
        <v>9</v>
      </c>
      <c r="BB767">
        <v>7.64</v>
      </c>
      <c r="BC767">
        <v>34.813299999999998</v>
      </c>
      <c r="BD767" s="20">
        <v>229.3</v>
      </c>
      <c r="BE767" s="20">
        <f t="shared" si="247"/>
        <v>361.3</v>
      </c>
      <c r="BF767" s="20">
        <f t="shared" si="248"/>
        <v>25.142075108441002</v>
      </c>
      <c r="BG767">
        <v>439</v>
      </c>
      <c r="BH767">
        <v>283</v>
      </c>
      <c r="BI767">
        <v>207</v>
      </c>
      <c r="BJ767" s="41">
        <f t="shared" si="249"/>
        <v>0.67956656346749222</v>
      </c>
      <c r="BK767">
        <v>32</v>
      </c>
      <c r="BL767">
        <v>32</v>
      </c>
      <c r="BM767">
        <v>28</v>
      </c>
      <c r="BN767" s="42">
        <f t="shared" si="250"/>
        <v>4</v>
      </c>
      <c r="BO767">
        <v>29</v>
      </c>
      <c r="BP767">
        <v>55</v>
      </c>
      <c r="BQ767">
        <v>33</v>
      </c>
      <c r="BR767">
        <v>18</v>
      </c>
      <c r="BS767" s="41">
        <f t="shared" si="251"/>
        <v>3.4285714285714287E-2</v>
      </c>
      <c r="BT767">
        <v>229</v>
      </c>
      <c r="BU767">
        <v>211</v>
      </c>
      <c r="BV767" s="41">
        <f t="shared" si="252"/>
        <v>0.5204545454545455</v>
      </c>
      <c r="BW767">
        <v>52</v>
      </c>
      <c r="BX767">
        <v>39</v>
      </c>
      <c r="BY767">
        <v>92</v>
      </c>
      <c r="BZ767">
        <v>69</v>
      </c>
      <c r="CA767">
        <v>85</v>
      </c>
      <c r="CB767">
        <v>103</v>
      </c>
      <c r="CC767">
        <v>70</v>
      </c>
      <c r="CD767">
        <v>71</v>
      </c>
      <c r="CE767">
        <v>67</v>
      </c>
      <c r="CF767">
        <v>69</v>
      </c>
      <c r="CG767">
        <v>155</v>
      </c>
      <c r="CH767">
        <v>130</v>
      </c>
      <c r="CI767">
        <v>0</v>
      </c>
      <c r="CJ767">
        <v>0</v>
      </c>
      <c r="CK767">
        <v>4</v>
      </c>
      <c r="CL767">
        <v>1</v>
      </c>
      <c r="CM767">
        <v>2</v>
      </c>
      <c r="CN767">
        <v>0</v>
      </c>
      <c r="CO767">
        <v>0</v>
      </c>
      <c r="CP767">
        <v>0</v>
      </c>
      <c r="CQ767">
        <v>0</v>
      </c>
      <c r="CR767">
        <v>3</v>
      </c>
      <c r="CS767">
        <v>2</v>
      </c>
      <c r="CT767">
        <v>0</v>
      </c>
      <c r="CU767">
        <v>0</v>
      </c>
      <c r="CV767">
        <v>8</v>
      </c>
      <c r="CW767">
        <v>0</v>
      </c>
      <c r="CX767">
        <v>2</v>
      </c>
      <c r="CY767">
        <v>4</v>
      </c>
      <c r="CZ767">
        <v>23</v>
      </c>
      <c r="DA767">
        <v>6</v>
      </c>
      <c r="DB767">
        <v>1</v>
      </c>
      <c r="DC767">
        <v>13</v>
      </c>
      <c r="DD767">
        <v>8</v>
      </c>
      <c r="DE767">
        <v>2</v>
      </c>
      <c r="DF767">
        <v>0</v>
      </c>
      <c r="DG767">
        <v>45</v>
      </c>
      <c r="DH767">
        <v>12</v>
      </c>
      <c r="DI767">
        <v>12</v>
      </c>
      <c r="DJ767">
        <v>12</v>
      </c>
      <c r="DK767">
        <v>10</v>
      </c>
      <c r="DL767">
        <v>2</v>
      </c>
      <c r="DM767">
        <v>15</v>
      </c>
      <c r="DN767">
        <v>13</v>
      </c>
      <c r="DO767">
        <v>2</v>
      </c>
      <c r="DP767" s="42">
        <f t="shared" si="253"/>
        <v>0</v>
      </c>
      <c r="DQ767" s="20">
        <v>3.9180000000000001</v>
      </c>
      <c r="DR767">
        <v>9</v>
      </c>
      <c r="DS767">
        <v>2</v>
      </c>
      <c r="DT767">
        <v>0</v>
      </c>
      <c r="DU767">
        <v>1</v>
      </c>
      <c r="DV767">
        <v>0</v>
      </c>
      <c r="DW767">
        <v>1116</v>
      </c>
      <c r="DX767">
        <v>711</v>
      </c>
      <c r="DY767">
        <v>793</v>
      </c>
      <c r="DZ767">
        <v>507</v>
      </c>
      <c r="EA767">
        <v>557</v>
      </c>
      <c r="EB767">
        <v>360</v>
      </c>
      <c r="EC767">
        <v>56.06</v>
      </c>
      <c r="ED767">
        <v>34.549999999999997</v>
      </c>
      <c r="EE767">
        <v>58</v>
      </c>
      <c r="EF767">
        <v>38</v>
      </c>
      <c r="EG767" s="41">
        <f t="shared" si="254"/>
        <v>0.10412926391382406</v>
      </c>
      <c r="EH767" s="43">
        <f t="shared" si="255"/>
        <v>0.89444444444444449</v>
      </c>
      <c r="EI767" s="44">
        <f t="shared" si="256"/>
        <v>0.99857370835826853</v>
      </c>
      <c r="EJ767">
        <v>1113</v>
      </c>
      <c r="EK767">
        <v>711</v>
      </c>
      <c r="EL767">
        <v>791</v>
      </c>
      <c r="EM767">
        <v>507</v>
      </c>
      <c r="EN767">
        <v>554</v>
      </c>
      <c r="EO767">
        <v>359</v>
      </c>
      <c r="EP767">
        <v>58</v>
      </c>
      <c r="EQ767">
        <v>38</v>
      </c>
      <c r="ER767">
        <v>541</v>
      </c>
      <c r="ES767">
        <v>366</v>
      </c>
      <c r="ET767">
        <v>195</v>
      </c>
      <c r="EU767">
        <v>146</v>
      </c>
      <c r="EV767">
        <v>29</v>
      </c>
      <c r="EW767">
        <v>21</v>
      </c>
      <c r="EX767">
        <v>55</v>
      </c>
      <c r="EY767">
        <v>63</v>
      </c>
      <c r="EZ767">
        <v>2.5</v>
      </c>
      <c r="FA767">
        <v>0.7</v>
      </c>
      <c r="FB767">
        <v>3.3</v>
      </c>
      <c r="FC767" s="20">
        <v>35.6</v>
      </c>
      <c r="FD767" s="26">
        <f t="shared" si="257"/>
        <v>0.75744680851063828</v>
      </c>
      <c r="FE767">
        <v>3.3895</v>
      </c>
      <c r="FF767">
        <v>0.77</v>
      </c>
      <c r="FG767">
        <v>0.08</v>
      </c>
      <c r="FH767">
        <v>0.84</v>
      </c>
      <c r="FL767" s="42">
        <f t="shared" si="258"/>
        <v>90</v>
      </c>
      <c r="FM767" s="20">
        <f t="shared" si="259"/>
        <v>7.2222222222222223</v>
      </c>
      <c r="FN767" s="41">
        <v>9.6926713900000003E-2</v>
      </c>
      <c r="FO767" s="20">
        <f t="shared" si="260"/>
        <v>32.200000000000003</v>
      </c>
      <c r="FP767" s="20">
        <f t="shared" si="261"/>
        <v>36.7836</v>
      </c>
      <c r="FQ767" s="20">
        <f t="shared" si="262"/>
        <v>127.136925610633</v>
      </c>
      <c r="FR767">
        <v>4</v>
      </c>
      <c r="FS767" t="s">
        <v>430</v>
      </c>
      <c r="FT767">
        <v>195</v>
      </c>
      <c r="FU767" t="s">
        <v>702</v>
      </c>
      <c r="FV767" t="s">
        <v>711</v>
      </c>
      <c r="FW767" s="45">
        <v>8000000</v>
      </c>
      <c r="FX767" s="45">
        <v>8000000</v>
      </c>
      <c r="FY767">
        <v>1493</v>
      </c>
      <c r="FZ767">
        <v>397</v>
      </c>
      <c r="GA767">
        <v>1030</v>
      </c>
      <c r="GB767">
        <v>1427</v>
      </c>
      <c r="GC767">
        <v>197</v>
      </c>
      <c r="GD767">
        <v>1194</v>
      </c>
      <c r="GE767">
        <v>2834</v>
      </c>
      <c r="GF767">
        <v>28503</v>
      </c>
      <c r="GG767">
        <v>112.8</v>
      </c>
      <c r="GH767">
        <v>42</v>
      </c>
      <c r="GI767">
        <v>154.80000000000001</v>
      </c>
      <c r="GJ767" s="42">
        <f t="shared" si="263"/>
        <v>32.200000000000003</v>
      </c>
    </row>
    <row r="768" spans="1:192" x14ac:dyDescent="0.45">
      <c r="A768" s="40">
        <v>35637</v>
      </c>
      <c r="B768" t="s">
        <v>445</v>
      </c>
      <c r="D768" t="s">
        <v>120</v>
      </c>
      <c r="E768" t="s">
        <v>120</v>
      </c>
      <c r="F768">
        <v>71</v>
      </c>
      <c r="G768">
        <v>172</v>
      </c>
      <c r="H768">
        <v>2015</v>
      </c>
      <c r="I768">
        <v>2</v>
      </c>
      <c r="J768">
        <v>35</v>
      </c>
      <c r="K768" t="s">
        <v>92</v>
      </c>
      <c r="L768">
        <v>2016</v>
      </c>
      <c r="M768">
        <v>20</v>
      </c>
      <c r="N768">
        <v>2</v>
      </c>
      <c r="O768">
        <v>8478427</v>
      </c>
      <c r="P768" t="s">
        <v>3808</v>
      </c>
      <c r="Q768" t="s">
        <v>3441</v>
      </c>
      <c r="R768" t="s">
        <v>3442</v>
      </c>
      <c r="S768" t="s">
        <v>3443</v>
      </c>
      <c r="T768" t="s">
        <v>710</v>
      </c>
      <c r="U768" t="s">
        <v>343</v>
      </c>
      <c r="V768">
        <v>78</v>
      </c>
      <c r="W768">
        <v>29</v>
      </c>
      <c r="X768">
        <v>36</v>
      </c>
      <c r="Y768">
        <v>24</v>
      </c>
      <c r="Z768">
        <v>65</v>
      </c>
      <c r="AA768">
        <v>1</v>
      </c>
      <c r="AB768">
        <v>0</v>
      </c>
      <c r="AC768" s="26">
        <f t="shared" si="242"/>
        <v>0.83333333333333337</v>
      </c>
      <c r="AD768" s="20">
        <f t="shared" si="243"/>
        <v>18.390243902439025</v>
      </c>
      <c r="AE768" s="20">
        <v>26.279</v>
      </c>
      <c r="AF768">
        <v>4</v>
      </c>
      <c r="AG768">
        <v>5.4</v>
      </c>
      <c r="AH768">
        <v>24</v>
      </c>
      <c r="AI768">
        <v>1731</v>
      </c>
      <c r="AJ768">
        <v>83857</v>
      </c>
      <c r="AK768" s="20">
        <v>1397.6166666667</v>
      </c>
      <c r="AL768">
        <v>1397.62</v>
      </c>
      <c r="AM768">
        <v>1398</v>
      </c>
      <c r="AN768" s="26">
        <f t="shared" si="244"/>
        <v>17.91816239316239</v>
      </c>
      <c r="AO768">
        <v>29.59</v>
      </c>
      <c r="AP768" s="41">
        <f t="shared" si="245"/>
        <v>0.74712643678160917</v>
      </c>
      <c r="AQ768">
        <v>390</v>
      </c>
      <c r="AR768">
        <v>390</v>
      </c>
      <c r="AS768">
        <v>390</v>
      </c>
      <c r="AT768">
        <v>290</v>
      </c>
      <c r="AU768">
        <v>290</v>
      </c>
      <c r="AV768">
        <v>200</v>
      </c>
      <c r="AW768">
        <v>231</v>
      </c>
      <c r="AX768">
        <v>90</v>
      </c>
      <c r="AY768">
        <v>13</v>
      </c>
      <c r="AZ768">
        <v>23</v>
      </c>
      <c r="BA768" s="42">
        <f t="shared" si="246"/>
        <v>36</v>
      </c>
      <c r="BB768">
        <v>23.58</v>
      </c>
      <c r="BC768">
        <v>29.925000000000001</v>
      </c>
      <c r="BD768" s="20">
        <v>482.9</v>
      </c>
      <c r="BE768" s="20">
        <f t="shared" si="247"/>
        <v>872.9</v>
      </c>
      <c r="BF768" s="20">
        <f t="shared" si="248"/>
        <v>37.473705299008316</v>
      </c>
      <c r="BG768">
        <v>620</v>
      </c>
      <c r="BH768">
        <v>441</v>
      </c>
      <c r="BI768">
        <v>333</v>
      </c>
      <c r="BJ768" s="41">
        <f t="shared" si="249"/>
        <v>0.65057712486883523</v>
      </c>
      <c r="BK768">
        <v>65</v>
      </c>
      <c r="BL768">
        <v>65</v>
      </c>
      <c r="BM768">
        <v>122</v>
      </c>
      <c r="BN768" s="42">
        <f t="shared" si="250"/>
        <v>-57</v>
      </c>
      <c r="BO768">
        <v>90</v>
      </c>
      <c r="BP768">
        <v>53</v>
      </c>
      <c r="BQ768">
        <v>59</v>
      </c>
      <c r="BR768">
        <v>17</v>
      </c>
      <c r="BS768" s="41">
        <f t="shared" si="251"/>
        <v>1.9883040935672516E-2</v>
      </c>
      <c r="BT768">
        <v>78</v>
      </c>
      <c r="BU768">
        <v>94</v>
      </c>
      <c r="BV768" s="41">
        <f t="shared" si="252"/>
        <v>0.45348837209302323</v>
      </c>
      <c r="BW768">
        <v>15</v>
      </c>
      <c r="BX768">
        <v>13</v>
      </c>
      <c r="BY768">
        <v>27</v>
      </c>
      <c r="BZ768">
        <v>38</v>
      </c>
      <c r="CA768">
        <v>36</v>
      </c>
      <c r="CB768">
        <v>43</v>
      </c>
      <c r="CC768">
        <v>21</v>
      </c>
      <c r="CD768">
        <v>25</v>
      </c>
      <c r="CE768">
        <v>23</v>
      </c>
      <c r="CF768">
        <v>29</v>
      </c>
      <c r="CG768">
        <v>50</v>
      </c>
      <c r="CH768">
        <v>64</v>
      </c>
      <c r="CI768">
        <v>0</v>
      </c>
      <c r="CJ768">
        <v>0</v>
      </c>
      <c r="CK768">
        <v>5</v>
      </c>
      <c r="CL768">
        <v>4</v>
      </c>
      <c r="CM768">
        <v>3</v>
      </c>
      <c r="CN768">
        <v>0</v>
      </c>
      <c r="CO768">
        <v>0</v>
      </c>
      <c r="CP768">
        <v>7</v>
      </c>
      <c r="CQ768">
        <v>1</v>
      </c>
      <c r="CR768">
        <v>3</v>
      </c>
      <c r="CS768">
        <v>6</v>
      </c>
      <c r="CT768">
        <v>2</v>
      </c>
      <c r="CU768">
        <v>0</v>
      </c>
      <c r="CV768">
        <v>10</v>
      </c>
      <c r="CW768">
        <v>1</v>
      </c>
      <c r="CX768">
        <v>6</v>
      </c>
      <c r="CY768">
        <v>3</v>
      </c>
      <c r="CZ768">
        <v>80</v>
      </c>
      <c r="DA768">
        <v>30</v>
      </c>
      <c r="DB768">
        <v>3</v>
      </c>
      <c r="DC768">
        <v>27</v>
      </c>
      <c r="DD768">
        <v>55</v>
      </c>
      <c r="DE768">
        <v>7</v>
      </c>
      <c r="DF768">
        <v>8</v>
      </c>
      <c r="DG768">
        <v>70</v>
      </c>
      <c r="DH768">
        <v>12</v>
      </c>
      <c r="DI768">
        <v>19</v>
      </c>
      <c r="DJ768">
        <v>14</v>
      </c>
      <c r="DK768">
        <v>14</v>
      </c>
      <c r="DL768">
        <v>0</v>
      </c>
      <c r="DM768">
        <v>19</v>
      </c>
      <c r="DN768">
        <v>19</v>
      </c>
      <c r="DO768">
        <v>0</v>
      </c>
      <c r="DP768" s="42">
        <f t="shared" si="253"/>
        <v>7</v>
      </c>
      <c r="DQ768" s="20">
        <v>2.5499999999999998</v>
      </c>
      <c r="DR768">
        <v>12</v>
      </c>
      <c r="DS768">
        <v>0</v>
      </c>
      <c r="DT768">
        <v>0</v>
      </c>
      <c r="DU768">
        <v>0</v>
      </c>
      <c r="DV768">
        <v>0</v>
      </c>
      <c r="DW768">
        <v>1672</v>
      </c>
      <c r="DX768">
        <v>1063</v>
      </c>
      <c r="DY768">
        <v>1231</v>
      </c>
      <c r="DZ768">
        <v>838</v>
      </c>
      <c r="EA768">
        <v>880</v>
      </c>
      <c r="EB768">
        <v>618</v>
      </c>
      <c r="EC768">
        <v>88.97</v>
      </c>
      <c r="ED768">
        <v>55.71</v>
      </c>
      <c r="EE768">
        <v>87</v>
      </c>
      <c r="EF768">
        <v>59</v>
      </c>
      <c r="EG768" s="41">
        <f t="shared" si="254"/>
        <v>9.8863636363636362E-2</v>
      </c>
      <c r="EH768" s="43">
        <f t="shared" si="255"/>
        <v>0.90453074433656955</v>
      </c>
      <c r="EI768" s="44">
        <f t="shared" si="256"/>
        <v>1.0033943807002059</v>
      </c>
      <c r="EJ768">
        <v>1673</v>
      </c>
      <c r="EK768">
        <v>1060</v>
      </c>
      <c r="EL768">
        <v>1230</v>
      </c>
      <c r="EM768">
        <v>836</v>
      </c>
      <c r="EN768">
        <v>879</v>
      </c>
      <c r="EO768">
        <v>616</v>
      </c>
      <c r="EP768">
        <v>87</v>
      </c>
      <c r="EQ768">
        <v>59</v>
      </c>
      <c r="ER768">
        <v>844</v>
      </c>
      <c r="ES768">
        <v>526</v>
      </c>
      <c r="ET768">
        <v>339</v>
      </c>
      <c r="EU768">
        <v>224</v>
      </c>
      <c r="EV768">
        <v>44</v>
      </c>
      <c r="EW768">
        <v>25</v>
      </c>
      <c r="EX768">
        <v>59</v>
      </c>
      <c r="EY768">
        <v>61</v>
      </c>
      <c r="EZ768">
        <v>5.7</v>
      </c>
      <c r="FA768">
        <v>1.9</v>
      </c>
      <c r="FB768">
        <v>7.6</v>
      </c>
      <c r="FC768" s="20">
        <v>73.14</v>
      </c>
      <c r="FD768" s="26">
        <f t="shared" si="257"/>
        <v>0.93769230769230771</v>
      </c>
      <c r="FE768">
        <v>9.1373999999999995</v>
      </c>
      <c r="FF768">
        <v>1.08</v>
      </c>
      <c r="FG768">
        <v>7.0000000000000007E-2</v>
      </c>
      <c r="FH768">
        <v>1.1599999999999999</v>
      </c>
      <c r="FI768">
        <v>5</v>
      </c>
      <c r="FJ768">
        <v>1</v>
      </c>
      <c r="FK768">
        <v>1</v>
      </c>
      <c r="FL768" s="42">
        <f t="shared" si="258"/>
        <v>106</v>
      </c>
      <c r="FM768" s="20">
        <f t="shared" si="259"/>
        <v>10.333333333333334</v>
      </c>
      <c r="FN768" s="41">
        <v>0.16988249850000001</v>
      </c>
      <c r="FO768" s="20">
        <f t="shared" si="260"/>
        <v>62.6</v>
      </c>
      <c r="FP768" s="20">
        <f t="shared" si="261"/>
        <v>65.510000000000005</v>
      </c>
      <c r="FQ768" s="20">
        <f t="shared" si="262"/>
        <v>117.41388932614015</v>
      </c>
      <c r="FR768">
        <v>4</v>
      </c>
      <c r="FS768" t="s">
        <v>1225</v>
      </c>
      <c r="FT768">
        <v>87</v>
      </c>
      <c r="FV768" t="s">
        <v>751</v>
      </c>
      <c r="FW768" s="45">
        <v>925000</v>
      </c>
      <c r="FX768" s="45">
        <v>925000</v>
      </c>
      <c r="FY768">
        <v>160</v>
      </c>
      <c r="FZ768">
        <v>53</v>
      </c>
      <c r="GA768">
        <v>61</v>
      </c>
      <c r="GB768">
        <v>114</v>
      </c>
      <c r="GC768">
        <v>3</v>
      </c>
      <c r="GD768">
        <v>50</v>
      </c>
      <c r="GE768">
        <v>414</v>
      </c>
      <c r="GF768">
        <v>2774</v>
      </c>
      <c r="GG768">
        <v>9.9</v>
      </c>
      <c r="GH768">
        <v>3.7</v>
      </c>
      <c r="GI768">
        <v>13.6</v>
      </c>
      <c r="GJ768" s="42">
        <f t="shared" si="263"/>
        <v>62.6</v>
      </c>
    </row>
    <row r="769" spans="1:192" x14ac:dyDescent="0.45">
      <c r="A769" s="40">
        <v>33439</v>
      </c>
      <c r="B769" t="s">
        <v>1186</v>
      </c>
      <c r="C769" t="s">
        <v>145</v>
      </c>
      <c r="D769" t="s">
        <v>91</v>
      </c>
      <c r="E769" t="s">
        <v>91</v>
      </c>
      <c r="F769">
        <v>71</v>
      </c>
      <c r="G769">
        <v>182</v>
      </c>
      <c r="H769">
        <v>2011</v>
      </c>
      <c r="I769">
        <v>5</v>
      </c>
      <c r="J769">
        <v>139</v>
      </c>
      <c r="K769" t="s">
        <v>202</v>
      </c>
      <c r="L769">
        <v>2011</v>
      </c>
      <c r="M769">
        <v>26</v>
      </c>
      <c r="N769">
        <v>7</v>
      </c>
      <c r="O769">
        <v>8476381</v>
      </c>
      <c r="P769" t="s">
        <v>3809</v>
      </c>
      <c r="Q769" t="s">
        <v>3810</v>
      </c>
      <c r="R769" t="s">
        <v>1493</v>
      </c>
      <c r="S769" t="s">
        <v>272</v>
      </c>
      <c r="T769" t="s">
        <v>710</v>
      </c>
      <c r="U769" t="s">
        <v>178</v>
      </c>
      <c r="V769">
        <v>51</v>
      </c>
      <c r="W769">
        <v>10</v>
      </c>
      <c r="X769">
        <v>10</v>
      </c>
      <c r="Y769">
        <v>6</v>
      </c>
      <c r="Z769">
        <v>20</v>
      </c>
      <c r="AA769">
        <v>11</v>
      </c>
      <c r="AB769">
        <v>34</v>
      </c>
      <c r="AC769" s="26">
        <f t="shared" si="242"/>
        <v>0.39215686274509803</v>
      </c>
      <c r="AD769" s="20">
        <f t="shared" si="243"/>
        <v>-1.7076923076923087</v>
      </c>
      <c r="AE769" s="20">
        <v>8.1460000000000008</v>
      </c>
      <c r="AF769">
        <v>-8</v>
      </c>
      <c r="AG769">
        <v>2.8</v>
      </c>
      <c r="AH769">
        <v>53</v>
      </c>
      <c r="AI769">
        <v>990</v>
      </c>
      <c r="AJ769">
        <v>48377</v>
      </c>
      <c r="AK769" s="20">
        <v>806.28333333333001</v>
      </c>
      <c r="AL769">
        <v>806.28</v>
      </c>
      <c r="AM769">
        <v>806</v>
      </c>
      <c r="AN769" s="26">
        <f t="shared" si="244"/>
        <v>15.809477124183006</v>
      </c>
      <c r="AO769">
        <v>26.42</v>
      </c>
      <c r="AP769" s="41">
        <f t="shared" si="245"/>
        <v>0.5</v>
      </c>
      <c r="AQ769">
        <v>152</v>
      </c>
      <c r="AR769">
        <v>152</v>
      </c>
      <c r="AS769">
        <v>152</v>
      </c>
      <c r="AT769">
        <v>126</v>
      </c>
      <c r="AU769">
        <v>126</v>
      </c>
      <c r="AV769">
        <v>94</v>
      </c>
      <c r="AW769">
        <v>104</v>
      </c>
      <c r="AX769">
        <v>61</v>
      </c>
      <c r="AY769">
        <v>3</v>
      </c>
      <c r="AZ769">
        <v>12</v>
      </c>
      <c r="BA769" s="42">
        <f t="shared" si="246"/>
        <v>15</v>
      </c>
      <c r="BB769">
        <v>10.93</v>
      </c>
      <c r="BC769">
        <v>26.138300000000001</v>
      </c>
      <c r="BD769" s="20">
        <v>154.30000000000001</v>
      </c>
      <c r="BE769" s="20">
        <f t="shared" si="247"/>
        <v>306.3</v>
      </c>
      <c r="BF769" s="20">
        <f t="shared" si="248"/>
        <v>22.7935704717964</v>
      </c>
      <c r="BG769">
        <v>369</v>
      </c>
      <c r="BH769">
        <v>277</v>
      </c>
      <c r="BI769">
        <v>201</v>
      </c>
      <c r="BJ769" s="41">
        <f t="shared" si="249"/>
        <v>0.64736842105263159</v>
      </c>
      <c r="BK769">
        <v>80</v>
      </c>
      <c r="BL769">
        <v>80</v>
      </c>
      <c r="BM769">
        <v>105</v>
      </c>
      <c r="BN769" s="42">
        <f t="shared" si="250"/>
        <v>-25</v>
      </c>
      <c r="BO769">
        <v>32</v>
      </c>
      <c r="BP769">
        <v>28</v>
      </c>
      <c r="BQ769">
        <v>19</v>
      </c>
      <c r="BR769">
        <v>26</v>
      </c>
      <c r="BS769" s="41">
        <f t="shared" si="251"/>
        <v>4.7445255474452552E-2</v>
      </c>
      <c r="BT769">
        <v>177</v>
      </c>
      <c r="BU769">
        <v>149</v>
      </c>
      <c r="BV769" s="41">
        <f t="shared" si="252"/>
        <v>0.54294478527607359</v>
      </c>
      <c r="BW769">
        <v>23</v>
      </c>
      <c r="BX769">
        <v>29</v>
      </c>
      <c r="BY769">
        <v>36</v>
      </c>
      <c r="BZ769">
        <v>33</v>
      </c>
      <c r="CA769">
        <v>118</v>
      </c>
      <c r="CB769">
        <v>87</v>
      </c>
      <c r="CC769">
        <v>50</v>
      </c>
      <c r="CD769">
        <v>34</v>
      </c>
      <c r="CE769">
        <v>67</v>
      </c>
      <c r="CF769">
        <v>62</v>
      </c>
      <c r="CG769">
        <v>99</v>
      </c>
      <c r="CH769">
        <v>78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2</v>
      </c>
      <c r="CU769">
        <v>0</v>
      </c>
      <c r="CV769">
        <v>7</v>
      </c>
      <c r="CW769">
        <v>1</v>
      </c>
      <c r="CX769">
        <v>0</v>
      </c>
      <c r="CY769">
        <v>0</v>
      </c>
      <c r="CZ769">
        <v>31</v>
      </c>
      <c r="DA769">
        <v>11</v>
      </c>
      <c r="DB769">
        <v>4</v>
      </c>
      <c r="DC769">
        <v>2</v>
      </c>
      <c r="DD769">
        <v>4</v>
      </c>
      <c r="DE769">
        <v>12</v>
      </c>
      <c r="DF769">
        <v>5</v>
      </c>
      <c r="DG769">
        <v>56</v>
      </c>
      <c r="DH769">
        <v>20</v>
      </c>
      <c r="DI769">
        <v>14</v>
      </c>
      <c r="DJ769">
        <v>21</v>
      </c>
      <c r="DK769">
        <v>20</v>
      </c>
      <c r="DL769">
        <v>1</v>
      </c>
      <c r="DM769">
        <v>12</v>
      </c>
      <c r="DN769">
        <v>11</v>
      </c>
      <c r="DO769">
        <v>1</v>
      </c>
      <c r="DP769" s="42">
        <f t="shared" si="253"/>
        <v>-6</v>
      </c>
      <c r="DQ769" s="20">
        <v>-9.2840000000000007</v>
      </c>
      <c r="DR769">
        <v>18</v>
      </c>
      <c r="DS769">
        <v>1</v>
      </c>
      <c r="DT769">
        <v>0</v>
      </c>
      <c r="DU769">
        <v>1</v>
      </c>
      <c r="DV769">
        <v>0</v>
      </c>
      <c r="DW769">
        <v>921</v>
      </c>
      <c r="DX769">
        <v>704</v>
      </c>
      <c r="DY769">
        <v>657</v>
      </c>
      <c r="DZ769">
        <v>522</v>
      </c>
      <c r="EA769">
        <v>487</v>
      </c>
      <c r="EB769">
        <v>379</v>
      </c>
      <c r="EC769">
        <v>45.78</v>
      </c>
      <c r="ED769">
        <v>31.69</v>
      </c>
      <c r="EE769">
        <v>40</v>
      </c>
      <c r="EF769">
        <v>37</v>
      </c>
      <c r="EG769" s="41">
        <f t="shared" si="254"/>
        <v>8.2135523613963035E-2</v>
      </c>
      <c r="EH769" s="43">
        <f t="shared" si="255"/>
        <v>0.90237467018469653</v>
      </c>
      <c r="EI769" s="44">
        <f t="shared" si="256"/>
        <v>0.98451019379865956</v>
      </c>
      <c r="EJ769">
        <v>920</v>
      </c>
      <c r="EK769">
        <v>706</v>
      </c>
      <c r="EL769">
        <v>656</v>
      </c>
      <c r="EM769">
        <v>523</v>
      </c>
      <c r="EN769">
        <v>486</v>
      </c>
      <c r="EO769">
        <v>380</v>
      </c>
      <c r="EP769">
        <v>39</v>
      </c>
      <c r="EQ769">
        <v>37</v>
      </c>
      <c r="ER769">
        <v>440</v>
      </c>
      <c r="ES769">
        <v>351</v>
      </c>
      <c r="ET769">
        <v>185</v>
      </c>
      <c r="EU769">
        <v>127</v>
      </c>
      <c r="EV769">
        <v>19</v>
      </c>
      <c r="EW769">
        <v>18</v>
      </c>
      <c r="EX769">
        <v>60</v>
      </c>
      <c r="EY769">
        <v>58</v>
      </c>
      <c r="EZ769">
        <v>0.9</v>
      </c>
      <c r="FA769">
        <v>0.7</v>
      </c>
      <c r="FB769">
        <v>1.6</v>
      </c>
      <c r="FC769" s="20">
        <v>22.48</v>
      </c>
      <c r="FD769" s="26">
        <f t="shared" si="257"/>
        <v>0.44078431372549021</v>
      </c>
      <c r="FE769">
        <v>1.8589</v>
      </c>
      <c r="FF769">
        <v>0.03</v>
      </c>
      <c r="FG769">
        <v>-0.22</v>
      </c>
      <c r="FH769">
        <v>-0.2</v>
      </c>
      <c r="FL769" s="42">
        <f t="shared" si="258"/>
        <v>160</v>
      </c>
      <c r="FM769" s="20">
        <f t="shared" si="259"/>
        <v>5.5</v>
      </c>
      <c r="FN769" s="41">
        <v>8.161640290000001E-2</v>
      </c>
      <c r="FO769" s="20">
        <f t="shared" si="260"/>
        <v>14.7</v>
      </c>
      <c r="FP769" s="20">
        <f t="shared" si="261"/>
        <v>18.1432</v>
      </c>
      <c r="FQ769" s="20">
        <f t="shared" si="262"/>
        <v>120.92573299598155</v>
      </c>
      <c r="FR769">
        <v>23</v>
      </c>
      <c r="FS769" t="s">
        <v>3811</v>
      </c>
      <c r="FT769">
        <v>1099</v>
      </c>
      <c r="FV769" t="s">
        <v>711</v>
      </c>
      <c r="FW769" s="45">
        <v>5000000</v>
      </c>
      <c r="FX769" s="45">
        <v>3900000</v>
      </c>
      <c r="FY769">
        <v>441</v>
      </c>
      <c r="FZ769">
        <v>92</v>
      </c>
      <c r="GA769">
        <v>94</v>
      </c>
      <c r="GB769">
        <v>186</v>
      </c>
      <c r="GC769">
        <v>16</v>
      </c>
      <c r="GD769">
        <v>463</v>
      </c>
      <c r="GE769">
        <v>807</v>
      </c>
      <c r="GF769">
        <v>6704</v>
      </c>
      <c r="GG769">
        <v>12.2</v>
      </c>
      <c r="GH769">
        <v>7.6</v>
      </c>
      <c r="GI769">
        <v>19.8</v>
      </c>
      <c r="GJ769" s="42">
        <f t="shared" si="263"/>
        <v>14.7</v>
      </c>
    </row>
    <row r="770" spans="1:192" x14ac:dyDescent="0.45">
      <c r="A770" s="40">
        <v>35369</v>
      </c>
      <c r="B770" t="s">
        <v>3812</v>
      </c>
      <c r="D770" t="s">
        <v>156</v>
      </c>
      <c r="E770" t="s">
        <v>156</v>
      </c>
      <c r="F770">
        <v>75</v>
      </c>
      <c r="G770">
        <v>212</v>
      </c>
      <c r="H770">
        <v>2015</v>
      </c>
      <c r="I770">
        <v>1</v>
      </c>
      <c r="J770">
        <v>19</v>
      </c>
      <c r="K770" t="s">
        <v>92</v>
      </c>
      <c r="L770">
        <v>2016</v>
      </c>
      <c r="M770">
        <v>21</v>
      </c>
      <c r="N770">
        <v>2</v>
      </c>
      <c r="O770">
        <v>8478431</v>
      </c>
      <c r="P770" t="s">
        <v>3813</v>
      </c>
      <c r="Q770" t="s">
        <v>3814</v>
      </c>
      <c r="R770" t="s">
        <v>3815</v>
      </c>
      <c r="S770" t="s">
        <v>2704</v>
      </c>
      <c r="T770" t="s">
        <v>710</v>
      </c>
      <c r="U770" t="s">
        <v>298</v>
      </c>
      <c r="V770">
        <v>14</v>
      </c>
      <c r="W770">
        <v>2</v>
      </c>
      <c r="X770">
        <v>2</v>
      </c>
      <c r="Y770">
        <v>2</v>
      </c>
      <c r="Z770">
        <v>4</v>
      </c>
      <c r="AA770">
        <v>21</v>
      </c>
      <c r="AB770">
        <v>59</v>
      </c>
      <c r="AC770" s="26">
        <f t="shared" si="242"/>
        <v>0.2857142857142857</v>
      </c>
      <c r="AD770" s="20">
        <f t="shared" si="243"/>
        <v>4</v>
      </c>
      <c r="AE770" s="20">
        <v>1.5859999999999999</v>
      </c>
      <c r="AF770">
        <v>-2</v>
      </c>
      <c r="AG770">
        <v>-0.30000000000000004</v>
      </c>
      <c r="AH770">
        <v>8</v>
      </c>
      <c r="AI770">
        <v>179</v>
      </c>
      <c r="AJ770">
        <v>7409</v>
      </c>
      <c r="AK770" s="20">
        <v>123.48333333332999</v>
      </c>
      <c r="AL770">
        <v>123.48</v>
      </c>
      <c r="AM770">
        <v>123</v>
      </c>
      <c r="AN770" s="26">
        <f t="shared" si="244"/>
        <v>8.8202380952380945</v>
      </c>
      <c r="AO770">
        <v>15</v>
      </c>
      <c r="AP770" s="41">
        <f t="shared" si="245"/>
        <v>0.8</v>
      </c>
      <c r="AQ770">
        <v>26</v>
      </c>
      <c r="AR770">
        <v>26</v>
      </c>
      <c r="AS770">
        <v>26</v>
      </c>
      <c r="AT770">
        <v>21</v>
      </c>
      <c r="AU770">
        <v>21</v>
      </c>
      <c r="AV770">
        <v>15</v>
      </c>
      <c r="AW770">
        <v>13</v>
      </c>
      <c r="AX770">
        <v>7</v>
      </c>
      <c r="AY770">
        <v>0</v>
      </c>
      <c r="AZ770">
        <v>0</v>
      </c>
      <c r="BA770" s="42">
        <f t="shared" si="246"/>
        <v>0</v>
      </c>
      <c r="BB770">
        <v>1.4</v>
      </c>
      <c r="BC770">
        <v>38.666699999999999</v>
      </c>
      <c r="BD770" s="20">
        <v>41.6</v>
      </c>
      <c r="BE770" s="20">
        <f t="shared" si="247"/>
        <v>67.599999999999994</v>
      </c>
      <c r="BF770" s="20">
        <f t="shared" si="248"/>
        <v>32.847424684159371</v>
      </c>
      <c r="BG770">
        <v>38</v>
      </c>
      <c r="BH770">
        <v>39</v>
      </c>
      <c r="BI770">
        <v>31</v>
      </c>
      <c r="BJ770" s="41">
        <f t="shared" si="249"/>
        <v>0.55072463768115942</v>
      </c>
      <c r="BK770">
        <v>15</v>
      </c>
      <c r="BL770">
        <v>15</v>
      </c>
      <c r="BM770">
        <v>20</v>
      </c>
      <c r="BN770" s="42">
        <f t="shared" si="250"/>
        <v>-5</v>
      </c>
      <c r="BO770">
        <v>6</v>
      </c>
      <c r="BP770">
        <v>5</v>
      </c>
      <c r="BQ770">
        <v>3</v>
      </c>
      <c r="BR770">
        <v>6</v>
      </c>
      <c r="BS770" s="41">
        <f t="shared" si="251"/>
        <v>6.5934065934065936E-2</v>
      </c>
      <c r="BT770">
        <v>1</v>
      </c>
      <c r="BU770">
        <v>4</v>
      </c>
      <c r="BV770" s="41">
        <f t="shared" si="252"/>
        <v>0.2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3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6</v>
      </c>
      <c r="DA770">
        <v>0</v>
      </c>
      <c r="DB770">
        <v>0</v>
      </c>
      <c r="DC770">
        <v>2</v>
      </c>
      <c r="DD770">
        <v>0</v>
      </c>
      <c r="DE770">
        <v>1</v>
      </c>
      <c r="DF770">
        <v>2</v>
      </c>
      <c r="DG770">
        <v>10</v>
      </c>
      <c r="DH770">
        <v>4</v>
      </c>
      <c r="DI770">
        <v>4</v>
      </c>
      <c r="DJ770">
        <v>4</v>
      </c>
      <c r="DK770">
        <v>4</v>
      </c>
      <c r="DL770">
        <v>0</v>
      </c>
      <c r="DM770">
        <v>4</v>
      </c>
      <c r="DN770">
        <v>4</v>
      </c>
      <c r="DO770">
        <v>0</v>
      </c>
      <c r="DP770" s="42">
        <f t="shared" si="253"/>
        <v>0</v>
      </c>
      <c r="DQ770" s="20">
        <v>0.87</v>
      </c>
      <c r="DR770">
        <v>4</v>
      </c>
      <c r="DS770">
        <v>0</v>
      </c>
      <c r="DT770">
        <v>0</v>
      </c>
      <c r="DU770">
        <v>0</v>
      </c>
      <c r="DV770">
        <v>0</v>
      </c>
      <c r="DW770">
        <v>104</v>
      </c>
      <c r="DX770">
        <v>110</v>
      </c>
      <c r="DY770">
        <v>80</v>
      </c>
      <c r="DZ770">
        <v>85</v>
      </c>
      <c r="EA770">
        <v>53</v>
      </c>
      <c r="EB770">
        <v>60</v>
      </c>
      <c r="EC770">
        <v>3.91</v>
      </c>
      <c r="ED770">
        <v>5.46</v>
      </c>
      <c r="EE770">
        <v>5</v>
      </c>
      <c r="EF770">
        <v>7</v>
      </c>
      <c r="EG770" s="41">
        <f t="shared" si="254"/>
        <v>9.4339622641509441E-2</v>
      </c>
      <c r="EH770" s="43">
        <f t="shared" si="255"/>
        <v>0.8833333333333333</v>
      </c>
      <c r="EI770" s="44">
        <f t="shared" si="256"/>
        <v>0.97767295597484272</v>
      </c>
      <c r="EJ770">
        <v>104</v>
      </c>
      <c r="EK770">
        <v>110</v>
      </c>
      <c r="EL770">
        <v>80</v>
      </c>
      <c r="EM770">
        <v>85</v>
      </c>
      <c r="EN770">
        <v>53</v>
      </c>
      <c r="EO770">
        <v>60</v>
      </c>
      <c r="EP770">
        <v>5</v>
      </c>
      <c r="EQ770">
        <v>7</v>
      </c>
      <c r="ER770">
        <v>43</v>
      </c>
      <c r="ES770">
        <v>53</v>
      </c>
      <c r="ET770">
        <v>15</v>
      </c>
      <c r="EU770">
        <v>21</v>
      </c>
      <c r="EV770">
        <v>2</v>
      </c>
      <c r="EW770">
        <v>4</v>
      </c>
      <c r="EX770">
        <v>7</v>
      </c>
      <c r="EY770">
        <v>5</v>
      </c>
      <c r="EZ770">
        <v>0.30000000000000004</v>
      </c>
      <c r="FA770">
        <v>0.1</v>
      </c>
      <c r="FB770">
        <v>0.30000000000000004</v>
      </c>
      <c r="FC770" s="20">
        <v>4.29</v>
      </c>
      <c r="FD770" s="26">
        <f t="shared" si="257"/>
        <v>0.30642857142857144</v>
      </c>
      <c r="FE770">
        <v>0.2278</v>
      </c>
      <c r="FF770">
        <v>0.02</v>
      </c>
      <c r="FG770">
        <v>-0.05</v>
      </c>
      <c r="FH770">
        <v>-0.03</v>
      </c>
      <c r="FL770" s="42">
        <f t="shared" si="258"/>
        <v>29</v>
      </c>
      <c r="FM770" s="20">
        <f t="shared" si="259"/>
        <v>4.5</v>
      </c>
      <c r="FN770" s="41">
        <v>5.5782312899999999E-2</v>
      </c>
      <c r="FO770" s="20">
        <f t="shared" si="260"/>
        <v>3.2</v>
      </c>
      <c r="FP770" s="20">
        <f t="shared" si="261"/>
        <v>4.1740000000000004</v>
      </c>
      <c r="FQ770" s="20">
        <f t="shared" si="262"/>
        <v>103.98445092322643</v>
      </c>
      <c r="FV770" t="s">
        <v>751</v>
      </c>
      <c r="FW770" s="45">
        <v>925000</v>
      </c>
      <c r="FX770" s="45">
        <v>863333</v>
      </c>
      <c r="FY770">
        <v>16</v>
      </c>
      <c r="FZ770">
        <v>2</v>
      </c>
      <c r="GA770">
        <v>2</v>
      </c>
      <c r="GB770">
        <v>4</v>
      </c>
      <c r="GC770">
        <v>-2</v>
      </c>
      <c r="GD770">
        <v>8</v>
      </c>
      <c r="GE770">
        <v>19</v>
      </c>
      <c r="GF770">
        <v>150</v>
      </c>
      <c r="GG770">
        <v>0.2</v>
      </c>
      <c r="GH770">
        <v>0.1</v>
      </c>
      <c r="GI770">
        <v>0.30000000000000004</v>
      </c>
      <c r="GJ770" s="42">
        <f t="shared" si="263"/>
        <v>3.2</v>
      </c>
    </row>
    <row r="771" spans="1:192" x14ac:dyDescent="0.45">
      <c r="A771" s="40">
        <v>35535</v>
      </c>
      <c r="B771" t="s">
        <v>393</v>
      </c>
      <c r="C771" t="s">
        <v>106</v>
      </c>
      <c r="D771" t="s">
        <v>107</v>
      </c>
      <c r="E771" t="s">
        <v>107</v>
      </c>
      <c r="F771">
        <v>74</v>
      </c>
      <c r="G771">
        <v>214</v>
      </c>
      <c r="H771">
        <v>2015</v>
      </c>
      <c r="I771">
        <v>2</v>
      </c>
      <c r="J771">
        <v>32</v>
      </c>
      <c r="K771" t="s">
        <v>202</v>
      </c>
      <c r="L771">
        <v>2016</v>
      </c>
      <c r="M771">
        <v>20</v>
      </c>
      <c r="N771">
        <v>2</v>
      </c>
      <c r="O771">
        <v>8478432</v>
      </c>
      <c r="P771" t="s">
        <v>3816</v>
      </c>
      <c r="Q771" t="s">
        <v>3817</v>
      </c>
      <c r="R771" t="s">
        <v>3818</v>
      </c>
      <c r="S771" t="s">
        <v>979</v>
      </c>
      <c r="T771" t="s">
        <v>710</v>
      </c>
      <c r="U771" t="s">
        <v>205</v>
      </c>
      <c r="V771">
        <v>79</v>
      </c>
      <c r="W771">
        <v>15</v>
      </c>
      <c r="X771">
        <v>18</v>
      </c>
      <c r="Y771">
        <v>10</v>
      </c>
      <c r="Z771">
        <v>33</v>
      </c>
      <c r="AA771">
        <v>7</v>
      </c>
      <c r="AB771">
        <v>32</v>
      </c>
      <c r="AC771" s="26">
        <f t="shared" si="242"/>
        <v>0.41772151898734178</v>
      </c>
      <c r="AD771" s="20">
        <f t="shared" si="243"/>
        <v>-0.8571428571428541</v>
      </c>
      <c r="AE771" s="20">
        <v>12.843</v>
      </c>
      <c r="AF771">
        <v>-17</v>
      </c>
      <c r="AG771">
        <v>0.2</v>
      </c>
      <c r="AH771">
        <v>14</v>
      </c>
      <c r="AI771">
        <v>1572</v>
      </c>
      <c r="AJ771">
        <v>65909</v>
      </c>
      <c r="AK771" s="20">
        <v>1098.2166666666999</v>
      </c>
      <c r="AL771">
        <v>1098.22</v>
      </c>
      <c r="AM771">
        <v>1098</v>
      </c>
      <c r="AN771" s="26">
        <f t="shared" si="244"/>
        <v>13.904852320675106</v>
      </c>
      <c r="AO771">
        <v>23.13</v>
      </c>
      <c r="AP771" s="41">
        <f t="shared" si="245"/>
        <v>0.63461538461538458</v>
      </c>
      <c r="AQ771">
        <v>240</v>
      </c>
      <c r="AR771">
        <v>240</v>
      </c>
      <c r="AS771">
        <v>240</v>
      </c>
      <c r="AT771">
        <v>196</v>
      </c>
      <c r="AU771">
        <v>196</v>
      </c>
      <c r="AV771">
        <v>154</v>
      </c>
      <c r="AW771">
        <v>153</v>
      </c>
      <c r="AX771">
        <v>91</v>
      </c>
      <c r="AY771">
        <v>9</v>
      </c>
      <c r="AZ771">
        <v>28</v>
      </c>
      <c r="BA771" s="42">
        <f t="shared" si="246"/>
        <v>37</v>
      </c>
      <c r="BB771">
        <v>17.86</v>
      </c>
      <c r="BC771">
        <v>24.318200000000001</v>
      </c>
      <c r="BD771" s="20">
        <v>246.6</v>
      </c>
      <c r="BE771" s="20">
        <f t="shared" si="247"/>
        <v>486.6</v>
      </c>
      <c r="BF771" s="20">
        <f t="shared" si="248"/>
        <v>26.584837282147475</v>
      </c>
      <c r="BG771">
        <v>415</v>
      </c>
      <c r="BH771">
        <v>349</v>
      </c>
      <c r="BI771">
        <v>336</v>
      </c>
      <c r="BJ771" s="41">
        <f t="shared" si="249"/>
        <v>0.55259653794940078</v>
      </c>
      <c r="BK771">
        <v>109</v>
      </c>
      <c r="BL771">
        <v>109</v>
      </c>
      <c r="BM771">
        <v>101</v>
      </c>
      <c r="BN771" s="42">
        <f t="shared" si="250"/>
        <v>8</v>
      </c>
      <c r="BO771">
        <v>42</v>
      </c>
      <c r="BP771">
        <v>11</v>
      </c>
      <c r="BQ771">
        <v>15</v>
      </c>
      <c r="BR771">
        <v>23</v>
      </c>
      <c r="BS771" s="41">
        <f t="shared" si="251"/>
        <v>2.9411764705882353E-2</v>
      </c>
      <c r="BT771">
        <v>5</v>
      </c>
      <c r="BU771">
        <v>24</v>
      </c>
      <c r="BV771" s="41">
        <f t="shared" si="252"/>
        <v>0.17241379310344829</v>
      </c>
      <c r="BW771">
        <v>1</v>
      </c>
      <c r="BX771">
        <v>4</v>
      </c>
      <c r="BY771">
        <v>2</v>
      </c>
      <c r="BZ771">
        <v>5</v>
      </c>
      <c r="CA771">
        <v>2</v>
      </c>
      <c r="CB771">
        <v>15</v>
      </c>
      <c r="CC771">
        <v>1</v>
      </c>
      <c r="CD771">
        <v>7</v>
      </c>
      <c r="CE771">
        <v>1</v>
      </c>
      <c r="CF771">
        <v>7</v>
      </c>
      <c r="CG771">
        <v>4</v>
      </c>
      <c r="CH771">
        <v>14</v>
      </c>
      <c r="CI771">
        <v>0</v>
      </c>
      <c r="CJ771">
        <v>2</v>
      </c>
      <c r="CK771">
        <v>5</v>
      </c>
      <c r="CL771">
        <v>3</v>
      </c>
      <c r="CM771">
        <v>0</v>
      </c>
      <c r="CN771">
        <v>0</v>
      </c>
      <c r="CO771">
        <v>0</v>
      </c>
      <c r="CP771">
        <v>2</v>
      </c>
      <c r="CQ771">
        <v>2</v>
      </c>
      <c r="CR771">
        <v>0</v>
      </c>
      <c r="CS771">
        <v>1</v>
      </c>
      <c r="CT771">
        <v>3</v>
      </c>
      <c r="CU771">
        <v>0</v>
      </c>
      <c r="CV771">
        <v>7</v>
      </c>
      <c r="CW771">
        <v>0</v>
      </c>
      <c r="CX771">
        <v>2</v>
      </c>
      <c r="CY771">
        <v>4</v>
      </c>
      <c r="CZ771">
        <v>36</v>
      </c>
      <c r="DA771">
        <v>16</v>
      </c>
      <c r="DB771">
        <v>4</v>
      </c>
      <c r="DC771">
        <v>5</v>
      </c>
      <c r="DD771">
        <v>12</v>
      </c>
      <c r="DE771">
        <v>13</v>
      </c>
      <c r="DF771">
        <v>6</v>
      </c>
      <c r="DG771">
        <v>98</v>
      </c>
      <c r="DH771">
        <v>7</v>
      </c>
      <c r="DI771">
        <v>14</v>
      </c>
      <c r="DJ771">
        <v>7</v>
      </c>
      <c r="DK771">
        <v>7</v>
      </c>
      <c r="DL771">
        <v>0</v>
      </c>
      <c r="DM771">
        <v>13</v>
      </c>
      <c r="DN771">
        <v>13</v>
      </c>
      <c r="DO771">
        <v>0</v>
      </c>
      <c r="DP771" s="42">
        <f t="shared" si="253"/>
        <v>7</v>
      </c>
      <c r="DQ771" s="20">
        <v>4.6820000000000004</v>
      </c>
      <c r="DR771">
        <v>7</v>
      </c>
      <c r="DS771">
        <v>0</v>
      </c>
      <c r="DT771">
        <v>0</v>
      </c>
      <c r="DU771">
        <v>0</v>
      </c>
      <c r="DV771">
        <v>0</v>
      </c>
      <c r="DW771">
        <v>1209</v>
      </c>
      <c r="DX771">
        <v>995</v>
      </c>
      <c r="DY771">
        <v>886</v>
      </c>
      <c r="DZ771">
        <v>759</v>
      </c>
      <c r="EA771">
        <v>639</v>
      </c>
      <c r="EB771">
        <v>527</v>
      </c>
      <c r="EC771">
        <v>58.55</v>
      </c>
      <c r="ED771">
        <v>45.11</v>
      </c>
      <c r="EE771">
        <v>52</v>
      </c>
      <c r="EF771">
        <v>49</v>
      </c>
      <c r="EG771" s="41">
        <f t="shared" si="254"/>
        <v>8.1377151799687006E-2</v>
      </c>
      <c r="EH771" s="43">
        <f t="shared" si="255"/>
        <v>0.90702087286527511</v>
      </c>
      <c r="EI771" s="44">
        <f t="shared" si="256"/>
        <v>0.98839802466496207</v>
      </c>
      <c r="EJ771">
        <v>1218</v>
      </c>
      <c r="EK771">
        <v>998</v>
      </c>
      <c r="EL771">
        <v>892</v>
      </c>
      <c r="EM771">
        <v>762</v>
      </c>
      <c r="EN771">
        <v>644</v>
      </c>
      <c r="EO771">
        <v>530</v>
      </c>
      <c r="EP771">
        <v>52</v>
      </c>
      <c r="EQ771">
        <v>50</v>
      </c>
      <c r="ER771">
        <v>597</v>
      </c>
      <c r="ES771">
        <v>473</v>
      </c>
      <c r="ET771">
        <v>262</v>
      </c>
      <c r="EU771">
        <v>186</v>
      </c>
      <c r="EV771">
        <v>29</v>
      </c>
      <c r="EW771">
        <v>26</v>
      </c>
      <c r="EX771">
        <v>65</v>
      </c>
      <c r="EY771">
        <v>77</v>
      </c>
      <c r="EZ771">
        <v>1.9</v>
      </c>
      <c r="FA771">
        <v>0.8</v>
      </c>
      <c r="FB771">
        <v>2.7</v>
      </c>
      <c r="FC771" s="20">
        <v>32.159999999999997</v>
      </c>
      <c r="FD771" s="26">
        <f t="shared" si="257"/>
        <v>0.40708860759493665</v>
      </c>
      <c r="FE771">
        <v>3.2978999999999998</v>
      </c>
      <c r="FF771">
        <v>0.34</v>
      </c>
      <c r="FG771">
        <v>0.67</v>
      </c>
      <c r="FH771">
        <v>1</v>
      </c>
      <c r="FL771" s="42">
        <f t="shared" si="258"/>
        <v>146</v>
      </c>
      <c r="FM771" s="20">
        <f t="shared" si="259"/>
        <v>17.714285714285715</v>
      </c>
      <c r="FN771" s="41">
        <v>8.15163364E-2</v>
      </c>
      <c r="FO771" s="20">
        <f t="shared" si="260"/>
        <v>31.6</v>
      </c>
      <c r="FP771" s="20">
        <f t="shared" si="261"/>
        <v>33.936399999999999</v>
      </c>
      <c r="FQ771" s="20">
        <f t="shared" si="262"/>
        <v>120.4130319972319</v>
      </c>
      <c r="FR771">
        <v>1</v>
      </c>
      <c r="FS771" t="s">
        <v>111</v>
      </c>
      <c r="FT771">
        <v>13</v>
      </c>
      <c r="FV771" t="s">
        <v>751</v>
      </c>
      <c r="FW771" s="45">
        <v>817500</v>
      </c>
      <c r="FX771" s="45">
        <v>821666</v>
      </c>
      <c r="FY771">
        <v>86</v>
      </c>
      <c r="FZ771">
        <v>18</v>
      </c>
      <c r="GA771">
        <v>18</v>
      </c>
      <c r="GB771">
        <v>36</v>
      </c>
      <c r="GC771">
        <v>-17</v>
      </c>
      <c r="GD771">
        <v>14</v>
      </c>
      <c r="GE771">
        <v>164</v>
      </c>
      <c r="GF771">
        <v>1185</v>
      </c>
      <c r="GG771">
        <v>2.2999999999999998</v>
      </c>
      <c r="GH771">
        <v>0.9</v>
      </c>
      <c r="GI771">
        <v>3.2</v>
      </c>
      <c r="GJ771" s="42">
        <f t="shared" si="263"/>
        <v>31.6</v>
      </c>
    </row>
    <row r="772" spans="1:192" x14ac:dyDescent="0.45">
      <c r="A772" s="40">
        <v>33924</v>
      </c>
      <c r="B772" t="s">
        <v>1143</v>
      </c>
      <c r="C772" t="s">
        <v>295</v>
      </c>
      <c r="D772" t="s">
        <v>107</v>
      </c>
      <c r="E772" t="s">
        <v>107</v>
      </c>
      <c r="F772">
        <v>71</v>
      </c>
      <c r="G772">
        <v>193</v>
      </c>
      <c r="H772">
        <v>2011</v>
      </c>
      <c r="I772">
        <v>2</v>
      </c>
      <c r="J772">
        <v>61</v>
      </c>
      <c r="K772" t="s">
        <v>92</v>
      </c>
      <c r="L772">
        <v>2014</v>
      </c>
      <c r="M772">
        <v>25</v>
      </c>
      <c r="N772">
        <v>4</v>
      </c>
      <c r="O772">
        <v>8476386</v>
      </c>
      <c r="P772" t="s">
        <v>3819</v>
      </c>
      <c r="Q772" t="s">
        <v>3820</v>
      </c>
      <c r="R772" t="s">
        <v>3821</v>
      </c>
      <c r="S772" t="s">
        <v>1024</v>
      </c>
      <c r="T772" t="s">
        <v>725</v>
      </c>
      <c r="U772" t="s">
        <v>142</v>
      </c>
      <c r="V772">
        <v>14</v>
      </c>
      <c r="W772">
        <v>1</v>
      </c>
      <c r="X772">
        <v>1</v>
      </c>
      <c r="Y772">
        <v>1</v>
      </c>
      <c r="Z772">
        <v>2</v>
      </c>
      <c r="AA772">
        <v>26</v>
      </c>
      <c r="AB772">
        <v>83</v>
      </c>
      <c r="AC772" s="26">
        <f t="shared" ref="AC772:AC835" si="264">Z772/V772</f>
        <v>0.14285714285714285</v>
      </c>
      <c r="AD772" s="20">
        <f t="shared" ref="AD772:AD835" si="265">IF(FY772&gt;V772,Z772-V772*(GB772-Z772)/(FY772-V772),0)</f>
        <v>-2.4210526315789478</v>
      </c>
      <c r="AE772" s="20">
        <v>0.78900000000000003</v>
      </c>
      <c r="AF772">
        <v>-3</v>
      </c>
      <c r="AG772">
        <v>-4.0999999999999996</v>
      </c>
      <c r="AH772">
        <v>11</v>
      </c>
      <c r="AI772">
        <v>203</v>
      </c>
      <c r="AJ772">
        <v>10082</v>
      </c>
      <c r="AK772" s="20">
        <v>168.03333333333001</v>
      </c>
      <c r="AL772">
        <v>168.03</v>
      </c>
      <c r="AM772">
        <v>168</v>
      </c>
      <c r="AN772" s="26">
        <f t="shared" ref="AN772:AN835" si="266">AJ772/60/V772</f>
        <v>12.002380952380951</v>
      </c>
      <c r="AO772">
        <v>20.3</v>
      </c>
      <c r="AP772" s="41">
        <f t="shared" ref="AP772:AP835" si="267">IF(EE772&gt;0,Z772/EE772,0)</f>
        <v>1</v>
      </c>
      <c r="AQ772">
        <v>37</v>
      </c>
      <c r="AR772">
        <v>37</v>
      </c>
      <c r="AS772">
        <v>37</v>
      </c>
      <c r="AT772">
        <v>26</v>
      </c>
      <c r="AU772">
        <v>26</v>
      </c>
      <c r="AV772">
        <v>20</v>
      </c>
      <c r="AW772">
        <v>24</v>
      </c>
      <c r="AX772">
        <v>6</v>
      </c>
      <c r="AY772">
        <v>1</v>
      </c>
      <c r="AZ772">
        <v>2</v>
      </c>
      <c r="BA772" s="42">
        <f t="shared" ref="BA772:BA835" si="268">AY772+AZ772</f>
        <v>3</v>
      </c>
      <c r="BB772">
        <v>1.6</v>
      </c>
      <c r="BC772">
        <v>30.85</v>
      </c>
      <c r="BD772" s="20">
        <v>61</v>
      </c>
      <c r="BE772" s="20">
        <f t="shared" ref="BE772:BE835" si="269">AQ772+BD772</f>
        <v>98</v>
      </c>
      <c r="BF772" s="20">
        <f t="shared" ref="BF772:BF835" si="270">IF(AL772&gt;0,BE772/AL772*60,0)</f>
        <v>34.993751115872165</v>
      </c>
      <c r="BG772">
        <v>59</v>
      </c>
      <c r="BH772">
        <v>43</v>
      </c>
      <c r="BI772">
        <v>46</v>
      </c>
      <c r="BJ772" s="41">
        <f t="shared" ref="BJ772:BJ835" si="271">BG772/(BG772+BI772)</f>
        <v>0.56190476190476191</v>
      </c>
      <c r="BK772">
        <v>10</v>
      </c>
      <c r="BL772">
        <v>10</v>
      </c>
      <c r="BM772">
        <v>13</v>
      </c>
      <c r="BN772" s="42">
        <f t="shared" ref="BN772:BN835" si="272">BL772-BM772</f>
        <v>-3</v>
      </c>
      <c r="BO772">
        <v>6</v>
      </c>
      <c r="BP772">
        <v>6</v>
      </c>
      <c r="BQ772">
        <v>6</v>
      </c>
      <c r="BR772">
        <v>3</v>
      </c>
      <c r="BS772" s="41">
        <f t="shared" ref="BS772:BS835" si="273">BR772/(DZ772+BR772)</f>
        <v>2.1126760563380281E-2</v>
      </c>
      <c r="BT772">
        <v>5</v>
      </c>
      <c r="BU772">
        <v>6</v>
      </c>
      <c r="BV772" s="41">
        <f t="shared" ref="BV772:BV835" si="274">IF(BT772+BU772&gt;0,BT772/(BT772+BU772),0)</f>
        <v>0.45454545454545453</v>
      </c>
      <c r="BW772">
        <v>2</v>
      </c>
      <c r="BX772">
        <v>1</v>
      </c>
      <c r="BY772">
        <v>2</v>
      </c>
      <c r="BZ772">
        <v>1</v>
      </c>
      <c r="CA772">
        <v>1</v>
      </c>
      <c r="CB772">
        <v>4</v>
      </c>
      <c r="CC772">
        <v>0</v>
      </c>
      <c r="CD772">
        <v>4</v>
      </c>
      <c r="CE772">
        <v>4</v>
      </c>
      <c r="CF772">
        <v>0</v>
      </c>
      <c r="CG772">
        <v>2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5</v>
      </c>
      <c r="DA772">
        <v>2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17</v>
      </c>
      <c r="DH772">
        <v>3</v>
      </c>
      <c r="DI772">
        <v>3</v>
      </c>
      <c r="DJ772">
        <v>4</v>
      </c>
      <c r="DK772">
        <v>3</v>
      </c>
      <c r="DL772">
        <v>1</v>
      </c>
      <c r="DM772">
        <v>4</v>
      </c>
      <c r="DN772">
        <v>3</v>
      </c>
      <c r="DO772">
        <v>1</v>
      </c>
      <c r="DP772" s="42">
        <f t="shared" ref="DP772:DP835" si="275">DI772-DH772</f>
        <v>0</v>
      </c>
      <c r="DQ772" s="20">
        <v>-1.1180000000000001</v>
      </c>
      <c r="DR772">
        <v>2</v>
      </c>
      <c r="DS772">
        <v>1</v>
      </c>
      <c r="DT772">
        <v>0</v>
      </c>
      <c r="DU772">
        <v>0</v>
      </c>
      <c r="DV772">
        <v>0</v>
      </c>
      <c r="DW772">
        <v>138</v>
      </c>
      <c r="DX772">
        <v>181</v>
      </c>
      <c r="DY772">
        <v>96</v>
      </c>
      <c r="DZ772">
        <v>139</v>
      </c>
      <c r="EA772">
        <v>72</v>
      </c>
      <c r="EB772">
        <v>111</v>
      </c>
      <c r="EC772">
        <v>5.34</v>
      </c>
      <c r="ED772">
        <v>6.99</v>
      </c>
      <c r="EE772">
        <v>2</v>
      </c>
      <c r="EF772">
        <v>5</v>
      </c>
      <c r="EG772" s="41">
        <f t="shared" ref="EG772:EG835" si="276">EE772/EA772</f>
        <v>2.7777777777777776E-2</v>
      </c>
      <c r="EH772" s="43">
        <f t="shared" ref="EH772:EH835" si="277">1-EF772/EB772</f>
        <v>0.95495495495495497</v>
      </c>
      <c r="EI772" s="44">
        <f t="shared" ref="EI772:EI835" si="278">EG772+EH772</f>
        <v>0.98273273273273276</v>
      </c>
      <c r="EJ772">
        <v>140</v>
      </c>
      <c r="EK772">
        <v>180</v>
      </c>
      <c r="EL772">
        <v>98</v>
      </c>
      <c r="EM772">
        <v>138</v>
      </c>
      <c r="EN772">
        <v>73</v>
      </c>
      <c r="EO772">
        <v>110</v>
      </c>
      <c r="EP772">
        <v>2</v>
      </c>
      <c r="EQ772">
        <v>5</v>
      </c>
      <c r="ER772">
        <v>73</v>
      </c>
      <c r="ES772">
        <v>100</v>
      </c>
      <c r="ET772">
        <v>19</v>
      </c>
      <c r="EU772">
        <v>35</v>
      </c>
      <c r="EV772">
        <v>1</v>
      </c>
      <c r="EW772">
        <v>4</v>
      </c>
      <c r="EX772">
        <v>12</v>
      </c>
      <c r="EY772">
        <v>10</v>
      </c>
      <c r="EZ772">
        <v>-0.2</v>
      </c>
      <c r="FA772">
        <v>0</v>
      </c>
      <c r="FB772">
        <v>-0.1</v>
      </c>
      <c r="FC772" s="20">
        <v>-0.21</v>
      </c>
      <c r="FD772" s="26">
        <f t="shared" ref="FD772:FD835" si="279">FC772/V772</f>
        <v>-1.4999999999999999E-2</v>
      </c>
      <c r="FE772">
        <v>6.4000000000000003E-3</v>
      </c>
      <c r="FF772">
        <v>-0.03</v>
      </c>
      <c r="FG772">
        <v>-0.18</v>
      </c>
      <c r="FH772">
        <v>-0.21</v>
      </c>
      <c r="FL772" s="42">
        <f t="shared" ref="FL772:FL835" si="280">BK772+BR772+AH772+DS772</f>
        <v>25</v>
      </c>
      <c r="FM772" s="20">
        <f t="shared" ref="FM772:FM835" si="281">IF(DR772&gt;0,(BK772+BQ772)/DR772,0)</f>
        <v>8</v>
      </c>
      <c r="FN772" s="41">
        <v>2.25274725E-2</v>
      </c>
      <c r="FO772" s="20">
        <f t="shared" ref="FO772:FO835" si="282">Z772-AH772/10</f>
        <v>0.89999999999999991</v>
      </c>
      <c r="FP772" s="20">
        <f t="shared" ref="FP772:FP835" si="283">Z772+DQ772/5</f>
        <v>1.7764</v>
      </c>
      <c r="FQ772" s="20">
        <f t="shared" ref="FQ772:FQ835" si="284">(DW772+DX772)/AL772*60</f>
        <v>113.90823067309408</v>
      </c>
      <c r="FR772">
        <v>4</v>
      </c>
      <c r="FS772" t="s">
        <v>189</v>
      </c>
      <c r="FT772">
        <v>195</v>
      </c>
      <c r="FV772" t="s">
        <v>751</v>
      </c>
      <c r="FW772" s="45">
        <v>900000</v>
      </c>
      <c r="FX772" s="45">
        <v>850000</v>
      </c>
      <c r="FY772">
        <v>128</v>
      </c>
      <c r="FZ772">
        <v>12</v>
      </c>
      <c r="GA772">
        <v>26</v>
      </c>
      <c r="GB772">
        <v>38</v>
      </c>
      <c r="GC772">
        <v>-6</v>
      </c>
      <c r="GD772">
        <v>39</v>
      </c>
      <c r="GE772">
        <v>181</v>
      </c>
      <c r="GF772">
        <v>1534</v>
      </c>
      <c r="GG772">
        <v>1.4</v>
      </c>
      <c r="GH772">
        <v>1.2</v>
      </c>
      <c r="GI772">
        <v>2.6</v>
      </c>
      <c r="GJ772" s="42">
        <f t="shared" ref="GJ772:GJ835" si="285">Z772-AH772/10</f>
        <v>0.89999999999999991</v>
      </c>
    </row>
    <row r="773" spans="1:192" x14ac:dyDescent="0.45">
      <c r="A773" s="40">
        <v>34161</v>
      </c>
      <c r="B773" t="s">
        <v>241</v>
      </c>
      <c r="C773" t="s">
        <v>242</v>
      </c>
      <c r="D773" t="s">
        <v>107</v>
      </c>
      <c r="E773" t="s">
        <v>107</v>
      </c>
      <c r="F773">
        <v>70</v>
      </c>
      <c r="G773">
        <v>182</v>
      </c>
      <c r="H773">
        <v>2011</v>
      </c>
      <c r="I773">
        <v>3</v>
      </c>
      <c r="J773">
        <v>64</v>
      </c>
      <c r="K773" t="s">
        <v>202</v>
      </c>
      <c r="L773">
        <v>2013</v>
      </c>
      <c r="M773">
        <v>24</v>
      </c>
      <c r="N773">
        <v>5</v>
      </c>
      <c r="O773">
        <v>8476389</v>
      </c>
      <c r="P773" t="s">
        <v>3822</v>
      </c>
      <c r="Q773" t="s">
        <v>3823</v>
      </c>
      <c r="R773" t="s">
        <v>3824</v>
      </c>
      <c r="S773" t="s">
        <v>3825</v>
      </c>
      <c r="T773" t="s">
        <v>716</v>
      </c>
      <c r="U773" t="s">
        <v>373</v>
      </c>
      <c r="V773">
        <v>82</v>
      </c>
      <c r="W773">
        <v>31</v>
      </c>
      <c r="X773">
        <v>44</v>
      </c>
      <c r="Y773">
        <v>22</v>
      </c>
      <c r="Z773">
        <v>75</v>
      </c>
      <c r="AA773">
        <v>2</v>
      </c>
      <c r="AB773">
        <v>3</v>
      </c>
      <c r="AC773" s="26">
        <f t="shared" si="264"/>
        <v>0.91463414634146345</v>
      </c>
      <c r="AD773" s="20">
        <f t="shared" si="265"/>
        <v>25.728070175438596</v>
      </c>
      <c r="AE773" s="20">
        <v>28.303000000000001</v>
      </c>
      <c r="AF773">
        <v>-9</v>
      </c>
      <c r="AG773">
        <v>-5.3</v>
      </c>
      <c r="AH773">
        <v>54</v>
      </c>
      <c r="AI773">
        <v>2168</v>
      </c>
      <c r="AJ773">
        <v>105112</v>
      </c>
      <c r="AK773" s="20">
        <v>1751.8666666667</v>
      </c>
      <c r="AL773">
        <v>1751.33</v>
      </c>
      <c r="AM773">
        <v>1752</v>
      </c>
      <c r="AN773" s="26">
        <f t="shared" si="266"/>
        <v>21.364227642276422</v>
      </c>
      <c r="AO773">
        <v>35.28</v>
      </c>
      <c r="AP773" s="41">
        <f t="shared" si="267"/>
        <v>0.72115384615384615</v>
      </c>
      <c r="AQ773">
        <v>493</v>
      </c>
      <c r="AR773">
        <v>494</v>
      </c>
      <c r="AS773">
        <v>494</v>
      </c>
      <c r="AT773">
        <v>410</v>
      </c>
      <c r="AU773">
        <v>410</v>
      </c>
      <c r="AV773">
        <v>287</v>
      </c>
      <c r="AW773">
        <v>261</v>
      </c>
      <c r="AX773">
        <v>88</v>
      </c>
      <c r="AY773">
        <v>17</v>
      </c>
      <c r="AZ773">
        <v>24</v>
      </c>
      <c r="BA773" s="42">
        <f t="shared" si="268"/>
        <v>41</v>
      </c>
      <c r="BB773">
        <v>30.41</v>
      </c>
      <c r="BC773">
        <v>27.8537</v>
      </c>
      <c r="BD773" s="20">
        <v>393.4</v>
      </c>
      <c r="BE773" s="20">
        <f t="shared" si="269"/>
        <v>886.4</v>
      </c>
      <c r="BF773" s="20">
        <f t="shared" si="270"/>
        <v>30.367777631856935</v>
      </c>
      <c r="BG773">
        <v>699</v>
      </c>
      <c r="BH773">
        <v>566</v>
      </c>
      <c r="BI773">
        <v>730</v>
      </c>
      <c r="BJ773" s="41">
        <f t="shared" si="271"/>
        <v>0.48915325402379284</v>
      </c>
      <c r="BK773">
        <v>145</v>
      </c>
      <c r="BL773">
        <v>145</v>
      </c>
      <c r="BM773">
        <v>108</v>
      </c>
      <c r="BN773" s="42">
        <f t="shared" si="272"/>
        <v>37</v>
      </c>
      <c r="BO773">
        <v>123</v>
      </c>
      <c r="BP773">
        <v>84</v>
      </c>
      <c r="BQ773">
        <v>65</v>
      </c>
      <c r="BR773">
        <v>55</v>
      </c>
      <c r="BS773" s="41">
        <f t="shared" si="273"/>
        <v>3.8542396636299929E-2</v>
      </c>
      <c r="BT773">
        <v>853</v>
      </c>
      <c r="BU773">
        <v>724</v>
      </c>
      <c r="BV773" s="41">
        <f t="shared" si="274"/>
        <v>0.54090044388078629</v>
      </c>
      <c r="BW773">
        <v>340</v>
      </c>
      <c r="BX773">
        <v>269</v>
      </c>
      <c r="BY773">
        <v>247</v>
      </c>
      <c r="BZ773">
        <v>244</v>
      </c>
      <c r="CA773">
        <v>266</v>
      </c>
      <c r="CB773">
        <v>211</v>
      </c>
      <c r="CC773">
        <v>207</v>
      </c>
      <c r="CD773">
        <v>188</v>
      </c>
      <c r="CE773">
        <v>341</v>
      </c>
      <c r="CF773">
        <v>285</v>
      </c>
      <c r="CG773">
        <v>548</v>
      </c>
      <c r="CH773">
        <v>439</v>
      </c>
      <c r="CI773">
        <v>1</v>
      </c>
      <c r="CJ773">
        <v>0</v>
      </c>
      <c r="CK773">
        <v>1</v>
      </c>
      <c r="CL773">
        <v>5</v>
      </c>
      <c r="CM773">
        <v>5</v>
      </c>
      <c r="CN773">
        <v>0</v>
      </c>
      <c r="CO773">
        <v>0</v>
      </c>
      <c r="CP773">
        <v>3</v>
      </c>
      <c r="CQ773">
        <v>0</v>
      </c>
      <c r="CR773">
        <v>3</v>
      </c>
      <c r="CS773">
        <v>5</v>
      </c>
      <c r="CT773">
        <v>5</v>
      </c>
      <c r="CU773">
        <v>0</v>
      </c>
      <c r="CV773">
        <v>15</v>
      </c>
      <c r="CW773">
        <v>2</v>
      </c>
      <c r="CX773">
        <v>7</v>
      </c>
      <c r="CY773">
        <v>12</v>
      </c>
      <c r="CZ773">
        <v>102</v>
      </c>
      <c r="DA773">
        <v>42</v>
      </c>
      <c r="DB773">
        <v>0</v>
      </c>
      <c r="DC773">
        <v>39</v>
      </c>
      <c r="DD773">
        <v>67</v>
      </c>
      <c r="DE773">
        <v>19</v>
      </c>
      <c r="DF773">
        <v>3</v>
      </c>
      <c r="DG773">
        <v>117</v>
      </c>
      <c r="DH773">
        <v>27</v>
      </c>
      <c r="DI773">
        <v>35</v>
      </c>
      <c r="DJ773">
        <v>27</v>
      </c>
      <c r="DK773">
        <v>27</v>
      </c>
      <c r="DL773">
        <v>0</v>
      </c>
      <c r="DM773">
        <v>32</v>
      </c>
      <c r="DN773">
        <v>32</v>
      </c>
      <c r="DO773">
        <v>0</v>
      </c>
      <c r="DP773" s="42">
        <f t="shared" si="275"/>
        <v>8</v>
      </c>
      <c r="DQ773" s="20">
        <v>8.9629999999999992</v>
      </c>
      <c r="DR773">
        <v>27</v>
      </c>
      <c r="DS773">
        <v>0</v>
      </c>
      <c r="DT773">
        <v>0</v>
      </c>
      <c r="DU773">
        <v>0</v>
      </c>
      <c r="DV773">
        <v>0</v>
      </c>
      <c r="DW773">
        <v>1976</v>
      </c>
      <c r="DX773">
        <v>1753</v>
      </c>
      <c r="DY773">
        <v>1549</v>
      </c>
      <c r="DZ773">
        <v>1372</v>
      </c>
      <c r="EA773">
        <v>1107</v>
      </c>
      <c r="EB773">
        <v>1028</v>
      </c>
      <c r="EC773">
        <v>112.08</v>
      </c>
      <c r="ED773">
        <v>96.76</v>
      </c>
      <c r="EE773">
        <v>104</v>
      </c>
      <c r="EF773">
        <v>95</v>
      </c>
      <c r="EG773" s="41">
        <f t="shared" si="276"/>
        <v>9.3947606142728096E-2</v>
      </c>
      <c r="EH773" s="43">
        <f t="shared" si="277"/>
        <v>0.90758754863813229</v>
      </c>
      <c r="EI773" s="44">
        <f t="shared" si="278"/>
        <v>1.0015351547808604</v>
      </c>
      <c r="EJ773">
        <v>1978</v>
      </c>
      <c r="EK773">
        <v>1754</v>
      </c>
      <c r="EL773">
        <v>1549</v>
      </c>
      <c r="EM773">
        <v>1372</v>
      </c>
      <c r="EN773">
        <v>1107</v>
      </c>
      <c r="EO773">
        <v>1029</v>
      </c>
      <c r="EP773">
        <v>104</v>
      </c>
      <c r="EQ773">
        <v>96</v>
      </c>
      <c r="ER773">
        <v>998</v>
      </c>
      <c r="ES773">
        <v>899</v>
      </c>
      <c r="ET773">
        <v>346</v>
      </c>
      <c r="EU773">
        <v>348</v>
      </c>
      <c r="EV773">
        <v>60</v>
      </c>
      <c r="EW773">
        <v>54</v>
      </c>
      <c r="EX773">
        <v>112</v>
      </c>
      <c r="EY773">
        <v>142</v>
      </c>
      <c r="EZ773">
        <v>5.9</v>
      </c>
      <c r="FA773">
        <v>1.5</v>
      </c>
      <c r="FB773">
        <v>7.4</v>
      </c>
      <c r="FC773" s="20">
        <v>70.86</v>
      </c>
      <c r="FD773" s="26">
        <f t="shared" si="279"/>
        <v>0.86414634146341462</v>
      </c>
      <c r="FE773">
        <v>9.7794000000000008</v>
      </c>
      <c r="FF773">
        <v>1.96</v>
      </c>
      <c r="FG773">
        <v>-0.57999999999999996</v>
      </c>
      <c r="FH773">
        <v>1.38</v>
      </c>
      <c r="FI773">
        <v>6</v>
      </c>
      <c r="FJ773">
        <v>2</v>
      </c>
      <c r="FK773">
        <v>2</v>
      </c>
      <c r="FL773" s="42">
        <f t="shared" si="280"/>
        <v>254</v>
      </c>
      <c r="FM773" s="20">
        <f t="shared" si="281"/>
        <v>7.7777777777777777</v>
      </c>
      <c r="FN773" s="41">
        <v>0.14485981310000001</v>
      </c>
      <c r="FO773" s="20">
        <f t="shared" si="282"/>
        <v>69.599999999999994</v>
      </c>
      <c r="FP773" s="20">
        <f t="shared" si="283"/>
        <v>76.792599999999993</v>
      </c>
      <c r="FQ773" s="20">
        <f t="shared" si="284"/>
        <v>127.75433527661835</v>
      </c>
      <c r="FV773" t="s">
        <v>711</v>
      </c>
      <c r="FW773" s="45">
        <v>4500000</v>
      </c>
      <c r="FX773" s="45">
        <v>4750000</v>
      </c>
      <c r="FY773">
        <v>310</v>
      </c>
      <c r="FZ773">
        <v>91</v>
      </c>
      <c r="GA773">
        <v>121</v>
      </c>
      <c r="GB773">
        <v>212</v>
      </c>
      <c r="GC773">
        <v>-9</v>
      </c>
      <c r="GD773">
        <v>171</v>
      </c>
      <c r="GE773">
        <v>818</v>
      </c>
      <c r="GF773">
        <v>5888</v>
      </c>
      <c r="GG773">
        <v>16.600000000000001</v>
      </c>
      <c r="GH773">
        <v>6.3</v>
      </c>
      <c r="GI773">
        <v>22.9</v>
      </c>
      <c r="GJ773" s="42">
        <f t="shared" si="285"/>
        <v>69.599999999999994</v>
      </c>
    </row>
    <row r="774" spans="1:192" x14ac:dyDescent="0.45">
      <c r="A774" s="40">
        <v>35500</v>
      </c>
      <c r="B774" t="s">
        <v>384</v>
      </c>
      <c r="C774" t="s">
        <v>145</v>
      </c>
      <c r="D774" t="s">
        <v>91</v>
      </c>
      <c r="E774" t="s">
        <v>91</v>
      </c>
      <c r="F774">
        <v>70</v>
      </c>
      <c r="G774">
        <v>175</v>
      </c>
      <c r="H774">
        <v>2015</v>
      </c>
      <c r="I774">
        <v>1</v>
      </c>
      <c r="J774">
        <v>24</v>
      </c>
      <c r="K774" t="s">
        <v>202</v>
      </c>
      <c r="L774">
        <v>2016</v>
      </c>
      <c r="M774">
        <v>20</v>
      </c>
      <c r="N774">
        <v>2</v>
      </c>
      <c r="O774">
        <v>8478439</v>
      </c>
      <c r="P774" t="s">
        <v>3826</v>
      </c>
      <c r="Q774" t="s">
        <v>3827</v>
      </c>
      <c r="R774" t="s">
        <v>3828</v>
      </c>
      <c r="S774" t="s">
        <v>955</v>
      </c>
      <c r="T774" t="s">
        <v>716</v>
      </c>
      <c r="U774" t="s">
        <v>382</v>
      </c>
      <c r="V774">
        <v>81</v>
      </c>
      <c r="W774">
        <v>24</v>
      </c>
      <c r="X774">
        <v>23</v>
      </c>
      <c r="Y774">
        <v>13</v>
      </c>
      <c r="Z774">
        <v>47</v>
      </c>
      <c r="AA774">
        <v>5</v>
      </c>
      <c r="AB774">
        <v>55</v>
      </c>
      <c r="AC774" s="26">
        <f t="shared" si="264"/>
        <v>0.58024691358024694</v>
      </c>
      <c r="AD774" s="20">
        <f t="shared" si="265"/>
        <v>14.600000000000001</v>
      </c>
      <c r="AE774" s="20">
        <v>18.478999999999999</v>
      </c>
      <c r="AF774">
        <v>17</v>
      </c>
      <c r="AG774">
        <v>5.9</v>
      </c>
      <c r="AH774">
        <v>46</v>
      </c>
      <c r="AI774">
        <v>1593</v>
      </c>
      <c r="AJ774">
        <v>72449</v>
      </c>
      <c r="AK774" s="20">
        <v>1207.4833333332999</v>
      </c>
      <c r="AL774">
        <v>1207.45</v>
      </c>
      <c r="AM774">
        <v>1207</v>
      </c>
      <c r="AN774" s="26">
        <f t="shared" si="266"/>
        <v>14.907201646090535</v>
      </c>
      <c r="AO774">
        <v>24.8</v>
      </c>
      <c r="AP774" s="41">
        <f t="shared" si="267"/>
        <v>0.71212121212121215</v>
      </c>
      <c r="AQ774">
        <v>290</v>
      </c>
      <c r="AR774">
        <v>290</v>
      </c>
      <c r="AS774">
        <v>290</v>
      </c>
      <c r="AT774">
        <v>236</v>
      </c>
      <c r="AU774">
        <v>236</v>
      </c>
      <c r="AV774">
        <v>177</v>
      </c>
      <c r="AW774">
        <v>193</v>
      </c>
      <c r="AX774">
        <v>86</v>
      </c>
      <c r="AY774">
        <v>13</v>
      </c>
      <c r="AZ774">
        <v>18</v>
      </c>
      <c r="BA774" s="42">
        <f t="shared" si="268"/>
        <v>31</v>
      </c>
      <c r="BB774">
        <v>19.149999999999999</v>
      </c>
      <c r="BC774">
        <v>26.2881</v>
      </c>
      <c r="BD774" s="20">
        <v>288.5</v>
      </c>
      <c r="BE774" s="20">
        <f t="shared" si="269"/>
        <v>578.5</v>
      </c>
      <c r="BF774" s="20">
        <f t="shared" si="270"/>
        <v>28.746531947492649</v>
      </c>
      <c r="BG774">
        <v>344</v>
      </c>
      <c r="BH774">
        <v>393</v>
      </c>
      <c r="BI774">
        <v>327</v>
      </c>
      <c r="BJ774" s="41">
        <f t="shared" si="271"/>
        <v>0.51266766020864385</v>
      </c>
      <c r="BK774">
        <v>97</v>
      </c>
      <c r="BL774">
        <v>96</v>
      </c>
      <c r="BM774">
        <v>95</v>
      </c>
      <c r="BN774" s="42">
        <f t="shared" si="272"/>
        <v>1</v>
      </c>
      <c r="BO774">
        <v>59</v>
      </c>
      <c r="BP774">
        <v>38</v>
      </c>
      <c r="BQ774">
        <v>31</v>
      </c>
      <c r="BR774">
        <v>53</v>
      </c>
      <c r="BS774" s="41">
        <f t="shared" si="273"/>
        <v>6.1484918793503478E-2</v>
      </c>
      <c r="BT774">
        <v>7</v>
      </c>
      <c r="BU774">
        <v>14</v>
      </c>
      <c r="BV774" s="41">
        <f t="shared" si="274"/>
        <v>0.33333333333333331</v>
      </c>
      <c r="BW774">
        <v>1</v>
      </c>
      <c r="BX774">
        <v>2</v>
      </c>
      <c r="BY774">
        <v>4</v>
      </c>
      <c r="BZ774">
        <v>4</v>
      </c>
      <c r="CA774">
        <v>2</v>
      </c>
      <c r="CB774">
        <v>8</v>
      </c>
      <c r="CC774">
        <v>6</v>
      </c>
      <c r="CD774">
        <v>5</v>
      </c>
      <c r="CE774">
        <v>1</v>
      </c>
      <c r="CF774">
        <v>5</v>
      </c>
      <c r="CG774">
        <v>2</v>
      </c>
      <c r="CH774">
        <v>6</v>
      </c>
      <c r="CI774">
        <v>0</v>
      </c>
      <c r="CJ774">
        <v>2</v>
      </c>
      <c r="CK774">
        <v>4</v>
      </c>
      <c r="CL774">
        <v>6</v>
      </c>
      <c r="CM774">
        <v>0</v>
      </c>
      <c r="CN774">
        <v>0</v>
      </c>
      <c r="CO774">
        <v>0</v>
      </c>
      <c r="CP774">
        <v>0</v>
      </c>
      <c r="CQ774">
        <v>2</v>
      </c>
      <c r="CR774">
        <v>0</v>
      </c>
      <c r="CS774">
        <v>4</v>
      </c>
      <c r="CT774">
        <v>4</v>
      </c>
      <c r="CU774">
        <v>0</v>
      </c>
      <c r="CV774">
        <v>14</v>
      </c>
      <c r="CW774">
        <v>0</v>
      </c>
      <c r="CX774">
        <v>2</v>
      </c>
      <c r="CY774">
        <v>10</v>
      </c>
      <c r="CZ774">
        <v>47</v>
      </c>
      <c r="DA774">
        <v>15</v>
      </c>
      <c r="DB774">
        <v>7</v>
      </c>
      <c r="DC774">
        <v>5</v>
      </c>
      <c r="DD774">
        <v>41</v>
      </c>
      <c r="DE774">
        <v>13</v>
      </c>
      <c r="DF774">
        <v>1</v>
      </c>
      <c r="DG774">
        <v>95</v>
      </c>
      <c r="DH774">
        <v>20</v>
      </c>
      <c r="DI774">
        <v>24</v>
      </c>
      <c r="DJ774">
        <v>20</v>
      </c>
      <c r="DK774">
        <v>18</v>
      </c>
      <c r="DL774">
        <v>2</v>
      </c>
      <c r="DM774">
        <v>24</v>
      </c>
      <c r="DN774">
        <v>22</v>
      </c>
      <c r="DO774">
        <v>2</v>
      </c>
      <c r="DP774" s="42">
        <f t="shared" si="275"/>
        <v>4</v>
      </c>
      <c r="DQ774" s="20">
        <v>2.286</v>
      </c>
      <c r="DR774">
        <v>18</v>
      </c>
      <c r="DS774">
        <v>2</v>
      </c>
      <c r="DT774">
        <v>0</v>
      </c>
      <c r="DU774">
        <v>0</v>
      </c>
      <c r="DV774">
        <v>0</v>
      </c>
      <c r="DW774">
        <v>1207</v>
      </c>
      <c r="DX774">
        <v>1103</v>
      </c>
      <c r="DY774">
        <v>914</v>
      </c>
      <c r="DZ774">
        <v>809</v>
      </c>
      <c r="EA774">
        <v>680</v>
      </c>
      <c r="EB774">
        <v>576</v>
      </c>
      <c r="EC774">
        <v>58.66</v>
      </c>
      <c r="ED774">
        <v>48.77</v>
      </c>
      <c r="EE774">
        <v>66</v>
      </c>
      <c r="EF774">
        <v>46</v>
      </c>
      <c r="EG774" s="41">
        <f t="shared" si="276"/>
        <v>9.7058823529411767E-2</v>
      </c>
      <c r="EH774" s="43">
        <f t="shared" si="277"/>
        <v>0.92013888888888884</v>
      </c>
      <c r="EI774" s="44">
        <f t="shared" si="278"/>
        <v>1.0171977124183007</v>
      </c>
      <c r="EJ774">
        <v>1206</v>
      </c>
      <c r="EK774">
        <v>1101</v>
      </c>
      <c r="EL774">
        <v>914</v>
      </c>
      <c r="EM774">
        <v>807</v>
      </c>
      <c r="EN774">
        <v>679</v>
      </c>
      <c r="EO774">
        <v>574</v>
      </c>
      <c r="EP774">
        <v>66</v>
      </c>
      <c r="EQ774">
        <v>45</v>
      </c>
      <c r="ER774">
        <v>588</v>
      </c>
      <c r="ES774">
        <v>534</v>
      </c>
      <c r="ET774">
        <v>227</v>
      </c>
      <c r="EU774">
        <v>189</v>
      </c>
      <c r="EV774">
        <v>33</v>
      </c>
      <c r="EW774">
        <v>24</v>
      </c>
      <c r="EX774">
        <v>74</v>
      </c>
      <c r="EY774">
        <v>91</v>
      </c>
      <c r="EZ774">
        <v>3.8</v>
      </c>
      <c r="FA774">
        <v>1.9</v>
      </c>
      <c r="FB774">
        <v>5.7</v>
      </c>
      <c r="FC774" s="20">
        <v>49.66</v>
      </c>
      <c r="FD774" s="26">
        <f t="shared" si="279"/>
        <v>0.61308641975308642</v>
      </c>
      <c r="FE774">
        <v>6.0952000000000002</v>
      </c>
      <c r="FF774">
        <v>1.3</v>
      </c>
      <c r="FG774">
        <v>0.05</v>
      </c>
      <c r="FH774">
        <v>1.34</v>
      </c>
      <c r="FI774">
        <v>4</v>
      </c>
      <c r="FJ774">
        <v>0</v>
      </c>
      <c r="FK774">
        <v>0</v>
      </c>
      <c r="FL774" s="42">
        <f t="shared" si="280"/>
        <v>198</v>
      </c>
      <c r="FM774" s="20">
        <f t="shared" si="281"/>
        <v>7.1111111111111107</v>
      </c>
      <c r="FN774" s="41">
        <v>0.1079835391</v>
      </c>
      <c r="FO774" s="20">
        <f t="shared" si="282"/>
        <v>42.4</v>
      </c>
      <c r="FP774" s="20">
        <f t="shared" si="283"/>
        <v>47.4572</v>
      </c>
      <c r="FQ774" s="20">
        <f t="shared" si="284"/>
        <v>114.78736179551949</v>
      </c>
      <c r="FR774">
        <v>4</v>
      </c>
      <c r="FS774" t="s">
        <v>995</v>
      </c>
      <c r="FT774">
        <v>195</v>
      </c>
      <c r="FV774" t="s">
        <v>751</v>
      </c>
      <c r="FW774" s="45">
        <v>925000</v>
      </c>
      <c r="FX774" s="45">
        <v>894167</v>
      </c>
      <c r="FY774">
        <v>151</v>
      </c>
      <c r="FZ774">
        <v>35</v>
      </c>
      <c r="GA774">
        <v>40</v>
      </c>
      <c r="GB774">
        <v>75</v>
      </c>
      <c r="GC774">
        <v>15</v>
      </c>
      <c r="GD774">
        <v>95</v>
      </c>
      <c r="GE774">
        <v>310</v>
      </c>
      <c r="GF774">
        <v>2194</v>
      </c>
      <c r="GG774">
        <v>5.3</v>
      </c>
      <c r="GH774">
        <v>3.1</v>
      </c>
      <c r="GI774">
        <v>8.4</v>
      </c>
      <c r="GJ774" s="42">
        <f t="shared" si="285"/>
        <v>42.4</v>
      </c>
    </row>
    <row r="775" spans="1:192" x14ac:dyDescent="0.45">
      <c r="A775" s="40">
        <v>35496</v>
      </c>
      <c r="B775" t="s">
        <v>933</v>
      </c>
      <c r="C775" t="s">
        <v>145</v>
      </c>
      <c r="D775" t="s">
        <v>91</v>
      </c>
      <c r="E775" t="s">
        <v>91</v>
      </c>
      <c r="F775">
        <v>75</v>
      </c>
      <c r="G775">
        <v>200</v>
      </c>
      <c r="H775">
        <v>2015</v>
      </c>
      <c r="I775">
        <v>1</v>
      </c>
      <c r="J775">
        <v>3</v>
      </c>
      <c r="K775" t="s">
        <v>92</v>
      </c>
      <c r="L775">
        <v>2016</v>
      </c>
      <c r="M775">
        <v>20</v>
      </c>
      <c r="N775">
        <v>2</v>
      </c>
      <c r="O775">
        <v>8478440</v>
      </c>
      <c r="P775" t="s">
        <v>3829</v>
      </c>
      <c r="Q775" t="s">
        <v>3830</v>
      </c>
      <c r="R775" t="s">
        <v>2085</v>
      </c>
      <c r="S775" t="s">
        <v>2336</v>
      </c>
      <c r="T775" t="s">
        <v>716</v>
      </c>
      <c r="U775" t="s">
        <v>205</v>
      </c>
      <c r="V775">
        <v>21</v>
      </c>
      <c r="W775">
        <v>4</v>
      </c>
      <c r="X775">
        <v>5</v>
      </c>
      <c r="Y775">
        <v>2</v>
      </c>
      <c r="Z775">
        <v>9</v>
      </c>
      <c r="AA775">
        <v>19</v>
      </c>
      <c r="AB775">
        <v>56</v>
      </c>
      <c r="AC775" s="26">
        <f t="shared" si="264"/>
        <v>0.42857142857142855</v>
      </c>
      <c r="AD775" s="20">
        <f t="shared" si="265"/>
        <v>6</v>
      </c>
      <c r="AE775" s="20">
        <v>3.484</v>
      </c>
      <c r="AF775">
        <v>4</v>
      </c>
      <c r="AG775">
        <v>0.7</v>
      </c>
      <c r="AH775">
        <v>8</v>
      </c>
      <c r="AI775">
        <v>382</v>
      </c>
      <c r="AJ775">
        <v>16313</v>
      </c>
      <c r="AK775" s="20">
        <v>271.88333333332997</v>
      </c>
      <c r="AL775">
        <v>271.88</v>
      </c>
      <c r="AM775">
        <v>272</v>
      </c>
      <c r="AN775" s="26">
        <f t="shared" si="266"/>
        <v>12.946825396825396</v>
      </c>
      <c r="AO775">
        <v>21.78</v>
      </c>
      <c r="AP775" s="41">
        <f t="shared" si="267"/>
        <v>0.75</v>
      </c>
      <c r="AQ775">
        <v>64</v>
      </c>
      <c r="AR775">
        <v>64</v>
      </c>
      <c r="AS775">
        <v>64</v>
      </c>
      <c r="AT775">
        <v>48</v>
      </c>
      <c r="AU775">
        <v>48</v>
      </c>
      <c r="AV775">
        <v>30</v>
      </c>
      <c r="AW775">
        <v>45</v>
      </c>
      <c r="AX775">
        <v>24</v>
      </c>
      <c r="AY775">
        <v>1</v>
      </c>
      <c r="AZ775">
        <v>7</v>
      </c>
      <c r="BA775" s="42">
        <f t="shared" si="268"/>
        <v>8</v>
      </c>
      <c r="BB775">
        <v>4.5999999999999996</v>
      </c>
      <c r="BC775">
        <v>23.7667</v>
      </c>
      <c r="BD775" s="20">
        <v>46.8</v>
      </c>
      <c r="BE775" s="20">
        <f t="shared" si="269"/>
        <v>110.8</v>
      </c>
      <c r="BF775" s="20">
        <f t="shared" si="270"/>
        <v>24.451964101809622</v>
      </c>
      <c r="BG775">
        <v>125</v>
      </c>
      <c r="BH775">
        <v>79</v>
      </c>
      <c r="BI775">
        <v>67</v>
      </c>
      <c r="BJ775" s="41">
        <f t="shared" si="271"/>
        <v>0.65104166666666663</v>
      </c>
      <c r="BK775">
        <v>7</v>
      </c>
      <c r="BL775">
        <v>7</v>
      </c>
      <c r="BM775">
        <v>12</v>
      </c>
      <c r="BN775" s="42">
        <f t="shared" si="272"/>
        <v>-5</v>
      </c>
      <c r="BO775">
        <v>18</v>
      </c>
      <c r="BP775">
        <v>2</v>
      </c>
      <c r="BQ775">
        <v>12</v>
      </c>
      <c r="BR775">
        <v>12</v>
      </c>
      <c r="BS775" s="41">
        <f t="shared" si="273"/>
        <v>5.3811659192825115E-2</v>
      </c>
      <c r="BT775">
        <v>92</v>
      </c>
      <c r="BU775">
        <v>122</v>
      </c>
      <c r="BV775" s="41">
        <f t="shared" si="274"/>
        <v>0.42990654205607476</v>
      </c>
      <c r="BW775">
        <v>22</v>
      </c>
      <c r="BX775">
        <v>30</v>
      </c>
      <c r="BY775">
        <v>34</v>
      </c>
      <c r="BZ775">
        <v>36</v>
      </c>
      <c r="CA775">
        <v>36</v>
      </c>
      <c r="CB775">
        <v>56</v>
      </c>
      <c r="CC775">
        <v>37</v>
      </c>
      <c r="CD775">
        <v>52</v>
      </c>
      <c r="CE775">
        <v>35</v>
      </c>
      <c r="CF775">
        <v>34</v>
      </c>
      <c r="CG775">
        <v>46</v>
      </c>
      <c r="CH775">
        <v>75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3</v>
      </c>
      <c r="CW775">
        <v>0</v>
      </c>
      <c r="CX775">
        <v>2</v>
      </c>
      <c r="CY775">
        <v>0</v>
      </c>
      <c r="CZ775">
        <v>16</v>
      </c>
      <c r="DA775">
        <v>3</v>
      </c>
      <c r="DB775">
        <v>3</v>
      </c>
      <c r="DC775">
        <v>0</v>
      </c>
      <c r="DD775">
        <v>5</v>
      </c>
      <c r="DE775">
        <v>4</v>
      </c>
      <c r="DF775">
        <v>0</v>
      </c>
      <c r="DG775">
        <v>15</v>
      </c>
      <c r="DH775">
        <v>4</v>
      </c>
      <c r="DI775">
        <v>2</v>
      </c>
      <c r="DJ775">
        <v>4</v>
      </c>
      <c r="DK775">
        <v>4</v>
      </c>
      <c r="DL775">
        <v>0</v>
      </c>
      <c r="DM775">
        <v>1</v>
      </c>
      <c r="DN775">
        <v>1</v>
      </c>
      <c r="DO775">
        <v>0</v>
      </c>
      <c r="DP775" s="42">
        <f t="shared" si="275"/>
        <v>-2</v>
      </c>
      <c r="DQ775" s="20">
        <v>-3.137</v>
      </c>
      <c r="DR775">
        <v>4</v>
      </c>
      <c r="DS775">
        <v>0</v>
      </c>
      <c r="DT775">
        <v>0</v>
      </c>
      <c r="DU775">
        <v>0</v>
      </c>
      <c r="DV775">
        <v>0</v>
      </c>
      <c r="DW775">
        <v>296</v>
      </c>
      <c r="DX775">
        <v>290</v>
      </c>
      <c r="DY775">
        <v>215</v>
      </c>
      <c r="DZ775">
        <v>211</v>
      </c>
      <c r="EA775">
        <v>153</v>
      </c>
      <c r="EB775">
        <v>148</v>
      </c>
      <c r="EC775">
        <v>15</v>
      </c>
      <c r="ED775">
        <v>13.42</v>
      </c>
      <c r="EE775">
        <v>12</v>
      </c>
      <c r="EF775">
        <v>6</v>
      </c>
      <c r="EG775" s="41">
        <f t="shared" si="276"/>
        <v>7.8431372549019607E-2</v>
      </c>
      <c r="EH775" s="43">
        <f t="shared" si="277"/>
        <v>0.95945945945945943</v>
      </c>
      <c r="EI775" s="44">
        <f t="shared" si="278"/>
        <v>1.037890832008479</v>
      </c>
      <c r="EJ775">
        <v>295</v>
      </c>
      <c r="EK775">
        <v>290</v>
      </c>
      <c r="EL775">
        <v>214</v>
      </c>
      <c r="EM775">
        <v>211</v>
      </c>
      <c r="EN775">
        <v>152</v>
      </c>
      <c r="EO775">
        <v>148</v>
      </c>
      <c r="EP775">
        <v>12</v>
      </c>
      <c r="EQ775">
        <v>6</v>
      </c>
      <c r="ER775">
        <v>157</v>
      </c>
      <c r="ES775">
        <v>130</v>
      </c>
      <c r="ET775">
        <v>65</v>
      </c>
      <c r="EU775">
        <v>51</v>
      </c>
      <c r="EV775">
        <v>6</v>
      </c>
      <c r="EW775">
        <v>4</v>
      </c>
      <c r="EX775">
        <v>15</v>
      </c>
      <c r="EY775">
        <v>23</v>
      </c>
      <c r="EZ775">
        <v>0.60000000000000009</v>
      </c>
      <c r="FA775">
        <v>0.5</v>
      </c>
      <c r="FB775">
        <v>1.1000000000000001</v>
      </c>
      <c r="FC775" s="20">
        <v>6.45</v>
      </c>
      <c r="FD775" s="26">
        <f t="shared" si="279"/>
        <v>0.30714285714285716</v>
      </c>
      <c r="FE775">
        <v>0.45150000000000001</v>
      </c>
      <c r="FF775">
        <v>0.17</v>
      </c>
      <c r="FG775">
        <v>-0.03</v>
      </c>
      <c r="FH775">
        <v>0.14000000000000001</v>
      </c>
      <c r="FL775" s="42">
        <f t="shared" si="280"/>
        <v>27</v>
      </c>
      <c r="FM775" s="20">
        <f t="shared" si="281"/>
        <v>4.75</v>
      </c>
      <c r="FN775" s="41">
        <v>7.7322017899999998E-2</v>
      </c>
      <c r="FO775" s="20">
        <f t="shared" si="282"/>
        <v>8.1999999999999993</v>
      </c>
      <c r="FP775" s="20">
        <f t="shared" si="283"/>
        <v>8.3726000000000003</v>
      </c>
      <c r="FQ775" s="20">
        <f t="shared" si="284"/>
        <v>129.32175959982345</v>
      </c>
      <c r="FV775" t="s">
        <v>751</v>
      </c>
      <c r="FW775" s="45">
        <v>925000</v>
      </c>
      <c r="FX775" s="45">
        <v>863333</v>
      </c>
      <c r="FY775">
        <v>28</v>
      </c>
      <c r="FZ775">
        <v>4</v>
      </c>
      <c r="GA775">
        <v>6</v>
      </c>
      <c r="GB775">
        <v>10</v>
      </c>
      <c r="GC775">
        <v>-1</v>
      </c>
      <c r="GD775">
        <v>8</v>
      </c>
      <c r="GE775">
        <v>36</v>
      </c>
      <c r="GF775">
        <v>368</v>
      </c>
      <c r="GG775">
        <v>0.4</v>
      </c>
      <c r="GH775">
        <v>0.4</v>
      </c>
      <c r="GI775">
        <v>0.9</v>
      </c>
      <c r="GJ775" s="42">
        <f t="shared" si="285"/>
        <v>8.1999999999999993</v>
      </c>
    </row>
    <row r="776" spans="1:192" x14ac:dyDescent="0.45">
      <c r="A776" s="40">
        <v>34170</v>
      </c>
      <c r="B776" t="s">
        <v>1186</v>
      </c>
      <c r="C776" t="s">
        <v>145</v>
      </c>
      <c r="D776" t="s">
        <v>91</v>
      </c>
      <c r="E776" t="s">
        <v>91</v>
      </c>
      <c r="F776">
        <v>71</v>
      </c>
      <c r="G776">
        <v>185</v>
      </c>
      <c r="H776">
        <v>2011</v>
      </c>
      <c r="I776">
        <v>3</v>
      </c>
      <c r="J776">
        <v>68</v>
      </c>
      <c r="K776" t="s">
        <v>92</v>
      </c>
      <c r="L776">
        <v>2014</v>
      </c>
      <c r="M776">
        <v>24</v>
      </c>
      <c r="N776">
        <v>4</v>
      </c>
      <c r="O776">
        <v>8476393</v>
      </c>
      <c r="P776" t="s">
        <v>3831</v>
      </c>
      <c r="Q776" t="s">
        <v>3832</v>
      </c>
      <c r="R776" t="s">
        <v>3833</v>
      </c>
      <c r="S776" t="s">
        <v>1586</v>
      </c>
      <c r="T776" t="s">
        <v>716</v>
      </c>
      <c r="U776" t="s">
        <v>205</v>
      </c>
      <c r="V776">
        <v>71</v>
      </c>
      <c r="W776">
        <v>12</v>
      </c>
      <c r="X776">
        <v>7</v>
      </c>
      <c r="Y776">
        <v>2</v>
      </c>
      <c r="Z776">
        <v>19</v>
      </c>
      <c r="AA776">
        <v>13</v>
      </c>
      <c r="AB776">
        <v>46</v>
      </c>
      <c r="AC776" s="26">
        <f t="shared" si="264"/>
        <v>0.26760563380281688</v>
      </c>
      <c r="AD776" s="20">
        <f t="shared" si="265"/>
        <v>1.0841121495327108</v>
      </c>
      <c r="AE776" s="20">
        <v>8.0779999999999994</v>
      </c>
      <c r="AF776">
        <v>-7</v>
      </c>
      <c r="AG776">
        <v>2.5</v>
      </c>
      <c r="AH776">
        <v>31</v>
      </c>
      <c r="AI776">
        <v>1312</v>
      </c>
      <c r="AJ776">
        <v>54795</v>
      </c>
      <c r="AK776" s="20">
        <v>912.61666666666997</v>
      </c>
      <c r="AL776">
        <v>912.62</v>
      </c>
      <c r="AM776">
        <v>913</v>
      </c>
      <c r="AN776" s="26">
        <f t="shared" si="266"/>
        <v>12.862676056338028</v>
      </c>
      <c r="AO776">
        <v>21.61</v>
      </c>
      <c r="AP776" s="41">
        <f t="shared" si="267"/>
        <v>0.55882352941176472</v>
      </c>
      <c r="AQ776">
        <v>179</v>
      </c>
      <c r="AR776">
        <v>179</v>
      </c>
      <c r="AS776">
        <v>179</v>
      </c>
      <c r="AT776">
        <v>146</v>
      </c>
      <c r="AU776">
        <v>146</v>
      </c>
      <c r="AV776">
        <v>119</v>
      </c>
      <c r="AW776">
        <v>113</v>
      </c>
      <c r="AX776">
        <v>58</v>
      </c>
      <c r="AY776">
        <v>4</v>
      </c>
      <c r="AZ776">
        <v>12</v>
      </c>
      <c r="BA776" s="42">
        <f t="shared" si="268"/>
        <v>16</v>
      </c>
      <c r="BB776">
        <v>9.7200000000000006</v>
      </c>
      <c r="BC776">
        <v>28.7227</v>
      </c>
      <c r="BD776" s="20">
        <v>55.7</v>
      </c>
      <c r="BE776" s="20">
        <f t="shared" si="269"/>
        <v>234.7</v>
      </c>
      <c r="BF776" s="20">
        <f t="shared" si="270"/>
        <v>15.430299577041923</v>
      </c>
      <c r="BG776">
        <v>231</v>
      </c>
      <c r="BH776">
        <v>293</v>
      </c>
      <c r="BI776">
        <v>329</v>
      </c>
      <c r="BJ776" s="41">
        <f t="shared" si="271"/>
        <v>0.41249999999999998</v>
      </c>
      <c r="BK776">
        <v>117</v>
      </c>
      <c r="BL776">
        <v>117</v>
      </c>
      <c r="BM776">
        <v>118</v>
      </c>
      <c r="BN776" s="42">
        <f t="shared" si="272"/>
        <v>-1</v>
      </c>
      <c r="BO776">
        <v>27</v>
      </c>
      <c r="BP776">
        <v>24</v>
      </c>
      <c r="BQ776">
        <v>18</v>
      </c>
      <c r="BR776">
        <v>39</v>
      </c>
      <c r="BS776" s="41">
        <f t="shared" si="273"/>
        <v>5.6934306569343063E-2</v>
      </c>
      <c r="BT776">
        <v>84</v>
      </c>
      <c r="BU776">
        <v>140</v>
      </c>
      <c r="BV776" s="41">
        <f t="shared" si="274"/>
        <v>0.375</v>
      </c>
      <c r="BW776">
        <v>32</v>
      </c>
      <c r="BX776">
        <v>51</v>
      </c>
      <c r="BY776">
        <v>27</v>
      </c>
      <c r="BZ776">
        <v>43</v>
      </c>
      <c r="CA776">
        <v>25</v>
      </c>
      <c r="CB776">
        <v>46</v>
      </c>
      <c r="CC776">
        <v>31</v>
      </c>
      <c r="CD776">
        <v>50</v>
      </c>
      <c r="CE776">
        <v>25</v>
      </c>
      <c r="CF776">
        <v>37</v>
      </c>
      <c r="CG776">
        <v>46</v>
      </c>
      <c r="CH776">
        <v>89</v>
      </c>
      <c r="CI776">
        <v>0</v>
      </c>
      <c r="CJ776">
        <v>1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3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8</v>
      </c>
      <c r="CW776">
        <v>0</v>
      </c>
      <c r="CX776">
        <v>1</v>
      </c>
      <c r="CY776">
        <v>0</v>
      </c>
      <c r="CZ776">
        <v>26</v>
      </c>
      <c r="DA776">
        <v>10</v>
      </c>
      <c r="DB776">
        <v>6</v>
      </c>
      <c r="DC776">
        <v>6</v>
      </c>
      <c r="DD776">
        <v>5</v>
      </c>
      <c r="DE776">
        <v>12</v>
      </c>
      <c r="DF776">
        <v>1</v>
      </c>
      <c r="DG776">
        <v>79</v>
      </c>
      <c r="DH776">
        <v>14</v>
      </c>
      <c r="DI776">
        <v>29</v>
      </c>
      <c r="DJ776">
        <v>14</v>
      </c>
      <c r="DK776">
        <v>13</v>
      </c>
      <c r="DL776">
        <v>1</v>
      </c>
      <c r="DM776">
        <v>29</v>
      </c>
      <c r="DN776">
        <v>28</v>
      </c>
      <c r="DO776">
        <v>1</v>
      </c>
      <c r="DP776" s="42">
        <f t="shared" si="275"/>
        <v>15</v>
      </c>
      <c r="DQ776" s="20">
        <v>12.156000000000001</v>
      </c>
      <c r="DR776">
        <v>13</v>
      </c>
      <c r="DS776">
        <v>1</v>
      </c>
      <c r="DT776">
        <v>0</v>
      </c>
      <c r="DU776">
        <v>0</v>
      </c>
      <c r="DV776">
        <v>0</v>
      </c>
      <c r="DW776">
        <v>873</v>
      </c>
      <c r="DX776">
        <v>863</v>
      </c>
      <c r="DY776">
        <v>630</v>
      </c>
      <c r="DZ776">
        <v>646</v>
      </c>
      <c r="EA776">
        <v>455</v>
      </c>
      <c r="EB776">
        <v>421</v>
      </c>
      <c r="EC776">
        <v>37.43</v>
      </c>
      <c r="ED776">
        <v>37.21</v>
      </c>
      <c r="EE776">
        <v>34</v>
      </c>
      <c r="EF776">
        <v>38</v>
      </c>
      <c r="EG776" s="41">
        <f t="shared" si="276"/>
        <v>7.4725274725274723E-2</v>
      </c>
      <c r="EH776" s="43">
        <f t="shared" si="277"/>
        <v>0.90973871733966749</v>
      </c>
      <c r="EI776" s="44">
        <f t="shared" si="278"/>
        <v>0.98446399206494217</v>
      </c>
      <c r="EJ776">
        <v>871</v>
      </c>
      <c r="EK776">
        <v>864</v>
      </c>
      <c r="EL776">
        <v>631</v>
      </c>
      <c r="EM776">
        <v>646</v>
      </c>
      <c r="EN776">
        <v>455</v>
      </c>
      <c r="EO776">
        <v>421</v>
      </c>
      <c r="EP776">
        <v>34</v>
      </c>
      <c r="EQ776">
        <v>39</v>
      </c>
      <c r="ER776">
        <v>436</v>
      </c>
      <c r="ES776">
        <v>403</v>
      </c>
      <c r="ET776">
        <v>191</v>
      </c>
      <c r="EU776">
        <v>177</v>
      </c>
      <c r="EV776">
        <v>19</v>
      </c>
      <c r="EW776">
        <v>20</v>
      </c>
      <c r="EX776">
        <v>67</v>
      </c>
      <c r="EY776">
        <v>68</v>
      </c>
      <c r="EZ776">
        <v>0.60000000000000009</v>
      </c>
      <c r="FA776">
        <v>1</v>
      </c>
      <c r="FB776">
        <v>1.6</v>
      </c>
      <c r="FC776" s="20">
        <v>23.71</v>
      </c>
      <c r="FD776" s="26">
        <f t="shared" si="279"/>
        <v>0.33394366197183101</v>
      </c>
      <c r="FE776">
        <v>2.9472</v>
      </c>
      <c r="FF776">
        <v>0.66</v>
      </c>
      <c r="FG776">
        <v>-0.01</v>
      </c>
      <c r="FH776">
        <v>0.65</v>
      </c>
      <c r="FI776">
        <v>3</v>
      </c>
      <c r="FJ776">
        <v>2</v>
      </c>
      <c r="FK776">
        <v>0</v>
      </c>
      <c r="FL776" s="42">
        <f t="shared" si="280"/>
        <v>188</v>
      </c>
      <c r="FM776" s="20">
        <f t="shared" si="281"/>
        <v>10.384615384615385</v>
      </c>
      <c r="FN776" s="41">
        <v>7.1438942899999996E-2</v>
      </c>
      <c r="FO776" s="20">
        <f t="shared" si="282"/>
        <v>15.9</v>
      </c>
      <c r="FP776" s="20">
        <f t="shared" si="283"/>
        <v>21.4312</v>
      </c>
      <c r="FQ776" s="20">
        <f t="shared" si="284"/>
        <v>114.13293594267054</v>
      </c>
      <c r="FU776" t="s">
        <v>721</v>
      </c>
      <c r="FV776" t="s">
        <v>751</v>
      </c>
      <c r="FW776" s="45">
        <v>950000</v>
      </c>
      <c r="FX776" s="45">
        <v>1000000</v>
      </c>
      <c r="FY776">
        <v>178</v>
      </c>
      <c r="FZ776">
        <v>24</v>
      </c>
      <c r="GA776">
        <v>22</v>
      </c>
      <c r="GB776">
        <v>46</v>
      </c>
      <c r="GC776">
        <v>-7</v>
      </c>
      <c r="GD776">
        <v>68</v>
      </c>
      <c r="GE776">
        <v>265</v>
      </c>
      <c r="GF776">
        <v>2117</v>
      </c>
      <c r="GG776">
        <v>1.6</v>
      </c>
      <c r="GH776">
        <v>2.4</v>
      </c>
      <c r="GI776">
        <v>4</v>
      </c>
      <c r="GJ776" s="42">
        <f t="shared" si="285"/>
        <v>15.9</v>
      </c>
    </row>
    <row r="777" spans="1:192" x14ac:dyDescent="0.45">
      <c r="A777" s="40">
        <v>35395</v>
      </c>
      <c r="B777" t="s">
        <v>3834</v>
      </c>
      <c r="C777" t="s">
        <v>150</v>
      </c>
      <c r="D777" t="s">
        <v>107</v>
      </c>
      <c r="E777" t="s">
        <v>107</v>
      </c>
      <c r="F777">
        <v>77</v>
      </c>
      <c r="G777">
        <v>208</v>
      </c>
      <c r="H777">
        <v>2015</v>
      </c>
      <c r="I777">
        <v>2</v>
      </c>
      <c r="J777">
        <v>37</v>
      </c>
      <c r="K777" t="s">
        <v>202</v>
      </c>
      <c r="L777">
        <v>2016</v>
      </c>
      <c r="M777">
        <v>21</v>
      </c>
      <c r="N777">
        <v>2</v>
      </c>
      <c r="O777">
        <v>8478443</v>
      </c>
      <c r="P777" t="s">
        <v>3835</v>
      </c>
      <c r="Q777" t="s">
        <v>3836</v>
      </c>
      <c r="R777" t="s">
        <v>3837</v>
      </c>
      <c r="S777" t="s">
        <v>798</v>
      </c>
      <c r="T777" t="s">
        <v>720</v>
      </c>
      <c r="U777" t="s">
        <v>263</v>
      </c>
      <c r="V777">
        <v>76</v>
      </c>
      <c r="W777">
        <v>0</v>
      </c>
      <c r="X777">
        <v>6</v>
      </c>
      <c r="Y777">
        <v>3</v>
      </c>
      <c r="Z777">
        <v>6</v>
      </c>
      <c r="AA777">
        <v>22</v>
      </c>
      <c r="AB777">
        <v>79</v>
      </c>
      <c r="AC777" s="26">
        <f t="shared" si="264"/>
        <v>7.8947368421052627E-2</v>
      </c>
      <c r="AD777" s="20">
        <f t="shared" si="265"/>
        <v>-8.8292682926829276</v>
      </c>
      <c r="AE777" s="20">
        <v>1.764</v>
      </c>
      <c r="AF777">
        <v>10</v>
      </c>
      <c r="AG777">
        <v>8.5</v>
      </c>
      <c r="AH777">
        <v>45</v>
      </c>
      <c r="AI777">
        <v>1857</v>
      </c>
      <c r="AJ777">
        <v>87721</v>
      </c>
      <c r="AK777" s="20">
        <v>1462.0166666667001</v>
      </c>
      <c r="AL777">
        <v>1462.03</v>
      </c>
      <c r="AM777">
        <v>1462</v>
      </c>
      <c r="AN777" s="26">
        <f t="shared" si="266"/>
        <v>19.237061403508772</v>
      </c>
      <c r="AO777">
        <v>32.090000000000003</v>
      </c>
      <c r="AP777" s="41">
        <f t="shared" si="267"/>
        <v>0.10169491525423729</v>
      </c>
      <c r="AQ777">
        <v>144</v>
      </c>
      <c r="AR777">
        <v>144</v>
      </c>
      <c r="AS777">
        <v>144</v>
      </c>
      <c r="AT777">
        <v>103</v>
      </c>
      <c r="AU777">
        <v>103</v>
      </c>
      <c r="AV777">
        <v>76</v>
      </c>
      <c r="AW777">
        <v>36</v>
      </c>
      <c r="AX777">
        <v>11</v>
      </c>
      <c r="AY777">
        <v>4</v>
      </c>
      <c r="AZ777">
        <v>4</v>
      </c>
      <c r="BA777" s="42">
        <f t="shared" si="268"/>
        <v>8</v>
      </c>
      <c r="BB777">
        <v>3.54</v>
      </c>
      <c r="BC777">
        <v>55.092100000000002</v>
      </c>
      <c r="BD777" s="20">
        <v>48.1</v>
      </c>
      <c r="BE777" s="20">
        <f t="shared" si="269"/>
        <v>192.1</v>
      </c>
      <c r="BF777" s="20">
        <f t="shared" si="270"/>
        <v>7.8835591608927311</v>
      </c>
      <c r="BG777">
        <v>428</v>
      </c>
      <c r="BH777">
        <v>469</v>
      </c>
      <c r="BI777">
        <v>555</v>
      </c>
      <c r="BJ777" s="41">
        <f t="shared" si="271"/>
        <v>0.43540183112919634</v>
      </c>
      <c r="BK777">
        <v>89</v>
      </c>
      <c r="BL777">
        <v>89</v>
      </c>
      <c r="BM777">
        <v>202</v>
      </c>
      <c r="BN777" s="42">
        <f t="shared" si="272"/>
        <v>-113</v>
      </c>
      <c r="BO777">
        <v>27</v>
      </c>
      <c r="BP777">
        <v>45</v>
      </c>
      <c r="BQ777">
        <v>26</v>
      </c>
      <c r="BR777">
        <v>84</v>
      </c>
      <c r="BS777" s="41">
        <f t="shared" si="273"/>
        <v>7.0175438596491224E-2</v>
      </c>
      <c r="BT777">
        <v>1</v>
      </c>
      <c r="BU777">
        <v>0</v>
      </c>
      <c r="BV777" s="41">
        <f t="shared" si="274"/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5</v>
      </c>
      <c r="CZ777">
        <v>22</v>
      </c>
      <c r="DA777">
        <v>4</v>
      </c>
      <c r="DB777">
        <v>0</v>
      </c>
      <c r="DC777">
        <v>25</v>
      </c>
      <c r="DD777">
        <v>14</v>
      </c>
      <c r="DE777">
        <v>2</v>
      </c>
      <c r="DF777">
        <v>0</v>
      </c>
      <c r="DG777">
        <v>31</v>
      </c>
      <c r="DH777">
        <v>21</v>
      </c>
      <c r="DI777">
        <v>5</v>
      </c>
      <c r="DJ777">
        <v>21</v>
      </c>
      <c r="DK777">
        <v>21</v>
      </c>
      <c r="DL777">
        <v>0</v>
      </c>
      <c r="DM777">
        <v>6</v>
      </c>
      <c r="DN777">
        <v>6</v>
      </c>
      <c r="DO777">
        <v>0</v>
      </c>
      <c r="DP777" s="42">
        <f t="shared" si="275"/>
        <v>-16</v>
      </c>
      <c r="DQ777" s="20">
        <v>-9.4169999999999998</v>
      </c>
      <c r="DR777">
        <v>20</v>
      </c>
      <c r="DS777">
        <v>1</v>
      </c>
      <c r="DT777">
        <v>0</v>
      </c>
      <c r="DU777">
        <v>0</v>
      </c>
      <c r="DV777">
        <v>0</v>
      </c>
      <c r="DW777">
        <v>1239</v>
      </c>
      <c r="DX777">
        <v>1461</v>
      </c>
      <c r="DY777">
        <v>921</v>
      </c>
      <c r="DZ777">
        <v>1113</v>
      </c>
      <c r="EA777">
        <v>662</v>
      </c>
      <c r="EB777">
        <v>798</v>
      </c>
      <c r="EC777">
        <v>58.6</v>
      </c>
      <c r="ED777">
        <v>67.86</v>
      </c>
      <c r="EE777">
        <v>59</v>
      </c>
      <c r="EF777">
        <v>72</v>
      </c>
      <c r="EG777" s="41">
        <f t="shared" si="276"/>
        <v>8.9123867069486398E-2</v>
      </c>
      <c r="EH777" s="43">
        <f t="shared" si="277"/>
        <v>0.90977443609022557</v>
      </c>
      <c r="EI777" s="44">
        <f t="shared" si="278"/>
        <v>0.99889830315971195</v>
      </c>
      <c r="EJ777">
        <v>1235</v>
      </c>
      <c r="EK777">
        <v>1460</v>
      </c>
      <c r="EL777">
        <v>920</v>
      </c>
      <c r="EM777">
        <v>1112</v>
      </c>
      <c r="EN777">
        <v>661</v>
      </c>
      <c r="EO777">
        <v>797</v>
      </c>
      <c r="EP777">
        <v>58</v>
      </c>
      <c r="EQ777">
        <v>72</v>
      </c>
      <c r="ER777">
        <v>613</v>
      </c>
      <c r="ES777">
        <v>703</v>
      </c>
      <c r="ET777">
        <v>236</v>
      </c>
      <c r="EU777">
        <v>261</v>
      </c>
      <c r="EV777">
        <v>33</v>
      </c>
      <c r="EW777">
        <v>35</v>
      </c>
      <c r="EX777">
        <v>95</v>
      </c>
      <c r="EY777">
        <v>103</v>
      </c>
      <c r="EZ777">
        <v>-1.2</v>
      </c>
      <c r="FA777">
        <v>3.9</v>
      </c>
      <c r="FB777">
        <v>2.7</v>
      </c>
      <c r="FC777" s="20">
        <v>15.91</v>
      </c>
      <c r="FD777" s="26">
        <f t="shared" si="279"/>
        <v>0.20934210526315788</v>
      </c>
      <c r="FE777">
        <v>0.21440000000000001</v>
      </c>
      <c r="FF777">
        <v>-0.86</v>
      </c>
      <c r="FG777">
        <v>0.1</v>
      </c>
      <c r="FH777">
        <v>-0.75</v>
      </c>
      <c r="FL777" s="42">
        <f t="shared" si="280"/>
        <v>219</v>
      </c>
      <c r="FM777" s="20">
        <f t="shared" si="281"/>
        <v>5.75</v>
      </c>
      <c r="FN777" s="41">
        <v>0</v>
      </c>
      <c r="FO777" s="20">
        <f t="shared" si="282"/>
        <v>1.5</v>
      </c>
      <c r="FP777" s="20">
        <f t="shared" si="283"/>
        <v>4.1166</v>
      </c>
      <c r="FQ777" s="20">
        <f t="shared" si="284"/>
        <v>110.80483984596759</v>
      </c>
      <c r="FR777">
        <v>5</v>
      </c>
      <c r="FS777" t="s">
        <v>111</v>
      </c>
      <c r="FT777">
        <v>55</v>
      </c>
      <c r="FV777" t="s">
        <v>751</v>
      </c>
      <c r="FW777" s="45">
        <v>817500</v>
      </c>
      <c r="FX777" s="45">
        <v>789167</v>
      </c>
      <c r="FY777">
        <v>158</v>
      </c>
      <c r="FZ777">
        <v>6</v>
      </c>
      <c r="GA777">
        <v>16</v>
      </c>
      <c r="GB777">
        <v>22</v>
      </c>
      <c r="GC777">
        <v>19</v>
      </c>
      <c r="GD777">
        <v>104</v>
      </c>
      <c r="GE777">
        <v>164</v>
      </c>
      <c r="GF777">
        <v>3169</v>
      </c>
      <c r="GG777">
        <v>-0.8</v>
      </c>
      <c r="GH777">
        <v>8.6999999999999993</v>
      </c>
      <c r="GI777">
        <v>7.9</v>
      </c>
      <c r="GJ777" s="42">
        <f t="shared" si="285"/>
        <v>1.5</v>
      </c>
    </row>
    <row r="778" spans="1:192" x14ac:dyDescent="0.45">
      <c r="A778" s="40">
        <v>35486</v>
      </c>
      <c r="B778" t="s">
        <v>987</v>
      </c>
      <c r="C778" t="s">
        <v>362</v>
      </c>
      <c r="D778" t="s">
        <v>107</v>
      </c>
      <c r="E778" t="s">
        <v>107</v>
      </c>
      <c r="F778">
        <v>73</v>
      </c>
      <c r="G778">
        <v>191</v>
      </c>
      <c r="H778">
        <v>2015</v>
      </c>
      <c r="I778">
        <v>1</v>
      </c>
      <c r="J778">
        <v>23</v>
      </c>
      <c r="K778" t="s">
        <v>202</v>
      </c>
      <c r="L778">
        <v>2016</v>
      </c>
      <c r="M778">
        <v>20</v>
      </c>
      <c r="N778">
        <v>2</v>
      </c>
      <c r="O778">
        <v>8478444</v>
      </c>
      <c r="P778" t="s">
        <v>3838</v>
      </c>
      <c r="Q778" t="s">
        <v>3839</v>
      </c>
      <c r="R778" t="s">
        <v>3840</v>
      </c>
      <c r="S778" t="s">
        <v>1262</v>
      </c>
      <c r="T778" t="s">
        <v>710</v>
      </c>
      <c r="U778" t="s">
        <v>117</v>
      </c>
      <c r="V778">
        <v>62</v>
      </c>
      <c r="W778">
        <v>29</v>
      </c>
      <c r="X778">
        <v>26</v>
      </c>
      <c r="Y778">
        <v>13</v>
      </c>
      <c r="Z778">
        <v>55</v>
      </c>
      <c r="AA778">
        <v>1</v>
      </c>
      <c r="AB778">
        <v>0</v>
      </c>
      <c r="AC778" s="26">
        <f t="shared" si="264"/>
        <v>0.88709677419354838</v>
      </c>
      <c r="AD778" s="20">
        <f t="shared" si="265"/>
        <v>20.555555555555557</v>
      </c>
      <c r="AE778" s="20">
        <v>22.306999999999999</v>
      </c>
      <c r="AF778">
        <v>-5</v>
      </c>
      <c r="AG778">
        <v>-3.4</v>
      </c>
      <c r="AH778">
        <v>16</v>
      </c>
      <c r="AI778">
        <v>1396</v>
      </c>
      <c r="AJ778">
        <v>65072</v>
      </c>
      <c r="AK778" s="20">
        <v>1084.5333333333001</v>
      </c>
      <c r="AL778">
        <v>1066.3</v>
      </c>
      <c r="AM778">
        <v>1085</v>
      </c>
      <c r="AN778" s="26">
        <f t="shared" si="266"/>
        <v>17.49247311827957</v>
      </c>
      <c r="AO778">
        <v>28.98</v>
      </c>
      <c r="AP778" s="41">
        <f t="shared" si="267"/>
        <v>0.73333333333333328</v>
      </c>
      <c r="AQ778">
        <v>337</v>
      </c>
      <c r="AR778">
        <v>341</v>
      </c>
      <c r="AS778">
        <v>341</v>
      </c>
      <c r="AT778">
        <v>239</v>
      </c>
      <c r="AU778">
        <v>240</v>
      </c>
      <c r="AV778">
        <v>179</v>
      </c>
      <c r="AW778">
        <v>181</v>
      </c>
      <c r="AX778">
        <v>53</v>
      </c>
      <c r="AY778">
        <v>6</v>
      </c>
      <c r="AZ778">
        <v>14</v>
      </c>
      <c r="BA778" s="42">
        <f t="shared" si="268"/>
        <v>20</v>
      </c>
      <c r="BB778">
        <v>14.61</v>
      </c>
      <c r="BC778">
        <v>33.463700000000003</v>
      </c>
      <c r="BD778" s="20">
        <v>179.8</v>
      </c>
      <c r="BE778" s="20">
        <f t="shared" si="269"/>
        <v>516.79999999999995</v>
      </c>
      <c r="BF778" s="20">
        <f t="shared" si="270"/>
        <v>29.079996248710493</v>
      </c>
      <c r="BG778">
        <v>559</v>
      </c>
      <c r="BH778">
        <v>342</v>
      </c>
      <c r="BI778">
        <v>237</v>
      </c>
      <c r="BJ778" s="41">
        <f t="shared" si="271"/>
        <v>0.70226130653266328</v>
      </c>
      <c r="BK778">
        <v>29</v>
      </c>
      <c r="BL778">
        <v>29</v>
      </c>
      <c r="BM778">
        <v>48</v>
      </c>
      <c r="BN778" s="42">
        <f t="shared" si="272"/>
        <v>-19</v>
      </c>
      <c r="BO778">
        <v>61</v>
      </c>
      <c r="BP778">
        <v>28</v>
      </c>
      <c r="BQ778">
        <v>26</v>
      </c>
      <c r="BR778">
        <v>24</v>
      </c>
      <c r="BS778" s="41">
        <f t="shared" si="273"/>
        <v>3.2171581769436998E-2</v>
      </c>
      <c r="BT778">
        <v>10</v>
      </c>
      <c r="BU778">
        <v>29</v>
      </c>
      <c r="BV778" s="41">
        <f t="shared" si="274"/>
        <v>0.25641025641025639</v>
      </c>
      <c r="BW778">
        <v>1</v>
      </c>
      <c r="BX778">
        <v>2</v>
      </c>
      <c r="BY778">
        <v>3</v>
      </c>
      <c r="BZ778">
        <v>8</v>
      </c>
      <c r="CA778">
        <v>6</v>
      </c>
      <c r="CB778">
        <v>19</v>
      </c>
      <c r="CC778">
        <v>6</v>
      </c>
      <c r="CD778">
        <v>7</v>
      </c>
      <c r="CE778">
        <v>1</v>
      </c>
      <c r="CF778">
        <v>13</v>
      </c>
      <c r="CG778">
        <v>5</v>
      </c>
      <c r="CH778">
        <v>18</v>
      </c>
      <c r="CI778">
        <v>1</v>
      </c>
      <c r="CJ778">
        <v>0</v>
      </c>
      <c r="CK778">
        <v>4</v>
      </c>
      <c r="CL778">
        <v>4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3</v>
      </c>
      <c r="CS778">
        <v>2</v>
      </c>
      <c r="CT778">
        <v>1</v>
      </c>
      <c r="CU778">
        <v>0</v>
      </c>
      <c r="CV778">
        <v>20</v>
      </c>
      <c r="CW778">
        <v>1</v>
      </c>
      <c r="CX778">
        <v>6</v>
      </c>
      <c r="CY778">
        <v>6</v>
      </c>
      <c r="CZ778">
        <v>48</v>
      </c>
      <c r="DA778">
        <v>12</v>
      </c>
      <c r="DB778">
        <v>3</v>
      </c>
      <c r="DC778">
        <v>27</v>
      </c>
      <c r="DD778">
        <v>16</v>
      </c>
      <c r="DE778">
        <v>5</v>
      </c>
      <c r="DF778">
        <v>0</v>
      </c>
      <c r="DG778">
        <v>116</v>
      </c>
      <c r="DH778">
        <v>8</v>
      </c>
      <c r="DI778">
        <v>9</v>
      </c>
      <c r="DJ778">
        <v>6</v>
      </c>
      <c r="DK778">
        <v>6</v>
      </c>
      <c r="DL778">
        <v>0</v>
      </c>
      <c r="DM778">
        <v>9</v>
      </c>
      <c r="DN778">
        <v>9</v>
      </c>
      <c r="DO778">
        <v>0</v>
      </c>
      <c r="DP778" s="42">
        <f t="shared" si="275"/>
        <v>1</v>
      </c>
      <c r="DQ778" s="20">
        <v>3.7490000000000001</v>
      </c>
      <c r="DR778">
        <v>8</v>
      </c>
      <c r="DS778">
        <v>0</v>
      </c>
      <c r="DT778">
        <v>0</v>
      </c>
      <c r="DU778">
        <v>0</v>
      </c>
      <c r="DV778">
        <v>0</v>
      </c>
      <c r="DW778">
        <v>1169</v>
      </c>
      <c r="DX778">
        <v>947</v>
      </c>
      <c r="DY778">
        <v>871</v>
      </c>
      <c r="DZ778">
        <v>722</v>
      </c>
      <c r="EA778">
        <v>654</v>
      </c>
      <c r="EB778">
        <v>524</v>
      </c>
      <c r="EC778">
        <v>62</v>
      </c>
      <c r="ED778">
        <v>47.74</v>
      </c>
      <c r="EE778">
        <v>75</v>
      </c>
      <c r="EF778">
        <v>51</v>
      </c>
      <c r="EG778" s="41">
        <f t="shared" si="276"/>
        <v>0.11467889908256881</v>
      </c>
      <c r="EH778" s="43">
        <f t="shared" si="277"/>
        <v>0.90267175572519087</v>
      </c>
      <c r="EI778" s="44">
        <f t="shared" si="278"/>
        <v>1.0173506548077598</v>
      </c>
      <c r="EJ778">
        <v>1190</v>
      </c>
      <c r="EK778">
        <v>956</v>
      </c>
      <c r="EL778">
        <v>883</v>
      </c>
      <c r="EM778">
        <v>730</v>
      </c>
      <c r="EN778">
        <v>664</v>
      </c>
      <c r="EO778">
        <v>528</v>
      </c>
      <c r="EP778">
        <v>76</v>
      </c>
      <c r="EQ778">
        <v>51</v>
      </c>
      <c r="ER778">
        <v>621</v>
      </c>
      <c r="ES778">
        <v>533</v>
      </c>
      <c r="ET778">
        <v>247</v>
      </c>
      <c r="EU778">
        <v>185</v>
      </c>
      <c r="EV778">
        <v>46</v>
      </c>
      <c r="EW778">
        <v>19</v>
      </c>
      <c r="EX778">
        <v>54</v>
      </c>
      <c r="EY778">
        <v>70</v>
      </c>
      <c r="EZ778">
        <v>5.6</v>
      </c>
      <c r="FA778">
        <v>1.2</v>
      </c>
      <c r="FB778">
        <v>6.8</v>
      </c>
      <c r="FC778" s="20">
        <v>50.19</v>
      </c>
      <c r="FD778" s="26">
        <f t="shared" si="279"/>
        <v>0.809516129032258</v>
      </c>
      <c r="FE778">
        <v>7.0228999999999999</v>
      </c>
      <c r="FF778">
        <v>3.67</v>
      </c>
      <c r="FG778">
        <v>-0.1</v>
      </c>
      <c r="FH778">
        <v>3.57</v>
      </c>
      <c r="FI778">
        <v>2</v>
      </c>
      <c r="FJ778">
        <v>1</v>
      </c>
      <c r="FK778">
        <v>0</v>
      </c>
      <c r="FL778" s="42">
        <f t="shared" si="280"/>
        <v>69</v>
      </c>
      <c r="FM778" s="20">
        <f t="shared" si="281"/>
        <v>6.875</v>
      </c>
      <c r="FN778" s="41">
        <v>0.20293565450000001</v>
      </c>
      <c r="FO778" s="20">
        <f t="shared" si="282"/>
        <v>53.4</v>
      </c>
      <c r="FP778" s="20">
        <f t="shared" si="283"/>
        <v>55.7498</v>
      </c>
      <c r="FQ778" s="20">
        <f t="shared" si="284"/>
        <v>119.06592891306387</v>
      </c>
      <c r="FR778">
        <v>4</v>
      </c>
      <c r="FS778" t="s">
        <v>558</v>
      </c>
      <c r="FT778">
        <v>195</v>
      </c>
      <c r="FV778" t="s">
        <v>751</v>
      </c>
      <c r="FW778" s="45">
        <v>925000</v>
      </c>
      <c r="FX778" s="45">
        <v>925000</v>
      </c>
      <c r="FY778">
        <v>71</v>
      </c>
      <c r="FZ778">
        <v>33</v>
      </c>
      <c r="GA778">
        <v>27</v>
      </c>
      <c r="GB778">
        <v>60</v>
      </c>
      <c r="GC778">
        <v>-5</v>
      </c>
      <c r="GD778">
        <v>16</v>
      </c>
      <c r="GE778">
        <v>204</v>
      </c>
      <c r="GF778">
        <v>1230</v>
      </c>
      <c r="GG778">
        <v>6.2</v>
      </c>
      <c r="GH778">
        <v>1.4</v>
      </c>
      <c r="GI778">
        <v>7.6</v>
      </c>
      <c r="GJ778" s="42">
        <f t="shared" si="285"/>
        <v>53.4</v>
      </c>
    </row>
    <row r="779" spans="1:192" x14ac:dyDescent="0.45">
      <c r="A779" s="40">
        <v>35576</v>
      </c>
      <c r="B779" t="s">
        <v>3841</v>
      </c>
      <c r="C779" t="s">
        <v>163</v>
      </c>
      <c r="D779" t="s">
        <v>91</v>
      </c>
      <c r="E779" t="s">
        <v>91</v>
      </c>
      <c r="F779">
        <v>72</v>
      </c>
      <c r="G779">
        <v>189</v>
      </c>
      <c r="H779">
        <v>2015</v>
      </c>
      <c r="I779">
        <v>1</v>
      </c>
      <c r="J779">
        <v>16</v>
      </c>
      <c r="K779" t="s">
        <v>202</v>
      </c>
      <c r="L779">
        <v>2016</v>
      </c>
      <c r="M779">
        <v>20</v>
      </c>
      <c r="N779">
        <v>2</v>
      </c>
      <c r="O779">
        <v>8478445</v>
      </c>
      <c r="P779" t="s">
        <v>3842</v>
      </c>
      <c r="Q779" t="s">
        <v>3843</v>
      </c>
      <c r="R779" t="s">
        <v>3844</v>
      </c>
      <c r="S779" t="s">
        <v>3845</v>
      </c>
      <c r="T779" t="s">
        <v>716</v>
      </c>
      <c r="U779" t="s">
        <v>142</v>
      </c>
      <c r="V779">
        <v>82</v>
      </c>
      <c r="W779">
        <v>22</v>
      </c>
      <c r="X779">
        <v>63</v>
      </c>
      <c r="Y779">
        <v>35</v>
      </c>
      <c r="Z779">
        <v>85</v>
      </c>
      <c r="AA779">
        <v>1</v>
      </c>
      <c r="AB779">
        <v>0</v>
      </c>
      <c r="AC779" s="26">
        <f t="shared" si="264"/>
        <v>1.0365853658536586</v>
      </c>
      <c r="AD779" s="20">
        <f t="shared" si="265"/>
        <v>85</v>
      </c>
      <c r="AE779" s="20">
        <v>29.228999999999999</v>
      </c>
      <c r="AF779">
        <v>1</v>
      </c>
      <c r="AG779">
        <v>9.5</v>
      </c>
      <c r="AH779">
        <v>30</v>
      </c>
      <c r="AI779">
        <v>1582</v>
      </c>
      <c r="AJ779">
        <v>87407</v>
      </c>
      <c r="AK779" s="20">
        <v>1456.7833333333001</v>
      </c>
      <c r="AL779">
        <v>1456.78</v>
      </c>
      <c r="AM779">
        <v>1457</v>
      </c>
      <c r="AN779" s="26">
        <f t="shared" si="266"/>
        <v>17.765650406504065</v>
      </c>
      <c r="AO779">
        <v>29.36</v>
      </c>
      <c r="AP779" s="41">
        <f t="shared" si="267"/>
        <v>0.72649572649572647</v>
      </c>
      <c r="AQ779">
        <v>260</v>
      </c>
      <c r="AR779">
        <v>260</v>
      </c>
      <c r="AS779">
        <v>260</v>
      </c>
      <c r="AT779">
        <v>207</v>
      </c>
      <c r="AU779">
        <v>207</v>
      </c>
      <c r="AV779">
        <v>170</v>
      </c>
      <c r="AW779">
        <v>179</v>
      </c>
      <c r="AX779">
        <v>84</v>
      </c>
      <c r="AY779">
        <v>4</v>
      </c>
      <c r="AZ779">
        <v>13</v>
      </c>
      <c r="BA779" s="42">
        <f t="shared" si="268"/>
        <v>17</v>
      </c>
      <c r="BB779">
        <v>17.989999999999998</v>
      </c>
      <c r="BC779">
        <v>24.323499999999999</v>
      </c>
      <c r="BD779" s="20">
        <v>531.70000000000005</v>
      </c>
      <c r="BE779" s="20">
        <f t="shared" si="269"/>
        <v>791.7</v>
      </c>
      <c r="BF779" s="20">
        <f t="shared" si="270"/>
        <v>32.607531679457431</v>
      </c>
      <c r="BG779">
        <v>589</v>
      </c>
      <c r="BH779">
        <v>413</v>
      </c>
      <c r="BI779">
        <v>314</v>
      </c>
      <c r="BJ779" s="41">
        <f t="shared" si="271"/>
        <v>0.65227021040974531</v>
      </c>
      <c r="BK779">
        <v>21</v>
      </c>
      <c r="BL779">
        <v>21</v>
      </c>
      <c r="BM779">
        <v>89</v>
      </c>
      <c r="BN779" s="42">
        <f t="shared" si="272"/>
        <v>-68</v>
      </c>
      <c r="BO779">
        <v>37</v>
      </c>
      <c r="BP779">
        <v>88</v>
      </c>
      <c r="BQ779">
        <v>65</v>
      </c>
      <c r="BR779">
        <v>31</v>
      </c>
      <c r="BS779" s="41">
        <f t="shared" si="273"/>
        <v>3.2392894461859979E-2</v>
      </c>
      <c r="BT779">
        <v>355</v>
      </c>
      <c r="BU779">
        <v>479</v>
      </c>
      <c r="BV779" s="41">
        <f t="shared" si="274"/>
        <v>0.42565947242206237</v>
      </c>
      <c r="BW779">
        <v>120</v>
      </c>
      <c r="BX779">
        <v>150</v>
      </c>
      <c r="BY779">
        <v>135</v>
      </c>
      <c r="BZ779">
        <v>204</v>
      </c>
      <c r="CA779">
        <v>100</v>
      </c>
      <c r="CB779">
        <v>125</v>
      </c>
      <c r="CC779">
        <v>121</v>
      </c>
      <c r="CD779">
        <v>172</v>
      </c>
      <c r="CE779">
        <v>119</v>
      </c>
      <c r="CF779">
        <v>163</v>
      </c>
      <c r="CG779">
        <v>194</v>
      </c>
      <c r="CH779">
        <v>283</v>
      </c>
      <c r="CI779">
        <v>1</v>
      </c>
      <c r="CJ779">
        <v>1</v>
      </c>
      <c r="CK779">
        <v>4</v>
      </c>
      <c r="CL779">
        <v>4</v>
      </c>
      <c r="CM779">
        <v>0</v>
      </c>
      <c r="CN779">
        <v>0</v>
      </c>
      <c r="CO779">
        <v>0</v>
      </c>
      <c r="CP779">
        <v>5</v>
      </c>
      <c r="CQ779">
        <v>0</v>
      </c>
      <c r="CR779">
        <v>1</v>
      </c>
      <c r="CS779">
        <v>2</v>
      </c>
      <c r="CT779">
        <v>0</v>
      </c>
      <c r="CU779">
        <v>0</v>
      </c>
      <c r="CV779">
        <v>14</v>
      </c>
      <c r="CW779">
        <v>1</v>
      </c>
      <c r="CX779">
        <v>3</v>
      </c>
      <c r="CY779">
        <v>5</v>
      </c>
      <c r="CZ779">
        <v>28</v>
      </c>
      <c r="DA779">
        <v>29</v>
      </c>
      <c r="DB779">
        <v>1</v>
      </c>
      <c r="DC779">
        <v>9</v>
      </c>
      <c r="DD779">
        <v>19</v>
      </c>
      <c r="DE779">
        <v>5</v>
      </c>
      <c r="DF779">
        <v>0</v>
      </c>
      <c r="DG779">
        <v>107</v>
      </c>
      <c r="DH779">
        <v>14</v>
      </c>
      <c r="DI779">
        <v>40</v>
      </c>
      <c r="DJ779">
        <v>17</v>
      </c>
      <c r="DK779">
        <v>17</v>
      </c>
      <c r="DL779">
        <v>0</v>
      </c>
      <c r="DM779">
        <v>40</v>
      </c>
      <c r="DN779">
        <v>40</v>
      </c>
      <c r="DO779">
        <v>0</v>
      </c>
      <c r="DP779" s="42">
        <f t="shared" si="275"/>
        <v>26</v>
      </c>
      <c r="DQ779" s="20">
        <v>15.727</v>
      </c>
      <c r="DR779">
        <v>14</v>
      </c>
      <c r="DS779">
        <v>0</v>
      </c>
      <c r="DT779">
        <v>0</v>
      </c>
      <c r="DU779">
        <v>0</v>
      </c>
      <c r="DV779">
        <v>0</v>
      </c>
      <c r="DW779">
        <v>1771</v>
      </c>
      <c r="DX779">
        <v>1204</v>
      </c>
      <c r="DY779">
        <v>1314</v>
      </c>
      <c r="DZ779">
        <v>926</v>
      </c>
      <c r="EA779">
        <v>989</v>
      </c>
      <c r="EB779">
        <v>683</v>
      </c>
      <c r="EC779">
        <v>97.53</v>
      </c>
      <c r="ED779">
        <v>65.430000000000007</v>
      </c>
      <c r="EE779">
        <v>117</v>
      </c>
      <c r="EF779">
        <v>72</v>
      </c>
      <c r="EG779" s="41">
        <f t="shared" si="276"/>
        <v>0.11830131445904954</v>
      </c>
      <c r="EH779" s="43">
        <f t="shared" si="277"/>
        <v>0.89458272327964861</v>
      </c>
      <c r="EI779" s="44">
        <f t="shared" si="278"/>
        <v>1.0128840377386981</v>
      </c>
      <c r="EJ779">
        <v>1775</v>
      </c>
      <c r="EK779">
        <v>1202</v>
      </c>
      <c r="EL779">
        <v>1319</v>
      </c>
      <c r="EM779">
        <v>922</v>
      </c>
      <c r="EN779">
        <v>993</v>
      </c>
      <c r="EO779">
        <v>681</v>
      </c>
      <c r="EP779">
        <v>117</v>
      </c>
      <c r="EQ779">
        <v>71</v>
      </c>
      <c r="ER779">
        <v>1002</v>
      </c>
      <c r="ES779">
        <v>652</v>
      </c>
      <c r="ET779">
        <v>400</v>
      </c>
      <c r="EU779">
        <v>252</v>
      </c>
      <c r="EV779">
        <v>68</v>
      </c>
      <c r="EW779">
        <v>41</v>
      </c>
      <c r="EX779">
        <v>75</v>
      </c>
      <c r="EY779">
        <v>104</v>
      </c>
      <c r="EZ779">
        <v>6.8</v>
      </c>
      <c r="FA779">
        <v>1.3</v>
      </c>
      <c r="FB779">
        <v>8.1999999999999993</v>
      </c>
      <c r="FC779" s="20">
        <v>80.11</v>
      </c>
      <c r="FD779" s="26">
        <f t="shared" si="279"/>
        <v>0.9769512195121951</v>
      </c>
      <c r="FE779">
        <v>9.3980999999999995</v>
      </c>
      <c r="FF779">
        <v>3.03</v>
      </c>
      <c r="FG779">
        <v>0.11</v>
      </c>
      <c r="FH779">
        <v>3.14</v>
      </c>
      <c r="FI779">
        <v>3</v>
      </c>
      <c r="FJ779">
        <v>1</v>
      </c>
      <c r="FK779">
        <v>1</v>
      </c>
      <c r="FL779" s="42">
        <f t="shared" si="280"/>
        <v>82</v>
      </c>
      <c r="FM779" s="20">
        <f t="shared" si="281"/>
        <v>6.1428571428571432</v>
      </c>
      <c r="FN779" s="41">
        <v>9.2050209199999997E-2</v>
      </c>
      <c r="FO779" s="20">
        <f t="shared" si="282"/>
        <v>82</v>
      </c>
      <c r="FP779" s="20">
        <f t="shared" si="283"/>
        <v>88.145399999999995</v>
      </c>
      <c r="FQ779" s="20">
        <f t="shared" si="284"/>
        <v>122.53051250017161</v>
      </c>
      <c r="FV779" t="s">
        <v>751</v>
      </c>
      <c r="FW779" s="45">
        <v>925000</v>
      </c>
      <c r="FX779" s="45">
        <v>863333</v>
      </c>
      <c r="FY779">
        <v>84</v>
      </c>
      <c r="FZ779">
        <v>22</v>
      </c>
      <c r="GA779">
        <v>63</v>
      </c>
      <c r="GB779">
        <v>85</v>
      </c>
      <c r="GC779">
        <v>-1</v>
      </c>
      <c r="GD779">
        <v>36</v>
      </c>
      <c r="GE779">
        <v>170</v>
      </c>
      <c r="GF779">
        <v>1476</v>
      </c>
      <c r="GG779">
        <v>6.8</v>
      </c>
      <c r="GH779">
        <v>1.3</v>
      </c>
      <c r="GI779">
        <v>8.1</v>
      </c>
      <c r="GJ779" s="42">
        <f t="shared" si="285"/>
        <v>82</v>
      </c>
    </row>
    <row r="780" spans="1:192" x14ac:dyDescent="0.45">
      <c r="A780" s="40">
        <v>35573</v>
      </c>
      <c r="B780" t="s">
        <v>885</v>
      </c>
      <c r="C780" t="s">
        <v>475</v>
      </c>
      <c r="D780" t="s">
        <v>91</v>
      </c>
      <c r="E780" t="s">
        <v>91</v>
      </c>
      <c r="F780">
        <v>70</v>
      </c>
      <c r="G780">
        <v>194</v>
      </c>
      <c r="H780">
        <v>2015</v>
      </c>
      <c r="I780">
        <v>1</v>
      </c>
      <c r="J780">
        <v>30</v>
      </c>
      <c r="K780" t="s">
        <v>92</v>
      </c>
      <c r="L780">
        <v>2017</v>
      </c>
      <c r="M780">
        <v>20</v>
      </c>
      <c r="N780">
        <v>1</v>
      </c>
      <c r="O780">
        <v>8478447</v>
      </c>
      <c r="P780" t="s">
        <v>3846</v>
      </c>
      <c r="Q780" t="s">
        <v>3847</v>
      </c>
      <c r="R780" t="s">
        <v>3848</v>
      </c>
      <c r="S780" t="s">
        <v>2225</v>
      </c>
      <c r="T780" t="s">
        <v>710</v>
      </c>
      <c r="U780" t="s">
        <v>205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28</v>
      </c>
      <c r="AB780">
        <v>65</v>
      </c>
      <c r="AC780" s="26">
        <f t="shared" si="264"/>
        <v>0</v>
      </c>
      <c r="AD780" s="20">
        <f t="shared" si="265"/>
        <v>0</v>
      </c>
      <c r="AE780" s="20">
        <v>0</v>
      </c>
      <c r="AF780">
        <v>0</v>
      </c>
      <c r="AG780">
        <v>-0.2</v>
      </c>
      <c r="AH780">
        <v>2</v>
      </c>
      <c r="AI780">
        <v>19</v>
      </c>
      <c r="AJ780">
        <v>810</v>
      </c>
      <c r="AK780" s="20">
        <v>13.5</v>
      </c>
      <c r="AL780">
        <v>13.5</v>
      </c>
      <c r="AM780">
        <v>14</v>
      </c>
      <c r="AN780" s="26">
        <f t="shared" si="266"/>
        <v>13.5</v>
      </c>
      <c r="AO780">
        <v>23.09</v>
      </c>
      <c r="AP780" s="41">
        <f t="shared" si="267"/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 s="42">
        <f t="shared" si="268"/>
        <v>0</v>
      </c>
      <c r="BB780">
        <v>0.04</v>
      </c>
      <c r="BC780">
        <v>0</v>
      </c>
      <c r="BD780" s="20">
        <v>0</v>
      </c>
      <c r="BE780" s="20">
        <f t="shared" si="269"/>
        <v>1</v>
      </c>
      <c r="BF780" s="20">
        <f t="shared" si="270"/>
        <v>4.4444444444444446</v>
      </c>
      <c r="BG780">
        <v>6</v>
      </c>
      <c r="BH780">
        <v>2</v>
      </c>
      <c r="BI780">
        <v>6</v>
      </c>
      <c r="BJ780" s="41">
        <f t="shared" si="271"/>
        <v>0.5</v>
      </c>
      <c r="BK780">
        <v>0</v>
      </c>
      <c r="BL780">
        <v>0</v>
      </c>
      <c r="BM780">
        <v>2</v>
      </c>
      <c r="BN780" s="42">
        <f t="shared" si="272"/>
        <v>-2</v>
      </c>
      <c r="BO780">
        <v>1</v>
      </c>
      <c r="BP780">
        <v>1</v>
      </c>
      <c r="BQ780">
        <v>1</v>
      </c>
      <c r="BR780">
        <v>0</v>
      </c>
      <c r="BS780" s="41">
        <f t="shared" si="273"/>
        <v>0</v>
      </c>
      <c r="BT780">
        <v>0</v>
      </c>
      <c r="BU780">
        <v>0</v>
      </c>
      <c r="BV780" s="41">
        <f t="shared" si="274"/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1</v>
      </c>
      <c r="DL780">
        <v>0</v>
      </c>
      <c r="DM780">
        <v>1</v>
      </c>
      <c r="DN780">
        <v>1</v>
      </c>
      <c r="DO780">
        <v>0</v>
      </c>
      <c r="DP780" s="42">
        <f t="shared" si="275"/>
        <v>0</v>
      </c>
      <c r="DQ780" s="20">
        <v>-4.0000000000000001E-3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10</v>
      </c>
      <c r="DX780">
        <v>12</v>
      </c>
      <c r="DY780">
        <v>7</v>
      </c>
      <c r="DZ780">
        <v>9</v>
      </c>
      <c r="EA780">
        <v>3</v>
      </c>
      <c r="EB780">
        <v>5</v>
      </c>
      <c r="EC780">
        <v>0.22</v>
      </c>
      <c r="ED780">
        <v>0.44</v>
      </c>
      <c r="EE780">
        <v>0</v>
      </c>
      <c r="EF780">
        <v>0</v>
      </c>
      <c r="EG780" s="41">
        <f t="shared" si="276"/>
        <v>0</v>
      </c>
      <c r="EH780" s="43">
        <f t="shared" si="277"/>
        <v>1</v>
      </c>
      <c r="EI780" s="44">
        <f t="shared" si="278"/>
        <v>1</v>
      </c>
      <c r="EJ780">
        <v>10</v>
      </c>
      <c r="EK780">
        <v>12</v>
      </c>
      <c r="EL780">
        <v>7</v>
      </c>
      <c r="EM780">
        <v>9</v>
      </c>
      <c r="EN780">
        <v>3</v>
      </c>
      <c r="EO780">
        <v>5</v>
      </c>
      <c r="EP780">
        <v>0</v>
      </c>
      <c r="EQ780">
        <v>0</v>
      </c>
      <c r="ER780">
        <v>4</v>
      </c>
      <c r="ES780">
        <v>7</v>
      </c>
      <c r="ET780">
        <v>1</v>
      </c>
      <c r="EU780">
        <v>3</v>
      </c>
      <c r="EV780">
        <v>0</v>
      </c>
      <c r="EW780">
        <v>0</v>
      </c>
      <c r="EX780">
        <v>1</v>
      </c>
      <c r="EY780">
        <v>2</v>
      </c>
      <c r="EZ780">
        <v>0</v>
      </c>
      <c r="FA780">
        <v>0</v>
      </c>
      <c r="FB780">
        <v>0</v>
      </c>
      <c r="FC780" s="20">
        <v>-0.4</v>
      </c>
      <c r="FD780" s="26">
        <f t="shared" si="279"/>
        <v>-0.4</v>
      </c>
      <c r="FE780">
        <v>8.0000000000000004E-4</v>
      </c>
      <c r="FF780">
        <v>0</v>
      </c>
      <c r="FG780">
        <v>0</v>
      </c>
      <c r="FH780">
        <v>0</v>
      </c>
      <c r="FL780" s="42">
        <f t="shared" si="280"/>
        <v>2</v>
      </c>
      <c r="FM780" s="20">
        <f t="shared" si="281"/>
        <v>1</v>
      </c>
      <c r="FN780" s="41">
        <v>0</v>
      </c>
      <c r="FO780" s="20">
        <f t="shared" si="282"/>
        <v>-0.2</v>
      </c>
      <c r="FP780" s="20">
        <f t="shared" si="283"/>
        <v>-8.0000000000000004E-4</v>
      </c>
      <c r="FQ780" s="20">
        <f t="shared" si="284"/>
        <v>97.777777777777771</v>
      </c>
      <c r="FV780" t="s">
        <v>751</v>
      </c>
      <c r="FW780" s="45">
        <v>925000</v>
      </c>
      <c r="FX780" s="45">
        <v>863333</v>
      </c>
      <c r="FY780">
        <v>1</v>
      </c>
      <c r="FZ780">
        <v>0</v>
      </c>
      <c r="GA780">
        <v>0</v>
      </c>
      <c r="GB780">
        <v>0</v>
      </c>
      <c r="GC780">
        <v>0</v>
      </c>
      <c r="GD780">
        <v>2</v>
      </c>
      <c r="GE780">
        <v>0</v>
      </c>
      <c r="GF780">
        <v>14</v>
      </c>
      <c r="GG780">
        <v>0</v>
      </c>
      <c r="GH780">
        <v>0</v>
      </c>
      <c r="GI780">
        <v>0</v>
      </c>
      <c r="GJ780" s="42">
        <f t="shared" si="285"/>
        <v>-0.2</v>
      </c>
    </row>
    <row r="781" spans="1:192" x14ac:dyDescent="0.45">
      <c r="A781" s="40">
        <v>29557</v>
      </c>
      <c r="B781" t="s">
        <v>1368</v>
      </c>
      <c r="C781" t="s">
        <v>145</v>
      </c>
      <c r="D781" t="s">
        <v>91</v>
      </c>
      <c r="E781" t="s">
        <v>91</v>
      </c>
      <c r="F781">
        <v>73</v>
      </c>
      <c r="G781">
        <v>225</v>
      </c>
      <c r="K781" t="s">
        <v>202</v>
      </c>
      <c r="L781">
        <v>2006</v>
      </c>
      <c r="M781">
        <v>37</v>
      </c>
      <c r="N781">
        <v>11</v>
      </c>
      <c r="O781">
        <v>8468208</v>
      </c>
      <c r="P781" t="s">
        <v>3849</v>
      </c>
      <c r="Q781" t="s">
        <v>3850</v>
      </c>
      <c r="R781" t="s">
        <v>512</v>
      </c>
      <c r="S781" t="s">
        <v>1922</v>
      </c>
      <c r="T781" t="s">
        <v>710</v>
      </c>
      <c r="U781" t="s">
        <v>319</v>
      </c>
      <c r="V781">
        <v>52</v>
      </c>
      <c r="W781">
        <v>5</v>
      </c>
      <c r="X781">
        <v>7</v>
      </c>
      <c r="Y781">
        <v>4</v>
      </c>
      <c r="Z781">
        <v>12</v>
      </c>
      <c r="AA781">
        <v>19</v>
      </c>
      <c r="AB781">
        <v>55</v>
      </c>
      <c r="AC781" s="26">
        <f t="shared" si="264"/>
        <v>0.23076923076923078</v>
      </c>
      <c r="AD781" s="20">
        <f t="shared" si="265"/>
        <v>-10.528189910979229</v>
      </c>
      <c r="AE781" s="20">
        <v>4.4870000000000001</v>
      </c>
      <c r="AF781">
        <v>-2</v>
      </c>
      <c r="AG781">
        <v>-3.1</v>
      </c>
      <c r="AH781">
        <v>20</v>
      </c>
      <c r="AI781">
        <v>942</v>
      </c>
      <c r="AJ781">
        <v>37047</v>
      </c>
      <c r="AK781" s="20">
        <v>617.45000000000005</v>
      </c>
      <c r="AL781">
        <v>617.45000000000005</v>
      </c>
      <c r="AM781">
        <v>617</v>
      </c>
      <c r="AN781" s="26">
        <f t="shared" si="266"/>
        <v>11.874038461538463</v>
      </c>
      <c r="AO781">
        <v>20.03</v>
      </c>
      <c r="AP781" s="41">
        <f t="shared" si="267"/>
        <v>0.63157894736842102</v>
      </c>
      <c r="AQ781">
        <v>82</v>
      </c>
      <c r="AR781">
        <v>82</v>
      </c>
      <c r="AS781">
        <v>82</v>
      </c>
      <c r="AT781">
        <v>59</v>
      </c>
      <c r="AU781">
        <v>59</v>
      </c>
      <c r="AV781">
        <v>40</v>
      </c>
      <c r="AW781">
        <v>59</v>
      </c>
      <c r="AX781">
        <v>33</v>
      </c>
      <c r="AY781">
        <v>2</v>
      </c>
      <c r="AZ781">
        <v>1</v>
      </c>
      <c r="BA781" s="42">
        <f t="shared" si="268"/>
        <v>3</v>
      </c>
      <c r="BB781">
        <v>6.12</v>
      </c>
      <c r="BC781">
        <v>25.1</v>
      </c>
      <c r="BD781" s="20">
        <v>99.4</v>
      </c>
      <c r="BE781" s="20">
        <f t="shared" si="269"/>
        <v>181.4</v>
      </c>
      <c r="BF781" s="20">
        <f t="shared" si="270"/>
        <v>17.627338246011824</v>
      </c>
      <c r="BG781">
        <v>172</v>
      </c>
      <c r="BH781">
        <v>199</v>
      </c>
      <c r="BI781">
        <v>202</v>
      </c>
      <c r="BJ781" s="41">
        <f t="shared" si="271"/>
        <v>0.45989304812834225</v>
      </c>
      <c r="BK781">
        <v>35</v>
      </c>
      <c r="BL781">
        <v>35</v>
      </c>
      <c r="BM781">
        <v>57</v>
      </c>
      <c r="BN781" s="42">
        <f t="shared" si="272"/>
        <v>-22</v>
      </c>
      <c r="BO781">
        <v>19</v>
      </c>
      <c r="BP781">
        <v>13</v>
      </c>
      <c r="BQ781">
        <v>21</v>
      </c>
      <c r="BR781">
        <v>27</v>
      </c>
      <c r="BS781" s="41">
        <f t="shared" si="273"/>
        <v>5.8695652173913045E-2</v>
      </c>
      <c r="BT781">
        <v>107</v>
      </c>
      <c r="BU781">
        <v>124</v>
      </c>
      <c r="BV781" s="41">
        <f t="shared" si="274"/>
        <v>0.46320346320346323</v>
      </c>
      <c r="BW781">
        <v>45</v>
      </c>
      <c r="BX781">
        <v>58</v>
      </c>
      <c r="BY781">
        <v>27</v>
      </c>
      <c r="BZ781">
        <v>29</v>
      </c>
      <c r="CA781">
        <v>35</v>
      </c>
      <c r="CB781">
        <v>37</v>
      </c>
      <c r="CC781">
        <v>33</v>
      </c>
      <c r="CD781">
        <v>44</v>
      </c>
      <c r="CE781">
        <v>29</v>
      </c>
      <c r="CF781">
        <v>47</v>
      </c>
      <c r="CG781">
        <v>64</v>
      </c>
      <c r="CH781">
        <v>70</v>
      </c>
      <c r="CI781">
        <v>0</v>
      </c>
      <c r="CJ781">
        <v>0</v>
      </c>
      <c r="CK781">
        <v>0</v>
      </c>
      <c r="CL781">
        <v>2</v>
      </c>
      <c r="CM781">
        <v>2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3</v>
      </c>
      <c r="CW781">
        <v>0</v>
      </c>
      <c r="CX781">
        <v>0</v>
      </c>
      <c r="CY781">
        <v>2</v>
      </c>
      <c r="CZ781">
        <v>17</v>
      </c>
      <c r="DA781">
        <v>4</v>
      </c>
      <c r="DB781">
        <v>5</v>
      </c>
      <c r="DC781">
        <v>5</v>
      </c>
      <c r="DD781">
        <v>3</v>
      </c>
      <c r="DE781">
        <v>2</v>
      </c>
      <c r="DF781">
        <v>0</v>
      </c>
      <c r="DG781">
        <v>21</v>
      </c>
      <c r="DH781">
        <v>10</v>
      </c>
      <c r="DI781">
        <v>8</v>
      </c>
      <c r="DJ781">
        <v>10</v>
      </c>
      <c r="DK781">
        <v>10</v>
      </c>
      <c r="DL781">
        <v>0</v>
      </c>
      <c r="DM781">
        <v>7</v>
      </c>
      <c r="DN781">
        <v>7</v>
      </c>
      <c r="DO781">
        <v>0</v>
      </c>
      <c r="DP781" s="42">
        <f t="shared" si="275"/>
        <v>-2</v>
      </c>
      <c r="DQ781" s="20">
        <v>-2.823</v>
      </c>
      <c r="DR781">
        <v>10</v>
      </c>
      <c r="DS781">
        <v>0</v>
      </c>
      <c r="DT781">
        <v>0</v>
      </c>
      <c r="DU781">
        <v>0</v>
      </c>
      <c r="DV781">
        <v>0</v>
      </c>
      <c r="DW781">
        <v>511</v>
      </c>
      <c r="DX781">
        <v>608</v>
      </c>
      <c r="DY781">
        <v>366</v>
      </c>
      <c r="DZ781">
        <v>433</v>
      </c>
      <c r="EA781">
        <v>267</v>
      </c>
      <c r="EB781">
        <v>299</v>
      </c>
      <c r="EC781">
        <v>22.08</v>
      </c>
      <c r="ED781">
        <v>29.82</v>
      </c>
      <c r="EE781">
        <v>19</v>
      </c>
      <c r="EF781">
        <v>24</v>
      </c>
      <c r="EG781" s="41">
        <f t="shared" si="276"/>
        <v>7.116104868913857E-2</v>
      </c>
      <c r="EH781" s="43">
        <f t="shared" si="277"/>
        <v>0.91973244147157196</v>
      </c>
      <c r="EI781" s="44">
        <f t="shared" si="278"/>
        <v>0.99089349016071049</v>
      </c>
      <c r="EJ781">
        <v>511</v>
      </c>
      <c r="EK781">
        <v>604</v>
      </c>
      <c r="EL781">
        <v>366</v>
      </c>
      <c r="EM781">
        <v>429</v>
      </c>
      <c r="EN781">
        <v>268</v>
      </c>
      <c r="EO781">
        <v>297</v>
      </c>
      <c r="EP781">
        <v>19</v>
      </c>
      <c r="EQ781">
        <v>24</v>
      </c>
      <c r="ER781">
        <v>232</v>
      </c>
      <c r="ES781">
        <v>308</v>
      </c>
      <c r="ET781">
        <v>90</v>
      </c>
      <c r="EU781">
        <v>136</v>
      </c>
      <c r="EV781">
        <v>9</v>
      </c>
      <c r="EW781">
        <v>15</v>
      </c>
      <c r="EX781">
        <v>37</v>
      </c>
      <c r="EY781">
        <v>35</v>
      </c>
      <c r="EZ781">
        <v>0</v>
      </c>
      <c r="FA781">
        <v>0.7</v>
      </c>
      <c r="FB781">
        <v>0.7</v>
      </c>
      <c r="FC781" s="20">
        <v>9.83</v>
      </c>
      <c r="FD781" s="26">
        <f t="shared" si="279"/>
        <v>0.18903846153846154</v>
      </c>
      <c r="FE781">
        <v>1.2919</v>
      </c>
      <c r="FF781">
        <v>-0.12</v>
      </c>
      <c r="FG781">
        <v>-0.01</v>
      </c>
      <c r="FH781">
        <v>-0.14000000000000001</v>
      </c>
      <c r="FL781" s="42">
        <f t="shared" si="280"/>
        <v>82</v>
      </c>
      <c r="FM781" s="20">
        <f t="shared" si="281"/>
        <v>5.6</v>
      </c>
      <c r="FN781" s="41">
        <v>3.2581055300000002E-2</v>
      </c>
      <c r="FO781" s="20">
        <f t="shared" si="282"/>
        <v>10</v>
      </c>
      <c r="FP781" s="20">
        <f t="shared" si="283"/>
        <v>11.4354</v>
      </c>
      <c r="FQ781" s="20">
        <f t="shared" si="284"/>
        <v>108.73754959915782</v>
      </c>
      <c r="FR781">
        <v>4</v>
      </c>
      <c r="FS781" t="s">
        <v>876</v>
      </c>
      <c r="FT781">
        <v>195</v>
      </c>
      <c r="FU781" t="s">
        <v>731</v>
      </c>
      <c r="FV781" t="s">
        <v>711</v>
      </c>
      <c r="FW781" s="45">
        <v>3275000</v>
      </c>
      <c r="FX781" s="45">
        <v>3275000</v>
      </c>
      <c r="FY781">
        <v>726</v>
      </c>
      <c r="FZ781">
        <v>133</v>
      </c>
      <c r="GA781">
        <v>171</v>
      </c>
      <c r="GB781">
        <v>304</v>
      </c>
      <c r="GC781">
        <v>-2</v>
      </c>
      <c r="GD781">
        <v>261</v>
      </c>
      <c r="GE781">
        <v>1121</v>
      </c>
      <c r="GF781">
        <v>11361</v>
      </c>
      <c r="GG781">
        <v>15.8</v>
      </c>
      <c r="GH781">
        <v>13.1</v>
      </c>
      <c r="GI781">
        <v>28.9</v>
      </c>
      <c r="GJ781" s="42">
        <f t="shared" si="285"/>
        <v>10</v>
      </c>
    </row>
    <row r="782" spans="1:192" x14ac:dyDescent="0.45">
      <c r="A782" s="40">
        <v>34037</v>
      </c>
      <c r="B782" t="s">
        <v>144</v>
      </c>
      <c r="C782" t="s">
        <v>145</v>
      </c>
      <c r="D782" t="s">
        <v>91</v>
      </c>
      <c r="E782" t="s">
        <v>91</v>
      </c>
      <c r="F782">
        <v>70</v>
      </c>
      <c r="G782">
        <v>193</v>
      </c>
      <c r="H782">
        <v>2011</v>
      </c>
      <c r="I782">
        <v>3</v>
      </c>
      <c r="J782">
        <v>77</v>
      </c>
      <c r="K782" t="s">
        <v>92</v>
      </c>
      <c r="L782">
        <v>2015</v>
      </c>
      <c r="M782">
        <v>24</v>
      </c>
      <c r="N782">
        <v>2</v>
      </c>
      <c r="O782">
        <v>8476401</v>
      </c>
      <c r="P782" t="s">
        <v>3851</v>
      </c>
      <c r="Q782" t="s">
        <v>3852</v>
      </c>
      <c r="R782" t="s">
        <v>3853</v>
      </c>
      <c r="S782" t="s">
        <v>750</v>
      </c>
      <c r="T782" t="s">
        <v>716</v>
      </c>
      <c r="U782" t="s">
        <v>279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33</v>
      </c>
      <c r="AB782">
        <v>53</v>
      </c>
      <c r="AC782" s="26">
        <f t="shared" si="264"/>
        <v>0</v>
      </c>
      <c r="AD782" s="20">
        <f t="shared" si="265"/>
        <v>0</v>
      </c>
      <c r="AE782" s="20">
        <v>0</v>
      </c>
      <c r="AF782">
        <v>-1</v>
      </c>
      <c r="AG782">
        <v>-0.5</v>
      </c>
      <c r="AH782">
        <v>0</v>
      </c>
      <c r="AI782">
        <v>16</v>
      </c>
      <c r="AJ782">
        <v>663</v>
      </c>
      <c r="AK782" s="20">
        <v>11.05</v>
      </c>
      <c r="AL782">
        <v>11.05</v>
      </c>
      <c r="AM782">
        <v>11</v>
      </c>
      <c r="AN782" s="26">
        <f t="shared" si="266"/>
        <v>11.05</v>
      </c>
      <c r="AO782">
        <v>18.75</v>
      </c>
      <c r="AP782" s="41">
        <f t="shared" si="267"/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 s="42">
        <f t="shared" si="268"/>
        <v>0</v>
      </c>
      <c r="BB782">
        <v>0.15</v>
      </c>
      <c r="BC782">
        <v>7</v>
      </c>
      <c r="BD782" s="20">
        <v>0</v>
      </c>
      <c r="BE782" s="20">
        <f t="shared" si="269"/>
        <v>1</v>
      </c>
      <c r="BF782" s="20">
        <f t="shared" si="270"/>
        <v>5.4298642533936654</v>
      </c>
      <c r="BG782">
        <v>2</v>
      </c>
      <c r="BH782">
        <v>2</v>
      </c>
      <c r="BI782">
        <v>4</v>
      </c>
      <c r="BJ782" s="41">
        <f t="shared" si="271"/>
        <v>0.33333333333333331</v>
      </c>
      <c r="BK782">
        <v>1</v>
      </c>
      <c r="BL782">
        <v>1</v>
      </c>
      <c r="BM782">
        <v>2</v>
      </c>
      <c r="BN782" s="42">
        <f t="shared" si="272"/>
        <v>-1</v>
      </c>
      <c r="BO782">
        <v>0</v>
      </c>
      <c r="BP782">
        <v>0</v>
      </c>
      <c r="BQ782">
        <v>0</v>
      </c>
      <c r="BR782">
        <v>1</v>
      </c>
      <c r="BS782" s="41">
        <f t="shared" si="273"/>
        <v>6.25E-2</v>
      </c>
      <c r="BT782">
        <v>0</v>
      </c>
      <c r="BU782">
        <v>0</v>
      </c>
      <c r="BV782" s="41">
        <f t="shared" si="274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 s="42">
        <f t="shared" si="275"/>
        <v>0</v>
      </c>
      <c r="DQ782" s="20">
        <v>-1.2E-2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7</v>
      </c>
      <c r="DX782">
        <v>19</v>
      </c>
      <c r="DY782">
        <v>7</v>
      </c>
      <c r="DZ782">
        <v>15</v>
      </c>
      <c r="EA782">
        <v>7</v>
      </c>
      <c r="EB782">
        <v>11</v>
      </c>
      <c r="EC782">
        <v>0.24</v>
      </c>
      <c r="ED782">
        <v>0.51</v>
      </c>
      <c r="EE782">
        <v>0</v>
      </c>
      <c r="EF782">
        <v>1</v>
      </c>
      <c r="EG782" s="41">
        <f t="shared" si="276"/>
        <v>0</v>
      </c>
      <c r="EH782" s="43">
        <f t="shared" si="277"/>
        <v>0.90909090909090906</v>
      </c>
      <c r="EI782" s="44">
        <f t="shared" si="278"/>
        <v>0.90909090909090906</v>
      </c>
      <c r="EJ782">
        <v>7</v>
      </c>
      <c r="EK782">
        <v>19</v>
      </c>
      <c r="EL782">
        <v>7</v>
      </c>
      <c r="EM782">
        <v>15</v>
      </c>
      <c r="EN782">
        <v>7</v>
      </c>
      <c r="EO782">
        <v>11</v>
      </c>
      <c r="EP782">
        <v>0</v>
      </c>
      <c r="EQ782">
        <v>1</v>
      </c>
      <c r="ER782">
        <v>2</v>
      </c>
      <c r="ES782">
        <v>8</v>
      </c>
      <c r="ET782">
        <v>1</v>
      </c>
      <c r="EU782">
        <v>5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-0.1</v>
      </c>
      <c r="FC782" s="20">
        <v>-0.62</v>
      </c>
      <c r="FD782" s="26">
        <f t="shared" si="279"/>
        <v>-0.62</v>
      </c>
      <c r="FE782">
        <v>0</v>
      </c>
      <c r="FF782">
        <v>0</v>
      </c>
      <c r="FG782">
        <v>0</v>
      </c>
      <c r="FH782">
        <v>0</v>
      </c>
      <c r="FL782" s="42">
        <f t="shared" si="280"/>
        <v>2</v>
      </c>
      <c r="FM782" s="20">
        <f t="shared" si="281"/>
        <v>0</v>
      </c>
      <c r="FN782" s="41">
        <v>0</v>
      </c>
      <c r="FO782" s="20">
        <f t="shared" si="282"/>
        <v>0</v>
      </c>
      <c r="FP782" s="20">
        <f t="shared" si="283"/>
        <v>-2.4000000000000002E-3</v>
      </c>
      <c r="FQ782" s="20">
        <f t="shared" si="284"/>
        <v>141.17647058823528</v>
      </c>
      <c r="FV782" t="s">
        <v>711</v>
      </c>
      <c r="FW782" s="45">
        <v>650000</v>
      </c>
      <c r="FX782" s="45">
        <v>650000</v>
      </c>
      <c r="FY782">
        <v>12</v>
      </c>
      <c r="FZ782">
        <v>0</v>
      </c>
      <c r="GA782">
        <v>0</v>
      </c>
      <c r="GB782">
        <v>0</v>
      </c>
      <c r="GC782">
        <v>-3</v>
      </c>
      <c r="GD782">
        <v>0</v>
      </c>
      <c r="GE782">
        <v>8</v>
      </c>
      <c r="GF782">
        <v>107</v>
      </c>
      <c r="GG782">
        <v>-0.30000000000000004</v>
      </c>
      <c r="GH782">
        <v>0</v>
      </c>
      <c r="GI782">
        <v>-0.30000000000000004</v>
      </c>
      <c r="GJ782" s="42">
        <f t="shared" si="285"/>
        <v>0</v>
      </c>
    </row>
    <row r="783" spans="1:192" x14ac:dyDescent="0.45">
      <c r="A783" s="40">
        <v>33425</v>
      </c>
      <c r="B783" t="s">
        <v>3854</v>
      </c>
      <c r="D783" t="s">
        <v>223</v>
      </c>
      <c r="E783" t="s">
        <v>223</v>
      </c>
      <c r="F783">
        <v>75</v>
      </c>
      <c r="G783">
        <v>207</v>
      </c>
      <c r="H783">
        <v>2011</v>
      </c>
      <c r="I783">
        <v>3</v>
      </c>
      <c r="J783">
        <v>79</v>
      </c>
      <c r="K783" t="s">
        <v>92</v>
      </c>
      <c r="L783">
        <v>2014</v>
      </c>
      <c r="M783">
        <v>26</v>
      </c>
      <c r="N783">
        <v>4</v>
      </c>
      <c r="O783">
        <v>8476403</v>
      </c>
      <c r="P783" t="s">
        <v>3855</v>
      </c>
      <c r="Q783" t="s">
        <v>3856</v>
      </c>
      <c r="R783" t="s">
        <v>3857</v>
      </c>
      <c r="S783" t="s">
        <v>3858</v>
      </c>
      <c r="T783" t="s">
        <v>720</v>
      </c>
      <c r="U783" t="s">
        <v>343</v>
      </c>
      <c r="V783">
        <v>33</v>
      </c>
      <c r="W783">
        <v>1</v>
      </c>
      <c r="X783">
        <v>4</v>
      </c>
      <c r="Y783">
        <v>1</v>
      </c>
      <c r="Z783">
        <v>5</v>
      </c>
      <c r="AA783">
        <v>22</v>
      </c>
      <c r="AB783">
        <v>60</v>
      </c>
      <c r="AC783" s="26">
        <f t="shared" si="264"/>
        <v>0.15151515151515152</v>
      </c>
      <c r="AD783" s="20">
        <f t="shared" si="265"/>
        <v>0.66423357664233595</v>
      </c>
      <c r="AE783" s="20">
        <v>1.657</v>
      </c>
      <c r="AF783">
        <v>-6</v>
      </c>
      <c r="AG783">
        <v>-2.2999999999999998</v>
      </c>
      <c r="AH783">
        <v>21</v>
      </c>
      <c r="AI783">
        <v>736</v>
      </c>
      <c r="AJ783">
        <v>32402</v>
      </c>
      <c r="AK783" s="20">
        <v>540.03333333333001</v>
      </c>
      <c r="AL783">
        <v>540.03</v>
      </c>
      <c r="AM783">
        <v>540</v>
      </c>
      <c r="AN783" s="26">
        <f t="shared" si="266"/>
        <v>16.364646464646462</v>
      </c>
      <c r="AO783">
        <v>27.73</v>
      </c>
      <c r="AP783" s="41">
        <f t="shared" si="267"/>
        <v>0.27777777777777779</v>
      </c>
      <c r="AQ783">
        <v>93</v>
      </c>
      <c r="AR783">
        <v>93</v>
      </c>
      <c r="AS783">
        <v>93</v>
      </c>
      <c r="AT783">
        <v>61</v>
      </c>
      <c r="AU783">
        <v>61</v>
      </c>
      <c r="AV783">
        <v>43</v>
      </c>
      <c r="AW783">
        <v>20</v>
      </c>
      <c r="AX783">
        <v>1</v>
      </c>
      <c r="AY783">
        <v>1</v>
      </c>
      <c r="AZ783">
        <v>3</v>
      </c>
      <c r="BA783" s="42">
        <f t="shared" si="268"/>
        <v>4</v>
      </c>
      <c r="BB783">
        <v>1.7000000000000002</v>
      </c>
      <c r="BC783">
        <v>50.046500000000002</v>
      </c>
      <c r="BD783" s="20">
        <v>27.4</v>
      </c>
      <c r="BE783" s="20">
        <f t="shared" si="269"/>
        <v>120.4</v>
      </c>
      <c r="BF783" s="20">
        <f t="shared" si="270"/>
        <v>13.37703460918838</v>
      </c>
      <c r="BG783">
        <v>185</v>
      </c>
      <c r="BH783">
        <v>175</v>
      </c>
      <c r="BI783">
        <v>155</v>
      </c>
      <c r="BJ783" s="41">
        <f t="shared" si="271"/>
        <v>0.54411764705882348</v>
      </c>
      <c r="BK783">
        <v>74</v>
      </c>
      <c r="BL783">
        <v>74</v>
      </c>
      <c r="BM783">
        <v>63</v>
      </c>
      <c r="BN783" s="42">
        <f t="shared" si="272"/>
        <v>11</v>
      </c>
      <c r="BO783">
        <v>18</v>
      </c>
      <c r="BP783">
        <v>14</v>
      </c>
      <c r="BQ783">
        <v>7</v>
      </c>
      <c r="BR783">
        <v>34</v>
      </c>
      <c r="BS783" s="41">
        <f t="shared" si="273"/>
        <v>7.4398249452954049E-2</v>
      </c>
      <c r="BT783">
        <v>0</v>
      </c>
      <c r="BU783">
        <v>0</v>
      </c>
      <c r="BV783" s="41">
        <f t="shared" si="274"/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16</v>
      </c>
      <c r="DA783">
        <v>2</v>
      </c>
      <c r="DB783">
        <v>0</v>
      </c>
      <c r="DC783">
        <v>21</v>
      </c>
      <c r="DD783">
        <v>11</v>
      </c>
      <c r="DE783">
        <v>1</v>
      </c>
      <c r="DF783">
        <v>0</v>
      </c>
      <c r="DG783">
        <v>8</v>
      </c>
      <c r="DH783">
        <v>9</v>
      </c>
      <c r="DI783">
        <v>1</v>
      </c>
      <c r="DJ783">
        <v>9</v>
      </c>
      <c r="DK783">
        <v>8</v>
      </c>
      <c r="DL783">
        <v>1</v>
      </c>
      <c r="DM783">
        <v>2</v>
      </c>
      <c r="DN783">
        <v>1</v>
      </c>
      <c r="DO783">
        <v>1</v>
      </c>
      <c r="DP783" s="42">
        <f t="shared" si="275"/>
        <v>-8</v>
      </c>
      <c r="DQ783" s="20">
        <v>-2.6890000000000001</v>
      </c>
      <c r="DR783">
        <v>8</v>
      </c>
      <c r="DS783">
        <v>1</v>
      </c>
      <c r="DT783">
        <v>0</v>
      </c>
      <c r="DU783">
        <v>0</v>
      </c>
      <c r="DV783">
        <v>0</v>
      </c>
      <c r="DW783">
        <v>473</v>
      </c>
      <c r="DX783">
        <v>537</v>
      </c>
      <c r="DY783">
        <v>348</v>
      </c>
      <c r="DZ783">
        <v>423</v>
      </c>
      <c r="EA783">
        <v>250</v>
      </c>
      <c r="EB783">
        <v>324</v>
      </c>
      <c r="EC783">
        <v>19.3</v>
      </c>
      <c r="ED783">
        <v>25.4</v>
      </c>
      <c r="EE783">
        <v>18</v>
      </c>
      <c r="EF783">
        <v>27</v>
      </c>
      <c r="EG783" s="41">
        <f t="shared" si="276"/>
        <v>7.1999999999999995E-2</v>
      </c>
      <c r="EH783" s="43">
        <f t="shared" si="277"/>
        <v>0.91666666666666663</v>
      </c>
      <c r="EI783" s="44">
        <f t="shared" si="278"/>
        <v>0.98866666666666658</v>
      </c>
      <c r="EJ783">
        <v>478</v>
      </c>
      <c r="EK783">
        <v>537</v>
      </c>
      <c r="EL783">
        <v>353</v>
      </c>
      <c r="EM783">
        <v>423</v>
      </c>
      <c r="EN783">
        <v>254</v>
      </c>
      <c r="EO783">
        <v>324</v>
      </c>
      <c r="EP783">
        <v>18</v>
      </c>
      <c r="EQ783">
        <v>27</v>
      </c>
      <c r="ER783">
        <v>218</v>
      </c>
      <c r="ES783">
        <v>252</v>
      </c>
      <c r="ET783">
        <v>76</v>
      </c>
      <c r="EU783">
        <v>110</v>
      </c>
      <c r="EV783">
        <v>9</v>
      </c>
      <c r="EW783">
        <v>15</v>
      </c>
      <c r="EX783">
        <v>36</v>
      </c>
      <c r="EY783">
        <v>35</v>
      </c>
      <c r="EZ783">
        <v>-0.1</v>
      </c>
      <c r="FA783">
        <v>0.8</v>
      </c>
      <c r="FB783">
        <v>0.8</v>
      </c>
      <c r="FC783" s="20">
        <v>5.33</v>
      </c>
      <c r="FD783" s="26">
        <f t="shared" si="279"/>
        <v>0.16151515151515153</v>
      </c>
      <c r="FE783">
        <v>0.19820000000000002</v>
      </c>
      <c r="FF783">
        <v>-0.27</v>
      </c>
      <c r="FG783">
        <v>-0.08</v>
      </c>
      <c r="FH783">
        <v>-0.35</v>
      </c>
      <c r="FL783" s="42">
        <f t="shared" si="280"/>
        <v>130</v>
      </c>
      <c r="FM783" s="20">
        <f t="shared" si="281"/>
        <v>10.125</v>
      </c>
      <c r="FN783" s="41">
        <v>1.1093073600000001E-2</v>
      </c>
      <c r="FO783" s="20">
        <f t="shared" si="282"/>
        <v>2.9</v>
      </c>
      <c r="FP783" s="20">
        <f t="shared" si="283"/>
        <v>4.4622000000000002</v>
      </c>
      <c r="FQ783" s="20">
        <f t="shared" si="284"/>
        <v>112.21598800066664</v>
      </c>
      <c r="FU783" t="s">
        <v>1618</v>
      </c>
      <c r="FV783" t="s">
        <v>751</v>
      </c>
      <c r="FW783" s="45">
        <v>850000</v>
      </c>
      <c r="FX783" s="45">
        <v>850000</v>
      </c>
      <c r="FY783">
        <v>170</v>
      </c>
      <c r="FZ783">
        <v>6</v>
      </c>
      <c r="GA783">
        <v>17</v>
      </c>
      <c r="GB783">
        <v>23</v>
      </c>
      <c r="GC783">
        <v>-31</v>
      </c>
      <c r="GD783">
        <v>87</v>
      </c>
      <c r="GE783">
        <v>164</v>
      </c>
      <c r="GF783">
        <v>2660</v>
      </c>
      <c r="GG783">
        <v>-0.1</v>
      </c>
      <c r="GH783">
        <v>3.5</v>
      </c>
      <c r="GI783">
        <v>3.3</v>
      </c>
      <c r="GJ783" s="42">
        <f t="shared" si="285"/>
        <v>2.9</v>
      </c>
    </row>
    <row r="784" spans="1:192" x14ac:dyDescent="0.45">
      <c r="A784" s="40">
        <v>33375</v>
      </c>
      <c r="B784" t="s">
        <v>2044</v>
      </c>
      <c r="C784" t="s">
        <v>145</v>
      </c>
      <c r="D784" t="s">
        <v>91</v>
      </c>
      <c r="E784" t="s">
        <v>91</v>
      </c>
      <c r="F784">
        <v>73</v>
      </c>
      <c r="G784">
        <v>203</v>
      </c>
      <c r="H784">
        <v>2011</v>
      </c>
      <c r="I784">
        <v>3</v>
      </c>
      <c r="J784">
        <v>80</v>
      </c>
      <c r="K784" t="s">
        <v>92</v>
      </c>
      <c r="L784">
        <v>2014</v>
      </c>
      <c r="M784">
        <v>26</v>
      </c>
      <c r="N784">
        <v>4</v>
      </c>
      <c r="O784">
        <v>8476404</v>
      </c>
      <c r="P784" t="s">
        <v>3859</v>
      </c>
      <c r="Q784" t="s">
        <v>3860</v>
      </c>
      <c r="R784" t="s">
        <v>3861</v>
      </c>
      <c r="S784" t="s">
        <v>3862</v>
      </c>
      <c r="T784" t="s">
        <v>725</v>
      </c>
      <c r="U784" t="s">
        <v>172</v>
      </c>
      <c r="V784">
        <v>45</v>
      </c>
      <c r="W784">
        <v>3</v>
      </c>
      <c r="X784">
        <v>6</v>
      </c>
      <c r="Y784">
        <v>4</v>
      </c>
      <c r="Z784">
        <v>9</v>
      </c>
      <c r="AA784">
        <v>20</v>
      </c>
      <c r="AB784">
        <v>83</v>
      </c>
      <c r="AC784" s="26">
        <f t="shared" si="264"/>
        <v>0.2</v>
      </c>
      <c r="AD784" s="20">
        <f t="shared" si="265"/>
        <v>3.0789473684210522</v>
      </c>
      <c r="AE784" s="20">
        <v>3.2730000000000001</v>
      </c>
      <c r="AF784">
        <v>-6</v>
      </c>
      <c r="AG784">
        <v>-4.3</v>
      </c>
      <c r="AH784">
        <v>50</v>
      </c>
      <c r="AI784">
        <v>597</v>
      </c>
      <c r="AJ784">
        <v>25352</v>
      </c>
      <c r="AK784" s="20">
        <v>422.53333333333001</v>
      </c>
      <c r="AL784">
        <v>422.53</v>
      </c>
      <c r="AM784">
        <v>423</v>
      </c>
      <c r="AN784" s="26">
        <f t="shared" si="266"/>
        <v>9.3896296296296295</v>
      </c>
      <c r="AO784">
        <v>16.059999999999999</v>
      </c>
      <c r="AP784" s="41">
        <f t="shared" si="267"/>
        <v>0.9</v>
      </c>
      <c r="AQ784">
        <v>83</v>
      </c>
      <c r="AR784">
        <v>83</v>
      </c>
      <c r="AS784">
        <v>83</v>
      </c>
      <c r="AT784">
        <v>62</v>
      </c>
      <c r="AU784">
        <v>62</v>
      </c>
      <c r="AV784">
        <v>47</v>
      </c>
      <c r="AW784">
        <v>38</v>
      </c>
      <c r="AX784">
        <v>13</v>
      </c>
      <c r="AY784">
        <v>2</v>
      </c>
      <c r="AZ784">
        <v>4</v>
      </c>
      <c r="BA784" s="42">
        <f t="shared" si="268"/>
        <v>6</v>
      </c>
      <c r="BB784">
        <v>3.33</v>
      </c>
      <c r="BC784">
        <v>31.4255</v>
      </c>
      <c r="BD784" s="20">
        <v>138.4</v>
      </c>
      <c r="BE784" s="20">
        <f t="shared" si="269"/>
        <v>221.4</v>
      </c>
      <c r="BF784" s="20">
        <f t="shared" si="270"/>
        <v>31.439187749982256</v>
      </c>
      <c r="BG784">
        <v>130</v>
      </c>
      <c r="BH784">
        <v>125</v>
      </c>
      <c r="BI784">
        <v>108</v>
      </c>
      <c r="BJ784" s="41">
        <f t="shared" si="271"/>
        <v>0.54621848739495793</v>
      </c>
      <c r="BK784">
        <v>77</v>
      </c>
      <c r="BL784">
        <v>77</v>
      </c>
      <c r="BM784">
        <v>48</v>
      </c>
      <c r="BN784" s="42">
        <f t="shared" si="272"/>
        <v>29</v>
      </c>
      <c r="BO784">
        <v>15</v>
      </c>
      <c r="BP784">
        <v>7</v>
      </c>
      <c r="BQ784">
        <v>3</v>
      </c>
      <c r="BR784">
        <v>11</v>
      </c>
      <c r="BS784" s="41">
        <f t="shared" si="273"/>
        <v>3.3742331288343558E-2</v>
      </c>
      <c r="BT784">
        <v>24</v>
      </c>
      <c r="BU784">
        <v>29</v>
      </c>
      <c r="BV784" s="41">
        <f t="shared" si="274"/>
        <v>0.45283018867924529</v>
      </c>
      <c r="BW784">
        <v>4</v>
      </c>
      <c r="BX784">
        <v>3</v>
      </c>
      <c r="BY784">
        <v>6</v>
      </c>
      <c r="BZ784">
        <v>5</v>
      </c>
      <c r="CA784">
        <v>14</v>
      </c>
      <c r="CB784">
        <v>21</v>
      </c>
      <c r="CC784">
        <v>6</v>
      </c>
      <c r="CD784">
        <v>8</v>
      </c>
      <c r="CE784">
        <v>8</v>
      </c>
      <c r="CF784">
        <v>11</v>
      </c>
      <c r="CG784">
        <v>18</v>
      </c>
      <c r="CH784">
        <v>17</v>
      </c>
      <c r="CI784">
        <v>0</v>
      </c>
      <c r="CJ784">
        <v>0</v>
      </c>
      <c r="CK784">
        <v>1</v>
      </c>
      <c r="CL784">
        <v>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14</v>
      </c>
      <c r="DA784">
        <v>5</v>
      </c>
      <c r="DB784">
        <v>0</v>
      </c>
      <c r="DC784">
        <v>4</v>
      </c>
      <c r="DD784">
        <v>3</v>
      </c>
      <c r="DE784">
        <v>1</v>
      </c>
      <c r="DF784">
        <v>0</v>
      </c>
      <c r="DG784">
        <v>34</v>
      </c>
      <c r="DH784">
        <v>16</v>
      </c>
      <c r="DI784">
        <v>8</v>
      </c>
      <c r="DJ784">
        <v>15</v>
      </c>
      <c r="DK784">
        <v>9</v>
      </c>
      <c r="DL784">
        <v>6</v>
      </c>
      <c r="DM784">
        <v>14</v>
      </c>
      <c r="DN784">
        <v>8</v>
      </c>
      <c r="DO784">
        <v>6</v>
      </c>
      <c r="DP784" s="42">
        <f t="shared" si="275"/>
        <v>-8</v>
      </c>
      <c r="DQ784" s="20">
        <v>-0.439</v>
      </c>
      <c r="DR784">
        <v>10</v>
      </c>
      <c r="DS784">
        <v>6</v>
      </c>
      <c r="DT784">
        <v>0</v>
      </c>
      <c r="DU784">
        <v>0</v>
      </c>
      <c r="DV784">
        <v>0</v>
      </c>
      <c r="DW784">
        <v>349</v>
      </c>
      <c r="DX784">
        <v>419</v>
      </c>
      <c r="DY784">
        <v>259</v>
      </c>
      <c r="DZ784">
        <v>315</v>
      </c>
      <c r="EA784">
        <v>181</v>
      </c>
      <c r="EB784">
        <v>236</v>
      </c>
      <c r="EC784">
        <v>12.78</v>
      </c>
      <c r="ED784">
        <v>16.3</v>
      </c>
      <c r="EE784">
        <v>10</v>
      </c>
      <c r="EF784">
        <v>18</v>
      </c>
      <c r="EG784" s="41">
        <f t="shared" si="276"/>
        <v>5.5248618784530384E-2</v>
      </c>
      <c r="EH784" s="43">
        <f t="shared" si="277"/>
        <v>0.92372881355932202</v>
      </c>
      <c r="EI784" s="44">
        <f t="shared" si="278"/>
        <v>0.97897743234385237</v>
      </c>
      <c r="EJ784">
        <v>350</v>
      </c>
      <c r="EK784">
        <v>417</v>
      </c>
      <c r="EL784">
        <v>260</v>
      </c>
      <c r="EM784">
        <v>313</v>
      </c>
      <c r="EN784">
        <v>182</v>
      </c>
      <c r="EO784">
        <v>234</v>
      </c>
      <c r="EP784">
        <v>11</v>
      </c>
      <c r="EQ784">
        <v>17</v>
      </c>
      <c r="ER784">
        <v>159</v>
      </c>
      <c r="ES784">
        <v>206</v>
      </c>
      <c r="ET784">
        <v>48</v>
      </c>
      <c r="EU784">
        <v>75</v>
      </c>
      <c r="EV784">
        <v>4</v>
      </c>
      <c r="EW784">
        <v>9</v>
      </c>
      <c r="EX784">
        <v>44</v>
      </c>
      <c r="EY784">
        <v>33</v>
      </c>
      <c r="EZ784">
        <v>0</v>
      </c>
      <c r="FA784">
        <v>0.30000000000000004</v>
      </c>
      <c r="FB784">
        <v>0.30000000000000004</v>
      </c>
      <c r="FC784" s="20">
        <v>5.47</v>
      </c>
      <c r="FD784" s="26">
        <f t="shared" si="279"/>
        <v>0.12155555555555556</v>
      </c>
      <c r="FE784">
        <v>0.64680000000000004</v>
      </c>
      <c r="FF784">
        <v>-0.1</v>
      </c>
      <c r="FG784">
        <v>-0.02</v>
      </c>
      <c r="FH784">
        <v>-0.12</v>
      </c>
      <c r="FL784" s="42">
        <f t="shared" si="280"/>
        <v>144</v>
      </c>
      <c r="FM784" s="20">
        <f t="shared" si="281"/>
        <v>8</v>
      </c>
      <c r="FN784" s="41">
        <v>2.3361823400000002E-2</v>
      </c>
      <c r="FO784" s="20">
        <f t="shared" si="282"/>
        <v>4</v>
      </c>
      <c r="FP784" s="20">
        <f t="shared" si="283"/>
        <v>8.9122000000000003</v>
      </c>
      <c r="FQ784" s="20">
        <f t="shared" si="284"/>
        <v>109.05734504058884</v>
      </c>
      <c r="FR784">
        <v>4</v>
      </c>
      <c r="FS784" t="s">
        <v>189</v>
      </c>
      <c r="FT784">
        <v>195</v>
      </c>
      <c r="FV784" t="s">
        <v>711</v>
      </c>
      <c r="FW784" s="45">
        <v>675000</v>
      </c>
      <c r="FX784" s="45">
        <v>677500</v>
      </c>
      <c r="FY784">
        <v>159</v>
      </c>
      <c r="FZ784">
        <v>13</v>
      </c>
      <c r="GA784">
        <v>11</v>
      </c>
      <c r="GB784">
        <v>24</v>
      </c>
      <c r="GC784">
        <v>-6</v>
      </c>
      <c r="GD784">
        <v>214</v>
      </c>
      <c r="GE784">
        <v>145</v>
      </c>
      <c r="GF784">
        <v>1486</v>
      </c>
      <c r="GG784">
        <v>-0.1</v>
      </c>
      <c r="GH784">
        <v>1.6</v>
      </c>
      <c r="GI784">
        <v>1.5</v>
      </c>
      <c r="GJ784" s="42">
        <f t="shared" si="285"/>
        <v>4</v>
      </c>
    </row>
    <row r="785" spans="1:192" x14ac:dyDescent="0.45">
      <c r="A785" s="40">
        <v>33873</v>
      </c>
      <c r="B785" t="s">
        <v>149</v>
      </c>
      <c r="C785" t="s">
        <v>150</v>
      </c>
      <c r="D785" t="s">
        <v>107</v>
      </c>
      <c r="E785" t="s">
        <v>107</v>
      </c>
      <c r="F785">
        <v>73</v>
      </c>
      <c r="G785">
        <v>195</v>
      </c>
      <c r="H785">
        <v>2011</v>
      </c>
      <c r="I785">
        <v>3</v>
      </c>
      <c r="J785">
        <v>82</v>
      </c>
      <c r="K785" t="s">
        <v>202</v>
      </c>
      <c r="L785">
        <v>2014</v>
      </c>
      <c r="M785">
        <v>25</v>
      </c>
      <c r="N785">
        <v>4</v>
      </c>
      <c r="O785">
        <v>8476406</v>
      </c>
      <c r="P785" t="s">
        <v>3863</v>
      </c>
      <c r="Q785" t="s">
        <v>3864</v>
      </c>
      <c r="R785" t="s">
        <v>1212</v>
      </c>
      <c r="S785" t="s">
        <v>1586</v>
      </c>
      <c r="T785" t="s">
        <v>716</v>
      </c>
      <c r="U785" t="s">
        <v>3865</v>
      </c>
      <c r="V785">
        <v>64</v>
      </c>
      <c r="W785">
        <v>5</v>
      </c>
      <c r="X785">
        <v>14</v>
      </c>
      <c r="Y785">
        <v>6</v>
      </c>
      <c r="Z785">
        <v>19</v>
      </c>
      <c r="AA785">
        <v>0</v>
      </c>
      <c r="AB785">
        <v>0</v>
      </c>
      <c r="AC785" s="26">
        <f t="shared" si="264"/>
        <v>0.296875</v>
      </c>
      <c r="AD785" s="20">
        <f t="shared" si="265"/>
        <v>6.3488372093023262</v>
      </c>
      <c r="AE785" s="20">
        <v>6.6239999999999997</v>
      </c>
      <c r="AF785">
        <v>-3</v>
      </c>
      <c r="AG785">
        <v>0.60000000000000009</v>
      </c>
      <c r="AH785">
        <v>16</v>
      </c>
      <c r="AI785">
        <v>1274</v>
      </c>
      <c r="AJ785">
        <v>54407</v>
      </c>
      <c r="AK785" s="20">
        <v>906.78333333333001</v>
      </c>
      <c r="AL785">
        <v>906.78</v>
      </c>
      <c r="AM785">
        <v>907</v>
      </c>
      <c r="AN785" s="26">
        <f t="shared" si="266"/>
        <v>14.168489583333333</v>
      </c>
      <c r="AO785">
        <v>23.68</v>
      </c>
      <c r="AP785" s="41">
        <f t="shared" si="267"/>
        <v>0.6333333333333333</v>
      </c>
      <c r="AQ785">
        <v>138</v>
      </c>
      <c r="AR785">
        <v>138</v>
      </c>
      <c r="AS785">
        <v>138</v>
      </c>
      <c r="AT785">
        <v>116</v>
      </c>
      <c r="AU785">
        <v>116</v>
      </c>
      <c r="AV785">
        <v>75</v>
      </c>
      <c r="AW785">
        <v>88</v>
      </c>
      <c r="AX785">
        <v>35</v>
      </c>
      <c r="AY785">
        <v>1</v>
      </c>
      <c r="AZ785">
        <v>11</v>
      </c>
      <c r="BA785" s="42">
        <f t="shared" si="268"/>
        <v>12</v>
      </c>
      <c r="BB785">
        <v>8.81</v>
      </c>
      <c r="BC785">
        <v>29.9467</v>
      </c>
      <c r="BD785" s="20">
        <v>169</v>
      </c>
      <c r="BE785" s="20">
        <f t="shared" si="269"/>
        <v>307</v>
      </c>
      <c r="BF785" s="20">
        <f t="shared" si="270"/>
        <v>20.313637265929994</v>
      </c>
      <c r="BG785">
        <v>218</v>
      </c>
      <c r="BH785">
        <v>274</v>
      </c>
      <c r="BI785">
        <v>359</v>
      </c>
      <c r="BJ785" s="41">
        <f t="shared" si="271"/>
        <v>0.37781629116117849</v>
      </c>
      <c r="BK785">
        <v>55</v>
      </c>
      <c r="BL785">
        <v>54</v>
      </c>
      <c r="BM785">
        <v>63</v>
      </c>
      <c r="BN785" s="42">
        <f t="shared" si="272"/>
        <v>-9</v>
      </c>
      <c r="BO785">
        <v>41</v>
      </c>
      <c r="BP785">
        <v>23</v>
      </c>
      <c r="BQ785">
        <v>23</v>
      </c>
      <c r="BR785">
        <v>20</v>
      </c>
      <c r="BS785" s="41">
        <f t="shared" si="273"/>
        <v>2.9717682020802376E-2</v>
      </c>
      <c r="BT785">
        <v>352</v>
      </c>
      <c r="BU785">
        <v>386</v>
      </c>
      <c r="BV785" s="41">
        <f t="shared" si="274"/>
        <v>0.47696476964769646</v>
      </c>
      <c r="BW785">
        <v>145</v>
      </c>
      <c r="BX785">
        <v>169</v>
      </c>
      <c r="BY785">
        <v>132</v>
      </c>
      <c r="BZ785">
        <v>119</v>
      </c>
      <c r="CA785">
        <v>75</v>
      </c>
      <c r="CB785">
        <v>98</v>
      </c>
      <c r="CC785">
        <v>106</v>
      </c>
      <c r="CD785">
        <v>139</v>
      </c>
      <c r="CE785">
        <v>130</v>
      </c>
      <c r="CF785">
        <v>137</v>
      </c>
      <c r="CG785">
        <v>208</v>
      </c>
      <c r="CH785">
        <v>207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4</v>
      </c>
      <c r="CW785">
        <v>0</v>
      </c>
      <c r="CX785">
        <v>0</v>
      </c>
      <c r="CY785">
        <v>5</v>
      </c>
      <c r="CZ785">
        <v>36</v>
      </c>
      <c r="DA785">
        <v>6</v>
      </c>
      <c r="DB785">
        <v>0</v>
      </c>
      <c r="DC785">
        <v>5</v>
      </c>
      <c r="DD785">
        <v>14</v>
      </c>
      <c r="DE785">
        <v>6</v>
      </c>
      <c r="DF785">
        <v>1</v>
      </c>
      <c r="DG785">
        <v>43</v>
      </c>
      <c r="DH785">
        <v>8</v>
      </c>
      <c r="DI785">
        <v>7</v>
      </c>
      <c r="DJ785">
        <v>8</v>
      </c>
      <c r="DK785">
        <v>8</v>
      </c>
      <c r="DL785">
        <v>0</v>
      </c>
      <c r="DM785">
        <v>5</v>
      </c>
      <c r="DN785">
        <v>5</v>
      </c>
      <c r="DO785">
        <v>0</v>
      </c>
      <c r="DP785" s="42">
        <f t="shared" si="275"/>
        <v>-1</v>
      </c>
      <c r="DQ785" s="20">
        <v>-5.3360000000000003</v>
      </c>
      <c r="DR785">
        <v>8</v>
      </c>
      <c r="DS785">
        <v>0</v>
      </c>
      <c r="DT785">
        <v>0</v>
      </c>
      <c r="DU785">
        <v>0</v>
      </c>
      <c r="DV785">
        <v>0</v>
      </c>
      <c r="DW785">
        <v>829</v>
      </c>
      <c r="DX785">
        <v>875</v>
      </c>
      <c r="DY785">
        <v>628</v>
      </c>
      <c r="DZ785">
        <v>653</v>
      </c>
      <c r="EA785">
        <v>432</v>
      </c>
      <c r="EB785">
        <v>468</v>
      </c>
      <c r="EC785">
        <v>40.380000000000003</v>
      </c>
      <c r="ED785">
        <v>43.11</v>
      </c>
      <c r="EE785">
        <v>30</v>
      </c>
      <c r="EF785">
        <v>41</v>
      </c>
      <c r="EG785" s="41">
        <f t="shared" si="276"/>
        <v>6.9444444444444448E-2</v>
      </c>
      <c r="EH785" s="43">
        <f t="shared" si="277"/>
        <v>0.91239316239316237</v>
      </c>
      <c r="EI785" s="44">
        <f t="shared" si="278"/>
        <v>0.98183760683760679</v>
      </c>
      <c r="EJ785">
        <v>832</v>
      </c>
      <c r="EK785">
        <v>872</v>
      </c>
      <c r="EL785">
        <v>630</v>
      </c>
      <c r="EM785">
        <v>651</v>
      </c>
      <c r="EN785">
        <v>434</v>
      </c>
      <c r="EO785">
        <v>468</v>
      </c>
      <c r="EP785">
        <v>30</v>
      </c>
      <c r="EQ785">
        <v>40</v>
      </c>
      <c r="ER785">
        <v>410</v>
      </c>
      <c r="ES785">
        <v>441</v>
      </c>
      <c r="ET785">
        <v>162</v>
      </c>
      <c r="EU785">
        <v>170</v>
      </c>
      <c r="EV785">
        <v>17</v>
      </c>
      <c r="EW785">
        <v>19</v>
      </c>
      <c r="EX785">
        <v>70</v>
      </c>
      <c r="EY785">
        <v>54</v>
      </c>
      <c r="EZ785">
        <v>-0.2</v>
      </c>
      <c r="FA785">
        <v>1</v>
      </c>
      <c r="FB785">
        <v>0.9</v>
      </c>
      <c r="FC785" s="20">
        <v>21.68</v>
      </c>
      <c r="FD785" s="26">
        <f t="shared" si="279"/>
        <v>0.33875</v>
      </c>
      <c r="FE785">
        <v>0.88380000000000003</v>
      </c>
      <c r="FF785">
        <v>-0.04</v>
      </c>
      <c r="FG785">
        <v>-0.02</v>
      </c>
      <c r="FH785">
        <v>-0.06</v>
      </c>
      <c r="FL785" s="42">
        <f t="shared" si="280"/>
        <v>91</v>
      </c>
      <c r="FM785" s="20">
        <f t="shared" si="281"/>
        <v>9.75</v>
      </c>
      <c r="FN785" s="41">
        <v>7.1106349200000002E-2</v>
      </c>
      <c r="FO785" s="20">
        <f t="shared" si="282"/>
        <v>17.399999999999999</v>
      </c>
      <c r="FP785" s="20">
        <f t="shared" si="283"/>
        <v>17.9328</v>
      </c>
      <c r="FQ785" s="20">
        <f t="shared" si="284"/>
        <v>112.75061205584596</v>
      </c>
      <c r="FR785">
        <v>5</v>
      </c>
      <c r="FS785" t="s">
        <v>3866</v>
      </c>
      <c r="FT785">
        <v>206</v>
      </c>
      <c r="FV785" t="s">
        <v>751</v>
      </c>
      <c r="FW785" s="45">
        <v>925000</v>
      </c>
      <c r="FX785" s="45">
        <v>925000</v>
      </c>
      <c r="FY785">
        <v>236</v>
      </c>
      <c r="FZ785">
        <v>15</v>
      </c>
      <c r="GA785">
        <v>38</v>
      </c>
      <c r="GB785">
        <v>53</v>
      </c>
      <c r="GC785">
        <v>-15</v>
      </c>
      <c r="GD785">
        <v>78</v>
      </c>
      <c r="GE785">
        <v>276</v>
      </c>
      <c r="GF785">
        <v>3023</v>
      </c>
      <c r="GG785">
        <v>-1.1000000000000001</v>
      </c>
      <c r="GH785">
        <v>3.2</v>
      </c>
      <c r="GI785">
        <v>2.1</v>
      </c>
      <c r="GJ785" s="42">
        <f t="shared" si="285"/>
        <v>17.399999999999999</v>
      </c>
    </row>
    <row r="786" spans="1:192" x14ac:dyDescent="0.45">
      <c r="A786" s="40">
        <v>34086</v>
      </c>
      <c r="B786" t="s">
        <v>1285</v>
      </c>
      <c r="C786" t="s">
        <v>362</v>
      </c>
      <c r="D786" t="s">
        <v>107</v>
      </c>
      <c r="E786" t="s">
        <v>107</v>
      </c>
      <c r="F786">
        <v>73</v>
      </c>
      <c r="G786">
        <v>206</v>
      </c>
      <c r="H786">
        <v>2011</v>
      </c>
      <c r="I786">
        <v>3</v>
      </c>
      <c r="J786">
        <v>83</v>
      </c>
      <c r="K786" t="s">
        <v>202</v>
      </c>
      <c r="L786">
        <v>2017</v>
      </c>
      <c r="M786">
        <v>24</v>
      </c>
      <c r="N786">
        <v>1</v>
      </c>
      <c r="O786">
        <v>8476407</v>
      </c>
      <c r="P786" t="s">
        <v>3867</v>
      </c>
      <c r="Q786" t="s">
        <v>3868</v>
      </c>
      <c r="R786" t="s">
        <v>3869</v>
      </c>
      <c r="S786" t="s">
        <v>3862</v>
      </c>
      <c r="T786" t="s">
        <v>720</v>
      </c>
      <c r="U786" t="s">
        <v>102</v>
      </c>
      <c r="V786">
        <v>7</v>
      </c>
      <c r="W786">
        <v>0</v>
      </c>
      <c r="X786">
        <v>2</v>
      </c>
      <c r="Y786">
        <v>1</v>
      </c>
      <c r="Z786">
        <v>2</v>
      </c>
      <c r="AA786">
        <v>25</v>
      </c>
      <c r="AB786">
        <v>67</v>
      </c>
      <c r="AC786" s="26">
        <f t="shared" si="264"/>
        <v>0.2857142857142857</v>
      </c>
      <c r="AD786" s="20">
        <f t="shared" si="265"/>
        <v>0</v>
      </c>
      <c r="AE786" s="20">
        <v>0.58899999999999997</v>
      </c>
      <c r="AF786">
        <v>-1</v>
      </c>
      <c r="AG786">
        <v>-2.2999999999999998</v>
      </c>
      <c r="AH786">
        <v>0</v>
      </c>
      <c r="AI786">
        <v>129</v>
      </c>
      <c r="AJ786">
        <v>6793</v>
      </c>
      <c r="AK786" s="20">
        <v>113.21666666666999</v>
      </c>
      <c r="AL786">
        <v>113.22</v>
      </c>
      <c r="AM786">
        <v>113</v>
      </c>
      <c r="AN786" s="26">
        <f t="shared" si="266"/>
        <v>16.173809523809524</v>
      </c>
      <c r="AO786">
        <v>27.69</v>
      </c>
      <c r="AP786" s="41">
        <f t="shared" si="267"/>
        <v>1</v>
      </c>
      <c r="AQ786">
        <v>14</v>
      </c>
      <c r="AR786">
        <v>14</v>
      </c>
      <c r="AS786">
        <v>14</v>
      </c>
      <c r="AT786">
        <v>12</v>
      </c>
      <c r="AU786">
        <v>12</v>
      </c>
      <c r="AV786">
        <v>6</v>
      </c>
      <c r="AW786">
        <v>3</v>
      </c>
      <c r="AX786">
        <v>0</v>
      </c>
      <c r="AY786">
        <v>0</v>
      </c>
      <c r="AZ786">
        <v>1</v>
      </c>
      <c r="BA786" s="42">
        <f t="shared" si="268"/>
        <v>1</v>
      </c>
      <c r="BB786">
        <v>0.53</v>
      </c>
      <c r="BC786">
        <v>60.166699999999999</v>
      </c>
      <c r="BD786" s="20">
        <v>33.5</v>
      </c>
      <c r="BE786" s="20">
        <f t="shared" si="269"/>
        <v>47.5</v>
      </c>
      <c r="BF786" s="20">
        <f t="shared" si="270"/>
        <v>25.172231054583996</v>
      </c>
      <c r="BG786">
        <v>35</v>
      </c>
      <c r="BH786">
        <v>34</v>
      </c>
      <c r="BI786">
        <v>34</v>
      </c>
      <c r="BJ786" s="41">
        <f t="shared" si="271"/>
        <v>0.50724637681159424</v>
      </c>
      <c r="BK786">
        <v>4</v>
      </c>
      <c r="BL786">
        <v>4</v>
      </c>
      <c r="BM786">
        <v>7</v>
      </c>
      <c r="BN786" s="42">
        <f t="shared" si="272"/>
        <v>-3</v>
      </c>
      <c r="BO786">
        <v>6</v>
      </c>
      <c r="BP786">
        <v>5</v>
      </c>
      <c r="BQ786">
        <v>1</v>
      </c>
      <c r="BR786">
        <v>8</v>
      </c>
      <c r="BS786" s="41">
        <f t="shared" si="273"/>
        <v>8.3333333333333329E-2</v>
      </c>
      <c r="BT786">
        <v>0</v>
      </c>
      <c r="BU786">
        <v>0</v>
      </c>
      <c r="BV786" s="41">
        <f t="shared" si="274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</v>
      </c>
      <c r="DA786">
        <v>0</v>
      </c>
      <c r="DB786">
        <v>0</v>
      </c>
      <c r="DC786">
        <v>4</v>
      </c>
      <c r="DD786">
        <v>2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 s="42">
        <f t="shared" si="275"/>
        <v>0</v>
      </c>
      <c r="DQ786" s="20">
        <v>0.49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80</v>
      </c>
      <c r="DX786">
        <v>116</v>
      </c>
      <c r="DY786">
        <v>59</v>
      </c>
      <c r="DZ786">
        <v>88</v>
      </c>
      <c r="EA786">
        <v>41</v>
      </c>
      <c r="EB786">
        <v>66</v>
      </c>
      <c r="EC786">
        <v>3.36</v>
      </c>
      <c r="ED786">
        <v>5.23</v>
      </c>
      <c r="EE786">
        <v>2</v>
      </c>
      <c r="EF786">
        <v>3</v>
      </c>
      <c r="EG786" s="41">
        <f t="shared" si="276"/>
        <v>4.878048780487805E-2</v>
      </c>
      <c r="EH786" s="43">
        <f t="shared" si="277"/>
        <v>0.95454545454545459</v>
      </c>
      <c r="EI786" s="44">
        <f t="shared" si="278"/>
        <v>1.0033259423503327</v>
      </c>
      <c r="EJ786">
        <v>80</v>
      </c>
      <c r="EK786">
        <v>116</v>
      </c>
      <c r="EL786">
        <v>59</v>
      </c>
      <c r="EM786">
        <v>88</v>
      </c>
      <c r="EN786">
        <v>41</v>
      </c>
      <c r="EO786">
        <v>66</v>
      </c>
      <c r="EP786">
        <v>2</v>
      </c>
      <c r="EQ786">
        <v>3</v>
      </c>
      <c r="ER786">
        <v>35</v>
      </c>
      <c r="ES786">
        <v>56</v>
      </c>
      <c r="ET786">
        <v>13</v>
      </c>
      <c r="EU786">
        <v>27</v>
      </c>
      <c r="EV786">
        <v>1</v>
      </c>
      <c r="EW786">
        <v>1</v>
      </c>
      <c r="EX786">
        <v>4</v>
      </c>
      <c r="EY786">
        <v>2</v>
      </c>
      <c r="EZ786">
        <v>0.1</v>
      </c>
      <c r="FA786">
        <v>0.2</v>
      </c>
      <c r="FB786">
        <v>0.2</v>
      </c>
      <c r="FC786" s="20">
        <v>0.25</v>
      </c>
      <c r="FD786" s="26">
        <f t="shared" si="279"/>
        <v>3.5714285714285712E-2</v>
      </c>
      <c r="FE786">
        <v>3.3500000000000002E-2</v>
      </c>
      <c r="FF786">
        <v>-0.05</v>
      </c>
      <c r="FG786">
        <v>-0.03</v>
      </c>
      <c r="FH786">
        <v>-0.08</v>
      </c>
      <c r="FL786" s="42">
        <f t="shared" si="280"/>
        <v>12</v>
      </c>
      <c r="FM786" s="20">
        <f t="shared" si="281"/>
        <v>0</v>
      </c>
      <c r="FN786" s="41">
        <v>0</v>
      </c>
      <c r="FO786" s="20">
        <f t="shared" si="282"/>
        <v>2</v>
      </c>
      <c r="FP786" s="20">
        <f t="shared" si="283"/>
        <v>2.0979999999999999</v>
      </c>
      <c r="FQ786" s="20">
        <f t="shared" si="284"/>
        <v>103.86857445680975</v>
      </c>
      <c r="FV786" t="s">
        <v>751</v>
      </c>
      <c r="FW786" s="45">
        <v>925000</v>
      </c>
      <c r="FX786" s="45">
        <v>925000</v>
      </c>
      <c r="FY786">
        <v>7</v>
      </c>
      <c r="FZ786">
        <v>0</v>
      </c>
      <c r="GA786">
        <v>2</v>
      </c>
      <c r="GB786">
        <v>2</v>
      </c>
      <c r="GC786">
        <v>-1</v>
      </c>
      <c r="GD786">
        <v>0</v>
      </c>
      <c r="GE786">
        <v>6</v>
      </c>
      <c r="GF786">
        <v>113</v>
      </c>
      <c r="GG786">
        <v>0.1</v>
      </c>
      <c r="GH786">
        <v>0.2</v>
      </c>
      <c r="GI786">
        <v>0.2</v>
      </c>
      <c r="GJ786" s="42">
        <f t="shared" si="285"/>
        <v>2</v>
      </c>
    </row>
    <row r="787" spans="1:192" x14ac:dyDescent="0.45">
      <c r="A787" s="40">
        <v>34025</v>
      </c>
      <c r="B787" t="s">
        <v>1186</v>
      </c>
      <c r="C787" t="s">
        <v>145</v>
      </c>
      <c r="D787" t="s">
        <v>91</v>
      </c>
      <c r="E787" t="s">
        <v>91</v>
      </c>
      <c r="F787">
        <v>72</v>
      </c>
      <c r="G787">
        <v>203</v>
      </c>
      <c r="H787">
        <v>2013</v>
      </c>
      <c r="I787">
        <v>6</v>
      </c>
      <c r="J787">
        <v>166</v>
      </c>
      <c r="K787" t="s">
        <v>92</v>
      </c>
      <c r="L787">
        <v>2015</v>
      </c>
      <c r="M787">
        <v>24</v>
      </c>
      <c r="N787">
        <v>3</v>
      </c>
      <c r="O787">
        <v>8476409</v>
      </c>
      <c r="P787" t="s">
        <v>3870</v>
      </c>
      <c r="Q787" t="s">
        <v>3871</v>
      </c>
      <c r="R787" t="s">
        <v>3872</v>
      </c>
      <c r="S787" t="s">
        <v>3873</v>
      </c>
      <c r="T787" t="s">
        <v>716</v>
      </c>
      <c r="U787" t="s">
        <v>142</v>
      </c>
      <c r="V787">
        <v>21</v>
      </c>
      <c r="W787">
        <v>0</v>
      </c>
      <c r="X787">
        <v>3</v>
      </c>
      <c r="Y787">
        <v>2</v>
      </c>
      <c r="Z787">
        <v>3</v>
      </c>
      <c r="AA787">
        <v>25</v>
      </c>
      <c r="AB787">
        <v>82</v>
      </c>
      <c r="AC787" s="26">
        <f t="shared" si="264"/>
        <v>0.14285714285714285</v>
      </c>
      <c r="AD787" s="20">
        <f t="shared" si="265"/>
        <v>-3.333333333333333</v>
      </c>
      <c r="AE787" s="20">
        <v>0.86799999999999999</v>
      </c>
      <c r="AF787">
        <v>-2</v>
      </c>
      <c r="AG787">
        <v>-4</v>
      </c>
      <c r="AH787">
        <v>4</v>
      </c>
      <c r="AI787">
        <v>317</v>
      </c>
      <c r="AJ787">
        <v>14787</v>
      </c>
      <c r="AK787" s="20">
        <v>246.45</v>
      </c>
      <c r="AL787">
        <v>246.45</v>
      </c>
      <c r="AM787">
        <v>246</v>
      </c>
      <c r="AN787" s="26">
        <f t="shared" si="266"/>
        <v>11.735714285714286</v>
      </c>
      <c r="AO787">
        <v>19.57</v>
      </c>
      <c r="AP787" s="41">
        <f t="shared" si="267"/>
        <v>0.375</v>
      </c>
      <c r="AQ787">
        <v>31</v>
      </c>
      <c r="AR787">
        <v>31</v>
      </c>
      <c r="AS787">
        <v>31</v>
      </c>
      <c r="AT787">
        <v>20</v>
      </c>
      <c r="AU787">
        <v>20</v>
      </c>
      <c r="AV787">
        <v>15</v>
      </c>
      <c r="AW787">
        <v>17</v>
      </c>
      <c r="AX787">
        <v>8</v>
      </c>
      <c r="AY787">
        <v>1</v>
      </c>
      <c r="AZ787">
        <v>2</v>
      </c>
      <c r="BA787" s="42">
        <f t="shared" si="268"/>
        <v>3</v>
      </c>
      <c r="BB787">
        <v>1.33</v>
      </c>
      <c r="BC787">
        <v>35.4</v>
      </c>
      <c r="BD787" s="20">
        <v>43.5</v>
      </c>
      <c r="BE787" s="20">
        <f t="shared" si="269"/>
        <v>74.5</v>
      </c>
      <c r="BF787" s="20">
        <f t="shared" si="270"/>
        <v>18.13755325623859</v>
      </c>
      <c r="BG787">
        <v>60</v>
      </c>
      <c r="BH787">
        <v>79</v>
      </c>
      <c r="BI787">
        <v>74</v>
      </c>
      <c r="BJ787" s="41">
        <f t="shared" si="271"/>
        <v>0.44776119402985076</v>
      </c>
      <c r="BK787">
        <v>32</v>
      </c>
      <c r="BL787">
        <v>32</v>
      </c>
      <c r="BM787">
        <v>18</v>
      </c>
      <c r="BN787" s="42">
        <f t="shared" si="272"/>
        <v>14</v>
      </c>
      <c r="BO787">
        <v>5</v>
      </c>
      <c r="BP787">
        <v>6</v>
      </c>
      <c r="BQ787">
        <v>5</v>
      </c>
      <c r="BR787">
        <v>9</v>
      </c>
      <c r="BS787" s="41">
        <f t="shared" si="273"/>
        <v>3.7037037037037035E-2</v>
      </c>
      <c r="BT787">
        <v>40</v>
      </c>
      <c r="BU787">
        <v>63</v>
      </c>
      <c r="BV787" s="41">
        <f t="shared" si="274"/>
        <v>0.38834951456310679</v>
      </c>
      <c r="BW787">
        <v>13</v>
      </c>
      <c r="BX787">
        <v>25</v>
      </c>
      <c r="BY787">
        <v>16</v>
      </c>
      <c r="BZ787">
        <v>17</v>
      </c>
      <c r="CA787">
        <v>11</v>
      </c>
      <c r="CB787">
        <v>21</v>
      </c>
      <c r="CC787">
        <v>17</v>
      </c>
      <c r="CD787">
        <v>16</v>
      </c>
      <c r="CE787">
        <v>16</v>
      </c>
      <c r="CF787">
        <v>26</v>
      </c>
      <c r="CG787">
        <v>14</v>
      </c>
      <c r="CH787">
        <v>34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12</v>
      </c>
      <c r="DH787">
        <v>2</v>
      </c>
      <c r="DI787">
        <v>1</v>
      </c>
      <c r="DJ787">
        <v>2</v>
      </c>
      <c r="DK787">
        <v>2</v>
      </c>
      <c r="DL787">
        <v>0</v>
      </c>
      <c r="DM787">
        <v>1</v>
      </c>
      <c r="DN787">
        <v>1</v>
      </c>
      <c r="DO787">
        <v>0</v>
      </c>
      <c r="DP787" s="42">
        <f t="shared" si="275"/>
        <v>-1</v>
      </c>
      <c r="DQ787" s="20">
        <v>-2.2789999999999999</v>
      </c>
      <c r="DR787">
        <v>2</v>
      </c>
      <c r="DS787">
        <v>0</v>
      </c>
      <c r="DT787">
        <v>0</v>
      </c>
      <c r="DU787">
        <v>0</v>
      </c>
      <c r="DV787">
        <v>0</v>
      </c>
      <c r="DW787">
        <v>179</v>
      </c>
      <c r="DX787">
        <v>297</v>
      </c>
      <c r="DY787">
        <v>134</v>
      </c>
      <c r="DZ787">
        <v>234</v>
      </c>
      <c r="EA787">
        <v>109</v>
      </c>
      <c r="EB787">
        <v>165</v>
      </c>
      <c r="EC787">
        <v>7.41</v>
      </c>
      <c r="ED787">
        <v>13.05</v>
      </c>
      <c r="EE787">
        <v>8</v>
      </c>
      <c r="EF787">
        <v>10</v>
      </c>
      <c r="EG787" s="41">
        <f t="shared" si="276"/>
        <v>7.3394495412844041E-2</v>
      </c>
      <c r="EH787" s="43">
        <f t="shared" si="277"/>
        <v>0.93939393939393945</v>
      </c>
      <c r="EI787" s="44">
        <f t="shared" si="278"/>
        <v>1.0127884348067835</v>
      </c>
      <c r="EJ787">
        <v>180</v>
      </c>
      <c r="EK787">
        <v>296</v>
      </c>
      <c r="EL787">
        <v>136</v>
      </c>
      <c r="EM787">
        <v>233</v>
      </c>
      <c r="EN787">
        <v>111</v>
      </c>
      <c r="EO787">
        <v>165</v>
      </c>
      <c r="EP787">
        <v>8</v>
      </c>
      <c r="EQ787">
        <v>10</v>
      </c>
      <c r="ER787">
        <v>92</v>
      </c>
      <c r="ES787">
        <v>144</v>
      </c>
      <c r="ET787">
        <v>38</v>
      </c>
      <c r="EU787">
        <v>58</v>
      </c>
      <c r="EV787">
        <v>4</v>
      </c>
      <c r="EW787">
        <v>5</v>
      </c>
      <c r="EX787">
        <v>15</v>
      </c>
      <c r="EY787">
        <v>13</v>
      </c>
      <c r="EZ787">
        <v>-0.4</v>
      </c>
      <c r="FA787">
        <v>0.1</v>
      </c>
      <c r="FB787">
        <v>-0.2</v>
      </c>
      <c r="FC787" s="20">
        <v>-1.9</v>
      </c>
      <c r="FD787" s="26">
        <f t="shared" si="279"/>
        <v>-9.0476190476190474E-2</v>
      </c>
      <c r="FE787">
        <v>1.9300000000000001E-2</v>
      </c>
      <c r="FF787">
        <v>-0.04</v>
      </c>
      <c r="FG787">
        <v>-0.02</v>
      </c>
      <c r="FH787">
        <v>-7.0000000000000007E-2</v>
      </c>
      <c r="FL787" s="42">
        <f t="shared" si="280"/>
        <v>45</v>
      </c>
      <c r="FM787" s="20">
        <f t="shared" si="281"/>
        <v>18.5</v>
      </c>
      <c r="FN787" s="41">
        <v>0</v>
      </c>
      <c r="FO787" s="20">
        <f t="shared" si="282"/>
        <v>2.6</v>
      </c>
      <c r="FP787" s="20">
        <f t="shared" si="283"/>
        <v>2.5442</v>
      </c>
      <c r="FQ787" s="20">
        <f t="shared" si="284"/>
        <v>115.88557516737676</v>
      </c>
      <c r="FR787">
        <v>19</v>
      </c>
      <c r="FS787" t="s">
        <v>1035</v>
      </c>
      <c r="FT787">
        <v>307</v>
      </c>
      <c r="FV787" t="s">
        <v>751</v>
      </c>
      <c r="FW787" s="45">
        <v>650000</v>
      </c>
      <c r="FX787" s="45">
        <v>612500</v>
      </c>
      <c r="FY787">
        <v>84</v>
      </c>
      <c r="FZ787">
        <v>6</v>
      </c>
      <c r="GA787">
        <v>16</v>
      </c>
      <c r="GB787">
        <v>22</v>
      </c>
      <c r="GC787">
        <v>-4</v>
      </c>
      <c r="GD787">
        <v>12</v>
      </c>
      <c r="GE787">
        <v>102</v>
      </c>
      <c r="GF787">
        <v>1046</v>
      </c>
      <c r="GG787">
        <v>0.2</v>
      </c>
      <c r="GH787">
        <v>0.8</v>
      </c>
      <c r="GI787">
        <v>1</v>
      </c>
      <c r="GJ787" s="42">
        <f t="shared" si="285"/>
        <v>2.6</v>
      </c>
    </row>
    <row r="788" spans="1:192" x14ac:dyDescent="0.45">
      <c r="A788" s="40">
        <v>35459</v>
      </c>
      <c r="B788" t="s">
        <v>3874</v>
      </c>
      <c r="C788" t="s">
        <v>3798</v>
      </c>
      <c r="D788" t="s">
        <v>107</v>
      </c>
      <c r="E788" t="s">
        <v>107</v>
      </c>
      <c r="F788">
        <v>73</v>
      </c>
      <c r="G788">
        <v>187</v>
      </c>
      <c r="H788">
        <v>2015</v>
      </c>
      <c r="I788">
        <v>1</v>
      </c>
      <c r="J788">
        <v>25</v>
      </c>
      <c r="K788" t="s">
        <v>202</v>
      </c>
      <c r="L788">
        <v>2016</v>
      </c>
      <c r="M788">
        <v>21</v>
      </c>
      <c r="N788">
        <v>2</v>
      </c>
      <c r="O788">
        <v>8478458</v>
      </c>
      <c r="P788" t="s">
        <v>3875</v>
      </c>
      <c r="Q788" t="s">
        <v>3876</v>
      </c>
      <c r="R788" t="s">
        <v>3877</v>
      </c>
      <c r="S788" t="s">
        <v>2783</v>
      </c>
      <c r="T788" t="s">
        <v>716</v>
      </c>
      <c r="U788" t="s">
        <v>285</v>
      </c>
      <c r="V788">
        <v>31</v>
      </c>
      <c r="W788">
        <v>5</v>
      </c>
      <c r="X788">
        <v>9</v>
      </c>
      <c r="Y788">
        <v>6</v>
      </c>
      <c r="Z788">
        <v>14</v>
      </c>
      <c r="AA788">
        <v>16</v>
      </c>
      <c r="AB788">
        <v>77</v>
      </c>
      <c r="AC788" s="26">
        <f t="shared" si="264"/>
        <v>0.45161290322580644</v>
      </c>
      <c r="AD788" s="20">
        <f t="shared" si="265"/>
        <v>14</v>
      </c>
      <c r="AE788" s="20">
        <v>5.1589999999999998</v>
      </c>
      <c r="AF788">
        <v>5</v>
      </c>
      <c r="AG788">
        <v>-0.1</v>
      </c>
      <c r="AH788">
        <v>2</v>
      </c>
      <c r="AI788">
        <v>519</v>
      </c>
      <c r="AJ788">
        <v>22919</v>
      </c>
      <c r="AK788" s="20">
        <v>381.98333333332999</v>
      </c>
      <c r="AL788">
        <v>381.98</v>
      </c>
      <c r="AM788">
        <v>382</v>
      </c>
      <c r="AN788" s="26">
        <f t="shared" si="266"/>
        <v>12.322043010752688</v>
      </c>
      <c r="AO788">
        <v>20.67</v>
      </c>
      <c r="AP788" s="41">
        <f t="shared" si="267"/>
        <v>0.63636363636363635</v>
      </c>
      <c r="AQ788">
        <v>75</v>
      </c>
      <c r="AR788">
        <v>75</v>
      </c>
      <c r="AS788">
        <v>75</v>
      </c>
      <c r="AT788">
        <v>63</v>
      </c>
      <c r="AU788">
        <v>63</v>
      </c>
      <c r="AV788">
        <v>38</v>
      </c>
      <c r="AW788">
        <v>41</v>
      </c>
      <c r="AX788">
        <v>13</v>
      </c>
      <c r="AY788">
        <v>2</v>
      </c>
      <c r="AZ788">
        <v>3</v>
      </c>
      <c r="BA788" s="42">
        <f t="shared" si="268"/>
        <v>5</v>
      </c>
      <c r="BB788">
        <v>3.37</v>
      </c>
      <c r="BC788">
        <v>31.526299999999999</v>
      </c>
      <c r="BD788" s="20">
        <v>100.3</v>
      </c>
      <c r="BE788" s="20">
        <f t="shared" si="269"/>
        <v>175.3</v>
      </c>
      <c r="BF788" s="20">
        <f t="shared" si="270"/>
        <v>27.535473061416827</v>
      </c>
      <c r="BG788">
        <v>132</v>
      </c>
      <c r="BH788">
        <v>115</v>
      </c>
      <c r="BI788">
        <v>117</v>
      </c>
      <c r="BJ788" s="41">
        <f t="shared" si="271"/>
        <v>0.53012048192771088</v>
      </c>
      <c r="BK788">
        <v>20</v>
      </c>
      <c r="BL788">
        <v>20</v>
      </c>
      <c r="BM788">
        <v>32</v>
      </c>
      <c r="BN788" s="42">
        <f t="shared" si="272"/>
        <v>-12</v>
      </c>
      <c r="BO788">
        <v>25</v>
      </c>
      <c r="BP788">
        <v>12</v>
      </c>
      <c r="BQ788">
        <v>14</v>
      </c>
      <c r="BR788">
        <v>9</v>
      </c>
      <c r="BS788" s="41">
        <f t="shared" si="273"/>
        <v>3.3457249070631967E-2</v>
      </c>
      <c r="BT788">
        <v>18</v>
      </c>
      <c r="BU788">
        <v>21</v>
      </c>
      <c r="BV788" s="41">
        <f t="shared" si="274"/>
        <v>0.46153846153846156</v>
      </c>
      <c r="BW788">
        <v>3</v>
      </c>
      <c r="BX788">
        <v>5</v>
      </c>
      <c r="BY788">
        <v>3</v>
      </c>
      <c r="BZ788">
        <v>5</v>
      </c>
      <c r="CA788">
        <v>12</v>
      </c>
      <c r="CB788">
        <v>11</v>
      </c>
      <c r="CC788">
        <v>1</v>
      </c>
      <c r="CD788">
        <v>4</v>
      </c>
      <c r="CE788">
        <v>12</v>
      </c>
      <c r="CF788">
        <v>14</v>
      </c>
      <c r="CG788">
        <v>12</v>
      </c>
      <c r="CH788">
        <v>10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3</v>
      </c>
      <c r="CW788">
        <v>1</v>
      </c>
      <c r="CX788">
        <v>1</v>
      </c>
      <c r="CY788">
        <v>4</v>
      </c>
      <c r="CZ788">
        <v>19</v>
      </c>
      <c r="DA788">
        <v>2</v>
      </c>
      <c r="DB788">
        <v>0</v>
      </c>
      <c r="DC788">
        <v>3</v>
      </c>
      <c r="DD788">
        <v>4</v>
      </c>
      <c r="DE788">
        <v>1</v>
      </c>
      <c r="DF788">
        <v>1</v>
      </c>
      <c r="DG788">
        <v>27</v>
      </c>
      <c r="DH788">
        <v>1</v>
      </c>
      <c r="DI788">
        <v>3</v>
      </c>
      <c r="DJ788">
        <v>1</v>
      </c>
      <c r="DK788">
        <v>1</v>
      </c>
      <c r="DL788">
        <v>0</v>
      </c>
      <c r="DM788">
        <v>3</v>
      </c>
      <c r="DN788">
        <v>3</v>
      </c>
      <c r="DO788">
        <v>0</v>
      </c>
      <c r="DP788" s="42">
        <f t="shared" si="275"/>
        <v>2</v>
      </c>
      <c r="DQ788" s="20">
        <v>0.77400000000000002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364</v>
      </c>
      <c r="DX788">
        <v>338</v>
      </c>
      <c r="DY788">
        <v>265</v>
      </c>
      <c r="DZ788">
        <v>260</v>
      </c>
      <c r="EA788">
        <v>186</v>
      </c>
      <c r="EB788">
        <v>178</v>
      </c>
      <c r="EC788">
        <v>17.07</v>
      </c>
      <c r="ED788">
        <v>13.47</v>
      </c>
      <c r="EE788">
        <v>22</v>
      </c>
      <c r="EF788">
        <v>13</v>
      </c>
      <c r="EG788" s="41">
        <f t="shared" si="276"/>
        <v>0.11827956989247312</v>
      </c>
      <c r="EH788" s="43">
        <f t="shared" si="277"/>
        <v>0.9269662921348315</v>
      </c>
      <c r="EI788" s="44">
        <f t="shared" si="278"/>
        <v>1.0452458620273046</v>
      </c>
      <c r="EJ788">
        <v>365</v>
      </c>
      <c r="EK788">
        <v>339</v>
      </c>
      <c r="EL788">
        <v>265</v>
      </c>
      <c r="EM788">
        <v>260</v>
      </c>
      <c r="EN788">
        <v>186</v>
      </c>
      <c r="EO788">
        <v>179</v>
      </c>
      <c r="EP788">
        <v>22</v>
      </c>
      <c r="EQ788">
        <v>13</v>
      </c>
      <c r="ER788">
        <v>178</v>
      </c>
      <c r="ES788">
        <v>141</v>
      </c>
      <c r="ET788">
        <v>54</v>
      </c>
      <c r="EU788">
        <v>57</v>
      </c>
      <c r="EV788">
        <v>10</v>
      </c>
      <c r="EW788">
        <v>9</v>
      </c>
      <c r="EX788">
        <v>23</v>
      </c>
      <c r="EY788">
        <v>21</v>
      </c>
      <c r="EZ788">
        <v>0.9</v>
      </c>
      <c r="FA788">
        <v>0.60000000000000009</v>
      </c>
      <c r="FB788">
        <v>1.5</v>
      </c>
      <c r="FC788" s="20">
        <v>13.12</v>
      </c>
      <c r="FD788" s="26">
        <f t="shared" si="279"/>
        <v>0.4232258064516129</v>
      </c>
      <c r="FE788">
        <v>1.496</v>
      </c>
      <c r="FF788">
        <v>-0.03</v>
      </c>
      <c r="FG788">
        <v>0.14000000000000001</v>
      </c>
      <c r="FH788">
        <v>0.11</v>
      </c>
      <c r="FL788" s="42">
        <f t="shared" si="280"/>
        <v>31</v>
      </c>
      <c r="FM788" s="20">
        <f t="shared" si="281"/>
        <v>34</v>
      </c>
      <c r="FN788" s="41">
        <v>4.9350024100000001E-2</v>
      </c>
      <c r="FO788" s="20">
        <f t="shared" si="282"/>
        <v>13.8</v>
      </c>
      <c r="FP788" s="20">
        <f t="shared" si="283"/>
        <v>14.1548</v>
      </c>
      <c r="FQ788" s="20">
        <f t="shared" si="284"/>
        <v>110.26755327504057</v>
      </c>
      <c r="FV788" t="s">
        <v>751</v>
      </c>
      <c r="FW788" s="45">
        <v>925000</v>
      </c>
      <c r="FX788" s="45">
        <v>894166</v>
      </c>
      <c r="FY788">
        <v>32</v>
      </c>
      <c r="FZ788">
        <v>5</v>
      </c>
      <c r="GA788">
        <v>9</v>
      </c>
      <c r="GB788">
        <v>14</v>
      </c>
      <c r="GC788">
        <v>4</v>
      </c>
      <c r="GD788">
        <v>2</v>
      </c>
      <c r="GE788">
        <v>39</v>
      </c>
      <c r="GF788">
        <v>390</v>
      </c>
      <c r="GG788">
        <v>0.9</v>
      </c>
      <c r="GH788">
        <v>0.5</v>
      </c>
      <c r="GI788">
        <v>1.4</v>
      </c>
      <c r="GJ788" s="42">
        <f t="shared" si="285"/>
        <v>13.8</v>
      </c>
    </row>
    <row r="789" spans="1:192" x14ac:dyDescent="0.45">
      <c r="A789" s="40">
        <v>35630</v>
      </c>
      <c r="B789" t="s">
        <v>2096</v>
      </c>
      <c r="C789" t="s">
        <v>282</v>
      </c>
      <c r="D789" t="s">
        <v>107</v>
      </c>
      <c r="E789" t="s">
        <v>107</v>
      </c>
      <c r="F789">
        <v>74</v>
      </c>
      <c r="G789">
        <v>209</v>
      </c>
      <c r="H789">
        <v>2015</v>
      </c>
      <c r="I789">
        <v>1</v>
      </c>
      <c r="J789">
        <v>8</v>
      </c>
      <c r="K789" t="s">
        <v>92</v>
      </c>
      <c r="L789">
        <v>2016</v>
      </c>
      <c r="M789">
        <v>20</v>
      </c>
      <c r="N789">
        <v>2</v>
      </c>
      <c r="O789">
        <v>8478460</v>
      </c>
      <c r="P789" t="s">
        <v>3878</v>
      </c>
      <c r="Q789" t="s">
        <v>3879</v>
      </c>
      <c r="R789" t="s">
        <v>3880</v>
      </c>
      <c r="S789" t="s">
        <v>855</v>
      </c>
      <c r="T789" t="s">
        <v>720</v>
      </c>
      <c r="U789" t="s">
        <v>159</v>
      </c>
      <c r="V789">
        <v>77</v>
      </c>
      <c r="W789">
        <v>16</v>
      </c>
      <c r="X789">
        <v>21</v>
      </c>
      <c r="Y789">
        <v>12</v>
      </c>
      <c r="Z789">
        <v>37</v>
      </c>
      <c r="AA789">
        <v>6</v>
      </c>
      <c r="AB789">
        <v>45</v>
      </c>
      <c r="AC789" s="26">
        <f t="shared" si="264"/>
        <v>0.48051948051948051</v>
      </c>
      <c r="AD789" s="20">
        <f t="shared" si="265"/>
        <v>-9.3974358974358978</v>
      </c>
      <c r="AE789" s="20">
        <v>14.403</v>
      </c>
      <c r="AF789">
        <v>8</v>
      </c>
      <c r="AG789">
        <v>11.7</v>
      </c>
      <c r="AH789">
        <v>16</v>
      </c>
      <c r="AI789">
        <v>2047</v>
      </c>
      <c r="AJ789">
        <v>104301</v>
      </c>
      <c r="AK789" s="20">
        <v>1738.35</v>
      </c>
      <c r="AL789">
        <v>1738.35</v>
      </c>
      <c r="AM789">
        <v>1738</v>
      </c>
      <c r="AN789" s="26">
        <f t="shared" si="266"/>
        <v>22.575974025974023</v>
      </c>
      <c r="AO789">
        <v>37.25</v>
      </c>
      <c r="AP789" s="41">
        <f t="shared" si="267"/>
        <v>0.41111111111111109</v>
      </c>
      <c r="AQ789">
        <v>383</v>
      </c>
      <c r="AR789">
        <v>383</v>
      </c>
      <c r="AS789">
        <v>383</v>
      </c>
      <c r="AT789">
        <v>283</v>
      </c>
      <c r="AU789">
        <v>283</v>
      </c>
      <c r="AV789">
        <v>207</v>
      </c>
      <c r="AW789">
        <v>136</v>
      </c>
      <c r="AX789">
        <v>28</v>
      </c>
      <c r="AY789">
        <v>5</v>
      </c>
      <c r="AZ789">
        <v>23</v>
      </c>
      <c r="BA789" s="42">
        <f t="shared" si="268"/>
        <v>28</v>
      </c>
      <c r="BB789">
        <v>11.57</v>
      </c>
      <c r="BC789">
        <v>41.879199999999997</v>
      </c>
      <c r="BD789" s="20">
        <v>248.9</v>
      </c>
      <c r="BE789" s="20">
        <f t="shared" si="269"/>
        <v>631.9</v>
      </c>
      <c r="BF789" s="20">
        <f t="shared" si="270"/>
        <v>21.810337388903271</v>
      </c>
      <c r="BG789">
        <v>747</v>
      </c>
      <c r="BH789">
        <v>648</v>
      </c>
      <c r="BI789">
        <v>429</v>
      </c>
      <c r="BJ789" s="41">
        <f t="shared" si="271"/>
        <v>0.63520408163265307</v>
      </c>
      <c r="BK789">
        <v>58</v>
      </c>
      <c r="BL789">
        <v>58</v>
      </c>
      <c r="BM789">
        <v>67</v>
      </c>
      <c r="BN789" s="42">
        <f t="shared" si="272"/>
        <v>-9</v>
      </c>
      <c r="BO789">
        <v>76</v>
      </c>
      <c r="BP789">
        <v>42</v>
      </c>
      <c r="BQ789">
        <v>32</v>
      </c>
      <c r="BR789">
        <v>92</v>
      </c>
      <c r="BS789" s="41">
        <f t="shared" si="273"/>
        <v>7.5720164609053495E-2</v>
      </c>
      <c r="BT789">
        <v>0</v>
      </c>
      <c r="BU789">
        <v>0</v>
      </c>
      <c r="BV789" s="41">
        <f t="shared" si="274"/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3</v>
      </c>
      <c r="CL789">
        <v>3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2</v>
      </c>
      <c r="CS789">
        <v>2</v>
      </c>
      <c r="CT789">
        <v>1</v>
      </c>
      <c r="CU789">
        <v>0</v>
      </c>
      <c r="CV789">
        <v>10</v>
      </c>
      <c r="CW789">
        <v>2</v>
      </c>
      <c r="CX789">
        <v>2</v>
      </c>
      <c r="CY789">
        <v>11</v>
      </c>
      <c r="CZ789">
        <v>61</v>
      </c>
      <c r="DA789">
        <v>7</v>
      </c>
      <c r="DB789">
        <v>0</v>
      </c>
      <c r="DC789">
        <v>39</v>
      </c>
      <c r="DD789">
        <v>35</v>
      </c>
      <c r="DE789">
        <v>2</v>
      </c>
      <c r="DF789">
        <v>0</v>
      </c>
      <c r="DG789">
        <v>124</v>
      </c>
      <c r="DH789">
        <v>8</v>
      </c>
      <c r="DI789">
        <v>15</v>
      </c>
      <c r="DJ789">
        <v>9</v>
      </c>
      <c r="DK789">
        <v>9</v>
      </c>
      <c r="DL789">
        <v>0</v>
      </c>
      <c r="DM789">
        <v>13</v>
      </c>
      <c r="DN789">
        <v>13</v>
      </c>
      <c r="DO789">
        <v>0</v>
      </c>
      <c r="DP789" s="42">
        <f t="shared" si="275"/>
        <v>7</v>
      </c>
      <c r="DQ789" s="20">
        <v>10.643000000000001</v>
      </c>
      <c r="DR789">
        <v>8</v>
      </c>
      <c r="DS789">
        <v>0</v>
      </c>
      <c r="DT789">
        <v>0</v>
      </c>
      <c r="DU789">
        <v>0</v>
      </c>
      <c r="DV789">
        <v>0</v>
      </c>
      <c r="DW789">
        <v>1909</v>
      </c>
      <c r="DX789">
        <v>1494</v>
      </c>
      <c r="DY789">
        <v>1474</v>
      </c>
      <c r="DZ789">
        <v>1123</v>
      </c>
      <c r="EA789">
        <v>1082</v>
      </c>
      <c r="EB789">
        <v>835</v>
      </c>
      <c r="EC789">
        <v>89.64</v>
      </c>
      <c r="ED789">
        <v>80.87</v>
      </c>
      <c r="EE789">
        <v>90</v>
      </c>
      <c r="EF789">
        <v>70</v>
      </c>
      <c r="EG789" s="41">
        <f t="shared" si="276"/>
        <v>8.3179297597042512E-2</v>
      </c>
      <c r="EH789" s="43">
        <f t="shared" si="277"/>
        <v>0.91616766467065869</v>
      </c>
      <c r="EI789" s="44">
        <f t="shared" si="278"/>
        <v>0.99934696226770114</v>
      </c>
      <c r="EJ789">
        <v>1910</v>
      </c>
      <c r="EK789">
        <v>1496</v>
      </c>
      <c r="EL789">
        <v>1475</v>
      </c>
      <c r="EM789">
        <v>1123</v>
      </c>
      <c r="EN789">
        <v>1083</v>
      </c>
      <c r="EO789">
        <v>835</v>
      </c>
      <c r="EP789">
        <v>90</v>
      </c>
      <c r="EQ789">
        <v>70</v>
      </c>
      <c r="ER789">
        <v>912</v>
      </c>
      <c r="ES789">
        <v>787</v>
      </c>
      <c r="ET789">
        <v>350</v>
      </c>
      <c r="EU789">
        <v>323</v>
      </c>
      <c r="EV789">
        <v>47</v>
      </c>
      <c r="EW789">
        <v>37</v>
      </c>
      <c r="EX789">
        <v>73</v>
      </c>
      <c r="EY789">
        <v>98</v>
      </c>
      <c r="EZ789">
        <v>3.4</v>
      </c>
      <c r="FA789">
        <v>4.2</v>
      </c>
      <c r="FB789">
        <v>7.5</v>
      </c>
      <c r="FC789" s="20">
        <v>59.92</v>
      </c>
      <c r="FD789" s="26">
        <f t="shared" si="279"/>
        <v>0.7781818181818182</v>
      </c>
      <c r="FE789">
        <v>4.1395999999999997</v>
      </c>
      <c r="FF789">
        <v>0.27</v>
      </c>
      <c r="FG789">
        <v>7.0000000000000007E-2</v>
      </c>
      <c r="FH789">
        <v>0.33</v>
      </c>
      <c r="FI789">
        <v>1</v>
      </c>
      <c r="FJ789">
        <v>0</v>
      </c>
      <c r="FK789">
        <v>0</v>
      </c>
      <c r="FL789" s="42">
        <f t="shared" si="280"/>
        <v>166</v>
      </c>
      <c r="FM789" s="20">
        <f t="shared" si="281"/>
        <v>11.25</v>
      </c>
      <c r="FN789" s="41">
        <v>7.7449822900000007E-2</v>
      </c>
      <c r="FO789" s="20">
        <f t="shared" si="282"/>
        <v>35.4</v>
      </c>
      <c r="FP789" s="20">
        <f t="shared" si="283"/>
        <v>39.128599999999999</v>
      </c>
      <c r="FQ789" s="20">
        <f t="shared" si="284"/>
        <v>117.45620847355252</v>
      </c>
      <c r="FR789">
        <v>4</v>
      </c>
      <c r="FS789" t="s">
        <v>314</v>
      </c>
      <c r="FT789">
        <v>87</v>
      </c>
      <c r="FV789" t="s">
        <v>751</v>
      </c>
      <c r="FW789" s="45">
        <v>925000</v>
      </c>
      <c r="FX789" s="45">
        <v>925000</v>
      </c>
      <c r="FY789">
        <v>155</v>
      </c>
      <c r="FZ789">
        <v>27</v>
      </c>
      <c r="GA789">
        <v>57</v>
      </c>
      <c r="GB789">
        <v>84</v>
      </c>
      <c r="GC789">
        <v>25</v>
      </c>
      <c r="GD789">
        <v>30</v>
      </c>
      <c r="GE789">
        <v>395</v>
      </c>
      <c r="GF789">
        <v>3369</v>
      </c>
      <c r="GG789">
        <v>7.9</v>
      </c>
      <c r="GH789">
        <v>8.6999999999999993</v>
      </c>
      <c r="GI789">
        <v>16.600000000000001</v>
      </c>
      <c r="GJ789" s="42">
        <f t="shared" si="285"/>
        <v>35.4</v>
      </c>
    </row>
    <row r="790" spans="1:192" x14ac:dyDescent="0.45">
      <c r="A790" s="40">
        <v>35466</v>
      </c>
      <c r="B790" t="s">
        <v>3881</v>
      </c>
      <c r="C790" t="s">
        <v>126</v>
      </c>
      <c r="D790" t="s">
        <v>91</v>
      </c>
      <c r="E790" t="s">
        <v>91</v>
      </c>
      <c r="F790">
        <v>76</v>
      </c>
      <c r="G790">
        <v>208</v>
      </c>
      <c r="H790">
        <v>2015</v>
      </c>
      <c r="I790">
        <v>4</v>
      </c>
      <c r="J790">
        <v>96</v>
      </c>
      <c r="K790" t="s">
        <v>202</v>
      </c>
      <c r="L790">
        <v>2017</v>
      </c>
      <c r="M790">
        <v>20</v>
      </c>
      <c r="N790">
        <v>1</v>
      </c>
      <c r="O790">
        <v>8478462</v>
      </c>
      <c r="P790" t="s">
        <v>3882</v>
      </c>
      <c r="Q790" t="s">
        <v>3883</v>
      </c>
      <c r="R790" t="s">
        <v>1324</v>
      </c>
      <c r="S790" t="s">
        <v>1454</v>
      </c>
      <c r="T790" t="s">
        <v>716</v>
      </c>
      <c r="U790" t="s">
        <v>343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27</v>
      </c>
      <c r="AB790">
        <v>65</v>
      </c>
      <c r="AC790" s="26">
        <f t="shared" si="264"/>
        <v>0</v>
      </c>
      <c r="AD790" s="20">
        <f t="shared" si="265"/>
        <v>0</v>
      </c>
      <c r="AE790" s="20">
        <v>0</v>
      </c>
      <c r="AF790">
        <v>-1</v>
      </c>
      <c r="AG790">
        <v>-0.2</v>
      </c>
      <c r="AH790">
        <v>0</v>
      </c>
      <c r="AI790">
        <v>16</v>
      </c>
      <c r="AJ790">
        <v>646</v>
      </c>
      <c r="AK790" s="20">
        <v>10.766666666667</v>
      </c>
      <c r="AL790">
        <v>10.77</v>
      </c>
      <c r="AM790">
        <v>11</v>
      </c>
      <c r="AN790" s="26">
        <f t="shared" si="266"/>
        <v>10.766666666666667</v>
      </c>
      <c r="AO790">
        <v>17.95</v>
      </c>
      <c r="AP790" s="41">
        <f t="shared" si="267"/>
        <v>0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 s="42">
        <f t="shared" si="268"/>
        <v>0</v>
      </c>
      <c r="BB790">
        <v>0.02</v>
      </c>
      <c r="BC790">
        <v>50</v>
      </c>
      <c r="BD790" s="20">
        <v>0</v>
      </c>
      <c r="BE790" s="20">
        <f t="shared" si="269"/>
        <v>2</v>
      </c>
      <c r="BF790" s="20">
        <f t="shared" si="270"/>
        <v>11.142061281337048</v>
      </c>
      <c r="BG790">
        <v>5</v>
      </c>
      <c r="BH790">
        <v>4</v>
      </c>
      <c r="BI790">
        <v>1</v>
      </c>
      <c r="BJ790" s="41">
        <f t="shared" si="271"/>
        <v>0.83333333333333337</v>
      </c>
      <c r="BK790">
        <v>2</v>
      </c>
      <c r="BL790">
        <v>2</v>
      </c>
      <c r="BM790">
        <v>0</v>
      </c>
      <c r="BN790" s="42">
        <f t="shared" si="272"/>
        <v>2</v>
      </c>
      <c r="BO790">
        <v>0</v>
      </c>
      <c r="BP790">
        <v>0</v>
      </c>
      <c r="BQ790">
        <v>1</v>
      </c>
      <c r="BR790">
        <v>0</v>
      </c>
      <c r="BS790" s="41">
        <f t="shared" si="273"/>
        <v>0</v>
      </c>
      <c r="BT790">
        <v>6</v>
      </c>
      <c r="BU790">
        <v>4</v>
      </c>
      <c r="BV790" s="41">
        <f t="shared" si="274"/>
        <v>0.6</v>
      </c>
      <c r="BW790">
        <v>0</v>
      </c>
      <c r="BX790">
        <v>1</v>
      </c>
      <c r="BY790">
        <v>3</v>
      </c>
      <c r="BZ790">
        <v>1</v>
      </c>
      <c r="CA790">
        <v>3</v>
      </c>
      <c r="CB790">
        <v>2</v>
      </c>
      <c r="CC790">
        <v>0</v>
      </c>
      <c r="CD790">
        <v>0</v>
      </c>
      <c r="CE790">
        <v>6</v>
      </c>
      <c r="CF790">
        <v>3</v>
      </c>
      <c r="CG790">
        <v>3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0</v>
      </c>
      <c r="DK790">
        <v>0</v>
      </c>
      <c r="DL790">
        <v>0</v>
      </c>
      <c r="DM790">
        <v>2</v>
      </c>
      <c r="DN790">
        <v>2</v>
      </c>
      <c r="DO790">
        <v>0</v>
      </c>
      <c r="DP790" s="42">
        <f t="shared" si="275"/>
        <v>2</v>
      </c>
      <c r="DQ790" s="20">
        <v>0.98899999999999999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10</v>
      </c>
      <c r="DX790">
        <v>12</v>
      </c>
      <c r="DY790">
        <v>7</v>
      </c>
      <c r="DZ790">
        <v>9</v>
      </c>
      <c r="EA790">
        <v>6</v>
      </c>
      <c r="EB790">
        <v>7</v>
      </c>
      <c r="EC790">
        <v>0.34</v>
      </c>
      <c r="ED790">
        <v>0.4</v>
      </c>
      <c r="EE790">
        <v>0</v>
      </c>
      <c r="EF790">
        <v>1</v>
      </c>
      <c r="EG790" s="41">
        <f t="shared" si="276"/>
        <v>0</v>
      </c>
      <c r="EH790" s="43">
        <f t="shared" si="277"/>
        <v>0.85714285714285721</v>
      </c>
      <c r="EI790" s="44">
        <f t="shared" si="278"/>
        <v>0.85714285714285721</v>
      </c>
      <c r="EJ790">
        <v>11</v>
      </c>
      <c r="EK790">
        <v>12</v>
      </c>
      <c r="EL790">
        <v>8</v>
      </c>
      <c r="EM790">
        <v>9</v>
      </c>
      <c r="EN790">
        <v>7</v>
      </c>
      <c r="EO790">
        <v>7</v>
      </c>
      <c r="EP790">
        <v>0</v>
      </c>
      <c r="EQ790">
        <v>1</v>
      </c>
      <c r="ER790">
        <v>3</v>
      </c>
      <c r="ES790">
        <v>5</v>
      </c>
      <c r="ET790">
        <v>1</v>
      </c>
      <c r="EU790">
        <v>2</v>
      </c>
      <c r="EV790">
        <v>0</v>
      </c>
      <c r="EW790">
        <v>0</v>
      </c>
      <c r="EX790">
        <v>1</v>
      </c>
      <c r="EY790">
        <v>2</v>
      </c>
      <c r="EZ790">
        <v>0</v>
      </c>
      <c r="FA790">
        <v>0</v>
      </c>
      <c r="FB790">
        <v>-0.1</v>
      </c>
      <c r="FC790" s="20">
        <v>0.14000000000000001</v>
      </c>
      <c r="FD790" s="26">
        <f t="shared" si="279"/>
        <v>0.14000000000000001</v>
      </c>
      <c r="FE790">
        <v>6.0000000000000006E-4</v>
      </c>
      <c r="FF790">
        <v>0</v>
      </c>
      <c r="FG790">
        <v>0</v>
      </c>
      <c r="FH790">
        <v>0</v>
      </c>
      <c r="FL790" s="42">
        <f t="shared" si="280"/>
        <v>2</v>
      </c>
      <c r="FM790" s="20">
        <f t="shared" si="281"/>
        <v>0</v>
      </c>
      <c r="FN790" s="41">
        <v>0</v>
      </c>
      <c r="FO790" s="20">
        <f t="shared" si="282"/>
        <v>0</v>
      </c>
      <c r="FP790" s="20">
        <f t="shared" si="283"/>
        <v>0.1978</v>
      </c>
      <c r="FQ790" s="20">
        <f t="shared" si="284"/>
        <v>122.56267409470752</v>
      </c>
      <c r="FW790" s="45"/>
      <c r="FX790" s="45"/>
      <c r="FY790">
        <v>1</v>
      </c>
      <c r="FZ790">
        <v>0</v>
      </c>
      <c r="GA790">
        <v>0</v>
      </c>
      <c r="GB790">
        <v>0</v>
      </c>
      <c r="GC790">
        <v>-1</v>
      </c>
      <c r="GD790">
        <v>0</v>
      </c>
      <c r="GE790">
        <v>1</v>
      </c>
      <c r="GF790">
        <v>11</v>
      </c>
      <c r="GG790">
        <v>0</v>
      </c>
      <c r="GH790">
        <v>0</v>
      </c>
      <c r="GI790">
        <v>-0.1</v>
      </c>
      <c r="GJ790" s="42">
        <f t="shared" si="285"/>
        <v>0</v>
      </c>
    </row>
    <row r="791" spans="1:192" x14ac:dyDescent="0.45">
      <c r="A791" s="40">
        <v>33901</v>
      </c>
      <c r="B791" t="s">
        <v>1676</v>
      </c>
      <c r="C791" t="s">
        <v>362</v>
      </c>
      <c r="D791" t="s">
        <v>107</v>
      </c>
      <c r="E791" t="s">
        <v>107</v>
      </c>
      <c r="F791">
        <v>68</v>
      </c>
      <c r="G791">
        <v>176</v>
      </c>
      <c r="H791">
        <v>2011</v>
      </c>
      <c r="I791">
        <v>3</v>
      </c>
      <c r="J791">
        <v>91</v>
      </c>
      <c r="K791" t="s">
        <v>92</v>
      </c>
      <c r="L791">
        <v>2015</v>
      </c>
      <c r="M791">
        <v>25</v>
      </c>
      <c r="N791">
        <v>3</v>
      </c>
      <c r="O791">
        <v>8476415</v>
      </c>
      <c r="P791" t="s">
        <v>3884</v>
      </c>
      <c r="Q791" t="s">
        <v>3885</v>
      </c>
      <c r="R791" t="s">
        <v>3886</v>
      </c>
      <c r="S791" t="s">
        <v>1082</v>
      </c>
      <c r="T791" t="s">
        <v>716</v>
      </c>
      <c r="U791" t="s">
        <v>30</v>
      </c>
      <c r="V791">
        <v>3</v>
      </c>
      <c r="W791">
        <v>0</v>
      </c>
      <c r="X791">
        <v>1</v>
      </c>
      <c r="Y791">
        <v>0</v>
      </c>
      <c r="Z791">
        <v>1</v>
      </c>
      <c r="AA791">
        <v>28</v>
      </c>
      <c r="AB791">
        <v>75</v>
      </c>
      <c r="AC791" s="26">
        <f t="shared" si="264"/>
        <v>0.33333333333333331</v>
      </c>
      <c r="AD791" s="20">
        <f t="shared" si="265"/>
        <v>0.72727272727272729</v>
      </c>
      <c r="AE791" s="20">
        <v>0.29299999999999998</v>
      </c>
      <c r="AF791">
        <v>0</v>
      </c>
      <c r="AG791">
        <v>0.30000000000000004</v>
      </c>
      <c r="AH791">
        <v>0</v>
      </c>
      <c r="AI791">
        <v>48</v>
      </c>
      <c r="AJ791">
        <v>1985</v>
      </c>
      <c r="AK791" s="20">
        <v>33.083333333333002</v>
      </c>
      <c r="AL791">
        <v>33.08</v>
      </c>
      <c r="AM791">
        <v>33</v>
      </c>
      <c r="AN791" s="26">
        <f t="shared" si="266"/>
        <v>11.027777777777779</v>
      </c>
      <c r="AO791">
        <v>18.440000000000001</v>
      </c>
      <c r="AP791" s="41">
        <f t="shared" si="267"/>
        <v>1</v>
      </c>
      <c r="AQ791">
        <v>7</v>
      </c>
      <c r="AR791">
        <v>7</v>
      </c>
      <c r="AS791">
        <v>7</v>
      </c>
      <c r="AT791">
        <v>5</v>
      </c>
      <c r="AU791">
        <v>5</v>
      </c>
      <c r="AV791">
        <v>4</v>
      </c>
      <c r="AW791">
        <v>5</v>
      </c>
      <c r="AX791">
        <v>2</v>
      </c>
      <c r="AY791">
        <v>0</v>
      </c>
      <c r="AZ791">
        <v>0</v>
      </c>
      <c r="BA791" s="42">
        <f t="shared" si="268"/>
        <v>0</v>
      </c>
      <c r="BB791">
        <v>0.34</v>
      </c>
      <c r="BC791">
        <v>32.25</v>
      </c>
      <c r="BD791" s="20">
        <v>0</v>
      </c>
      <c r="BE791" s="20">
        <f t="shared" si="269"/>
        <v>7</v>
      </c>
      <c r="BF791" s="20">
        <f t="shared" si="270"/>
        <v>12.696493349455865</v>
      </c>
      <c r="BG791">
        <v>10</v>
      </c>
      <c r="BH791">
        <v>12</v>
      </c>
      <c r="BI791">
        <v>10</v>
      </c>
      <c r="BJ791" s="41">
        <f t="shared" si="271"/>
        <v>0.5</v>
      </c>
      <c r="BK791">
        <v>7</v>
      </c>
      <c r="BL791">
        <v>7</v>
      </c>
      <c r="BM791">
        <v>4</v>
      </c>
      <c r="BN791" s="42">
        <f t="shared" si="272"/>
        <v>3</v>
      </c>
      <c r="BO791">
        <v>1</v>
      </c>
      <c r="BP791">
        <v>0</v>
      </c>
      <c r="BQ791">
        <v>1</v>
      </c>
      <c r="BR791">
        <v>0</v>
      </c>
      <c r="BS791" s="41">
        <f t="shared" si="273"/>
        <v>0</v>
      </c>
      <c r="BT791">
        <v>0</v>
      </c>
      <c r="BU791">
        <v>0</v>
      </c>
      <c r="BV791" s="41">
        <f t="shared" si="274"/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 s="42">
        <f t="shared" si="275"/>
        <v>0</v>
      </c>
      <c r="DQ791" s="20">
        <v>-3.5000000000000003E-2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29</v>
      </c>
      <c r="DX791">
        <v>33</v>
      </c>
      <c r="DY791">
        <v>20</v>
      </c>
      <c r="DZ791">
        <v>26</v>
      </c>
      <c r="EA791">
        <v>15</v>
      </c>
      <c r="EB791">
        <v>17</v>
      </c>
      <c r="EC791">
        <v>0.76</v>
      </c>
      <c r="ED791">
        <v>1.25</v>
      </c>
      <c r="EE791">
        <v>1</v>
      </c>
      <c r="EF791">
        <v>1</v>
      </c>
      <c r="EG791" s="41">
        <f t="shared" si="276"/>
        <v>6.6666666666666666E-2</v>
      </c>
      <c r="EH791" s="43">
        <f t="shared" si="277"/>
        <v>0.94117647058823528</v>
      </c>
      <c r="EI791" s="44">
        <f t="shared" si="278"/>
        <v>1.0078431372549019</v>
      </c>
      <c r="EJ791">
        <v>29</v>
      </c>
      <c r="EK791">
        <v>33</v>
      </c>
      <c r="EL791">
        <v>20</v>
      </c>
      <c r="EM791">
        <v>26</v>
      </c>
      <c r="EN791">
        <v>15</v>
      </c>
      <c r="EO791">
        <v>17</v>
      </c>
      <c r="EP791">
        <v>1</v>
      </c>
      <c r="EQ791">
        <v>1</v>
      </c>
      <c r="ER791">
        <v>11</v>
      </c>
      <c r="ES791">
        <v>16</v>
      </c>
      <c r="ET791">
        <v>3</v>
      </c>
      <c r="EU791">
        <v>6</v>
      </c>
      <c r="EV791">
        <v>0</v>
      </c>
      <c r="EW791">
        <v>0</v>
      </c>
      <c r="EX791">
        <v>2</v>
      </c>
      <c r="EY791">
        <v>3</v>
      </c>
      <c r="EZ791">
        <v>0</v>
      </c>
      <c r="FA791">
        <v>0</v>
      </c>
      <c r="FB791">
        <v>0</v>
      </c>
      <c r="FC791" s="20">
        <v>0.7</v>
      </c>
      <c r="FD791" s="26">
        <f t="shared" si="279"/>
        <v>0.23333333333333331</v>
      </c>
      <c r="FE791">
        <v>9.6000000000000009E-3</v>
      </c>
      <c r="FF791">
        <v>0</v>
      </c>
      <c r="FG791">
        <v>0</v>
      </c>
      <c r="FH791">
        <v>0</v>
      </c>
      <c r="FL791" s="42">
        <f t="shared" si="280"/>
        <v>7</v>
      </c>
      <c r="FM791" s="20">
        <f t="shared" si="281"/>
        <v>0</v>
      </c>
      <c r="FN791" s="41">
        <v>0</v>
      </c>
      <c r="FO791" s="20">
        <f t="shared" si="282"/>
        <v>1</v>
      </c>
      <c r="FP791" s="20">
        <f t="shared" si="283"/>
        <v>0.99299999999999999</v>
      </c>
      <c r="FQ791" s="20">
        <f t="shared" si="284"/>
        <v>112.45465538089481</v>
      </c>
      <c r="FV791" t="s">
        <v>711</v>
      </c>
      <c r="FW791" s="45">
        <v>700000</v>
      </c>
      <c r="FX791" s="45">
        <v>700000</v>
      </c>
      <c r="FY791">
        <v>36</v>
      </c>
      <c r="FZ791">
        <v>2</v>
      </c>
      <c r="GA791">
        <v>2</v>
      </c>
      <c r="GB791">
        <v>4</v>
      </c>
      <c r="GC791">
        <v>-4</v>
      </c>
      <c r="GD791">
        <v>6</v>
      </c>
      <c r="GE791">
        <v>40</v>
      </c>
      <c r="GF791">
        <v>377</v>
      </c>
      <c r="GG791">
        <v>-0.4</v>
      </c>
      <c r="GH791">
        <v>0.30000000000000004</v>
      </c>
      <c r="GI791">
        <v>-0.1</v>
      </c>
      <c r="GJ791" s="42">
        <f t="shared" si="285"/>
        <v>1</v>
      </c>
    </row>
    <row r="792" spans="1:192" x14ac:dyDescent="0.45">
      <c r="A792" s="40">
        <v>33672</v>
      </c>
      <c r="B792" t="s">
        <v>3887</v>
      </c>
      <c r="C792" t="s">
        <v>106</v>
      </c>
      <c r="D792" t="s">
        <v>107</v>
      </c>
      <c r="E792" t="s">
        <v>107</v>
      </c>
      <c r="F792">
        <v>72</v>
      </c>
      <c r="G792">
        <v>190</v>
      </c>
      <c r="H792">
        <v>2011</v>
      </c>
      <c r="I792">
        <v>7</v>
      </c>
      <c r="J792">
        <v>204</v>
      </c>
      <c r="K792" t="s">
        <v>92</v>
      </c>
      <c r="L792">
        <v>2015</v>
      </c>
      <c r="M792">
        <v>25</v>
      </c>
      <c r="N792">
        <v>3</v>
      </c>
      <c r="O792">
        <v>8476288</v>
      </c>
      <c r="P792" t="s">
        <v>3888</v>
      </c>
      <c r="Q792" t="s">
        <v>3889</v>
      </c>
      <c r="R792" t="s">
        <v>3890</v>
      </c>
      <c r="S792" t="s">
        <v>390</v>
      </c>
      <c r="T792" t="s">
        <v>725</v>
      </c>
      <c r="U792" t="s">
        <v>110</v>
      </c>
      <c r="V792">
        <v>79</v>
      </c>
      <c r="W792">
        <v>23</v>
      </c>
      <c r="X792">
        <v>18</v>
      </c>
      <c r="Y792">
        <v>12</v>
      </c>
      <c r="Z792">
        <v>41</v>
      </c>
      <c r="AA792">
        <v>5</v>
      </c>
      <c r="AB792">
        <v>21</v>
      </c>
      <c r="AC792" s="26">
        <f t="shared" si="264"/>
        <v>0.51898734177215189</v>
      </c>
      <c r="AD792" s="20">
        <f t="shared" si="265"/>
        <v>11.81981981981982</v>
      </c>
      <c r="AE792" s="20">
        <v>16.798000000000002</v>
      </c>
      <c r="AF792">
        <v>-17</v>
      </c>
      <c r="AG792">
        <v>-4.5</v>
      </c>
      <c r="AH792">
        <v>35</v>
      </c>
      <c r="AI792">
        <v>1631</v>
      </c>
      <c r="AJ792">
        <v>78186</v>
      </c>
      <c r="AK792" s="20">
        <v>1303.0999999999999</v>
      </c>
      <c r="AL792">
        <v>1303.1199999999999</v>
      </c>
      <c r="AM792">
        <v>1303</v>
      </c>
      <c r="AN792" s="26">
        <f t="shared" si="266"/>
        <v>16.494936708860759</v>
      </c>
      <c r="AO792">
        <v>27.43</v>
      </c>
      <c r="AP792" s="41">
        <f t="shared" si="267"/>
        <v>0.58571428571428574</v>
      </c>
      <c r="AQ792">
        <v>238</v>
      </c>
      <c r="AR792">
        <v>238</v>
      </c>
      <c r="AS792">
        <v>238</v>
      </c>
      <c r="AT792">
        <v>184</v>
      </c>
      <c r="AU792">
        <v>184</v>
      </c>
      <c r="AV792">
        <v>136</v>
      </c>
      <c r="AW792">
        <v>166</v>
      </c>
      <c r="AX792">
        <v>79</v>
      </c>
      <c r="AY792">
        <v>5</v>
      </c>
      <c r="AZ792">
        <v>15</v>
      </c>
      <c r="BA792" s="42">
        <f t="shared" si="268"/>
        <v>20</v>
      </c>
      <c r="BB792">
        <v>16.12</v>
      </c>
      <c r="BC792">
        <v>24.977899999999998</v>
      </c>
      <c r="BD792" s="20">
        <v>222.9</v>
      </c>
      <c r="BE792" s="20">
        <f t="shared" si="269"/>
        <v>460.9</v>
      </c>
      <c r="BF792" s="20">
        <f t="shared" si="270"/>
        <v>21.221376388974157</v>
      </c>
      <c r="BG792">
        <v>459</v>
      </c>
      <c r="BH792">
        <v>368</v>
      </c>
      <c r="BI792">
        <v>353</v>
      </c>
      <c r="BJ792" s="41">
        <f t="shared" si="271"/>
        <v>0.56527093596059108</v>
      </c>
      <c r="BK792">
        <v>60</v>
      </c>
      <c r="BL792">
        <v>60</v>
      </c>
      <c r="BM792">
        <v>58</v>
      </c>
      <c r="BN792" s="42">
        <f t="shared" si="272"/>
        <v>2</v>
      </c>
      <c r="BO792">
        <v>48</v>
      </c>
      <c r="BP792">
        <v>34</v>
      </c>
      <c r="BQ792">
        <v>27</v>
      </c>
      <c r="BR792">
        <v>19</v>
      </c>
      <c r="BS792" s="41">
        <f t="shared" si="273"/>
        <v>2.0408163265306121E-2</v>
      </c>
      <c r="BT792">
        <v>24</v>
      </c>
      <c r="BU792">
        <v>32</v>
      </c>
      <c r="BV792" s="41">
        <f t="shared" si="274"/>
        <v>0.42857142857142855</v>
      </c>
      <c r="BW792">
        <v>6</v>
      </c>
      <c r="BX792">
        <v>9</v>
      </c>
      <c r="BY792">
        <v>5</v>
      </c>
      <c r="BZ792">
        <v>6</v>
      </c>
      <c r="CA792">
        <v>13</v>
      </c>
      <c r="CB792">
        <v>17</v>
      </c>
      <c r="CC792">
        <v>8</v>
      </c>
      <c r="CD792">
        <v>12</v>
      </c>
      <c r="CE792">
        <v>9</v>
      </c>
      <c r="CF792">
        <v>7</v>
      </c>
      <c r="CG792">
        <v>14</v>
      </c>
      <c r="CH792">
        <v>22</v>
      </c>
      <c r="CI792">
        <v>0</v>
      </c>
      <c r="CJ792">
        <v>0</v>
      </c>
      <c r="CK792">
        <v>3</v>
      </c>
      <c r="CL792">
        <v>2</v>
      </c>
      <c r="CM792">
        <v>0</v>
      </c>
      <c r="CN792">
        <v>0</v>
      </c>
      <c r="CO792">
        <v>0</v>
      </c>
      <c r="CP792">
        <v>3</v>
      </c>
      <c r="CQ792">
        <v>1</v>
      </c>
      <c r="CR792">
        <v>2</v>
      </c>
      <c r="CS792">
        <v>2</v>
      </c>
      <c r="CT792">
        <v>1</v>
      </c>
      <c r="CU792">
        <v>0</v>
      </c>
      <c r="CV792">
        <v>14</v>
      </c>
      <c r="CW792">
        <v>0</v>
      </c>
      <c r="CX792">
        <v>4</v>
      </c>
      <c r="CY792">
        <v>5</v>
      </c>
      <c r="CZ792">
        <v>39</v>
      </c>
      <c r="DA792">
        <v>11</v>
      </c>
      <c r="DB792">
        <v>6</v>
      </c>
      <c r="DC792">
        <v>10</v>
      </c>
      <c r="DD792">
        <v>11</v>
      </c>
      <c r="DE792">
        <v>12</v>
      </c>
      <c r="DF792">
        <v>0</v>
      </c>
      <c r="DG792">
        <v>86</v>
      </c>
      <c r="DH792">
        <v>15</v>
      </c>
      <c r="DI792">
        <v>18</v>
      </c>
      <c r="DJ792">
        <v>17</v>
      </c>
      <c r="DK792">
        <v>16</v>
      </c>
      <c r="DL792">
        <v>1</v>
      </c>
      <c r="DM792">
        <v>21</v>
      </c>
      <c r="DN792">
        <v>20</v>
      </c>
      <c r="DO792">
        <v>1</v>
      </c>
      <c r="DP792" s="42">
        <f t="shared" si="275"/>
        <v>3</v>
      </c>
      <c r="DQ792" s="20">
        <v>4.4539999999999997</v>
      </c>
      <c r="DR792">
        <v>14</v>
      </c>
      <c r="DS792">
        <v>1</v>
      </c>
      <c r="DT792">
        <v>0</v>
      </c>
      <c r="DU792">
        <v>0</v>
      </c>
      <c r="DV792">
        <v>0</v>
      </c>
      <c r="DW792">
        <v>1344</v>
      </c>
      <c r="DX792">
        <v>1213</v>
      </c>
      <c r="DY792">
        <v>986</v>
      </c>
      <c r="DZ792">
        <v>912</v>
      </c>
      <c r="EA792">
        <v>716</v>
      </c>
      <c r="EB792">
        <v>678</v>
      </c>
      <c r="EC792">
        <v>63.79</v>
      </c>
      <c r="ED792">
        <v>58.09</v>
      </c>
      <c r="EE792">
        <v>70</v>
      </c>
      <c r="EF792">
        <v>69</v>
      </c>
      <c r="EG792" s="41">
        <f t="shared" si="276"/>
        <v>9.7765363128491614E-2</v>
      </c>
      <c r="EH792" s="43">
        <f t="shared" si="277"/>
        <v>0.89823008849557517</v>
      </c>
      <c r="EI792" s="44">
        <f t="shared" si="278"/>
        <v>0.99599545162406677</v>
      </c>
      <c r="EJ792">
        <v>1345</v>
      </c>
      <c r="EK792">
        <v>1213</v>
      </c>
      <c r="EL792">
        <v>986</v>
      </c>
      <c r="EM792">
        <v>911</v>
      </c>
      <c r="EN792">
        <v>716</v>
      </c>
      <c r="EO792">
        <v>677</v>
      </c>
      <c r="EP792">
        <v>69</v>
      </c>
      <c r="EQ792">
        <v>69</v>
      </c>
      <c r="ER792">
        <v>657</v>
      </c>
      <c r="ES792">
        <v>589</v>
      </c>
      <c r="ET792">
        <v>253</v>
      </c>
      <c r="EU792">
        <v>238</v>
      </c>
      <c r="EV792">
        <v>33</v>
      </c>
      <c r="EW792">
        <v>39</v>
      </c>
      <c r="EX792">
        <v>88</v>
      </c>
      <c r="EY792">
        <v>78</v>
      </c>
      <c r="EZ792">
        <v>2.9</v>
      </c>
      <c r="FA792">
        <v>0.8</v>
      </c>
      <c r="FB792">
        <v>3.7</v>
      </c>
      <c r="FC792" s="20">
        <v>34.770000000000003</v>
      </c>
      <c r="FD792" s="26">
        <f t="shared" si="279"/>
        <v>0.44012658227848106</v>
      </c>
      <c r="FE792">
        <v>4.1546000000000003</v>
      </c>
      <c r="FF792">
        <v>1.21</v>
      </c>
      <c r="FG792">
        <v>-0.18</v>
      </c>
      <c r="FH792">
        <v>1.03</v>
      </c>
      <c r="FI792">
        <v>1</v>
      </c>
      <c r="FJ792">
        <v>0</v>
      </c>
      <c r="FK792">
        <v>0</v>
      </c>
      <c r="FL792" s="42">
        <f t="shared" si="280"/>
        <v>115</v>
      </c>
      <c r="FM792" s="20">
        <f t="shared" si="281"/>
        <v>6.2142857142857144</v>
      </c>
      <c r="FN792" s="41">
        <v>0.12180315160000001</v>
      </c>
      <c r="FO792" s="20">
        <f t="shared" si="282"/>
        <v>37.5</v>
      </c>
      <c r="FP792" s="20">
        <f t="shared" si="283"/>
        <v>41.890799999999999</v>
      </c>
      <c r="FQ792" s="20">
        <f t="shared" si="284"/>
        <v>117.7328258333845</v>
      </c>
      <c r="FR792">
        <v>4</v>
      </c>
      <c r="FS792" t="s">
        <v>396</v>
      </c>
      <c r="FT792">
        <v>195</v>
      </c>
      <c r="FV792" t="s">
        <v>711</v>
      </c>
      <c r="FW792" s="45">
        <v>1500000</v>
      </c>
      <c r="FX792" s="45">
        <v>1800000</v>
      </c>
      <c r="FY792">
        <v>190</v>
      </c>
      <c r="FZ792">
        <v>40</v>
      </c>
      <c r="GA792">
        <v>42</v>
      </c>
      <c r="GB792">
        <v>82</v>
      </c>
      <c r="GC792">
        <v>-6</v>
      </c>
      <c r="GD792">
        <v>76</v>
      </c>
      <c r="GE792">
        <v>282</v>
      </c>
      <c r="GF792">
        <v>2792</v>
      </c>
      <c r="GG792">
        <v>5.3</v>
      </c>
      <c r="GH792">
        <v>2.9</v>
      </c>
      <c r="GI792">
        <v>8.1999999999999993</v>
      </c>
      <c r="GJ792" s="42">
        <f t="shared" si="285"/>
        <v>37.5</v>
      </c>
    </row>
    <row r="793" spans="1:192" x14ac:dyDescent="0.45">
      <c r="A793" s="40">
        <v>35506</v>
      </c>
      <c r="B793" t="s">
        <v>3891</v>
      </c>
      <c r="D793" t="s">
        <v>3892</v>
      </c>
      <c r="E793" t="s">
        <v>3892</v>
      </c>
      <c r="F793">
        <v>72</v>
      </c>
      <c r="G793">
        <v>180</v>
      </c>
      <c r="H793">
        <v>2015</v>
      </c>
      <c r="I793">
        <v>2</v>
      </c>
      <c r="J793">
        <v>46</v>
      </c>
      <c r="K793" t="s">
        <v>202</v>
      </c>
      <c r="L793">
        <v>2015</v>
      </c>
      <c r="M793">
        <v>20</v>
      </c>
      <c r="N793">
        <v>2</v>
      </c>
      <c r="O793">
        <v>8478466</v>
      </c>
      <c r="P793" t="s">
        <v>3893</v>
      </c>
      <c r="Q793" t="s">
        <v>3894</v>
      </c>
      <c r="R793" t="s">
        <v>3895</v>
      </c>
      <c r="S793" t="s">
        <v>750</v>
      </c>
      <c r="T793" t="s">
        <v>710</v>
      </c>
      <c r="U793" t="s">
        <v>230</v>
      </c>
      <c r="V793">
        <v>8</v>
      </c>
      <c r="W793">
        <v>2</v>
      </c>
      <c r="X793">
        <v>1</v>
      </c>
      <c r="Y793">
        <v>1</v>
      </c>
      <c r="Z793">
        <v>3</v>
      </c>
      <c r="AA793">
        <v>25</v>
      </c>
      <c r="AB793">
        <v>95</v>
      </c>
      <c r="AC793" s="26">
        <f t="shared" si="264"/>
        <v>0.375</v>
      </c>
      <c r="AD793" s="20">
        <f t="shared" si="265"/>
        <v>2.1111111111111112</v>
      </c>
      <c r="AE793" s="20">
        <v>1.294</v>
      </c>
      <c r="AF793">
        <v>2</v>
      </c>
      <c r="AG793">
        <v>3.8</v>
      </c>
      <c r="AH793">
        <v>0</v>
      </c>
      <c r="AI793">
        <v>156</v>
      </c>
      <c r="AJ793">
        <v>6710</v>
      </c>
      <c r="AK793" s="20">
        <v>111.83333333333</v>
      </c>
      <c r="AL793">
        <v>111.83</v>
      </c>
      <c r="AM793">
        <v>112</v>
      </c>
      <c r="AN793" s="26">
        <f t="shared" si="266"/>
        <v>13.979166666666666</v>
      </c>
      <c r="AO793">
        <v>23.64</v>
      </c>
      <c r="AP793" s="41">
        <f t="shared" si="267"/>
        <v>0.6</v>
      </c>
      <c r="AQ793">
        <v>33</v>
      </c>
      <c r="AR793">
        <v>33</v>
      </c>
      <c r="AS793">
        <v>33</v>
      </c>
      <c r="AT793">
        <v>30</v>
      </c>
      <c r="AU793">
        <v>30</v>
      </c>
      <c r="AV793">
        <v>22</v>
      </c>
      <c r="AW793">
        <v>26</v>
      </c>
      <c r="AX793">
        <v>10</v>
      </c>
      <c r="AY793">
        <v>1</v>
      </c>
      <c r="AZ793">
        <v>1</v>
      </c>
      <c r="BA793" s="42">
        <f t="shared" si="268"/>
        <v>2</v>
      </c>
      <c r="BB793">
        <v>2.1</v>
      </c>
      <c r="BC793">
        <v>27.954499999999999</v>
      </c>
      <c r="BD793" s="20">
        <v>23</v>
      </c>
      <c r="BE793" s="20">
        <f t="shared" si="269"/>
        <v>56</v>
      </c>
      <c r="BF793" s="20">
        <f t="shared" si="270"/>
        <v>30.045604936063668</v>
      </c>
      <c r="BG793">
        <v>37</v>
      </c>
      <c r="BH793">
        <v>40</v>
      </c>
      <c r="BI793">
        <v>36</v>
      </c>
      <c r="BJ793" s="41">
        <f t="shared" si="271"/>
        <v>0.50684931506849318</v>
      </c>
      <c r="BK793">
        <v>9</v>
      </c>
      <c r="BL793">
        <v>9</v>
      </c>
      <c r="BM793">
        <v>11</v>
      </c>
      <c r="BN793" s="42">
        <f t="shared" si="272"/>
        <v>-2</v>
      </c>
      <c r="BO793">
        <v>8</v>
      </c>
      <c r="BP793">
        <v>2</v>
      </c>
      <c r="BQ793">
        <v>0</v>
      </c>
      <c r="BR793">
        <v>4</v>
      </c>
      <c r="BS793" s="41">
        <f t="shared" si="273"/>
        <v>8.1632653061224483E-2</v>
      </c>
      <c r="BT793">
        <v>0</v>
      </c>
      <c r="BU793">
        <v>0</v>
      </c>
      <c r="BV793" s="41">
        <f t="shared" si="274"/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</v>
      </c>
      <c r="CW793">
        <v>0</v>
      </c>
      <c r="CX793">
        <v>0</v>
      </c>
      <c r="CY793">
        <v>2</v>
      </c>
      <c r="CZ793">
        <v>6</v>
      </c>
      <c r="DA793">
        <v>0</v>
      </c>
      <c r="DB793">
        <v>0</v>
      </c>
      <c r="DC793">
        <v>3</v>
      </c>
      <c r="DD793">
        <v>5</v>
      </c>
      <c r="DE793">
        <v>2</v>
      </c>
      <c r="DF793">
        <v>0</v>
      </c>
      <c r="DG793">
        <v>12</v>
      </c>
      <c r="DH793">
        <v>0</v>
      </c>
      <c r="DI793">
        <v>3</v>
      </c>
      <c r="DJ793">
        <v>0</v>
      </c>
      <c r="DK793">
        <v>0</v>
      </c>
      <c r="DL793">
        <v>0</v>
      </c>
      <c r="DM793">
        <v>3</v>
      </c>
      <c r="DN793">
        <v>3</v>
      </c>
      <c r="DO793">
        <v>0</v>
      </c>
      <c r="DP793" s="42">
        <f t="shared" si="275"/>
        <v>3</v>
      </c>
      <c r="DQ793" s="20">
        <v>1.927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128</v>
      </c>
      <c r="DX793">
        <v>72</v>
      </c>
      <c r="DY793">
        <v>99</v>
      </c>
      <c r="DZ793">
        <v>45</v>
      </c>
      <c r="EA793">
        <v>68</v>
      </c>
      <c r="EB793">
        <v>34</v>
      </c>
      <c r="EC793">
        <v>6.44</v>
      </c>
      <c r="ED793">
        <v>1.74</v>
      </c>
      <c r="EE793">
        <v>5</v>
      </c>
      <c r="EF793">
        <v>3</v>
      </c>
      <c r="EG793" s="41">
        <f t="shared" si="276"/>
        <v>7.3529411764705885E-2</v>
      </c>
      <c r="EH793" s="43">
        <f t="shared" si="277"/>
        <v>0.91176470588235292</v>
      </c>
      <c r="EI793" s="44">
        <f t="shared" si="278"/>
        <v>0.98529411764705876</v>
      </c>
      <c r="EJ793">
        <v>127</v>
      </c>
      <c r="EK793">
        <v>71</v>
      </c>
      <c r="EL793">
        <v>98</v>
      </c>
      <c r="EM793">
        <v>44</v>
      </c>
      <c r="EN793">
        <v>67</v>
      </c>
      <c r="EO793">
        <v>33</v>
      </c>
      <c r="EP793">
        <v>5</v>
      </c>
      <c r="EQ793">
        <v>3</v>
      </c>
      <c r="ER793">
        <v>78</v>
      </c>
      <c r="ES793">
        <v>29</v>
      </c>
      <c r="ET793">
        <v>23</v>
      </c>
      <c r="EU793">
        <v>5</v>
      </c>
      <c r="EV793">
        <v>3</v>
      </c>
      <c r="EW793">
        <v>1</v>
      </c>
      <c r="EX793">
        <v>6</v>
      </c>
      <c r="EY793">
        <v>9</v>
      </c>
      <c r="EZ793">
        <v>0.2</v>
      </c>
      <c r="FA793">
        <v>0.2</v>
      </c>
      <c r="FB793">
        <v>0.4</v>
      </c>
      <c r="FC793" s="20">
        <v>7.15</v>
      </c>
      <c r="FD793" s="26">
        <f t="shared" si="279"/>
        <v>0.89375000000000004</v>
      </c>
      <c r="FE793">
        <v>0.76050000000000006</v>
      </c>
      <c r="FF793">
        <v>0.11</v>
      </c>
      <c r="FG793">
        <v>0.35</v>
      </c>
      <c r="FH793">
        <v>0.46</v>
      </c>
      <c r="FL793" s="42">
        <f t="shared" si="280"/>
        <v>13</v>
      </c>
      <c r="FM793" s="20">
        <f t="shared" si="281"/>
        <v>0</v>
      </c>
      <c r="FN793" s="41">
        <v>7.6492537299999996E-2</v>
      </c>
      <c r="FO793" s="20">
        <f t="shared" si="282"/>
        <v>3</v>
      </c>
      <c r="FP793" s="20">
        <f t="shared" si="283"/>
        <v>3.3854000000000002</v>
      </c>
      <c r="FQ793" s="20">
        <f t="shared" si="284"/>
        <v>107.3057319145131</v>
      </c>
      <c r="FV793" t="s">
        <v>751</v>
      </c>
      <c r="FW793" s="45">
        <v>742500</v>
      </c>
      <c r="FX793" s="45">
        <v>692500</v>
      </c>
      <c r="FY793">
        <v>26</v>
      </c>
      <c r="FZ793">
        <v>4</v>
      </c>
      <c r="GA793">
        <v>1</v>
      </c>
      <c r="GB793">
        <v>5</v>
      </c>
      <c r="GC793">
        <v>1</v>
      </c>
      <c r="GD793">
        <v>0</v>
      </c>
      <c r="GE793">
        <v>45</v>
      </c>
      <c r="GF793">
        <v>269</v>
      </c>
      <c r="GG793">
        <v>0.2</v>
      </c>
      <c r="GH793">
        <v>0.30000000000000004</v>
      </c>
      <c r="GI793">
        <v>0.5</v>
      </c>
      <c r="GJ793" s="42">
        <f t="shared" si="285"/>
        <v>3</v>
      </c>
    </row>
    <row r="794" spans="1:192" x14ac:dyDescent="0.45">
      <c r="A794" s="40">
        <v>33919</v>
      </c>
      <c r="B794" t="s">
        <v>1120</v>
      </c>
      <c r="C794" t="s">
        <v>145</v>
      </c>
      <c r="D794" t="s">
        <v>91</v>
      </c>
      <c r="E794" t="s">
        <v>91</v>
      </c>
      <c r="F794">
        <v>70</v>
      </c>
      <c r="G794">
        <v>184</v>
      </c>
      <c r="H794">
        <v>2011</v>
      </c>
      <c r="I794">
        <v>4</v>
      </c>
      <c r="J794">
        <v>96</v>
      </c>
      <c r="K794" t="s">
        <v>202</v>
      </c>
      <c r="L794">
        <v>2012</v>
      </c>
      <c r="M794">
        <v>25</v>
      </c>
      <c r="N794">
        <v>6</v>
      </c>
      <c r="O794">
        <v>8476419</v>
      </c>
      <c r="P794" t="s">
        <v>3896</v>
      </c>
      <c r="Q794" t="s">
        <v>3897</v>
      </c>
      <c r="R794" t="s">
        <v>3898</v>
      </c>
      <c r="S794" t="s">
        <v>3899</v>
      </c>
      <c r="T794" t="s">
        <v>716</v>
      </c>
      <c r="U794" t="s">
        <v>110</v>
      </c>
      <c r="V794">
        <v>78</v>
      </c>
      <c r="W794">
        <v>14</v>
      </c>
      <c r="X794">
        <v>15</v>
      </c>
      <c r="Y794">
        <v>7</v>
      </c>
      <c r="Z794">
        <v>29</v>
      </c>
      <c r="AA794">
        <v>8</v>
      </c>
      <c r="AB794">
        <v>33</v>
      </c>
      <c r="AC794" s="26">
        <f t="shared" si="264"/>
        <v>0.37179487179487181</v>
      </c>
      <c r="AD794" s="20">
        <f t="shared" si="265"/>
        <v>-2.386454183266931</v>
      </c>
      <c r="AE794" s="20">
        <v>11.414999999999999</v>
      </c>
      <c r="AF794">
        <v>-14</v>
      </c>
      <c r="AG794">
        <v>-3.7</v>
      </c>
      <c r="AH794">
        <v>36</v>
      </c>
      <c r="AI794">
        <v>1789</v>
      </c>
      <c r="AJ794">
        <v>78338</v>
      </c>
      <c r="AK794" s="20">
        <v>1305.6333333333</v>
      </c>
      <c r="AL794">
        <v>1305.6300000000001</v>
      </c>
      <c r="AM794">
        <v>1306</v>
      </c>
      <c r="AN794" s="26">
        <f t="shared" si="266"/>
        <v>16.738888888888891</v>
      </c>
      <c r="AO794">
        <v>27.71</v>
      </c>
      <c r="AP794" s="41">
        <f t="shared" si="267"/>
        <v>0.56862745098039214</v>
      </c>
      <c r="AQ794">
        <v>241</v>
      </c>
      <c r="AR794">
        <v>239</v>
      </c>
      <c r="AS794">
        <v>241</v>
      </c>
      <c r="AT794">
        <v>206</v>
      </c>
      <c r="AU794">
        <v>206</v>
      </c>
      <c r="AV794">
        <v>147</v>
      </c>
      <c r="AW794">
        <v>133</v>
      </c>
      <c r="AX794">
        <v>82</v>
      </c>
      <c r="AY794">
        <v>9</v>
      </c>
      <c r="AZ794">
        <v>12</v>
      </c>
      <c r="BA794" s="42">
        <f t="shared" si="268"/>
        <v>21</v>
      </c>
      <c r="BB794">
        <v>16.100000000000001</v>
      </c>
      <c r="BC794">
        <v>34.952399999999997</v>
      </c>
      <c r="BD794" s="20">
        <v>145</v>
      </c>
      <c r="BE794" s="20">
        <f t="shared" si="269"/>
        <v>386</v>
      </c>
      <c r="BF794" s="20">
        <f t="shared" si="270"/>
        <v>17.738562992578295</v>
      </c>
      <c r="BG794">
        <v>397</v>
      </c>
      <c r="BH794">
        <v>453</v>
      </c>
      <c r="BI794">
        <v>582</v>
      </c>
      <c r="BJ794" s="41">
        <f t="shared" si="271"/>
        <v>0.40551583248212464</v>
      </c>
      <c r="BK794">
        <v>131</v>
      </c>
      <c r="BL794">
        <v>131</v>
      </c>
      <c r="BM794">
        <v>99</v>
      </c>
      <c r="BN794" s="42">
        <f t="shared" si="272"/>
        <v>32</v>
      </c>
      <c r="BO794">
        <v>59</v>
      </c>
      <c r="BP794">
        <v>41</v>
      </c>
      <c r="BQ794">
        <v>30</v>
      </c>
      <c r="BR794">
        <v>69</v>
      </c>
      <c r="BS794" s="41">
        <f t="shared" si="273"/>
        <v>6.2898814949863269E-2</v>
      </c>
      <c r="BT794">
        <v>580</v>
      </c>
      <c r="BU794">
        <v>553</v>
      </c>
      <c r="BV794" s="41">
        <f t="shared" si="274"/>
        <v>0.51191526919682262</v>
      </c>
      <c r="BW794">
        <v>227</v>
      </c>
      <c r="BX794">
        <v>261</v>
      </c>
      <c r="BY794">
        <v>202</v>
      </c>
      <c r="BZ794">
        <v>144</v>
      </c>
      <c r="CA794">
        <v>151</v>
      </c>
      <c r="CB794">
        <v>148</v>
      </c>
      <c r="CC794">
        <v>190</v>
      </c>
      <c r="CD794">
        <v>176</v>
      </c>
      <c r="CE794">
        <v>183</v>
      </c>
      <c r="CF794">
        <v>203</v>
      </c>
      <c r="CG794">
        <v>342</v>
      </c>
      <c r="CH794">
        <v>325</v>
      </c>
      <c r="CI794">
        <v>0</v>
      </c>
      <c r="CJ794">
        <v>1</v>
      </c>
      <c r="CK794">
        <v>4</v>
      </c>
      <c r="CL794">
        <v>2</v>
      </c>
      <c r="CM794">
        <v>0</v>
      </c>
      <c r="CN794">
        <v>2</v>
      </c>
      <c r="CO794">
        <v>2</v>
      </c>
      <c r="CP794">
        <v>1</v>
      </c>
      <c r="CQ794">
        <v>1</v>
      </c>
      <c r="CR794">
        <v>1</v>
      </c>
      <c r="CS794">
        <v>3</v>
      </c>
      <c r="CT794">
        <v>3</v>
      </c>
      <c r="CU794">
        <v>1</v>
      </c>
      <c r="CV794">
        <v>4</v>
      </c>
      <c r="CW794">
        <v>0</v>
      </c>
      <c r="CX794">
        <v>4</v>
      </c>
      <c r="CY794">
        <v>6</v>
      </c>
      <c r="CZ794">
        <v>49</v>
      </c>
      <c r="DA794">
        <v>14</v>
      </c>
      <c r="DB794">
        <v>5</v>
      </c>
      <c r="DC794">
        <v>8</v>
      </c>
      <c r="DD794">
        <v>23</v>
      </c>
      <c r="DE794">
        <v>19</v>
      </c>
      <c r="DF794">
        <v>3</v>
      </c>
      <c r="DG794">
        <v>75</v>
      </c>
      <c r="DH794">
        <v>18</v>
      </c>
      <c r="DI794">
        <v>23</v>
      </c>
      <c r="DJ794">
        <v>18</v>
      </c>
      <c r="DK794">
        <v>18</v>
      </c>
      <c r="DL794">
        <v>0</v>
      </c>
      <c r="DM794">
        <v>25</v>
      </c>
      <c r="DN794">
        <v>25</v>
      </c>
      <c r="DO794">
        <v>0</v>
      </c>
      <c r="DP794" s="42">
        <f t="shared" si="275"/>
        <v>5</v>
      </c>
      <c r="DQ794" s="20">
        <v>0.371</v>
      </c>
      <c r="DR794">
        <v>18</v>
      </c>
      <c r="DS794">
        <v>0</v>
      </c>
      <c r="DT794">
        <v>0</v>
      </c>
      <c r="DU794">
        <v>0</v>
      </c>
      <c r="DV794">
        <v>0</v>
      </c>
      <c r="DW794">
        <v>1172</v>
      </c>
      <c r="DX794">
        <v>1431</v>
      </c>
      <c r="DY794">
        <v>870</v>
      </c>
      <c r="DZ794">
        <v>1028</v>
      </c>
      <c r="EA794">
        <v>617</v>
      </c>
      <c r="EB794">
        <v>728</v>
      </c>
      <c r="EC794">
        <v>51.53</v>
      </c>
      <c r="ED794">
        <v>70.930000000000007</v>
      </c>
      <c r="EE794">
        <v>51</v>
      </c>
      <c r="EF794">
        <v>78</v>
      </c>
      <c r="EG794" s="41">
        <f t="shared" si="276"/>
        <v>8.2658022690437608E-2</v>
      </c>
      <c r="EH794" s="43">
        <f t="shared" si="277"/>
        <v>0.8928571428571429</v>
      </c>
      <c r="EI794" s="44">
        <f t="shared" si="278"/>
        <v>0.97551516554758055</v>
      </c>
      <c r="EJ794">
        <v>1174</v>
      </c>
      <c r="EK794">
        <v>1427</v>
      </c>
      <c r="EL794">
        <v>874</v>
      </c>
      <c r="EM794">
        <v>1024</v>
      </c>
      <c r="EN794">
        <v>619</v>
      </c>
      <c r="EO794">
        <v>725</v>
      </c>
      <c r="EP794">
        <v>51</v>
      </c>
      <c r="EQ794">
        <v>78</v>
      </c>
      <c r="ER794">
        <v>536</v>
      </c>
      <c r="ES794">
        <v>696</v>
      </c>
      <c r="ET794">
        <v>220</v>
      </c>
      <c r="EU794">
        <v>262</v>
      </c>
      <c r="EV794">
        <v>28</v>
      </c>
      <c r="EW794">
        <v>44</v>
      </c>
      <c r="EX794">
        <v>81</v>
      </c>
      <c r="EY794">
        <v>83</v>
      </c>
      <c r="EZ794">
        <v>0.8</v>
      </c>
      <c r="FA794">
        <v>0.9</v>
      </c>
      <c r="FB794">
        <v>1.7000000000000002</v>
      </c>
      <c r="FC794" s="20">
        <v>24.3</v>
      </c>
      <c r="FD794" s="26">
        <f t="shared" si="279"/>
        <v>0.31153846153846154</v>
      </c>
      <c r="FE794">
        <v>3.3603999999999998</v>
      </c>
      <c r="FF794">
        <v>0.26</v>
      </c>
      <c r="FG794">
        <v>-0.57000000000000006</v>
      </c>
      <c r="FH794">
        <v>-0.31</v>
      </c>
      <c r="FL794" s="42">
        <f t="shared" si="280"/>
        <v>236</v>
      </c>
      <c r="FM794" s="20">
        <f t="shared" si="281"/>
        <v>8.9444444444444446</v>
      </c>
      <c r="FN794" s="41">
        <v>7.1794871800000007E-2</v>
      </c>
      <c r="FO794" s="20">
        <f t="shared" si="282"/>
        <v>25.4</v>
      </c>
      <c r="FP794" s="20">
        <f t="shared" si="283"/>
        <v>29.074200000000001</v>
      </c>
      <c r="FQ794" s="20">
        <f t="shared" si="284"/>
        <v>119.62041313388939</v>
      </c>
      <c r="FR794">
        <v>4</v>
      </c>
      <c r="FS794" t="s">
        <v>189</v>
      </c>
      <c r="FT794">
        <v>195</v>
      </c>
      <c r="FV794" t="s">
        <v>711</v>
      </c>
      <c r="FW794" s="45">
        <v>2600000</v>
      </c>
      <c r="FX794" s="45">
        <v>3100000</v>
      </c>
      <c r="FY794">
        <v>329</v>
      </c>
      <c r="FZ794">
        <v>59</v>
      </c>
      <c r="GA794">
        <v>71</v>
      </c>
      <c r="GB794">
        <v>130</v>
      </c>
      <c r="GC794">
        <v>18</v>
      </c>
      <c r="GD794">
        <v>107</v>
      </c>
      <c r="GE794">
        <v>591</v>
      </c>
      <c r="GF794">
        <v>5098</v>
      </c>
      <c r="GG794">
        <v>6.8</v>
      </c>
      <c r="GH794">
        <v>6.1</v>
      </c>
      <c r="GI794">
        <v>12.9</v>
      </c>
      <c r="GJ794" s="42">
        <f t="shared" si="285"/>
        <v>25.4</v>
      </c>
    </row>
    <row r="795" spans="1:192" x14ac:dyDescent="0.45">
      <c r="A795" s="40">
        <v>35460</v>
      </c>
      <c r="B795" t="s">
        <v>3900</v>
      </c>
      <c r="C795" t="s">
        <v>126</v>
      </c>
      <c r="D795" t="s">
        <v>91</v>
      </c>
      <c r="E795" t="s">
        <v>91</v>
      </c>
      <c r="F795">
        <v>74</v>
      </c>
      <c r="G795">
        <v>196</v>
      </c>
      <c r="H795">
        <v>2015</v>
      </c>
      <c r="I795">
        <v>1</v>
      </c>
      <c r="J795">
        <v>18</v>
      </c>
      <c r="K795" t="s">
        <v>92</v>
      </c>
      <c r="L795">
        <v>2016</v>
      </c>
      <c r="M795">
        <v>21</v>
      </c>
      <c r="N795">
        <v>2</v>
      </c>
      <c r="O795">
        <v>8478469</v>
      </c>
      <c r="P795" t="s">
        <v>3901</v>
      </c>
      <c r="Q795" t="s">
        <v>3902</v>
      </c>
      <c r="R795" t="s">
        <v>3903</v>
      </c>
      <c r="S795" t="s">
        <v>247</v>
      </c>
      <c r="T795" t="s">
        <v>720</v>
      </c>
      <c r="U795" t="s">
        <v>110</v>
      </c>
      <c r="V795">
        <v>63</v>
      </c>
      <c r="W795">
        <v>9</v>
      </c>
      <c r="X795">
        <v>16</v>
      </c>
      <c r="Y795">
        <v>9</v>
      </c>
      <c r="Z795">
        <v>25</v>
      </c>
      <c r="AA795">
        <v>9</v>
      </c>
      <c r="AB795">
        <v>37</v>
      </c>
      <c r="AC795" s="26">
        <f t="shared" si="264"/>
        <v>0.3968253968253968</v>
      </c>
      <c r="AD795" s="20">
        <f t="shared" si="265"/>
        <v>25</v>
      </c>
      <c r="AE795" s="20">
        <v>9.2100000000000009</v>
      </c>
      <c r="AF795">
        <v>-12</v>
      </c>
      <c r="AG795">
        <v>-1.6</v>
      </c>
      <c r="AH795">
        <v>14</v>
      </c>
      <c r="AI795">
        <v>1441</v>
      </c>
      <c r="AJ795">
        <v>66191</v>
      </c>
      <c r="AK795" s="20">
        <v>1103.1833333333</v>
      </c>
      <c r="AL795">
        <v>1103.18</v>
      </c>
      <c r="AM795">
        <v>1103</v>
      </c>
      <c r="AN795" s="26">
        <f t="shared" si="266"/>
        <v>17.510846560846563</v>
      </c>
      <c r="AO795">
        <v>29.19</v>
      </c>
      <c r="AP795" s="41">
        <f t="shared" si="267"/>
        <v>0.45454545454545453</v>
      </c>
      <c r="AQ795">
        <v>181</v>
      </c>
      <c r="AR795">
        <v>181</v>
      </c>
      <c r="AS795">
        <v>181</v>
      </c>
      <c r="AT795">
        <v>115</v>
      </c>
      <c r="AU795">
        <v>115</v>
      </c>
      <c r="AV795">
        <v>94</v>
      </c>
      <c r="AW795">
        <v>58</v>
      </c>
      <c r="AX795">
        <v>9</v>
      </c>
      <c r="AY795">
        <v>1</v>
      </c>
      <c r="AZ795">
        <v>13</v>
      </c>
      <c r="BA795" s="42">
        <f t="shared" si="268"/>
        <v>14</v>
      </c>
      <c r="BB795">
        <v>4.6100000000000003</v>
      </c>
      <c r="BC795">
        <v>43.9255</v>
      </c>
      <c r="BD795" s="20">
        <v>147.30000000000001</v>
      </c>
      <c r="BE795" s="20">
        <f t="shared" si="269"/>
        <v>328.3</v>
      </c>
      <c r="BF795" s="20">
        <f t="shared" si="270"/>
        <v>17.855653655795066</v>
      </c>
      <c r="BG795">
        <v>455</v>
      </c>
      <c r="BH795">
        <v>331</v>
      </c>
      <c r="BI795">
        <v>237</v>
      </c>
      <c r="BJ795" s="41">
        <f t="shared" si="271"/>
        <v>0.65751445086705207</v>
      </c>
      <c r="BK795">
        <v>44</v>
      </c>
      <c r="BL795">
        <v>44</v>
      </c>
      <c r="BM795">
        <v>79</v>
      </c>
      <c r="BN795" s="42">
        <f t="shared" si="272"/>
        <v>-35</v>
      </c>
      <c r="BO795">
        <v>21</v>
      </c>
      <c r="BP795">
        <v>36</v>
      </c>
      <c r="BQ795">
        <v>27</v>
      </c>
      <c r="BR795">
        <v>64</v>
      </c>
      <c r="BS795" s="41">
        <f t="shared" si="273"/>
        <v>7.6099881093935784E-2</v>
      </c>
      <c r="BT795">
        <v>0</v>
      </c>
      <c r="BU795">
        <v>0</v>
      </c>
      <c r="BV795" s="41">
        <f t="shared" si="274"/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2</v>
      </c>
      <c r="CS795">
        <v>1</v>
      </c>
      <c r="CT795">
        <v>0</v>
      </c>
      <c r="CU795">
        <v>1</v>
      </c>
      <c r="CV795">
        <v>4</v>
      </c>
      <c r="CW795">
        <v>1</v>
      </c>
      <c r="CX795">
        <v>1</v>
      </c>
      <c r="CY795">
        <v>2</v>
      </c>
      <c r="CZ795">
        <v>17</v>
      </c>
      <c r="DA795">
        <v>1</v>
      </c>
      <c r="DB795">
        <v>1</v>
      </c>
      <c r="DC795">
        <v>30</v>
      </c>
      <c r="DD795">
        <v>12</v>
      </c>
      <c r="DE795">
        <v>0</v>
      </c>
      <c r="DF795">
        <v>1</v>
      </c>
      <c r="DG795">
        <v>49</v>
      </c>
      <c r="DH795">
        <v>7</v>
      </c>
      <c r="DI795">
        <v>4</v>
      </c>
      <c r="DJ795">
        <v>7</v>
      </c>
      <c r="DK795">
        <v>7</v>
      </c>
      <c r="DL795">
        <v>0</v>
      </c>
      <c r="DM795">
        <v>4</v>
      </c>
      <c r="DN795">
        <v>4</v>
      </c>
      <c r="DO795">
        <v>0</v>
      </c>
      <c r="DP795" s="42">
        <f t="shared" si="275"/>
        <v>-3</v>
      </c>
      <c r="DQ795" s="20">
        <v>5.0060000000000002</v>
      </c>
      <c r="DR795">
        <v>7</v>
      </c>
      <c r="DS795">
        <v>0</v>
      </c>
      <c r="DT795">
        <v>0</v>
      </c>
      <c r="DU795">
        <v>0</v>
      </c>
      <c r="DV795">
        <v>0</v>
      </c>
      <c r="DW795">
        <v>1126</v>
      </c>
      <c r="DX795">
        <v>1027</v>
      </c>
      <c r="DY795">
        <v>820</v>
      </c>
      <c r="DZ795">
        <v>777</v>
      </c>
      <c r="EA795">
        <v>594</v>
      </c>
      <c r="EB795">
        <v>571</v>
      </c>
      <c r="EC795">
        <v>50.53</v>
      </c>
      <c r="ED795">
        <v>48.22</v>
      </c>
      <c r="EE795">
        <v>55</v>
      </c>
      <c r="EF795">
        <v>56</v>
      </c>
      <c r="EG795" s="41">
        <f t="shared" si="276"/>
        <v>9.2592592592592587E-2</v>
      </c>
      <c r="EH795" s="43">
        <f t="shared" si="277"/>
        <v>0.90192644483362527</v>
      </c>
      <c r="EI795" s="44">
        <f t="shared" si="278"/>
        <v>0.99451903742621783</v>
      </c>
      <c r="EJ795">
        <v>1122</v>
      </c>
      <c r="EK795">
        <v>1027</v>
      </c>
      <c r="EL795">
        <v>816</v>
      </c>
      <c r="EM795">
        <v>777</v>
      </c>
      <c r="EN795">
        <v>594</v>
      </c>
      <c r="EO795">
        <v>571</v>
      </c>
      <c r="EP795">
        <v>54</v>
      </c>
      <c r="EQ795">
        <v>56</v>
      </c>
      <c r="ER795">
        <v>533</v>
      </c>
      <c r="ES795">
        <v>497</v>
      </c>
      <c r="ET795">
        <v>211</v>
      </c>
      <c r="EU795">
        <v>176</v>
      </c>
      <c r="EV795">
        <v>25</v>
      </c>
      <c r="EW795">
        <v>25</v>
      </c>
      <c r="EX795">
        <v>48</v>
      </c>
      <c r="EY795">
        <v>65</v>
      </c>
      <c r="EZ795">
        <v>2.1</v>
      </c>
      <c r="FA795">
        <v>1.5</v>
      </c>
      <c r="FB795">
        <v>3.6</v>
      </c>
      <c r="FC795" s="20">
        <v>21.15</v>
      </c>
      <c r="FD795" s="26">
        <f t="shared" si="279"/>
        <v>0.33571428571428569</v>
      </c>
      <c r="FE795">
        <v>1.3025</v>
      </c>
      <c r="FF795">
        <v>0.31</v>
      </c>
      <c r="FG795">
        <v>-0.25</v>
      </c>
      <c r="FH795">
        <v>0.06</v>
      </c>
      <c r="FI795">
        <v>1</v>
      </c>
      <c r="FJ795">
        <v>0</v>
      </c>
      <c r="FK795">
        <v>0</v>
      </c>
      <c r="FL795" s="42">
        <f t="shared" si="280"/>
        <v>122</v>
      </c>
      <c r="FM795" s="20">
        <f t="shared" si="281"/>
        <v>10.142857142857142</v>
      </c>
      <c r="FN795" s="41">
        <v>5.5782312899999999E-2</v>
      </c>
      <c r="FO795" s="20">
        <f t="shared" si="282"/>
        <v>23.6</v>
      </c>
      <c r="FP795" s="20">
        <f t="shared" si="283"/>
        <v>26.001200000000001</v>
      </c>
      <c r="FQ795" s="20">
        <f t="shared" si="284"/>
        <v>117.097844413423</v>
      </c>
      <c r="FV795" t="s">
        <v>751</v>
      </c>
      <c r="FW795" s="45">
        <v>925000</v>
      </c>
      <c r="FX795" s="45">
        <v>863333</v>
      </c>
      <c r="FY795">
        <v>64</v>
      </c>
      <c r="FZ795">
        <v>9</v>
      </c>
      <c r="GA795">
        <v>16</v>
      </c>
      <c r="GB795">
        <v>25</v>
      </c>
      <c r="GC795">
        <v>-14</v>
      </c>
      <c r="GD795">
        <v>14</v>
      </c>
      <c r="GE795">
        <v>95</v>
      </c>
      <c r="GF795">
        <v>1110</v>
      </c>
      <c r="GG795">
        <v>2.1</v>
      </c>
      <c r="GH795">
        <v>1.4</v>
      </c>
      <c r="GI795">
        <v>3.5</v>
      </c>
      <c r="GJ795" s="42">
        <f t="shared" si="285"/>
        <v>23.6</v>
      </c>
    </row>
    <row r="796" spans="1:192" x14ac:dyDescent="0.45">
      <c r="A796" s="40">
        <v>34163</v>
      </c>
      <c r="B796" t="s">
        <v>393</v>
      </c>
      <c r="C796" t="s">
        <v>106</v>
      </c>
      <c r="D796" t="s">
        <v>107</v>
      </c>
      <c r="E796" t="s">
        <v>107</v>
      </c>
      <c r="F796">
        <v>74</v>
      </c>
      <c r="G796">
        <v>195</v>
      </c>
      <c r="H796">
        <v>2011</v>
      </c>
      <c r="I796">
        <v>4</v>
      </c>
      <c r="J796">
        <v>98</v>
      </c>
      <c r="K796" t="s">
        <v>92</v>
      </c>
      <c r="L796">
        <v>2015</v>
      </c>
      <c r="M796">
        <v>24</v>
      </c>
      <c r="N796">
        <v>3</v>
      </c>
      <c r="O796">
        <v>8476422</v>
      </c>
      <c r="P796" t="s">
        <v>3904</v>
      </c>
      <c r="Q796" t="s">
        <v>3905</v>
      </c>
      <c r="R796" t="s">
        <v>1700</v>
      </c>
      <c r="S796" t="s">
        <v>176</v>
      </c>
      <c r="T796" t="s">
        <v>720</v>
      </c>
      <c r="U796" t="s">
        <v>3906</v>
      </c>
      <c r="V796">
        <v>57</v>
      </c>
      <c r="W796">
        <v>2</v>
      </c>
      <c r="X796">
        <v>16</v>
      </c>
      <c r="Y796">
        <v>9</v>
      </c>
      <c r="Z796">
        <v>18</v>
      </c>
      <c r="AA796">
        <v>0</v>
      </c>
      <c r="AB796">
        <v>0</v>
      </c>
      <c r="AC796" s="26">
        <f t="shared" si="264"/>
        <v>0.31578947368421051</v>
      </c>
      <c r="AD796" s="20">
        <f t="shared" si="265"/>
        <v>6.8478260869565215</v>
      </c>
      <c r="AE796" s="20">
        <v>6.3639999999999999</v>
      </c>
      <c r="AF796">
        <v>-5</v>
      </c>
      <c r="AG796">
        <v>-7.5</v>
      </c>
      <c r="AH796">
        <v>26</v>
      </c>
      <c r="AI796">
        <v>1117</v>
      </c>
      <c r="AJ796">
        <v>51172</v>
      </c>
      <c r="AK796" s="20">
        <v>852.86666666666997</v>
      </c>
      <c r="AL796">
        <v>852.87</v>
      </c>
      <c r="AM796">
        <v>853</v>
      </c>
      <c r="AN796" s="26">
        <f t="shared" si="266"/>
        <v>14.962573099415204</v>
      </c>
      <c r="AO796">
        <v>25.24</v>
      </c>
      <c r="AP796" s="41">
        <f t="shared" si="267"/>
        <v>0.5</v>
      </c>
      <c r="AQ796">
        <v>125</v>
      </c>
      <c r="AR796">
        <v>125</v>
      </c>
      <c r="AS796">
        <v>125</v>
      </c>
      <c r="AT796">
        <v>92</v>
      </c>
      <c r="AU796">
        <v>92</v>
      </c>
      <c r="AV796">
        <v>65</v>
      </c>
      <c r="AW796">
        <v>34</v>
      </c>
      <c r="AX796">
        <v>2</v>
      </c>
      <c r="AY796">
        <v>0</v>
      </c>
      <c r="AZ796">
        <v>6</v>
      </c>
      <c r="BA796" s="42">
        <f t="shared" si="268"/>
        <v>6</v>
      </c>
      <c r="BB796">
        <v>3.11</v>
      </c>
      <c r="BC796">
        <v>45.938499999999998</v>
      </c>
      <c r="BD796" s="20">
        <v>199.4</v>
      </c>
      <c r="BE796" s="20">
        <f t="shared" si="269"/>
        <v>324.39999999999998</v>
      </c>
      <c r="BF796" s="20">
        <f t="shared" si="270"/>
        <v>22.821766506032571</v>
      </c>
      <c r="BG796">
        <v>292</v>
      </c>
      <c r="BH796">
        <v>263</v>
      </c>
      <c r="BI796">
        <v>202</v>
      </c>
      <c r="BJ796" s="41">
        <f t="shared" si="271"/>
        <v>0.59109311740890691</v>
      </c>
      <c r="BK796">
        <v>41</v>
      </c>
      <c r="BL796">
        <v>41</v>
      </c>
      <c r="BM796">
        <v>54</v>
      </c>
      <c r="BN796" s="42">
        <f t="shared" si="272"/>
        <v>-13</v>
      </c>
      <c r="BO796">
        <v>27</v>
      </c>
      <c r="BP796">
        <v>32</v>
      </c>
      <c r="BQ796">
        <v>8</v>
      </c>
      <c r="BR796">
        <v>37</v>
      </c>
      <c r="BS796" s="41">
        <f t="shared" si="273"/>
        <v>5.5975794251134643E-2</v>
      </c>
      <c r="BT796">
        <v>0</v>
      </c>
      <c r="BU796">
        <v>0</v>
      </c>
      <c r="BV796" s="41">
        <f t="shared" si="274"/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3</v>
      </c>
      <c r="CZ796">
        <v>23</v>
      </c>
      <c r="DA796">
        <v>2</v>
      </c>
      <c r="DB796">
        <v>1</v>
      </c>
      <c r="DC796">
        <v>16</v>
      </c>
      <c r="DD796">
        <v>16</v>
      </c>
      <c r="DE796">
        <v>0</v>
      </c>
      <c r="DF796">
        <v>0</v>
      </c>
      <c r="DG796">
        <v>30</v>
      </c>
      <c r="DH796">
        <v>13</v>
      </c>
      <c r="DI796">
        <v>3</v>
      </c>
      <c r="DJ796">
        <v>14</v>
      </c>
      <c r="DK796">
        <v>14</v>
      </c>
      <c r="DL796">
        <v>0</v>
      </c>
      <c r="DM796">
        <v>3</v>
      </c>
      <c r="DN796">
        <v>3</v>
      </c>
      <c r="DO796">
        <v>0</v>
      </c>
      <c r="DP796" s="42">
        <f t="shared" si="275"/>
        <v>-10</v>
      </c>
      <c r="DQ796" s="20">
        <v>-4.0979999999999999</v>
      </c>
      <c r="DR796">
        <v>13</v>
      </c>
      <c r="DS796">
        <v>0</v>
      </c>
      <c r="DT796">
        <v>0</v>
      </c>
      <c r="DU796">
        <v>0</v>
      </c>
      <c r="DV796">
        <v>0</v>
      </c>
      <c r="DW796">
        <v>789</v>
      </c>
      <c r="DX796">
        <v>830</v>
      </c>
      <c r="DY796">
        <v>585</v>
      </c>
      <c r="DZ796">
        <v>624</v>
      </c>
      <c r="EA796">
        <v>437</v>
      </c>
      <c r="EB796">
        <v>445</v>
      </c>
      <c r="EC796">
        <v>37.9</v>
      </c>
      <c r="ED796">
        <v>36.340000000000003</v>
      </c>
      <c r="EE796">
        <v>36</v>
      </c>
      <c r="EF796">
        <v>36</v>
      </c>
      <c r="EG796" s="41">
        <f t="shared" si="276"/>
        <v>8.2379862700228831E-2</v>
      </c>
      <c r="EH796" s="43">
        <f t="shared" si="277"/>
        <v>0.91910112359550566</v>
      </c>
      <c r="EI796" s="44">
        <f t="shared" si="278"/>
        <v>1.0014809862957346</v>
      </c>
      <c r="EJ796">
        <v>794</v>
      </c>
      <c r="EK796">
        <v>833</v>
      </c>
      <c r="EL796">
        <v>588</v>
      </c>
      <c r="EM796">
        <v>627</v>
      </c>
      <c r="EN796">
        <v>439</v>
      </c>
      <c r="EO796">
        <v>449</v>
      </c>
      <c r="EP796">
        <v>36</v>
      </c>
      <c r="EQ796">
        <v>36</v>
      </c>
      <c r="ER796">
        <v>378</v>
      </c>
      <c r="ES796">
        <v>393</v>
      </c>
      <c r="ET796">
        <v>160</v>
      </c>
      <c r="EU796">
        <v>168</v>
      </c>
      <c r="EV796">
        <v>23</v>
      </c>
      <c r="EW796">
        <v>20</v>
      </c>
      <c r="EX796">
        <v>80</v>
      </c>
      <c r="EY796">
        <v>58</v>
      </c>
      <c r="EZ796">
        <v>1.2</v>
      </c>
      <c r="FA796">
        <v>1.5</v>
      </c>
      <c r="FB796">
        <v>2.7</v>
      </c>
      <c r="FC796" s="20">
        <v>7.97</v>
      </c>
      <c r="FD796" s="26">
        <f t="shared" si="279"/>
        <v>0.13982456140350877</v>
      </c>
      <c r="FE796">
        <v>0.33430000000000004</v>
      </c>
      <c r="FF796">
        <v>-0.21</v>
      </c>
      <c r="FG796">
        <v>-0.56000000000000005</v>
      </c>
      <c r="FH796">
        <v>-0.77</v>
      </c>
      <c r="FL796" s="42">
        <f t="shared" si="280"/>
        <v>104</v>
      </c>
      <c r="FM796" s="20">
        <f t="shared" si="281"/>
        <v>3.7692307692307692</v>
      </c>
      <c r="FN796" s="41">
        <v>3.8352811200000003E-2</v>
      </c>
      <c r="FO796" s="20">
        <f t="shared" si="282"/>
        <v>15.4</v>
      </c>
      <c r="FP796" s="20">
        <f t="shared" si="283"/>
        <v>17.180399999999999</v>
      </c>
      <c r="FQ796" s="20">
        <f t="shared" si="284"/>
        <v>113.89778043547082</v>
      </c>
      <c r="FR796">
        <v>4</v>
      </c>
      <c r="FS796" t="s">
        <v>314</v>
      </c>
      <c r="FT796">
        <v>195</v>
      </c>
      <c r="FV796" t="s">
        <v>751</v>
      </c>
      <c r="FW796" s="45">
        <v>675000</v>
      </c>
      <c r="FX796" s="45">
        <v>725000</v>
      </c>
      <c r="FY796">
        <v>103</v>
      </c>
      <c r="FZ796">
        <v>5</v>
      </c>
      <c r="GA796">
        <v>22</v>
      </c>
      <c r="GB796">
        <v>27</v>
      </c>
      <c r="GC796">
        <v>-8</v>
      </c>
      <c r="GD796">
        <v>36</v>
      </c>
      <c r="GE796">
        <v>112</v>
      </c>
      <c r="GF796">
        <v>1414</v>
      </c>
      <c r="GG796">
        <v>1.7000000000000002</v>
      </c>
      <c r="GH796">
        <v>2.4</v>
      </c>
      <c r="GI796">
        <v>4</v>
      </c>
      <c r="GJ796" s="42">
        <f t="shared" si="285"/>
        <v>15.4</v>
      </c>
    </row>
    <row r="797" spans="1:192" x14ac:dyDescent="0.45">
      <c r="A797" s="40">
        <v>34220</v>
      </c>
      <c r="B797" t="s">
        <v>3907</v>
      </c>
      <c r="C797" t="s">
        <v>282</v>
      </c>
      <c r="D797" t="s">
        <v>107</v>
      </c>
      <c r="E797" t="s">
        <v>107</v>
      </c>
      <c r="F797">
        <v>70</v>
      </c>
      <c r="G797">
        <v>195</v>
      </c>
      <c r="H797">
        <v>2011</v>
      </c>
      <c r="I797">
        <v>4</v>
      </c>
      <c r="J797">
        <v>99</v>
      </c>
      <c r="K797" t="s">
        <v>92</v>
      </c>
      <c r="L797">
        <v>2013</v>
      </c>
      <c r="M797">
        <v>24</v>
      </c>
      <c r="N797">
        <v>5</v>
      </c>
      <c r="O797">
        <v>8476423</v>
      </c>
      <c r="P797" t="s">
        <v>3908</v>
      </c>
      <c r="Q797" t="s">
        <v>3909</v>
      </c>
      <c r="R797" t="s">
        <v>3910</v>
      </c>
      <c r="S797" t="s">
        <v>3911</v>
      </c>
      <c r="T797" t="s">
        <v>716</v>
      </c>
      <c r="U797" t="s">
        <v>117</v>
      </c>
      <c r="V797">
        <v>20</v>
      </c>
      <c r="W797">
        <v>3</v>
      </c>
      <c r="X797">
        <v>2</v>
      </c>
      <c r="Y797">
        <v>0</v>
      </c>
      <c r="Z797">
        <v>5</v>
      </c>
      <c r="AA797">
        <v>26</v>
      </c>
      <c r="AB797">
        <v>50</v>
      </c>
      <c r="AC797" s="26">
        <f t="shared" si="264"/>
        <v>0.25</v>
      </c>
      <c r="AD797" s="20">
        <f t="shared" si="265"/>
        <v>-1.6071428571428568</v>
      </c>
      <c r="AE797" s="20">
        <v>2.101</v>
      </c>
      <c r="AF797">
        <v>-12</v>
      </c>
      <c r="AG797">
        <v>-0.30000000000000004</v>
      </c>
      <c r="AH797">
        <v>0</v>
      </c>
      <c r="AI797">
        <v>340</v>
      </c>
      <c r="AJ797">
        <v>13651</v>
      </c>
      <c r="AK797" s="20">
        <v>227.51666666667001</v>
      </c>
      <c r="AL797">
        <v>227.52</v>
      </c>
      <c r="AM797">
        <v>228</v>
      </c>
      <c r="AN797" s="26">
        <f t="shared" si="266"/>
        <v>11.375833333333334</v>
      </c>
      <c r="AO797">
        <v>19.23</v>
      </c>
      <c r="AP797" s="41">
        <f t="shared" si="267"/>
        <v>0.625</v>
      </c>
      <c r="AQ797">
        <v>54</v>
      </c>
      <c r="AR797">
        <v>56</v>
      </c>
      <c r="AS797">
        <v>56</v>
      </c>
      <c r="AT797">
        <v>45</v>
      </c>
      <c r="AU797">
        <v>47</v>
      </c>
      <c r="AV797">
        <v>37</v>
      </c>
      <c r="AW797">
        <v>34</v>
      </c>
      <c r="AX797">
        <v>17</v>
      </c>
      <c r="AY797">
        <v>0</v>
      </c>
      <c r="AZ797">
        <v>6</v>
      </c>
      <c r="BA797" s="42">
        <f t="shared" si="268"/>
        <v>6</v>
      </c>
      <c r="BB797">
        <v>2.74</v>
      </c>
      <c r="BC797">
        <v>28.081099999999999</v>
      </c>
      <c r="BD797" s="20">
        <v>0</v>
      </c>
      <c r="BE797" s="20">
        <f t="shared" si="269"/>
        <v>54</v>
      </c>
      <c r="BF797" s="20">
        <f t="shared" si="270"/>
        <v>14.240506329113924</v>
      </c>
      <c r="BG797">
        <v>51</v>
      </c>
      <c r="BH797">
        <v>65</v>
      </c>
      <c r="BI797">
        <v>61</v>
      </c>
      <c r="BJ797" s="41">
        <f t="shared" si="271"/>
        <v>0.45535714285714285</v>
      </c>
      <c r="BK797">
        <v>13</v>
      </c>
      <c r="BL797">
        <v>13</v>
      </c>
      <c r="BM797">
        <v>23</v>
      </c>
      <c r="BN797" s="42">
        <f t="shared" si="272"/>
        <v>-10</v>
      </c>
      <c r="BO797">
        <v>10</v>
      </c>
      <c r="BP797">
        <v>4</v>
      </c>
      <c r="BQ797">
        <v>8</v>
      </c>
      <c r="BR797">
        <v>3</v>
      </c>
      <c r="BS797" s="41">
        <f t="shared" si="273"/>
        <v>1.935483870967742E-2</v>
      </c>
      <c r="BT797">
        <v>1</v>
      </c>
      <c r="BU797">
        <v>2</v>
      </c>
      <c r="BV797" s="41">
        <f t="shared" si="274"/>
        <v>0.33333333333333331</v>
      </c>
      <c r="BW797">
        <v>1</v>
      </c>
      <c r="BX797">
        <v>0</v>
      </c>
      <c r="BY797">
        <v>0</v>
      </c>
      <c r="BZ797">
        <v>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2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2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9</v>
      </c>
      <c r="DA797">
        <v>5</v>
      </c>
      <c r="DB797">
        <v>2</v>
      </c>
      <c r="DC797">
        <v>4</v>
      </c>
      <c r="DD797">
        <v>1</v>
      </c>
      <c r="DE797">
        <v>2</v>
      </c>
      <c r="DF797">
        <v>0</v>
      </c>
      <c r="DG797">
        <v>23</v>
      </c>
      <c r="DH797">
        <v>0</v>
      </c>
      <c r="DI797">
        <v>7</v>
      </c>
      <c r="DJ797">
        <v>0</v>
      </c>
      <c r="DK797">
        <v>0</v>
      </c>
      <c r="DL797">
        <v>0</v>
      </c>
      <c r="DM797">
        <v>7</v>
      </c>
      <c r="DN797">
        <v>7</v>
      </c>
      <c r="DO797">
        <v>0</v>
      </c>
      <c r="DP797" s="42">
        <f t="shared" si="275"/>
        <v>7</v>
      </c>
      <c r="DQ797" s="20">
        <v>5.8659999999999997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237</v>
      </c>
      <c r="DX797">
        <v>206</v>
      </c>
      <c r="DY797">
        <v>191</v>
      </c>
      <c r="DZ797">
        <v>152</v>
      </c>
      <c r="EA797">
        <v>138</v>
      </c>
      <c r="EB797">
        <v>118</v>
      </c>
      <c r="EC797">
        <v>9.65</v>
      </c>
      <c r="ED797">
        <v>10.14</v>
      </c>
      <c r="EE797">
        <v>8</v>
      </c>
      <c r="EF797">
        <v>17</v>
      </c>
      <c r="EG797" s="41">
        <f t="shared" si="276"/>
        <v>5.7971014492753624E-2</v>
      </c>
      <c r="EH797" s="43">
        <f t="shared" si="277"/>
        <v>0.85593220338983045</v>
      </c>
      <c r="EI797" s="44">
        <f t="shared" si="278"/>
        <v>0.91390321788258411</v>
      </c>
      <c r="EJ797">
        <v>240</v>
      </c>
      <c r="EK797">
        <v>207</v>
      </c>
      <c r="EL797">
        <v>194</v>
      </c>
      <c r="EM797">
        <v>153</v>
      </c>
      <c r="EN797">
        <v>141</v>
      </c>
      <c r="EO797">
        <v>119</v>
      </c>
      <c r="EP797">
        <v>8</v>
      </c>
      <c r="EQ797">
        <v>17</v>
      </c>
      <c r="ER797">
        <v>135</v>
      </c>
      <c r="ES797">
        <v>121</v>
      </c>
      <c r="ET797">
        <v>44</v>
      </c>
      <c r="EU797">
        <v>42</v>
      </c>
      <c r="EV797">
        <v>4</v>
      </c>
      <c r="EW797">
        <v>12</v>
      </c>
      <c r="EX797">
        <v>10</v>
      </c>
      <c r="EY797">
        <v>20</v>
      </c>
      <c r="EZ797">
        <v>0.2</v>
      </c>
      <c r="FA797">
        <v>-0.2</v>
      </c>
      <c r="FB797">
        <v>0</v>
      </c>
      <c r="FC797" s="20">
        <v>6.01</v>
      </c>
      <c r="FD797" s="26">
        <f t="shared" si="279"/>
        <v>0.30049999999999999</v>
      </c>
      <c r="FE797">
        <v>0.96610000000000007</v>
      </c>
      <c r="FF797">
        <v>0.21</v>
      </c>
      <c r="FG797">
        <v>-0.09</v>
      </c>
      <c r="FH797">
        <v>0.12</v>
      </c>
      <c r="FL797" s="42">
        <f t="shared" si="280"/>
        <v>16</v>
      </c>
      <c r="FM797" s="20">
        <f t="shared" si="281"/>
        <v>0</v>
      </c>
      <c r="FN797" s="41">
        <v>5.7209302300000001E-2</v>
      </c>
      <c r="FO797" s="20">
        <f t="shared" si="282"/>
        <v>5</v>
      </c>
      <c r="FP797" s="20">
        <f t="shared" si="283"/>
        <v>6.1731999999999996</v>
      </c>
      <c r="FQ797" s="20">
        <f t="shared" si="284"/>
        <v>116.82489451476793</v>
      </c>
      <c r="FR797">
        <v>3</v>
      </c>
      <c r="FS797" t="s">
        <v>558</v>
      </c>
      <c r="FT797">
        <v>25</v>
      </c>
      <c r="FV797" t="s">
        <v>751</v>
      </c>
      <c r="FW797" s="45">
        <v>687500</v>
      </c>
      <c r="FX797" s="45">
        <v>687500</v>
      </c>
      <c r="FY797">
        <v>132</v>
      </c>
      <c r="FZ797">
        <v>20</v>
      </c>
      <c r="GA797">
        <v>22</v>
      </c>
      <c r="GB797">
        <v>42</v>
      </c>
      <c r="GC797">
        <v>-33</v>
      </c>
      <c r="GD797">
        <v>18</v>
      </c>
      <c r="GE797">
        <v>228</v>
      </c>
      <c r="GF797">
        <v>1633</v>
      </c>
      <c r="GG797">
        <v>2.4</v>
      </c>
      <c r="GH797">
        <v>0.9</v>
      </c>
      <c r="GI797">
        <v>3.3</v>
      </c>
      <c r="GJ797" s="42">
        <f t="shared" si="285"/>
        <v>5</v>
      </c>
    </row>
    <row r="798" spans="1:192" x14ac:dyDescent="0.45">
      <c r="A798" s="40">
        <v>30513</v>
      </c>
      <c r="B798" t="s">
        <v>207</v>
      </c>
      <c r="C798" t="s">
        <v>208</v>
      </c>
      <c r="D798" t="s">
        <v>91</v>
      </c>
      <c r="E798" t="s">
        <v>91</v>
      </c>
      <c r="F798">
        <v>73</v>
      </c>
      <c r="G798">
        <v>192</v>
      </c>
      <c r="H798">
        <v>2002</v>
      </c>
      <c r="I798">
        <v>2</v>
      </c>
      <c r="J798">
        <v>54</v>
      </c>
      <c r="K798" t="s">
        <v>92</v>
      </c>
      <c r="L798">
        <v>2005</v>
      </c>
      <c r="M798">
        <v>34</v>
      </c>
      <c r="N798">
        <v>13</v>
      </c>
      <c r="O798">
        <v>8470281</v>
      </c>
      <c r="P798" t="s">
        <v>3912</v>
      </c>
      <c r="Q798" t="s">
        <v>3913</v>
      </c>
      <c r="R798" t="s">
        <v>329</v>
      </c>
      <c r="S798" t="s">
        <v>3914</v>
      </c>
      <c r="T798" t="s">
        <v>720</v>
      </c>
      <c r="U798" t="s">
        <v>188</v>
      </c>
      <c r="V798">
        <v>82</v>
      </c>
      <c r="W798">
        <v>2</v>
      </c>
      <c r="X798">
        <v>30</v>
      </c>
      <c r="Y798">
        <v>6</v>
      </c>
      <c r="Z798">
        <v>32</v>
      </c>
      <c r="AA798">
        <v>6</v>
      </c>
      <c r="AB798">
        <v>44</v>
      </c>
      <c r="AC798" s="26">
        <f t="shared" si="264"/>
        <v>0.3902439024390244</v>
      </c>
      <c r="AD798" s="20">
        <f t="shared" si="265"/>
        <v>-13.894852135815988</v>
      </c>
      <c r="AE798" s="20">
        <v>9.9060000000000006</v>
      </c>
      <c r="AF798">
        <v>-29</v>
      </c>
      <c r="AG798">
        <v>-3.7</v>
      </c>
      <c r="AH798">
        <v>28</v>
      </c>
      <c r="AI798">
        <v>2419</v>
      </c>
      <c r="AJ798">
        <v>117229</v>
      </c>
      <c r="AK798" s="20">
        <v>1953.8166666667</v>
      </c>
      <c r="AL798">
        <v>1953.85</v>
      </c>
      <c r="AM798">
        <v>1954</v>
      </c>
      <c r="AN798" s="26">
        <f t="shared" si="266"/>
        <v>23.827032520325204</v>
      </c>
      <c r="AO798">
        <v>39.369999999999997</v>
      </c>
      <c r="AP798" s="41">
        <f t="shared" si="267"/>
        <v>0.42666666666666669</v>
      </c>
      <c r="AQ798">
        <v>400</v>
      </c>
      <c r="AR798">
        <v>374</v>
      </c>
      <c r="AS798">
        <v>400</v>
      </c>
      <c r="AT798">
        <v>247</v>
      </c>
      <c r="AU798">
        <v>247</v>
      </c>
      <c r="AV798">
        <v>187</v>
      </c>
      <c r="AW798">
        <v>115</v>
      </c>
      <c r="AX798">
        <v>6</v>
      </c>
      <c r="AY798">
        <v>5</v>
      </c>
      <c r="AZ798">
        <v>16</v>
      </c>
      <c r="BA798" s="42">
        <f t="shared" si="268"/>
        <v>21</v>
      </c>
      <c r="BB798">
        <v>8.2799999999999994</v>
      </c>
      <c r="BC798">
        <v>53.256700000000002</v>
      </c>
      <c r="BD798" s="20">
        <v>168.3</v>
      </c>
      <c r="BE798" s="20">
        <f t="shared" si="269"/>
        <v>568.29999999999995</v>
      </c>
      <c r="BF798" s="20">
        <f t="shared" si="270"/>
        <v>17.451697929728482</v>
      </c>
      <c r="BG798">
        <v>806</v>
      </c>
      <c r="BH798">
        <v>660</v>
      </c>
      <c r="BI798">
        <v>646</v>
      </c>
      <c r="BJ798" s="41">
        <f t="shared" si="271"/>
        <v>0.55509641873278237</v>
      </c>
      <c r="BK798">
        <v>41</v>
      </c>
      <c r="BL798">
        <v>41</v>
      </c>
      <c r="BM798">
        <v>89</v>
      </c>
      <c r="BN798" s="42">
        <f t="shared" si="272"/>
        <v>-48</v>
      </c>
      <c r="BO798">
        <v>60</v>
      </c>
      <c r="BP798">
        <v>73</v>
      </c>
      <c r="BQ798">
        <v>34</v>
      </c>
      <c r="BR798">
        <v>165</v>
      </c>
      <c r="BS798" s="41">
        <f t="shared" si="273"/>
        <v>9.9218280216476246E-2</v>
      </c>
      <c r="BT798">
        <v>0</v>
      </c>
      <c r="BU798">
        <v>0</v>
      </c>
      <c r="BV798" s="41">
        <f t="shared" si="274"/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3</v>
      </c>
      <c r="CY798">
        <v>7</v>
      </c>
      <c r="CZ798">
        <v>50</v>
      </c>
      <c r="DA798">
        <v>0</v>
      </c>
      <c r="DB798">
        <v>0</v>
      </c>
      <c r="DC798">
        <v>133</v>
      </c>
      <c r="DD798">
        <v>14</v>
      </c>
      <c r="DE798">
        <v>0</v>
      </c>
      <c r="DF798">
        <v>0</v>
      </c>
      <c r="DG798">
        <v>40</v>
      </c>
      <c r="DH798">
        <v>14</v>
      </c>
      <c r="DI798">
        <v>3</v>
      </c>
      <c r="DJ798">
        <v>15</v>
      </c>
      <c r="DK798">
        <v>15</v>
      </c>
      <c r="DL798">
        <v>0</v>
      </c>
      <c r="DM798">
        <v>2</v>
      </c>
      <c r="DN798">
        <v>2</v>
      </c>
      <c r="DO798">
        <v>0</v>
      </c>
      <c r="DP798" s="42">
        <f t="shared" si="275"/>
        <v>-11</v>
      </c>
      <c r="DQ798" s="20">
        <v>-2.1800000000000002</v>
      </c>
      <c r="DR798">
        <v>14</v>
      </c>
      <c r="DS798">
        <v>0</v>
      </c>
      <c r="DT798">
        <v>0</v>
      </c>
      <c r="DU798">
        <v>0</v>
      </c>
      <c r="DV798">
        <v>0</v>
      </c>
      <c r="DW798">
        <v>2102</v>
      </c>
      <c r="DX798">
        <v>1963</v>
      </c>
      <c r="DY798">
        <v>1486</v>
      </c>
      <c r="DZ798">
        <v>1498</v>
      </c>
      <c r="EA798">
        <v>1099</v>
      </c>
      <c r="EB798">
        <v>1122</v>
      </c>
      <c r="EC798">
        <v>97.53</v>
      </c>
      <c r="ED798">
        <v>110.14</v>
      </c>
      <c r="EE798">
        <v>75</v>
      </c>
      <c r="EF798">
        <v>118</v>
      </c>
      <c r="EG798" s="41">
        <f t="shared" si="276"/>
        <v>6.8243858052775247E-2</v>
      </c>
      <c r="EH798" s="43">
        <f t="shared" si="277"/>
        <v>0.89483065953654184</v>
      </c>
      <c r="EI798" s="44">
        <f t="shared" si="278"/>
        <v>0.96307451758931706</v>
      </c>
      <c r="EJ798">
        <v>2109</v>
      </c>
      <c r="EK798">
        <v>1961</v>
      </c>
      <c r="EL798">
        <v>1491</v>
      </c>
      <c r="EM798">
        <v>1497</v>
      </c>
      <c r="EN798">
        <v>1100</v>
      </c>
      <c r="EO798">
        <v>1121</v>
      </c>
      <c r="EP798">
        <v>74</v>
      </c>
      <c r="EQ798">
        <v>117</v>
      </c>
      <c r="ER798">
        <v>1050</v>
      </c>
      <c r="ES798">
        <v>1002</v>
      </c>
      <c r="ET798">
        <v>337</v>
      </c>
      <c r="EU798">
        <v>424</v>
      </c>
      <c r="EV798">
        <v>44</v>
      </c>
      <c r="EW798">
        <v>59</v>
      </c>
      <c r="EX798">
        <v>122</v>
      </c>
      <c r="EY798">
        <v>108</v>
      </c>
      <c r="EZ798">
        <v>1.1000000000000001</v>
      </c>
      <c r="FA798">
        <v>2.2000000000000002</v>
      </c>
      <c r="FB798">
        <v>3.3</v>
      </c>
      <c r="FC798" s="20">
        <v>39.520000000000003</v>
      </c>
      <c r="FD798" s="26">
        <f t="shared" si="279"/>
        <v>0.48195121951219516</v>
      </c>
      <c r="FE798">
        <v>1.2219</v>
      </c>
      <c r="FF798">
        <v>-1.71</v>
      </c>
      <c r="FG798">
        <v>-0.88</v>
      </c>
      <c r="FH798">
        <v>-2.59</v>
      </c>
      <c r="FL798" s="42">
        <f t="shared" si="280"/>
        <v>234</v>
      </c>
      <c r="FM798" s="20">
        <f t="shared" si="281"/>
        <v>5.3571428571428568</v>
      </c>
      <c r="FN798" s="41">
        <v>8.8495575000000007E-3</v>
      </c>
      <c r="FO798" s="20">
        <f t="shared" si="282"/>
        <v>29.2</v>
      </c>
      <c r="FP798" s="20">
        <f t="shared" si="283"/>
        <v>31.564</v>
      </c>
      <c r="FQ798" s="20">
        <f t="shared" si="284"/>
        <v>124.83046293215958</v>
      </c>
      <c r="FV798" t="s">
        <v>711</v>
      </c>
      <c r="FW798" s="45">
        <v>5000000</v>
      </c>
      <c r="FX798" s="45">
        <v>5538462</v>
      </c>
      <c r="FY798">
        <v>995</v>
      </c>
      <c r="FZ798">
        <v>92</v>
      </c>
      <c r="GA798">
        <v>451</v>
      </c>
      <c r="GB798">
        <v>543</v>
      </c>
      <c r="GC798">
        <v>143</v>
      </c>
      <c r="GD798">
        <v>535</v>
      </c>
      <c r="GE798">
        <v>2085</v>
      </c>
      <c r="GF798">
        <v>25092</v>
      </c>
      <c r="GG798">
        <v>39.1</v>
      </c>
      <c r="GH798">
        <v>61.6</v>
      </c>
      <c r="GI798">
        <v>100.7</v>
      </c>
      <c r="GJ798" s="42">
        <f t="shared" si="285"/>
        <v>29.2</v>
      </c>
    </row>
    <row r="799" spans="1:192" x14ac:dyDescent="0.45">
      <c r="A799" s="40">
        <v>35604</v>
      </c>
      <c r="B799" t="s">
        <v>3915</v>
      </c>
      <c r="C799" t="s">
        <v>145</v>
      </c>
      <c r="D799" t="s">
        <v>91</v>
      </c>
      <c r="E799" t="s">
        <v>91</v>
      </c>
      <c r="F799">
        <v>76</v>
      </c>
      <c r="G799">
        <v>220</v>
      </c>
      <c r="H799">
        <v>2015</v>
      </c>
      <c r="I799">
        <v>1</v>
      </c>
      <c r="J799">
        <v>11</v>
      </c>
      <c r="K799" t="s">
        <v>92</v>
      </c>
      <c r="L799">
        <v>2016</v>
      </c>
      <c r="M799">
        <v>20</v>
      </c>
      <c r="N799">
        <v>2</v>
      </c>
      <c r="O799">
        <v>8478474</v>
      </c>
      <c r="P799" t="s">
        <v>3916</v>
      </c>
      <c r="Q799" t="s">
        <v>3917</v>
      </c>
      <c r="R799" t="s">
        <v>3918</v>
      </c>
      <c r="S799" t="s">
        <v>3919</v>
      </c>
      <c r="T799" t="s">
        <v>725</v>
      </c>
      <c r="U799" t="s">
        <v>205</v>
      </c>
      <c r="V799">
        <v>11</v>
      </c>
      <c r="W799">
        <v>1</v>
      </c>
      <c r="X799">
        <v>0</v>
      </c>
      <c r="Y799">
        <v>0</v>
      </c>
      <c r="Z799">
        <v>1</v>
      </c>
      <c r="AA799">
        <v>26</v>
      </c>
      <c r="AB799">
        <v>64</v>
      </c>
      <c r="AC799" s="26">
        <f t="shared" si="264"/>
        <v>9.0909090909090912E-2</v>
      </c>
      <c r="AD799" s="20">
        <f t="shared" si="265"/>
        <v>-0.83333333333333326</v>
      </c>
      <c r="AE799" s="20">
        <v>0.5</v>
      </c>
      <c r="AF799">
        <v>-6</v>
      </c>
      <c r="AG799">
        <v>-0.5</v>
      </c>
      <c r="AH799">
        <v>7</v>
      </c>
      <c r="AI799">
        <v>194</v>
      </c>
      <c r="AJ799">
        <v>7220</v>
      </c>
      <c r="AK799" s="20">
        <v>120.33333333333</v>
      </c>
      <c r="AL799">
        <v>120.33</v>
      </c>
      <c r="AM799">
        <v>120</v>
      </c>
      <c r="AN799" s="26">
        <f t="shared" si="266"/>
        <v>10.939393939393939</v>
      </c>
      <c r="AO799">
        <v>18.5</v>
      </c>
      <c r="AP799" s="41">
        <f t="shared" si="267"/>
        <v>0.5</v>
      </c>
      <c r="AQ799">
        <v>24</v>
      </c>
      <c r="AR799">
        <v>24</v>
      </c>
      <c r="AS799">
        <v>24</v>
      </c>
      <c r="AT799">
        <v>19</v>
      </c>
      <c r="AU799">
        <v>19</v>
      </c>
      <c r="AV799">
        <v>13</v>
      </c>
      <c r="AW799">
        <v>12</v>
      </c>
      <c r="AX799">
        <v>8</v>
      </c>
      <c r="AY799">
        <v>1</v>
      </c>
      <c r="AZ799">
        <v>1</v>
      </c>
      <c r="BA799" s="42">
        <f t="shared" si="268"/>
        <v>2</v>
      </c>
      <c r="BB799">
        <v>1.27</v>
      </c>
      <c r="BC799">
        <v>33.615400000000001</v>
      </c>
      <c r="BD799" s="20">
        <v>0</v>
      </c>
      <c r="BE799" s="20">
        <f t="shared" si="269"/>
        <v>24</v>
      </c>
      <c r="BF799" s="20">
        <f t="shared" si="270"/>
        <v>11.967090501121914</v>
      </c>
      <c r="BG799">
        <v>33</v>
      </c>
      <c r="BH799">
        <v>36</v>
      </c>
      <c r="BI799">
        <v>47</v>
      </c>
      <c r="BJ799" s="41">
        <f t="shared" si="271"/>
        <v>0.41249999999999998</v>
      </c>
      <c r="BK799">
        <v>29</v>
      </c>
      <c r="BL799">
        <v>29</v>
      </c>
      <c r="BM799">
        <v>7</v>
      </c>
      <c r="BN799" s="42">
        <f t="shared" si="272"/>
        <v>22</v>
      </c>
      <c r="BO799">
        <v>6</v>
      </c>
      <c r="BP799">
        <v>3</v>
      </c>
      <c r="BQ799">
        <v>2</v>
      </c>
      <c r="BR799">
        <v>6</v>
      </c>
      <c r="BS799" s="41">
        <f t="shared" si="273"/>
        <v>6.3829787234042548E-2</v>
      </c>
      <c r="BT799">
        <v>3</v>
      </c>
      <c r="BU799">
        <v>8</v>
      </c>
      <c r="BV799" s="41">
        <f t="shared" si="274"/>
        <v>0.27272727272727271</v>
      </c>
      <c r="BW799">
        <v>2</v>
      </c>
      <c r="BX799">
        <v>0</v>
      </c>
      <c r="BY799">
        <v>0</v>
      </c>
      <c r="BZ799">
        <v>1</v>
      </c>
      <c r="CA799">
        <v>1</v>
      </c>
      <c r="CB799">
        <v>7</v>
      </c>
      <c r="CC799">
        <v>0</v>
      </c>
      <c r="CD799">
        <v>2</v>
      </c>
      <c r="CE799">
        <v>1</v>
      </c>
      <c r="CF799">
        <v>2</v>
      </c>
      <c r="CG799">
        <v>3</v>
      </c>
      <c r="CH799">
        <v>4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2</v>
      </c>
      <c r="CZ799">
        <v>4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8</v>
      </c>
      <c r="DH799">
        <v>2</v>
      </c>
      <c r="DI799">
        <v>2</v>
      </c>
      <c r="DJ799">
        <v>2</v>
      </c>
      <c r="DK799">
        <v>1</v>
      </c>
      <c r="DL799">
        <v>1</v>
      </c>
      <c r="DM799">
        <v>3</v>
      </c>
      <c r="DN799">
        <v>2</v>
      </c>
      <c r="DO799">
        <v>1</v>
      </c>
      <c r="DP799" s="42">
        <f t="shared" si="275"/>
        <v>0</v>
      </c>
      <c r="DQ799" s="20">
        <v>-0.13700000000000001</v>
      </c>
      <c r="DR799">
        <v>1</v>
      </c>
      <c r="DS799">
        <v>1</v>
      </c>
      <c r="DT799">
        <v>0</v>
      </c>
      <c r="DU799">
        <v>0</v>
      </c>
      <c r="DV799">
        <v>0</v>
      </c>
      <c r="DW799">
        <v>108</v>
      </c>
      <c r="DX799">
        <v>123</v>
      </c>
      <c r="DY799">
        <v>76</v>
      </c>
      <c r="DZ799">
        <v>88</v>
      </c>
      <c r="EA799">
        <v>56</v>
      </c>
      <c r="EB799">
        <v>59</v>
      </c>
      <c r="EC799">
        <v>3.76</v>
      </c>
      <c r="ED799">
        <v>5.47</v>
      </c>
      <c r="EE799">
        <v>2</v>
      </c>
      <c r="EF799">
        <v>9</v>
      </c>
      <c r="EG799" s="41">
        <f t="shared" si="276"/>
        <v>3.5714285714285712E-2</v>
      </c>
      <c r="EH799" s="43">
        <f t="shared" si="277"/>
        <v>0.84745762711864403</v>
      </c>
      <c r="EI799" s="44">
        <f t="shared" si="278"/>
        <v>0.88317191283292973</v>
      </c>
      <c r="EJ799">
        <v>108</v>
      </c>
      <c r="EK799">
        <v>123</v>
      </c>
      <c r="EL799">
        <v>76</v>
      </c>
      <c r="EM799">
        <v>88</v>
      </c>
      <c r="EN799">
        <v>56</v>
      </c>
      <c r="EO799">
        <v>59</v>
      </c>
      <c r="EP799">
        <v>2</v>
      </c>
      <c r="EQ799">
        <v>9</v>
      </c>
      <c r="ER799">
        <v>44</v>
      </c>
      <c r="ES799">
        <v>54</v>
      </c>
      <c r="ET799">
        <v>21</v>
      </c>
      <c r="EU799">
        <v>25</v>
      </c>
      <c r="EV799">
        <v>2</v>
      </c>
      <c r="EW799">
        <v>4</v>
      </c>
      <c r="EX799">
        <v>4</v>
      </c>
      <c r="EY799">
        <v>9</v>
      </c>
      <c r="EZ799">
        <v>-0.1</v>
      </c>
      <c r="FA799">
        <v>-0.1</v>
      </c>
      <c r="FB799">
        <v>-0.2</v>
      </c>
      <c r="FC799" s="20">
        <v>0.78</v>
      </c>
      <c r="FD799" s="26">
        <f t="shared" si="279"/>
        <v>7.0909090909090908E-2</v>
      </c>
      <c r="FE799">
        <v>0.15090000000000001</v>
      </c>
      <c r="FF799">
        <v>0.01</v>
      </c>
      <c r="FG799">
        <v>0.04</v>
      </c>
      <c r="FH799">
        <v>0.05</v>
      </c>
      <c r="FL799" s="42">
        <f t="shared" si="280"/>
        <v>43</v>
      </c>
      <c r="FM799" s="20">
        <f t="shared" si="281"/>
        <v>31</v>
      </c>
      <c r="FN799" s="41">
        <v>3.6363636400000003E-2</v>
      </c>
      <c r="FO799" s="20">
        <f t="shared" si="282"/>
        <v>0.30000000000000004</v>
      </c>
      <c r="FP799" s="20">
        <f t="shared" si="283"/>
        <v>0.97260000000000002</v>
      </c>
      <c r="FQ799" s="20">
        <f t="shared" si="284"/>
        <v>115.18324607329843</v>
      </c>
      <c r="FV799" t="s">
        <v>751</v>
      </c>
      <c r="FW799" s="45">
        <v>925000</v>
      </c>
      <c r="FX799" s="45">
        <v>894167</v>
      </c>
      <c r="FY799">
        <v>83</v>
      </c>
      <c r="FZ799">
        <v>6</v>
      </c>
      <c r="GA799">
        <v>7</v>
      </c>
      <c r="GB799">
        <v>13</v>
      </c>
      <c r="GC799">
        <v>-26</v>
      </c>
      <c r="GD799">
        <v>55</v>
      </c>
      <c r="GE799">
        <v>97</v>
      </c>
      <c r="GF799">
        <v>976</v>
      </c>
      <c r="GG799">
        <v>-0.7</v>
      </c>
      <c r="GH799">
        <v>0.1</v>
      </c>
      <c r="GI799">
        <v>-0.5</v>
      </c>
      <c r="GJ799" s="42">
        <f t="shared" si="285"/>
        <v>0.30000000000000004</v>
      </c>
    </row>
    <row r="800" spans="1:192" x14ac:dyDescent="0.45">
      <c r="A800" s="40">
        <v>34005</v>
      </c>
      <c r="B800" t="s">
        <v>885</v>
      </c>
      <c r="C800" t="s">
        <v>475</v>
      </c>
      <c r="D800" t="s">
        <v>91</v>
      </c>
      <c r="E800" t="s">
        <v>91</v>
      </c>
      <c r="F800">
        <v>71</v>
      </c>
      <c r="G800">
        <v>184</v>
      </c>
      <c r="H800">
        <v>2011</v>
      </c>
      <c r="I800">
        <v>2</v>
      </c>
      <c r="J800">
        <v>32</v>
      </c>
      <c r="K800" t="s">
        <v>202</v>
      </c>
      <c r="L800">
        <v>2013</v>
      </c>
      <c r="M800">
        <v>24</v>
      </c>
      <c r="N800">
        <v>5</v>
      </c>
      <c r="O800">
        <v>8476427</v>
      </c>
      <c r="P800" t="s">
        <v>3920</v>
      </c>
      <c r="Q800" t="s">
        <v>3921</v>
      </c>
      <c r="R800" t="s">
        <v>3922</v>
      </c>
      <c r="S800" t="s">
        <v>3923</v>
      </c>
      <c r="T800" t="s">
        <v>710</v>
      </c>
      <c r="U800" t="s">
        <v>166</v>
      </c>
      <c r="V800">
        <v>14</v>
      </c>
      <c r="W800">
        <v>5</v>
      </c>
      <c r="X800">
        <v>4</v>
      </c>
      <c r="Y800">
        <v>3</v>
      </c>
      <c r="Z800">
        <v>9</v>
      </c>
      <c r="AA800">
        <v>19</v>
      </c>
      <c r="AB800">
        <v>99</v>
      </c>
      <c r="AC800" s="26">
        <f t="shared" si="264"/>
        <v>0.6428571428571429</v>
      </c>
      <c r="AD800" s="20">
        <f t="shared" si="265"/>
        <v>5</v>
      </c>
      <c r="AE800" s="20">
        <v>3.702</v>
      </c>
      <c r="AF800">
        <v>1</v>
      </c>
      <c r="AG800">
        <v>-2.6</v>
      </c>
      <c r="AH800">
        <v>2</v>
      </c>
      <c r="AI800">
        <v>257</v>
      </c>
      <c r="AJ800">
        <v>12996</v>
      </c>
      <c r="AK800" s="20">
        <v>216.6</v>
      </c>
      <c r="AL800">
        <v>216.6</v>
      </c>
      <c r="AM800">
        <v>217</v>
      </c>
      <c r="AN800" s="26">
        <f t="shared" si="266"/>
        <v>15.471428571428572</v>
      </c>
      <c r="AO800">
        <v>26.45</v>
      </c>
      <c r="AP800" s="41">
        <f t="shared" si="267"/>
        <v>0.52941176470588236</v>
      </c>
      <c r="AQ800">
        <v>50</v>
      </c>
      <c r="AR800">
        <v>50</v>
      </c>
      <c r="AS800">
        <v>50</v>
      </c>
      <c r="AT800">
        <v>42</v>
      </c>
      <c r="AU800">
        <v>42</v>
      </c>
      <c r="AV800">
        <v>32</v>
      </c>
      <c r="AW800">
        <v>32</v>
      </c>
      <c r="AX800">
        <v>12</v>
      </c>
      <c r="AY800">
        <v>2</v>
      </c>
      <c r="AZ800">
        <v>7</v>
      </c>
      <c r="BA800" s="42">
        <f t="shared" si="268"/>
        <v>9</v>
      </c>
      <c r="BB800">
        <v>4.04</v>
      </c>
      <c r="BC800">
        <v>29.156300000000002</v>
      </c>
      <c r="BD800" s="20">
        <v>37.700000000000003</v>
      </c>
      <c r="BE800" s="20">
        <f t="shared" si="269"/>
        <v>87.7</v>
      </c>
      <c r="BF800" s="20">
        <f t="shared" si="270"/>
        <v>24.293628808864266</v>
      </c>
      <c r="BG800">
        <v>78</v>
      </c>
      <c r="BH800">
        <v>85</v>
      </c>
      <c r="BI800">
        <v>55</v>
      </c>
      <c r="BJ800" s="41">
        <f t="shared" si="271"/>
        <v>0.5864661654135338</v>
      </c>
      <c r="BK800">
        <v>11</v>
      </c>
      <c r="BL800">
        <v>11</v>
      </c>
      <c r="BM800">
        <v>19</v>
      </c>
      <c r="BN800" s="42">
        <f t="shared" si="272"/>
        <v>-8</v>
      </c>
      <c r="BO800">
        <v>10</v>
      </c>
      <c r="BP800">
        <v>4</v>
      </c>
      <c r="BQ800">
        <v>2</v>
      </c>
      <c r="BR800">
        <v>4</v>
      </c>
      <c r="BS800" s="41">
        <f t="shared" si="273"/>
        <v>2.1390374331550801E-2</v>
      </c>
      <c r="BT800">
        <v>0</v>
      </c>
      <c r="BU800">
        <v>0</v>
      </c>
      <c r="BV800" s="41">
        <f t="shared" si="274"/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2</v>
      </c>
      <c r="CT800">
        <v>0</v>
      </c>
      <c r="CU800">
        <v>0</v>
      </c>
      <c r="CV800">
        <v>3</v>
      </c>
      <c r="CW800">
        <v>0</v>
      </c>
      <c r="CX800">
        <v>0</v>
      </c>
      <c r="CY800">
        <v>2</v>
      </c>
      <c r="CZ800">
        <v>8</v>
      </c>
      <c r="DA800">
        <v>2</v>
      </c>
      <c r="DB800">
        <v>1</v>
      </c>
      <c r="DC800">
        <v>9</v>
      </c>
      <c r="DD800">
        <v>4</v>
      </c>
      <c r="DE800">
        <v>1</v>
      </c>
      <c r="DF800">
        <v>0</v>
      </c>
      <c r="DG800">
        <v>15</v>
      </c>
      <c r="DH800">
        <v>1</v>
      </c>
      <c r="DI800">
        <v>3</v>
      </c>
      <c r="DJ800">
        <v>1</v>
      </c>
      <c r="DK800">
        <v>1</v>
      </c>
      <c r="DL800">
        <v>0</v>
      </c>
      <c r="DM800">
        <v>3</v>
      </c>
      <c r="DN800">
        <v>3</v>
      </c>
      <c r="DO800">
        <v>0</v>
      </c>
      <c r="DP800" s="42">
        <f t="shared" si="275"/>
        <v>2</v>
      </c>
      <c r="DQ800" s="20">
        <v>0.878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212</v>
      </c>
      <c r="DX800">
        <v>220</v>
      </c>
      <c r="DY800">
        <v>165</v>
      </c>
      <c r="DZ800">
        <v>183</v>
      </c>
      <c r="EA800">
        <v>113</v>
      </c>
      <c r="EB800">
        <v>134</v>
      </c>
      <c r="EC800">
        <v>13.36</v>
      </c>
      <c r="ED800">
        <v>13.03</v>
      </c>
      <c r="EE800">
        <v>17</v>
      </c>
      <c r="EF800">
        <v>14</v>
      </c>
      <c r="EG800" s="41">
        <f t="shared" si="276"/>
        <v>0.15044247787610621</v>
      </c>
      <c r="EH800" s="43">
        <f t="shared" si="277"/>
        <v>0.89552238805970152</v>
      </c>
      <c r="EI800" s="44">
        <f t="shared" si="278"/>
        <v>1.0459648659358076</v>
      </c>
      <c r="EJ800">
        <v>212</v>
      </c>
      <c r="EK800">
        <v>220</v>
      </c>
      <c r="EL800">
        <v>165</v>
      </c>
      <c r="EM800">
        <v>183</v>
      </c>
      <c r="EN800">
        <v>113</v>
      </c>
      <c r="EO800">
        <v>134</v>
      </c>
      <c r="EP800">
        <v>17</v>
      </c>
      <c r="EQ800">
        <v>14</v>
      </c>
      <c r="ER800">
        <v>115</v>
      </c>
      <c r="ES800">
        <v>137</v>
      </c>
      <c r="ET800">
        <v>47</v>
      </c>
      <c r="EU800">
        <v>65</v>
      </c>
      <c r="EV800">
        <v>9</v>
      </c>
      <c r="EW800">
        <v>8</v>
      </c>
      <c r="EX800">
        <v>12</v>
      </c>
      <c r="EY800">
        <v>13</v>
      </c>
      <c r="EZ800">
        <v>0.8</v>
      </c>
      <c r="FA800">
        <v>0.30000000000000004</v>
      </c>
      <c r="FB800">
        <v>1.1000000000000001</v>
      </c>
      <c r="FC800" s="20">
        <v>7.55</v>
      </c>
      <c r="FD800" s="26">
        <f t="shared" si="279"/>
        <v>0.53928571428571426</v>
      </c>
      <c r="FE800">
        <v>1.0349999999999999</v>
      </c>
      <c r="FF800">
        <v>0.03</v>
      </c>
      <c r="FG800">
        <v>-0.63</v>
      </c>
      <c r="FH800">
        <v>-0.59</v>
      </c>
      <c r="FL800" s="42">
        <f t="shared" si="280"/>
        <v>17</v>
      </c>
      <c r="FM800" s="20">
        <f t="shared" si="281"/>
        <v>13</v>
      </c>
      <c r="FN800" s="41">
        <v>0.13073979590000001</v>
      </c>
      <c r="FO800" s="20">
        <f t="shared" si="282"/>
        <v>8.8000000000000007</v>
      </c>
      <c r="FP800" s="20">
        <f t="shared" si="283"/>
        <v>9.1755999999999993</v>
      </c>
      <c r="FQ800" s="20">
        <f t="shared" si="284"/>
        <v>119.66759002770084</v>
      </c>
      <c r="FV800" t="s">
        <v>751</v>
      </c>
      <c r="FW800" s="45">
        <v>700000</v>
      </c>
      <c r="FX800" s="45">
        <v>700000</v>
      </c>
      <c r="FY800">
        <v>49</v>
      </c>
      <c r="FZ800">
        <v>9</v>
      </c>
      <c r="GA800">
        <v>10</v>
      </c>
      <c r="GB800">
        <v>19</v>
      </c>
      <c r="GC800">
        <v>-2</v>
      </c>
      <c r="GD800">
        <v>8</v>
      </c>
      <c r="GE800">
        <v>70</v>
      </c>
      <c r="GF800">
        <v>556</v>
      </c>
      <c r="GG800">
        <v>1.5</v>
      </c>
      <c r="GH800">
        <v>0.5</v>
      </c>
      <c r="GI800">
        <v>2</v>
      </c>
      <c r="GJ800" s="42">
        <f t="shared" si="285"/>
        <v>8.8000000000000007</v>
      </c>
    </row>
    <row r="801" spans="1:192" x14ac:dyDescent="0.45">
      <c r="A801" s="40">
        <v>34008</v>
      </c>
      <c r="B801" t="s">
        <v>2123</v>
      </c>
      <c r="C801" t="s">
        <v>664</v>
      </c>
      <c r="D801" t="s">
        <v>107</v>
      </c>
      <c r="E801" t="s">
        <v>107</v>
      </c>
      <c r="F801">
        <v>66</v>
      </c>
      <c r="G801">
        <v>180</v>
      </c>
      <c r="H801">
        <v>2011</v>
      </c>
      <c r="I801">
        <v>2</v>
      </c>
      <c r="J801">
        <v>33</v>
      </c>
      <c r="K801" t="s">
        <v>202</v>
      </c>
      <c r="L801">
        <v>2014</v>
      </c>
      <c r="M801">
        <v>24</v>
      </c>
      <c r="N801">
        <v>4</v>
      </c>
      <c r="O801">
        <v>8476428</v>
      </c>
      <c r="P801" t="s">
        <v>3924</v>
      </c>
      <c r="Q801" t="s">
        <v>3925</v>
      </c>
      <c r="R801" t="s">
        <v>3926</v>
      </c>
      <c r="S801" t="s">
        <v>3927</v>
      </c>
      <c r="T801" t="s">
        <v>716</v>
      </c>
      <c r="U801" t="s">
        <v>135</v>
      </c>
      <c r="V801">
        <v>6</v>
      </c>
      <c r="W801">
        <v>1</v>
      </c>
      <c r="X801">
        <v>2</v>
      </c>
      <c r="Y801">
        <v>1</v>
      </c>
      <c r="Z801">
        <v>3</v>
      </c>
      <c r="AA801">
        <v>23</v>
      </c>
      <c r="AB801">
        <v>94</v>
      </c>
      <c r="AC801" s="26">
        <f t="shared" si="264"/>
        <v>0.5</v>
      </c>
      <c r="AD801" s="20">
        <f t="shared" si="265"/>
        <v>1.6451612903225807</v>
      </c>
      <c r="AE801" s="20">
        <v>1.103</v>
      </c>
      <c r="AF801">
        <v>0</v>
      </c>
      <c r="AG801">
        <v>-0.30000000000000004</v>
      </c>
      <c r="AH801">
        <v>0</v>
      </c>
      <c r="AI801">
        <v>85</v>
      </c>
      <c r="AJ801">
        <v>3471</v>
      </c>
      <c r="AK801" s="20">
        <v>57.85</v>
      </c>
      <c r="AL801">
        <v>57.85</v>
      </c>
      <c r="AM801">
        <v>58</v>
      </c>
      <c r="AN801" s="26">
        <f t="shared" si="266"/>
        <v>9.6416666666666675</v>
      </c>
      <c r="AO801">
        <v>16.5</v>
      </c>
      <c r="AP801" s="41">
        <f t="shared" si="267"/>
        <v>0.6</v>
      </c>
      <c r="AQ801">
        <v>9</v>
      </c>
      <c r="AR801">
        <v>9</v>
      </c>
      <c r="AS801">
        <v>9</v>
      </c>
      <c r="AT801">
        <v>8</v>
      </c>
      <c r="AU801">
        <v>8</v>
      </c>
      <c r="AV801">
        <v>7</v>
      </c>
      <c r="AW801">
        <v>7</v>
      </c>
      <c r="AX801">
        <v>4</v>
      </c>
      <c r="AY801">
        <v>1</v>
      </c>
      <c r="AZ801">
        <v>0</v>
      </c>
      <c r="BA801" s="42">
        <f t="shared" si="268"/>
        <v>1</v>
      </c>
      <c r="BB801">
        <v>0.5</v>
      </c>
      <c r="BC801">
        <v>25.714300000000001</v>
      </c>
      <c r="BD801" s="20">
        <v>11.5</v>
      </c>
      <c r="BE801" s="20">
        <f t="shared" si="269"/>
        <v>20.5</v>
      </c>
      <c r="BF801" s="20">
        <f t="shared" si="270"/>
        <v>21.261884183232496</v>
      </c>
      <c r="BG801">
        <v>11</v>
      </c>
      <c r="BH801">
        <v>26</v>
      </c>
      <c r="BI801">
        <v>21</v>
      </c>
      <c r="BJ801" s="41">
        <f t="shared" si="271"/>
        <v>0.34375</v>
      </c>
      <c r="BK801">
        <v>3</v>
      </c>
      <c r="BL801">
        <v>3</v>
      </c>
      <c r="BM801">
        <v>5</v>
      </c>
      <c r="BN801" s="42">
        <f t="shared" si="272"/>
        <v>-2</v>
      </c>
      <c r="BO801">
        <v>1</v>
      </c>
      <c r="BP801">
        <v>3</v>
      </c>
      <c r="BQ801">
        <v>5</v>
      </c>
      <c r="BR801">
        <v>5</v>
      </c>
      <c r="BS801" s="41">
        <f t="shared" si="273"/>
        <v>8.0645161290322578E-2</v>
      </c>
      <c r="BT801">
        <v>0</v>
      </c>
      <c r="BU801">
        <v>1</v>
      </c>
      <c r="BV801" s="41">
        <f t="shared" si="274"/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2</v>
      </c>
      <c r="DF801">
        <v>0</v>
      </c>
      <c r="DG801">
        <v>5</v>
      </c>
      <c r="DH801">
        <v>0</v>
      </c>
      <c r="DI801">
        <v>2</v>
      </c>
      <c r="DJ801">
        <v>0</v>
      </c>
      <c r="DK801">
        <v>0</v>
      </c>
      <c r="DL801">
        <v>0</v>
      </c>
      <c r="DM801">
        <v>2</v>
      </c>
      <c r="DN801">
        <v>2</v>
      </c>
      <c r="DO801">
        <v>0</v>
      </c>
      <c r="DP801" s="42">
        <f t="shared" si="275"/>
        <v>2</v>
      </c>
      <c r="DQ801" s="20">
        <v>1.9430000000000001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47</v>
      </c>
      <c r="DX801">
        <v>80</v>
      </c>
      <c r="DY801">
        <v>35</v>
      </c>
      <c r="DZ801">
        <v>57</v>
      </c>
      <c r="EA801">
        <v>27</v>
      </c>
      <c r="EB801">
        <v>41</v>
      </c>
      <c r="EC801">
        <v>1.9300000000000002</v>
      </c>
      <c r="ED801">
        <v>2.4500000000000002</v>
      </c>
      <c r="EE801">
        <v>5</v>
      </c>
      <c r="EF801">
        <v>5</v>
      </c>
      <c r="EG801" s="41">
        <f t="shared" si="276"/>
        <v>0.18518518518518517</v>
      </c>
      <c r="EH801" s="43">
        <f t="shared" si="277"/>
        <v>0.87804878048780488</v>
      </c>
      <c r="EI801" s="44">
        <f t="shared" si="278"/>
        <v>1.0632339656729901</v>
      </c>
      <c r="EJ801">
        <v>47</v>
      </c>
      <c r="EK801">
        <v>80</v>
      </c>
      <c r="EL801">
        <v>35</v>
      </c>
      <c r="EM801">
        <v>57</v>
      </c>
      <c r="EN801">
        <v>27</v>
      </c>
      <c r="EO801">
        <v>41</v>
      </c>
      <c r="EP801">
        <v>5</v>
      </c>
      <c r="EQ801">
        <v>5</v>
      </c>
      <c r="ER801">
        <v>28</v>
      </c>
      <c r="ES801">
        <v>39</v>
      </c>
      <c r="ET801">
        <v>14</v>
      </c>
      <c r="EU801">
        <v>13</v>
      </c>
      <c r="EV801">
        <v>4</v>
      </c>
      <c r="EW801">
        <v>3</v>
      </c>
      <c r="EX801">
        <v>6</v>
      </c>
      <c r="EY801">
        <v>4</v>
      </c>
      <c r="EZ801">
        <v>0.30000000000000004</v>
      </c>
      <c r="FA801">
        <v>0.1</v>
      </c>
      <c r="FB801">
        <v>0.30000000000000004</v>
      </c>
      <c r="FC801" s="20">
        <v>1.26</v>
      </c>
      <c r="FD801" s="26">
        <f t="shared" si="279"/>
        <v>0.21</v>
      </c>
      <c r="FE801">
        <v>0.12520000000000001</v>
      </c>
      <c r="FF801">
        <v>0</v>
      </c>
      <c r="FG801">
        <v>0</v>
      </c>
      <c r="FH801">
        <v>0</v>
      </c>
      <c r="FL801" s="42">
        <f t="shared" si="280"/>
        <v>8</v>
      </c>
      <c r="FM801" s="20">
        <f t="shared" si="281"/>
        <v>0</v>
      </c>
      <c r="FN801" s="41">
        <v>5.3805774300000005E-2</v>
      </c>
      <c r="FO801" s="20">
        <f t="shared" si="282"/>
        <v>3</v>
      </c>
      <c r="FP801" s="20">
        <f t="shared" si="283"/>
        <v>3.3885999999999998</v>
      </c>
      <c r="FQ801" s="20">
        <f t="shared" si="284"/>
        <v>131.7199654278306</v>
      </c>
      <c r="FR801">
        <v>1</v>
      </c>
      <c r="FS801" t="s">
        <v>455</v>
      </c>
      <c r="FT801">
        <v>9</v>
      </c>
      <c r="FV801" t="s">
        <v>711</v>
      </c>
      <c r="FW801" s="45">
        <v>750000</v>
      </c>
      <c r="FX801" s="45">
        <v>750000</v>
      </c>
      <c r="FY801">
        <v>37</v>
      </c>
      <c r="FZ801">
        <v>5</v>
      </c>
      <c r="GA801">
        <v>5</v>
      </c>
      <c r="GB801">
        <v>10</v>
      </c>
      <c r="GC801">
        <v>-6</v>
      </c>
      <c r="GD801">
        <v>8</v>
      </c>
      <c r="GE801">
        <v>65</v>
      </c>
      <c r="GF801">
        <v>427</v>
      </c>
      <c r="GG801">
        <v>0.5</v>
      </c>
      <c r="GH801">
        <v>0.2</v>
      </c>
      <c r="GI801">
        <v>0.7</v>
      </c>
      <c r="GJ801" s="42">
        <f t="shared" si="285"/>
        <v>3</v>
      </c>
    </row>
    <row r="802" spans="1:192" x14ac:dyDescent="0.45">
      <c r="A802" s="40">
        <v>33891</v>
      </c>
      <c r="B802" t="s">
        <v>1429</v>
      </c>
      <c r="C802" t="s">
        <v>1430</v>
      </c>
      <c r="D802" t="s">
        <v>107</v>
      </c>
      <c r="E802" t="s">
        <v>107</v>
      </c>
      <c r="F802">
        <v>76</v>
      </c>
      <c r="G802">
        <v>227</v>
      </c>
      <c r="H802">
        <v>2011</v>
      </c>
      <c r="I802">
        <v>2</v>
      </c>
      <c r="J802">
        <v>34</v>
      </c>
      <c r="K802" t="s">
        <v>202</v>
      </c>
      <c r="L802">
        <v>2013</v>
      </c>
      <c r="M802">
        <v>25</v>
      </c>
      <c r="N802">
        <v>4</v>
      </c>
      <c r="O802">
        <v>8476429</v>
      </c>
      <c r="P802" t="s">
        <v>3928</v>
      </c>
      <c r="Q802" t="s">
        <v>3929</v>
      </c>
      <c r="R802" t="s">
        <v>3930</v>
      </c>
      <c r="S802" t="s">
        <v>198</v>
      </c>
      <c r="T802" t="s">
        <v>720</v>
      </c>
      <c r="U802" t="s">
        <v>142</v>
      </c>
      <c r="V802">
        <v>47</v>
      </c>
      <c r="W802">
        <v>2</v>
      </c>
      <c r="X802">
        <v>10</v>
      </c>
      <c r="Y802">
        <v>4</v>
      </c>
      <c r="Z802">
        <v>12</v>
      </c>
      <c r="AA802">
        <v>18</v>
      </c>
      <c r="AB802">
        <v>73</v>
      </c>
      <c r="AC802" s="26">
        <f t="shared" si="264"/>
        <v>0.25531914893617019</v>
      </c>
      <c r="AD802" s="20">
        <f t="shared" si="265"/>
        <v>-1.0555555555555554</v>
      </c>
      <c r="AE802" s="20">
        <v>3.8940000000000001</v>
      </c>
      <c r="AF802">
        <v>-6</v>
      </c>
      <c r="AG802">
        <v>-4.2</v>
      </c>
      <c r="AH802">
        <v>45</v>
      </c>
      <c r="AI802">
        <v>1015</v>
      </c>
      <c r="AJ802">
        <v>50322</v>
      </c>
      <c r="AK802" s="20">
        <v>838.7</v>
      </c>
      <c r="AL802">
        <v>838.7</v>
      </c>
      <c r="AM802">
        <v>839</v>
      </c>
      <c r="AN802" s="26">
        <f t="shared" si="266"/>
        <v>17.844680851063831</v>
      </c>
      <c r="AO802">
        <v>29.81</v>
      </c>
      <c r="AP802" s="41">
        <f t="shared" si="267"/>
        <v>0.375</v>
      </c>
      <c r="AQ802">
        <v>141</v>
      </c>
      <c r="AR802">
        <v>141</v>
      </c>
      <c r="AS802">
        <v>141</v>
      </c>
      <c r="AT802">
        <v>84</v>
      </c>
      <c r="AU802">
        <v>84</v>
      </c>
      <c r="AV802">
        <v>58</v>
      </c>
      <c r="AW802">
        <v>36</v>
      </c>
      <c r="AX802">
        <v>3</v>
      </c>
      <c r="AY802">
        <v>0</v>
      </c>
      <c r="AZ802">
        <v>12</v>
      </c>
      <c r="BA802" s="42">
        <f t="shared" si="268"/>
        <v>12</v>
      </c>
      <c r="BB802">
        <v>2.66</v>
      </c>
      <c r="BC802">
        <v>50.430999999999997</v>
      </c>
      <c r="BD802" s="20">
        <v>92.1</v>
      </c>
      <c r="BE802" s="20">
        <f t="shared" si="269"/>
        <v>233.1</v>
      </c>
      <c r="BF802" s="20">
        <f t="shared" si="270"/>
        <v>16.67580779778228</v>
      </c>
      <c r="BG802">
        <v>207</v>
      </c>
      <c r="BH802">
        <v>290</v>
      </c>
      <c r="BI802">
        <v>324</v>
      </c>
      <c r="BJ802" s="41">
        <f t="shared" si="271"/>
        <v>0.38983050847457629</v>
      </c>
      <c r="BK802">
        <v>77</v>
      </c>
      <c r="BL802">
        <v>77</v>
      </c>
      <c r="BM802">
        <v>49</v>
      </c>
      <c r="BN802" s="42">
        <f t="shared" si="272"/>
        <v>28</v>
      </c>
      <c r="BO802">
        <v>26</v>
      </c>
      <c r="BP802">
        <v>37</v>
      </c>
      <c r="BQ802">
        <v>5</v>
      </c>
      <c r="BR802">
        <v>73</v>
      </c>
      <c r="BS802" s="41">
        <f t="shared" si="273"/>
        <v>9.2757306226175354E-2</v>
      </c>
      <c r="BT802">
        <v>0</v>
      </c>
      <c r="BU802">
        <v>0</v>
      </c>
      <c r="BV802" s="41">
        <f t="shared" si="274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26</v>
      </c>
      <c r="DA802">
        <v>1</v>
      </c>
      <c r="DB802">
        <v>0</v>
      </c>
      <c r="DC802">
        <v>17</v>
      </c>
      <c r="DD802">
        <v>7</v>
      </c>
      <c r="DE802">
        <v>1</v>
      </c>
      <c r="DF802">
        <v>0</v>
      </c>
      <c r="DG802">
        <v>32</v>
      </c>
      <c r="DH802">
        <v>21</v>
      </c>
      <c r="DI802">
        <v>11</v>
      </c>
      <c r="DJ802">
        <v>21</v>
      </c>
      <c r="DK802">
        <v>20</v>
      </c>
      <c r="DL802">
        <v>1</v>
      </c>
      <c r="DM802">
        <v>12</v>
      </c>
      <c r="DN802">
        <v>11</v>
      </c>
      <c r="DO802">
        <v>1</v>
      </c>
      <c r="DP802" s="42">
        <f t="shared" si="275"/>
        <v>-10</v>
      </c>
      <c r="DQ802" s="20">
        <v>-4.5410000000000004</v>
      </c>
      <c r="DR802">
        <v>20</v>
      </c>
      <c r="DS802">
        <v>1</v>
      </c>
      <c r="DT802">
        <v>0</v>
      </c>
      <c r="DU802">
        <v>0</v>
      </c>
      <c r="DV802">
        <v>0</v>
      </c>
      <c r="DW802">
        <v>722</v>
      </c>
      <c r="DX802">
        <v>927</v>
      </c>
      <c r="DY802">
        <v>511</v>
      </c>
      <c r="DZ802">
        <v>714</v>
      </c>
      <c r="EA802">
        <v>371</v>
      </c>
      <c r="EB802">
        <v>537</v>
      </c>
      <c r="EC802">
        <v>32.25</v>
      </c>
      <c r="ED802">
        <v>45.18</v>
      </c>
      <c r="EE802">
        <v>32</v>
      </c>
      <c r="EF802">
        <v>51</v>
      </c>
      <c r="EG802" s="41">
        <f t="shared" si="276"/>
        <v>8.6253369272237201E-2</v>
      </c>
      <c r="EH802" s="43">
        <f t="shared" si="277"/>
        <v>0.9050279329608939</v>
      </c>
      <c r="EI802" s="44">
        <f t="shared" si="278"/>
        <v>0.99128130223313105</v>
      </c>
      <c r="EJ802">
        <v>717</v>
      </c>
      <c r="EK802">
        <v>922</v>
      </c>
      <c r="EL802">
        <v>507</v>
      </c>
      <c r="EM802">
        <v>709</v>
      </c>
      <c r="EN802">
        <v>369</v>
      </c>
      <c r="EO802">
        <v>533</v>
      </c>
      <c r="EP802">
        <v>31</v>
      </c>
      <c r="EQ802">
        <v>51</v>
      </c>
      <c r="ER802">
        <v>375</v>
      </c>
      <c r="ES802">
        <v>506</v>
      </c>
      <c r="ET802">
        <v>161</v>
      </c>
      <c r="EU802">
        <v>195</v>
      </c>
      <c r="EV802">
        <v>21</v>
      </c>
      <c r="EW802">
        <v>36</v>
      </c>
      <c r="EX802">
        <v>67</v>
      </c>
      <c r="EY802">
        <v>60</v>
      </c>
      <c r="EZ802">
        <v>0.4</v>
      </c>
      <c r="FA802">
        <v>0.9</v>
      </c>
      <c r="FB802">
        <v>1.3</v>
      </c>
      <c r="FC802" s="20">
        <v>10.050000000000001</v>
      </c>
      <c r="FD802" s="26">
        <f t="shared" si="279"/>
        <v>0.21382978723404256</v>
      </c>
      <c r="FE802">
        <v>0.33680000000000004</v>
      </c>
      <c r="FF802">
        <v>0.06</v>
      </c>
      <c r="FG802">
        <v>-0.4</v>
      </c>
      <c r="FH802">
        <v>-0.34</v>
      </c>
      <c r="FL802" s="42">
        <f t="shared" si="280"/>
        <v>196</v>
      </c>
      <c r="FM802" s="20">
        <f t="shared" si="281"/>
        <v>4.0999999999999996</v>
      </c>
      <c r="FN802" s="41">
        <v>1.3472439000000001E-2</v>
      </c>
      <c r="FO802" s="20">
        <f t="shared" si="282"/>
        <v>7.5</v>
      </c>
      <c r="FP802" s="20">
        <f t="shared" si="283"/>
        <v>11.091799999999999</v>
      </c>
      <c r="FQ802" s="20">
        <f t="shared" si="284"/>
        <v>117.96828424943364</v>
      </c>
      <c r="FR802">
        <v>5</v>
      </c>
      <c r="FS802" t="s">
        <v>3931</v>
      </c>
      <c r="FT802">
        <v>203</v>
      </c>
      <c r="FV802" t="s">
        <v>711</v>
      </c>
      <c r="FW802" s="45">
        <v>675000</v>
      </c>
      <c r="FX802" s="45">
        <v>625000</v>
      </c>
      <c r="FY802">
        <v>83</v>
      </c>
      <c r="FZ802">
        <v>5</v>
      </c>
      <c r="GA802">
        <v>17</v>
      </c>
      <c r="GB802">
        <v>22</v>
      </c>
      <c r="GC802">
        <v>-14</v>
      </c>
      <c r="GD802">
        <v>98</v>
      </c>
      <c r="GE802">
        <v>108</v>
      </c>
      <c r="GF802">
        <v>1382</v>
      </c>
      <c r="GG802">
        <v>1.2</v>
      </c>
      <c r="GH802">
        <v>1.2</v>
      </c>
      <c r="GI802">
        <v>2.4</v>
      </c>
      <c r="GJ802" s="42">
        <f t="shared" si="285"/>
        <v>7.5</v>
      </c>
    </row>
    <row r="803" spans="1:192" x14ac:dyDescent="0.45">
      <c r="A803" s="40">
        <v>33966</v>
      </c>
      <c r="B803" t="s">
        <v>1001</v>
      </c>
      <c r="D803" t="s">
        <v>169</v>
      </c>
      <c r="E803" t="s">
        <v>169</v>
      </c>
      <c r="F803">
        <v>74</v>
      </c>
      <c r="G803">
        <v>188</v>
      </c>
      <c r="H803">
        <v>2011</v>
      </c>
      <c r="I803">
        <v>2</v>
      </c>
      <c r="J803">
        <v>35</v>
      </c>
      <c r="K803" t="s">
        <v>92</v>
      </c>
      <c r="L803">
        <v>2013</v>
      </c>
      <c r="M803">
        <v>25</v>
      </c>
      <c r="N803">
        <v>5</v>
      </c>
      <c r="O803">
        <v>8476430</v>
      </c>
      <c r="P803" t="s">
        <v>3932</v>
      </c>
      <c r="Q803" t="s">
        <v>3933</v>
      </c>
      <c r="R803" t="s">
        <v>3934</v>
      </c>
      <c r="S803" t="s">
        <v>1133</v>
      </c>
      <c r="T803" t="s">
        <v>725</v>
      </c>
      <c r="U803" t="s">
        <v>188</v>
      </c>
      <c r="V803">
        <v>29</v>
      </c>
      <c r="W803">
        <v>6</v>
      </c>
      <c r="X803">
        <v>4</v>
      </c>
      <c r="Y803">
        <v>2</v>
      </c>
      <c r="Z803">
        <v>10</v>
      </c>
      <c r="AA803">
        <v>21</v>
      </c>
      <c r="AB803">
        <v>66</v>
      </c>
      <c r="AC803" s="26">
        <f t="shared" si="264"/>
        <v>0.34482758620689657</v>
      </c>
      <c r="AD803" s="20">
        <f t="shared" si="265"/>
        <v>3.2558139534883717</v>
      </c>
      <c r="AE803" s="20">
        <v>4.1879999999999997</v>
      </c>
      <c r="AF803">
        <v>1</v>
      </c>
      <c r="AG803">
        <v>2.7</v>
      </c>
      <c r="AH803">
        <v>12</v>
      </c>
      <c r="AI803">
        <v>496</v>
      </c>
      <c r="AJ803">
        <v>21954</v>
      </c>
      <c r="AK803" s="20">
        <v>365.9</v>
      </c>
      <c r="AL803">
        <v>365.9</v>
      </c>
      <c r="AM803">
        <v>366</v>
      </c>
      <c r="AN803" s="26">
        <f t="shared" si="266"/>
        <v>12.617241379310345</v>
      </c>
      <c r="AO803">
        <v>21.33</v>
      </c>
      <c r="AP803" s="41">
        <f t="shared" si="267"/>
        <v>0.76923076923076927</v>
      </c>
      <c r="AQ803">
        <v>85</v>
      </c>
      <c r="AR803">
        <v>85</v>
      </c>
      <c r="AS803">
        <v>85</v>
      </c>
      <c r="AT803">
        <v>64</v>
      </c>
      <c r="AU803">
        <v>64</v>
      </c>
      <c r="AV803">
        <v>45</v>
      </c>
      <c r="AW803">
        <v>55</v>
      </c>
      <c r="AX803">
        <v>28</v>
      </c>
      <c r="AY803">
        <v>3</v>
      </c>
      <c r="AZ803">
        <v>6</v>
      </c>
      <c r="BA803" s="42">
        <f t="shared" si="268"/>
        <v>9</v>
      </c>
      <c r="BB803">
        <v>4.63</v>
      </c>
      <c r="BC803">
        <v>25.755600000000001</v>
      </c>
      <c r="BD803" s="20">
        <v>32.6</v>
      </c>
      <c r="BE803" s="20">
        <f t="shared" si="269"/>
        <v>117.6</v>
      </c>
      <c r="BF803" s="20">
        <f t="shared" si="270"/>
        <v>19.283957365400383</v>
      </c>
      <c r="BG803">
        <v>108</v>
      </c>
      <c r="BH803">
        <v>118</v>
      </c>
      <c r="BI803">
        <v>131</v>
      </c>
      <c r="BJ803" s="41">
        <f t="shared" si="271"/>
        <v>0.45188284518828453</v>
      </c>
      <c r="BK803">
        <v>22</v>
      </c>
      <c r="BL803">
        <v>22</v>
      </c>
      <c r="BM803">
        <v>36</v>
      </c>
      <c r="BN803" s="42">
        <f t="shared" si="272"/>
        <v>-14</v>
      </c>
      <c r="BO803">
        <v>19</v>
      </c>
      <c r="BP803">
        <v>6</v>
      </c>
      <c r="BQ803">
        <v>9</v>
      </c>
      <c r="BR803">
        <v>12</v>
      </c>
      <c r="BS803" s="41">
        <f t="shared" si="273"/>
        <v>4.5112781954887216E-2</v>
      </c>
      <c r="BT803">
        <v>4</v>
      </c>
      <c r="BU803">
        <v>12</v>
      </c>
      <c r="BV803" s="41">
        <f t="shared" si="274"/>
        <v>0.25</v>
      </c>
      <c r="BW803">
        <v>1</v>
      </c>
      <c r="BX803">
        <v>3</v>
      </c>
      <c r="BY803">
        <v>1</v>
      </c>
      <c r="BZ803">
        <v>2</v>
      </c>
      <c r="CA803">
        <v>2</v>
      </c>
      <c r="CB803">
        <v>7</v>
      </c>
      <c r="CC803">
        <v>0</v>
      </c>
      <c r="CD803">
        <v>0</v>
      </c>
      <c r="CE803">
        <v>2</v>
      </c>
      <c r="CF803">
        <v>8</v>
      </c>
      <c r="CG803">
        <v>4</v>
      </c>
      <c r="CH803">
        <v>6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1</v>
      </c>
      <c r="CT803">
        <v>2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18</v>
      </c>
      <c r="DA803">
        <v>10</v>
      </c>
      <c r="DB803">
        <v>3</v>
      </c>
      <c r="DC803">
        <v>0</v>
      </c>
      <c r="DD803">
        <v>3</v>
      </c>
      <c r="DE803">
        <v>4</v>
      </c>
      <c r="DF803">
        <v>1</v>
      </c>
      <c r="DG803">
        <v>24</v>
      </c>
      <c r="DH803">
        <v>6</v>
      </c>
      <c r="DI803">
        <v>5</v>
      </c>
      <c r="DJ803">
        <v>6</v>
      </c>
      <c r="DK803">
        <v>6</v>
      </c>
      <c r="DL803">
        <v>0</v>
      </c>
      <c r="DM803">
        <v>5</v>
      </c>
      <c r="DN803">
        <v>5</v>
      </c>
      <c r="DO803">
        <v>0</v>
      </c>
      <c r="DP803" s="42">
        <f t="shared" si="275"/>
        <v>-1</v>
      </c>
      <c r="DQ803" s="20">
        <v>0.63100000000000001</v>
      </c>
      <c r="DR803">
        <v>6</v>
      </c>
      <c r="DS803">
        <v>0</v>
      </c>
      <c r="DT803">
        <v>0</v>
      </c>
      <c r="DU803">
        <v>0</v>
      </c>
      <c r="DV803">
        <v>0</v>
      </c>
      <c r="DW803">
        <v>377</v>
      </c>
      <c r="DX803">
        <v>357</v>
      </c>
      <c r="DY803">
        <v>267</v>
      </c>
      <c r="DZ803">
        <v>254</v>
      </c>
      <c r="EA803">
        <v>201</v>
      </c>
      <c r="EB803">
        <v>189</v>
      </c>
      <c r="EC803">
        <v>15.57</v>
      </c>
      <c r="ED803">
        <v>15.14</v>
      </c>
      <c r="EE803">
        <v>13</v>
      </c>
      <c r="EF803">
        <v>12</v>
      </c>
      <c r="EG803" s="41">
        <f t="shared" si="276"/>
        <v>6.4676616915422883E-2</v>
      </c>
      <c r="EH803" s="43">
        <f t="shared" si="277"/>
        <v>0.93650793650793651</v>
      </c>
      <c r="EI803" s="44">
        <f t="shared" si="278"/>
        <v>1.0011845534233594</v>
      </c>
      <c r="EJ803">
        <v>376</v>
      </c>
      <c r="EK803">
        <v>357</v>
      </c>
      <c r="EL803">
        <v>266</v>
      </c>
      <c r="EM803">
        <v>255</v>
      </c>
      <c r="EN803">
        <v>199</v>
      </c>
      <c r="EO803">
        <v>190</v>
      </c>
      <c r="EP803">
        <v>13</v>
      </c>
      <c r="EQ803">
        <v>12</v>
      </c>
      <c r="ER803">
        <v>193</v>
      </c>
      <c r="ES803">
        <v>163</v>
      </c>
      <c r="ET803">
        <v>72</v>
      </c>
      <c r="EU803">
        <v>60</v>
      </c>
      <c r="EV803">
        <v>9</v>
      </c>
      <c r="EW803">
        <v>7</v>
      </c>
      <c r="EX803">
        <v>20</v>
      </c>
      <c r="EY803">
        <v>24</v>
      </c>
      <c r="EZ803">
        <v>0.60000000000000009</v>
      </c>
      <c r="FA803">
        <v>0.5</v>
      </c>
      <c r="FB803">
        <v>1.1000000000000001</v>
      </c>
      <c r="FC803" s="20">
        <v>12.2</v>
      </c>
      <c r="FD803" s="26">
        <f t="shared" si="279"/>
        <v>0.42068965517241375</v>
      </c>
      <c r="FE803">
        <v>0.26519999999999999</v>
      </c>
      <c r="FF803">
        <v>0.05</v>
      </c>
      <c r="FG803">
        <v>-0.03</v>
      </c>
      <c r="FH803">
        <v>0.02</v>
      </c>
      <c r="FI803">
        <v>1</v>
      </c>
      <c r="FJ803">
        <v>0</v>
      </c>
      <c r="FK803">
        <v>0</v>
      </c>
      <c r="FL803" s="42">
        <f t="shared" si="280"/>
        <v>46</v>
      </c>
      <c r="FM803" s="20">
        <f t="shared" si="281"/>
        <v>5.166666666666667</v>
      </c>
      <c r="FN803" s="41">
        <v>7.6421248800000008E-2</v>
      </c>
      <c r="FO803" s="20">
        <f t="shared" si="282"/>
        <v>8.8000000000000007</v>
      </c>
      <c r="FP803" s="20">
        <f t="shared" si="283"/>
        <v>10.126200000000001</v>
      </c>
      <c r="FQ803" s="20">
        <f t="shared" si="284"/>
        <v>120.36075430445477</v>
      </c>
      <c r="FR803">
        <v>2</v>
      </c>
      <c r="FS803" t="s">
        <v>455</v>
      </c>
      <c r="FT803">
        <v>20</v>
      </c>
      <c r="FV803" t="s">
        <v>751</v>
      </c>
      <c r="FW803" s="45">
        <v>800000</v>
      </c>
      <c r="FX803" s="45">
        <v>800000</v>
      </c>
      <c r="FY803">
        <v>201</v>
      </c>
      <c r="FZ803">
        <v>22</v>
      </c>
      <c r="GA803">
        <v>28</v>
      </c>
      <c r="GB803">
        <v>50</v>
      </c>
      <c r="GC803">
        <v>-11</v>
      </c>
      <c r="GD803">
        <v>60</v>
      </c>
      <c r="GE803">
        <v>291</v>
      </c>
      <c r="GF803">
        <v>2288</v>
      </c>
      <c r="GG803">
        <v>1.6</v>
      </c>
      <c r="GH803">
        <v>2.1</v>
      </c>
      <c r="GI803">
        <v>3.7</v>
      </c>
      <c r="GJ803" s="42">
        <f t="shared" si="285"/>
        <v>8.8000000000000007</v>
      </c>
    </row>
    <row r="804" spans="1:192" x14ac:dyDescent="0.45">
      <c r="A804" s="40">
        <v>33903</v>
      </c>
      <c r="B804" t="s">
        <v>3935</v>
      </c>
      <c r="C804" t="s">
        <v>295</v>
      </c>
      <c r="D804" t="s">
        <v>107</v>
      </c>
      <c r="E804" t="s">
        <v>107</v>
      </c>
      <c r="F804">
        <v>72</v>
      </c>
      <c r="G804">
        <v>196</v>
      </c>
      <c r="H804">
        <v>2011</v>
      </c>
      <c r="I804">
        <v>2</v>
      </c>
      <c r="J804">
        <v>36</v>
      </c>
      <c r="K804" t="s">
        <v>202</v>
      </c>
      <c r="L804">
        <v>2014</v>
      </c>
      <c r="M804">
        <v>25</v>
      </c>
      <c r="N804">
        <v>4</v>
      </c>
      <c r="O804">
        <v>8476431</v>
      </c>
      <c r="P804" t="s">
        <v>3936</v>
      </c>
      <c r="Q804" t="s">
        <v>3937</v>
      </c>
      <c r="R804" t="s">
        <v>3938</v>
      </c>
      <c r="S804" t="s">
        <v>739</v>
      </c>
      <c r="T804" t="s">
        <v>720</v>
      </c>
      <c r="U804" t="s">
        <v>205</v>
      </c>
      <c r="V804">
        <v>5</v>
      </c>
      <c r="W804">
        <v>0</v>
      </c>
      <c r="X804">
        <v>2</v>
      </c>
      <c r="Y804">
        <v>0</v>
      </c>
      <c r="Z804">
        <v>2</v>
      </c>
      <c r="AA804">
        <v>25</v>
      </c>
      <c r="AB804">
        <v>63</v>
      </c>
      <c r="AC804" s="26">
        <f t="shared" si="264"/>
        <v>0.4</v>
      </c>
      <c r="AD804" s="20">
        <f t="shared" si="265"/>
        <v>0.64197530864197527</v>
      </c>
      <c r="AE804" s="20">
        <v>0.59399999999999997</v>
      </c>
      <c r="AF804">
        <v>-1</v>
      </c>
      <c r="AG804">
        <v>-1.1000000000000001</v>
      </c>
      <c r="AH804">
        <v>2</v>
      </c>
      <c r="AI804">
        <v>107</v>
      </c>
      <c r="AJ804">
        <v>4780</v>
      </c>
      <c r="AK804" s="20">
        <v>79.666666666666998</v>
      </c>
      <c r="AL804">
        <v>79.67</v>
      </c>
      <c r="AM804">
        <v>80</v>
      </c>
      <c r="AN804" s="26">
        <f t="shared" si="266"/>
        <v>15.933333333333334</v>
      </c>
      <c r="AO804">
        <v>26.68</v>
      </c>
      <c r="AP804" s="41">
        <f t="shared" si="267"/>
        <v>0.5</v>
      </c>
      <c r="AQ804">
        <v>11</v>
      </c>
      <c r="AR804">
        <v>11</v>
      </c>
      <c r="AS804">
        <v>11</v>
      </c>
      <c r="AT804">
        <v>8</v>
      </c>
      <c r="AU804">
        <v>8</v>
      </c>
      <c r="AV804">
        <v>4</v>
      </c>
      <c r="AW804">
        <v>4</v>
      </c>
      <c r="AX804">
        <v>0</v>
      </c>
      <c r="AY804">
        <v>0</v>
      </c>
      <c r="AZ804">
        <v>0</v>
      </c>
      <c r="BA804" s="42">
        <f t="shared" si="268"/>
        <v>0</v>
      </c>
      <c r="BB804">
        <v>0.13</v>
      </c>
      <c r="BC804">
        <v>48.75</v>
      </c>
      <c r="BD804" s="20">
        <v>0</v>
      </c>
      <c r="BE804" s="20">
        <f t="shared" si="269"/>
        <v>11</v>
      </c>
      <c r="BF804" s="20">
        <f t="shared" si="270"/>
        <v>8.2841722103677657</v>
      </c>
      <c r="BG804">
        <v>21</v>
      </c>
      <c r="BH804">
        <v>28</v>
      </c>
      <c r="BI804">
        <v>25</v>
      </c>
      <c r="BJ804" s="41">
        <f t="shared" si="271"/>
        <v>0.45652173913043476</v>
      </c>
      <c r="BK804">
        <v>2</v>
      </c>
      <c r="BL804">
        <v>2</v>
      </c>
      <c r="BM804">
        <v>5</v>
      </c>
      <c r="BN804" s="42">
        <f t="shared" si="272"/>
        <v>-3</v>
      </c>
      <c r="BO804">
        <v>4</v>
      </c>
      <c r="BP804">
        <v>4</v>
      </c>
      <c r="BQ804">
        <v>2</v>
      </c>
      <c r="BR804">
        <v>6</v>
      </c>
      <c r="BS804" s="41">
        <f t="shared" si="273"/>
        <v>8.1081081081081086E-2</v>
      </c>
      <c r="BT804">
        <v>0</v>
      </c>
      <c r="BU804">
        <v>0</v>
      </c>
      <c r="BV804" s="41">
        <f t="shared" si="274"/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4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3</v>
      </c>
      <c r="DH804">
        <v>1</v>
      </c>
      <c r="DI804">
        <v>0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 s="42">
        <f t="shared" si="275"/>
        <v>-1</v>
      </c>
      <c r="DQ804" s="20">
        <v>-0.63700000000000001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75</v>
      </c>
      <c r="DX804">
        <v>91</v>
      </c>
      <c r="DY804">
        <v>58</v>
      </c>
      <c r="DZ804">
        <v>68</v>
      </c>
      <c r="EA804">
        <v>43</v>
      </c>
      <c r="EB804">
        <v>49</v>
      </c>
      <c r="EC804">
        <v>2.93</v>
      </c>
      <c r="ED804">
        <v>5.24</v>
      </c>
      <c r="EE804">
        <v>4</v>
      </c>
      <c r="EF804">
        <v>6</v>
      </c>
      <c r="EG804" s="41">
        <f t="shared" si="276"/>
        <v>9.3023255813953487E-2</v>
      </c>
      <c r="EH804" s="43">
        <f t="shared" si="277"/>
        <v>0.87755102040816324</v>
      </c>
      <c r="EI804" s="44">
        <f t="shared" si="278"/>
        <v>0.97057427622211678</v>
      </c>
      <c r="EJ804">
        <v>79</v>
      </c>
      <c r="EK804">
        <v>91</v>
      </c>
      <c r="EL804">
        <v>62</v>
      </c>
      <c r="EM804">
        <v>68</v>
      </c>
      <c r="EN804">
        <v>45</v>
      </c>
      <c r="EO804">
        <v>49</v>
      </c>
      <c r="EP804">
        <v>4</v>
      </c>
      <c r="EQ804">
        <v>6</v>
      </c>
      <c r="ER804">
        <v>41</v>
      </c>
      <c r="ES804">
        <v>53</v>
      </c>
      <c r="ET804">
        <v>19</v>
      </c>
      <c r="EU804">
        <v>24</v>
      </c>
      <c r="EV804">
        <v>3</v>
      </c>
      <c r="EW804">
        <v>4</v>
      </c>
      <c r="EX804">
        <v>5</v>
      </c>
      <c r="EY804">
        <v>6</v>
      </c>
      <c r="EZ804">
        <v>0.1</v>
      </c>
      <c r="FA804">
        <v>0.1</v>
      </c>
      <c r="FB804">
        <v>0.2</v>
      </c>
      <c r="FC804" s="20">
        <v>0.65</v>
      </c>
      <c r="FD804" s="26">
        <f t="shared" si="279"/>
        <v>0.13</v>
      </c>
      <c r="FE804">
        <v>9.0000000000000008E-4</v>
      </c>
      <c r="FF804">
        <v>0</v>
      </c>
      <c r="FG804">
        <v>-0.17</v>
      </c>
      <c r="FH804">
        <v>-0.17</v>
      </c>
      <c r="FL804" s="42">
        <f t="shared" si="280"/>
        <v>10</v>
      </c>
      <c r="FM804" s="20">
        <f t="shared" si="281"/>
        <v>4</v>
      </c>
      <c r="FN804" s="41">
        <v>0</v>
      </c>
      <c r="FO804" s="20">
        <f t="shared" si="282"/>
        <v>1.8</v>
      </c>
      <c r="FP804" s="20">
        <f t="shared" si="283"/>
        <v>1.8726</v>
      </c>
      <c r="FQ804" s="20">
        <f t="shared" si="284"/>
        <v>125.01568972009538</v>
      </c>
      <c r="FV804" t="s">
        <v>751</v>
      </c>
      <c r="FW804" s="45">
        <v>650000</v>
      </c>
      <c r="FX804" s="45">
        <v>650000</v>
      </c>
      <c r="FY804">
        <v>86</v>
      </c>
      <c r="FZ804">
        <v>4</v>
      </c>
      <c r="GA804">
        <v>20</v>
      </c>
      <c r="GB804">
        <v>24</v>
      </c>
      <c r="GC804">
        <v>10</v>
      </c>
      <c r="GD804">
        <v>49</v>
      </c>
      <c r="GE804">
        <v>102</v>
      </c>
      <c r="GF804">
        <v>1348</v>
      </c>
      <c r="GG804">
        <v>1.4</v>
      </c>
      <c r="GH804">
        <v>3.6</v>
      </c>
      <c r="GI804">
        <v>5</v>
      </c>
      <c r="GJ804" s="42">
        <f t="shared" si="285"/>
        <v>1.8</v>
      </c>
    </row>
    <row r="805" spans="1:192" x14ac:dyDescent="0.45">
      <c r="A805" s="40">
        <v>34135</v>
      </c>
      <c r="B805" t="s">
        <v>706</v>
      </c>
      <c r="C805" t="s">
        <v>145</v>
      </c>
      <c r="D805" t="s">
        <v>91</v>
      </c>
      <c r="E805" t="s">
        <v>91</v>
      </c>
      <c r="F805">
        <v>74</v>
      </c>
      <c r="G805">
        <v>206</v>
      </c>
      <c r="H805">
        <v>2011</v>
      </c>
      <c r="I805">
        <v>2</v>
      </c>
      <c r="J805">
        <v>37</v>
      </c>
      <c r="K805" t="s">
        <v>92</v>
      </c>
      <c r="L805">
        <v>2013</v>
      </c>
      <c r="M805">
        <v>24</v>
      </c>
      <c r="N805">
        <v>5</v>
      </c>
      <c r="O805">
        <v>8476432</v>
      </c>
      <c r="P805" t="s">
        <v>3939</v>
      </c>
      <c r="Q805" t="s">
        <v>3940</v>
      </c>
      <c r="R805" t="s">
        <v>3941</v>
      </c>
      <c r="S805" t="s">
        <v>3942</v>
      </c>
      <c r="T805" t="s">
        <v>716</v>
      </c>
      <c r="U805" t="s">
        <v>159</v>
      </c>
      <c r="V805">
        <v>75</v>
      </c>
      <c r="W805">
        <v>13</v>
      </c>
      <c r="X805">
        <v>19</v>
      </c>
      <c r="Y805">
        <v>12</v>
      </c>
      <c r="Z805">
        <v>32</v>
      </c>
      <c r="AA805">
        <v>9</v>
      </c>
      <c r="AB805">
        <v>50</v>
      </c>
      <c r="AC805" s="26">
        <f t="shared" si="264"/>
        <v>0.42666666666666669</v>
      </c>
      <c r="AD805" s="20">
        <f t="shared" si="265"/>
        <v>-4.2359550561797761</v>
      </c>
      <c r="AE805" s="20">
        <v>12.292999999999999</v>
      </c>
      <c r="AF805">
        <v>1</v>
      </c>
      <c r="AG805">
        <v>-3.7</v>
      </c>
      <c r="AH805">
        <v>39</v>
      </c>
      <c r="AI805">
        <v>1575</v>
      </c>
      <c r="AJ805">
        <v>74076</v>
      </c>
      <c r="AK805" s="20">
        <v>1234.5999999999999</v>
      </c>
      <c r="AL805">
        <v>1234.5999999999999</v>
      </c>
      <c r="AM805">
        <v>1235</v>
      </c>
      <c r="AN805" s="26">
        <f t="shared" si="266"/>
        <v>16.461333333333332</v>
      </c>
      <c r="AO805">
        <v>27.49</v>
      </c>
      <c r="AP805" s="41">
        <f t="shared" si="267"/>
        <v>0.62745098039215685</v>
      </c>
      <c r="AQ805">
        <v>310</v>
      </c>
      <c r="AR805">
        <v>310</v>
      </c>
      <c r="AS805">
        <v>310</v>
      </c>
      <c r="AT805">
        <v>257</v>
      </c>
      <c r="AU805">
        <v>257</v>
      </c>
      <c r="AV805">
        <v>187</v>
      </c>
      <c r="AW805">
        <v>180</v>
      </c>
      <c r="AX805">
        <v>97</v>
      </c>
      <c r="AY805">
        <v>10</v>
      </c>
      <c r="AZ805">
        <v>18</v>
      </c>
      <c r="BA805" s="42">
        <f t="shared" si="268"/>
        <v>28</v>
      </c>
      <c r="BB805">
        <v>19.53</v>
      </c>
      <c r="BC805">
        <v>31.7166</v>
      </c>
      <c r="BD805" s="20">
        <v>264.5</v>
      </c>
      <c r="BE805" s="20">
        <f t="shared" si="269"/>
        <v>574.5</v>
      </c>
      <c r="BF805" s="20">
        <f t="shared" si="270"/>
        <v>27.919974080673903</v>
      </c>
      <c r="BG805">
        <v>394</v>
      </c>
      <c r="BH805">
        <v>368</v>
      </c>
      <c r="BI805">
        <v>516</v>
      </c>
      <c r="BJ805" s="41">
        <f t="shared" si="271"/>
        <v>0.43296703296703298</v>
      </c>
      <c r="BK805">
        <v>205</v>
      </c>
      <c r="BL805">
        <v>205</v>
      </c>
      <c r="BM805">
        <v>105</v>
      </c>
      <c r="BN805" s="42">
        <f t="shared" si="272"/>
        <v>100</v>
      </c>
      <c r="BO805">
        <v>70</v>
      </c>
      <c r="BP805">
        <v>17</v>
      </c>
      <c r="BQ805">
        <v>34</v>
      </c>
      <c r="BR805">
        <v>83</v>
      </c>
      <c r="BS805" s="41">
        <f t="shared" si="273"/>
        <v>8.3333333333333329E-2</v>
      </c>
      <c r="BT805">
        <v>268</v>
      </c>
      <c r="BU805">
        <v>215</v>
      </c>
      <c r="BV805" s="41">
        <f t="shared" si="274"/>
        <v>0.5548654244306418</v>
      </c>
      <c r="BW805">
        <v>111</v>
      </c>
      <c r="BX805">
        <v>89</v>
      </c>
      <c r="BY805">
        <v>43</v>
      </c>
      <c r="BZ805">
        <v>31</v>
      </c>
      <c r="CA805">
        <v>114</v>
      </c>
      <c r="CB805">
        <v>95</v>
      </c>
      <c r="CC805">
        <v>60</v>
      </c>
      <c r="CD805">
        <v>67</v>
      </c>
      <c r="CE805">
        <v>102</v>
      </c>
      <c r="CF805">
        <v>81</v>
      </c>
      <c r="CG805">
        <v>167</v>
      </c>
      <c r="CH805">
        <v>126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3</v>
      </c>
      <c r="CU805">
        <v>0</v>
      </c>
      <c r="CV805">
        <v>8</v>
      </c>
      <c r="CW805">
        <v>0</v>
      </c>
      <c r="CX805">
        <v>6</v>
      </c>
      <c r="CY805">
        <v>3</v>
      </c>
      <c r="CZ805">
        <v>61</v>
      </c>
      <c r="DA805">
        <v>24</v>
      </c>
      <c r="DB805">
        <v>5</v>
      </c>
      <c r="DC805">
        <v>9</v>
      </c>
      <c r="DD805">
        <v>30</v>
      </c>
      <c r="DE805">
        <v>18</v>
      </c>
      <c r="DF805">
        <v>2</v>
      </c>
      <c r="DG805">
        <v>99</v>
      </c>
      <c r="DH805">
        <v>14</v>
      </c>
      <c r="DI805">
        <v>18</v>
      </c>
      <c r="DJ805">
        <v>13</v>
      </c>
      <c r="DK805">
        <v>13</v>
      </c>
      <c r="DL805">
        <v>0</v>
      </c>
      <c r="DM805">
        <v>17</v>
      </c>
      <c r="DN805">
        <v>17</v>
      </c>
      <c r="DO805">
        <v>0</v>
      </c>
      <c r="DP805" s="42">
        <f t="shared" si="275"/>
        <v>4</v>
      </c>
      <c r="DQ805" s="20">
        <v>1.907</v>
      </c>
      <c r="DR805">
        <v>12</v>
      </c>
      <c r="DS805">
        <v>1</v>
      </c>
      <c r="DT805">
        <v>0</v>
      </c>
      <c r="DU805">
        <v>0</v>
      </c>
      <c r="DV805">
        <v>1</v>
      </c>
      <c r="DW805">
        <v>1114</v>
      </c>
      <c r="DX805">
        <v>1282</v>
      </c>
      <c r="DY805">
        <v>857</v>
      </c>
      <c r="DZ805">
        <v>913</v>
      </c>
      <c r="EA805">
        <v>615</v>
      </c>
      <c r="EB805">
        <v>656</v>
      </c>
      <c r="EC805">
        <v>59.65</v>
      </c>
      <c r="ED805">
        <v>61.13</v>
      </c>
      <c r="EE805">
        <v>51</v>
      </c>
      <c r="EF805">
        <v>57</v>
      </c>
      <c r="EG805" s="41">
        <f t="shared" si="276"/>
        <v>8.2926829268292687E-2</v>
      </c>
      <c r="EH805" s="43">
        <f t="shared" si="277"/>
        <v>0.91310975609756095</v>
      </c>
      <c r="EI805" s="44">
        <f t="shared" si="278"/>
        <v>0.9960365853658536</v>
      </c>
      <c r="EJ805">
        <v>1114</v>
      </c>
      <c r="EK805">
        <v>1279</v>
      </c>
      <c r="EL805">
        <v>858</v>
      </c>
      <c r="EM805">
        <v>910</v>
      </c>
      <c r="EN805">
        <v>616</v>
      </c>
      <c r="EO805">
        <v>652</v>
      </c>
      <c r="EP805">
        <v>51</v>
      </c>
      <c r="EQ805">
        <v>57</v>
      </c>
      <c r="ER805">
        <v>563</v>
      </c>
      <c r="ES805">
        <v>638</v>
      </c>
      <c r="ET805">
        <v>243</v>
      </c>
      <c r="EU805">
        <v>251</v>
      </c>
      <c r="EV805">
        <v>32</v>
      </c>
      <c r="EW805">
        <v>26</v>
      </c>
      <c r="EX805">
        <v>73</v>
      </c>
      <c r="EY805">
        <v>60</v>
      </c>
      <c r="EZ805">
        <v>1.2</v>
      </c>
      <c r="FA805">
        <v>1.4</v>
      </c>
      <c r="FB805">
        <v>2.6</v>
      </c>
      <c r="FC805" s="20">
        <v>35.76</v>
      </c>
      <c r="FD805" s="26">
        <f t="shared" si="279"/>
        <v>0.47679999999999995</v>
      </c>
      <c r="FE805">
        <v>4.0869999999999997</v>
      </c>
      <c r="FF805">
        <v>1.2</v>
      </c>
      <c r="FG805">
        <v>0.01</v>
      </c>
      <c r="FH805">
        <v>1.22</v>
      </c>
      <c r="FI805">
        <v>2</v>
      </c>
      <c r="FJ805">
        <v>0</v>
      </c>
      <c r="FK805">
        <v>0</v>
      </c>
      <c r="FL805" s="42">
        <f t="shared" si="280"/>
        <v>328</v>
      </c>
      <c r="FM805" s="20">
        <f t="shared" si="281"/>
        <v>19.916666666666668</v>
      </c>
      <c r="FN805" s="41">
        <v>6.3736920799999999E-2</v>
      </c>
      <c r="FO805" s="20">
        <f t="shared" si="282"/>
        <v>28.1</v>
      </c>
      <c r="FP805" s="20">
        <f t="shared" si="283"/>
        <v>32.381399999999999</v>
      </c>
      <c r="FQ805" s="20">
        <f t="shared" si="284"/>
        <v>116.44257249311519</v>
      </c>
      <c r="FR805">
        <v>4</v>
      </c>
      <c r="FS805" t="s">
        <v>856</v>
      </c>
      <c r="FT805">
        <v>195</v>
      </c>
      <c r="FV805" t="s">
        <v>751</v>
      </c>
      <c r="FW805" s="45">
        <v>2900000</v>
      </c>
      <c r="FX805" s="45">
        <v>2900000</v>
      </c>
      <c r="FY805">
        <v>342</v>
      </c>
      <c r="FZ805">
        <v>86</v>
      </c>
      <c r="GA805">
        <v>75</v>
      </c>
      <c r="GB805">
        <v>161</v>
      </c>
      <c r="GC805">
        <v>1</v>
      </c>
      <c r="GD805">
        <v>225</v>
      </c>
      <c r="GE805">
        <v>833</v>
      </c>
      <c r="GF805">
        <v>5477</v>
      </c>
      <c r="GG805">
        <v>12.2</v>
      </c>
      <c r="GH805">
        <v>5.8</v>
      </c>
      <c r="GI805">
        <v>18</v>
      </c>
      <c r="GJ805" s="42">
        <f t="shared" si="285"/>
        <v>28.1</v>
      </c>
    </row>
    <row r="806" spans="1:192" x14ac:dyDescent="0.45">
      <c r="A806" s="40">
        <v>35555</v>
      </c>
      <c r="B806" t="s">
        <v>1396</v>
      </c>
      <c r="C806" t="s">
        <v>145</v>
      </c>
      <c r="D806" t="s">
        <v>91</v>
      </c>
      <c r="E806" t="s">
        <v>91</v>
      </c>
      <c r="F806">
        <v>72</v>
      </c>
      <c r="G806">
        <v>175</v>
      </c>
      <c r="H806">
        <v>2015</v>
      </c>
      <c r="I806">
        <v>1</v>
      </c>
      <c r="J806">
        <v>4</v>
      </c>
      <c r="K806" t="s">
        <v>202</v>
      </c>
      <c r="L806">
        <v>2016</v>
      </c>
      <c r="M806">
        <v>20</v>
      </c>
      <c r="N806">
        <v>2</v>
      </c>
      <c r="O806">
        <v>8478483</v>
      </c>
      <c r="P806" t="s">
        <v>3943</v>
      </c>
      <c r="Q806" t="s">
        <v>3944</v>
      </c>
      <c r="R806" t="s">
        <v>3945</v>
      </c>
      <c r="S806" t="s">
        <v>2204</v>
      </c>
      <c r="T806" t="s">
        <v>716</v>
      </c>
      <c r="U806" t="s">
        <v>129</v>
      </c>
      <c r="V806">
        <v>82</v>
      </c>
      <c r="W806">
        <v>22</v>
      </c>
      <c r="X806">
        <v>47</v>
      </c>
      <c r="Y806">
        <v>27</v>
      </c>
      <c r="Z806">
        <v>69</v>
      </c>
      <c r="AA806">
        <v>1</v>
      </c>
      <c r="AB806">
        <v>0</v>
      </c>
      <c r="AC806" s="26">
        <f t="shared" si="264"/>
        <v>0.84146341463414631</v>
      </c>
      <c r="AD806" s="20">
        <f t="shared" si="265"/>
        <v>4.038961038961034</v>
      </c>
      <c r="AE806" s="20">
        <v>25.323</v>
      </c>
      <c r="AF806">
        <v>-1</v>
      </c>
      <c r="AG806">
        <v>6.6</v>
      </c>
      <c r="AH806">
        <v>26</v>
      </c>
      <c r="AI806">
        <v>1824</v>
      </c>
      <c r="AJ806">
        <v>80629</v>
      </c>
      <c r="AK806" s="20">
        <v>1343.8166666667</v>
      </c>
      <c r="AL806">
        <v>1344.07</v>
      </c>
      <c r="AM806">
        <v>1344</v>
      </c>
      <c r="AN806" s="26">
        <f t="shared" si="266"/>
        <v>16.3880081300813</v>
      </c>
      <c r="AO806">
        <v>27.1</v>
      </c>
      <c r="AP806" s="41">
        <f t="shared" si="267"/>
        <v>0.75824175824175821</v>
      </c>
      <c r="AQ806">
        <v>399</v>
      </c>
      <c r="AR806">
        <v>398</v>
      </c>
      <c r="AS806">
        <v>399</v>
      </c>
      <c r="AT806">
        <v>277</v>
      </c>
      <c r="AU806">
        <v>277</v>
      </c>
      <c r="AV806">
        <v>194</v>
      </c>
      <c r="AW806">
        <v>214</v>
      </c>
      <c r="AX806">
        <v>57</v>
      </c>
      <c r="AY806">
        <v>6</v>
      </c>
      <c r="AZ806">
        <v>21</v>
      </c>
      <c r="BA806" s="42">
        <f t="shared" si="268"/>
        <v>27</v>
      </c>
      <c r="BB806">
        <v>19.14</v>
      </c>
      <c r="BC806">
        <v>31.0412</v>
      </c>
      <c r="BD806" s="20">
        <v>407.6</v>
      </c>
      <c r="BE806" s="20">
        <f t="shared" si="269"/>
        <v>806.6</v>
      </c>
      <c r="BF806" s="20">
        <f t="shared" si="270"/>
        <v>36.007053204074197</v>
      </c>
      <c r="BG806">
        <v>663</v>
      </c>
      <c r="BH806">
        <v>415</v>
      </c>
      <c r="BI806">
        <v>359</v>
      </c>
      <c r="BJ806" s="41">
        <f t="shared" si="271"/>
        <v>0.64872798434442269</v>
      </c>
      <c r="BK806">
        <v>31</v>
      </c>
      <c r="BL806">
        <v>31</v>
      </c>
      <c r="BM806">
        <v>105</v>
      </c>
      <c r="BN806" s="42">
        <f t="shared" si="272"/>
        <v>-74</v>
      </c>
      <c r="BO806">
        <v>83</v>
      </c>
      <c r="BP806">
        <v>50</v>
      </c>
      <c r="BQ806">
        <v>85</v>
      </c>
      <c r="BR806">
        <v>25</v>
      </c>
      <c r="BS806" s="41">
        <f t="shared" si="273"/>
        <v>2.7114967462039046E-2</v>
      </c>
      <c r="BT806">
        <v>50</v>
      </c>
      <c r="BU806">
        <v>45</v>
      </c>
      <c r="BV806" s="41">
        <f t="shared" si="274"/>
        <v>0.52631578947368418</v>
      </c>
      <c r="BW806">
        <v>15</v>
      </c>
      <c r="BX806">
        <v>9</v>
      </c>
      <c r="BY806">
        <v>9</v>
      </c>
      <c r="BZ806">
        <v>9</v>
      </c>
      <c r="CA806">
        <v>26</v>
      </c>
      <c r="CB806">
        <v>27</v>
      </c>
      <c r="CC806">
        <v>16</v>
      </c>
      <c r="CD806">
        <v>15</v>
      </c>
      <c r="CE806">
        <v>13</v>
      </c>
      <c r="CF806">
        <v>15</v>
      </c>
      <c r="CG806">
        <v>29</v>
      </c>
      <c r="CH806">
        <v>25</v>
      </c>
      <c r="CI806">
        <v>0</v>
      </c>
      <c r="CJ806">
        <v>0</v>
      </c>
      <c r="CK806">
        <v>3</v>
      </c>
      <c r="CL806">
        <v>2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2</v>
      </c>
      <c r="CT806">
        <v>4</v>
      </c>
      <c r="CU806">
        <v>0</v>
      </c>
      <c r="CV806">
        <v>16</v>
      </c>
      <c r="CW806">
        <v>2</v>
      </c>
      <c r="CX806">
        <v>1</v>
      </c>
      <c r="CY806">
        <v>6</v>
      </c>
      <c r="CZ806">
        <v>74</v>
      </c>
      <c r="DA806">
        <v>8</v>
      </c>
      <c r="DB806">
        <v>0</v>
      </c>
      <c r="DC806">
        <v>9</v>
      </c>
      <c r="DD806">
        <v>58</v>
      </c>
      <c r="DE806">
        <v>13</v>
      </c>
      <c r="DF806">
        <v>0</v>
      </c>
      <c r="DG806">
        <v>106</v>
      </c>
      <c r="DH806">
        <v>12</v>
      </c>
      <c r="DI806">
        <v>18</v>
      </c>
      <c r="DJ806">
        <v>14</v>
      </c>
      <c r="DK806">
        <v>14</v>
      </c>
      <c r="DL806">
        <v>0</v>
      </c>
      <c r="DM806">
        <v>20</v>
      </c>
      <c r="DN806">
        <v>20</v>
      </c>
      <c r="DO806">
        <v>0</v>
      </c>
      <c r="DP806" s="42">
        <f t="shared" si="275"/>
        <v>6</v>
      </c>
      <c r="DQ806" s="20">
        <v>4.4809999999999999</v>
      </c>
      <c r="DR806">
        <v>12</v>
      </c>
      <c r="DS806">
        <v>0</v>
      </c>
      <c r="DT806">
        <v>0</v>
      </c>
      <c r="DU806">
        <v>0</v>
      </c>
      <c r="DV806">
        <v>0</v>
      </c>
      <c r="DW806">
        <v>1618</v>
      </c>
      <c r="DX806">
        <v>1135</v>
      </c>
      <c r="DY806">
        <v>1194</v>
      </c>
      <c r="DZ806">
        <v>897</v>
      </c>
      <c r="EA806">
        <v>844</v>
      </c>
      <c r="EB806">
        <v>666</v>
      </c>
      <c r="EC806">
        <v>98.79</v>
      </c>
      <c r="ED806">
        <v>55.31</v>
      </c>
      <c r="EE806">
        <v>91</v>
      </c>
      <c r="EF806">
        <v>58</v>
      </c>
      <c r="EG806" s="41">
        <f t="shared" si="276"/>
        <v>0.10781990521327015</v>
      </c>
      <c r="EH806" s="43">
        <f t="shared" si="277"/>
        <v>0.91291291291291288</v>
      </c>
      <c r="EI806" s="44">
        <f t="shared" si="278"/>
        <v>1.020732818126183</v>
      </c>
      <c r="EJ806">
        <v>1620</v>
      </c>
      <c r="EK806">
        <v>1137</v>
      </c>
      <c r="EL806">
        <v>1196</v>
      </c>
      <c r="EM806">
        <v>899</v>
      </c>
      <c r="EN806">
        <v>846</v>
      </c>
      <c r="EO806">
        <v>667</v>
      </c>
      <c r="EP806">
        <v>91</v>
      </c>
      <c r="EQ806">
        <v>57</v>
      </c>
      <c r="ER806">
        <v>932</v>
      </c>
      <c r="ES806">
        <v>542</v>
      </c>
      <c r="ET806">
        <v>377</v>
      </c>
      <c r="EU806">
        <v>210</v>
      </c>
      <c r="EV806">
        <v>60</v>
      </c>
      <c r="EW806">
        <v>36</v>
      </c>
      <c r="EX806">
        <v>71</v>
      </c>
      <c r="EY806">
        <v>70</v>
      </c>
      <c r="EZ806">
        <v>5.7</v>
      </c>
      <c r="FA806">
        <v>1.3</v>
      </c>
      <c r="FB806">
        <v>7</v>
      </c>
      <c r="FC806" s="20">
        <v>66.599999999999994</v>
      </c>
      <c r="FD806" s="26">
        <f t="shared" si="279"/>
        <v>0.81219512195121946</v>
      </c>
      <c r="FE806">
        <v>7.5054999999999996</v>
      </c>
      <c r="FF806">
        <v>0.55000000000000004</v>
      </c>
      <c r="FG806">
        <v>0.06</v>
      </c>
      <c r="FH806">
        <v>0.61</v>
      </c>
      <c r="FI806">
        <v>8</v>
      </c>
      <c r="FJ806">
        <v>2</v>
      </c>
      <c r="FK806">
        <v>1</v>
      </c>
      <c r="FL806" s="42">
        <f t="shared" si="280"/>
        <v>82</v>
      </c>
      <c r="FM806" s="20">
        <f t="shared" si="281"/>
        <v>9.6666666666666661</v>
      </c>
      <c r="FN806" s="41">
        <v>8.8709677400000006E-2</v>
      </c>
      <c r="FO806" s="20">
        <f t="shared" si="282"/>
        <v>66.400000000000006</v>
      </c>
      <c r="FP806" s="20">
        <f t="shared" si="283"/>
        <v>69.896199999999993</v>
      </c>
      <c r="FQ806" s="20">
        <f t="shared" si="284"/>
        <v>122.89538491298816</v>
      </c>
      <c r="FV806" t="s">
        <v>751</v>
      </c>
      <c r="FW806" s="45">
        <v>925000</v>
      </c>
      <c r="FX806" s="45">
        <v>894167</v>
      </c>
      <c r="FY806">
        <v>159</v>
      </c>
      <c r="FZ806">
        <v>41</v>
      </c>
      <c r="GA806">
        <v>89</v>
      </c>
      <c r="GB806">
        <v>130</v>
      </c>
      <c r="GC806">
        <v>-1</v>
      </c>
      <c r="GD806">
        <v>64</v>
      </c>
      <c r="GE806">
        <v>370</v>
      </c>
      <c r="GF806">
        <v>2638</v>
      </c>
      <c r="GG806">
        <v>11.1</v>
      </c>
      <c r="GH806">
        <v>2.5</v>
      </c>
      <c r="GI806">
        <v>13.6</v>
      </c>
      <c r="GJ806" s="42">
        <f t="shared" si="285"/>
        <v>66.400000000000006</v>
      </c>
    </row>
    <row r="807" spans="1:192" x14ac:dyDescent="0.45">
      <c r="A807" s="40">
        <v>34051</v>
      </c>
      <c r="B807" t="s">
        <v>3946</v>
      </c>
      <c r="D807" t="s">
        <v>156</v>
      </c>
      <c r="E807" t="s">
        <v>399</v>
      </c>
      <c r="F807">
        <v>74</v>
      </c>
      <c r="G807">
        <v>216</v>
      </c>
      <c r="H807">
        <v>2011</v>
      </c>
      <c r="I807">
        <v>2</v>
      </c>
      <c r="J807">
        <v>41</v>
      </c>
      <c r="K807" t="s">
        <v>92</v>
      </c>
      <c r="L807">
        <v>2012</v>
      </c>
      <c r="M807">
        <v>24</v>
      </c>
      <c r="N807">
        <v>6</v>
      </c>
      <c r="O807">
        <v>8476436</v>
      </c>
      <c r="P807" t="s">
        <v>3947</v>
      </c>
      <c r="Q807" t="s">
        <v>3948</v>
      </c>
      <c r="R807" t="s">
        <v>3949</v>
      </c>
      <c r="S807" t="s">
        <v>3950</v>
      </c>
      <c r="T807" t="s">
        <v>710</v>
      </c>
      <c r="U807" t="s">
        <v>95</v>
      </c>
      <c r="V807">
        <v>76</v>
      </c>
      <c r="W807">
        <v>6</v>
      </c>
      <c r="X807">
        <v>11</v>
      </c>
      <c r="Y807">
        <v>6</v>
      </c>
      <c r="Z807">
        <v>17</v>
      </c>
      <c r="AA807">
        <v>14</v>
      </c>
      <c r="AB807">
        <v>53</v>
      </c>
      <c r="AC807" s="26">
        <f t="shared" si="264"/>
        <v>0.22368421052631579</v>
      </c>
      <c r="AD807" s="20">
        <f t="shared" si="265"/>
        <v>-0.60000000000000142</v>
      </c>
      <c r="AE807" s="20">
        <v>6.1689999999999996</v>
      </c>
      <c r="AF807">
        <v>6</v>
      </c>
      <c r="AG807">
        <v>2.4</v>
      </c>
      <c r="AH807">
        <v>14</v>
      </c>
      <c r="AI807">
        <v>1277</v>
      </c>
      <c r="AJ807">
        <v>56765</v>
      </c>
      <c r="AK807" s="20">
        <v>946.08333333332996</v>
      </c>
      <c r="AL807">
        <v>946.08</v>
      </c>
      <c r="AM807">
        <v>946</v>
      </c>
      <c r="AN807" s="26">
        <f t="shared" si="266"/>
        <v>12.448464912280702</v>
      </c>
      <c r="AO807">
        <v>21.08</v>
      </c>
      <c r="AP807" s="41">
        <f t="shared" si="267"/>
        <v>0.47222222222222221</v>
      </c>
      <c r="AQ807">
        <v>212</v>
      </c>
      <c r="AR807">
        <v>212</v>
      </c>
      <c r="AS807">
        <v>212</v>
      </c>
      <c r="AT807">
        <v>170</v>
      </c>
      <c r="AU807">
        <v>170</v>
      </c>
      <c r="AV807">
        <v>124</v>
      </c>
      <c r="AW807">
        <v>134</v>
      </c>
      <c r="AX807">
        <v>63</v>
      </c>
      <c r="AY807">
        <v>6</v>
      </c>
      <c r="AZ807">
        <v>20</v>
      </c>
      <c r="BA807" s="42">
        <f t="shared" si="268"/>
        <v>26</v>
      </c>
      <c r="BB807">
        <v>10.69</v>
      </c>
      <c r="BC807">
        <v>25</v>
      </c>
      <c r="BD807" s="20">
        <v>161.80000000000001</v>
      </c>
      <c r="BE807" s="20">
        <f t="shared" si="269"/>
        <v>373.8</v>
      </c>
      <c r="BF807" s="20">
        <f t="shared" si="270"/>
        <v>23.706240487062406</v>
      </c>
      <c r="BG807">
        <v>222</v>
      </c>
      <c r="BH807">
        <v>272</v>
      </c>
      <c r="BI807">
        <v>297</v>
      </c>
      <c r="BJ807" s="41">
        <f t="shared" si="271"/>
        <v>0.4277456647398844</v>
      </c>
      <c r="BK807">
        <v>207</v>
      </c>
      <c r="BL807">
        <v>207</v>
      </c>
      <c r="BM807">
        <v>128</v>
      </c>
      <c r="BN807" s="42">
        <f t="shared" si="272"/>
        <v>79</v>
      </c>
      <c r="BO807">
        <v>46</v>
      </c>
      <c r="BP807">
        <v>17</v>
      </c>
      <c r="BQ807">
        <v>36</v>
      </c>
      <c r="BR807">
        <v>46</v>
      </c>
      <c r="BS807" s="41">
        <f t="shared" si="273"/>
        <v>7.7834179357021999E-2</v>
      </c>
      <c r="BT807">
        <v>2</v>
      </c>
      <c r="BU807">
        <v>11</v>
      </c>
      <c r="BV807" s="41">
        <f t="shared" si="274"/>
        <v>0.15384615384615385</v>
      </c>
      <c r="BW807">
        <v>0</v>
      </c>
      <c r="BX807">
        <v>3</v>
      </c>
      <c r="BY807">
        <v>0</v>
      </c>
      <c r="BZ807">
        <v>5</v>
      </c>
      <c r="CA807">
        <v>2</v>
      </c>
      <c r="CB807">
        <v>3</v>
      </c>
      <c r="CC807">
        <v>0</v>
      </c>
      <c r="CD807">
        <v>1</v>
      </c>
      <c r="CE807">
        <v>2</v>
      </c>
      <c r="CF807">
        <v>4</v>
      </c>
      <c r="CG807">
        <v>1</v>
      </c>
      <c r="CH807">
        <v>9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</v>
      </c>
      <c r="CW807">
        <v>0</v>
      </c>
      <c r="CX807">
        <v>4</v>
      </c>
      <c r="CY807">
        <v>0</v>
      </c>
      <c r="CZ807">
        <v>42</v>
      </c>
      <c r="DA807">
        <v>20</v>
      </c>
      <c r="DB807">
        <v>3</v>
      </c>
      <c r="DC807">
        <v>9</v>
      </c>
      <c r="DD807">
        <v>4</v>
      </c>
      <c r="DE807">
        <v>8</v>
      </c>
      <c r="DF807">
        <v>5</v>
      </c>
      <c r="DG807">
        <v>75</v>
      </c>
      <c r="DH807">
        <v>6</v>
      </c>
      <c r="DI807">
        <v>10</v>
      </c>
      <c r="DJ807">
        <v>8</v>
      </c>
      <c r="DK807">
        <v>8</v>
      </c>
      <c r="DL807">
        <v>0</v>
      </c>
      <c r="DM807">
        <v>10</v>
      </c>
      <c r="DN807">
        <v>10</v>
      </c>
      <c r="DO807">
        <v>0</v>
      </c>
      <c r="DP807" s="42">
        <f t="shared" si="275"/>
        <v>4</v>
      </c>
      <c r="DQ807" s="20">
        <v>1.1619999999999999</v>
      </c>
      <c r="DR807">
        <v>6</v>
      </c>
      <c r="DS807">
        <v>0</v>
      </c>
      <c r="DT807">
        <v>0</v>
      </c>
      <c r="DU807">
        <v>0</v>
      </c>
      <c r="DV807">
        <v>0</v>
      </c>
      <c r="DW807">
        <v>892</v>
      </c>
      <c r="DX807">
        <v>781</v>
      </c>
      <c r="DY807">
        <v>654</v>
      </c>
      <c r="DZ807">
        <v>545</v>
      </c>
      <c r="EA807">
        <v>479</v>
      </c>
      <c r="EB807">
        <v>416</v>
      </c>
      <c r="EC807">
        <v>35.33</v>
      </c>
      <c r="ED807">
        <v>28.47</v>
      </c>
      <c r="EE807">
        <v>36</v>
      </c>
      <c r="EF807">
        <v>30</v>
      </c>
      <c r="EG807" s="41">
        <f t="shared" si="276"/>
        <v>7.5156576200417533E-2</v>
      </c>
      <c r="EH807" s="43">
        <f t="shared" si="277"/>
        <v>0.92788461538461542</v>
      </c>
      <c r="EI807" s="44">
        <f t="shared" si="278"/>
        <v>1.003041191585033</v>
      </c>
      <c r="EJ807">
        <v>893</v>
      </c>
      <c r="EK807">
        <v>782</v>
      </c>
      <c r="EL807">
        <v>655</v>
      </c>
      <c r="EM807">
        <v>546</v>
      </c>
      <c r="EN807">
        <v>480</v>
      </c>
      <c r="EO807">
        <v>416</v>
      </c>
      <c r="EP807">
        <v>36</v>
      </c>
      <c r="EQ807">
        <v>30</v>
      </c>
      <c r="ER807">
        <v>432</v>
      </c>
      <c r="ES807">
        <v>374</v>
      </c>
      <c r="ET807">
        <v>153</v>
      </c>
      <c r="EU807">
        <v>124</v>
      </c>
      <c r="EV807">
        <v>19</v>
      </c>
      <c r="EW807">
        <v>19</v>
      </c>
      <c r="EX807">
        <v>56</v>
      </c>
      <c r="EY807">
        <v>54</v>
      </c>
      <c r="EZ807">
        <v>-0.30000000000000004</v>
      </c>
      <c r="FA807">
        <v>1.5</v>
      </c>
      <c r="FB807">
        <v>1.1000000000000001</v>
      </c>
      <c r="FC807" s="20">
        <v>28.11</v>
      </c>
      <c r="FD807" s="26">
        <f t="shared" si="279"/>
        <v>0.36986842105263157</v>
      </c>
      <c r="FE807">
        <v>0.89290000000000003</v>
      </c>
      <c r="FF807">
        <v>0.11</v>
      </c>
      <c r="FG807">
        <v>0.83</v>
      </c>
      <c r="FH807">
        <v>0.94</v>
      </c>
      <c r="FL807" s="42">
        <f t="shared" si="280"/>
        <v>267</v>
      </c>
      <c r="FM807" s="20">
        <f t="shared" si="281"/>
        <v>40.5</v>
      </c>
      <c r="FN807" s="41">
        <v>2.9832646100000002E-2</v>
      </c>
      <c r="FO807" s="20">
        <f t="shared" si="282"/>
        <v>15.6</v>
      </c>
      <c r="FP807" s="20">
        <f t="shared" si="283"/>
        <v>17.232399999999998</v>
      </c>
      <c r="FQ807" s="20">
        <f t="shared" si="284"/>
        <v>106.10096397767632</v>
      </c>
      <c r="FV807" t="s">
        <v>751</v>
      </c>
      <c r="FW807" s="45">
        <v>1000000</v>
      </c>
      <c r="FX807" s="45">
        <v>1000000</v>
      </c>
      <c r="FY807">
        <v>266</v>
      </c>
      <c r="FZ807">
        <v>25</v>
      </c>
      <c r="GA807">
        <v>36</v>
      </c>
      <c r="GB807">
        <v>61</v>
      </c>
      <c r="GC807">
        <v>17</v>
      </c>
      <c r="GD807">
        <v>82</v>
      </c>
      <c r="GE807">
        <v>399</v>
      </c>
      <c r="GF807">
        <v>3240</v>
      </c>
      <c r="GG807">
        <v>0.30000000000000004</v>
      </c>
      <c r="GH807">
        <v>4.5999999999999996</v>
      </c>
      <c r="GI807">
        <v>4.9000000000000004</v>
      </c>
      <c r="GJ807" s="42">
        <f t="shared" si="285"/>
        <v>15.6</v>
      </c>
    </row>
    <row r="808" spans="1:192" x14ac:dyDescent="0.45">
      <c r="A808" s="40">
        <v>34029</v>
      </c>
      <c r="B808" t="s">
        <v>3951</v>
      </c>
      <c r="D808" t="s">
        <v>223</v>
      </c>
      <c r="E808" t="s">
        <v>223</v>
      </c>
      <c r="F808">
        <v>74</v>
      </c>
      <c r="G808">
        <v>200</v>
      </c>
      <c r="H808">
        <v>2011</v>
      </c>
      <c r="I808">
        <v>2</v>
      </c>
      <c r="J808">
        <v>42</v>
      </c>
      <c r="K808" t="s">
        <v>92</v>
      </c>
      <c r="L808">
        <v>2014</v>
      </c>
      <c r="M808">
        <v>24</v>
      </c>
      <c r="N808">
        <v>4</v>
      </c>
      <c r="O808">
        <v>8476437</v>
      </c>
      <c r="P808" t="s">
        <v>3952</v>
      </c>
      <c r="Q808" t="s">
        <v>3953</v>
      </c>
      <c r="R808" t="s">
        <v>454</v>
      </c>
      <c r="S808" t="s">
        <v>1479</v>
      </c>
      <c r="T808" t="s">
        <v>716</v>
      </c>
      <c r="U808" t="s">
        <v>343</v>
      </c>
      <c r="V808">
        <v>71</v>
      </c>
      <c r="W808">
        <v>14</v>
      </c>
      <c r="X808">
        <v>17</v>
      </c>
      <c r="Y808">
        <v>8</v>
      </c>
      <c r="Z808">
        <v>31</v>
      </c>
      <c r="AA808">
        <v>9</v>
      </c>
      <c r="AB808">
        <v>34</v>
      </c>
      <c r="AC808" s="26">
        <f t="shared" si="264"/>
        <v>0.43661971830985913</v>
      </c>
      <c r="AD808" s="20">
        <f t="shared" si="265"/>
        <v>-5.9669421487603316</v>
      </c>
      <c r="AE808" s="20">
        <v>11.916</v>
      </c>
      <c r="AF808">
        <v>0</v>
      </c>
      <c r="AG808">
        <v>0.4</v>
      </c>
      <c r="AH808">
        <v>12</v>
      </c>
      <c r="AI808">
        <v>1471</v>
      </c>
      <c r="AJ808">
        <v>65523</v>
      </c>
      <c r="AK808" s="20">
        <v>1092.05</v>
      </c>
      <c r="AL808">
        <v>1092.05</v>
      </c>
      <c r="AM808">
        <v>1092</v>
      </c>
      <c r="AN808" s="26">
        <f t="shared" si="266"/>
        <v>15.380985915492957</v>
      </c>
      <c r="AO808">
        <v>25.69</v>
      </c>
      <c r="AP808" s="41">
        <f t="shared" si="267"/>
        <v>0.53448275862068961</v>
      </c>
      <c r="AQ808">
        <v>231</v>
      </c>
      <c r="AR808">
        <v>231</v>
      </c>
      <c r="AS808">
        <v>231</v>
      </c>
      <c r="AT808">
        <v>183</v>
      </c>
      <c r="AU808">
        <v>183</v>
      </c>
      <c r="AV808">
        <v>126</v>
      </c>
      <c r="AW808">
        <v>123</v>
      </c>
      <c r="AX808">
        <v>40</v>
      </c>
      <c r="AY808">
        <v>7</v>
      </c>
      <c r="AZ808">
        <v>19</v>
      </c>
      <c r="BA808" s="42">
        <f t="shared" si="268"/>
        <v>26</v>
      </c>
      <c r="BB808">
        <v>11.58</v>
      </c>
      <c r="BC808">
        <v>33.222200000000001</v>
      </c>
      <c r="BD808" s="20">
        <v>179.8</v>
      </c>
      <c r="BE808" s="20">
        <f t="shared" si="269"/>
        <v>410.8</v>
      </c>
      <c r="BF808" s="20">
        <f t="shared" si="270"/>
        <v>22.570395128428185</v>
      </c>
      <c r="BG808">
        <v>479</v>
      </c>
      <c r="BH808">
        <v>318</v>
      </c>
      <c r="BI808">
        <v>220</v>
      </c>
      <c r="BJ808" s="41">
        <f t="shared" si="271"/>
        <v>0.68526466380543638</v>
      </c>
      <c r="BK808">
        <v>62</v>
      </c>
      <c r="BL808">
        <v>62</v>
      </c>
      <c r="BM808">
        <v>74</v>
      </c>
      <c r="BN808" s="42">
        <f t="shared" si="272"/>
        <v>-12</v>
      </c>
      <c r="BO808">
        <v>57</v>
      </c>
      <c r="BP808">
        <v>39</v>
      </c>
      <c r="BQ808">
        <v>48</v>
      </c>
      <c r="BR808">
        <v>29</v>
      </c>
      <c r="BS808" s="41">
        <f t="shared" si="273"/>
        <v>3.9563437926330151E-2</v>
      </c>
      <c r="BT808">
        <v>393</v>
      </c>
      <c r="BU808">
        <v>323</v>
      </c>
      <c r="BV808" s="41">
        <f t="shared" si="274"/>
        <v>0.5488826815642458</v>
      </c>
      <c r="BW808">
        <v>87</v>
      </c>
      <c r="BX808">
        <v>71</v>
      </c>
      <c r="BY808">
        <v>144</v>
      </c>
      <c r="BZ808">
        <v>101</v>
      </c>
      <c r="CA808">
        <v>162</v>
      </c>
      <c r="CB808">
        <v>151</v>
      </c>
      <c r="CC808">
        <v>106</v>
      </c>
      <c r="CD808">
        <v>83</v>
      </c>
      <c r="CE808">
        <v>137</v>
      </c>
      <c r="CF808">
        <v>116</v>
      </c>
      <c r="CG808">
        <v>245</v>
      </c>
      <c r="CH808">
        <v>189</v>
      </c>
      <c r="CI808">
        <v>0</v>
      </c>
      <c r="CJ808">
        <v>0</v>
      </c>
      <c r="CK808">
        <v>2</v>
      </c>
      <c r="CL808">
        <v>3</v>
      </c>
      <c r="CM808">
        <v>0</v>
      </c>
      <c r="CN808">
        <v>0</v>
      </c>
      <c r="CO808">
        <v>0</v>
      </c>
      <c r="CP808">
        <v>3</v>
      </c>
      <c r="CQ808">
        <v>0</v>
      </c>
      <c r="CR808">
        <v>2</v>
      </c>
      <c r="CS808">
        <v>3</v>
      </c>
      <c r="CT808">
        <v>0</v>
      </c>
      <c r="CU808">
        <v>0</v>
      </c>
      <c r="CV808">
        <v>6</v>
      </c>
      <c r="CW808">
        <v>0</v>
      </c>
      <c r="CX808">
        <v>3</v>
      </c>
      <c r="CY808">
        <v>7</v>
      </c>
      <c r="CZ808">
        <v>47</v>
      </c>
      <c r="DA808">
        <v>10</v>
      </c>
      <c r="DB808">
        <v>0</v>
      </c>
      <c r="DC808">
        <v>11</v>
      </c>
      <c r="DD808">
        <v>39</v>
      </c>
      <c r="DE808">
        <v>4</v>
      </c>
      <c r="DF808">
        <v>0</v>
      </c>
      <c r="DG808">
        <v>62</v>
      </c>
      <c r="DH808">
        <v>6</v>
      </c>
      <c r="DI808">
        <v>6</v>
      </c>
      <c r="DJ808">
        <v>6</v>
      </c>
      <c r="DK808">
        <v>6</v>
      </c>
      <c r="DL808">
        <v>0</v>
      </c>
      <c r="DM808">
        <v>6</v>
      </c>
      <c r="DN808">
        <v>6</v>
      </c>
      <c r="DO808">
        <v>0</v>
      </c>
      <c r="DP808" s="42">
        <f t="shared" si="275"/>
        <v>0</v>
      </c>
      <c r="DQ808" s="20">
        <v>-1.419</v>
      </c>
      <c r="DR808">
        <v>6</v>
      </c>
      <c r="DS808">
        <v>0</v>
      </c>
      <c r="DT808">
        <v>0</v>
      </c>
      <c r="DU808">
        <v>0</v>
      </c>
      <c r="DV808">
        <v>0</v>
      </c>
      <c r="DW808">
        <v>1268</v>
      </c>
      <c r="DX808">
        <v>936</v>
      </c>
      <c r="DY808">
        <v>946</v>
      </c>
      <c r="DZ808">
        <v>704</v>
      </c>
      <c r="EA808">
        <v>663</v>
      </c>
      <c r="EB808">
        <v>502</v>
      </c>
      <c r="EC808">
        <v>66.290000000000006</v>
      </c>
      <c r="ED808">
        <v>41.48</v>
      </c>
      <c r="EE808">
        <v>58</v>
      </c>
      <c r="EF808">
        <v>39</v>
      </c>
      <c r="EG808" s="41">
        <f t="shared" si="276"/>
        <v>8.7481146304675711E-2</v>
      </c>
      <c r="EH808" s="43">
        <f t="shared" si="277"/>
        <v>0.92231075697211151</v>
      </c>
      <c r="EI808" s="44">
        <f t="shared" si="278"/>
        <v>1.0097919032767873</v>
      </c>
      <c r="EJ808">
        <v>1266</v>
      </c>
      <c r="EK808">
        <v>934</v>
      </c>
      <c r="EL808">
        <v>946</v>
      </c>
      <c r="EM808">
        <v>703</v>
      </c>
      <c r="EN808">
        <v>664</v>
      </c>
      <c r="EO808">
        <v>500</v>
      </c>
      <c r="EP808">
        <v>58</v>
      </c>
      <c r="EQ808">
        <v>39</v>
      </c>
      <c r="ER808">
        <v>606</v>
      </c>
      <c r="ES808">
        <v>446</v>
      </c>
      <c r="ET808">
        <v>247</v>
      </c>
      <c r="EU808">
        <v>191</v>
      </c>
      <c r="EV808">
        <v>31</v>
      </c>
      <c r="EW808">
        <v>25</v>
      </c>
      <c r="EX808">
        <v>49</v>
      </c>
      <c r="EY808">
        <v>75</v>
      </c>
      <c r="EZ808">
        <v>1.5</v>
      </c>
      <c r="FA808">
        <v>1.4</v>
      </c>
      <c r="FB808">
        <v>2.9</v>
      </c>
      <c r="FC808" s="20">
        <v>35</v>
      </c>
      <c r="FD808" s="26">
        <f t="shared" si="279"/>
        <v>0.49295774647887325</v>
      </c>
      <c r="FE808">
        <v>4.1558000000000002</v>
      </c>
      <c r="FF808">
        <v>0.19</v>
      </c>
      <c r="FG808">
        <v>0.01</v>
      </c>
      <c r="FH808">
        <v>0.21</v>
      </c>
      <c r="FL808" s="42">
        <f t="shared" si="280"/>
        <v>103</v>
      </c>
      <c r="FM808" s="20">
        <f t="shared" si="281"/>
        <v>18.333333333333332</v>
      </c>
      <c r="FN808" s="41">
        <v>7.6630398500000002E-2</v>
      </c>
      <c r="FO808" s="20">
        <f t="shared" si="282"/>
        <v>29.8</v>
      </c>
      <c r="FP808" s="20">
        <f t="shared" si="283"/>
        <v>30.716200000000001</v>
      </c>
      <c r="FQ808" s="20">
        <f t="shared" si="284"/>
        <v>121.09335653129435</v>
      </c>
      <c r="FR808">
        <v>9</v>
      </c>
      <c r="FS808" t="s">
        <v>876</v>
      </c>
      <c r="FT808">
        <v>439</v>
      </c>
      <c r="FV808" t="s">
        <v>711</v>
      </c>
      <c r="FW808" s="45">
        <v>4000000</v>
      </c>
      <c r="FX808" s="45">
        <v>4000000</v>
      </c>
      <c r="FY808">
        <v>313</v>
      </c>
      <c r="FZ808">
        <v>62</v>
      </c>
      <c r="GA808">
        <v>95</v>
      </c>
      <c r="GB808">
        <v>157</v>
      </c>
      <c r="GC808">
        <v>-30</v>
      </c>
      <c r="GD808">
        <v>68</v>
      </c>
      <c r="GE808">
        <v>644</v>
      </c>
      <c r="GF808">
        <v>5176</v>
      </c>
      <c r="GG808">
        <v>9.5</v>
      </c>
      <c r="GH808">
        <v>5.9</v>
      </c>
      <c r="GI808">
        <v>15.4</v>
      </c>
      <c r="GJ808" s="42">
        <f t="shared" si="285"/>
        <v>29.8</v>
      </c>
    </row>
    <row r="809" spans="1:192" x14ac:dyDescent="0.45">
      <c r="A809" s="40">
        <v>33904</v>
      </c>
      <c r="B809" t="s">
        <v>241</v>
      </c>
      <c r="C809" t="s">
        <v>242</v>
      </c>
      <c r="D809" t="s">
        <v>107</v>
      </c>
      <c r="E809" t="s">
        <v>107</v>
      </c>
      <c r="F809">
        <v>73</v>
      </c>
      <c r="G809">
        <v>206</v>
      </c>
      <c r="H809">
        <v>2011</v>
      </c>
      <c r="I809">
        <v>2</v>
      </c>
      <c r="J809">
        <v>43</v>
      </c>
      <c r="K809" t="s">
        <v>92</v>
      </c>
      <c r="L809">
        <v>2011</v>
      </c>
      <c r="M809">
        <v>25</v>
      </c>
      <c r="N809">
        <v>7</v>
      </c>
      <c r="O809">
        <v>8476438</v>
      </c>
      <c r="P809" t="s">
        <v>3954</v>
      </c>
      <c r="Q809" t="s">
        <v>3955</v>
      </c>
      <c r="R809" t="s">
        <v>3956</v>
      </c>
      <c r="S809" t="s">
        <v>798</v>
      </c>
      <c r="T809" t="s">
        <v>725</v>
      </c>
      <c r="U809" t="s">
        <v>188</v>
      </c>
      <c r="V809">
        <v>82</v>
      </c>
      <c r="W809">
        <v>18</v>
      </c>
      <c r="X809">
        <v>17</v>
      </c>
      <c r="Y809">
        <v>12</v>
      </c>
      <c r="Z809">
        <v>35</v>
      </c>
      <c r="AA809">
        <v>5</v>
      </c>
      <c r="AB809">
        <v>41</v>
      </c>
      <c r="AC809" s="26">
        <f t="shared" si="264"/>
        <v>0.42682926829268292</v>
      </c>
      <c r="AD809" s="20">
        <f t="shared" si="265"/>
        <v>-16.695652173913047</v>
      </c>
      <c r="AE809" s="20">
        <v>14.047000000000001</v>
      </c>
      <c r="AF809">
        <v>-10</v>
      </c>
      <c r="AG809">
        <v>5</v>
      </c>
      <c r="AH809">
        <v>14</v>
      </c>
      <c r="AI809">
        <v>1937</v>
      </c>
      <c r="AJ809">
        <v>86120</v>
      </c>
      <c r="AK809" s="20">
        <v>1435.3333333333001</v>
      </c>
      <c r="AL809">
        <v>1435.33</v>
      </c>
      <c r="AM809">
        <v>1435</v>
      </c>
      <c r="AN809" s="26">
        <f t="shared" si="266"/>
        <v>17.504065040650406</v>
      </c>
      <c r="AO809">
        <v>29.01</v>
      </c>
      <c r="AP809" s="41">
        <f t="shared" si="267"/>
        <v>0.51470588235294112</v>
      </c>
      <c r="AQ809">
        <v>396</v>
      </c>
      <c r="AR809">
        <v>396</v>
      </c>
      <c r="AS809">
        <v>397</v>
      </c>
      <c r="AT809">
        <v>318</v>
      </c>
      <c r="AU809">
        <v>319</v>
      </c>
      <c r="AV809">
        <v>237</v>
      </c>
      <c r="AW809">
        <v>276</v>
      </c>
      <c r="AX809">
        <v>132</v>
      </c>
      <c r="AY809">
        <v>13</v>
      </c>
      <c r="AZ809">
        <v>22</v>
      </c>
      <c r="BA809" s="42">
        <f t="shared" si="268"/>
        <v>35</v>
      </c>
      <c r="BB809">
        <v>28.08</v>
      </c>
      <c r="BC809">
        <v>23.556999999999999</v>
      </c>
      <c r="BD809" s="20">
        <v>281.7</v>
      </c>
      <c r="BE809" s="20">
        <f t="shared" si="269"/>
        <v>677.7</v>
      </c>
      <c r="BF809" s="20">
        <f t="shared" si="270"/>
        <v>28.329373732869797</v>
      </c>
      <c r="BG809">
        <v>612</v>
      </c>
      <c r="BH809">
        <v>537</v>
      </c>
      <c r="BI809">
        <v>476</v>
      </c>
      <c r="BJ809" s="41">
        <f t="shared" si="271"/>
        <v>0.5625</v>
      </c>
      <c r="BK809">
        <v>29</v>
      </c>
      <c r="BL809">
        <v>29</v>
      </c>
      <c r="BM809">
        <v>75</v>
      </c>
      <c r="BN809" s="42">
        <f t="shared" si="272"/>
        <v>-46</v>
      </c>
      <c r="BO809">
        <v>82</v>
      </c>
      <c r="BP809">
        <v>16</v>
      </c>
      <c r="BQ809">
        <v>45</v>
      </c>
      <c r="BR809">
        <v>32</v>
      </c>
      <c r="BS809" s="41">
        <f t="shared" si="273"/>
        <v>2.9850746268656716E-2</v>
      </c>
      <c r="BT809">
        <v>56</v>
      </c>
      <c r="BU809">
        <v>65</v>
      </c>
      <c r="BV809" s="41">
        <f t="shared" si="274"/>
        <v>0.46280991735537191</v>
      </c>
      <c r="BW809">
        <v>19</v>
      </c>
      <c r="BX809">
        <v>16</v>
      </c>
      <c r="BY809">
        <v>12</v>
      </c>
      <c r="BZ809">
        <v>17</v>
      </c>
      <c r="CA809">
        <v>25</v>
      </c>
      <c r="CB809">
        <v>32</v>
      </c>
      <c r="CC809">
        <v>10</v>
      </c>
      <c r="CD809">
        <v>18</v>
      </c>
      <c r="CE809">
        <v>25</v>
      </c>
      <c r="CF809">
        <v>25</v>
      </c>
      <c r="CG809">
        <v>33</v>
      </c>
      <c r="CH809">
        <v>34</v>
      </c>
      <c r="CI809">
        <v>1</v>
      </c>
      <c r="CJ809">
        <v>2</v>
      </c>
      <c r="CK809">
        <v>2</v>
      </c>
      <c r="CL809">
        <v>8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4</v>
      </c>
      <c r="CU809">
        <v>0</v>
      </c>
      <c r="CV809">
        <v>9</v>
      </c>
      <c r="CW809">
        <v>1</v>
      </c>
      <c r="CX809">
        <v>4</v>
      </c>
      <c r="CY809">
        <v>6</v>
      </c>
      <c r="CZ809">
        <v>71</v>
      </c>
      <c r="DA809">
        <v>31</v>
      </c>
      <c r="DB809">
        <v>8</v>
      </c>
      <c r="DC809">
        <v>19</v>
      </c>
      <c r="DD809">
        <v>38</v>
      </c>
      <c r="DE809">
        <v>25</v>
      </c>
      <c r="DF809">
        <v>2</v>
      </c>
      <c r="DG809">
        <v>114</v>
      </c>
      <c r="DH809">
        <v>7</v>
      </c>
      <c r="DI809">
        <v>14</v>
      </c>
      <c r="DJ809">
        <v>7</v>
      </c>
      <c r="DK809">
        <v>7</v>
      </c>
      <c r="DL809">
        <v>0</v>
      </c>
      <c r="DM809">
        <v>16</v>
      </c>
      <c r="DN809">
        <v>16</v>
      </c>
      <c r="DO809">
        <v>0</v>
      </c>
      <c r="DP809" s="42">
        <f t="shared" si="275"/>
        <v>7</v>
      </c>
      <c r="DQ809" s="20">
        <v>4.7480000000000002</v>
      </c>
      <c r="DR809">
        <v>7</v>
      </c>
      <c r="DS809">
        <v>0</v>
      </c>
      <c r="DT809">
        <v>0</v>
      </c>
      <c r="DU809">
        <v>0</v>
      </c>
      <c r="DV809">
        <v>0</v>
      </c>
      <c r="DW809">
        <v>1698</v>
      </c>
      <c r="DX809">
        <v>1344</v>
      </c>
      <c r="DY809">
        <v>1179</v>
      </c>
      <c r="DZ809">
        <v>1040</v>
      </c>
      <c r="EA809">
        <v>879</v>
      </c>
      <c r="EB809">
        <v>766</v>
      </c>
      <c r="EC809">
        <v>79.06</v>
      </c>
      <c r="ED809">
        <v>74.959999999999994</v>
      </c>
      <c r="EE809">
        <v>68</v>
      </c>
      <c r="EF809">
        <v>77</v>
      </c>
      <c r="EG809" s="41">
        <f t="shared" si="276"/>
        <v>7.7360637087599549E-2</v>
      </c>
      <c r="EH809" s="43">
        <f t="shared" si="277"/>
        <v>0.89947780678851175</v>
      </c>
      <c r="EI809" s="44">
        <f t="shared" si="278"/>
        <v>0.9768384438761113</v>
      </c>
      <c r="EJ809">
        <v>1701</v>
      </c>
      <c r="EK809">
        <v>1334</v>
      </c>
      <c r="EL809">
        <v>1182</v>
      </c>
      <c r="EM809">
        <v>1031</v>
      </c>
      <c r="EN809">
        <v>880</v>
      </c>
      <c r="EO809">
        <v>758</v>
      </c>
      <c r="EP809">
        <v>68</v>
      </c>
      <c r="EQ809">
        <v>75</v>
      </c>
      <c r="ER809">
        <v>852</v>
      </c>
      <c r="ES809">
        <v>714</v>
      </c>
      <c r="ET809">
        <v>301</v>
      </c>
      <c r="EU809">
        <v>320</v>
      </c>
      <c r="EV809">
        <v>33</v>
      </c>
      <c r="EW809">
        <v>47</v>
      </c>
      <c r="EX809">
        <v>80</v>
      </c>
      <c r="EY809">
        <v>67</v>
      </c>
      <c r="EZ809">
        <v>1.4</v>
      </c>
      <c r="FA809">
        <v>1.3</v>
      </c>
      <c r="FB809">
        <v>2.7</v>
      </c>
      <c r="FC809" s="20">
        <v>57.11</v>
      </c>
      <c r="FD809" s="26">
        <f t="shared" si="279"/>
        <v>0.69646341463414629</v>
      </c>
      <c r="FE809">
        <v>5.2492000000000001</v>
      </c>
      <c r="FF809">
        <v>0.27</v>
      </c>
      <c r="FG809">
        <v>-0.01</v>
      </c>
      <c r="FH809">
        <v>0.26</v>
      </c>
      <c r="FL809" s="42">
        <f t="shared" si="280"/>
        <v>75</v>
      </c>
      <c r="FM809" s="20">
        <f t="shared" si="281"/>
        <v>10.571428571428571</v>
      </c>
      <c r="FN809" s="41">
        <v>8.5714285700000004E-2</v>
      </c>
      <c r="FO809" s="20">
        <f t="shared" si="282"/>
        <v>33.6</v>
      </c>
      <c r="FP809" s="20">
        <f t="shared" si="283"/>
        <v>35.949599999999997</v>
      </c>
      <c r="FQ809" s="20">
        <f t="shared" si="284"/>
        <v>127.16239471062406</v>
      </c>
      <c r="FV809" t="s">
        <v>711</v>
      </c>
      <c r="FW809" s="45">
        <v>6250000</v>
      </c>
      <c r="FX809" s="45">
        <v>6000000</v>
      </c>
      <c r="FY809">
        <v>450</v>
      </c>
      <c r="FZ809">
        <v>125</v>
      </c>
      <c r="GA809">
        <v>142</v>
      </c>
      <c r="GB809">
        <v>267</v>
      </c>
      <c r="GC809">
        <v>58</v>
      </c>
      <c r="GD809">
        <v>80</v>
      </c>
      <c r="GE809">
        <v>1143</v>
      </c>
      <c r="GF809">
        <v>7645</v>
      </c>
      <c r="GG809">
        <v>22.4</v>
      </c>
      <c r="GH809">
        <v>10.4</v>
      </c>
      <c r="GI809">
        <v>32.799999999999997</v>
      </c>
      <c r="GJ809" s="42">
        <f t="shared" si="285"/>
        <v>33.6</v>
      </c>
    </row>
    <row r="810" spans="1:192" x14ac:dyDescent="0.45">
      <c r="A810" s="40">
        <v>34151</v>
      </c>
      <c r="B810" t="s">
        <v>3065</v>
      </c>
      <c r="C810" t="s">
        <v>145</v>
      </c>
      <c r="D810" t="s">
        <v>91</v>
      </c>
      <c r="E810" t="s">
        <v>91</v>
      </c>
      <c r="F810">
        <v>75</v>
      </c>
      <c r="G810">
        <v>217</v>
      </c>
      <c r="H810">
        <v>2011</v>
      </c>
      <c r="I810">
        <v>2</v>
      </c>
      <c r="J810">
        <v>44</v>
      </c>
      <c r="K810" t="s">
        <v>202</v>
      </c>
      <c r="L810">
        <v>2014</v>
      </c>
      <c r="M810">
        <v>24</v>
      </c>
      <c r="N810">
        <v>4</v>
      </c>
      <c r="O810">
        <v>8476439</v>
      </c>
      <c r="P810" t="s">
        <v>3957</v>
      </c>
      <c r="Q810" t="s">
        <v>3958</v>
      </c>
      <c r="R810" t="s">
        <v>3068</v>
      </c>
      <c r="S810" t="s">
        <v>1315</v>
      </c>
      <c r="T810" t="s">
        <v>710</v>
      </c>
      <c r="U810" t="s">
        <v>351</v>
      </c>
      <c r="V810">
        <v>71</v>
      </c>
      <c r="W810">
        <v>7</v>
      </c>
      <c r="X810">
        <v>7</v>
      </c>
      <c r="Y810">
        <v>2</v>
      </c>
      <c r="Z810">
        <v>14</v>
      </c>
      <c r="AA810">
        <v>14</v>
      </c>
      <c r="AB810">
        <v>65</v>
      </c>
      <c r="AC810" s="26">
        <f t="shared" si="264"/>
        <v>0.19718309859154928</v>
      </c>
      <c r="AD810" s="20">
        <f t="shared" si="265"/>
        <v>-6.6324786324786338</v>
      </c>
      <c r="AE810" s="20">
        <v>5.6449999999999996</v>
      </c>
      <c r="AF810">
        <v>1</v>
      </c>
      <c r="AG810">
        <v>8.4</v>
      </c>
      <c r="AH810">
        <v>42</v>
      </c>
      <c r="AI810">
        <v>1170</v>
      </c>
      <c r="AJ810">
        <v>46175</v>
      </c>
      <c r="AK810" s="20">
        <v>769.58333333332996</v>
      </c>
      <c r="AL810">
        <v>769.58</v>
      </c>
      <c r="AM810">
        <v>770</v>
      </c>
      <c r="AN810" s="26">
        <f t="shared" si="266"/>
        <v>10.839201877934272</v>
      </c>
      <c r="AO810">
        <v>18.46</v>
      </c>
      <c r="AP810" s="41">
        <f t="shared" si="267"/>
        <v>0.45161290322580644</v>
      </c>
      <c r="AQ810">
        <v>211</v>
      </c>
      <c r="AR810">
        <v>212</v>
      </c>
      <c r="AS810">
        <v>212</v>
      </c>
      <c r="AT810">
        <v>157</v>
      </c>
      <c r="AU810">
        <v>158</v>
      </c>
      <c r="AV810">
        <v>117</v>
      </c>
      <c r="AW810">
        <v>128</v>
      </c>
      <c r="AX810">
        <v>66</v>
      </c>
      <c r="AY810">
        <v>8</v>
      </c>
      <c r="AZ810">
        <v>15</v>
      </c>
      <c r="BA810" s="42">
        <f t="shared" si="268"/>
        <v>23</v>
      </c>
      <c r="BB810">
        <v>13.28</v>
      </c>
      <c r="BC810">
        <v>26.034199999999998</v>
      </c>
      <c r="BD810" s="20">
        <v>60.7</v>
      </c>
      <c r="BE810" s="20">
        <f t="shared" si="269"/>
        <v>271.7</v>
      </c>
      <c r="BF810" s="20">
        <f t="shared" si="270"/>
        <v>21.182982925751705</v>
      </c>
      <c r="BG810">
        <v>281</v>
      </c>
      <c r="BH810">
        <v>265</v>
      </c>
      <c r="BI810">
        <v>191</v>
      </c>
      <c r="BJ810" s="41">
        <f t="shared" si="271"/>
        <v>0.59533898305084743</v>
      </c>
      <c r="BK810">
        <v>172</v>
      </c>
      <c r="BL810">
        <v>172</v>
      </c>
      <c r="BM810">
        <v>61</v>
      </c>
      <c r="BN810" s="42">
        <f t="shared" si="272"/>
        <v>111</v>
      </c>
      <c r="BO810">
        <v>41</v>
      </c>
      <c r="BP810">
        <v>16</v>
      </c>
      <c r="BQ810">
        <v>9</v>
      </c>
      <c r="BR810">
        <v>10</v>
      </c>
      <c r="BS810" s="41">
        <f t="shared" si="273"/>
        <v>2.4271844660194174E-2</v>
      </c>
      <c r="BT810">
        <v>0</v>
      </c>
      <c r="BU810">
        <v>1</v>
      </c>
      <c r="BV810" s="41">
        <f t="shared" si="274"/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2</v>
      </c>
      <c r="CU810">
        <v>0</v>
      </c>
      <c r="CV810">
        <v>4</v>
      </c>
      <c r="CW810">
        <v>0</v>
      </c>
      <c r="CX810">
        <v>4</v>
      </c>
      <c r="CY810">
        <v>4</v>
      </c>
      <c r="CZ810">
        <v>33</v>
      </c>
      <c r="DA810">
        <v>8</v>
      </c>
      <c r="DB810">
        <v>4</v>
      </c>
      <c r="DC810">
        <v>4</v>
      </c>
      <c r="DD810">
        <v>15</v>
      </c>
      <c r="DE810">
        <v>14</v>
      </c>
      <c r="DF810">
        <v>2</v>
      </c>
      <c r="DG810">
        <v>70</v>
      </c>
      <c r="DH810">
        <v>18</v>
      </c>
      <c r="DI810">
        <v>7</v>
      </c>
      <c r="DJ810">
        <v>18</v>
      </c>
      <c r="DK810">
        <v>16</v>
      </c>
      <c r="DL810">
        <v>2</v>
      </c>
      <c r="DM810">
        <v>8</v>
      </c>
      <c r="DN810">
        <v>6</v>
      </c>
      <c r="DO810">
        <v>2</v>
      </c>
      <c r="DP810" s="42">
        <f t="shared" si="275"/>
        <v>-11</v>
      </c>
      <c r="DQ810" s="20">
        <v>-9.3149999999999995</v>
      </c>
      <c r="DR810">
        <v>16</v>
      </c>
      <c r="DS810">
        <v>2</v>
      </c>
      <c r="DT810">
        <v>0</v>
      </c>
      <c r="DU810">
        <v>0</v>
      </c>
      <c r="DV810">
        <v>0</v>
      </c>
      <c r="DW810">
        <v>861</v>
      </c>
      <c r="DX810">
        <v>548</v>
      </c>
      <c r="DY810">
        <v>610</v>
      </c>
      <c r="DZ810">
        <v>402</v>
      </c>
      <c r="EA810">
        <v>435</v>
      </c>
      <c r="EB810">
        <v>291</v>
      </c>
      <c r="EC810">
        <v>41.8</v>
      </c>
      <c r="ED810">
        <v>19.93</v>
      </c>
      <c r="EE810">
        <v>31</v>
      </c>
      <c r="EF810">
        <v>21</v>
      </c>
      <c r="EG810" s="41">
        <f t="shared" si="276"/>
        <v>7.1264367816091953E-2</v>
      </c>
      <c r="EH810" s="43">
        <f t="shared" si="277"/>
        <v>0.92783505154639179</v>
      </c>
      <c r="EI810" s="44">
        <f t="shared" si="278"/>
        <v>0.9990994193624837</v>
      </c>
      <c r="EJ810">
        <v>860</v>
      </c>
      <c r="EK810">
        <v>552</v>
      </c>
      <c r="EL810">
        <v>612</v>
      </c>
      <c r="EM810">
        <v>408</v>
      </c>
      <c r="EN810">
        <v>437</v>
      </c>
      <c r="EO810">
        <v>297</v>
      </c>
      <c r="EP810">
        <v>31</v>
      </c>
      <c r="EQ810">
        <v>21</v>
      </c>
      <c r="ER810">
        <v>445</v>
      </c>
      <c r="ES810">
        <v>250</v>
      </c>
      <c r="ET810">
        <v>179</v>
      </c>
      <c r="EU810">
        <v>83</v>
      </c>
      <c r="EV810">
        <v>18</v>
      </c>
      <c r="EW810">
        <v>8</v>
      </c>
      <c r="EX810">
        <v>60</v>
      </c>
      <c r="EY810">
        <v>43</v>
      </c>
      <c r="EZ810">
        <v>0</v>
      </c>
      <c r="FA810">
        <v>1</v>
      </c>
      <c r="FB810">
        <v>1</v>
      </c>
      <c r="FC810" s="20">
        <v>25.54</v>
      </c>
      <c r="FD810" s="26">
        <f t="shared" si="279"/>
        <v>0.35971830985915493</v>
      </c>
      <c r="FE810">
        <v>0.96890000000000009</v>
      </c>
      <c r="FF810">
        <v>0.1</v>
      </c>
      <c r="FG810">
        <v>1.05</v>
      </c>
      <c r="FH810">
        <v>1.1400000000000001</v>
      </c>
      <c r="FL810" s="42">
        <f t="shared" si="280"/>
        <v>226</v>
      </c>
      <c r="FM810" s="20">
        <f t="shared" si="281"/>
        <v>11.3125</v>
      </c>
      <c r="FN810" s="41">
        <v>3.6091549300000005E-2</v>
      </c>
      <c r="FO810" s="20">
        <f t="shared" si="282"/>
        <v>9.8000000000000007</v>
      </c>
      <c r="FP810" s="20">
        <f t="shared" si="283"/>
        <v>12.137</v>
      </c>
      <c r="FQ810" s="20">
        <f t="shared" si="284"/>
        <v>109.85212713428103</v>
      </c>
      <c r="FR810">
        <v>7</v>
      </c>
      <c r="FS810" t="s">
        <v>308</v>
      </c>
      <c r="FT810">
        <v>259</v>
      </c>
      <c r="FV810" t="s">
        <v>751</v>
      </c>
      <c r="FW810" s="45">
        <v>1700000</v>
      </c>
      <c r="FX810" s="45">
        <v>1750000</v>
      </c>
      <c r="FY810">
        <v>188</v>
      </c>
      <c r="FZ810">
        <v>29</v>
      </c>
      <c r="GA810">
        <v>19</v>
      </c>
      <c r="GB810">
        <v>48</v>
      </c>
      <c r="GC810">
        <v>8</v>
      </c>
      <c r="GD810">
        <v>99</v>
      </c>
      <c r="GE810">
        <v>377</v>
      </c>
      <c r="GF810">
        <v>2302</v>
      </c>
      <c r="GG810">
        <v>2</v>
      </c>
      <c r="GH810">
        <v>2.7</v>
      </c>
      <c r="GI810">
        <v>4.7</v>
      </c>
      <c r="GJ810" s="42">
        <f t="shared" si="285"/>
        <v>9.8000000000000007</v>
      </c>
    </row>
    <row r="811" spans="1:192" x14ac:dyDescent="0.45">
      <c r="A811" s="40">
        <v>35584</v>
      </c>
      <c r="B811" t="s">
        <v>996</v>
      </c>
      <c r="D811" t="s">
        <v>399</v>
      </c>
      <c r="E811" t="s">
        <v>399</v>
      </c>
      <c r="F811">
        <v>73</v>
      </c>
      <c r="G811">
        <v>196</v>
      </c>
      <c r="H811">
        <v>2015</v>
      </c>
      <c r="I811">
        <v>2</v>
      </c>
      <c r="J811">
        <v>48</v>
      </c>
      <c r="K811" t="s">
        <v>92</v>
      </c>
      <c r="L811">
        <v>2017</v>
      </c>
      <c r="M811">
        <v>20</v>
      </c>
      <c r="N811">
        <v>1</v>
      </c>
      <c r="O811">
        <v>8478488</v>
      </c>
      <c r="P811" t="s">
        <v>3959</v>
      </c>
      <c r="Q811" t="s">
        <v>3960</v>
      </c>
      <c r="R811" t="s">
        <v>3961</v>
      </c>
      <c r="S811" t="s">
        <v>1155</v>
      </c>
      <c r="T811" t="s">
        <v>716</v>
      </c>
      <c r="U811" t="s">
        <v>110</v>
      </c>
      <c r="V811">
        <v>20</v>
      </c>
      <c r="W811">
        <v>1</v>
      </c>
      <c r="X811">
        <v>3</v>
      </c>
      <c r="Y811">
        <v>3</v>
      </c>
      <c r="Z811">
        <v>4</v>
      </c>
      <c r="AA811">
        <v>26</v>
      </c>
      <c r="AB811">
        <v>58</v>
      </c>
      <c r="AC811" s="26">
        <f t="shared" si="264"/>
        <v>0.2</v>
      </c>
      <c r="AD811" s="20">
        <f t="shared" si="265"/>
        <v>0</v>
      </c>
      <c r="AE811" s="20">
        <v>1.383</v>
      </c>
      <c r="AF811">
        <v>-5</v>
      </c>
      <c r="AG811">
        <v>-0.30000000000000004</v>
      </c>
      <c r="AH811">
        <v>4</v>
      </c>
      <c r="AI811">
        <v>277</v>
      </c>
      <c r="AJ811">
        <v>12087</v>
      </c>
      <c r="AK811" s="20">
        <v>201.45</v>
      </c>
      <c r="AL811">
        <v>201.45</v>
      </c>
      <c r="AM811">
        <v>201</v>
      </c>
      <c r="AN811" s="26">
        <f t="shared" si="266"/>
        <v>10.0725</v>
      </c>
      <c r="AO811">
        <v>17.190000000000001</v>
      </c>
      <c r="AP811" s="41">
        <f t="shared" si="267"/>
        <v>0.8</v>
      </c>
      <c r="AQ811">
        <v>38</v>
      </c>
      <c r="AR811">
        <v>38</v>
      </c>
      <c r="AS811">
        <v>38</v>
      </c>
      <c r="AT811">
        <v>33</v>
      </c>
      <c r="AU811">
        <v>33</v>
      </c>
      <c r="AV811">
        <v>21</v>
      </c>
      <c r="AW811">
        <v>19</v>
      </c>
      <c r="AX811">
        <v>6</v>
      </c>
      <c r="AY811">
        <v>0</v>
      </c>
      <c r="AZ811">
        <v>4</v>
      </c>
      <c r="BA811" s="42">
        <f t="shared" si="268"/>
        <v>4</v>
      </c>
      <c r="BB811">
        <v>1.58</v>
      </c>
      <c r="BC811">
        <v>35.714300000000001</v>
      </c>
      <c r="BD811" s="20">
        <v>94.5</v>
      </c>
      <c r="BE811" s="20">
        <f t="shared" si="269"/>
        <v>132.5</v>
      </c>
      <c r="BF811" s="20">
        <f t="shared" si="270"/>
        <v>39.463886820551011</v>
      </c>
      <c r="BG811">
        <v>75</v>
      </c>
      <c r="BH811">
        <v>64</v>
      </c>
      <c r="BI811">
        <v>38</v>
      </c>
      <c r="BJ811" s="41">
        <f t="shared" si="271"/>
        <v>0.66371681415929207</v>
      </c>
      <c r="BK811">
        <v>19</v>
      </c>
      <c r="BL811">
        <v>19</v>
      </c>
      <c r="BM811">
        <v>25</v>
      </c>
      <c r="BN811" s="42">
        <f t="shared" si="272"/>
        <v>-6</v>
      </c>
      <c r="BO811">
        <v>12</v>
      </c>
      <c r="BP811">
        <v>5</v>
      </c>
      <c r="BQ811">
        <v>9</v>
      </c>
      <c r="BR811">
        <v>14</v>
      </c>
      <c r="BS811" s="41">
        <f t="shared" si="273"/>
        <v>0.10144927536231885</v>
      </c>
      <c r="BT811">
        <v>50</v>
      </c>
      <c r="BU811">
        <v>60</v>
      </c>
      <c r="BV811" s="41">
        <f t="shared" si="274"/>
        <v>0.45454545454545453</v>
      </c>
      <c r="BW811">
        <v>8</v>
      </c>
      <c r="BX811">
        <v>12</v>
      </c>
      <c r="BY811">
        <v>21</v>
      </c>
      <c r="BZ811">
        <v>26</v>
      </c>
      <c r="CA811">
        <v>21</v>
      </c>
      <c r="CB811">
        <v>22</v>
      </c>
      <c r="CC811">
        <v>21</v>
      </c>
      <c r="CD811">
        <v>22</v>
      </c>
      <c r="CE811">
        <v>17</v>
      </c>
      <c r="CF811">
        <v>20</v>
      </c>
      <c r="CG811">
        <v>31</v>
      </c>
      <c r="CH811">
        <v>34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12</v>
      </c>
      <c r="DA811">
        <v>2</v>
      </c>
      <c r="DB811">
        <v>2</v>
      </c>
      <c r="DC811">
        <v>1</v>
      </c>
      <c r="DD811">
        <v>4</v>
      </c>
      <c r="DE811">
        <v>1</v>
      </c>
      <c r="DF811">
        <v>0</v>
      </c>
      <c r="DG811">
        <v>11</v>
      </c>
      <c r="DH811">
        <v>2</v>
      </c>
      <c r="DI811">
        <v>3</v>
      </c>
      <c r="DJ811">
        <v>3</v>
      </c>
      <c r="DK811">
        <v>3</v>
      </c>
      <c r="DL811">
        <v>0</v>
      </c>
      <c r="DM811">
        <v>3</v>
      </c>
      <c r="DN811">
        <v>3</v>
      </c>
      <c r="DO811">
        <v>0</v>
      </c>
      <c r="DP811" s="42">
        <f t="shared" si="275"/>
        <v>1</v>
      </c>
      <c r="DQ811" s="20">
        <v>-0.14899999999999999</v>
      </c>
      <c r="DR811">
        <v>2</v>
      </c>
      <c r="DS811">
        <v>0</v>
      </c>
      <c r="DT811">
        <v>0</v>
      </c>
      <c r="DU811">
        <v>0</v>
      </c>
      <c r="DV811">
        <v>0</v>
      </c>
      <c r="DW811">
        <v>183</v>
      </c>
      <c r="DX811">
        <v>176</v>
      </c>
      <c r="DY811">
        <v>130</v>
      </c>
      <c r="DZ811">
        <v>124</v>
      </c>
      <c r="EA811">
        <v>95</v>
      </c>
      <c r="EB811">
        <v>95</v>
      </c>
      <c r="EC811">
        <v>5.87</v>
      </c>
      <c r="ED811">
        <v>6.76</v>
      </c>
      <c r="EE811">
        <v>5</v>
      </c>
      <c r="EF811">
        <v>9</v>
      </c>
      <c r="EG811" s="41">
        <f t="shared" si="276"/>
        <v>5.2631578947368418E-2</v>
      </c>
      <c r="EH811" s="43">
        <f t="shared" si="277"/>
        <v>0.90526315789473688</v>
      </c>
      <c r="EI811" s="44">
        <f t="shared" si="278"/>
        <v>0.95789473684210535</v>
      </c>
      <c r="EJ811">
        <v>181</v>
      </c>
      <c r="EK811">
        <v>177</v>
      </c>
      <c r="EL811">
        <v>128</v>
      </c>
      <c r="EM811">
        <v>125</v>
      </c>
      <c r="EN811">
        <v>94</v>
      </c>
      <c r="EO811">
        <v>95</v>
      </c>
      <c r="EP811">
        <v>5</v>
      </c>
      <c r="EQ811">
        <v>9</v>
      </c>
      <c r="ER811">
        <v>77</v>
      </c>
      <c r="ES811">
        <v>85</v>
      </c>
      <c r="ET811">
        <v>23</v>
      </c>
      <c r="EU811">
        <v>24</v>
      </c>
      <c r="EV811">
        <v>4</v>
      </c>
      <c r="EW811">
        <v>1</v>
      </c>
      <c r="EX811">
        <v>12</v>
      </c>
      <c r="EY811">
        <v>8</v>
      </c>
      <c r="EZ811">
        <v>-0.1</v>
      </c>
      <c r="FA811">
        <v>0</v>
      </c>
      <c r="FB811">
        <v>0</v>
      </c>
      <c r="FC811" s="20">
        <v>3.98</v>
      </c>
      <c r="FD811" s="26">
        <f t="shared" si="279"/>
        <v>0.19900000000000001</v>
      </c>
      <c r="FE811">
        <v>5.3100000000000001E-2</v>
      </c>
      <c r="FF811">
        <v>-0.26</v>
      </c>
      <c r="FG811">
        <v>0</v>
      </c>
      <c r="FH811">
        <v>-0.26</v>
      </c>
      <c r="FL811" s="42">
        <f t="shared" si="280"/>
        <v>37</v>
      </c>
      <c r="FM811" s="20">
        <f t="shared" si="281"/>
        <v>14</v>
      </c>
      <c r="FN811" s="41">
        <v>1.8807339400000001E-2</v>
      </c>
      <c r="FO811" s="20">
        <f t="shared" si="282"/>
        <v>3.6</v>
      </c>
      <c r="FP811" s="20">
        <f t="shared" si="283"/>
        <v>3.9702000000000002</v>
      </c>
      <c r="FQ811" s="20">
        <f t="shared" si="284"/>
        <v>106.92479523454952</v>
      </c>
      <c r="FR811">
        <v>4</v>
      </c>
      <c r="FS811" t="s">
        <v>189</v>
      </c>
      <c r="FT811">
        <v>195</v>
      </c>
      <c r="FV811" t="s">
        <v>751</v>
      </c>
      <c r="FW811" s="45">
        <v>742500</v>
      </c>
      <c r="FX811" s="45">
        <v>728333</v>
      </c>
      <c r="FY811">
        <v>20</v>
      </c>
      <c r="FZ811">
        <v>1</v>
      </c>
      <c r="GA811">
        <v>3</v>
      </c>
      <c r="GB811">
        <v>4</v>
      </c>
      <c r="GC811">
        <v>-5</v>
      </c>
      <c r="GD811">
        <v>4</v>
      </c>
      <c r="GE811">
        <v>21</v>
      </c>
      <c r="GF811">
        <v>201</v>
      </c>
      <c r="GG811">
        <v>-0.1</v>
      </c>
      <c r="GH811">
        <v>0</v>
      </c>
      <c r="GI811">
        <v>0</v>
      </c>
      <c r="GJ811" s="42">
        <f t="shared" si="285"/>
        <v>3.6</v>
      </c>
    </row>
    <row r="812" spans="1:192" x14ac:dyDescent="0.45">
      <c r="A812" s="40">
        <v>34148</v>
      </c>
      <c r="B812" t="s">
        <v>798</v>
      </c>
      <c r="C812" t="s">
        <v>208</v>
      </c>
      <c r="D812" t="s">
        <v>91</v>
      </c>
      <c r="E812" t="s">
        <v>91</v>
      </c>
      <c r="F812">
        <v>76</v>
      </c>
      <c r="G812">
        <v>215</v>
      </c>
      <c r="H812">
        <v>2011</v>
      </c>
      <c r="I812">
        <v>2</v>
      </c>
      <c r="J812">
        <v>46</v>
      </c>
      <c r="K812" t="s">
        <v>92</v>
      </c>
      <c r="L812">
        <v>2015</v>
      </c>
      <c r="M812">
        <v>24</v>
      </c>
      <c r="N812">
        <v>3</v>
      </c>
      <c r="O812">
        <v>8476441</v>
      </c>
      <c r="P812" t="s">
        <v>3962</v>
      </c>
      <c r="Q812" t="s">
        <v>3963</v>
      </c>
      <c r="R812" t="s">
        <v>3964</v>
      </c>
      <c r="S812" t="s">
        <v>1922</v>
      </c>
      <c r="T812" t="s">
        <v>720</v>
      </c>
      <c r="U812" t="s">
        <v>95</v>
      </c>
      <c r="V812">
        <v>69</v>
      </c>
      <c r="W812">
        <v>7</v>
      </c>
      <c r="X812">
        <v>10</v>
      </c>
      <c r="Y812">
        <v>5</v>
      </c>
      <c r="Z812">
        <v>17</v>
      </c>
      <c r="AA812">
        <v>13</v>
      </c>
      <c r="AB812">
        <v>53</v>
      </c>
      <c r="AC812" s="26">
        <f t="shared" si="264"/>
        <v>0.24637681159420291</v>
      </c>
      <c r="AD812" s="20">
        <f t="shared" si="265"/>
        <v>4.8235294117647065</v>
      </c>
      <c r="AE812" s="20">
        <v>6.3810000000000002</v>
      </c>
      <c r="AF812">
        <v>-1</v>
      </c>
      <c r="AG812">
        <v>-2.2000000000000002</v>
      </c>
      <c r="AH812">
        <v>57</v>
      </c>
      <c r="AI812">
        <v>1746</v>
      </c>
      <c r="AJ812">
        <v>85865</v>
      </c>
      <c r="AK812" s="20">
        <v>1431.0833333333001</v>
      </c>
      <c r="AL812">
        <v>1431.9</v>
      </c>
      <c r="AM812">
        <v>1431</v>
      </c>
      <c r="AN812" s="26">
        <f t="shared" si="266"/>
        <v>20.740338164251206</v>
      </c>
      <c r="AO812">
        <v>34.64</v>
      </c>
      <c r="AP812" s="41">
        <f t="shared" si="267"/>
        <v>0.28333333333333333</v>
      </c>
      <c r="AQ812">
        <v>265</v>
      </c>
      <c r="AR812">
        <v>265</v>
      </c>
      <c r="AS812">
        <v>265</v>
      </c>
      <c r="AT812">
        <v>187</v>
      </c>
      <c r="AU812">
        <v>187</v>
      </c>
      <c r="AV812">
        <v>124</v>
      </c>
      <c r="AW812">
        <v>80</v>
      </c>
      <c r="AX812">
        <v>13</v>
      </c>
      <c r="AY812">
        <v>3</v>
      </c>
      <c r="AZ812">
        <v>13</v>
      </c>
      <c r="BA812" s="42">
        <f t="shared" si="268"/>
        <v>16</v>
      </c>
      <c r="BB812">
        <v>6.12</v>
      </c>
      <c r="BC812">
        <v>54.459699999999998</v>
      </c>
      <c r="BD812" s="20">
        <v>106.9</v>
      </c>
      <c r="BE812" s="20">
        <f t="shared" si="269"/>
        <v>371.9</v>
      </c>
      <c r="BF812" s="20">
        <f t="shared" si="270"/>
        <v>15.583490467211394</v>
      </c>
      <c r="BG812">
        <v>440</v>
      </c>
      <c r="BH812">
        <v>465</v>
      </c>
      <c r="BI812">
        <v>583</v>
      </c>
      <c r="BJ812" s="41">
        <f t="shared" si="271"/>
        <v>0.43010752688172044</v>
      </c>
      <c r="BK812">
        <v>116</v>
      </c>
      <c r="BL812">
        <v>116</v>
      </c>
      <c r="BM812">
        <v>67</v>
      </c>
      <c r="BN812" s="42">
        <f t="shared" si="272"/>
        <v>49</v>
      </c>
      <c r="BO812">
        <v>63</v>
      </c>
      <c r="BP812">
        <v>28</v>
      </c>
      <c r="BQ812">
        <v>17</v>
      </c>
      <c r="BR812">
        <v>150</v>
      </c>
      <c r="BS812" s="41">
        <f t="shared" si="273"/>
        <v>0.12234910277324633</v>
      </c>
      <c r="BT812">
        <v>0</v>
      </c>
      <c r="BU812">
        <v>0</v>
      </c>
      <c r="BV812" s="41">
        <f t="shared" si="274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4</v>
      </c>
      <c r="CW812">
        <v>0</v>
      </c>
      <c r="CX812">
        <v>1</v>
      </c>
      <c r="CY812">
        <v>5</v>
      </c>
      <c r="CZ812">
        <v>57</v>
      </c>
      <c r="DA812">
        <v>1</v>
      </c>
      <c r="DB812">
        <v>0</v>
      </c>
      <c r="DC812">
        <v>45</v>
      </c>
      <c r="DD812">
        <v>10</v>
      </c>
      <c r="DE812">
        <v>2</v>
      </c>
      <c r="DF812">
        <v>0</v>
      </c>
      <c r="DG812">
        <v>66</v>
      </c>
      <c r="DH812">
        <v>23</v>
      </c>
      <c r="DI812">
        <v>12</v>
      </c>
      <c r="DJ812">
        <v>23</v>
      </c>
      <c r="DK812">
        <v>22</v>
      </c>
      <c r="DL812">
        <v>1</v>
      </c>
      <c r="DM812">
        <v>13</v>
      </c>
      <c r="DN812">
        <v>12</v>
      </c>
      <c r="DO812">
        <v>1</v>
      </c>
      <c r="DP812" s="42">
        <f t="shared" si="275"/>
        <v>-11</v>
      </c>
      <c r="DQ812" s="20">
        <v>1.744</v>
      </c>
      <c r="DR812">
        <v>21</v>
      </c>
      <c r="DS812">
        <v>1</v>
      </c>
      <c r="DT812">
        <v>0</v>
      </c>
      <c r="DU812">
        <v>1</v>
      </c>
      <c r="DV812">
        <v>0</v>
      </c>
      <c r="DW812">
        <v>1346</v>
      </c>
      <c r="DX812">
        <v>1486</v>
      </c>
      <c r="DY812">
        <v>1024</v>
      </c>
      <c r="DZ812">
        <v>1076</v>
      </c>
      <c r="EA812">
        <v>724</v>
      </c>
      <c r="EB812">
        <v>790</v>
      </c>
      <c r="EC812">
        <v>59.62</v>
      </c>
      <c r="ED812">
        <v>69.61</v>
      </c>
      <c r="EE812">
        <v>60</v>
      </c>
      <c r="EF812">
        <v>79</v>
      </c>
      <c r="EG812" s="41">
        <f t="shared" si="276"/>
        <v>8.2872928176795577E-2</v>
      </c>
      <c r="EH812" s="43">
        <f t="shared" si="277"/>
        <v>0.9</v>
      </c>
      <c r="EI812" s="44">
        <f t="shared" si="278"/>
        <v>0.98287292817679561</v>
      </c>
      <c r="EJ812">
        <v>1341</v>
      </c>
      <c r="EK812">
        <v>1485</v>
      </c>
      <c r="EL812">
        <v>1020</v>
      </c>
      <c r="EM812">
        <v>1075</v>
      </c>
      <c r="EN812">
        <v>721</v>
      </c>
      <c r="EO812">
        <v>789</v>
      </c>
      <c r="EP812">
        <v>61</v>
      </c>
      <c r="EQ812">
        <v>79</v>
      </c>
      <c r="ER812">
        <v>640</v>
      </c>
      <c r="ES812">
        <v>762</v>
      </c>
      <c r="ET812">
        <v>233</v>
      </c>
      <c r="EU812">
        <v>284</v>
      </c>
      <c r="EV812">
        <v>28</v>
      </c>
      <c r="EW812">
        <v>39</v>
      </c>
      <c r="EX812">
        <v>81</v>
      </c>
      <c r="EY812">
        <v>86</v>
      </c>
      <c r="EZ812">
        <v>0.7</v>
      </c>
      <c r="FA812">
        <v>3.3</v>
      </c>
      <c r="FB812">
        <v>3.9</v>
      </c>
      <c r="FC812" s="20">
        <v>30.5</v>
      </c>
      <c r="FD812" s="26">
        <f t="shared" si="279"/>
        <v>0.4420289855072464</v>
      </c>
      <c r="FE812">
        <v>1.6678999999999999</v>
      </c>
      <c r="FF812">
        <v>0.11</v>
      </c>
      <c r="FG812">
        <v>-0.04</v>
      </c>
      <c r="FH812">
        <v>0.06</v>
      </c>
      <c r="FL812" s="42">
        <f t="shared" si="280"/>
        <v>324</v>
      </c>
      <c r="FM812" s="20">
        <f t="shared" si="281"/>
        <v>6.333333333333333</v>
      </c>
      <c r="FN812" s="41">
        <v>3.85131508E-2</v>
      </c>
      <c r="FO812" s="20">
        <f t="shared" si="282"/>
        <v>11.3</v>
      </c>
      <c r="FP812" s="20">
        <f t="shared" si="283"/>
        <v>17.348800000000001</v>
      </c>
      <c r="FQ812" s="20">
        <f t="shared" si="284"/>
        <v>118.66750471401633</v>
      </c>
      <c r="FR812">
        <v>4</v>
      </c>
      <c r="FS812" t="s">
        <v>1637</v>
      </c>
      <c r="FT812">
        <v>195</v>
      </c>
      <c r="FV812" t="s">
        <v>751</v>
      </c>
      <c r="FW812" s="45">
        <v>1200000</v>
      </c>
      <c r="FX812" s="45">
        <v>1050000</v>
      </c>
      <c r="FY812">
        <v>205</v>
      </c>
      <c r="FZ812">
        <v>11</v>
      </c>
      <c r="GA812">
        <v>30</v>
      </c>
      <c r="GB812">
        <v>41</v>
      </c>
      <c r="GC812">
        <v>10</v>
      </c>
      <c r="GD812">
        <v>180</v>
      </c>
      <c r="GE812">
        <v>295</v>
      </c>
      <c r="GF812">
        <v>3657</v>
      </c>
      <c r="GG812">
        <v>1</v>
      </c>
      <c r="GH812">
        <v>9.3000000000000007</v>
      </c>
      <c r="GI812">
        <v>10.3</v>
      </c>
      <c r="GJ812" s="42">
        <f t="shared" si="285"/>
        <v>11.3</v>
      </c>
    </row>
    <row r="813" spans="1:192" x14ac:dyDescent="0.45">
      <c r="A813" s="40">
        <v>33913</v>
      </c>
      <c r="B813" t="s">
        <v>1776</v>
      </c>
      <c r="C813" t="s">
        <v>664</v>
      </c>
      <c r="D813" t="s">
        <v>107</v>
      </c>
      <c r="E813" t="s">
        <v>107</v>
      </c>
      <c r="F813">
        <v>71</v>
      </c>
      <c r="G813">
        <v>190</v>
      </c>
      <c r="H813">
        <v>2011</v>
      </c>
      <c r="I813">
        <v>2</v>
      </c>
      <c r="J813">
        <v>47</v>
      </c>
      <c r="K813" t="s">
        <v>92</v>
      </c>
      <c r="L813">
        <v>2013</v>
      </c>
      <c r="M813">
        <v>25</v>
      </c>
      <c r="N813">
        <v>5</v>
      </c>
      <c r="O813">
        <v>8476442</v>
      </c>
      <c r="P813" t="s">
        <v>3965</v>
      </c>
      <c r="Q813" t="s">
        <v>3966</v>
      </c>
      <c r="R813" t="s">
        <v>3967</v>
      </c>
      <c r="S813" t="s">
        <v>404</v>
      </c>
      <c r="T813" t="s">
        <v>725</v>
      </c>
      <c r="U813" t="s">
        <v>135</v>
      </c>
      <c r="V813">
        <v>74</v>
      </c>
      <c r="W813">
        <v>15</v>
      </c>
      <c r="X813">
        <v>11</v>
      </c>
      <c r="Y813">
        <v>6</v>
      </c>
      <c r="Z813">
        <v>26</v>
      </c>
      <c r="AA813">
        <v>8</v>
      </c>
      <c r="AB813">
        <v>71</v>
      </c>
      <c r="AC813" s="26">
        <f t="shared" si="264"/>
        <v>0.35135135135135137</v>
      </c>
      <c r="AD813" s="20">
        <f t="shared" si="265"/>
        <v>3.2954545454545467</v>
      </c>
      <c r="AE813" s="20">
        <v>10.816000000000001</v>
      </c>
      <c r="AF813">
        <v>6</v>
      </c>
      <c r="AG813">
        <v>-10.5</v>
      </c>
      <c r="AH813">
        <v>14</v>
      </c>
      <c r="AI813">
        <v>1495</v>
      </c>
      <c r="AJ813">
        <v>66196</v>
      </c>
      <c r="AK813" s="20">
        <v>1103.2666666667001</v>
      </c>
      <c r="AL813">
        <v>1103.27</v>
      </c>
      <c r="AM813">
        <v>1103</v>
      </c>
      <c r="AN813" s="26">
        <f t="shared" si="266"/>
        <v>14.909009009009008</v>
      </c>
      <c r="AO813">
        <v>25.15</v>
      </c>
      <c r="AP813" s="41">
        <f t="shared" si="267"/>
        <v>0.59090909090909094</v>
      </c>
      <c r="AQ813">
        <v>146</v>
      </c>
      <c r="AR813">
        <v>145</v>
      </c>
      <c r="AS813">
        <v>146</v>
      </c>
      <c r="AT813">
        <v>114</v>
      </c>
      <c r="AU813">
        <v>114</v>
      </c>
      <c r="AV813">
        <v>85</v>
      </c>
      <c r="AW813">
        <v>92</v>
      </c>
      <c r="AX813">
        <v>41</v>
      </c>
      <c r="AY813">
        <v>6</v>
      </c>
      <c r="AZ813">
        <v>8</v>
      </c>
      <c r="BA813" s="42">
        <f t="shared" si="268"/>
        <v>14</v>
      </c>
      <c r="BB813">
        <v>10.35</v>
      </c>
      <c r="BC813">
        <v>29.564699999999998</v>
      </c>
      <c r="BD813" s="20">
        <v>136.80000000000001</v>
      </c>
      <c r="BE813" s="20">
        <f t="shared" si="269"/>
        <v>282.8</v>
      </c>
      <c r="BF813" s="20">
        <f t="shared" si="270"/>
        <v>15.379734788401752</v>
      </c>
      <c r="BG813">
        <v>196</v>
      </c>
      <c r="BH813">
        <v>349</v>
      </c>
      <c r="BI813">
        <v>477</v>
      </c>
      <c r="BJ813" s="41">
        <f t="shared" si="271"/>
        <v>0.29123328380386332</v>
      </c>
      <c r="BK813">
        <v>27</v>
      </c>
      <c r="BL813">
        <v>27</v>
      </c>
      <c r="BM813">
        <v>88</v>
      </c>
      <c r="BN813" s="42">
        <f t="shared" si="272"/>
        <v>-61</v>
      </c>
      <c r="BO813">
        <v>29</v>
      </c>
      <c r="BP813">
        <v>12</v>
      </c>
      <c r="BQ813">
        <v>21</v>
      </c>
      <c r="BR813">
        <v>56</v>
      </c>
      <c r="BS813" s="41">
        <f t="shared" si="273"/>
        <v>5.5118110236220472E-2</v>
      </c>
      <c r="BT813">
        <v>4</v>
      </c>
      <c r="BU813">
        <v>9</v>
      </c>
      <c r="BV813" s="41">
        <f t="shared" si="274"/>
        <v>0.30769230769230771</v>
      </c>
      <c r="BW813">
        <v>1</v>
      </c>
      <c r="BX813">
        <v>3</v>
      </c>
      <c r="BY813">
        <v>2</v>
      </c>
      <c r="BZ813">
        <v>5</v>
      </c>
      <c r="CA813">
        <v>1</v>
      </c>
      <c r="CB813">
        <v>1</v>
      </c>
      <c r="CC813">
        <v>1</v>
      </c>
      <c r="CD813">
        <v>1</v>
      </c>
      <c r="CE813">
        <v>2</v>
      </c>
      <c r="CF813">
        <v>2</v>
      </c>
      <c r="CG813">
        <v>1</v>
      </c>
      <c r="CH813">
        <v>6</v>
      </c>
      <c r="CI813">
        <v>1</v>
      </c>
      <c r="CJ813">
        <v>0</v>
      </c>
      <c r="CK813">
        <v>1</v>
      </c>
      <c r="CL813">
        <v>1</v>
      </c>
      <c r="CM813">
        <v>3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2</v>
      </c>
      <c r="CT813">
        <v>1</v>
      </c>
      <c r="CU813">
        <v>0</v>
      </c>
      <c r="CV813">
        <v>11</v>
      </c>
      <c r="CW813">
        <v>1</v>
      </c>
      <c r="CX813">
        <v>3</v>
      </c>
      <c r="CY813">
        <v>4</v>
      </c>
      <c r="CZ813">
        <v>21</v>
      </c>
      <c r="DA813">
        <v>10</v>
      </c>
      <c r="DB813">
        <v>0</v>
      </c>
      <c r="DC813">
        <v>2</v>
      </c>
      <c r="DD813">
        <v>9</v>
      </c>
      <c r="DE813">
        <v>6</v>
      </c>
      <c r="DF813">
        <v>1</v>
      </c>
      <c r="DG813">
        <v>57</v>
      </c>
      <c r="DH813">
        <v>7</v>
      </c>
      <c r="DI813">
        <v>9</v>
      </c>
      <c r="DJ813">
        <v>7</v>
      </c>
      <c r="DK813">
        <v>7</v>
      </c>
      <c r="DL813">
        <v>0</v>
      </c>
      <c r="DM813">
        <v>10</v>
      </c>
      <c r="DN813">
        <v>10</v>
      </c>
      <c r="DO813">
        <v>0</v>
      </c>
      <c r="DP813" s="42">
        <f t="shared" si="275"/>
        <v>2</v>
      </c>
      <c r="DQ813" s="20">
        <v>2.153</v>
      </c>
      <c r="DR813">
        <v>7</v>
      </c>
      <c r="DS813">
        <v>0</v>
      </c>
      <c r="DT813">
        <v>0</v>
      </c>
      <c r="DU813">
        <v>0</v>
      </c>
      <c r="DV813">
        <v>0</v>
      </c>
      <c r="DW813">
        <v>851</v>
      </c>
      <c r="DX813">
        <v>1314</v>
      </c>
      <c r="DY813">
        <v>606</v>
      </c>
      <c r="DZ813">
        <v>960</v>
      </c>
      <c r="EA813">
        <v>447</v>
      </c>
      <c r="EB813">
        <v>676</v>
      </c>
      <c r="EC813">
        <v>35.729999999999997</v>
      </c>
      <c r="ED813">
        <v>56.48</v>
      </c>
      <c r="EE813">
        <v>44</v>
      </c>
      <c r="EF813">
        <v>59</v>
      </c>
      <c r="EG813" s="41">
        <f t="shared" si="276"/>
        <v>9.8434004474272932E-2</v>
      </c>
      <c r="EH813" s="43">
        <f t="shared" si="277"/>
        <v>0.91272189349112431</v>
      </c>
      <c r="EI813" s="44">
        <f t="shared" si="278"/>
        <v>1.0111558979653972</v>
      </c>
      <c r="EJ813">
        <v>851</v>
      </c>
      <c r="EK813">
        <v>1319</v>
      </c>
      <c r="EL813">
        <v>604</v>
      </c>
      <c r="EM813">
        <v>964</v>
      </c>
      <c r="EN813">
        <v>445</v>
      </c>
      <c r="EO813">
        <v>679</v>
      </c>
      <c r="EP813">
        <v>43</v>
      </c>
      <c r="EQ813">
        <v>59</v>
      </c>
      <c r="ER813">
        <v>375</v>
      </c>
      <c r="ES813">
        <v>618</v>
      </c>
      <c r="ET813">
        <v>132</v>
      </c>
      <c r="EU813">
        <v>231</v>
      </c>
      <c r="EV813">
        <v>22</v>
      </c>
      <c r="EW813">
        <v>28</v>
      </c>
      <c r="EX813">
        <v>64</v>
      </c>
      <c r="EY813">
        <v>53</v>
      </c>
      <c r="EZ813">
        <v>1.2</v>
      </c>
      <c r="FA813">
        <v>1.6</v>
      </c>
      <c r="FB813">
        <v>2.7</v>
      </c>
      <c r="FC813" s="20">
        <v>21.02</v>
      </c>
      <c r="FD813" s="26">
        <f t="shared" si="279"/>
        <v>0.28405405405405404</v>
      </c>
      <c r="FE813">
        <v>2.6093000000000002</v>
      </c>
      <c r="FF813">
        <v>0.35</v>
      </c>
      <c r="FG813">
        <v>0.12</v>
      </c>
      <c r="FH813">
        <v>0.47</v>
      </c>
      <c r="FL813" s="42">
        <f t="shared" si="280"/>
        <v>97</v>
      </c>
      <c r="FM813" s="20">
        <f t="shared" si="281"/>
        <v>6.8571428571428568</v>
      </c>
      <c r="FN813" s="41">
        <v>6.9256756799999999E-2</v>
      </c>
      <c r="FO813" s="20">
        <f t="shared" si="282"/>
        <v>24.6</v>
      </c>
      <c r="FP813" s="20">
        <f t="shared" si="283"/>
        <v>26.430599999999998</v>
      </c>
      <c r="FQ813" s="20">
        <f t="shared" si="284"/>
        <v>117.74089751375456</v>
      </c>
      <c r="FR813">
        <v>6</v>
      </c>
      <c r="FS813" t="s">
        <v>2897</v>
      </c>
      <c r="FT813">
        <v>219</v>
      </c>
      <c r="FV813" t="s">
        <v>751</v>
      </c>
      <c r="FW813" s="45">
        <v>1000000</v>
      </c>
      <c r="FX813" s="45">
        <v>1000000</v>
      </c>
      <c r="FY813">
        <v>338</v>
      </c>
      <c r="FZ813">
        <v>50</v>
      </c>
      <c r="GA813">
        <v>57</v>
      </c>
      <c r="GB813">
        <v>107</v>
      </c>
      <c r="GC813">
        <v>-30</v>
      </c>
      <c r="GD813">
        <v>68</v>
      </c>
      <c r="GE813">
        <v>518</v>
      </c>
      <c r="GF813">
        <v>4893</v>
      </c>
      <c r="GG813">
        <v>3.4</v>
      </c>
      <c r="GH813">
        <v>4.5999999999999996</v>
      </c>
      <c r="GI813">
        <v>8</v>
      </c>
      <c r="GJ813" s="42">
        <f t="shared" si="285"/>
        <v>24.6</v>
      </c>
    </row>
    <row r="814" spans="1:192" x14ac:dyDescent="0.45">
      <c r="A814" s="40">
        <v>34179</v>
      </c>
      <c r="B814" t="s">
        <v>3968</v>
      </c>
      <c r="D814" t="s">
        <v>2078</v>
      </c>
      <c r="E814" t="s">
        <v>2078</v>
      </c>
      <c r="F814">
        <v>73</v>
      </c>
      <c r="G814">
        <v>185</v>
      </c>
      <c r="H814">
        <v>2011</v>
      </c>
      <c r="I814">
        <v>2</v>
      </c>
      <c r="J814">
        <v>48</v>
      </c>
      <c r="K814" t="s">
        <v>92</v>
      </c>
      <c r="L814">
        <v>2013</v>
      </c>
      <c r="M814">
        <v>24</v>
      </c>
      <c r="N814">
        <v>5</v>
      </c>
      <c r="O814">
        <v>8476443</v>
      </c>
      <c r="P814" t="s">
        <v>3969</v>
      </c>
      <c r="Q814" t="s">
        <v>3970</v>
      </c>
      <c r="R814" t="s">
        <v>3971</v>
      </c>
      <c r="S814" t="s">
        <v>3972</v>
      </c>
      <c r="T814" t="s">
        <v>720</v>
      </c>
      <c r="U814" t="s">
        <v>298</v>
      </c>
      <c r="V814">
        <v>45</v>
      </c>
      <c r="W814">
        <v>0</v>
      </c>
      <c r="X814">
        <v>7</v>
      </c>
      <c r="Y814">
        <v>3</v>
      </c>
      <c r="Z814">
        <v>7</v>
      </c>
      <c r="AA814">
        <v>19</v>
      </c>
      <c r="AB814">
        <v>56</v>
      </c>
      <c r="AC814" s="26">
        <f t="shared" si="264"/>
        <v>0.15555555555555556</v>
      </c>
      <c r="AD814" s="20">
        <f t="shared" si="265"/>
        <v>-0.5</v>
      </c>
      <c r="AE814" s="20">
        <v>2.0499999999999998</v>
      </c>
      <c r="AF814">
        <v>-3</v>
      </c>
      <c r="AG814">
        <v>-2.6</v>
      </c>
      <c r="AH814">
        <v>6</v>
      </c>
      <c r="AI814">
        <v>823</v>
      </c>
      <c r="AJ814">
        <v>37416</v>
      </c>
      <c r="AK814" s="20">
        <v>623.6</v>
      </c>
      <c r="AL814">
        <v>608.28</v>
      </c>
      <c r="AM814">
        <v>624</v>
      </c>
      <c r="AN814" s="26">
        <f t="shared" si="266"/>
        <v>13.857777777777779</v>
      </c>
      <c r="AO814">
        <v>23.4</v>
      </c>
      <c r="AP814" s="41">
        <f t="shared" si="267"/>
        <v>0.30434782608695654</v>
      </c>
      <c r="AQ814">
        <v>100</v>
      </c>
      <c r="AR814">
        <v>101</v>
      </c>
      <c r="AS814">
        <v>101</v>
      </c>
      <c r="AT814">
        <v>79</v>
      </c>
      <c r="AU814">
        <v>80</v>
      </c>
      <c r="AV814">
        <v>57</v>
      </c>
      <c r="AW814">
        <v>22</v>
      </c>
      <c r="AX814">
        <v>2</v>
      </c>
      <c r="AY814">
        <v>0</v>
      </c>
      <c r="AZ814">
        <v>5</v>
      </c>
      <c r="BA814" s="42">
        <f t="shared" si="268"/>
        <v>5</v>
      </c>
      <c r="BB814">
        <v>2.1</v>
      </c>
      <c r="BC814">
        <v>56.0351</v>
      </c>
      <c r="BD814" s="20">
        <v>49.4</v>
      </c>
      <c r="BE814" s="20">
        <f t="shared" si="269"/>
        <v>149.4</v>
      </c>
      <c r="BF814" s="20">
        <f t="shared" si="270"/>
        <v>14.736634444663643</v>
      </c>
      <c r="BG814">
        <v>164</v>
      </c>
      <c r="BH814">
        <v>152</v>
      </c>
      <c r="BI814">
        <v>189</v>
      </c>
      <c r="BJ814" s="41">
        <f t="shared" si="271"/>
        <v>0.46458923512747874</v>
      </c>
      <c r="BK814">
        <v>36</v>
      </c>
      <c r="BL814">
        <v>35</v>
      </c>
      <c r="BM814">
        <v>44</v>
      </c>
      <c r="BN814" s="42">
        <f t="shared" si="272"/>
        <v>-9</v>
      </c>
      <c r="BO814">
        <v>23</v>
      </c>
      <c r="BP814">
        <v>15</v>
      </c>
      <c r="BQ814">
        <v>6</v>
      </c>
      <c r="BR814">
        <v>43</v>
      </c>
      <c r="BS814" s="41">
        <f t="shared" si="273"/>
        <v>8.5487077534791248E-2</v>
      </c>
      <c r="BT814">
        <v>0</v>
      </c>
      <c r="BU814">
        <v>0</v>
      </c>
      <c r="BV814" s="41">
        <f t="shared" si="274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22</v>
      </c>
      <c r="DA814">
        <v>1</v>
      </c>
      <c r="DB814">
        <v>0</v>
      </c>
      <c r="DC814">
        <v>20</v>
      </c>
      <c r="DD814">
        <v>5</v>
      </c>
      <c r="DE814">
        <v>1</v>
      </c>
      <c r="DF814">
        <v>0</v>
      </c>
      <c r="DG814">
        <v>30</v>
      </c>
      <c r="DH814">
        <v>3</v>
      </c>
      <c r="DI814">
        <v>2</v>
      </c>
      <c r="DJ814">
        <v>3</v>
      </c>
      <c r="DK814">
        <v>3</v>
      </c>
      <c r="DL814">
        <v>0</v>
      </c>
      <c r="DM814">
        <v>2</v>
      </c>
      <c r="DN814">
        <v>2</v>
      </c>
      <c r="DO814">
        <v>0</v>
      </c>
      <c r="DP814" s="42">
        <f t="shared" si="275"/>
        <v>-1</v>
      </c>
      <c r="DQ814" s="20">
        <v>1.52</v>
      </c>
      <c r="DR814">
        <v>3</v>
      </c>
      <c r="DS814">
        <v>0</v>
      </c>
      <c r="DT814">
        <v>0</v>
      </c>
      <c r="DU814">
        <v>0</v>
      </c>
      <c r="DV814">
        <v>0</v>
      </c>
      <c r="DW814">
        <v>547</v>
      </c>
      <c r="DX814">
        <v>604</v>
      </c>
      <c r="DY814">
        <v>430</v>
      </c>
      <c r="DZ814">
        <v>460</v>
      </c>
      <c r="EA814">
        <v>306</v>
      </c>
      <c r="EB814">
        <v>322</v>
      </c>
      <c r="EC814">
        <v>22.66</v>
      </c>
      <c r="ED814">
        <v>30.71</v>
      </c>
      <c r="EE814">
        <v>23</v>
      </c>
      <c r="EF814">
        <v>29</v>
      </c>
      <c r="EG814" s="41">
        <f t="shared" si="276"/>
        <v>7.5163398692810454E-2</v>
      </c>
      <c r="EH814" s="43">
        <f t="shared" si="277"/>
        <v>0.90993788819875776</v>
      </c>
      <c r="EI814" s="44">
        <f t="shared" si="278"/>
        <v>0.98510128689156817</v>
      </c>
      <c r="EJ814">
        <v>553</v>
      </c>
      <c r="EK814">
        <v>625</v>
      </c>
      <c r="EL814">
        <v>434</v>
      </c>
      <c r="EM814">
        <v>476</v>
      </c>
      <c r="EN814">
        <v>308</v>
      </c>
      <c r="EO814">
        <v>335</v>
      </c>
      <c r="EP814">
        <v>23</v>
      </c>
      <c r="EQ814">
        <v>31</v>
      </c>
      <c r="ER814">
        <v>254</v>
      </c>
      <c r="ES814">
        <v>324</v>
      </c>
      <c r="ET814">
        <v>88</v>
      </c>
      <c r="EU814">
        <v>125</v>
      </c>
      <c r="EV814">
        <v>11</v>
      </c>
      <c r="EW814">
        <v>17</v>
      </c>
      <c r="EX814">
        <v>34</v>
      </c>
      <c r="EY814">
        <v>42</v>
      </c>
      <c r="EZ814">
        <v>-0.1</v>
      </c>
      <c r="FA814">
        <v>1.2</v>
      </c>
      <c r="FB814">
        <v>1.2</v>
      </c>
      <c r="FC814" s="20">
        <v>10</v>
      </c>
      <c r="FD814" s="26">
        <f t="shared" si="279"/>
        <v>0.22222222222222221</v>
      </c>
      <c r="FE814">
        <v>0.129</v>
      </c>
      <c r="FF814">
        <v>-0.39</v>
      </c>
      <c r="FG814">
        <v>-0.01</v>
      </c>
      <c r="FH814">
        <v>-0.39</v>
      </c>
      <c r="FL814" s="42">
        <f t="shared" si="280"/>
        <v>85</v>
      </c>
      <c r="FM814" s="20">
        <f t="shared" si="281"/>
        <v>14</v>
      </c>
      <c r="FN814" s="41">
        <v>0</v>
      </c>
      <c r="FO814" s="20">
        <f t="shared" si="282"/>
        <v>6.4</v>
      </c>
      <c r="FP814" s="20">
        <f t="shared" si="283"/>
        <v>7.3040000000000003</v>
      </c>
      <c r="FQ814" s="20">
        <f t="shared" si="284"/>
        <v>113.53324127046756</v>
      </c>
      <c r="FV814" t="s">
        <v>751</v>
      </c>
      <c r="FW814" s="45">
        <v>1200000</v>
      </c>
      <c r="FX814" s="45">
        <v>1250000</v>
      </c>
      <c r="FY814">
        <v>141</v>
      </c>
      <c r="FZ814">
        <v>5</v>
      </c>
      <c r="GA814">
        <v>18</v>
      </c>
      <c r="GB814">
        <v>23</v>
      </c>
      <c r="GC814">
        <v>1</v>
      </c>
      <c r="GD814">
        <v>63</v>
      </c>
      <c r="GE814">
        <v>181</v>
      </c>
      <c r="GF814">
        <v>2294</v>
      </c>
      <c r="GG814">
        <v>0.2</v>
      </c>
      <c r="GH814">
        <v>5.5</v>
      </c>
      <c r="GI814">
        <v>5.6</v>
      </c>
      <c r="GJ814" s="42">
        <f t="shared" si="285"/>
        <v>6.4</v>
      </c>
    </row>
    <row r="815" spans="1:192" x14ac:dyDescent="0.45">
      <c r="A815" s="40">
        <v>33976</v>
      </c>
      <c r="B815" t="s">
        <v>3065</v>
      </c>
      <c r="C815" t="s">
        <v>145</v>
      </c>
      <c r="D815" t="s">
        <v>91</v>
      </c>
      <c r="E815" t="s">
        <v>91</v>
      </c>
      <c r="F815">
        <v>73</v>
      </c>
      <c r="G815">
        <v>196</v>
      </c>
      <c r="K815" t="s">
        <v>202</v>
      </c>
      <c r="L815">
        <v>2016</v>
      </c>
      <c r="M815">
        <v>25</v>
      </c>
      <c r="N815">
        <v>2</v>
      </c>
      <c r="O815">
        <v>8476619</v>
      </c>
      <c r="P815" t="s">
        <v>3973</v>
      </c>
      <c r="Q815" t="s">
        <v>3974</v>
      </c>
      <c r="R815" t="s">
        <v>2204</v>
      </c>
      <c r="S815" t="s">
        <v>1666</v>
      </c>
      <c r="T815" t="s">
        <v>710</v>
      </c>
      <c r="U815" t="s">
        <v>30</v>
      </c>
      <c r="V815">
        <v>23</v>
      </c>
      <c r="W815">
        <v>3</v>
      </c>
      <c r="X815">
        <v>2</v>
      </c>
      <c r="Y815">
        <v>2</v>
      </c>
      <c r="Z815">
        <v>5</v>
      </c>
      <c r="AA815">
        <v>22</v>
      </c>
      <c r="AB815">
        <v>71</v>
      </c>
      <c r="AC815" s="26">
        <f t="shared" si="264"/>
        <v>0.21739130434782608</v>
      </c>
      <c r="AD815" s="20">
        <f t="shared" si="265"/>
        <v>5</v>
      </c>
      <c r="AE815" s="20">
        <v>2.0870000000000002</v>
      </c>
      <c r="AF815">
        <v>-2</v>
      </c>
      <c r="AG815">
        <v>-3.5</v>
      </c>
      <c r="AH815">
        <v>4</v>
      </c>
      <c r="AI815">
        <v>346</v>
      </c>
      <c r="AJ815">
        <v>14544</v>
      </c>
      <c r="AK815" s="20">
        <v>242.4</v>
      </c>
      <c r="AL815">
        <v>242.4</v>
      </c>
      <c r="AM815">
        <v>242</v>
      </c>
      <c r="AN815" s="26">
        <f t="shared" si="266"/>
        <v>10.539130434782608</v>
      </c>
      <c r="AO815">
        <v>17.760000000000002</v>
      </c>
      <c r="AP815" s="41">
        <f t="shared" si="267"/>
        <v>0.625</v>
      </c>
      <c r="AQ815">
        <v>21</v>
      </c>
      <c r="AR815">
        <v>21</v>
      </c>
      <c r="AS815">
        <v>21</v>
      </c>
      <c r="AT815">
        <v>18</v>
      </c>
      <c r="AU815">
        <v>18</v>
      </c>
      <c r="AV815">
        <v>17</v>
      </c>
      <c r="AW815">
        <v>15</v>
      </c>
      <c r="AX815">
        <v>10</v>
      </c>
      <c r="AY815">
        <v>0</v>
      </c>
      <c r="AZ815">
        <v>2</v>
      </c>
      <c r="BA815" s="42">
        <f t="shared" si="268"/>
        <v>2</v>
      </c>
      <c r="BB815">
        <v>1.77</v>
      </c>
      <c r="BC815">
        <v>21.176500000000001</v>
      </c>
      <c r="BD815" s="20">
        <v>37.4</v>
      </c>
      <c r="BE815" s="20">
        <f t="shared" si="269"/>
        <v>58.4</v>
      </c>
      <c r="BF815" s="20">
        <f t="shared" si="270"/>
        <v>14.455445544554456</v>
      </c>
      <c r="BG815">
        <v>72</v>
      </c>
      <c r="BH815">
        <v>80</v>
      </c>
      <c r="BI815">
        <v>62</v>
      </c>
      <c r="BJ815" s="41">
        <f t="shared" si="271"/>
        <v>0.53731343283582089</v>
      </c>
      <c r="BK815">
        <v>26</v>
      </c>
      <c r="BL815">
        <v>26</v>
      </c>
      <c r="BM815">
        <v>17</v>
      </c>
      <c r="BN815" s="42">
        <f t="shared" si="272"/>
        <v>9</v>
      </c>
      <c r="BO815">
        <v>1</v>
      </c>
      <c r="BP815">
        <v>0</v>
      </c>
      <c r="BQ815">
        <v>11</v>
      </c>
      <c r="BR815">
        <v>10</v>
      </c>
      <c r="BS815" s="41">
        <f t="shared" si="273"/>
        <v>4.7393364928909949E-2</v>
      </c>
      <c r="BT815">
        <v>15</v>
      </c>
      <c r="BU815">
        <v>16</v>
      </c>
      <c r="BV815" s="41">
        <f t="shared" si="274"/>
        <v>0.4838709677419355</v>
      </c>
      <c r="BW815">
        <v>5</v>
      </c>
      <c r="BX815">
        <v>1</v>
      </c>
      <c r="BY815">
        <v>3</v>
      </c>
      <c r="BZ815">
        <v>5</v>
      </c>
      <c r="CA815">
        <v>7</v>
      </c>
      <c r="CB815">
        <v>10</v>
      </c>
      <c r="CC815">
        <v>2</v>
      </c>
      <c r="CD815">
        <v>2</v>
      </c>
      <c r="CE815">
        <v>4</v>
      </c>
      <c r="CF815">
        <v>8</v>
      </c>
      <c r="CG815">
        <v>9</v>
      </c>
      <c r="CH815">
        <v>11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2</v>
      </c>
      <c r="DB815">
        <v>1</v>
      </c>
      <c r="DC815">
        <v>1</v>
      </c>
      <c r="DD815">
        <v>1</v>
      </c>
      <c r="DE815">
        <v>2</v>
      </c>
      <c r="DF815">
        <v>2</v>
      </c>
      <c r="DG815">
        <v>8</v>
      </c>
      <c r="DH815">
        <v>2</v>
      </c>
      <c r="DI815">
        <v>3</v>
      </c>
      <c r="DJ815">
        <v>2</v>
      </c>
      <c r="DK815">
        <v>2</v>
      </c>
      <c r="DL815">
        <v>0</v>
      </c>
      <c r="DM815">
        <v>2</v>
      </c>
      <c r="DN815">
        <v>2</v>
      </c>
      <c r="DO815">
        <v>0</v>
      </c>
      <c r="DP815" s="42">
        <f t="shared" si="275"/>
        <v>1</v>
      </c>
      <c r="DQ815" s="20">
        <v>0.69100000000000006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139</v>
      </c>
      <c r="DX815">
        <v>282</v>
      </c>
      <c r="DY815">
        <v>109</v>
      </c>
      <c r="DZ815">
        <v>201</v>
      </c>
      <c r="EA815">
        <v>78</v>
      </c>
      <c r="EB815">
        <v>132</v>
      </c>
      <c r="EC815">
        <v>6.18</v>
      </c>
      <c r="ED815">
        <v>9.59</v>
      </c>
      <c r="EE815">
        <v>8</v>
      </c>
      <c r="EF815">
        <v>11</v>
      </c>
      <c r="EG815" s="41">
        <f t="shared" si="276"/>
        <v>0.10256410256410256</v>
      </c>
      <c r="EH815" s="43">
        <f t="shared" si="277"/>
        <v>0.91666666666666663</v>
      </c>
      <c r="EI815" s="44">
        <f t="shared" si="278"/>
        <v>1.0192307692307692</v>
      </c>
      <c r="EJ815">
        <v>140</v>
      </c>
      <c r="EK815">
        <v>283</v>
      </c>
      <c r="EL815">
        <v>110</v>
      </c>
      <c r="EM815">
        <v>202</v>
      </c>
      <c r="EN815">
        <v>79</v>
      </c>
      <c r="EO815">
        <v>132</v>
      </c>
      <c r="EP815">
        <v>8</v>
      </c>
      <c r="EQ815">
        <v>11</v>
      </c>
      <c r="ER815">
        <v>69</v>
      </c>
      <c r="ES815">
        <v>112</v>
      </c>
      <c r="ET815">
        <v>33</v>
      </c>
      <c r="EU815">
        <v>41</v>
      </c>
      <c r="EV815">
        <v>6</v>
      </c>
      <c r="EW815">
        <v>7</v>
      </c>
      <c r="EX815">
        <v>26</v>
      </c>
      <c r="EY815">
        <v>12</v>
      </c>
      <c r="EZ815">
        <v>0.1</v>
      </c>
      <c r="FA815">
        <v>0.2</v>
      </c>
      <c r="FB815">
        <v>0.30000000000000004</v>
      </c>
      <c r="FC815" s="20">
        <v>-0.88</v>
      </c>
      <c r="FD815" s="26">
        <f t="shared" si="279"/>
        <v>-3.826086956521739E-2</v>
      </c>
      <c r="FE815">
        <v>0.26500000000000001</v>
      </c>
      <c r="FF815">
        <v>-0.31</v>
      </c>
      <c r="FG815">
        <v>-0.02</v>
      </c>
      <c r="FH815">
        <v>-0.32</v>
      </c>
      <c r="FL815" s="42">
        <f t="shared" si="280"/>
        <v>40</v>
      </c>
      <c r="FM815" s="20">
        <f t="shared" si="281"/>
        <v>18.5</v>
      </c>
      <c r="FN815" s="41">
        <v>4.3302235500000001E-2</v>
      </c>
      <c r="FO815" s="20">
        <f t="shared" si="282"/>
        <v>4.5999999999999996</v>
      </c>
      <c r="FP815" s="20">
        <f t="shared" si="283"/>
        <v>5.1382000000000003</v>
      </c>
      <c r="FQ815" s="20">
        <f t="shared" si="284"/>
        <v>104.20792079207921</v>
      </c>
      <c r="FU815" t="s">
        <v>721</v>
      </c>
      <c r="FV815" t="s">
        <v>711</v>
      </c>
      <c r="FW815" s="45">
        <v>660000</v>
      </c>
      <c r="FX815" s="45">
        <v>660000</v>
      </c>
      <c r="FY815">
        <v>34</v>
      </c>
      <c r="FZ815">
        <v>3</v>
      </c>
      <c r="GA815">
        <v>2</v>
      </c>
      <c r="GB815">
        <v>5</v>
      </c>
      <c r="GC815">
        <v>-3</v>
      </c>
      <c r="GD815">
        <v>4</v>
      </c>
      <c r="GE815">
        <v>27</v>
      </c>
      <c r="GF815">
        <v>335</v>
      </c>
      <c r="GG815">
        <v>-0.1</v>
      </c>
      <c r="GH815">
        <v>0.2</v>
      </c>
      <c r="GI815">
        <v>0.1</v>
      </c>
      <c r="GJ815" s="42">
        <f t="shared" si="285"/>
        <v>4.5999999999999996</v>
      </c>
    </row>
    <row r="816" spans="1:192" x14ac:dyDescent="0.45">
      <c r="A816" s="40">
        <v>35459</v>
      </c>
      <c r="B816" t="s">
        <v>1475</v>
      </c>
      <c r="D816" t="s">
        <v>223</v>
      </c>
      <c r="E816" t="s">
        <v>223</v>
      </c>
      <c r="F816">
        <v>73</v>
      </c>
      <c r="G816">
        <v>206</v>
      </c>
      <c r="H816">
        <v>2015</v>
      </c>
      <c r="I816">
        <v>1</v>
      </c>
      <c r="J816">
        <v>20</v>
      </c>
      <c r="K816" t="s">
        <v>92</v>
      </c>
      <c r="L816">
        <v>2016</v>
      </c>
      <c r="M816">
        <v>21</v>
      </c>
      <c r="N816">
        <v>2</v>
      </c>
      <c r="O816">
        <v>8478493</v>
      </c>
      <c r="P816" t="s">
        <v>3975</v>
      </c>
      <c r="Q816" t="s">
        <v>3976</v>
      </c>
      <c r="R816" t="s">
        <v>3977</v>
      </c>
      <c r="S816" t="s">
        <v>1922</v>
      </c>
      <c r="T816" t="s">
        <v>938</v>
      </c>
      <c r="U816" t="s">
        <v>30</v>
      </c>
      <c r="V816">
        <v>75</v>
      </c>
      <c r="W816">
        <v>6</v>
      </c>
      <c r="X816">
        <v>10</v>
      </c>
      <c r="Y816">
        <v>4</v>
      </c>
      <c r="Z816">
        <v>16</v>
      </c>
      <c r="AA816">
        <v>16</v>
      </c>
      <c r="AB816">
        <v>60</v>
      </c>
      <c r="AC816" s="26">
        <f t="shared" si="264"/>
        <v>0.21333333333333335</v>
      </c>
      <c r="AD816" s="20">
        <f t="shared" si="265"/>
        <v>-19</v>
      </c>
      <c r="AE816" s="20">
        <v>5.9340000000000002</v>
      </c>
      <c r="AF816">
        <v>2</v>
      </c>
      <c r="AG816">
        <v>5.8</v>
      </c>
      <c r="AH816">
        <v>22</v>
      </c>
      <c r="AI816">
        <v>1271</v>
      </c>
      <c r="AJ816">
        <v>57503</v>
      </c>
      <c r="AK816" s="20">
        <v>958.38333333333003</v>
      </c>
      <c r="AL816">
        <v>958.47</v>
      </c>
      <c r="AM816">
        <v>958</v>
      </c>
      <c r="AN816" s="26">
        <f t="shared" si="266"/>
        <v>12.778444444444444</v>
      </c>
      <c r="AO816">
        <v>21.46</v>
      </c>
      <c r="AP816" s="41">
        <f t="shared" si="267"/>
        <v>0.55172413793103448</v>
      </c>
      <c r="AQ816">
        <v>191</v>
      </c>
      <c r="AR816">
        <v>191</v>
      </c>
      <c r="AS816">
        <v>191</v>
      </c>
      <c r="AT816">
        <v>155</v>
      </c>
      <c r="AU816">
        <v>155</v>
      </c>
      <c r="AV816">
        <v>124</v>
      </c>
      <c r="AW816">
        <v>97</v>
      </c>
      <c r="AX816">
        <v>47</v>
      </c>
      <c r="AY816">
        <v>6</v>
      </c>
      <c r="AZ816">
        <v>14</v>
      </c>
      <c r="BA816" s="42">
        <f t="shared" si="268"/>
        <v>20</v>
      </c>
      <c r="BB816">
        <v>9.19</v>
      </c>
      <c r="BC816">
        <v>33.387099999999997</v>
      </c>
      <c r="BD816" s="20">
        <v>96.1</v>
      </c>
      <c r="BE816" s="20">
        <f t="shared" si="269"/>
        <v>287.10000000000002</v>
      </c>
      <c r="BF816" s="20">
        <f t="shared" si="270"/>
        <v>17.97239350214404</v>
      </c>
      <c r="BG816">
        <v>287</v>
      </c>
      <c r="BH816">
        <v>298</v>
      </c>
      <c r="BI816">
        <v>288</v>
      </c>
      <c r="BJ816" s="41">
        <f t="shared" si="271"/>
        <v>0.49913043478260871</v>
      </c>
      <c r="BK816">
        <v>134</v>
      </c>
      <c r="BL816">
        <v>134</v>
      </c>
      <c r="BM816">
        <v>110</v>
      </c>
      <c r="BN816" s="42">
        <f t="shared" si="272"/>
        <v>24</v>
      </c>
      <c r="BO816">
        <v>31</v>
      </c>
      <c r="BP816">
        <v>10</v>
      </c>
      <c r="BQ816">
        <v>17</v>
      </c>
      <c r="BR816">
        <v>46</v>
      </c>
      <c r="BS816" s="41">
        <f t="shared" si="273"/>
        <v>6.2670299727520432E-2</v>
      </c>
      <c r="BT816">
        <v>201</v>
      </c>
      <c r="BU816">
        <v>271</v>
      </c>
      <c r="BV816" s="41">
        <f t="shared" si="274"/>
        <v>0.42584745762711862</v>
      </c>
      <c r="BW816">
        <v>53</v>
      </c>
      <c r="BX816">
        <v>63</v>
      </c>
      <c r="BY816">
        <v>82</v>
      </c>
      <c r="BZ816">
        <v>132</v>
      </c>
      <c r="CA816">
        <v>66</v>
      </c>
      <c r="CB816">
        <v>76</v>
      </c>
      <c r="CC816">
        <v>63</v>
      </c>
      <c r="CD816">
        <v>73</v>
      </c>
      <c r="CE816">
        <v>86</v>
      </c>
      <c r="CF816">
        <v>114</v>
      </c>
      <c r="CG816">
        <v>101</v>
      </c>
      <c r="CH816">
        <v>141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</v>
      </c>
      <c r="CU816">
        <v>0</v>
      </c>
      <c r="CV816">
        <v>4</v>
      </c>
      <c r="CW816">
        <v>1</v>
      </c>
      <c r="CX816">
        <v>2</v>
      </c>
      <c r="CY816">
        <v>0</v>
      </c>
      <c r="CZ816">
        <v>28</v>
      </c>
      <c r="DA816">
        <v>8</v>
      </c>
      <c r="DB816">
        <v>3</v>
      </c>
      <c r="DC816">
        <v>3</v>
      </c>
      <c r="DD816">
        <v>16</v>
      </c>
      <c r="DE816">
        <v>9</v>
      </c>
      <c r="DF816">
        <v>6</v>
      </c>
      <c r="DG816">
        <v>79</v>
      </c>
      <c r="DH816">
        <v>11</v>
      </c>
      <c r="DI816">
        <v>14</v>
      </c>
      <c r="DJ816">
        <v>11</v>
      </c>
      <c r="DK816">
        <v>11</v>
      </c>
      <c r="DL816">
        <v>0</v>
      </c>
      <c r="DM816">
        <v>14</v>
      </c>
      <c r="DN816">
        <v>14</v>
      </c>
      <c r="DO816">
        <v>0</v>
      </c>
      <c r="DP816" s="42">
        <f t="shared" si="275"/>
        <v>3</v>
      </c>
      <c r="DQ816" s="20">
        <v>-1.323</v>
      </c>
      <c r="DR816">
        <v>11</v>
      </c>
      <c r="DS816">
        <v>0</v>
      </c>
      <c r="DT816">
        <v>0</v>
      </c>
      <c r="DU816">
        <v>0</v>
      </c>
      <c r="DV816">
        <v>0</v>
      </c>
      <c r="DW816">
        <v>776</v>
      </c>
      <c r="DX816">
        <v>973</v>
      </c>
      <c r="DY816">
        <v>592</v>
      </c>
      <c r="DZ816">
        <v>688</v>
      </c>
      <c r="EA816">
        <v>449</v>
      </c>
      <c r="EB816">
        <v>464</v>
      </c>
      <c r="EC816">
        <v>31.73</v>
      </c>
      <c r="ED816">
        <v>33.18</v>
      </c>
      <c r="EE816">
        <v>29</v>
      </c>
      <c r="EF816">
        <v>32</v>
      </c>
      <c r="EG816" s="41">
        <f t="shared" si="276"/>
        <v>6.4587973273942098E-2</v>
      </c>
      <c r="EH816" s="43">
        <f t="shared" si="277"/>
        <v>0.93103448275862066</v>
      </c>
      <c r="EI816" s="44">
        <f t="shared" si="278"/>
        <v>0.99562245603256272</v>
      </c>
      <c r="EJ816">
        <v>776</v>
      </c>
      <c r="EK816">
        <v>970</v>
      </c>
      <c r="EL816">
        <v>592</v>
      </c>
      <c r="EM816">
        <v>685</v>
      </c>
      <c r="EN816">
        <v>450</v>
      </c>
      <c r="EO816">
        <v>462</v>
      </c>
      <c r="EP816">
        <v>29</v>
      </c>
      <c r="EQ816">
        <v>31</v>
      </c>
      <c r="ER816">
        <v>352</v>
      </c>
      <c r="ES816">
        <v>388</v>
      </c>
      <c r="ET816">
        <v>150</v>
      </c>
      <c r="EU816">
        <v>136</v>
      </c>
      <c r="EV816">
        <v>17</v>
      </c>
      <c r="EW816">
        <v>13</v>
      </c>
      <c r="EX816">
        <v>50</v>
      </c>
      <c r="EY816">
        <v>62</v>
      </c>
      <c r="EZ816">
        <v>-0.4</v>
      </c>
      <c r="FA816">
        <v>1.1000000000000001</v>
      </c>
      <c r="FB816">
        <v>0.60000000000000009</v>
      </c>
      <c r="FC816" s="20">
        <v>18.2</v>
      </c>
      <c r="FD816" s="26">
        <f t="shared" si="279"/>
        <v>0.24266666666666667</v>
      </c>
      <c r="FE816">
        <v>1.1382000000000001</v>
      </c>
      <c r="FF816">
        <v>0.18</v>
      </c>
      <c r="FG816">
        <v>0.56000000000000005</v>
      </c>
      <c r="FH816">
        <v>0.74</v>
      </c>
      <c r="FL816" s="42">
        <f t="shared" si="280"/>
        <v>202</v>
      </c>
      <c r="FM816" s="20">
        <f t="shared" si="281"/>
        <v>13.727272727272727</v>
      </c>
      <c r="FN816" s="41">
        <v>2.68852459E-2</v>
      </c>
      <c r="FO816" s="20">
        <f t="shared" si="282"/>
        <v>13.8</v>
      </c>
      <c r="FP816" s="20">
        <f t="shared" si="283"/>
        <v>15.7354</v>
      </c>
      <c r="FQ816" s="20">
        <f t="shared" si="284"/>
        <v>109.48699489811888</v>
      </c>
      <c r="FV816" t="s">
        <v>751</v>
      </c>
      <c r="FW816" s="45">
        <v>925000</v>
      </c>
      <c r="FX816" s="45">
        <v>894167</v>
      </c>
      <c r="FY816">
        <v>90</v>
      </c>
      <c r="FZ816">
        <v>9</v>
      </c>
      <c r="GA816">
        <v>14</v>
      </c>
      <c r="GB816">
        <v>23</v>
      </c>
      <c r="GC816">
        <v>3</v>
      </c>
      <c r="GD816">
        <v>26</v>
      </c>
      <c r="GE816">
        <v>139</v>
      </c>
      <c r="GF816">
        <v>1118</v>
      </c>
      <c r="GG816">
        <v>0.2</v>
      </c>
      <c r="GH816">
        <v>1.2</v>
      </c>
      <c r="GI816">
        <v>1.5</v>
      </c>
      <c r="GJ816" s="42">
        <f t="shared" si="285"/>
        <v>13.8</v>
      </c>
    </row>
    <row r="817" spans="1:192" x14ac:dyDescent="0.45">
      <c r="A817" s="40">
        <v>34037</v>
      </c>
      <c r="B817" t="s">
        <v>2909</v>
      </c>
      <c r="D817" t="s">
        <v>120</v>
      </c>
      <c r="E817" t="s">
        <v>120</v>
      </c>
      <c r="F817">
        <v>71</v>
      </c>
      <c r="G817">
        <v>203</v>
      </c>
      <c r="H817">
        <v>2011</v>
      </c>
      <c r="I817">
        <v>2</v>
      </c>
      <c r="J817">
        <v>52</v>
      </c>
      <c r="K817" t="s">
        <v>92</v>
      </c>
      <c r="L817">
        <v>2014</v>
      </c>
      <c r="M817">
        <v>24</v>
      </c>
      <c r="N817">
        <v>4</v>
      </c>
      <c r="O817">
        <v>8476447</v>
      </c>
      <c r="P817" t="s">
        <v>3978</v>
      </c>
      <c r="Q817" t="s">
        <v>3979</v>
      </c>
      <c r="R817" t="s">
        <v>3980</v>
      </c>
      <c r="S817" t="s">
        <v>3981</v>
      </c>
      <c r="T817" t="s">
        <v>710</v>
      </c>
      <c r="U817" t="s">
        <v>307</v>
      </c>
      <c r="V817">
        <v>58</v>
      </c>
      <c r="W817">
        <v>2</v>
      </c>
      <c r="X817">
        <v>6</v>
      </c>
      <c r="Y817">
        <v>4</v>
      </c>
      <c r="Z817">
        <v>8</v>
      </c>
      <c r="AA817">
        <v>19</v>
      </c>
      <c r="AB817">
        <v>56</v>
      </c>
      <c r="AC817" s="26">
        <f t="shared" si="264"/>
        <v>0.13793103448275862</v>
      </c>
      <c r="AD817" s="20">
        <f t="shared" si="265"/>
        <v>-1.5223880597014929</v>
      </c>
      <c r="AE817" s="20">
        <v>2.8380000000000001</v>
      </c>
      <c r="AF817">
        <v>-8</v>
      </c>
      <c r="AG817">
        <v>-3.7</v>
      </c>
      <c r="AH817">
        <v>34</v>
      </c>
      <c r="AI817">
        <v>864</v>
      </c>
      <c r="AJ817">
        <v>35773</v>
      </c>
      <c r="AK817" s="20">
        <v>596.21666666666999</v>
      </c>
      <c r="AL817">
        <v>596.22</v>
      </c>
      <c r="AM817">
        <v>596</v>
      </c>
      <c r="AN817" s="26">
        <f t="shared" si="266"/>
        <v>10.279597701149426</v>
      </c>
      <c r="AO817">
        <v>17.48</v>
      </c>
      <c r="AP817" s="41">
        <f t="shared" si="267"/>
        <v>0.5</v>
      </c>
      <c r="AQ817">
        <v>108</v>
      </c>
      <c r="AR817">
        <v>108</v>
      </c>
      <c r="AS817">
        <v>108</v>
      </c>
      <c r="AT817">
        <v>82</v>
      </c>
      <c r="AU817">
        <v>82</v>
      </c>
      <c r="AV817">
        <v>51</v>
      </c>
      <c r="AW817">
        <v>56</v>
      </c>
      <c r="AX817">
        <v>21</v>
      </c>
      <c r="AY817">
        <v>5</v>
      </c>
      <c r="AZ817">
        <v>9</v>
      </c>
      <c r="BA817" s="42">
        <f t="shared" si="268"/>
        <v>14</v>
      </c>
      <c r="BB817">
        <v>4.71</v>
      </c>
      <c r="BC817">
        <v>29.607800000000001</v>
      </c>
      <c r="BD817" s="20">
        <v>99.6</v>
      </c>
      <c r="BE817" s="20">
        <f t="shared" si="269"/>
        <v>207.6</v>
      </c>
      <c r="BF817" s="20">
        <f t="shared" si="270"/>
        <v>20.891617188286201</v>
      </c>
      <c r="BG817">
        <v>121</v>
      </c>
      <c r="BH817">
        <v>193</v>
      </c>
      <c r="BI817">
        <v>276</v>
      </c>
      <c r="BJ817" s="41">
        <f t="shared" si="271"/>
        <v>0.30478589420654911</v>
      </c>
      <c r="BK817">
        <v>114</v>
      </c>
      <c r="BL817">
        <v>114</v>
      </c>
      <c r="BM817">
        <v>66</v>
      </c>
      <c r="BN817" s="42">
        <f t="shared" si="272"/>
        <v>48</v>
      </c>
      <c r="BO817">
        <v>31</v>
      </c>
      <c r="BP817">
        <v>8</v>
      </c>
      <c r="BQ817">
        <v>14</v>
      </c>
      <c r="BR817">
        <v>35</v>
      </c>
      <c r="BS817" s="41">
        <f t="shared" si="273"/>
        <v>8.6848635235732011E-2</v>
      </c>
      <c r="BT817">
        <v>5</v>
      </c>
      <c r="BU817">
        <v>7</v>
      </c>
      <c r="BV817" s="41">
        <f t="shared" si="274"/>
        <v>0.41666666666666669</v>
      </c>
      <c r="BW817">
        <v>3</v>
      </c>
      <c r="BX817">
        <v>1</v>
      </c>
      <c r="BY817">
        <v>0</v>
      </c>
      <c r="BZ817">
        <v>1</v>
      </c>
      <c r="CA817">
        <v>2</v>
      </c>
      <c r="CB817">
        <v>5</v>
      </c>
      <c r="CC817">
        <v>1</v>
      </c>
      <c r="CD817">
        <v>1</v>
      </c>
      <c r="CE817">
        <v>1</v>
      </c>
      <c r="CF817">
        <v>2</v>
      </c>
      <c r="CG817">
        <v>5</v>
      </c>
      <c r="CH817">
        <v>6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</v>
      </c>
      <c r="CW817">
        <v>0</v>
      </c>
      <c r="CX817">
        <v>1</v>
      </c>
      <c r="CY817">
        <v>1</v>
      </c>
      <c r="CZ817">
        <v>29</v>
      </c>
      <c r="DA817">
        <v>6</v>
      </c>
      <c r="DB817">
        <v>1</v>
      </c>
      <c r="DC817">
        <v>5</v>
      </c>
      <c r="DD817">
        <v>4</v>
      </c>
      <c r="DE817">
        <v>0</v>
      </c>
      <c r="DF817">
        <v>0</v>
      </c>
      <c r="DG817">
        <v>35</v>
      </c>
      <c r="DH817">
        <v>17</v>
      </c>
      <c r="DI817">
        <v>11</v>
      </c>
      <c r="DJ817">
        <v>18</v>
      </c>
      <c r="DK817">
        <v>18</v>
      </c>
      <c r="DL817">
        <v>0</v>
      </c>
      <c r="DM817">
        <v>10</v>
      </c>
      <c r="DN817">
        <v>10</v>
      </c>
      <c r="DO817">
        <v>0</v>
      </c>
      <c r="DP817" s="42">
        <f t="shared" si="275"/>
        <v>-6</v>
      </c>
      <c r="DQ817" s="20">
        <v>-6.6740000000000004</v>
      </c>
      <c r="DR817">
        <v>17</v>
      </c>
      <c r="DS817">
        <v>0</v>
      </c>
      <c r="DT817">
        <v>0</v>
      </c>
      <c r="DU817">
        <v>0</v>
      </c>
      <c r="DV817">
        <v>0</v>
      </c>
      <c r="DW817">
        <v>508</v>
      </c>
      <c r="DX817">
        <v>510</v>
      </c>
      <c r="DY817">
        <v>374</v>
      </c>
      <c r="DZ817">
        <v>368</v>
      </c>
      <c r="EA817">
        <v>266</v>
      </c>
      <c r="EB817">
        <v>272</v>
      </c>
      <c r="EC817">
        <v>19.71</v>
      </c>
      <c r="ED817">
        <v>20.010000000000002</v>
      </c>
      <c r="EE817">
        <v>16</v>
      </c>
      <c r="EF817">
        <v>26</v>
      </c>
      <c r="EG817" s="41">
        <f t="shared" si="276"/>
        <v>6.0150375939849621E-2</v>
      </c>
      <c r="EH817" s="43">
        <f t="shared" si="277"/>
        <v>0.90441176470588236</v>
      </c>
      <c r="EI817" s="44">
        <f t="shared" si="278"/>
        <v>0.96456214064573198</v>
      </c>
      <c r="EJ817">
        <v>505</v>
      </c>
      <c r="EK817">
        <v>512</v>
      </c>
      <c r="EL817">
        <v>372</v>
      </c>
      <c r="EM817">
        <v>369</v>
      </c>
      <c r="EN817">
        <v>265</v>
      </c>
      <c r="EO817">
        <v>273</v>
      </c>
      <c r="EP817">
        <v>16</v>
      </c>
      <c r="EQ817">
        <v>26</v>
      </c>
      <c r="ER817">
        <v>204</v>
      </c>
      <c r="ES817">
        <v>221</v>
      </c>
      <c r="ET817">
        <v>82</v>
      </c>
      <c r="EU817">
        <v>79</v>
      </c>
      <c r="EV817">
        <v>13</v>
      </c>
      <c r="EW817">
        <v>12</v>
      </c>
      <c r="EX817">
        <v>65</v>
      </c>
      <c r="EY817">
        <v>42</v>
      </c>
      <c r="EZ817">
        <v>-0.60000000000000009</v>
      </c>
      <c r="FA817">
        <v>0.30000000000000004</v>
      </c>
      <c r="FB817">
        <v>-0.4</v>
      </c>
      <c r="FC817" s="20">
        <v>9.61</v>
      </c>
      <c r="FD817" s="26">
        <f t="shared" si="279"/>
        <v>0.1656896551724138</v>
      </c>
      <c r="FE817">
        <v>0.31059999999999999</v>
      </c>
      <c r="FF817">
        <v>0.28999999999999998</v>
      </c>
      <c r="FG817">
        <v>0.27</v>
      </c>
      <c r="FH817">
        <v>0.56000000000000005</v>
      </c>
      <c r="FL817" s="42">
        <f t="shared" si="280"/>
        <v>183</v>
      </c>
      <c r="FM817" s="20">
        <f t="shared" si="281"/>
        <v>7.5294117647058822</v>
      </c>
      <c r="FN817" s="41">
        <v>1.0917321300000001E-2</v>
      </c>
      <c r="FO817" s="20">
        <f t="shared" si="282"/>
        <v>4.5999999999999996</v>
      </c>
      <c r="FP817" s="20">
        <f t="shared" si="283"/>
        <v>6.6652000000000005</v>
      </c>
      <c r="FQ817" s="20">
        <f t="shared" si="284"/>
        <v>102.44540605816644</v>
      </c>
      <c r="FV817" t="s">
        <v>751</v>
      </c>
      <c r="FW817" s="45">
        <v>650000</v>
      </c>
      <c r="FX817" s="45">
        <v>612500</v>
      </c>
      <c r="FY817">
        <v>125</v>
      </c>
      <c r="FZ817">
        <v>8</v>
      </c>
      <c r="GA817">
        <v>11</v>
      </c>
      <c r="GB817">
        <v>19</v>
      </c>
      <c r="GC817">
        <v>-9</v>
      </c>
      <c r="GD817">
        <v>64</v>
      </c>
      <c r="GE817">
        <v>119</v>
      </c>
      <c r="GF817">
        <v>1400</v>
      </c>
      <c r="GG817">
        <v>-0.9</v>
      </c>
      <c r="GH817">
        <v>1.1000000000000001</v>
      </c>
      <c r="GI817">
        <v>0.2</v>
      </c>
      <c r="GJ817" s="42">
        <f t="shared" si="285"/>
        <v>4.5999999999999996</v>
      </c>
    </row>
    <row r="818" spans="1:192" x14ac:dyDescent="0.45">
      <c r="A818" s="40">
        <v>33977</v>
      </c>
      <c r="B818" t="s">
        <v>3982</v>
      </c>
      <c r="D818" t="s">
        <v>223</v>
      </c>
      <c r="E818" t="s">
        <v>223</v>
      </c>
      <c r="F818">
        <v>73</v>
      </c>
      <c r="G818">
        <v>189</v>
      </c>
      <c r="H818">
        <v>2011</v>
      </c>
      <c r="I818">
        <v>2</v>
      </c>
      <c r="J818">
        <v>53</v>
      </c>
      <c r="K818" t="s">
        <v>92</v>
      </c>
      <c r="L818">
        <v>2014</v>
      </c>
      <c r="M818">
        <v>25</v>
      </c>
      <c r="N818">
        <v>4</v>
      </c>
      <c r="O818">
        <v>8476448</v>
      </c>
      <c r="P818" t="s">
        <v>3983</v>
      </c>
      <c r="Q818" t="s">
        <v>3984</v>
      </c>
      <c r="R818" t="s">
        <v>3007</v>
      </c>
      <c r="S818" t="s">
        <v>2197</v>
      </c>
      <c r="T818" t="s">
        <v>716</v>
      </c>
      <c r="U818" t="s">
        <v>917</v>
      </c>
      <c r="V818">
        <v>82</v>
      </c>
      <c r="W818">
        <v>43</v>
      </c>
      <c r="X818">
        <v>35</v>
      </c>
      <c r="Y818">
        <v>14</v>
      </c>
      <c r="Z818">
        <v>78</v>
      </c>
      <c r="AA818">
        <v>1</v>
      </c>
      <c r="AB818">
        <v>0</v>
      </c>
      <c r="AC818" s="26">
        <f t="shared" si="264"/>
        <v>0.95121951219512191</v>
      </c>
      <c r="AD818" s="20">
        <f t="shared" si="265"/>
        <v>55.595628415300546</v>
      </c>
      <c r="AE818" s="20">
        <v>32.110999999999997</v>
      </c>
      <c r="AF818">
        <v>49</v>
      </c>
      <c r="AG818">
        <v>7.6</v>
      </c>
      <c r="AH818">
        <v>12</v>
      </c>
      <c r="AI818">
        <v>1807</v>
      </c>
      <c r="AJ818">
        <v>92087</v>
      </c>
      <c r="AK818" s="20">
        <v>1534.7833333333001</v>
      </c>
      <c r="AL818">
        <v>1535.05</v>
      </c>
      <c r="AM818">
        <v>1535</v>
      </c>
      <c r="AN818" s="26">
        <f t="shared" si="266"/>
        <v>18.716869918699185</v>
      </c>
      <c r="AO818">
        <v>30.86</v>
      </c>
      <c r="AP818" s="41">
        <f t="shared" si="267"/>
        <v>0.70270270270270274</v>
      </c>
      <c r="AQ818">
        <v>321</v>
      </c>
      <c r="AR818">
        <v>322</v>
      </c>
      <c r="AS818">
        <v>322</v>
      </c>
      <c r="AT818">
        <v>262</v>
      </c>
      <c r="AU818">
        <v>263</v>
      </c>
      <c r="AV818">
        <v>184</v>
      </c>
      <c r="AW818">
        <v>226</v>
      </c>
      <c r="AX818">
        <v>100</v>
      </c>
      <c r="AY818">
        <v>15</v>
      </c>
      <c r="AZ818">
        <v>19</v>
      </c>
      <c r="BA818" s="42">
        <f t="shared" si="268"/>
        <v>34</v>
      </c>
      <c r="BB818">
        <v>25.77</v>
      </c>
      <c r="BC818">
        <v>26.418500000000002</v>
      </c>
      <c r="BD818" s="20">
        <v>192.4</v>
      </c>
      <c r="BE818" s="20">
        <f t="shared" si="269"/>
        <v>513.4</v>
      </c>
      <c r="BF818" s="20">
        <f t="shared" si="270"/>
        <v>20.067098791570306</v>
      </c>
      <c r="BG818">
        <v>608</v>
      </c>
      <c r="BH818">
        <v>538</v>
      </c>
      <c r="BI818">
        <v>491</v>
      </c>
      <c r="BJ818" s="41">
        <f t="shared" si="271"/>
        <v>0.55323020928116473</v>
      </c>
      <c r="BK818">
        <v>48</v>
      </c>
      <c r="BL818">
        <v>48</v>
      </c>
      <c r="BM818">
        <v>106</v>
      </c>
      <c r="BN818" s="42">
        <f t="shared" si="272"/>
        <v>-58</v>
      </c>
      <c r="BO818">
        <v>79</v>
      </c>
      <c r="BP818">
        <v>46</v>
      </c>
      <c r="BQ818">
        <v>78</v>
      </c>
      <c r="BR818">
        <v>45</v>
      </c>
      <c r="BS818" s="41">
        <f t="shared" si="273"/>
        <v>4.2857142857142858E-2</v>
      </c>
      <c r="BT818">
        <v>402</v>
      </c>
      <c r="BU818">
        <v>435</v>
      </c>
      <c r="BV818" s="41">
        <f t="shared" si="274"/>
        <v>0.48028673835125446</v>
      </c>
      <c r="BW818">
        <v>149</v>
      </c>
      <c r="BX818">
        <v>144</v>
      </c>
      <c r="BY818">
        <v>134</v>
      </c>
      <c r="BZ818">
        <v>152</v>
      </c>
      <c r="CA818">
        <v>119</v>
      </c>
      <c r="CB818">
        <v>139</v>
      </c>
      <c r="CC818">
        <v>107</v>
      </c>
      <c r="CD818">
        <v>136</v>
      </c>
      <c r="CE818">
        <v>146</v>
      </c>
      <c r="CF818">
        <v>149</v>
      </c>
      <c r="CG818">
        <v>256</v>
      </c>
      <c r="CH818">
        <v>267</v>
      </c>
      <c r="CI818">
        <v>2</v>
      </c>
      <c r="CJ818">
        <v>1</v>
      </c>
      <c r="CK818">
        <v>6</v>
      </c>
      <c r="CL818">
        <v>6</v>
      </c>
      <c r="CM818">
        <v>2</v>
      </c>
      <c r="CN818">
        <v>0</v>
      </c>
      <c r="CO818">
        <v>0</v>
      </c>
      <c r="CP818">
        <v>5</v>
      </c>
      <c r="CQ818">
        <v>3</v>
      </c>
      <c r="CR818">
        <v>4</v>
      </c>
      <c r="CS818">
        <v>9</v>
      </c>
      <c r="CT818">
        <v>3</v>
      </c>
      <c r="CU818">
        <v>1</v>
      </c>
      <c r="CV818">
        <v>18</v>
      </c>
      <c r="CW818">
        <v>0</v>
      </c>
      <c r="CX818">
        <v>5</v>
      </c>
      <c r="CY818">
        <v>5</v>
      </c>
      <c r="CZ818">
        <v>69</v>
      </c>
      <c r="DA818">
        <v>12</v>
      </c>
      <c r="DB818">
        <v>10</v>
      </c>
      <c r="DC818">
        <v>22</v>
      </c>
      <c r="DD818">
        <v>31</v>
      </c>
      <c r="DE818">
        <v>8</v>
      </c>
      <c r="DF818">
        <v>1</v>
      </c>
      <c r="DG818">
        <v>100</v>
      </c>
      <c r="DH818">
        <v>6</v>
      </c>
      <c r="DI818">
        <v>15</v>
      </c>
      <c r="DJ818">
        <v>6</v>
      </c>
      <c r="DK818">
        <v>6</v>
      </c>
      <c r="DL818">
        <v>0</v>
      </c>
      <c r="DM818">
        <v>15</v>
      </c>
      <c r="DN818">
        <v>15</v>
      </c>
      <c r="DO818">
        <v>0</v>
      </c>
      <c r="DP818" s="42">
        <f t="shared" si="275"/>
        <v>9</v>
      </c>
      <c r="DQ818" s="20">
        <v>5.79</v>
      </c>
      <c r="DR818">
        <v>6</v>
      </c>
      <c r="DS818">
        <v>0</v>
      </c>
      <c r="DT818">
        <v>0</v>
      </c>
      <c r="DU818">
        <v>0</v>
      </c>
      <c r="DV818">
        <v>0</v>
      </c>
      <c r="DW818">
        <v>1741</v>
      </c>
      <c r="DX818">
        <v>1329</v>
      </c>
      <c r="DY818">
        <v>1295</v>
      </c>
      <c r="DZ818">
        <v>1005</v>
      </c>
      <c r="EA818">
        <v>938</v>
      </c>
      <c r="EB818">
        <v>707</v>
      </c>
      <c r="EC818">
        <v>94.89</v>
      </c>
      <c r="ED818">
        <v>67.2</v>
      </c>
      <c r="EE818">
        <v>111</v>
      </c>
      <c r="EF818">
        <v>53</v>
      </c>
      <c r="EG818" s="41">
        <f t="shared" si="276"/>
        <v>0.11833688699360341</v>
      </c>
      <c r="EH818" s="43">
        <f t="shared" si="277"/>
        <v>0.925035360678925</v>
      </c>
      <c r="EI818" s="44">
        <f t="shared" si="278"/>
        <v>1.0433722476725285</v>
      </c>
      <c r="EJ818">
        <v>1742</v>
      </c>
      <c r="EK818">
        <v>1328</v>
      </c>
      <c r="EL818">
        <v>1295</v>
      </c>
      <c r="EM818">
        <v>1004</v>
      </c>
      <c r="EN818">
        <v>940</v>
      </c>
      <c r="EO818">
        <v>705</v>
      </c>
      <c r="EP818">
        <v>112</v>
      </c>
      <c r="EQ818">
        <v>53</v>
      </c>
      <c r="ER818">
        <v>882</v>
      </c>
      <c r="ES818">
        <v>655</v>
      </c>
      <c r="ET818">
        <v>313</v>
      </c>
      <c r="EU818">
        <v>264</v>
      </c>
      <c r="EV818">
        <v>58</v>
      </c>
      <c r="EW818">
        <v>33</v>
      </c>
      <c r="EX818">
        <v>68</v>
      </c>
      <c r="EY818">
        <v>76</v>
      </c>
      <c r="EZ818">
        <v>8.3000000000000007</v>
      </c>
      <c r="FA818">
        <v>3.5</v>
      </c>
      <c r="FB818">
        <v>11.8</v>
      </c>
      <c r="FC818" s="20">
        <v>82.44</v>
      </c>
      <c r="FD818" s="26">
        <f t="shared" si="279"/>
        <v>1.0053658536585366</v>
      </c>
      <c r="FE818">
        <v>12.8246</v>
      </c>
      <c r="FF818">
        <v>4.76</v>
      </c>
      <c r="FG818">
        <v>0.83</v>
      </c>
      <c r="FH818">
        <v>5.59</v>
      </c>
      <c r="FI818">
        <v>3</v>
      </c>
      <c r="FJ818">
        <v>0</v>
      </c>
      <c r="FK818">
        <v>0</v>
      </c>
      <c r="FL818" s="42">
        <f t="shared" si="280"/>
        <v>105</v>
      </c>
      <c r="FM818" s="20">
        <f t="shared" si="281"/>
        <v>21</v>
      </c>
      <c r="FN818" s="41">
        <v>0.19111111110000001</v>
      </c>
      <c r="FO818" s="20">
        <f t="shared" si="282"/>
        <v>76.8</v>
      </c>
      <c r="FP818" s="20">
        <f t="shared" si="283"/>
        <v>79.158000000000001</v>
      </c>
      <c r="FQ818" s="20">
        <f t="shared" si="284"/>
        <v>119.99609133252989</v>
      </c>
      <c r="FV818" t="s">
        <v>751</v>
      </c>
      <c r="FW818" s="45">
        <v>1000000</v>
      </c>
      <c r="FX818" s="45">
        <v>1000000</v>
      </c>
      <c r="FY818">
        <v>265</v>
      </c>
      <c r="FZ818">
        <v>61</v>
      </c>
      <c r="GA818">
        <v>67</v>
      </c>
      <c r="GB818">
        <v>128</v>
      </c>
      <c r="GC818">
        <v>53</v>
      </c>
      <c r="GD818">
        <v>28</v>
      </c>
      <c r="GE818">
        <v>417</v>
      </c>
      <c r="GF818">
        <v>4048</v>
      </c>
      <c r="GG818">
        <v>9</v>
      </c>
      <c r="GH818">
        <v>6.2</v>
      </c>
      <c r="GI818">
        <v>15.2</v>
      </c>
      <c r="GJ818" s="42">
        <f t="shared" si="285"/>
        <v>76.8</v>
      </c>
    </row>
    <row r="819" spans="1:192" x14ac:dyDescent="0.45">
      <c r="A819" s="40">
        <v>34038</v>
      </c>
      <c r="B819" t="s">
        <v>478</v>
      </c>
      <c r="C819" t="s">
        <v>145</v>
      </c>
      <c r="D819" t="s">
        <v>91</v>
      </c>
      <c r="E819" t="s">
        <v>91</v>
      </c>
      <c r="F819">
        <v>74</v>
      </c>
      <c r="G819">
        <v>207</v>
      </c>
      <c r="H819">
        <v>2011</v>
      </c>
      <c r="I819">
        <v>2</v>
      </c>
      <c r="J819">
        <v>54</v>
      </c>
      <c r="K819" t="s">
        <v>92</v>
      </c>
      <c r="L819">
        <v>2014</v>
      </c>
      <c r="M819">
        <v>24</v>
      </c>
      <c r="N819">
        <v>4</v>
      </c>
      <c r="O819">
        <v>8476449</v>
      </c>
      <c r="P819" t="s">
        <v>3985</v>
      </c>
      <c r="Q819" t="s">
        <v>3986</v>
      </c>
      <c r="R819" t="s">
        <v>3987</v>
      </c>
      <c r="S819" t="s">
        <v>198</v>
      </c>
      <c r="T819" t="s">
        <v>720</v>
      </c>
      <c r="U819" t="s">
        <v>159</v>
      </c>
      <c r="V819">
        <v>32</v>
      </c>
      <c r="W819">
        <v>2</v>
      </c>
      <c r="X819">
        <v>3</v>
      </c>
      <c r="Y819">
        <v>1</v>
      </c>
      <c r="Z819">
        <v>5</v>
      </c>
      <c r="AA819">
        <v>23</v>
      </c>
      <c r="AB819">
        <v>77</v>
      </c>
      <c r="AC819" s="26">
        <f t="shared" si="264"/>
        <v>0.15625</v>
      </c>
      <c r="AD819" s="20">
        <f t="shared" si="265"/>
        <v>2.2765957446808511</v>
      </c>
      <c r="AE819" s="20">
        <v>1.915</v>
      </c>
      <c r="AF819">
        <v>0</v>
      </c>
      <c r="AG819">
        <v>-6.7</v>
      </c>
      <c r="AH819">
        <v>8</v>
      </c>
      <c r="AI819">
        <v>574</v>
      </c>
      <c r="AJ819">
        <v>25535</v>
      </c>
      <c r="AK819" s="20">
        <v>425.58333333333002</v>
      </c>
      <c r="AL819">
        <v>425.62</v>
      </c>
      <c r="AM819">
        <v>426</v>
      </c>
      <c r="AN819" s="26">
        <f t="shared" si="266"/>
        <v>13.299479166666666</v>
      </c>
      <c r="AO819">
        <v>22.49</v>
      </c>
      <c r="AP819" s="41">
        <f t="shared" si="267"/>
        <v>0.33333333333333331</v>
      </c>
      <c r="AQ819">
        <v>53</v>
      </c>
      <c r="AR819">
        <v>53</v>
      </c>
      <c r="AS819">
        <v>53</v>
      </c>
      <c r="AT819">
        <v>41</v>
      </c>
      <c r="AU819">
        <v>41</v>
      </c>
      <c r="AV819">
        <v>28</v>
      </c>
      <c r="AW819">
        <v>14</v>
      </c>
      <c r="AX819">
        <v>3</v>
      </c>
      <c r="AY819">
        <v>1</v>
      </c>
      <c r="AZ819">
        <v>0</v>
      </c>
      <c r="BA819" s="42">
        <f t="shared" si="268"/>
        <v>1</v>
      </c>
      <c r="BB819">
        <v>1.44</v>
      </c>
      <c r="BC819">
        <v>57.5</v>
      </c>
      <c r="BD819" s="20">
        <v>21.7</v>
      </c>
      <c r="BE819" s="20">
        <f t="shared" si="269"/>
        <v>74.7</v>
      </c>
      <c r="BF819" s="20">
        <f t="shared" si="270"/>
        <v>10.53052018232226</v>
      </c>
      <c r="BG819">
        <v>133</v>
      </c>
      <c r="BH819">
        <v>114</v>
      </c>
      <c r="BI819">
        <v>131</v>
      </c>
      <c r="BJ819" s="41">
        <f t="shared" si="271"/>
        <v>0.50378787878787878</v>
      </c>
      <c r="BK819">
        <v>35</v>
      </c>
      <c r="BL819">
        <v>35</v>
      </c>
      <c r="BM819">
        <v>50</v>
      </c>
      <c r="BN819" s="42">
        <f t="shared" si="272"/>
        <v>-15</v>
      </c>
      <c r="BO819">
        <v>13</v>
      </c>
      <c r="BP819">
        <v>3</v>
      </c>
      <c r="BQ819">
        <v>7</v>
      </c>
      <c r="BR819">
        <v>44</v>
      </c>
      <c r="BS819" s="41">
        <f t="shared" si="273"/>
        <v>0.1164021164021164</v>
      </c>
      <c r="BT819">
        <v>0</v>
      </c>
      <c r="BU819">
        <v>0</v>
      </c>
      <c r="BV819" s="41">
        <f t="shared" si="274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4</v>
      </c>
      <c r="CZ819">
        <v>9</v>
      </c>
      <c r="DA819">
        <v>1</v>
      </c>
      <c r="DB819">
        <v>0</v>
      </c>
      <c r="DC819">
        <v>5</v>
      </c>
      <c r="DD819">
        <v>6</v>
      </c>
      <c r="DE819">
        <v>0</v>
      </c>
      <c r="DF819">
        <v>0</v>
      </c>
      <c r="DG819">
        <v>16</v>
      </c>
      <c r="DH819">
        <v>4</v>
      </c>
      <c r="DI819">
        <v>0</v>
      </c>
      <c r="DJ819">
        <v>4</v>
      </c>
      <c r="DK819">
        <v>4</v>
      </c>
      <c r="DL819">
        <v>0</v>
      </c>
      <c r="DM819">
        <v>0</v>
      </c>
      <c r="DN819">
        <v>0</v>
      </c>
      <c r="DO819">
        <v>0</v>
      </c>
      <c r="DP819" s="42">
        <f t="shared" si="275"/>
        <v>-4</v>
      </c>
      <c r="DQ819" s="20">
        <v>-2.1749999999999998</v>
      </c>
      <c r="DR819">
        <v>4</v>
      </c>
      <c r="DS819">
        <v>0</v>
      </c>
      <c r="DT819">
        <v>0</v>
      </c>
      <c r="DU819">
        <v>0</v>
      </c>
      <c r="DV819">
        <v>0</v>
      </c>
      <c r="DW819">
        <v>336</v>
      </c>
      <c r="DX819">
        <v>462</v>
      </c>
      <c r="DY819">
        <v>255</v>
      </c>
      <c r="DZ819">
        <v>334</v>
      </c>
      <c r="EA819">
        <v>189</v>
      </c>
      <c r="EB819">
        <v>244</v>
      </c>
      <c r="EC819">
        <v>14.17</v>
      </c>
      <c r="ED819">
        <v>19.260000000000002</v>
      </c>
      <c r="EE819">
        <v>15</v>
      </c>
      <c r="EF819">
        <v>20</v>
      </c>
      <c r="EG819" s="41">
        <f t="shared" si="276"/>
        <v>7.9365079365079361E-2</v>
      </c>
      <c r="EH819" s="43">
        <f t="shared" si="277"/>
        <v>0.91803278688524592</v>
      </c>
      <c r="EI819" s="44">
        <f t="shared" si="278"/>
        <v>0.99739786625032534</v>
      </c>
      <c r="EJ819">
        <v>338</v>
      </c>
      <c r="EK819">
        <v>462</v>
      </c>
      <c r="EL819">
        <v>257</v>
      </c>
      <c r="EM819">
        <v>334</v>
      </c>
      <c r="EN819">
        <v>191</v>
      </c>
      <c r="EO819">
        <v>243</v>
      </c>
      <c r="EP819">
        <v>15</v>
      </c>
      <c r="EQ819">
        <v>20</v>
      </c>
      <c r="ER819">
        <v>161</v>
      </c>
      <c r="ES819">
        <v>211</v>
      </c>
      <c r="ET819">
        <v>58</v>
      </c>
      <c r="EU819">
        <v>86</v>
      </c>
      <c r="EV819">
        <v>5</v>
      </c>
      <c r="EW819">
        <v>11</v>
      </c>
      <c r="EX819">
        <v>22</v>
      </c>
      <c r="EY819">
        <v>16</v>
      </c>
      <c r="EZ819">
        <v>0.2</v>
      </c>
      <c r="FA819">
        <v>0.9</v>
      </c>
      <c r="FB819">
        <v>1.1000000000000001</v>
      </c>
      <c r="FC819" s="20">
        <v>1.8</v>
      </c>
      <c r="FD819" s="26">
        <f t="shared" si="279"/>
        <v>5.6250000000000001E-2</v>
      </c>
      <c r="FE819">
        <v>0.54370000000000007</v>
      </c>
      <c r="FF819">
        <v>-0.45</v>
      </c>
      <c r="FG819">
        <v>-0.03</v>
      </c>
      <c r="FH819">
        <v>-0.48</v>
      </c>
      <c r="FL819" s="42">
        <f t="shared" si="280"/>
        <v>87</v>
      </c>
      <c r="FM819" s="20">
        <f t="shared" si="281"/>
        <v>10.5</v>
      </c>
      <c r="FN819" s="41">
        <v>2.19017094E-2</v>
      </c>
      <c r="FO819" s="20">
        <f t="shared" si="282"/>
        <v>4.2</v>
      </c>
      <c r="FP819" s="20">
        <f t="shared" si="283"/>
        <v>4.5650000000000004</v>
      </c>
      <c r="FQ819" s="20">
        <f t="shared" si="284"/>
        <v>112.49471359428598</v>
      </c>
      <c r="FR819">
        <v>3</v>
      </c>
      <c r="FS819" t="s">
        <v>455</v>
      </c>
      <c r="FT819">
        <v>25</v>
      </c>
      <c r="FV819" t="s">
        <v>751</v>
      </c>
      <c r="FW819" s="45">
        <v>650000</v>
      </c>
      <c r="FX819" s="45">
        <v>675000</v>
      </c>
      <c r="FY819">
        <v>79</v>
      </c>
      <c r="FZ819">
        <v>3</v>
      </c>
      <c r="GA819">
        <v>6</v>
      </c>
      <c r="GB819">
        <v>9</v>
      </c>
      <c r="GC819">
        <v>-7</v>
      </c>
      <c r="GD819">
        <v>26</v>
      </c>
      <c r="GE819">
        <v>62</v>
      </c>
      <c r="GF819">
        <v>1066</v>
      </c>
      <c r="GG819">
        <v>0</v>
      </c>
      <c r="GH819">
        <v>1.6</v>
      </c>
      <c r="GI819">
        <v>1.6</v>
      </c>
      <c r="GJ819" s="42">
        <f t="shared" si="285"/>
        <v>4.2</v>
      </c>
    </row>
    <row r="820" spans="1:192" x14ac:dyDescent="0.45">
      <c r="A820" s="40">
        <v>33982</v>
      </c>
      <c r="B820" t="s">
        <v>933</v>
      </c>
      <c r="C820" t="s">
        <v>145</v>
      </c>
      <c r="D820" t="s">
        <v>91</v>
      </c>
      <c r="E820" t="s">
        <v>91</v>
      </c>
      <c r="F820">
        <v>76</v>
      </c>
      <c r="G820">
        <v>205</v>
      </c>
      <c r="H820">
        <v>2011</v>
      </c>
      <c r="I820">
        <v>2</v>
      </c>
      <c r="J820">
        <v>55</v>
      </c>
      <c r="K820" t="s">
        <v>202</v>
      </c>
      <c r="L820">
        <v>2013</v>
      </c>
      <c r="M820">
        <v>25</v>
      </c>
      <c r="N820">
        <v>3</v>
      </c>
      <c r="O820">
        <v>8476450</v>
      </c>
      <c r="P820" t="s">
        <v>3988</v>
      </c>
      <c r="Q820" t="s">
        <v>3989</v>
      </c>
      <c r="R820" t="s">
        <v>3990</v>
      </c>
      <c r="S820" t="s">
        <v>390</v>
      </c>
      <c r="T820" t="s">
        <v>720</v>
      </c>
      <c r="U820" t="s">
        <v>279</v>
      </c>
      <c r="V820">
        <v>16</v>
      </c>
      <c r="W820">
        <v>1</v>
      </c>
      <c r="X820">
        <v>4</v>
      </c>
      <c r="Y820">
        <v>3</v>
      </c>
      <c r="Z820">
        <v>5</v>
      </c>
      <c r="AA820">
        <v>23</v>
      </c>
      <c r="AB820">
        <v>48</v>
      </c>
      <c r="AC820" s="26">
        <f t="shared" si="264"/>
        <v>0.3125</v>
      </c>
      <c r="AD820" s="20">
        <f t="shared" si="265"/>
        <v>1</v>
      </c>
      <c r="AE820" s="20">
        <v>1.6970000000000001</v>
      </c>
      <c r="AF820">
        <v>-6</v>
      </c>
      <c r="AG820">
        <v>-3.6</v>
      </c>
      <c r="AH820">
        <v>6</v>
      </c>
      <c r="AI820">
        <v>367</v>
      </c>
      <c r="AJ820">
        <v>15716</v>
      </c>
      <c r="AK820" s="20">
        <v>261.93333333332998</v>
      </c>
      <c r="AL820">
        <v>261.93</v>
      </c>
      <c r="AM820">
        <v>262</v>
      </c>
      <c r="AN820" s="26">
        <f t="shared" si="266"/>
        <v>16.370833333333334</v>
      </c>
      <c r="AO820">
        <v>27.43</v>
      </c>
      <c r="AP820" s="41">
        <f t="shared" si="267"/>
        <v>0.45454545454545453</v>
      </c>
      <c r="AQ820">
        <v>46</v>
      </c>
      <c r="AR820">
        <v>46</v>
      </c>
      <c r="AS820">
        <v>46</v>
      </c>
      <c r="AT820">
        <v>28</v>
      </c>
      <c r="AU820">
        <v>28</v>
      </c>
      <c r="AV820">
        <v>15</v>
      </c>
      <c r="AW820">
        <v>13</v>
      </c>
      <c r="AX820">
        <v>2</v>
      </c>
      <c r="AY820">
        <v>0</v>
      </c>
      <c r="AZ820">
        <v>2</v>
      </c>
      <c r="BA820" s="42">
        <f t="shared" si="268"/>
        <v>2</v>
      </c>
      <c r="BB820">
        <v>0.89</v>
      </c>
      <c r="BC820">
        <v>44.8</v>
      </c>
      <c r="BD820" s="20">
        <v>72.3</v>
      </c>
      <c r="BE820" s="20">
        <f t="shared" si="269"/>
        <v>118.3</v>
      </c>
      <c r="BF820" s="20">
        <f t="shared" si="270"/>
        <v>27.098843202382312</v>
      </c>
      <c r="BG820">
        <v>88</v>
      </c>
      <c r="BH820">
        <v>87</v>
      </c>
      <c r="BI820">
        <v>53</v>
      </c>
      <c r="BJ820" s="41">
        <f t="shared" si="271"/>
        <v>0.62411347517730498</v>
      </c>
      <c r="BK820">
        <v>6</v>
      </c>
      <c r="BL820">
        <v>6</v>
      </c>
      <c r="BM820">
        <v>12</v>
      </c>
      <c r="BN820" s="42">
        <f t="shared" si="272"/>
        <v>-6</v>
      </c>
      <c r="BO820">
        <v>13</v>
      </c>
      <c r="BP820">
        <v>8</v>
      </c>
      <c r="BQ820">
        <v>5</v>
      </c>
      <c r="BR820">
        <v>17</v>
      </c>
      <c r="BS820" s="41">
        <f t="shared" si="273"/>
        <v>7.7981651376146793E-2</v>
      </c>
      <c r="BT820">
        <v>0</v>
      </c>
      <c r="BU820">
        <v>0</v>
      </c>
      <c r="BV820" s="41">
        <f t="shared" si="274"/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11</v>
      </c>
      <c r="DA820">
        <v>0</v>
      </c>
      <c r="DB820">
        <v>0</v>
      </c>
      <c r="DC820">
        <v>5</v>
      </c>
      <c r="DD820">
        <v>1</v>
      </c>
      <c r="DE820">
        <v>0</v>
      </c>
      <c r="DF820">
        <v>0</v>
      </c>
      <c r="DG820">
        <v>9</v>
      </c>
      <c r="DH820">
        <v>3</v>
      </c>
      <c r="DI820">
        <v>1</v>
      </c>
      <c r="DJ820">
        <v>3</v>
      </c>
      <c r="DK820">
        <v>3</v>
      </c>
      <c r="DL820">
        <v>0</v>
      </c>
      <c r="DM820">
        <v>1</v>
      </c>
      <c r="DN820">
        <v>1</v>
      </c>
      <c r="DO820">
        <v>0</v>
      </c>
      <c r="DP820" s="42">
        <f t="shared" si="275"/>
        <v>-2</v>
      </c>
      <c r="DQ820" s="20">
        <v>-0.85199999999999998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251</v>
      </c>
      <c r="DX820">
        <v>262</v>
      </c>
      <c r="DY820">
        <v>181</v>
      </c>
      <c r="DZ820">
        <v>201</v>
      </c>
      <c r="EA820">
        <v>122</v>
      </c>
      <c r="EB820">
        <v>146</v>
      </c>
      <c r="EC820">
        <v>10.23</v>
      </c>
      <c r="ED820">
        <v>13.35</v>
      </c>
      <c r="EE820">
        <v>11</v>
      </c>
      <c r="EF820">
        <v>16</v>
      </c>
      <c r="EG820" s="41">
        <f t="shared" si="276"/>
        <v>9.0163934426229511E-2</v>
      </c>
      <c r="EH820" s="43">
        <f t="shared" si="277"/>
        <v>0.8904109589041096</v>
      </c>
      <c r="EI820" s="44">
        <f t="shared" si="278"/>
        <v>0.98057489333033909</v>
      </c>
      <c r="EJ820">
        <v>257</v>
      </c>
      <c r="EK820">
        <v>263</v>
      </c>
      <c r="EL820">
        <v>186</v>
      </c>
      <c r="EM820">
        <v>202</v>
      </c>
      <c r="EN820">
        <v>126</v>
      </c>
      <c r="EO820">
        <v>147</v>
      </c>
      <c r="EP820">
        <v>11</v>
      </c>
      <c r="EQ820">
        <v>16</v>
      </c>
      <c r="ER820">
        <v>129</v>
      </c>
      <c r="ES820">
        <v>138</v>
      </c>
      <c r="ET820">
        <v>54</v>
      </c>
      <c r="EU820">
        <v>62</v>
      </c>
      <c r="EV820">
        <v>9</v>
      </c>
      <c r="EW820">
        <v>8</v>
      </c>
      <c r="EX820">
        <v>19</v>
      </c>
      <c r="EY820">
        <v>16</v>
      </c>
      <c r="EZ820">
        <v>0.30000000000000004</v>
      </c>
      <c r="FA820">
        <v>0.1</v>
      </c>
      <c r="FB820">
        <v>0.4</v>
      </c>
      <c r="FC820" s="20">
        <v>4.22</v>
      </c>
      <c r="FD820" s="26">
        <f t="shared" si="279"/>
        <v>0.26374999999999998</v>
      </c>
      <c r="FE820">
        <v>4.8500000000000001E-2</v>
      </c>
      <c r="FF820">
        <v>0.03</v>
      </c>
      <c r="FG820">
        <v>-0.12</v>
      </c>
      <c r="FH820">
        <v>-0.09</v>
      </c>
      <c r="FL820" s="42">
        <f t="shared" si="280"/>
        <v>29</v>
      </c>
      <c r="FM820" s="20">
        <f t="shared" si="281"/>
        <v>3.6666666666666665</v>
      </c>
      <c r="FN820" s="41">
        <v>2.25770925E-2</v>
      </c>
      <c r="FO820" s="20">
        <f t="shared" si="282"/>
        <v>4.4000000000000004</v>
      </c>
      <c r="FP820" s="20">
        <f t="shared" si="283"/>
        <v>4.8296000000000001</v>
      </c>
      <c r="FQ820" s="20">
        <f t="shared" si="284"/>
        <v>117.5123124498912</v>
      </c>
      <c r="FV820" t="s">
        <v>711</v>
      </c>
      <c r="FW820" s="45">
        <v>650000</v>
      </c>
      <c r="FX820" s="45">
        <v>625000</v>
      </c>
      <c r="FY820">
        <v>44</v>
      </c>
      <c r="FZ820">
        <v>2</v>
      </c>
      <c r="GA820">
        <v>10</v>
      </c>
      <c r="GB820">
        <v>12</v>
      </c>
      <c r="GC820">
        <v>-14</v>
      </c>
      <c r="GD820">
        <v>12</v>
      </c>
      <c r="GE820">
        <v>64</v>
      </c>
      <c r="GF820">
        <v>689</v>
      </c>
      <c r="GG820">
        <v>0.60000000000000009</v>
      </c>
      <c r="GH820">
        <v>0.5</v>
      </c>
      <c r="GI820">
        <v>1.1000000000000001</v>
      </c>
      <c r="GJ820" s="42">
        <f t="shared" si="285"/>
        <v>4.4000000000000004</v>
      </c>
    </row>
    <row r="821" spans="1:192" x14ac:dyDescent="0.45">
      <c r="A821" s="40">
        <v>35443</v>
      </c>
      <c r="B821" t="s">
        <v>1962</v>
      </c>
      <c r="D821" t="s">
        <v>156</v>
      </c>
      <c r="E821" t="s">
        <v>156</v>
      </c>
      <c r="F821">
        <v>73</v>
      </c>
      <c r="G821">
        <v>201</v>
      </c>
      <c r="H821">
        <v>2015</v>
      </c>
      <c r="I821">
        <v>1</v>
      </c>
      <c r="J821">
        <v>7</v>
      </c>
      <c r="K821" t="s">
        <v>92</v>
      </c>
      <c r="L821">
        <v>2016</v>
      </c>
      <c r="M821">
        <v>21</v>
      </c>
      <c r="N821">
        <v>2</v>
      </c>
      <c r="O821">
        <v>8478500</v>
      </c>
      <c r="P821" t="s">
        <v>3991</v>
      </c>
      <c r="Q821" t="s">
        <v>3992</v>
      </c>
      <c r="R821" t="s">
        <v>3993</v>
      </c>
      <c r="S821" t="s">
        <v>3148</v>
      </c>
      <c r="T821" t="s">
        <v>720</v>
      </c>
      <c r="U821" t="s">
        <v>382</v>
      </c>
      <c r="V821">
        <v>82</v>
      </c>
      <c r="W821">
        <v>17</v>
      </c>
      <c r="X821">
        <v>24</v>
      </c>
      <c r="Y821">
        <v>11</v>
      </c>
      <c r="Z821">
        <v>41</v>
      </c>
      <c r="AA821">
        <v>7</v>
      </c>
      <c r="AB821">
        <v>61</v>
      </c>
      <c r="AC821" s="26">
        <f t="shared" si="264"/>
        <v>0.5</v>
      </c>
      <c r="AD821" s="20">
        <f t="shared" si="265"/>
        <v>11</v>
      </c>
      <c r="AE821" s="20">
        <v>15.26</v>
      </c>
      <c r="AF821">
        <v>17</v>
      </c>
      <c r="AG821">
        <v>-1.5</v>
      </c>
      <c r="AH821">
        <v>20</v>
      </c>
      <c r="AI821">
        <v>2372</v>
      </c>
      <c r="AJ821">
        <v>118832</v>
      </c>
      <c r="AK821" s="20">
        <v>1980.5333333333001</v>
      </c>
      <c r="AL821">
        <v>1980.03</v>
      </c>
      <c r="AM821">
        <v>1981</v>
      </c>
      <c r="AN821" s="26">
        <f t="shared" si="266"/>
        <v>24.152845528455284</v>
      </c>
      <c r="AO821">
        <v>39.79</v>
      </c>
      <c r="AP821" s="41">
        <f t="shared" si="267"/>
        <v>0.43157894736842106</v>
      </c>
      <c r="AQ821">
        <v>393</v>
      </c>
      <c r="AR821">
        <v>390</v>
      </c>
      <c r="AS821">
        <v>393</v>
      </c>
      <c r="AT821">
        <v>263</v>
      </c>
      <c r="AU821">
        <v>263</v>
      </c>
      <c r="AV821">
        <v>203</v>
      </c>
      <c r="AW821">
        <v>127</v>
      </c>
      <c r="AX821">
        <v>20</v>
      </c>
      <c r="AY821">
        <v>8</v>
      </c>
      <c r="AZ821">
        <v>22</v>
      </c>
      <c r="BA821" s="42">
        <f t="shared" si="268"/>
        <v>30</v>
      </c>
      <c r="BB821">
        <v>12.1</v>
      </c>
      <c r="BC821">
        <v>49.541899999999998</v>
      </c>
      <c r="BD821" s="20">
        <v>207.8</v>
      </c>
      <c r="BE821" s="20">
        <f t="shared" si="269"/>
        <v>600.79999999999995</v>
      </c>
      <c r="BF821" s="20">
        <f t="shared" si="270"/>
        <v>18.205784760836956</v>
      </c>
      <c r="BG821">
        <v>552</v>
      </c>
      <c r="BH821">
        <v>638</v>
      </c>
      <c r="BI821">
        <v>773</v>
      </c>
      <c r="BJ821" s="41">
        <f t="shared" si="271"/>
        <v>0.41660377358490563</v>
      </c>
      <c r="BK821">
        <v>148</v>
      </c>
      <c r="BL821">
        <v>148</v>
      </c>
      <c r="BM821">
        <v>131</v>
      </c>
      <c r="BN821" s="42">
        <f t="shared" si="272"/>
        <v>17</v>
      </c>
      <c r="BO821">
        <v>60</v>
      </c>
      <c r="BP821">
        <v>92</v>
      </c>
      <c r="BQ821">
        <v>26</v>
      </c>
      <c r="BR821">
        <v>169</v>
      </c>
      <c r="BS821" s="41">
        <f t="shared" si="273"/>
        <v>0.10778061224489796</v>
      </c>
      <c r="BT821">
        <v>0</v>
      </c>
      <c r="BU821">
        <v>0</v>
      </c>
      <c r="BV821" s="41">
        <f t="shared" si="274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3</v>
      </c>
      <c r="CN821">
        <v>0</v>
      </c>
      <c r="CO821">
        <v>0</v>
      </c>
      <c r="CP821">
        <v>0</v>
      </c>
      <c r="CQ821">
        <v>0</v>
      </c>
      <c r="CR821">
        <v>4</v>
      </c>
      <c r="CS821">
        <v>1</v>
      </c>
      <c r="CT821">
        <v>0</v>
      </c>
      <c r="CU821">
        <v>0</v>
      </c>
      <c r="CV821">
        <v>12</v>
      </c>
      <c r="CW821">
        <v>1</v>
      </c>
      <c r="CX821">
        <v>2</v>
      </c>
      <c r="CY821">
        <v>12</v>
      </c>
      <c r="CZ821">
        <v>45</v>
      </c>
      <c r="DA821">
        <v>8</v>
      </c>
      <c r="DB821">
        <v>0</v>
      </c>
      <c r="DC821">
        <v>57</v>
      </c>
      <c r="DD821">
        <v>35</v>
      </c>
      <c r="DE821">
        <v>1</v>
      </c>
      <c r="DF821">
        <v>0</v>
      </c>
      <c r="DG821">
        <v>102</v>
      </c>
      <c r="DH821">
        <v>10</v>
      </c>
      <c r="DI821">
        <v>10</v>
      </c>
      <c r="DJ821">
        <v>11</v>
      </c>
      <c r="DK821">
        <v>11</v>
      </c>
      <c r="DL821">
        <v>0</v>
      </c>
      <c r="DM821">
        <v>10</v>
      </c>
      <c r="DN821">
        <v>10</v>
      </c>
      <c r="DO821">
        <v>0</v>
      </c>
      <c r="DP821" s="42">
        <f t="shared" si="275"/>
        <v>0</v>
      </c>
      <c r="DQ821" s="20">
        <v>5.7839999999999998</v>
      </c>
      <c r="DR821">
        <v>10</v>
      </c>
      <c r="DS821">
        <v>0</v>
      </c>
      <c r="DT821">
        <v>0</v>
      </c>
      <c r="DU821">
        <v>0</v>
      </c>
      <c r="DV821">
        <v>0</v>
      </c>
      <c r="DW821">
        <v>1750</v>
      </c>
      <c r="DX821">
        <v>1947</v>
      </c>
      <c r="DY821">
        <v>1307</v>
      </c>
      <c r="DZ821">
        <v>1399</v>
      </c>
      <c r="EA821">
        <v>950</v>
      </c>
      <c r="EB821">
        <v>1001</v>
      </c>
      <c r="EC821">
        <v>90.4</v>
      </c>
      <c r="ED821">
        <v>96.05</v>
      </c>
      <c r="EE821">
        <v>95</v>
      </c>
      <c r="EF821">
        <v>106</v>
      </c>
      <c r="EG821" s="41">
        <f t="shared" si="276"/>
        <v>0.1</v>
      </c>
      <c r="EH821" s="43">
        <f t="shared" si="277"/>
        <v>0.89410589410589414</v>
      </c>
      <c r="EI821" s="44">
        <f t="shared" si="278"/>
        <v>0.99410589410589412</v>
      </c>
      <c r="EJ821">
        <v>1746</v>
      </c>
      <c r="EK821">
        <v>1948</v>
      </c>
      <c r="EL821">
        <v>1300</v>
      </c>
      <c r="EM821">
        <v>1399</v>
      </c>
      <c r="EN821">
        <v>947</v>
      </c>
      <c r="EO821">
        <v>1001</v>
      </c>
      <c r="EP821">
        <v>94</v>
      </c>
      <c r="EQ821">
        <v>106</v>
      </c>
      <c r="ER821">
        <v>825</v>
      </c>
      <c r="ES821">
        <v>958</v>
      </c>
      <c r="ET821">
        <v>314</v>
      </c>
      <c r="EU821">
        <v>357</v>
      </c>
      <c r="EV821">
        <v>39</v>
      </c>
      <c r="EW821">
        <v>58</v>
      </c>
      <c r="EX821">
        <v>84</v>
      </c>
      <c r="EY821">
        <v>111</v>
      </c>
      <c r="EZ821">
        <v>3.4</v>
      </c>
      <c r="FA821">
        <v>5.2</v>
      </c>
      <c r="FB821">
        <v>8.6</v>
      </c>
      <c r="FC821" s="20">
        <v>49.88</v>
      </c>
      <c r="FD821" s="26">
        <f t="shared" si="279"/>
        <v>0.60829268292682925</v>
      </c>
      <c r="FE821">
        <v>5.0049000000000001</v>
      </c>
      <c r="FF821">
        <v>-0.34</v>
      </c>
      <c r="FG821">
        <v>0.15</v>
      </c>
      <c r="FH821">
        <v>-0.19</v>
      </c>
      <c r="FL821" s="42">
        <f t="shared" si="280"/>
        <v>337</v>
      </c>
      <c r="FM821" s="20">
        <f t="shared" si="281"/>
        <v>17.399999999999999</v>
      </c>
      <c r="FN821" s="41">
        <v>7.3275862100000005E-2</v>
      </c>
      <c r="FO821" s="20">
        <f t="shared" si="282"/>
        <v>39</v>
      </c>
      <c r="FP821" s="20">
        <f t="shared" si="283"/>
        <v>42.156799999999997</v>
      </c>
      <c r="FQ821" s="20">
        <f t="shared" si="284"/>
        <v>112.02860562718746</v>
      </c>
      <c r="FV821" t="s">
        <v>751</v>
      </c>
      <c r="FW821" s="45">
        <v>925000</v>
      </c>
      <c r="FX821" s="45">
        <v>894167</v>
      </c>
      <c r="FY821">
        <v>164</v>
      </c>
      <c r="FZ821">
        <v>23</v>
      </c>
      <c r="GA821">
        <v>48</v>
      </c>
      <c r="GB821">
        <v>71</v>
      </c>
      <c r="GC821">
        <v>10</v>
      </c>
      <c r="GD821">
        <v>54</v>
      </c>
      <c r="GE821">
        <v>364</v>
      </c>
      <c r="GF821">
        <v>3783</v>
      </c>
      <c r="GG821">
        <v>5.0999999999999996</v>
      </c>
      <c r="GH821">
        <v>9.1999999999999993</v>
      </c>
      <c r="GI821">
        <v>14.3</v>
      </c>
      <c r="GJ821" s="42">
        <f t="shared" si="285"/>
        <v>39</v>
      </c>
    </row>
    <row r="822" spans="1:192" x14ac:dyDescent="0.45">
      <c r="A822" s="40">
        <v>34137</v>
      </c>
      <c r="B822" t="s">
        <v>3994</v>
      </c>
      <c r="D822" t="s">
        <v>156</v>
      </c>
      <c r="E822" t="s">
        <v>156</v>
      </c>
      <c r="F822">
        <v>71</v>
      </c>
      <c r="G822">
        <v>178</v>
      </c>
      <c r="H822">
        <v>2011</v>
      </c>
      <c r="I822">
        <v>2</v>
      </c>
      <c r="J822">
        <v>58</v>
      </c>
      <c r="K822" t="s">
        <v>92</v>
      </c>
      <c r="L822">
        <v>2013</v>
      </c>
      <c r="M822">
        <v>24</v>
      </c>
      <c r="N822">
        <v>5</v>
      </c>
      <c r="O822">
        <v>8476453</v>
      </c>
      <c r="P822" t="s">
        <v>3995</v>
      </c>
      <c r="Q822" t="s">
        <v>3996</v>
      </c>
      <c r="R822" t="s">
        <v>3997</v>
      </c>
      <c r="S822" t="s">
        <v>2026</v>
      </c>
      <c r="T822" t="s">
        <v>710</v>
      </c>
      <c r="U822" t="s">
        <v>153</v>
      </c>
      <c r="V822">
        <v>80</v>
      </c>
      <c r="W822">
        <v>39</v>
      </c>
      <c r="X822">
        <v>61</v>
      </c>
      <c r="Y822">
        <v>33</v>
      </c>
      <c r="Z822">
        <v>100</v>
      </c>
      <c r="AA822">
        <v>1</v>
      </c>
      <c r="AB822">
        <v>0</v>
      </c>
      <c r="AC822" s="26">
        <f t="shared" si="264"/>
        <v>1.25</v>
      </c>
      <c r="AD822" s="20">
        <f t="shared" si="265"/>
        <v>34.315789473684205</v>
      </c>
      <c r="AE822" s="20">
        <v>37.369</v>
      </c>
      <c r="AF822">
        <v>15</v>
      </c>
      <c r="AG822">
        <v>2.5</v>
      </c>
      <c r="AH822">
        <v>42</v>
      </c>
      <c r="AI822">
        <v>1817</v>
      </c>
      <c r="AJ822">
        <v>95143</v>
      </c>
      <c r="AK822" s="20">
        <v>1585.7166666666999</v>
      </c>
      <c r="AL822">
        <v>1585.72</v>
      </c>
      <c r="AM822">
        <v>1586</v>
      </c>
      <c r="AN822" s="26">
        <f t="shared" si="266"/>
        <v>19.821458333333332</v>
      </c>
      <c r="AO822">
        <v>32.81</v>
      </c>
      <c r="AP822" s="41">
        <f t="shared" si="267"/>
        <v>0.8</v>
      </c>
      <c r="AQ822">
        <v>546</v>
      </c>
      <c r="AR822">
        <v>547</v>
      </c>
      <c r="AS822">
        <v>547</v>
      </c>
      <c r="AT822">
        <v>422</v>
      </c>
      <c r="AU822">
        <v>423</v>
      </c>
      <c r="AV822">
        <v>279</v>
      </c>
      <c r="AW822">
        <v>286</v>
      </c>
      <c r="AX822">
        <v>76</v>
      </c>
      <c r="AY822">
        <v>15</v>
      </c>
      <c r="AZ822">
        <v>15</v>
      </c>
      <c r="BA822" s="42">
        <f t="shared" si="268"/>
        <v>30</v>
      </c>
      <c r="BB822">
        <v>25.51</v>
      </c>
      <c r="BC822">
        <v>34.4803</v>
      </c>
      <c r="BD822" s="20">
        <v>499.2</v>
      </c>
      <c r="BE822" s="20">
        <f t="shared" si="269"/>
        <v>1045.2</v>
      </c>
      <c r="BF822" s="20">
        <f t="shared" si="270"/>
        <v>39.547965592916782</v>
      </c>
      <c r="BG822">
        <v>804</v>
      </c>
      <c r="BH822">
        <v>489</v>
      </c>
      <c r="BI822">
        <v>330</v>
      </c>
      <c r="BJ822" s="41">
        <f t="shared" si="271"/>
        <v>0.70899470899470896</v>
      </c>
      <c r="BK822">
        <v>31</v>
      </c>
      <c r="BL822">
        <v>31</v>
      </c>
      <c r="BM822">
        <v>92</v>
      </c>
      <c r="BN822" s="42">
        <f t="shared" si="272"/>
        <v>-61</v>
      </c>
      <c r="BO822">
        <v>144</v>
      </c>
      <c r="BP822">
        <v>79</v>
      </c>
      <c r="BQ822">
        <v>66</v>
      </c>
      <c r="BR822">
        <v>15</v>
      </c>
      <c r="BS822" s="41">
        <f t="shared" si="273"/>
        <v>1.4478764478764479E-2</v>
      </c>
      <c r="BT822">
        <v>3</v>
      </c>
      <c r="BU822">
        <v>2</v>
      </c>
      <c r="BV822" s="41">
        <f t="shared" si="274"/>
        <v>0.6</v>
      </c>
      <c r="BW822">
        <v>0</v>
      </c>
      <c r="BX822">
        <v>0</v>
      </c>
      <c r="BY822">
        <v>1</v>
      </c>
      <c r="BZ822">
        <v>0</v>
      </c>
      <c r="CA822">
        <v>2</v>
      </c>
      <c r="CB822">
        <v>2</v>
      </c>
      <c r="CC822">
        <v>2</v>
      </c>
      <c r="CD822">
        <v>2</v>
      </c>
      <c r="CE822">
        <v>0</v>
      </c>
      <c r="CF822">
        <v>0</v>
      </c>
      <c r="CG822">
        <v>3</v>
      </c>
      <c r="CH822">
        <v>1</v>
      </c>
      <c r="CI822">
        <v>0</v>
      </c>
      <c r="CJ822">
        <v>0</v>
      </c>
      <c r="CK822">
        <v>5</v>
      </c>
      <c r="CL822">
        <v>7</v>
      </c>
      <c r="CM822">
        <v>1</v>
      </c>
      <c r="CN822">
        <v>0</v>
      </c>
      <c r="CO822">
        <v>0</v>
      </c>
      <c r="CP822">
        <v>8</v>
      </c>
      <c r="CQ822">
        <v>0</v>
      </c>
      <c r="CR822">
        <v>3</v>
      </c>
      <c r="CS822">
        <v>4</v>
      </c>
      <c r="CT822">
        <v>0</v>
      </c>
      <c r="CU822">
        <v>0</v>
      </c>
      <c r="CV822">
        <v>24</v>
      </c>
      <c r="CW822">
        <v>1</v>
      </c>
      <c r="CX822">
        <v>6</v>
      </c>
      <c r="CY822">
        <v>30</v>
      </c>
      <c r="CZ822">
        <v>107</v>
      </c>
      <c r="DA822">
        <v>18</v>
      </c>
      <c r="DB822">
        <v>0</v>
      </c>
      <c r="DC822">
        <v>49</v>
      </c>
      <c r="DD822">
        <v>59</v>
      </c>
      <c r="DE822">
        <v>4</v>
      </c>
      <c r="DF822">
        <v>0</v>
      </c>
      <c r="DG822">
        <v>149</v>
      </c>
      <c r="DH822">
        <v>21</v>
      </c>
      <c r="DI822">
        <v>36</v>
      </c>
      <c r="DJ822">
        <v>22</v>
      </c>
      <c r="DK822">
        <v>22</v>
      </c>
      <c r="DL822">
        <v>0</v>
      </c>
      <c r="DM822">
        <v>30</v>
      </c>
      <c r="DN822">
        <v>30</v>
      </c>
      <c r="DO822">
        <v>0</v>
      </c>
      <c r="DP822" s="42">
        <f t="shared" si="275"/>
        <v>15</v>
      </c>
      <c r="DQ822" s="20">
        <v>7.7149999999999999</v>
      </c>
      <c r="DR822">
        <v>21</v>
      </c>
      <c r="DS822">
        <v>0</v>
      </c>
      <c r="DT822">
        <v>0</v>
      </c>
      <c r="DU822">
        <v>0</v>
      </c>
      <c r="DV822">
        <v>0</v>
      </c>
      <c r="DW822">
        <v>1985</v>
      </c>
      <c r="DX822">
        <v>1304</v>
      </c>
      <c r="DY822">
        <v>1511</v>
      </c>
      <c r="DZ822">
        <v>1021</v>
      </c>
      <c r="EA822">
        <v>1052</v>
      </c>
      <c r="EB822">
        <v>774</v>
      </c>
      <c r="EC822">
        <v>101.19</v>
      </c>
      <c r="ED822">
        <v>62.43</v>
      </c>
      <c r="EE822">
        <v>125</v>
      </c>
      <c r="EF822">
        <v>65</v>
      </c>
      <c r="EG822" s="41">
        <f t="shared" si="276"/>
        <v>0.1188212927756654</v>
      </c>
      <c r="EH822" s="43">
        <f t="shared" si="277"/>
        <v>0.91602067183462532</v>
      </c>
      <c r="EI822" s="44">
        <f t="shared" si="278"/>
        <v>1.0348419646102907</v>
      </c>
      <c r="EJ822">
        <v>1989</v>
      </c>
      <c r="EK822">
        <v>1301</v>
      </c>
      <c r="EL822">
        <v>1514</v>
      </c>
      <c r="EM822">
        <v>1019</v>
      </c>
      <c r="EN822">
        <v>1055</v>
      </c>
      <c r="EO822">
        <v>772</v>
      </c>
      <c r="EP822">
        <v>125</v>
      </c>
      <c r="EQ822">
        <v>64</v>
      </c>
      <c r="ER822">
        <v>1036</v>
      </c>
      <c r="ES822">
        <v>671</v>
      </c>
      <c r="ET822">
        <v>352</v>
      </c>
      <c r="EU822">
        <v>249</v>
      </c>
      <c r="EV822">
        <v>63</v>
      </c>
      <c r="EW822">
        <v>30</v>
      </c>
      <c r="EX822">
        <v>98</v>
      </c>
      <c r="EY822">
        <v>112</v>
      </c>
      <c r="EZ822">
        <v>9.8000000000000007</v>
      </c>
      <c r="FA822">
        <v>1.8</v>
      </c>
      <c r="FB822">
        <v>11.6</v>
      </c>
      <c r="FC822" s="20">
        <v>101.21</v>
      </c>
      <c r="FD822" s="26">
        <f t="shared" si="279"/>
        <v>1.2651249999999998</v>
      </c>
      <c r="FE822">
        <v>14.4986</v>
      </c>
      <c r="FF822">
        <v>5.29</v>
      </c>
      <c r="FG822">
        <v>0.01</v>
      </c>
      <c r="FH822">
        <v>5.3</v>
      </c>
      <c r="FI822">
        <v>5</v>
      </c>
      <c r="FJ822">
        <v>1</v>
      </c>
      <c r="FK822">
        <v>1</v>
      </c>
      <c r="FL822" s="42">
        <f t="shared" si="280"/>
        <v>88</v>
      </c>
      <c r="FM822" s="20">
        <f t="shared" si="281"/>
        <v>4.6190476190476186</v>
      </c>
      <c r="FN822" s="41">
        <v>0.1592629482</v>
      </c>
      <c r="FO822" s="20">
        <f t="shared" si="282"/>
        <v>95.8</v>
      </c>
      <c r="FP822" s="20">
        <f t="shared" si="283"/>
        <v>101.54300000000001</v>
      </c>
      <c r="FQ822" s="20">
        <f t="shared" si="284"/>
        <v>124.44820018666599</v>
      </c>
      <c r="FR822">
        <v>4</v>
      </c>
      <c r="FS822" t="s">
        <v>189</v>
      </c>
      <c r="FT822">
        <v>195</v>
      </c>
      <c r="FV822" t="s">
        <v>751</v>
      </c>
      <c r="FW822" s="45">
        <v>4500000</v>
      </c>
      <c r="FX822" s="45">
        <v>4766667</v>
      </c>
      <c r="FY822">
        <v>365</v>
      </c>
      <c r="FZ822">
        <v>147</v>
      </c>
      <c r="GA822">
        <v>187</v>
      </c>
      <c r="GB822">
        <v>334</v>
      </c>
      <c r="GC822">
        <v>78</v>
      </c>
      <c r="GD822">
        <v>161</v>
      </c>
      <c r="GE822">
        <v>1027</v>
      </c>
      <c r="GF822">
        <v>6335</v>
      </c>
      <c r="GG822">
        <v>35</v>
      </c>
      <c r="GH822">
        <v>9.5</v>
      </c>
      <c r="GI822">
        <v>44.6</v>
      </c>
      <c r="GJ822" s="42">
        <f t="shared" si="285"/>
        <v>95.8</v>
      </c>
    </row>
    <row r="823" spans="1:192" x14ac:dyDescent="0.45">
      <c r="A823" s="40">
        <v>34071</v>
      </c>
      <c r="B823" t="s">
        <v>3293</v>
      </c>
      <c r="C823" t="s">
        <v>163</v>
      </c>
      <c r="D823" t="s">
        <v>91</v>
      </c>
      <c r="E823" t="s">
        <v>91</v>
      </c>
      <c r="F823">
        <v>72</v>
      </c>
      <c r="G823">
        <v>191</v>
      </c>
      <c r="H823">
        <v>2011</v>
      </c>
      <c r="I823">
        <v>1</v>
      </c>
      <c r="J823">
        <v>1</v>
      </c>
      <c r="K823" t="s">
        <v>92</v>
      </c>
      <c r="L823">
        <v>2011</v>
      </c>
      <c r="M823">
        <v>24</v>
      </c>
      <c r="N823">
        <v>7</v>
      </c>
      <c r="O823">
        <v>8476454</v>
      </c>
      <c r="P823" t="s">
        <v>3998</v>
      </c>
      <c r="Q823" t="s">
        <v>3999</v>
      </c>
      <c r="R823" t="s">
        <v>4000</v>
      </c>
      <c r="S823" t="s">
        <v>390</v>
      </c>
      <c r="T823" t="s">
        <v>716</v>
      </c>
      <c r="U823" t="s">
        <v>166</v>
      </c>
      <c r="V823">
        <v>62</v>
      </c>
      <c r="W823">
        <v>24</v>
      </c>
      <c r="X823">
        <v>24</v>
      </c>
      <c r="Y823">
        <v>16</v>
      </c>
      <c r="Z823">
        <v>48</v>
      </c>
      <c r="AA823">
        <v>3</v>
      </c>
      <c r="AB823">
        <v>60</v>
      </c>
      <c r="AC823" s="26">
        <f t="shared" si="264"/>
        <v>0.77419354838709675</v>
      </c>
      <c r="AD823" s="20">
        <f t="shared" si="265"/>
        <v>6.4050632911392427</v>
      </c>
      <c r="AE823" s="20">
        <v>19.213000000000001</v>
      </c>
      <c r="AF823">
        <v>10</v>
      </c>
      <c r="AG823">
        <v>3.9</v>
      </c>
      <c r="AH823">
        <v>20</v>
      </c>
      <c r="AI823">
        <v>1397</v>
      </c>
      <c r="AJ823">
        <v>67295</v>
      </c>
      <c r="AK823" s="20">
        <v>1121.45</v>
      </c>
      <c r="AL823">
        <v>1121.25</v>
      </c>
      <c r="AM823">
        <v>1122</v>
      </c>
      <c r="AN823" s="26">
        <f t="shared" si="266"/>
        <v>18.09005376344086</v>
      </c>
      <c r="AO823">
        <v>29.9</v>
      </c>
      <c r="AP823" s="41">
        <f t="shared" si="267"/>
        <v>0.72727272727272729</v>
      </c>
      <c r="AQ823">
        <v>254</v>
      </c>
      <c r="AR823">
        <v>254</v>
      </c>
      <c r="AS823">
        <v>254</v>
      </c>
      <c r="AT823">
        <v>195</v>
      </c>
      <c r="AU823">
        <v>195</v>
      </c>
      <c r="AV823">
        <v>151</v>
      </c>
      <c r="AW823">
        <v>168</v>
      </c>
      <c r="AX823">
        <v>76</v>
      </c>
      <c r="AY823">
        <v>7</v>
      </c>
      <c r="AZ823">
        <v>15</v>
      </c>
      <c r="BA823" s="42">
        <f t="shared" si="268"/>
        <v>22</v>
      </c>
      <c r="BB823">
        <v>18.21</v>
      </c>
      <c r="BC823">
        <v>29.735099999999999</v>
      </c>
      <c r="BD823" s="20">
        <v>237.5</v>
      </c>
      <c r="BE823" s="20">
        <f t="shared" si="269"/>
        <v>491.5</v>
      </c>
      <c r="BF823" s="20">
        <f t="shared" si="270"/>
        <v>26.301003344481607</v>
      </c>
      <c r="BG823">
        <v>420</v>
      </c>
      <c r="BH823">
        <v>350</v>
      </c>
      <c r="BI823">
        <v>371</v>
      </c>
      <c r="BJ823" s="41">
        <f t="shared" si="271"/>
        <v>0.53097345132743368</v>
      </c>
      <c r="BK823">
        <v>44</v>
      </c>
      <c r="BL823">
        <v>44</v>
      </c>
      <c r="BM823">
        <v>73</v>
      </c>
      <c r="BN823" s="42">
        <f t="shared" si="272"/>
        <v>-29</v>
      </c>
      <c r="BO823">
        <v>44</v>
      </c>
      <c r="BP823">
        <v>45</v>
      </c>
      <c r="BQ823">
        <v>46</v>
      </c>
      <c r="BR823">
        <v>39</v>
      </c>
      <c r="BS823" s="41">
        <f t="shared" si="273"/>
        <v>4.6263345195729534E-2</v>
      </c>
      <c r="BT823">
        <v>374</v>
      </c>
      <c r="BU823">
        <v>393</v>
      </c>
      <c r="BV823" s="41">
        <f t="shared" si="274"/>
        <v>0.48761408083441982</v>
      </c>
      <c r="BW823">
        <v>133</v>
      </c>
      <c r="BX823">
        <v>147</v>
      </c>
      <c r="BY823">
        <v>119</v>
      </c>
      <c r="BZ823">
        <v>131</v>
      </c>
      <c r="CA823">
        <v>122</v>
      </c>
      <c r="CB823">
        <v>115</v>
      </c>
      <c r="CC823">
        <v>118</v>
      </c>
      <c r="CD823">
        <v>118</v>
      </c>
      <c r="CE823">
        <v>106</v>
      </c>
      <c r="CF823">
        <v>132</v>
      </c>
      <c r="CG823">
        <v>232</v>
      </c>
      <c r="CH823">
        <v>246</v>
      </c>
      <c r="CI823">
        <v>0</v>
      </c>
      <c r="CJ823">
        <v>1</v>
      </c>
      <c r="CK823">
        <v>3</v>
      </c>
      <c r="CL823">
        <v>2</v>
      </c>
      <c r="CM823">
        <v>3</v>
      </c>
      <c r="CN823">
        <v>0</v>
      </c>
      <c r="CO823">
        <v>0</v>
      </c>
      <c r="CP823">
        <v>2</v>
      </c>
      <c r="CQ823">
        <v>1</v>
      </c>
      <c r="CR823">
        <v>0</v>
      </c>
      <c r="CS823">
        <v>5</v>
      </c>
      <c r="CT823">
        <v>1</v>
      </c>
      <c r="CU823">
        <v>1</v>
      </c>
      <c r="CV823">
        <v>14</v>
      </c>
      <c r="CW823">
        <v>0</v>
      </c>
      <c r="CX823">
        <v>3</v>
      </c>
      <c r="CY823">
        <v>2</v>
      </c>
      <c r="CZ823">
        <v>39</v>
      </c>
      <c r="DA823">
        <v>10</v>
      </c>
      <c r="DB823">
        <v>3</v>
      </c>
      <c r="DC823">
        <v>5</v>
      </c>
      <c r="DD823">
        <v>37</v>
      </c>
      <c r="DE823">
        <v>7</v>
      </c>
      <c r="DF823">
        <v>1</v>
      </c>
      <c r="DG823">
        <v>88</v>
      </c>
      <c r="DH823">
        <v>10</v>
      </c>
      <c r="DI823">
        <v>15</v>
      </c>
      <c r="DJ823">
        <v>10</v>
      </c>
      <c r="DK823">
        <v>10</v>
      </c>
      <c r="DL823">
        <v>0</v>
      </c>
      <c r="DM823">
        <v>15</v>
      </c>
      <c r="DN823">
        <v>15</v>
      </c>
      <c r="DO823">
        <v>0</v>
      </c>
      <c r="DP823" s="42">
        <f t="shared" si="275"/>
        <v>5</v>
      </c>
      <c r="DQ823" s="20">
        <v>1.98</v>
      </c>
      <c r="DR823">
        <v>10</v>
      </c>
      <c r="DS823">
        <v>0</v>
      </c>
      <c r="DT823">
        <v>0</v>
      </c>
      <c r="DU823">
        <v>0</v>
      </c>
      <c r="DV823">
        <v>0</v>
      </c>
      <c r="DW823">
        <v>1162</v>
      </c>
      <c r="DX823">
        <v>1089</v>
      </c>
      <c r="DY823">
        <v>866</v>
      </c>
      <c r="DZ823">
        <v>804</v>
      </c>
      <c r="EA823">
        <v>636</v>
      </c>
      <c r="EB823">
        <v>580</v>
      </c>
      <c r="EC823">
        <v>62.06</v>
      </c>
      <c r="ED823">
        <v>62.14</v>
      </c>
      <c r="EE823">
        <v>66</v>
      </c>
      <c r="EF823">
        <v>63</v>
      </c>
      <c r="EG823" s="41">
        <f t="shared" si="276"/>
        <v>0.10377358490566038</v>
      </c>
      <c r="EH823" s="43">
        <f t="shared" si="277"/>
        <v>0.89137931034482754</v>
      </c>
      <c r="EI823" s="44">
        <f t="shared" si="278"/>
        <v>0.99515289525048789</v>
      </c>
      <c r="EJ823">
        <v>1157</v>
      </c>
      <c r="EK823">
        <v>1088</v>
      </c>
      <c r="EL823">
        <v>861</v>
      </c>
      <c r="EM823">
        <v>802</v>
      </c>
      <c r="EN823">
        <v>634</v>
      </c>
      <c r="EO823">
        <v>578</v>
      </c>
      <c r="EP823">
        <v>65</v>
      </c>
      <c r="EQ823">
        <v>63</v>
      </c>
      <c r="ER823">
        <v>595</v>
      </c>
      <c r="ES823">
        <v>578</v>
      </c>
      <c r="ET823">
        <v>242</v>
      </c>
      <c r="EU823">
        <v>241</v>
      </c>
      <c r="EV823">
        <v>31</v>
      </c>
      <c r="EW823">
        <v>30</v>
      </c>
      <c r="EX823">
        <v>74</v>
      </c>
      <c r="EY823">
        <v>63</v>
      </c>
      <c r="EZ823">
        <v>4.3</v>
      </c>
      <c r="FA823">
        <v>1.6</v>
      </c>
      <c r="FB823">
        <v>5.9</v>
      </c>
      <c r="FC823" s="20">
        <v>47.52</v>
      </c>
      <c r="FD823" s="26">
        <f t="shared" si="279"/>
        <v>0.76645161290322583</v>
      </c>
      <c r="FE823">
        <v>5.2472000000000003</v>
      </c>
      <c r="FF823">
        <v>0.85</v>
      </c>
      <c r="FG823">
        <v>0.01</v>
      </c>
      <c r="FH823">
        <v>0.86</v>
      </c>
      <c r="FI823">
        <v>3</v>
      </c>
      <c r="FJ823">
        <v>2</v>
      </c>
      <c r="FK823">
        <v>1</v>
      </c>
      <c r="FL823" s="42">
        <f t="shared" si="280"/>
        <v>103</v>
      </c>
      <c r="FM823" s="20">
        <f t="shared" si="281"/>
        <v>9</v>
      </c>
      <c r="FN823" s="41">
        <v>0.15483870969999999</v>
      </c>
      <c r="FO823" s="20">
        <f t="shared" si="282"/>
        <v>46</v>
      </c>
      <c r="FP823" s="20">
        <f t="shared" si="283"/>
        <v>48.396000000000001</v>
      </c>
      <c r="FQ823" s="20">
        <f t="shared" si="284"/>
        <v>120.45484949832775</v>
      </c>
      <c r="FR823">
        <v>22</v>
      </c>
      <c r="FS823" t="s">
        <v>308</v>
      </c>
      <c r="FT823">
        <v>1512</v>
      </c>
      <c r="FV823" t="s">
        <v>711</v>
      </c>
      <c r="FW823" s="45">
        <v>6000000</v>
      </c>
      <c r="FX823" s="45">
        <v>6000000</v>
      </c>
      <c r="FY823">
        <v>457</v>
      </c>
      <c r="FZ823">
        <v>119</v>
      </c>
      <c r="GA823">
        <v>194</v>
      </c>
      <c r="GB823">
        <v>313</v>
      </c>
      <c r="GC823">
        <v>-32</v>
      </c>
      <c r="GD823">
        <v>142</v>
      </c>
      <c r="GE823">
        <v>1038</v>
      </c>
      <c r="GF823">
        <v>8667</v>
      </c>
      <c r="GG823">
        <v>23.6</v>
      </c>
      <c r="GH823">
        <v>8.9</v>
      </c>
      <c r="GI823">
        <v>32.5</v>
      </c>
      <c r="GJ823" s="42">
        <f t="shared" si="285"/>
        <v>46</v>
      </c>
    </row>
    <row r="824" spans="1:192" x14ac:dyDescent="0.45">
      <c r="A824" s="40">
        <v>33931</v>
      </c>
      <c r="B824" t="s">
        <v>222</v>
      </c>
      <c r="D824" t="s">
        <v>223</v>
      </c>
      <c r="E824" t="s">
        <v>223</v>
      </c>
      <c r="F824">
        <v>73</v>
      </c>
      <c r="G824">
        <v>215</v>
      </c>
      <c r="H824">
        <v>2011</v>
      </c>
      <c r="I824">
        <v>1</v>
      </c>
      <c r="J824">
        <v>2</v>
      </c>
      <c r="K824" t="s">
        <v>92</v>
      </c>
      <c r="L824">
        <v>2011</v>
      </c>
      <c r="M824">
        <v>25</v>
      </c>
      <c r="N824">
        <v>7</v>
      </c>
      <c r="O824">
        <v>8476455</v>
      </c>
      <c r="P824" t="s">
        <v>4001</v>
      </c>
      <c r="Q824" t="s">
        <v>4002</v>
      </c>
      <c r="R824" t="s">
        <v>4003</v>
      </c>
      <c r="S824" t="s">
        <v>1828</v>
      </c>
      <c r="T824" t="s">
        <v>725</v>
      </c>
      <c r="U824" t="s">
        <v>135</v>
      </c>
      <c r="V824">
        <v>78</v>
      </c>
      <c r="W824">
        <v>25</v>
      </c>
      <c r="X824">
        <v>37</v>
      </c>
      <c r="Y824">
        <v>18</v>
      </c>
      <c r="Z824">
        <v>62</v>
      </c>
      <c r="AA824">
        <v>3</v>
      </c>
      <c r="AB824">
        <v>35</v>
      </c>
      <c r="AC824" s="26">
        <f t="shared" si="264"/>
        <v>0.79487179487179482</v>
      </c>
      <c r="AD824" s="20">
        <f t="shared" si="265"/>
        <v>11.154205607476634</v>
      </c>
      <c r="AE824" s="20">
        <v>23.652000000000001</v>
      </c>
      <c r="AF824">
        <v>16</v>
      </c>
      <c r="AG824">
        <v>1.7000000000000002</v>
      </c>
      <c r="AH824">
        <v>37</v>
      </c>
      <c r="AI824">
        <v>1870</v>
      </c>
      <c r="AJ824">
        <v>94270</v>
      </c>
      <c r="AK824" s="20">
        <v>1571.1666666666999</v>
      </c>
      <c r="AL824">
        <v>1571.17</v>
      </c>
      <c r="AM824">
        <v>1571</v>
      </c>
      <c r="AN824" s="26">
        <f t="shared" si="266"/>
        <v>20.143162393162395</v>
      </c>
      <c r="AO824">
        <v>33.229999999999997</v>
      </c>
      <c r="AP824" s="41">
        <f t="shared" si="267"/>
        <v>0.51239669421487599</v>
      </c>
      <c r="AQ824">
        <v>312</v>
      </c>
      <c r="AR824">
        <v>311</v>
      </c>
      <c r="AS824">
        <v>312</v>
      </c>
      <c r="AT824">
        <v>245</v>
      </c>
      <c r="AU824">
        <v>245</v>
      </c>
      <c r="AV824">
        <v>183</v>
      </c>
      <c r="AW824">
        <v>200</v>
      </c>
      <c r="AX824">
        <v>113</v>
      </c>
      <c r="AY824">
        <v>9</v>
      </c>
      <c r="AZ824">
        <v>17</v>
      </c>
      <c r="BA824" s="42">
        <f t="shared" si="268"/>
        <v>26</v>
      </c>
      <c r="BB824">
        <v>22.33</v>
      </c>
      <c r="BC824">
        <v>27.469899999999999</v>
      </c>
      <c r="BD824" s="20">
        <v>260.3</v>
      </c>
      <c r="BE824" s="20">
        <f t="shared" si="269"/>
        <v>572.29999999999995</v>
      </c>
      <c r="BF824" s="20">
        <f t="shared" si="270"/>
        <v>21.85505069470522</v>
      </c>
      <c r="BG824">
        <v>705</v>
      </c>
      <c r="BH824">
        <v>527</v>
      </c>
      <c r="BI824">
        <v>462</v>
      </c>
      <c r="BJ824" s="41">
        <f t="shared" si="271"/>
        <v>0.60411311053984573</v>
      </c>
      <c r="BK824">
        <v>149</v>
      </c>
      <c r="BL824">
        <v>149</v>
      </c>
      <c r="BM824">
        <v>109</v>
      </c>
      <c r="BN824" s="42">
        <f t="shared" si="272"/>
        <v>40</v>
      </c>
      <c r="BO824">
        <v>62</v>
      </c>
      <c r="BP824">
        <v>31</v>
      </c>
      <c r="BQ824">
        <v>54</v>
      </c>
      <c r="BR824">
        <v>51</v>
      </c>
      <c r="BS824" s="41">
        <f t="shared" si="273"/>
        <v>4.362703165098375E-2</v>
      </c>
      <c r="BT824">
        <v>215</v>
      </c>
      <c r="BU824">
        <v>203</v>
      </c>
      <c r="BV824" s="41">
        <f t="shared" si="274"/>
        <v>0.5143540669856459</v>
      </c>
      <c r="BW824">
        <v>40</v>
      </c>
      <c r="BX824">
        <v>41</v>
      </c>
      <c r="BY824">
        <v>23</v>
      </c>
      <c r="BZ824">
        <v>21</v>
      </c>
      <c r="CA824">
        <v>152</v>
      </c>
      <c r="CB824">
        <v>141</v>
      </c>
      <c r="CC824">
        <v>41</v>
      </c>
      <c r="CD824">
        <v>49</v>
      </c>
      <c r="CE824">
        <v>101</v>
      </c>
      <c r="CF824">
        <v>99</v>
      </c>
      <c r="CG824">
        <v>128</v>
      </c>
      <c r="CH824">
        <v>120</v>
      </c>
      <c r="CI824">
        <v>2</v>
      </c>
      <c r="CJ824">
        <v>0</v>
      </c>
      <c r="CK824">
        <v>6</v>
      </c>
      <c r="CL824">
        <v>1</v>
      </c>
      <c r="CM824">
        <v>3</v>
      </c>
      <c r="CN824">
        <v>1</v>
      </c>
      <c r="CO824">
        <v>1</v>
      </c>
      <c r="CP824">
        <v>3</v>
      </c>
      <c r="CQ824">
        <v>2</v>
      </c>
      <c r="CR824">
        <v>1</v>
      </c>
      <c r="CS824">
        <v>1</v>
      </c>
      <c r="CT824">
        <v>4</v>
      </c>
      <c r="CU824">
        <v>1</v>
      </c>
      <c r="CV824">
        <v>13</v>
      </c>
      <c r="CW824">
        <v>0</v>
      </c>
      <c r="CX824">
        <v>6</v>
      </c>
      <c r="CY824">
        <v>3</v>
      </c>
      <c r="CZ824">
        <v>53</v>
      </c>
      <c r="DA824">
        <v>22</v>
      </c>
      <c r="DB824">
        <v>6</v>
      </c>
      <c r="DC824">
        <v>9</v>
      </c>
      <c r="DD824">
        <v>13</v>
      </c>
      <c r="DE824">
        <v>12</v>
      </c>
      <c r="DF824">
        <v>5</v>
      </c>
      <c r="DG824">
        <v>116</v>
      </c>
      <c r="DH824">
        <v>17</v>
      </c>
      <c r="DI824">
        <v>26</v>
      </c>
      <c r="DJ824">
        <v>16</v>
      </c>
      <c r="DK824">
        <v>15</v>
      </c>
      <c r="DL824">
        <v>1</v>
      </c>
      <c r="DM824">
        <v>27</v>
      </c>
      <c r="DN824">
        <v>26</v>
      </c>
      <c r="DO824">
        <v>1</v>
      </c>
      <c r="DP824" s="42">
        <f t="shared" si="275"/>
        <v>9</v>
      </c>
      <c r="DQ824" s="20">
        <v>10.36</v>
      </c>
      <c r="DR824">
        <v>16</v>
      </c>
      <c r="DS824">
        <v>1</v>
      </c>
      <c r="DT824">
        <v>0</v>
      </c>
      <c r="DU824">
        <v>0</v>
      </c>
      <c r="DV824">
        <v>0</v>
      </c>
      <c r="DW824">
        <v>1658</v>
      </c>
      <c r="DX824">
        <v>1482</v>
      </c>
      <c r="DY824">
        <v>1246</v>
      </c>
      <c r="DZ824">
        <v>1118</v>
      </c>
      <c r="EA824">
        <v>913</v>
      </c>
      <c r="EB824">
        <v>816</v>
      </c>
      <c r="EC824">
        <v>82.27</v>
      </c>
      <c r="ED824">
        <v>71.8</v>
      </c>
      <c r="EE824">
        <v>121</v>
      </c>
      <c r="EF824">
        <v>69</v>
      </c>
      <c r="EG824" s="41">
        <f t="shared" si="276"/>
        <v>0.13253012048192772</v>
      </c>
      <c r="EH824" s="43">
        <f t="shared" si="277"/>
        <v>0.9154411764705882</v>
      </c>
      <c r="EI824" s="44">
        <f t="shared" si="278"/>
        <v>1.0479712969525159</v>
      </c>
      <c r="EJ824">
        <v>1657</v>
      </c>
      <c r="EK824">
        <v>1479</v>
      </c>
      <c r="EL824">
        <v>1245</v>
      </c>
      <c r="EM824">
        <v>1114</v>
      </c>
      <c r="EN824">
        <v>911</v>
      </c>
      <c r="EO824">
        <v>814</v>
      </c>
      <c r="EP824">
        <v>121</v>
      </c>
      <c r="EQ824">
        <v>69</v>
      </c>
      <c r="ER824">
        <v>857</v>
      </c>
      <c r="ES824">
        <v>713</v>
      </c>
      <c r="ET824">
        <v>305</v>
      </c>
      <c r="EU824">
        <v>261</v>
      </c>
      <c r="EV824">
        <v>57</v>
      </c>
      <c r="EW824">
        <v>33</v>
      </c>
      <c r="EX824">
        <v>107</v>
      </c>
      <c r="EY824">
        <v>121</v>
      </c>
      <c r="EZ824">
        <v>4.5999999999999996</v>
      </c>
      <c r="FA824">
        <v>2.5</v>
      </c>
      <c r="FB824">
        <v>7.2</v>
      </c>
      <c r="FC824" s="20">
        <v>60.7</v>
      </c>
      <c r="FD824" s="26">
        <f t="shared" si="279"/>
        <v>0.77820512820512822</v>
      </c>
      <c r="FE824">
        <v>6.9542999999999999</v>
      </c>
      <c r="FF824">
        <v>0.46</v>
      </c>
      <c r="FG824">
        <v>-0.11</v>
      </c>
      <c r="FH824">
        <v>0.34</v>
      </c>
      <c r="FI824">
        <v>1</v>
      </c>
      <c r="FJ824">
        <v>1</v>
      </c>
      <c r="FK824">
        <v>1</v>
      </c>
      <c r="FL824" s="42">
        <f t="shared" si="280"/>
        <v>238</v>
      </c>
      <c r="FM824" s="20">
        <f t="shared" si="281"/>
        <v>12.6875</v>
      </c>
      <c r="FN824" s="41">
        <v>0.1142697882</v>
      </c>
      <c r="FO824" s="20">
        <f t="shared" si="282"/>
        <v>58.3</v>
      </c>
      <c r="FP824" s="20">
        <f t="shared" si="283"/>
        <v>64.072000000000003</v>
      </c>
      <c r="FQ824" s="20">
        <f t="shared" si="284"/>
        <v>119.91063984164666</v>
      </c>
      <c r="FV824" t="s">
        <v>711</v>
      </c>
      <c r="FW824" s="45">
        <v>6000000</v>
      </c>
      <c r="FX824" s="45">
        <v>5571429</v>
      </c>
      <c r="FY824">
        <v>506</v>
      </c>
      <c r="FZ824">
        <v>143</v>
      </c>
      <c r="GA824">
        <v>198</v>
      </c>
      <c r="GB824">
        <v>341</v>
      </c>
      <c r="GC824">
        <v>21</v>
      </c>
      <c r="GD824">
        <v>391</v>
      </c>
      <c r="GE824">
        <v>1336</v>
      </c>
      <c r="GF824">
        <v>9595</v>
      </c>
      <c r="GG824">
        <v>26.5</v>
      </c>
      <c r="GH824">
        <v>12</v>
      </c>
      <c r="GI824">
        <v>38.5</v>
      </c>
      <c r="GJ824" s="42">
        <f t="shared" si="285"/>
        <v>58.3</v>
      </c>
    </row>
    <row r="825" spans="1:192" x14ac:dyDescent="0.45">
      <c r="A825" s="40">
        <v>34124</v>
      </c>
      <c r="B825" t="s">
        <v>4004</v>
      </c>
      <c r="C825" t="s">
        <v>126</v>
      </c>
      <c r="D825" t="s">
        <v>91</v>
      </c>
      <c r="E825" t="s">
        <v>91</v>
      </c>
      <c r="F825">
        <v>73</v>
      </c>
      <c r="G825">
        <v>188</v>
      </c>
      <c r="H825">
        <v>2011</v>
      </c>
      <c r="I825">
        <v>1</v>
      </c>
      <c r="J825">
        <v>3</v>
      </c>
      <c r="K825" t="s">
        <v>92</v>
      </c>
      <c r="L825">
        <v>2012</v>
      </c>
      <c r="M825">
        <v>24</v>
      </c>
      <c r="N825">
        <v>6</v>
      </c>
      <c r="O825">
        <v>8476456</v>
      </c>
      <c r="P825" t="s">
        <v>4005</v>
      </c>
      <c r="Q825" t="s">
        <v>4006</v>
      </c>
      <c r="R825" t="s">
        <v>4007</v>
      </c>
      <c r="S825" t="s">
        <v>127</v>
      </c>
      <c r="T825" t="s">
        <v>725</v>
      </c>
      <c r="U825" t="s">
        <v>373</v>
      </c>
      <c r="V825">
        <v>82</v>
      </c>
      <c r="W825">
        <v>27</v>
      </c>
      <c r="X825">
        <v>42</v>
      </c>
      <c r="Y825">
        <v>26</v>
      </c>
      <c r="Z825">
        <v>69</v>
      </c>
      <c r="AA825">
        <v>3</v>
      </c>
      <c r="AB825">
        <v>9</v>
      </c>
      <c r="AC825" s="26">
        <f t="shared" si="264"/>
        <v>0.84146341463414631</v>
      </c>
      <c r="AD825" s="20">
        <f t="shared" si="265"/>
        <v>15.415841584158414</v>
      </c>
      <c r="AE825" s="20">
        <v>25.721</v>
      </c>
      <c r="AF825">
        <v>-2</v>
      </c>
      <c r="AG825">
        <v>5.9</v>
      </c>
      <c r="AH825">
        <v>32</v>
      </c>
      <c r="AI825">
        <v>1912</v>
      </c>
      <c r="AJ825">
        <v>94495</v>
      </c>
      <c r="AK825" s="20">
        <v>1574.9166666666999</v>
      </c>
      <c r="AL825">
        <v>1574.92</v>
      </c>
      <c r="AM825">
        <v>1575</v>
      </c>
      <c r="AN825" s="26">
        <f t="shared" si="266"/>
        <v>19.206300813008131</v>
      </c>
      <c r="AO825">
        <v>31.8</v>
      </c>
      <c r="AP825" s="41">
        <f t="shared" si="267"/>
        <v>0.66990291262135926</v>
      </c>
      <c r="AQ825">
        <v>341</v>
      </c>
      <c r="AR825">
        <v>341</v>
      </c>
      <c r="AS825">
        <v>341</v>
      </c>
      <c r="AT825">
        <v>267</v>
      </c>
      <c r="AU825">
        <v>267</v>
      </c>
      <c r="AV825">
        <v>204</v>
      </c>
      <c r="AW825">
        <v>214</v>
      </c>
      <c r="AX825">
        <v>100</v>
      </c>
      <c r="AY825">
        <v>10</v>
      </c>
      <c r="AZ825">
        <v>28</v>
      </c>
      <c r="BA825" s="42">
        <f t="shared" si="268"/>
        <v>38</v>
      </c>
      <c r="BB825">
        <v>25.05</v>
      </c>
      <c r="BC825">
        <v>26.245100000000001</v>
      </c>
      <c r="BD825" s="20">
        <v>388.7</v>
      </c>
      <c r="BE825" s="20">
        <f t="shared" si="269"/>
        <v>729.7</v>
      </c>
      <c r="BF825" s="20">
        <f t="shared" si="270"/>
        <v>27.799507276560082</v>
      </c>
      <c r="BG825">
        <v>694</v>
      </c>
      <c r="BH825">
        <v>522</v>
      </c>
      <c r="BI825">
        <v>510</v>
      </c>
      <c r="BJ825" s="41">
        <f t="shared" si="271"/>
        <v>0.57641196013289031</v>
      </c>
      <c r="BK825">
        <v>41</v>
      </c>
      <c r="BL825">
        <v>41</v>
      </c>
      <c r="BM825">
        <v>82</v>
      </c>
      <c r="BN825" s="42">
        <f t="shared" si="272"/>
        <v>-41</v>
      </c>
      <c r="BO825">
        <v>63</v>
      </c>
      <c r="BP825">
        <v>88</v>
      </c>
      <c r="BQ825">
        <v>54</v>
      </c>
      <c r="BR825">
        <v>42</v>
      </c>
      <c r="BS825" s="41">
        <f t="shared" si="273"/>
        <v>3.9179104477611942E-2</v>
      </c>
      <c r="BT825">
        <v>21</v>
      </c>
      <c r="BU825">
        <v>23</v>
      </c>
      <c r="BV825" s="41">
        <f t="shared" si="274"/>
        <v>0.47727272727272729</v>
      </c>
      <c r="BW825">
        <v>10</v>
      </c>
      <c r="BX825">
        <v>5</v>
      </c>
      <c r="BY825">
        <v>4</v>
      </c>
      <c r="BZ825">
        <v>2</v>
      </c>
      <c r="CA825">
        <v>7</v>
      </c>
      <c r="CB825">
        <v>16</v>
      </c>
      <c r="CC825">
        <v>4</v>
      </c>
      <c r="CD825">
        <v>4</v>
      </c>
      <c r="CE825">
        <v>9</v>
      </c>
      <c r="CF825">
        <v>11</v>
      </c>
      <c r="CG825">
        <v>13</v>
      </c>
      <c r="CH825">
        <v>18</v>
      </c>
      <c r="CI825">
        <v>0</v>
      </c>
      <c r="CJ825">
        <v>0</v>
      </c>
      <c r="CK825">
        <v>6</v>
      </c>
      <c r="CL825">
        <v>4</v>
      </c>
      <c r="CM825">
        <v>2</v>
      </c>
      <c r="CN825">
        <v>0</v>
      </c>
      <c r="CO825">
        <v>0</v>
      </c>
      <c r="CP825">
        <v>3</v>
      </c>
      <c r="CQ825">
        <v>0</v>
      </c>
      <c r="CR825">
        <v>1</v>
      </c>
      <c r="CS825">
        <v>3</v>
      </c>
      <c r="CT825">
        <v>9</v>
      </c>
      <c r="CU825">
        <v>0</v>
      </c>
      <c r="CV825">
        <v>11</v>
      </c>
      <c r="CW825">
        <v>0</v>
      </c>
      <c r="CX825">
        <v>6</v>
      </c>
      <c r="CY825">
        <v>5</v>
      </c>
      <c r="CZ825">
        <v>52</v>
      </c>
      <c r="DA825">
        <v>20</v>
      </c>
      <c r="DB825">
        <v>1</v>
      </c>
      <c r="DC825">
        <v>31</v>
      </c>
      <c r="DD825">
        <v>43</v>
      </c>
      <c r="DE825">
        <v>24</v>
      </c>
      <c r="DF825">
        <v>3</v>
      </c>
      <c r="DG825">
        <v>82</v>
      </c>
      <c r="DH825">
        <v>15</v>
      </c>
      <c r="DI825">
        <v>25</v>
      </c>
      <c r="DJ825">
        <v>15</v>
      </c>
      <c r="DK825">
        <v>15</v>
      </c>
      <c r="DL825">
        <v>0</v>
      </c>
      <c r="DM825">
        <v>23</v>
      </c>
      <c r="DN825">
        <v>23</v>
      </c>
      <c r="DO825">
        <v>0</v>
      </c>
      <c r="DP825" s="42">
        <f t="shared" si="275"/>
        <v>10</v>
      </c>
      <c r="DQ825" s="20">
        <v>4.7059999999999995</v>
      </c>
      <c r="DR825">
        <v>15</v>
      </c>
      <c r="DS825">
        <v>0</v>
      </c>
      <c r="DT825">
        <v>0</v>
      </c>
      <c r="DU825">
        <v>0</v>
      </c>
      <c r="DV825">
        <v>0</v>
      </c>
      <c r="DW825">
        <v>1901</v>
      </c>
      <c r="DX825">
        <v>1344</v>
      </c>
      <c r="DY825">
        <v>1455</v>
      </c>
      <c r="DZ825">
        <v>1030</v>
      </c>
      <c r="EA825">
        <v>1070</v>
      </c>
      <c r="EB825">
        <v>764</v>
      </c>
      <c r="EC825">
        <v>102.94</v>
      </c>
      <c r="ED825">
        <v>68.290000000000006</v>
      </c>
      <c r="EE825">
        <v>103</v>
      </c>
      <c r="EF825">
        <v>75</v>
      </c>
      <c r="EG825" s="41">
        <f t="shared" si="276"/>
        <v>9.6261682242990657E-2</v>
      </c>
      <c r="EH825" s="43">
        <f t="shared" si="277"/>
        <v>0.90183246073298429</v>
      </c>
      <c r="EI825" s="44">
        <f t="shared" si="278"/>
        <v>0.99809414297597498</v>
      </c>
      <c r="EJ825">
        <v>1899</v>
      </c>
      <c r="EK825">
        <v>1345</v>
      </c>
      <c r="EL825">
        <v>1454</v>
      </c>
      <c r="EM825">
        <v>1031</v>
      </c>
      <c r="EN825">
        <v>1070</v>
      </c>
      <c r="EO825">
        <v>764</v>
      </c>
      <c r="EP825">
        <v>104</v>
      </c>
      <c r="EQ825">
        <v>74</v>
      </c>
      <c r="ER825">
        <v>985</v>
      </c>
      <c r="ES825">
        <v>663</v>
      </c>
      <c r="ET825">
        <v>348</v>
      </c>
      <c r="EU825">
        <v>256</v>
      </c>
      <c r="EV825">
        <v>56</v>
      </c>
      <c r="EW825">
        <v>42</v>
      </c>
      <c r="EX825">
        <v>92</v>
      </c>
      <c r="EY825">
        <v>111</v>
      </c>
      <c r="EZ825">
        <v>5.4</v>
      </c>
      <c r="FA825">
        <v>1.6</v>
      </c>
      <c r="FB825">
        <v>7</v>
      </c>
      <c r="FC825" s="20">
        <v>68.33</v>
      </c>
      <c r="FD825" s="26">
        <f t="shared" si="279"/>
        <v>0.83329268292682923</v>
      </c>
      <c r="FE825">
        <v>8.0706000000000007</v>
      </c>
      <c r="FF825">
        <v>0.98</v>
      </c>
      <c r="FG825">
        <v>0.17</v>
      </c>
      <c r="FH825">
        <v>1.1499999999999999</v>
      </c>
      <c r="FI825">
        <v>5</v>
      </c>
      <c r="FJ825">
        <v>0</v>
      </c>
      <c r="FK825">
        <v>0</v>
      </c>
      <c r="FL825" s="42">
        <f t="shared" si="280"/>
        <v>115</v>
      </c>
      <c r="FM825" s="20">
        <f t="shared" si="281"/>
        <v>6.333333333333333</v>
      </c>
      <c r="FN825" s="41">
        <v>0.123853211</v>
      </c>
      <c r="FO825" s="20">
        <f t="shared" si="282"/>
        <v>65.8</v>
      </c>
      <c r="FP825" s="20">
        <f t="shared" si="283"/>
        <v>69.941199999999995</v>
      </c>
      <c r="FQ825" s="20">
        <f t="shared" si="284"/>
        <v>123.62532700073655</v>
      </c>
      <c r="FV825" t="s">
        <v>711</v>
      </c>
      <c r="FW825" s="45">
        <v>6200000</v>
      </c>
      <c r="FX825" s="45">
        <v>5900000</v>
      </c>
      <c r="FY825">
        <v>385</v>
      </c>
      <c r="FZ825">
        <v>95</v>
      </c>
      <c r="GA825">
        <v>172</v>
      </c>
      <c r="GB825">
        <v>267</v>
      </c>
      <c r="GC825">
        <v>3</v>
      </c>
      <c r="GD825">
        <v>181</v>
      </c>
      <c r="GE825">
        <v>853</v>
      </c>
      <c r="GF825">
        <v>6726</v>
      </c>
      <c r="GG825">
        <v>21.3</v>
      </c>
      <c r="GH825">
        <v>7.5</v>
      </c>
      <c r="GI825">
        <v>28.9</v>
      </c>
      <c r="GJ825" s="42">
        <f t="shared" si="285"/>
        <v>65.8</v>
      </c>
    </row>
    <row r="826" spans="1:192" x14ac:dyDescent="0.45">
      <c r="A826" s="40">
        <v>33920</v>
      </c>
      <c r="B826" t="s">
        <v>2638</v>
      </c>
      <c r="D826" t="s">
        <v>223</v>
      </c>
      <c r="E826" t="s">
        <v>223</v>
      </c>
      <c r="F826">
        <v>75</v>
      </c>
      <c r="G826">
        <v>210</v>
      </c>
      <c r="H826">
        <v>2011</v>
      </c>
      <c r="I826">
        <v>1</v>
      </c>
      <c r="J826">
        <v>4</v>
      </c>
      <c r="K826" t="s">
        <v>202</v>
      </c>
      <c r="L826">
        <v>2011</v>
      </c>
      <c r="M826">
        <v>25</v>
      </c>
      <c r="N826">
        <v>7</v>
      </c>
      <c r="O826">
        <v>8476457</v>
      </c>
      <c r="P826" t="s">
        <v>4008</v>
      </c>
      <c r="Q826" t="s">
        <v>4009</v>
      </c>
      <c r="R826" t="s">
        <v>2667</v>
      </c>
      <c r="S826" t="s">
        <v>739</v>
      </c>
      <c r="T826" t="s">
        <v>720</v>
      </c>
      <c r="U826" t="s">
        <v>166</v>
      </c>
      <c r="V826">
        <v>63</v>
      </c>
      <c r="W826">
        <v>4</v>
      </c>
      <c r="X826">
        <v>9</v>
      </c>
      <c r="Y826">
        <v>2</v>
      </c>
      <c r="Z826">
        <v>13</v>
      </c>
      <c r="AA826">
        <v>17</v>
      </c>
      <c r="AB826">
        <v>95</v>
      </c>
      <c r="AC826" s="26">
        <f t="shared" si="264"/>
        <v>0.20634920634920634</v>
      </c>
      <c r="AD826" s="20">
        <f t="shared" si="265"/>
        <v>-2.7053824362606225</v>
      </c>
      <c r="AE826" s="20">
        <v>4.7050000000000001</v>
      </c>
      <c r="AF826">
        <v>10</v>
      </c>
      <c r="AG826">
        <v>0</v>
      </c>
      <c r="AH826">
        <v>34</v>
      </c>
      <c r="AI826">
        <v>1722</v>
      </c>
      <c r="AJ826">
        <v>82904</v>
      </c>
      <c r="AK826" s="20">
        <v>1381.7333333332999</v>
      </c>
      <c r="AL826">
        <v>1382.05</v>
      </c>
      <c r="AM826">
        <v>1382</v>
      </c>
      <c r="AN826" s="26">
        <f t="shared" si="266"/>
        <v>21.932275132275134</v>
      </c>
      <c r="AO826">
        <v>36.68</v>
      </c>
      <c r="AP826" s="41">
        <f t="shared" si="267"/>
        <v>0.21311475409836064</v>
      </c>
      <c r="AQ826">
        <v>194</v>
      </c>
      <c r="AR826">
        <v>194</v>
      </c>
      <c r="AS826">
        <v>194</v>
      </c>
      <c r="AT826">
        <v>130</v>
      </c>
      <c r="AU826">
        <v>130</v>
      </c>
      <c r="AV826">
        <v>92</v>
      </c>
      <c r="AW826">
        <v>48</v>
      </c>
      <c r="AX826">
        <v>12</v>
      </c>
      <c r="AY826">
        <v>5</v>
      </c>
      <c r="AZ826">
        <v>12</v>
      </c>
      <c r="BA826" s="42">
        <f t="shared" si="268"/>
        <v>17</v>
      </c>
      <c r="BB826">
        <v>4.41</v>
      </c>
      <c r="BC826">
        <v>51.478299999999997</v>
      </c>
      <c r="BD826" s="20">
        <v>48.5</v>
      </c>
      <c r="BE826" s="20">
        <f t="shared" si="269"/>
        <v>242.5</v>
      </c>
      <c r="BF826" s="20">
        <f t="shared" si="270"/>
        <v>10.527839079628089</v>
      </c>
      <c r="BG826">
        <v>379</v>
      </c>
      <c r="BH826">
        <v>486</v>
      </c>
      <c r="BI826">
        <v>564</v>
      </c>
      <c r="BJ826" s="41">
        <f t="shared" si="271"/>
        <v>0.40190880169671261</v>
      </c>
      <c r="BK826">
        <v>239</v>
      </c>
      <c r="BL826">
        <v>239</v>
      </c>
      <c r="BM826">
        <v>105</v>
      </c>
      <c r="BN826" s="42">
        <f t="shared" si="272"/>
        <v>134</v>
      </c>
      <c r="BO826">
        <v>38</v>
      </c>
      <c r="BP826">
        <v>52</v>
      </c>
      <c r="BQ826">
        <v>26</v>
      </c>
      <c r="BR826">
        <v>140</v>
      </c>
      <c r="BS826" s="41">
        <f t="shared" si="273"/>
        <v>0.11608623548922056</v>
      </c>
      <c r="BT826">
        <v>0</v>
      </c>
      <c r="BU826">
        <v>0</v>
      </c>
      <c r="BV826" s="41">
        <f t="shared" si="274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1</v>
      </c>
      <c r="CY826">
        <v>3</v>
      </c>
      <c r="CZ826">
        <v>34</v>
      </c>
      <c r="DA826">
        <v>4</v>
      </c>
      <c r="DB826">
        <v>0</v>
      </c>
      <c r="DC826">
        <v>17</v>
      </c>
      <c r="DD826">
        <v>14</v>
      </c>
      <c r="DE826">
        <v>1</v>
      </c>
      <c r="DF826">
        <v>0</v>
      </c>
      <c r="DG826">
        <v>56</v>
      </c>
      <c r="DH826">
        <v>17</v>
      </c>
      <c r="DI826">
        <v>7</v>
      </c>
      <c r="DJ826">
        <v>17</v>
      </c>
      <c r="DK826">
        <v>17</v>
      </c>
      <c r="DL826">
        <v>0</v>
      </c>
      <c r="DM826">
        <v>7</v>
      </c>
      <c r="DN826">
        <v>7</v>
      </c>
      <c r="DO826">
        <v>0</v>
      </c>
      <c r="DP826" s="42">
        <f t="shared" si="275"/>
        <v>-10</v>
      </c>
      <c r="DQ826" s="20">
        <v>-3.5220000000000002</v>
      </c>
      <c r="DR826">
        <v>17</v>
      </c>
      <c r="DS826">
        <v>0</v>
      </c>
      <c r="DT826">
        <v>0</v>
      </c>
      <c r="DU826">
        <v>0</v>
      </c>
      <c r="DV826">
        <v>0</v>
      </c>
      <c r="DW826">
        <v>1250</v>
      </c>
      <c r="DX826">
        <v>1426</v>
      </c>
      <c r="DY826">
        <v>954</v>
      </c>
      <c r="DZ826">
        <v>1066</v>
      </c>
      <c r="EA826">
        <v>707</v>
      </c>
      <c r="EB826">
        <v>792</v>
      </c>
      <c r="EC826">
        <v>67.319999999999993</v>
      </c>
      <c r="ED826">
        <v>74.63</v>
      </c>
      <c r="EE826">
        <v>61</v>
      </c>
      <c r="EF826">
        <v>69</v>
      </c>
      <c r="EG826" s="41">
        <f t="shared" si="276"/>
        <v>8.6280056577086275E-2</v>
      </c>
      <c r="EH826" s="43">
        <f t="shared" si="277"/>
        <v>0.91287878787878785</v>
      </c>
      <c r="EI826" s="44">
        <f t="shared" si="278"/>
        <v>0.99915884445587411</v>
      </c>
      <c r="EJ826">
        <v>1250</v>
      </c>
      <c r="EK826">
        <v>1425</v>
      </c>
      <c r="EL826">
        <v>956</v>
      </c>
      <c r="EM826">
        <v>1064</v>
      </c>
      <c r="EN826">
        <v>708</v>
      </c>
      <c r="EO826">
        <v>790</v>
      </c>
      <c r="EP826">
        <v>61</v>
      </c>
      <c r="EQ826">
        <v>68</v>
      </c>
      <c r="ER826">
        <v>644</v>
      </c>
      <c r="ES826">
        <v>759</v>
      </c>
      <c r="ET826">
        <v>280</v>
      </c>
      <c r="EU826">
        <v>311</v>
      </c>
      <c r="EV826">
        <v>33</v>
      </c>
      <c r="EW826">
        <v>39</v>
      </c>
      <c r="EX826">
        <v>83</v>
      </c>
      <c r="EY826">
        <v>64</v>
      </c>
      <c r="EZ826">
        <v>0</v>
      </c>
      <c r="FA826">
        <v>3.5</v>
      </c>
      <c r="FB826">
        <v>3.5</v>
      </c>
      <c r="FC826" s="20">
        <v>20.95</v>
      </c>
      <c r="FD826" s="26">
        <f t="shared" si="279"/>
        <v>0.33253968253968252</v>
      </c>
      <c r="FE826">
        <v>1.2002999999999999</v>
      </c>
      <c r="FF826">
        <v>-0.09</v>
      </c>
      <c r="FG826">
        <v>-0.06</v>
      </c>
      <c r="FH826">
        <v>-0.16</v>
      </c>
      <c r="FL826" s="42">
        <f t="shared" si="280"/>
        <v>413</v>
      </c>
      <c r="FM826" s="20">
        <f t="shared" si="281"/>
        <v>15.588235294117647</v>
      </c>
      <c r="FN826" s="41">
        <v>2.31393298E-2</v>
      </c>
      <c r="FO826" s="20">
        <f t="shared" si="282"/>
        <v>9.6</v>
      </c>
      <c r="FP826" s="20">
        <f t="shared" si="283"/>
        <v>12.2956</v>
      </c>
      <c r="FQ826" s="20">
        <f t="shared" si="284"/>
        <v>116.17524691581346</v>
      </c>
      <c r="FR826">
        <v>4</v>
      </c>
      <c r="FS826" t="s">
        <v>189</v>
      </c>
      <c r="FT826">
        <v>195</v>
      </c>
      <c r="FV826" t="s">
        <v>711</v>
      </c>
      <c r="FW826" s="45">
        <v>4500000</v>
      </c>
      <c r="FX826" s="45">
        <v>4166667</v>
      </c>
      <c r="FY826">
        <v>416</v>
      </c>
      <c r="FZ826">
        <v>17</v>
      </c>
      <c r="GA826">
        <v>84</v>
      </c>
      <c r="GB826">
        <v>101</v>
      </c>
      <c r="GC826">
        <v>44</v>
      </c>
      <c r="GD826">
        <v>244</v>
      </c>
      <c r="GE826">
        <v>451</v>
      </c>
      <c r="GF826">
        <v>8633</v>
      </c>
      <c r="GG826">
        <v>2.5</v>
      </c>
      <c r="GH826">
        <v>24.7</v>
      </c>
      <c r="GI826">
        <v>27.2</v>
      </c>
      <c r="GJ826" s="42">
        <f t="shared" si="285"/>
        <v>9.6</v>
      </c>
    </row>
    <row r="827" spans="1:192" x14ac:dyDescent="0.45">
      <c r="A827" s="40">
        <v>35432</v>
      </c>
      <c r="B827" t="s">
        <v>3495</v>
      </c>
      <c r="D827" t="s">
        <v>223</v>
      </c>
      <c r="E827" t="s">
        <v>223</v>
      </c>
      <c r="F827">
        <v>77</v>
      </c>
      <c r="G827">
        <v>192</v>
      </c>
      <c r="H827">
        <v>2015</v>
      </c>
      <c r="I827">
        <v>1</v>
      </c>
      <c r="J827">
        <v>29</v>
      </c>
      <c r="K827" t="s">
        <v>92</v>
      </c>
      <c r="L827">
        <v>2016</v>
      </c>
      <c r="M827">
        <v>21</v>
      </c>
      <c r="N827">
        <v>2</v>
      </c>
      <c r="O827">
        <v>8478506</v>
      </c>
      <c r="P827" t="s">
        <v>4010</v>
      </c>
      <c r="Q827" t="s">
        <v>4011</v>
      </c>
      <c r="R827" t="s">
        <v>4012</v>
      </c>
      <c r="S827" t="s">
        <v>1828</v>
      </c>
      <c r="T827" t="s">
        <v>720</v>
      </c>
      <c r="U827" t="s">
        <v>159</v>
      </c>
      <c r="V827">
        <v>14</v>
      </c>
      <c r="W827">
        <v>0</v>
      </c>
      <c r="X827">
        <v>2</v>
      </c>
      <c r="Y827">
        <v>0</v>
      </c>
      <c r="Z827">
        <v>2</v>
      </c>
      <c r="AA827">
        <v>26</v>
      </c>
      <c r="AB827">
        <v>80</v>
      </c>
      <c r="AC827" s="26">
        <f t="shared" si="264"/>
        <v>0.14285714285714285</v>
      </c>
      <c r="AD827" s="20">
        <f t="shared" si="265"/>
        <v>-5</v>
      </c>
      <c r="AE827" s="20">
        <v>0.61</v>
      </c>
      <c r="AF827">
        <v>0</v>
      </c>
      <c r="AG827">
        <v>0.1</v>
      </c>
      <c r="AH827">
        <v>4</v>
      </c>
      <c r="AI827">
        <v>209</v>
      </c>
      <c r="AJ827">
        <v>9517</v>
      </c>
      <c r="AK827" s="20">
        <v>158.61666666667</v>
      </c>
      <c r="AL827">
        <v>158.62</v>
      </c>
      <c r="AM827">
        <v>159</v>
      </c>
      <c r="AN827" s="26">
        <f t="shared" si="266"/>
        <v>11.329761904761906</v>
      </c>
      <c r="AO827">
        <v>19.25</v>
      </c>
      <c r="AP827" s="41">
        <f t="shared" si="267"/>
        <v>0.4</v>
      </c>
      <c r="AQ827">
        <v>26</v>
      </c>
      <c r="AR827">
        <v>26</v>
      </c>
      <c r="AS827">
        <v>26</v>
      </c>
      <c r="AT827">
        <v>19</v>
      </c>
      <c r="AU827">
        <v>19</v>
      </c>
      <c r="AV827">
        <v>18</v>
      </c>
      <c r="AW827">
        <v>7</v>
      </c>
      <c r="AX827">
        <v>0</v>
      </c>
      <c r="AY827">
        <v>0</v>
      </c>
      <c r="AZ827">
        <v>2</v>
      </c>
      <c r="BA827" s="42">
        <f t="shared" si="268"/>
        <v>2</v>
      </c>
      <c r="BB827">
        <v>0.45</v>
      </c>
      <c r="BC827">
        <v>49</v>
      </c>
      <c r="BD827" s="20">
        <v>0</v>
      </c>
      <c r="BE827" s="20">
        <f t="shared" si="269"/>
        <v>26</v>
      </c>
      <c r="BF827" s="20">
        <f t="shared" si="270"/>
        <v>9.8348253688059515</v>
      </c>
      <c r="BG827">
        <v>54</v>
      </c>
      <c r="BH827">
        <v>41</v>
      </c>
      <c r="BI827">
        <v>44</v>
      </c>
      <c r="BJ827" s="41">
        <f t="shared" si="271"/>
        <v>0.55102040816326525</v>
      </c>
      <c r="BK827">
        <v>10</v>
      </c>
      <c r="BL827">
        <v>10</v>
      </c>
      <c r="BM827">
        <v>11</v>
      </c>
      <c r="BN827" s="42">
        <f t="shared" si="272"/>
        <v>-1</v>
      </c>
      <c r="BO827">
        <v>1</v>
      </c>
      <c r="BP827">
        <v>4</v>
      </c>
      <c r="BQ827">
        <v>2</v>
      </c>
      <c r="BR827">
        <v>10</v>
      </c>
      <c r="BS827" s="41">
        <f t="shared" si="273"/>
        <v>7.3529411764705885E-2</v>
      </c>
      <c r="BT827">
        <v>0</v>
      </c>
      <c r="BU827">
        <v>0</v>
      </c>
      <c r="BV827" s="41">
        <f t="shared" si="274"/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4</v>
      </c>
      <c r="DD827">
        <v>5</v>
      </c>
      <c r="DE827">
        <v>0</v>
      </c>
      <c r="DF827">
        <v>0</v>
      </c>
      <c r="DG827">
        <v>9</v>
      </c>
      <c r="DH827">
        <v>2</v>
      </c>
      <c r="DI827">
        <v>0</v>
      </c>
      <c r="DJ827">
        <v>2</v>
      </c>
      <c r="DK827">
        <v>2</v>
      </c>
      <c r="DL827">
        <v>0</v>
      </c>
      <c r="DM827">
        <v>0</v>
      </c>
      <c r="DN827">
        <v>0</v>
      </c>
      <c r="DO827">
        <v>0</v>
      </c>
      <c r="DP827" s="42">
        <f t="shared" si="275"/>
        <v>-2</v>
      </c>
      <c r="DQ827" s="20">
        <v>-1.282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158</v>
      </c>
      <c r="DX827">
        <v>172</v>
      </c>
      <c r="DY827">
        <v>118</v>
      </c>
      <c r="DZ827">
        <v>126</v>
      </c>
      <c r="EA827">
        <v>90</v>
      </c>
      <c r="EB827">
        <v>88</v>
      </c>
      <c r="EC827">
        <v>8.81</v>
      </c>
      <c r="ED827">
        <v>7.39</v>
      </c>
      <c r="EE827">
        <v>5</v>
      </c>
      <c r="EF827">
        <v>4</v>
      </c>
      <c r="EG827" s="41">
        <f t="shared" si="276"/>
        <v>5.5555555555555552E-2</v>
      </c>
      <c r="EH827" s="43">
        <f t="shared" si="277"/>
        <v>0.95454545454545459</v>
      </c>
      <c r="EI827" s="44">
        <f t="shared" si="278"/>
        <v>1.0101010101010102</v>
      </c>
      <c r="EJ827">
        <v>156</v>
      </c>
      <c r="EK827">
        <v>173</v>
      </c>
      <c r="EL827">
        <v>117</v>
      </c>
      <c r="EM827">
        <v>127</v>
      </c>
      <c r="EN827">
        <v>90</v>
      </c>
      <c r="EO827">
        <v>89</v>
      </c>
      <c r="EP827">
        <v>5</v>
      </c>
      <c r="EQ827">
        <v>5</v>
      </c>
      <c r="ER827">
        <v>82</v>
      </c>
      <c r="ES827">
        <v>79</v>
      </c>
      <c r="ET827">
        <v>33</v>
      </c>
      <c r="EU827">
        <v>36</v>
      </c>
      <c r="EV827">
        <v>3</v>
      </c>
      <c r="EW827">
        <v>2</v>
      </c>
      <c r="EX827">
        <v>7</v>
      </c>
      <c r="EY827">
        <v>8</v>
      </c>
      <c r="EZ827">
        <v>0</v>
      </c>
      <c r="FA827">
        <v>0.30000000000000004</v>
      </c>
      <c r="FB827">
        <v>0.30000000000000004</v>
      </c>
      <c r="FC827" s="20">
        <v>2</v>
      </c>
      <c r="FD827" s="26">
        <f t="shared" si="279"/>
        <v>0.14285714285714285</v>
      </c>
      <c r="FE827">
        <v>4.0000000000000001E-3</v>
      </c>
      <c r="FF827">
        <v>0.21</v>
      </c>
      <c r="FG827">
        <v>-7.0000000000000007E-2</v>
      </c>
      <c r="FH827">
        <v>0.14000000000000001</v>
      </c>
      <c r="FL827" s="42">
        <f t="shared" si="280"/>
        <v>24</v>
      </c>
      <c r="FM827" s="20">
        <f t="shared" si="281"/>
        <v>6</v>
      </c>
      <c r="FN827" s="41">
        <v>0</v>
      </c>
      <c r="FO827" s="20">
        <f t="shared" si="282"/>
        <v>1.6</v>
      </c>
      <c r="FP827" s="20">
        <f t="shared" si="283"/>
        <v>1.7436</v>
      </c>
      <c r="FQ827" s="20">
        <f t="shared" si="284"/>
        <v>124.82662968099861</v>
      </c>
      <c r="FR827">
        <v>4</v>
      </c>
      <c r="FS827" t="s">
        <v>189</v>
      </c>
      <c r="FT827">
        <v>195</v>
      </c>
      <c r="FV827" t="s">
        <v>751</v>
      </c>
      <c r="FW827" s="45">
        <v>925000</v>
      </c>
      <c r="FX827" s="45">
        <v>894166</v>
      </c>
      <c r="FY827">
        <v>16</v>
      </c>
      <c r="FZ827">
        <v>0</v>
      </c>
      <c r="GA827">
        <v>3</v>
      </c>
      <c r="GB827">
        <v>3</v>
      </c>
      <c r="GC827">
        <v>-2</v>
      </c>
      <c r="GD827">
        <v>4</v>
      </c>
      <c r="GE827">
        <v>21</v>
      </c>
      <c r="GF827">
        <v>193</v>
      </c>
      <c r="GG827">
        <v>0.1</v>
      </c>
      <c r="GH827">
        <v>0.2</v>
      </c>
      <c r="GI827">
        <v>0.30000000000000004</v>
      </c>
      <c r="GJ827" s="42">
        <f t="shared" si="285"/>
        <v>1.6</v>
      </c>
    </row>
    <row r="828" spans="1:192" x14ac:dyDescent="0.45">
      <c r="A828" s="40">
        <v>34077</v>
      </c>
      <c r="B828" t="s">
        <v>4013</v>
      </c>
      <c r="D828" t="s">
        <v>223</v>
      </c>
      <c r="E828" t="s">
        <v>223</v>
      </c>
      <c r="F828">
        <v>74</v>
      </c>
      <c r="G828">
        <v>227</v>
      </c>
      <c r="H828">
        <v>2011</v>
      </c>
      <c r="I828">
        <v>1</v>
      </c>
      <c r="J828">
        <v>6</v>
      </c>
      <c r="K828" t="s">
        <v>202</v>
      </c>
      <c r="L828">
        <v>2011</v>
      </c>
      <c r="M828">
        <v>24</v>
      </c>
      <c r="N828">
        <v>7</v>
      </c>
      <c r="O828">
        <v>8476459</v>
      </c>
      <c r="P828" t="s">
        <v>4014</v>
      </c>
      <c r="Q828" t="s">
        <v>4015</v>
      </c>
      <c r="R828" t="s">
        <v>4016</v>
      </c>
      <c r="S828" t="s">
        <v>4017</v>
      </c>
      <c r="T828" t="s">
        <v>716</v>
      </c>
      <c r="U828" t="s">
        <v>279</v>
      </c>
      <c r="V828">
        <v>72</v>
      </c>
      <c r="W828">
        <v>27</v>
      </c>
      <c r="X828">
        <v>20</v>
      </c>
      <c r="Y828">
        <v>10</v>
      </c>
      <c r="Z828">
        <v>47</v>
      </c>
      <c r="AA828">
        <v>2</v>
      </c>
      <c r="AB828">
        <v>6</v>
      </c>
      <c r="AC828" s="26">
        <f t="shared" si="264"/>
        <v>0.65277777777777779</v>
      </c>
      <c r="AD828" s="20">
        <f t="shared" si="265"/>
        <v>6.8338278931750764</v>
      </c>
      <c r="AE828" s="20">
        <v>19.484000000000002</v>
      </c>
      <c r="AF828">
        <v>-23</v>
      </c>
      <c r="AG828">
        <v>6.2</v>
      </c>
      <c r="AH828">
        <v>14</v>
      </c>
      <c r="AI828">
        <v>1799</v>
      </c>
      <c r="AJ828">
        <v>77609</v>
      </c>
      <c r="AK828" s="20">
        <v>1293.4833333332999</v>
      </c>
      <c r="AL828">
        <v>1293.27</v>
      </c>
      <c r="AM828">
        <v>1293</v>
      </c>
      <c r="AN828" s="26">
        <f t="shared" si="266"/>
        <v>17.965046296296297</v>
      </c>
      <c r="AO828">
        <v>29.67</v>
      </c>
      <c r="AP828" s="41">
        <f t="shared" si="267"/>
        <v>0.6619718309859155</v>
      </c>
      <c r="AQ828">
        <v>367</v>
      </c>
      <c r="AR828">
        <v>367</v>
      </c>
      <c r="AS828">
        <v>367</v>
      </c>
      <c r="AT828">
        <v>298</v>
      </c>
      <c r="AU828">
        <v>298</v>
      </c>
      <c r="AV828">
        <v>212</v>
      </c>
      <c r="AW828">
        <v>200</v>
      </c>
      <c r="AX828">
        <v>92</v>
      </c>
      <c r="AY828">
        <v>7</v>
      </c>
      <c r="AZ828">
        <v>19</v>
      </c>
      <c r="BA828" s="42">
        <f t="shared" si="268"/>
        <v>26</v>
      </c>
      <c r="BB828">
        <v>23.01</v>
      </c>
      <c r="BC828">
        <v>29.863199999999999</v>
      </c>
      <c r="BD828" s="20">
        <v>225.6</v>
      </c>
      <c r="BE828" s="20">
        <f t="shared" si="269"/>
        <v>592.6</v>
      </c>
      <c r="BF828" s="20">
        <f t="shared" si="270"/>
        <v>27.493098888863116</v>
      </c>
      <c r="BG828">
        <v>622</v>
      </c>
      <c r="BH828">
        <v>424</v>
      </c>
      <c r="BI828">
        <v>465</v>
      </c>
      <c r="BJ828" s="41">
        <f t="shared" si="271"/>
        <v>0.57221711131554742</v>
      </c>
      <c r="BK828">
        <v>92</v>
      </c>
      <c r="BL828">
        <v>92</v>
      </c>
      <c r="BM828">
        <v>91</v>
      </c>
      <c r="BN828" s="42">
        <f t="shared" si="272"/>
        <v>1</v>
      </c>
      <c r="BO828">
        <v>86</v>
      </c>
      <c r="BP828">
        <v>63</v>
      </c>
      <c r="BQ828">
        <v>49</v>
      </c>
      <c r="BR828">
        <v>64</v>
      </c>
      <c r="BS828" s="41">
        <f t="shared" si="273"/>
        <v>6.9489685124864281E-2</v>
      </c>
      <c r="BT828">
        <v>654</v>
      </c>
      <c r="BU828">
        <v>633</v>
      </c>
      <c r="BV828" s="41">
        <f t="shared" si="274"/>
        <v>0.50815850815850816</v>
      </c>
      <c r="BW828">
        <v>213</v>
      </c>
      <c r="BX828">
        <v>207</v>
      </c>
      <c r="BY828">
        <v>208</v>
      </c>
      <c r="BZ828">
        <v>181</v>
      </c>
      <c r="CA828">
        <v>233</v>
      </c>
      <c r="CB828">
        <v>244</v>
      </c>
      <c r="CC828">
        <v>203</v>
      </c>
      <c r="CD828">
        <v>191</v>
      </c>
      <c r="CE828">
        <v>216</v>
      </c>
      <c r="CF828">
        <v>226</v>
      </c>
      <c r="CG828">
        <v>389</v>
      </c>
      <c r="CH828">
        <v>372</v>
      </c>
      <c r="CI828">
        <v>0</v>
      </c>
      <c r="CJ828">
        <v>1</v>
      </c>
      <c r="CK828">
        <v>2</v>
      </c>
      <c r="CL828">
        <v>4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3</v>
      </c>
      <c r="CS828">
        <v>6</v>
      </c>
      <c r="CT828">
        <v>4</v>
      </c>
      <c r="CU828">
        <v>0</v>
      </c>
      <c r="CV828">
        <v>12</v>
      </c>
      <c r="CW828">
        <v>0</v>
      </c>
      <c r="CX828">
        <v>6</v>
      </c>
      <c r="CY828">
        <v>12</v>
      </c>
      <c r="CZ828">
        <v>68</v>
      </c>
      <c r="DA828">
        <v>17</v>
      </c>
      <c r="DB828">
        <v>5</v>
      </c>
      <c r="DC828">
        <v>34</v>
      </c>
      <c r="DD828">
        <v>32</v>
      </c>
      <c r="DE828">
        <v>17</v>
      </c>
      <c r="DF828">
        <v>0</v>
      </c>
      <c r="DG828">
        <v>107</v>
      </c>
      <c r="DH828">
        <v>7</v>
      </c>
      <c r="DI828">
        <v>17</v>
      </c>
      <c r="DJ828">
        <v>7</v>
      </c>
      <c r="DK828">
        <v>7</v>
      </c>
      <c r="DL828">
        <v>0</v>
      </c>
      <c r="DM828">
        <v>17</v>
      </c>
      <c r="DN828">
        <v>17</v>
      </c>
      <c r="DO828">
        <v>0</v>
      </c>
      <c r="DP828" s="42">
        <f t="shared" si="275"/>
        <v>10</v>
      </c>
      <c r="DQ828" s="20">
        <v>6.3470000000000004</v>
      </c>
      <c r="DR828">
        <v>7</v>
      </c>
      <c r="DS828">
        <v>0</v>
      </c>
      <c r="DT828">
        <v>0</v>
      </c>
      <c r="DU828">
        <v>0</v>
      </c>
      <c r="DV828">
        <v>0</v>
      </c>
      <c r="DW828">
        <v>1464</v>
      </c>
      <c r="DX828">
        <v>1150</v>
      </c>
      <c r="DY828">
        <v>1123</v>
      </c>
      <c r="DZ828">
        <v>857</v>
      </c>
      <c r="EA828">
        <v>802</v>
      </c>
      <c r="EB828">
        <v>616</v>
      </c>
      <c r="EC828">
        <v>84.93</v>
      </c>
      <c r="ED828">
        <v>59.03</v>
      </c>
      <c r="EE828">
        <v>71</v>
      </c>
      <c r="EF828">
        <v>72</v>
      </c>
      <c r="EG828" s="41">
        <f t="shared" si="276"/>
        <v>8.8528678304239397E-2</v>
      </c>
      <c r="EH828" s="43">
        <f t="shared" si="277"/>
        <v>0.88311688311688308</v>
      </c>
      <c r="EI828" s="44">
        <f t="shared" si="278"/>
        <v>0.97164556142112246</v>
      </c>
      <c r="EJ828">
        <v>1468</v>
      </c>
      <c r="EK828">
        <v>1150</v>
      </c>
      <c r="EL828">
        <v>1127</v>
      </c>
      <c r="EM828">
        <v>858</v>
      </c>
      <c r="EN828">
        <v>805</v>
      </c>
      <c r="EO828">
        <v>618</v>
      </c>
      <c r="EP828">
        <v>72</v>
      </c>
      <c r="EQ828">
        <v>73</v>
      </c>
      <c r="ER828">
        <v>771</v>
      </c>
      <c r="ES828">
        <v>560</v>
      </c>
      <c r="ET828">
        <v>339</v>
      </c>
      <c r="EU828">
        <v>217</v>
      </c>
      <c r="EV828">
        <v>45</v>
      </c>
      <c r="EW828">
        <v>31</v>
      </c>
      <c r="EX828">
        <v>58</v>
      </c>
      <c r="EY828">
        <v>88</v>
      </c>
      <c r="EZ828">
        <v>4</v>
      </c>
      <c r="FA828">
        <v>0.7</v>
      </c>
      <c r="FB828">
        <v>4.7</v>
      </c>
      <c r="FC828" s="20">
        <v>53.77</v>
      </c>
      <c r="FD828" s="26">
        <f t="shared" si="279"/>
        <v>0.74680555555555561</v>
      </c>
      <c r="FE828">
        <v>6.9306000000000001</v>
      </c>
      <c r="FF828">
        <v>1.96</v>
      </c>
      <c r="FG828">
        <v>0.05</v>
      </c>
      <c r="FH828">
        <v>2.0099999999999998</v>
      </c>
      <c r="FI828">
        <v>7</v>
      </c>
      <c r="FJ828">
        <v>3</v>
      </c>
      <c r="FK828">
        <v>1</v>
      </c>
      <c r="FL828" s="42">
        <f t="shared" si="280"/>
        <v>170</v>
      </c>
      <c r="FM828" s="20">
        <f t="shared" si="281"/>
        <v>20.142857142857142</v>
      </c>
      <c r="FN828" s="41">
        <v>0.15298507459999999</v>
      </c>
      <c r="FO828" s="20">
        <f t="shared" si="282"/>
        <v>45.6</v>
      </c>
      <c r="FP828" s="20">
        <f t="shared" si="283"/>
        <v>48.269399999999997</v>
      </c>
      <c r="FQ828" s="20">
        <f t="shared" si="284"/>
        <v>121.27397991138741</v>
      </c>
      <c r="FR828">
        <v>4</v>
      </c>
      <c r="FS828" t="s">
        <v>455</v>
      </c>
      <c r="FT828">
        <v>195</v>
      </c>
      <c r="FV828" t="s">
        <v>711</v>
      </c>
      <c r="FW828" s="45">
        <v>6000000</v>
      </c>
      <c r="FX828" s="45">
        <v>5350000</v>
      </c>
      <c r="FY828">
        <v>409</v>
      </c>
      <c r="FZ828">
        <v>105</v>
      </c>
      <c r="GA828">
        <v>130</v>
      </c>
      <c r="GB828">
        <v>235</v>
      </c>
      <c r="GC828">
        <v>-25</v>
      </c>
      <c r="GD828">
        <v>94</v>
      </c>
      <c r="GE828">
        <v>920</v>
      </c>
      <c r="GF828">
        <v>6678</v>
      </c>
      <c r="GG828">
        <v>19.3</v>
      </c>
      <c r="GH828">
        <v>5.6</v>
      </c>
      <c r="GI828">
        <v>24.9</v>
      </c>
      <c r="GJ828" s="42">
        <f t="shared" si="285"/>
        <v>45.6</v>
      </c>
    </row>
    <row r="829" spans="1:192" x14ac:dyDescent="0.45">
      <c r="A829" s="40">
        <v>34043</v>
      </c>
      <c r="B829" t="s">
        <v>1078</v>
      </c>
      <c r="C829" t="s">
        <v>145</v>
      </c>
      <c r="D829" t="s">
        <v>91</v>
      </c>
      <c r="E829" t="s">
        <v>91</v>
      </c>
      <c r="F829">
        <v>75</v>
      </c>
      <c r="G829">
        <v>207</v>
      </c>
      <c r="H829">
        <v>2011</v>
      </c>
      <c r="I829">
        <v>1</v>
      </c>
      <c r="J829">
        <v>7</v>
      </c>
      <c r="K829" t="s">
        <v>202</v>
      </c>
      <c r="L829">
        <v>2011</v>
      </c>
      <c r="M829">
        <v>24</v>
      </c>
      <c r="N829">
        <v>7</v>
      </c>
      <c r="O829">
        <v>8476460</v>
      </c>
      <c r="P829" t="s">
        <v>4018</v>
      </c>
      <c r="Q829" t="s">
        <v>4019</v>
      </c>
      <c r="R829" t="s">
        <v>4020</v>
      </c>
      <c r="S829" t="s">
        <v>884</v>
      </c>
      <c r="T829" t="s">
        <v>716</v>
      </c>
      <c r="U829" t="s">
        <v>285</v>
      </c>
      <c r="V829">
        <v>60</v>
      </c>
      <c r="W829">
        <v>23</v>
      </c>
      <c r="X829">
        <v>37</v>
      </c>
      <c r="Y829">
        <v>24</v>
      </c>
      <c r="Z829">
        <v>60</v>
      </c>
      <c r="AA829">
        <v>3</v>
      </c>
      <c r="AB829">
        <v>31</v>
      </c>
      <c r="AC829" s="26">
        <f t="shared" si="264"/>
        <v>1</v>
      </c>
      <c r="AD829" s="20">
        <f t="shared" si="265"/>
        <v>15.490196078431374</v>
      </c>
      <c r="AE829" s="20">
        <v>22.431999999999999</v>
      </c>
      <c r="AF829">
        <v>19</v>
      </c>
      <c r="AG829">
        <v>12.3</v>
      </c>
      <c r="AH829">
        <v>18</v>
      </c>
      <c r="AI829">
        <v>1475</v>
      </c>
      <c r="AJ829">
        <v>74442</v>
      </c>
      <c r="AK829" s="20">
        <v>1240.7</v>
      </c>
      <c r="AL829">
        <v>1240.7</v>
      </c>
      <c r="AM829">
        <v>1241</v>
      </c>
      <c r="AN829" s="26">
        <f t="shared" si="266"/>
        <v>20.678333333333335</v>
      </c>
      <c r="AO829">
        <v>34.22</v>
      </c>
      <c r="AP829" s="41">
        <f t="shared" si="267"/>
        <v>0.63157894736842102</v>
      </c>
      <c r="AQ829">
        <v>216</v>
      </c>
      <c r="AR829">
        <v>216</v>
      </c>
      <c r="AS829">
        <v>216</v>
      </c>
      <c r="AT829">
        <v>176</v>
      </c>
      <c r="AU829">
        <v>176</v>
      </c>
      <c r="AV829">
        <v>125</v>
      </c>
      <c r="AW829">
        <v>163</v>
      </c>
      <c r="AX829">
        <v>74</v>
      </c>
      <c r="AY829">
        <v>5</v>
      </c>
      <c r="AZ829">
        <v>12</v>
      </c>
      <c r="BA829" s="42">
        <f t="shared" si="268"/>
        <v>17</v>
      </c>
      <c r="BB829">
        <v>17.43</v>
      </c>
      <c r="BC829">
        <v>25.32</v>
      </c>
      <c r="BD829" s="20">
        <v>403.3</v>
      </c>
      <c r="BE829" s="20">
        <f t="shared" si="269"/>
        <v>619.29999999999995</v>
      </c>
      <c r="BF829" s="20">
        <f t="shared" si="270"/>
        <v>29.949222213266701</v>
      </c>
      <c r="BG829">
        <v>536</v>
      </c>
      <c r="BH829">
        <v>412</v>
      </c>
      <c r="BI829">
        <v>352</v>
      </c>
      <c r="BJ829" s="41">
        <f t="shared" si="271"/>
        <v>0.60360360360360366</v>
      </c>
      <c r="BK829">
        <v>57</v>
      </c>
      <c r="BL829">
        <v>56</v>
      </c>
      <c r="BM829">
        <v>105</v>
      </c>
      <c r="BN829" s="42">
        <f t="shared" si="272"/>
        <v>-49</v>
      </c>
      <c r="BO829">
        <v>51</v>
      </c>
      <c r="BP829">
        <v>33</v>
      </c>
      <c r="BQ829">
        <v>47</v>
      </c>
      <c r="BR829">
        <v>31</v>
      </c>
      <c r="BS829" s="41">
        <f t="shared" si="273"/>
        <v>3.5388127853881277E-2</v>
      </c>
      <c r="BT829">
        <v>594</v>
      </c>
      <c r="BU829">
        <v>565</v>
      </c>
      <c r="BV829" s="41">
        <f t="shared" si="274"/>
        <v>0.51251078515962034</v>
      </c>
      <c r="BW829">
        <v>157</v>
      </c>
      <c r="BX829">
        <v>163</v>
      </c>
      <c r="BY829">
        <v>194</v>
      </c>
      <c r="BZ829">
        <v>196</v>
      </c>
      <c r="CA829">
        <v>243</v>
      </c>
      <c r="CB829">
        <v>206</v>
      </c>
      <c r="CC829">
        <v>148</v>
      </c>
      <c r="CD829">
        <v>173</v>
      </c>
      <c r="CE829">
        <v>209</v>
      </c>
      <c r="CF829">
        <v>194</v>
      </c>
      <c r="CG829">
        <v>342</v>
      </c>
      <c r="CH829">
        <v>325</v>
      </c>
      <c r="CI829">
        <v>1</v>
      </c>
      <c r="CJ829">
        <v>0</v>
      </c>
      <c r="CK829">
        <v>5</v>
      </c>
      <c r="CL829">
        <v>3</v>
      </c>
      <c r="CM829">
        <v>2</v>
      </c>
      <c r="CN829">
        <v>0</v>
      </c>
      <c r="CO829">
        <v>0</v>
      </c>
      <c r="CP829">
        <v>1</v>
      </c>
      <c r="CQ829">
        <v>1</v>
      </c>
      <c r="CR829">
        <v>4</v>
      </c>
      <c r="CS829">
        <v>8</v>
      </c>
      <c r="CT829">
        <v>0</v>
      </c>
      <c r="CU829">
        <v>0</v>
      </c>
      <c r="CV829">
        <v>9</v>
      </c>
      <c r="CW829">
        <v>1</v>
      </c>
      <c r="CX829">
        <v>6</v>
      </c>
      <c r="CY829">
        <v>10</v>
      </c>
      <c r="CZ829">
        <v>34</v>
      </c>
      <c r="DA829">
        <v>10</v>
      </c>
      <c r="DB829">
        <v>6</v>
      </c>
      <c r="DC829">
        <v>15</v>
      </c>
      <c r="DD829">
        <v>18</v>
      </c>
      <c r="DE829">
        <v>6</v>
      </c>
      <c r="DF829">
        <v>0</v>
      </c>
      <c r="DG829">
        <v>70</v>
      </c>
      <c r="DH829">
        <v>9</v>
      </c>
      <c r="DI829">
        <v>15</v>
      </c>
      <c r="DJ829">
        <v>9</v>
      </c>
      <c r="DK829">
        <v>9</v>
      </c>
      <c r="DL829">
        <v>0</v>
      </c>
      <c r="DM829">
        <v>15</v>
      </c>
      <c r="DN829">
        <v>15</v>
      </c>
      <c r="DO829">
        <v>0</v>
      </c>
      <c r="DP829" s="42">
        <f t="shared" si="275"/>
        <v>6</v>
      </c>
      <c r="DQ829" s="20">
        <v>1.3180000000000001</v>
      </c>
      <c r="DR829">
        <v>9</v>
      </c>
      <c r="DS829">
        <v>0</v>
      </c>
      <c r="DT829">
        <v>0</v>
      </c>
      <c r="DU829">
        <v>0</v>
      </c>
      <c r="DV829">
        <v>0</v>
      </c>
      <c r="DW829">
        <v>1342</v>
      </c>
      <c r="DX829">
        <v>1128</v>
      </c>
      <c r="DY829">
        <v>1047</v>
      </c>
      <c r="DZ829">
        <v>845</v>
      </c>
      <c r="EA829">
        <v>777</v>
      </c>
      <c r="EB829">
        <v>604</v>
      </c>
      <c r="EC829">
        <v>76.540000000000006</v>
      </c>
      <c r="ED829">
        <v>54.04</v>
      </c>
      <c r="EE829">
        <v>95</v>
      </c>
      <c r="EF829">
        <v>51</v>
      </c>
      <c r="EG829" s="41">
        <f t="shared" si="276"/>
        <v>0.12226512226512226</v>
      </c>
      <c r="EH829" s="43">
        <f t="shared" si="277"/>
        <v>0.91556291390728473</v>
      </c>
      <c r="EI829" s="44">
        <f t="shared" si="278"/>
        <v>1.037828036172407</v>
      </c>
      <c r="EJ829">
        <v>1345</v>
      </c>
      <c r="EK829">
        <v>1131</v>
      </c>
      <c r="EL829">
        <v>1049</v>
      </c>
      <c r="EM829">
        <v>847</v>
      </c>
      <c r="EN829">
        <v>781</v>
      </c>
      <c r="EO829">
        <v>605</v>
      </c>
      <c r="EP829">
        <v>95</v>
      </c>
      <c r="EQ829">
        <v>51</v>
      </c>
      <c r="ER829">
        <v>714</v>
      </c>
      <c r="ES829">
        <v>549</v>
      </c>
      <c r="ET829">
        <v>271</v>
      </c>
      <c r="EU829">
        <v>192</v>
      </c>
      <c r="EV829">
        <v>33</v>
      </c>
      <c r="EW829">
        <v>28</v>
      </c>
      <c r="EX829">
        <v>91</v>
      </c>
      <c r="EY829">
        <v>70</v>
      </c>
      <c r="EZ829">
        <v>5.0999999999999996</v>
      </c>
      <c r="FA829">
        <v>2</v>
      </c>
      <c r="FB829">
        <v>7</v>
      </c>
      <c r="FC829" s="20">
        <v>57.31</v>
      </c>
      <c r="FD829" s="26">
        <f t="shared" si="279"/>
        <v>0.95516666666666672</v>
      </c>
      <c r="FE829">
        <v>8.7980999999999998</v>
      </c>
      <c r="FF829">
        <v>1.99</v>
      </c>
      <c r="FG829">
        <v>0.01</v>
      </c>
      <c r="FH829">
        <v>1.99</v>
      </c>
      <c r="FI829">
        <v>4</v>
      </c>
      <c r="FJ829">
        <v>3</v>
      </c>
      <c r="FK829">
        <v>1</v>
      </c>
      <c r="FL829" s="42">
        <f t="shared" si="280"/>
        <v>106</v>
      </c>
      <c r="FM829" s="20">
        <f t="shared" si="281"/>
        <v>11.555555555555555</v>
      </c>
      <c r="FN829" s="41">
        <v>0.1257333333</v>
      </c>
      <c r="FO829" s="20">
        <f t="shared" si="282"/>
        <v>58.2</v>
      </c>
      <c r="FP829" s="20">
        <f t="shared" si="283"/>
        <v>60.263599999999997</v>
      </c>
      <c r="FQ829" s="20">
        <f t="shared" si="284"/>
        <v>119.44869831546707</v>
      </c>
      <c r="FR829">
        <v>4</v>
      </c>
      <c r="FS829" t="s">
        <v>189</v>
      </c>
      <c r="FT829">
        <v>195</v>
      </c>
      <c r="FV829" t="s">
        <v>711</v>
      </c>
      <c r="FW829" s="45">
        <v>6750000</v>
      </c>
      <c r="FX829" s="45">
        <v>6125000</v>
      </c>
      <c r="FY829">
        <v>366</v>
      </c>
      <c r="FZ829">
        <v>113</v>
      </c>
      <c r="GA829">
        <v>174</v>
      </c>
      <c r="GB829">
        <v>287</v>
      </c>
      <c r="GC829">
        <v>73</v>
      </c>
      <c r="GD829">
        <v>142</v>
      </c>
      <c r="GE829">
        <v>760</v>
      </c>
      <c r="GF829">
        <v>6859</v>
      </c>
      <c r="GG829">
        <v>25.1</v>
      </c>
      <c r="GH829">
        <v>9.9</v>
      </c>
      <c r="GI829">
        <v>34.9</v>
      </c>
      <c r="GJ829" s="42">
        <f t="shared" si="285"/>
        <v>58.2</v>
      </c>
    </row>
    <row r="830" spans="1:192" x14ac:dyDescent="0.45">
      <c r="A830" s="40">
        <v>33945</v>
      </c>
      <c r="B830" t="s">
        <v>906</v>
      </c>
      <c r="C830" t="s">
        <v>907</v>
      </c>
      <c r="D830" t="s">
        <v>107</v>
      </c>
      <c r="E830" t="s">
        <v>91</v>
      </c>
      <c r="F830">
        <v>75</v>
      </c>
      <c r="G830">
        <v>211</v>
      </c>
      <c r="H830">
        <v>2011</v>
      </c>
      <c r="I830">
        <v>1</v>
      </c>
      <c r="J830">
        <v>8</v>
      </c>
      <c r="K830" t="s">
        <v>92</v>
      </c>
      <c r="L830">
        <v>2011</v>
      </c>
      <c r="M830">
        <v>25</v>
      </c>
      <c r="N830">
        <v>7</v>
      </c>
      <c r="O830">
        <v>8476461</v>
      </c>
      <c r="P830" t="s">
        <v>4021</v>
      </c>
      <c r="Q830" t="s">
        <v>4022</v>
      </c>
      <c r="R830" t="s">
        <v>4023</v>
      </c>
      <c r="S830" t="s">
        <v>2249</v>
      </c>
      <c r="T830" t="s">
        <v>716</v>
      </c>
      <c r="U830" t="s">
        <v>382</v>
      </c>
      <c r="V830">
        <v>82</v>
      </c>
      <c r="W830">
        <v>31</v>
      </c>
      <c r="X830">
        <v>45</v>
      </c>
      <c r="Y830">
        <v>33</v>
      </c>
      <c r="Z830">
        <v>76</v>
      </c>
      <c r="AA830">
        <v>3</v>
      </c>
      <c r="AB830">
        <v>26</v>
      </c>
      <c r="AC830" s="26">
        <f t="shared" si="264"/>
        <v>0.92682926829268297</v>
      </c>
      <c r="AD830" s="20">
        <f t="shared" si="265"/>
        <v>38.35096153846154</v>
      </c>
      <c r="AE830" s="20">
        <v>28.175000000000001</v>
      </c>
      <c r="AF830">
        <v>34</v>
      </c>
      <c r="AG830">
        <v>10.9</v>
      </c>
      <c r="AH830">
        <v>31</v>
      </c>
      <c r="AI830">
        <v>2176</v>
      </c>
      <c r="AJ830">
        <v>106231</v>
      </c>
      <c r="AK830" s="20">
        <v>1770.5166666667001</v>
      </c>
      <c r="AL830">
        <v>1769.73</v>
      </c>
      <c r="AM830">
        <v>1771</v>
      </c>
      <c r="AN830" s="26">
        <f t="shared" si="266"/>
        <v>21.591666666666665</v>
      </c>
      <c r="AO830">
        <v>35.5</v>
      </c>
      <c r="AP830" s="41">
        <f t="shared" si="267"/>
        <v>0.53521126760563376</v>
      </c>
      <c r="AQ830">
        <v>377</v>
      </c>
      <c r="AR830">
        <v>377</v>
      </c>
      <c r="AS830">
        <v>377</v>
      </c>
      <c r="AT830">
        <v>310</v>
      </c>
      <c r="AU830">
        <v>310</v>
      </c>
      <c r="AV830">
        <v>227</v>
      </c>
      <c r="AW830">
        <v>264</v>
      </c>
      <c r="AX830">
        <v>128</v>
      </c>
      <c r="AY830">
        <v>7</v>
      </c>
      <c r="AZ830">
        <v>29</v>
      </c>
      <c r="BA830" s="42">
        <f t="shared" si="268"/>
        <v>36</v>
      </c>
      <c r="BB830">
        <v>32.78</v>
      </c>
      <c r="BC830">
        <v>27.859000000000002</v>
      </c>
      <c r="BD830" s="20">
        <v>408.5</v>
      </c>
      <c r="BE830" s="20">
        <f t="shared" si="269"/>
        <v>785.5</v>
      </c>
      <c r="BF830" s="20">
        <f t="shared" si="270"/>
        <v>26.631181027614382</v>
      </c>
      <c r="BG830">
        <v>682</v>
      </c>
      <c r="BH830">
        <v>548</v>
      </c>
      <c r="BI830">
        <v>730</v>
      </c>
      <c r="BJ830" s="41">
        <f t="shared" si="271"/>
        <v>0.48300283286118978</v>
      </c>
      <c r="BK830">
        <v>74</v>
      </c>
      <c r="BL830">
        <v>74</v>
      </c>
      <c r="BM830">
        <v>125</v>
      </c>
      <c r="BN830" s="42">
        <f t="shared" si="272"/>
        <v>-51</v>
      </c>
      <c r="BO830">
        <v>83</v>
      </c>
      <c r="BP830">
        <v>37</v>
      </c>
      <c r="BQ830">
        <v>48</v>
      </c>
      <c r="BR830">
        <v>44</v>
      </c>
      <c r="BS830" s="41">
        <f t="shared" si="273"/>
        <v>3.7510656436487641E-2</v>
      </c>
      <c r="BT830">
        <v>529</v>
      </c>
      <c r="BU830">
        <v>472</v>
      </c>
      <c r="BV830" s="41">
        <f t="shared" si="274"/>
        <v>0.52847152847152845</v>
      </c>
      <c r="BW830">
        <v>237</v>
      </c>
      <c r="BX830">
        <v>195</v>
      </c>
      <c r="BY830">
        <v>169</v>
      </c>
      <c r="BZ830">
        <v>140</v>
      </c>
      <c r="CA830">
        <v>123</v>
      </c>
      <c r="CB830">
        <v>137</v>
      </c>
      <c r="CC830">
        <v>158</v>
      </c>
      <c r="CD830">
        <v>122</v>
      </c>
      <c r="CE830">
        <v>130</v>
      </c>
      <c r="CF830">
        <v>136</v>
      </c>
      <c r="CG830">
        <v>354</v>
      </c>
      <c r="CH830">
        <v>310</v>
      </c>
      <c r="CI830">
        <v>0</v>
      </c>
      <c r="CJ830">
        <v>2</v>
      </c>
      <c r="CK830">
        <v>4</v>
      </c>
      <c r="CL830">
        <v>6</v>
      </c>
      <c r="CM830">
        <v>2</v>
      </c>
      <c r="CN830">
        <v>0</v>
      </c>
      <c r="CO830">
        <v>0</v>
      </c>
      <c r="CP830">
        <v>0</v>
      </c>
      <c r="CQ830">
        <v>2</v>
      </c>
      <c r="CR830">
        <v>1</v>
      </c>
      <c r="CS830">
        <v>10</v>
      </c>
      <c r="CT830">
        <v>4</v>
      </c>
      <c r="CU830">
        <v>0</v>
      </c>
      <c r="CV830">
        <v>14</v>
      </c>
      <c r="CW830">
        <v>0</v>
      </c>
      <c r="CX830">
        <v>2</v>
      </c>
      <c r="CY830">
        <v>15</v>
      </c>
      <c r="CZ830">
        <v>66</v>
      </c>
      <c r="DA830">
        <v>12</v>
      </c>
      <c r="DB830">
        <v>11</v>
      </c>
      <c r="DC830">
        <v>12</v>
      </c>
      <c r="DD830">
        <v>49</v>
      </c>
      <c r="DE830">
        <v>30</v>
      </c>
      <c r="DF830">
        <v>2</v>
      </c>
      <c r="DG830">
        <v>111</v>
      </c>
      <c r="DH830">
        <v>14</v>
      </c>
      <c r="DI830">
        <v>24</v>
      </c>
      <c r="DJ830">
        <v>14</v>
      </c>
      <c r="DK830">
        <v>13</v>
      </c>
      <c r="DL830">
        <v>1</v>
      </c>
      <c r="DM830">
        <v>24</v>
      </c>
      <c r="DN830">
        <v>23</v>
      </c>
      <c r="DO830">
        <v>1</v>
      </c>
      <c r="DP830" s="42">
        <f t="shared" si="275"/>
        <v>10</v>
      </c>
      <c r="DQ830" s="20">
        <v>7.7850000000000001</v>
      </c>
      <c r="DR830">
        <v>13</v>
      </c>
      <c r="DS830">
        <v>1</v>
      </c>
      <c r="DT830">
        <v>0</v>
      </c>
      <c r="DU830">
        <v>0</v>
      </c>
      <c r="DV830">
        <v>0</v>
      </c>
      <c r="DW830">
        <v>1963</v>
      </c>
      <c r="DX830">
        <v>1507</v>
      </c>
      <c r="DY830">
        <v>1483</v>
      </c>
      <c r="DZ830">
        <v>1129</v>
      </c>
      <c r="EA830">
        <v>1096</v>
      </c>
      <c r="EB830">
        <v>824</v>
      </c>
      <c r="EC830">
        <v>117.55</v>
      </c>
      <c r="ED830">
        <v>83.25</v>
      </c>
      <c r="EE830">
        <v>142</v>
      </c>
      <c r="EF830">
        <v>93</v>
      </c>
      <c r="EG830" s="41">
        <f t="shared" si="276"/>
        <v>0.12956204379562045</v>
      </c>
      <c r="EH830" s="43">
        <f t="shared" si="277"/>
        <v>0.88713592233009708</v>
      </c>
      <c r="EI830" s="44">
        <f t="shared" si="278"/>
        <v>1.0166979661257176</v>
      </c>
      <c r="EJ830">
        <v>1963</v>
      </c>
      <c r="EK830">
        <v>1511</v>
      </c>
      <c r="EL830">
        <v>1482</v>
      </c>
      <c r="EM830">
        <v>1132</v>
      </c>
      <c r="EN830">
        <v>1096</v>
      </c>
      <c r="EO830">
        <v>827</v>
      </c>
      <c r="EP830">
        <v>142</v>
      </c>
      <c r="EQ830">
        <v>92</v>
      </c>
      <c r="ER830">
        <v>1015</v>
      </c>
      <c r="ES830">
        <v>756</v>
      </c>
      <c r="ET830">
        <v>403</v>
      </c>
      <c r="EU830">
        <v>289</v>
      </c>
      <c r="EV830">
        <v>74</v>
      </c>
      <c r="EW830">
        <v>48</v>
      </c>
      <c r="EX830">
        <v>101</v>
      </c>
      <c r="EY830">
        <v>112</v>
      </c>
      <c r="EZ830">
        <v>5.8</v>
      </c>
      <c r="FA830">
        <v>3.2</v>
      </c>
      <c r="FB830">
        <v>9</v>
      </c>
      <c r="FC830" s="20">
        <v>85.92</v>
      </c>
      <c r="FD830" s="26">
        <f t="shared" si="279"/>
        <v>1.0478048780487805</v>
      </c>
      <c r="FE830">
        <v>12.422499999999999</v>
      </c>
      <c r="FF830">
        <v>1.19</v>
      </c>
      <c r="FG830">
        <v>0.64</v>
      </c>
      <c r="FH830">
        <v>1.83</v>
      </c>
      <c r="FI830">
        <v>4</v>
      </c>
      <c r="FJ830">
        <v>1</v>
      </c>
      <c r="FK830">
        <v>1</v>
      </c>
      <c r="FL830" s="42">
        <f t="shared" si="280"/>
        <v>150</v>
      </c>
      <c r="FM830" s="20">
        <f t="shared" si="281"/>
        <v>9.384615384615385</v>
      </c>
      <c r="FN830" s="41">
        <v>0.14220183490000002</v>
      </c>
      <c r="FO830" s="20">
        <f t="shared" si="282"/>
        <v>72.900000000000006</v>
      </c>
      <c r="FP830" s="20">
        <f t="shared" si="283"/>
        <v>77.557000000000002</v>
      </c>
      <c r="FQ830" s="20">
        <f t="shared" si="284"/>
        <v>117.64506450136462</v>
      </c>
      <c r="FV830" t="s">
        <v>711</v>
      </c>
      <c r="FW830" s="45">
        <v>4000000</v>
      </c>
      <c r="FX830" s="45">
        <v>4333333</v>
      </c>
      <c r="FY830">
        <v>498</v>
      </c>
      <c r="FZ830">
        <v>101</v>
      </c>
      <c r="GA830">
        <v>166</v>
      </c>
      <c r="GB830">
        <v>267</v>
      </c>
      <c r="GC830">
        <v>69</v>
      </c>
      <c r="GD830">
        <v>191</v>
      </c>
      <c r="GE830">
        <v>970</v>
      </c>
      <c r="GF830">
        <v>9052</v>
      </c>
      <c r="GG830">
        <v>14.4</v>
      </c>
      <c r="GH830">
        <v>12.7</v>
      </c>
      <c r="GI830">
        <v>27.1</v>
      </c>
      <c r="GJ830" s="42">
        <f t="shared" si="285"/>
        <v>72.900000000000006</v>
      </c>
    </row>
    <row r="831" spans="1:192" x14ac:dyDescent="0.45">
      <c r="A831" s="40">
        <v>34137</v>
      </c>
      <c r="B831" t="s">
        <v>1063</v>
      </c>
      <c r="C831" t="s">
        <v>145</v>
      </c>
      <c r="D831" t="s">
        <v>91</v>
      </c>
      <c r="E831" t="s">
        <v>91</v>
      </c>
      <c r="F831">
        <v>78</v>
      </c>
      <c r="G831">
        <v>210</v>
      </c>
      <c r="H831">
        <v>2011</v>
      </c>
      <c r="I831">
        <v>1</v>
      </c>
      <c r="J831">
        <v>9</v>
      </c>
      <c r="K831" t="s">
        <v>202</v>
      </c>
      <c r="L831">
        <v>2012</v>
      </c>
      <c r="M831">
        <v>24</v>
      </c>
      <c r="N831">
        <v>6</v>
      </c>
      <c r="O831">
        <v>8476462</v>
      </c>
      <c r="P831" t="s">
        <v>4024</v>
      </c>
      <c r="Q831" t="s">
        <v>4025</v>
      </c>
      <c r="R831" t="s">
        <v>1099</v>
      </c>
      <c r="S831" t="s">
        <v>4026</v>
      </c>
      <c r="T831" t="s">
        <v>720</v>
      </c>
      <c r="U831" t="s">
        <v>123</v>
      </c>
      <c r="V831">
        <v>82</v>
      </c>
      <c r="W831">
        <v>17</v>
      </c>
      <c r="X831">
        <v>27</v>
      </c>
      <c r="Y831">
        <v>15</v>
      </c>
      <c r="Z831">
        <v>44</v>
      </c>
      <c r="AA831">
        <v>5</v>
      </c>
      <c r="AB831">
        <v>40</v>
      </c>
      <c r="AC831" s="26">
        <f t="shared" si="264"/>
        <v>0.53658536585365857</v>
      </c>
      <c r="AD831" s="20">
        <f t="shared" si="265"/>
        <v>1.6774193548387117</v>
      </c>
      <c r="AE831" s="20">
        <v>16.318000000000001</v>
      </c>
      <c r="AF831">
        <v>1</v>
      </c>
      <c r="AG831">
        <v>16.2</v>
      </c>
      <c r="AH831">
        <v>64</v>
      </c>
      <c r="AI831">
        <v>2087</v>
      </c>
      <c r="AJ831">
        <v>105932</v>
      </c>
      <c r="AK831" s="20">
        <v>1765.5333333333001</v>
      </c>
      <c r="AL831">
        <v>1765.53</v>
      </c>
      <c r="AM831">
        <v>1766</v>
      </c>
      <c r="AN831" s="26">
        <f t="shared" si="266"/>
        <v>21.53089430894309</v>
      </c>
      <c r="AO831">
        <v>35.799999999999997</v>
      </c>
      <c r="AP831" s="41">
        <f t="shared" si="267"/>
        <v>0.48351648351648352</v>
      </c>
      <c r="AQ831">
        <v>562</v>
      </c>
      <c r="AR831">
        <v>507</v>
      </c>
      <c r="AS831">
        <v>561</v>
      </c>
      <c r="AT831">
        <v>380</v>
      </c>
      <c r="AU831">
        <v>379</v>
      </c>
      <c r="AV831">
        <v>270</v>
      </c>
      <c r="AW831">
        <v>173</v>
      </c>
      <c r="AX831">
        <v>29</v>
      </c>
      <c r="AY831">
        <v>9</v>
      </c>
      <c r="AZ831">
        <v>22</v>
      </c>
      <c r="BA831" s="42">
        <f t="shared" si="268"/>
        <v>31</v>
      </c>
      <c r="BB831">
        <v>14.81</v>
      </c>
      <c r="BC831">
        <v>47.488900000000001</v>
      </c>
      <c r="BD831" s="20">
        <v>355</v>
      </c>
      <c r="BE831" s="20">
        <f t="shared" si="269"/>
        <v>917</v>
      </c>
      <c r="BF831" s="20">
        <f t="shared" si="270"/>
        <v>31.163446670404923</v>
      </c>
      <c r="BG831">
        <v>753</v>
      </c>
      <c r="BH831">
        <v>563</v>
      </c>
      <c r="BI831">
        <v>551</v>
      </c>
      <c r="BJ831" s="41">
        <f t="shared" si="271"/>
        <v>0.5774539877300614</v>
      </c>
      <c r="BK831">
        <v>83</v>
      </c>
      <c r="BL831">
        <v>83</v>
      </c>
      <c r="BM831">
        <v>59</v>
      </c>
      <c r="BN831" s="42">
        <f t="shared" si="272"/>
        <v>24</v>
      </c>
      <c r="BO831">
        <v>109</v>
      </c>
      <c r="BP831">
        <v>72</v>
      </c>
      <c r="BQ831">
        <v>31</v>
      </c>
      <c r="BR831">
        <v>80</v>
      </c>
      <c r="BS831" s="41">
        <f t="shared" si="273"/>
        <v>6.5466448445171854E-2</v>
      </c>
      <c r="BT831">
        <v>1</v>
      </c>
      <c r="BU831">
        <v>2</v>
      </c>
      <c r="BV831" s="41">
        <f t="shared" si="274"/>
        <v>0.33333333333333331</v>
      </c>
      <c r="BW831">
        <v>1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3</v>
      </c>
      <c r="CS831">
        <v>2</v>
      </c>
      <c r="CT831">
        <v>0</v>
      </c>
      <c r="CU831">
        <v>0</v>
      </c>
      <c r="CV831">
        <v>12</v>
      </c>
      <c r="CW831">
        <v>4</v>
      </c>
      <c r="CX831">
        <v>6</v>
      </c>
      <c r="CY831">
        <v>13</v>
      </c>
      <c r="CZ831">
        <v>86</v>
      </c>
      <c r="DA831">
        <v>3</v>
      </c>
      <c r="DB831">
        <v>1</v>
      </c>
      <c r="DC831">
        <v>55</v>
      </c>
      <c r="DD831">
        <v>48</v>
      </c>
      <c r="DE831">
        <v>3</v>
      </c>
      <c r="DF831">
        <v>0</v>
      </c>
      <c r="DG831">
        <v>160</v>
      </c>
      <c r="DH831">
        <v>32</v>
      </c>
      <c r="DI831">
        <v>9</v>
      </c>
      <c r="DJ831">
        <v>33</v>
      </c>
      <c r="DK831">
        <v>33</v>
      </c>
      <c r="DL831">
        <v>0</v>
      </c>
      <c r="DM831">
        <v>7</v>
      </c>
      <c r="DN831">
        <v>7</v>
      </c>
      <c r="DO831">
        <v>0</v>
      </c>
      <c r="DP831" s="42">
        <f t="shared" si="275"/>
        <v>-23</v>
      </c>
      <c r="DQ831" s="20">
        <v>-17.187999999999999</v>
      </c>
      <c r="DR831">
        <v>32</v>
      </c>
      <c r="DS831">
        <v>0</v>
      </c>
      <c r="DT831">
        <v>0</v>
      </c>
      <c r="DU831">
        <v>0</v>
      </c>
      <c r="DV831">
        <v>0</v>
      </c>
      <c r="DW831">
        <v>2226</v>
      </c>
      <c r="DX831">
        <v>1458</v>
      </c>
      <c r="DY831">
        <v>1662</v>
      </c>
      <c r="DZ831">
        <v>1142</v>
      </c>
      <c r="EA831">
        <v>1147</v>
      </c>
      <c r="EB831">
        <v>826</v>
      </c>
      <c r="EC831">
        <v>108.96</v>
      </c>
      <c r="ED831">
        <v>75.260000000000005</v>
      </c>
      <c r="EE831">
        <v>91</v>
      </c>
      <c r="EF831">
        <v>78</v>
      </c>
      <c r="EG831" s="41">
        <f t="shared" si="276"/>
        <v>7.9337401918047085E-2</v>
      </c>
      <c r="EH831" s="43">
        <f t="shared" si="277"/>
        <v>0.90556900726392253</v>
      </c>
      <c r="EI831" s="44">
        <f t="shared" si="278"/>
        <v>0.98490640918196959</v>
      </c>
      <c r="EJ831">
        <v>2224</v>
      </c>
      <c r="EK831">
        <v>1457</v>
      </c>
      <c r="EL831">
        <v>1658</v>
      </c>
      <c r="EM831">
        <v>1142</v>
      </c>
      <c r="EN831">
        <v>1145</v>
      </c>
      <c r="EO831">
        <v>824</v>
      </c>
      <c r="EP831">
        <v>91</v>
      </c>
      <c r="EQ831">
        <v>78</v>
      </c>
      <c r="ER831">
        <v>1057</v>
      </c>
      <c r="ES831">
        <v>695</v>
      </c>
      <c r="ET831">
        <v>441</v>
      </c>
      <c r="EU831">
        <v>267</v>
      </c>
      <c r="EV831">
        <v>41</v>
      </c>
      <c r="EW831">
        <v>40</v>
      </c>
      <c r="EX831">
        <v>144</v>
      </c>
      <c r="EY831">
        <v>123</v>
      </c>
      <c r="EZ831">
        <v>4</v>
      </c>
      <c r="FA831">
        <v>4.5</v>
      </c>
      <c r="FB831">
        <v>8.5</v>
      </c>
      <c r="FC831" s="20">
        <v>73.77</v>
      </c>
      <c r="FD831" s="26">
        <f t="shared" si="279"/>
        <v>0.89963414634146333</v>
      </c>
      <c r="FE831">
        <v>6.0362</v>
      </c>
      <c r="FF831">
        <v>1.4</v>
      </c>
      <c r="FG831">
        <v>-0.45</v>
      </c>
      <c r="FH831">
        <v>0.95</v>
      </c>
      <c r="FL831" s="42">
        <f t="shared" si="280"/>
        <v>227</v>
      </c>
      <c r="FM831" s="20">
        <f t="shared" si="281"/>
        <v>3.5625</v>
      </c>
      <c r="FN831" s="41">
        <v>8.5427135700000004E-2</v>
      </c>
      <c r="FO831" s="20">
        <f t="shared" si="282"/>
        <v>37.6</v>
      </c>
      <c r="FP831" s="20">
        <f t="shared" si="283"/>
        <v>40.562399999999997</v>
      </c>
      <c r="FQ831" s="20">
        <f t="shared" si="284"/>
        <v>125.19753275220472</v>
      </c>
      <c r="FU831" t="s">
        <v>702</v>
      </c>
      <c r="FV831" t="s">
        <v>711</v>
      </c>
      <c r="FW831" s="45">
        <v>5750000</v>
      </c>
      <c r="FX831" s="45">
        <v>5750000</v>
      </c>
      <c r="FY831">
        <v>423</v>
      </c>
      <c r="FZ831">
        <v>64</v>
      </c>
      <c r="GA831">
        <v>156</v>
      </c>
      <c r="GB831">
        <v>220</v>
      </c>
      <c r="GC831">
        <v>23</v>
      </c>
      <c r="GD831">
        <v>269</v>
      </c>
      <c r="GE831">
        <v>1067</v>
      </c>
      <c r="GF831">
        <v>8458</v>
      </c>
      <c r="GG831">
        <v>20.399999999999999</v>
      </c>
      <c r="GH831">
        <v>19.7</v>
      </c>
      <c r="GI831">
        <v>40.1</v>
      </c>
      <c r="GJ831" s="42">
        <f t="shared" si="285"/>
        <v>37.6</v>
      </c>
    </row>
    <row r="832" spans="1:192" x14ac:dyDescent="0.45">
      <c r="A832" s="40">
        <v>34162</v>
      </c>
      <c r="B832" t="s">
        <v>1475</v>
      </c>
      <c r="D832" t="s">
        <v>223</v>
      </c>
      <c r="E832" t="s">
        <v>223</v>
      </c>
      <c r="F832">
        <v>73</v>
      </c>
      <c r="G832">
        <v>194</v>
      </c>
      <c r="H832">
        <v>2011</v>
      </c>
      <c r="I832">
        <v>1</v>
      </c>
      <c r="J832">
        <v>10</v>
      </c>
      <c r="K832" t="s">
        <v>92</v>
      </c>
      <c r="L832">
        <v>2012</v>
      </c>
      <c r="M832">
        <v>24</v>
      </c>
      <c r="N832">
        <v>6</v>
      </c>
      <c r="O832">
        <v>8476463</v>
      </c>
      <c r="P832" t="s">
        <v>4027</v>
      </c>
      <c r="Q832" t="s">
        <v>4028</v>
      </c>
      <c r="R832" t="s">
        <v>4029</v>
      </c>
      <c r="S832" t="s">
        <v>261</v>
      </c>
      <c r="T832" t="s">
        <v>720</v>
      </c>
      <c r="U832" t="s">
        <v>30</v>
      </c>
      <c r="V832">
        <v>73</v>
      </c>
      <c r="W832">
        <v>6</v>
      </c>
      <c r="X832">
        <v>15</v>
      </c>
      <c r="Y832">
        <v>9</v>
      </c>
      <c r="Z832">
        <v>21</v>
      </c>
      <c r="AA832">
        <v>15</v>
      </c>
      <c r="AB832">
        <v>55</v>
      </c>
      <c r="AC832" s="26">
        <f t="shared" si="264"/>
        <v>0.28767123287671231</v>
      </c>
      <c r="AD832" s="20">
        <f t="shared" si="265"/>
        <v>3.5770392749244699</v>
      </c>
      <c r="AE832" s="20">
        <v>7.4009999999999998</v>
      </c>
      <c r="AF832">
        <v>23</v>
      </c>
      <c r="AG832">
        <v>2</v>
      </c>
      <c r="AH832">
        <v>30</v>
      </c>
      <c r="AI832">
        <v>1843</v>
      </c>
      <c r="AJ832">
        <v>94627</v>
      </c>
      <c r="AK832" s="20">
        <v>1577.1166666667</v>
      </c>
      <c r="AL832">
        <v>1577.12</v>
      </c>
      <c r="AM832">
        <v>1577</v>
      </c>
      <c r="AN832" s="26">
        <f t="shared" si="266"/>
        <v>21.604337899543378</v>
      </c>
      <c r="AO832">
        <v>35.75</v>
      </c>
      <c r="AP832" s="41">
        <f t="shared" si="267"/>
        <v>0.2413793103448276</v>
      </c>
      <c r="AQ832">
        <v>162</v>
      </c>
      <c r="AR832">
        <v>162</v>
      </c>
      <c r="AS832">
        <v>162</v>
      </c>
      <c r="AT832">
        <v>109</v>
      </c>
      <c r="AU832">
        <v>109</v>
      </c>
      <c r="AV832">
        <v>77</v>
      </c>
      <c r="AW832">
        <v>40</v>
      </c>
      <c r="AX832">
        <v>5</v>
      </c>
      <c r="AY832">
        <v>2</v>
      </c>
      <c r="AZ832">
        <v>7</v>
      </c>
      <c r="BA832" s="42">
        <f t="shared" si="268"/>
        <v>9</v>
      </c>
      <c r="BB832">
        <v>3.23</v>
      </c>
      <c r="BC832">
        <v>56.0779</v>
      </c>
      <c r="BD832" s="20">
        <v>139.5</v>
      </c>
      <c r="BE832" s="20">
        <f t="shared" si="269"/>
        <v>301.5</v>
      </c>
      <c r="BF832" s="20">
        <f t="shared" si="270"/>
        <v>11.470274931520747</v>
      </c>
      <c r="BG832">
        <v>437</v>
      </c>
      <c r="BH832">
        <v>516</v>
      </c>
      <c r="BI832">
        <v>543</v>
      </c>
      <c r="BJ832" s="41">
        <f t="shared" si="271"/>
        <v>0.44591836734693879</v>
      </c>
      <c r="BK832">
        <v>34</v>
      </c>
      <c r="BL832">
        <v>34</v>
      </c>
      <c r="BM832">
        <v>92</v>
      </c>
      <c r="BN832" s="42">
        <f t="shared" si="272"/>
        <v>-58</v>
      </c>
      <c r="BO832">
        <v>32</v>
      </c>
      <c r="BP832">
        <v>22</v>
      </c>
      <c r="BQ832">
        <v>16</v>
      </c>
      <c r="BR832">
        <v>139</v>
      </c>
      <c r="BS832" s="41">
        <f t="shared" si="273"/>
        <v>0.1033457249070632</v>
      </c>
      <c r="BT832">
        <v>0</v>
      </c>
      <c r="BU832">
        <v>0</v>
      </c>
      <c r="BV832" s="41">
        <f t="shared" si="274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3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4</v>
      </c>
      <c r="CZ832">
        <v>28</v>
      </c>
      <c r="DA832">
        <v>1</v>
      </c>
      <c r="DB832">
        <v>1</v>
      </c>
      <c r="DC832">
        <v>30</v>
      </c>
      <c r="DD832">
        <v>6</v>
      </c>
      <c r="DE832">
        <v>0</v>
      </c>
      <c r="DF832">
        <v>0</v>
      </c>
      <c r="DG832">
        <v>39</v>
      </c>
      <c r="DH832">
        <v>15</v>
      </c>
      <c r="DI832">
        <v>10</v>
      </c>
      <c r="DJ832">
        <v>15</v>
      </c>
      <c r="DK832">
        <v>15</v>
      </c>
      <c r="DL832">
        <v>0</v>
      </c>
      <c r="DM832">
        <v>10</v>
      </c>
      <c r="DN832">
        <v>10</v>
      </c>
      <c r="DO832">
        <v>0</v>
      </c>
      <c r="DP832" s="42">
        <f t="shared" si="275"/>
        <v>-5</v>
      </c>
      <c r="DQ832" s="20">
        <v>2.2989999999999999</v>
      </c>
      <c r="DR832">
        <v>15</v>
      </c>
      <c r="DS832">
        <v>0</v>
      </c>
      <c r="DT832">
        <v>0</v>
      </c>
      <c r="DU832">
        <v>0</v>
      </c>
      <c r="DV832">
        <v>0</v>
      </c>
      <c r="DW832">
        <v>1243</v>
      </c>
      <c r="DX832">
        <v>1658</v>
      </c>
      <c r="DY832">
        <v>972</v>
      </c>
      <c r="DZ832">
        <v>1206</v>
      </c>
      <c r="EA832">
        <v>721</v>
      </c>
      <c r="EB832">
        <v>846</v>
      </c>
      <c r="EC832">
        <v>63.58</v>
      </c>
      <c r="ED832">
        <v>68.78</v>
      </c>
      <c r="EE832">
        <v>87</v>
      </c>
      <c r="EF832">
        <v>78</v>
      </c>
      <c r="EG832" s="41">
        <f t="shared" si="276"/>
        <v>0.12066574202496533</v>
      </c>
      <c r="EH832" s="43">
        <f t="shared" si="277"/>
        <v>0.90780141843971629</v>
      </c>
      <c r="EI832" s="44">
        <f t="shared" si="278"/>
        <v>1.0284671604646816</v>
      </c>
      <c r="EJ832">
        <v>1236</v>
      </c>
      <c r="EK832">
        <v>1655</v>
      </c>
      <c r="EL832">
        <v>968</v>
      </c>
      <c r="EM832">
        <v>1203</v>
      </c>
      <c r="EN832">
        <v>716</v>
      </c>
      <c r="EO832">
        <v>844</v>
      </c>
      <c r="EP832">
        <v>87</v>
      </c>
      <c r="EQ832">
        <v>78</v>
      </c>
      <c r="ER832">
        <v>620</v>
      </c>
      <c r="ES832">
        <v>729</v>
      </c>
      <c r="ET832">
        <v>265</v>
      </c>
      <c r="EU832">
        <v>275</v>
      </c>
      <c r="EV832">
        <v>48</v>
      </c>
      <c r="EW832">
        <v>40</v>
      </c>
      <c r="EX832">
        <v>88</v>
      </c>
      <c r="EY832">
        <v>97</v>
      </c>
      <c r="EZ832">
        <v>0.8</v>
      </c>
      <c r="FA832">
        <v>5</v>
      </c>
      <c r="FB832">
        <v>5.8</v>
      </c>
      <c r="FC832" s="20">
        <v>19.48</v>
      </c>
      <c r="FD832" s="26">
        <f t="shared" si="279"/>
        <v>0.26684931506849313</v>
      </c>
      <c r="FE832">
        <v>2.0588000000000002</v>
      </c>
      <c r="FF832">
        <v>-0.01</v>
      </c>
      <c r="FG832">
        <v>0.02</v>
      </c>
      <c r="FH832">
        <v>0.01</v>
      </c>
      <c r="FL832" s="42">
        <f t="shared" si="280"/>
        <v>203</v>
      </c>
      <c r="FM832" s="20">
        <f t="shared" si="281"/>
        <v>3.3333333333333335</v>
      </c>
      <c r="FN832" s="41">
        <v>2.7621828000000001E-2</v>
      </c>
      <c r="FO832" s="20">
        <f t="shared" si="282"/>
        <v>18</v>
      </c>
      <c r="FP832" s="20">
        <f t="shared" si="283"/>
        <v>21.459800000000001</v>
      </c>
      <c r="FQ832" s="20">
        <f t="shared" si="284"/>
        <v>110.36572993811505</v>
      </c>
      <c r="FR832">
        <v>9</v>
      </c>
      <c r="FS832" t="s">
        <v>558</v>
      </c>
      <c r="FT832">
        <v>457</v>
      </c>
      <c r="FV832" t="s">
        <v>711</v>
      </c>
      <c r="FW832" s="45">
        <v>4500000</v>
      </c>
      <c r="FX832" s="45">
        <v>4166667</v>
      </c>
      <c r="FY832">
        <v>404</v>
      </c>
      <c r="FZ832">
        <v>24</v>
      </c>
      <c r="GA832">
        <v>76</v>
      </c>
      <c r="GB832">
        <v>100</v>
      </c>
      <c r="GC832">
        <v>48</v>
      </c>
      <c r="GD832">
        <v>108</v>
      </c>
      <c r="GE832">
        <v>440</v>
      </c>
      <c r="GF832">
        <v>8945</v>
      </c>
      <c r="GG832">
        <v>2.4</v>
      </c>
      <c r="GH832">
        <v>23.6</v>
      </c>
      <c r="GI832">
        <v>26</v>
      </c>
      <c r="GJ832" s="42">
        <f t="shared" si="285"/>
        <v>18</v>
      </c>
    </row>
    <row r="833" spans="1:192" x14ac:dyDescent="0.45">
      <c r="A833" s="40">
        <v>34219</v>
      </c>
      <c r="B833" t="s">
        <v>832</v>
      </c>
      <c r="C833" t="s">
        <v>475</v>
      </c>
      <c r="D833" t="s">
        <v>91</v>
      </c>
      <c r="E833" t="s">
        <v>91</v>
      </c>
      <c r="F833">
        <v>75</v>
      </c>
      <c r="G833">
        <v>210</v>
      </c>
      <c r="H833">
        <v>2011</v>
      </c>
      <c r="I833">
        <v>1</v>
      </c>
      <c r="J833">
        <v>11</v>
      </c>
      <c r="K833" t="s">
        <v>92</v>
      </c>
      <c r="L833">
        <v>2014</v>
      </c>
      <c r="M833">
        <v>24</v>
      </c>
      <c r="N833">
        <v>3</v>
      </c>
      <c r="O833">
        <v>8476464</v>
      </c>
      <c r="P833" t="s">
        <v>4030</v>
      </c>
      <c r="Q833" t="s">
        <v>4031</v>
      </c>
      <c r="R833" t="s">
        <v>4032</v>
      </c>
      <c r="S833" t="s">
        <v>3914</v>
      </c>
      <c r="T833" t="s">
        <v>720</v>
      </c>
      <c r="U833" t="s">
        <v>135</v>
      </c>
      <c r="V833">
        <v>16</v>
      </c>
      <c r="W833">
        <v>1</v>
      </c>
      <c r="X833">
        <v>1</v>
      </c>
      <c r="Y833">
        <v>0</v>
      </c>
      <c r="Z833">
        <v>2</v>
      </c>
      <c r="AA833">
        <v>26</v>
      </c>
      <c r="AB833">
        <v>95</v>
      </c>
      <c r="AC833" s="26">
        <f t="shared" si="264"/>
        <v>0.125</v>
      </c>
      <c r="AD833" s="20">
        <f t="shared" si="265"/>
        <v>2</v>
      </c>
      <c r="AE833" s="20">
        <v>0.80100000000000005</v>
      </c>
      <c r="AF833">
        <v>-5</v>
      </c>
      <c r="AG833">
        <v>-0.2</v>
      </c>
      <c r="AH833">
        <v>23</v>
      </c>
      <c r="AI833">
        <v>278</v>
      </c>
      <c r="AJ833">
        <v>11826</v>
      </c>
      <c r="AK833" s="20">
        <v>197.1</v>
      </c>
      <c r="AL833">
        <v>197.1</v>
      </c>
      <c r="AM833">
        <v>197</v>
      </c>
      <c r="AN833" s="26">
        <f t="shared" si="266"/>
        <v>12.31875</v>
      </c>
      <c r="AO833">
        <v>20.75</v>
      </c>
      <c r="AP833" s="41">
        <f t="shared" si="267"/>
        <v>0.5</v>
      </c>
      <c r="AQ833">
        <v>30</v>
      </c>
      <c r="AR833">
        <v>30</v>
      </c>
      <c r="AS833">
        <v>30</v>
      </c>
      <c r="AT833">
        <v>20</v>
      </c>
      <c r="AU833">
        <v>20</v>
      </c>
      <c r="AV833">
        <v>14</v>
      </c>
      <c r="AW833">
        <v>5</v>
      </c>
      <c r="AX833">
        <v>0</v>
      </c>
      <c r="AY833">
        <v>0</v>
      </c>
      <c r="AZ833">
        <v>0</v>
      </c>
      <c r="BA833" s="42">
        <f t="shared" si="268"/>
        <v>0</v>
      </c>
      <c r="BB833">
        <v>0.87</v>
      </c>
      <c r="BC833">
        <v>74.571399999999997</v>
      </c>
      <c r="BD833" s="20">
        <v>0</v>
      </c>
      <c r="BE833" s="20">
        <f t="shared" si="269"/>
        <v>30</v>
      </c>
      <c r="BF833" s="20">
        <f t="shared" si="270"/>
        <v>9.1324200913241995</v>
      </c>
      <c r="BG833">
        <v>24</v>
      </c>
      <c r="BH833">
        <v>48</v>
      </c>
      <c r="BI833">
        <v>82</v>
      </c>
      <c r="BJ833" s="41">
        <f t="shared" si="271"/>
        <v>0.22641509433962265</v>
      </c>
      <c r="BK833">
        <v>22</v>
      </c>
      <c r="BL833">
        <v>22</v>
      </c>
      <c r="BM833">
        <v>25</v>
      </c>
      <c r="BN833" s="42">
        <f t="shared" si="272"/>
        <v>-3</v>
      </c>
      <c r="BO833">
        <v>6</v>
      </c>
      <c r="BP833">
        <v>5</v>
      </c>
      <c r="BQ833">
        <v>2</v>
      </c>
      <c r="BR833">
        <v>21</v>
      </c>
      <c r="BS833" s="41">
        <f t="shared" si="273"/>
        <v>0.11170212765957446</v>
      </c>
      <c r="BT833">
        <v>0</v>
      </c>
      <c r="BU833">
        <v>0</v>
      </c>
      <c r="BV833" s="41">
        <f t="shared" si="274"/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6</v>
      </c>
      <c r="DA833">
        <v>0</v>
      </c>
      <c r="DB833">
        <v>0</v>
      </c>
      <c r="DC833">
        <v>4</v>
      </c>
      <c r="DD833">
        <v>2</v>
      </c>
      <c r="DE833">
        <v>0</v>
      </c>
      <c r="DF833">
        <v>0</v>
      </c>
      <c r="DG833">
        <v>8</v>
      </c>
      <c r="DH833">
        <v>6</v>
      </c>
      <c r="DI833">
        <v>2</v>
      </c>
      <c r="DJ833">
        <v>6</v>
      </c>
      <c r="DK833">
        <v>5</v>
      </c>
      <c r="DL833">
        <v>1</v>
      </c>
      <c r="DM833">
        <v>3</v>
      </c>
      <c r="DN833">
        <v>2</v>
      </c>
      <c r="DO833">
        <v>1</v>
      </c>
      <c r="DP833" s="42">
        <f t="shared" si="275"/>
        <v>-4</v>
      </c>
      <c r="DQ833" s="20">
        <v>-2.323</v>
      </c>
      <c r="DR833">
        <v>4</v>
      </c>
      <c r="DS833">
        <v>1</v>
      </c>
      <c r="DT833">
        <v>0</v>
      </c>
      <c r="DU833">
        <v>1</v>
      </c>
      <c r="DV833">
        <v>0</v>
      </c>
      <c r="DW833">
        <v>161</v>
      </c>
      <c r="DX833">
        <v>232</v>
      </c>
      <c r="DY833">
        <v>122</v>
      </c>
      <c r="DZ833">
        <v>167</v>
      </c>
      <c r="EA833">
        <v>82</v>
      </c>
      <c r="EB833">
        <v>117</v>
      </c>
      <c r="EC833">
        <v>7.58</v>
      </c>
      <c r="ED833">
        <v>9.2100000000000009</v>
      </c>
      <c r="EE833">
        <v>4</v>
      </c>
      <c r="EF833">
        <v>10</v>
      </c>
      <c r="EG833" s="41">
        <f t="shared" si="276"/>
        <v>4.878048780487805E-2</v>
      </c>
      <c r="EH833" s="43">
        <f t="shared" si="277"/>
        <v>0.9145299145299145</v>
      </c>
      <c r="EI833" s="44">
        <f t="shared" si="278"/>
        <v>0.96331040233479259</v>
      </c>
      <c r="EJ833">
        <v>164</v>
      </c>
      <c r="EK833">
        <v>232</v>
      </c>
      <c r="EL833">
        <v>125</v>
      </c>
      <c r="EM833">
        <v>167</v>
      </c>
      <c r="EN833">
        <v>85</v>
      </c>
      <c r="EO833">
        <v>117</v>
      </c>
      <c r="EP833">
        <v>4</v>
      </c>
      <c r="EQ833">
        <v>10</v>
      </c>
      <c r="ER833">
        <v>76</v>
      </c>
      <c r="ES833">
        <v>102</v>
      </c>
      <c r="ET833">
        <v>23</v>
      </c>
      <c r="EU833">
        <v>38</v>
      </c>
      <c r="EV833">
        <v>0</v>
      </c>
      <c r="EW833">
        <v>2</v>
      </c>
      <c r="EX833">
        <v>14</v>
      </c>
      <c r="EY833">
        <v>17</v>
      </c>
      <c r="EZ833">
        <v>0.1</v>
      </c>
      <c r="FA833">
        <v>0</v>
      </c>
      <c r="FB833">
        <v>0.1</v>
      </c>
      <c r="FC833" s="20">
        <v>2.4500000000000002</v>
      </c>
      <c r="FD833" s="26">
        <f t="shared" si="279"/>
        <v>0.15312500000000001</v>
      </c>
      <c r="FE833">
        <v>5.8800000000000005E-2</v>
      </c>
      <c r="FF833">
        <v>0.16</v>
      </c>
      <c r="FG833">
        <v>-0.03</v>
      </c>
      <c r="FH833">
        <v>0.14000000000000001</v>
      </c>
      <c r="FL833" s="42">
        <f t="shared" si="280"/>
        <v>67</v>
      </c>
      <c r="FM833" s="20">
        <f t="shared" si="281"/>
        <v>6</v>
      </c>
      <c r="FN833" s="41">
        <v>2.0177165400000002E-2</v>
      </c>
      <c r="FO833" s="20">
        <f t="shared" si="282"/>
        <v>-0.29999999999999982</v>
      </c>
      <c r="FP833" s="20">
        <f t="shared" si="283"/>
        <v>1.5354000000000001</v>
      </c>
      <c r="FQ833" s="20">
        <f t="shared" si="284"/>
        <v>119.63470319634703</v>
      </c>
      <c r="FV833" t="s">
        <v>751</v>
      </c>
      <c r="FW833" s="45">
        <v>750000</v>
      </c>
      <c r="FX833" s="45">
        <v>750000</v>
      </c>
      <c r="FY833">
        <v>20</v>
      </c>
      <c r="FZ833">
        <v>1</v>
      </c>
      <c r="GA833">
        <v>1</v>
      </c>
      <c r="GB833">
        <v>2</v>
      </c>
      <c r="GC833">
        <v>-7</v>
      </c>
      <c r="GD833">
        <v>25</v>
      </c>
      <c r="GE833">
        <v>16</v>
      </c>
      <c r="GF833">
        <v>248</v>
      </c>
      <c r="GG833">
        <v>0</v>
      </c>
      <c r="GH833">
        <v>0</v>
      </c>
      <c r="GI833">
        <v>0</v>
      </c>
      <c r="GJ833" s="42">
        <f t="shared" si="285"/>
        <v>-0.29999999999999982</v>
      </c>
    </row>
    <row r="834" spans="1:192" x14ac:dyDescent="0.45">
      <c r="A834" s="40">
        <v>34059</v>
      </c>
      <c r="B834" t="s">
        <v>3333</v>
      </c>
      <c r="C834" t="s">
        <v>145</v>
      </c>
      <c r="D834" t="s">
        <v>91</v>
      </c>
      <c r="E834" t="s">
        <v>91</v>
      </c>
      <c r="F834">
        <v>71</v>
      </c>
      <c r="G834">
        <v>185</v>
      </c>
      <c r="H834">
        <v>2011</v>
      </c>
      <c r="I834">
        <v>1</v>
      </c>
      <c r="J834">
        <v>12</v>
      </c>
      <c r="K834" t="s">
        <v>202</v>
      </c>
      <c r="L834">
        <v>2012</v>
      </c>
      <c r="M834">
        <v>24</v>
      </c>
      <c r="N834">
        <v>6</v>
      </c>
      <c r="O834">
        <v>8476465</v>
      </c>
      <c r="P834" t="s">
        <v>4033</v>
      </c>
      <c r="Q834" t="s">
        <v>4034</v>
      </c>
      <c r="R834" t="s">
        <v>3643</v>
      </c>
      <c r="S834" t="s">
        <v>390</v>
      </c>
      <c r="T834" t="s">
        <v>720</v>
      </c>
      <c r="U834" t="s">
        <v>30</v>
      </c>
      <c r="V834">
        <v>21</v>
      </c>
      <c r="W834">
        <v>2</v>
      </c>
      <c r="X834">
        <v>3</v>
      </c>
      <c r="Y834">
        <v>1</v>
      </c>
      <c r="Z834">
        <v>5</v>
      </c>
      <c r="AA834">
        <v>21</v>
      </c>
      <c r="AB834">
        <v>71</v>
      </c>
      <c r="AC834" s="26">
        <f t="shared" si="264"/>
        <v>0.23809523809523808</v>
      </c>
      <c r="AD834" s="20">
        <f t="shared" si="265"/>
        <v>-0.1456953642384109</v>
      </c>
      <c r="AE834" s="20">
        <v>1.88</v>
      </c>
      <c r="AF834">
        <v>8</v>
      </c>
      <c r="AG834">
        <v>1.9</v>
      </c>
      <c r="AH834">
        <v>16</v>
      </c>
      <c r="AI834">
        <v>465</v>
      </c>
      <c r="AJ834">
        <v>23954</v>
      </c>
      <c r="AK834" s="20">
        <v>399.23333333332999</v>
      </c>
      <c r="AL834">
        <v>399.23</v>
      </c>
      <c r="AM834">
        <v>399</v>
      </c>
      <c r="AN834" s="26">
        <f t="shared" si="266"/>
        <v>19.011111111111113</v>
      </c>
      <c r="AO834">
        <v>31.57</v>
      </c>
      <c r="AP834" s="41">
        <f t="shared" si="267"/>
        <v>0.27777777777777779</v>
      </c>
      <c r="AQ834">
        <v>48</v>
      </c>
      <c r="AR834">
        <v>48</v>
      </c>
      <c r="AS834">
        <v>48</v>
      </c>
      <c r="AT834">
        <v>36</v>
      </c>
      <c r="AU834">
        <v>36</v>
      </c>
      <c r="AV834">
        <v>25</v>
      </c>
      <c r="AW834">
        <v>15</v>
      </c>
      <c r="AX834">
        <v>2</v>
      </c>
      <c r="AY834">
        <v>0</v>
      </c>
      <c r="AZ834">
        <v>4</v>
      </c>
      <c r="BA834" s="42">
        <f t="shared" si="268"/>
        <v>4</v>
      </c>
      <c r="BB834">
        <v>1.1499999999999999</v>
      </c>
      <c r="BC834">
        <v>45.28</v>
      </c>
      <c r="BD834" s="20">
        <v>19.5</v>
      </c>
      <c r="BE834" s="20">
        <f t="shared" si="269"/>
        <v>67.5</v>
      </c>
      <c r="BF834" s="20">
        <f t="shared" si="270"/>
        <v>10.144528216817372</v>
      </c>
      <c r="BG834">
        <v>125</v>
      </c>
      <c r="BH834">
        <v>101</v>
      </c>
      <c r="BI834">
        <v>108</v>
      </c>
      <c r="BJ834" s="41">
        <f t="shared" si="271"/>
        <v>0.53648068669527893</v>
      </c>
      <c r="BK834">
        <v>5</v>
      </c>
      <c r="BL834">
        <v>5</v>
      </c>
      <c r="BM834">
        <v>25</v>
      </c>
      <c r="BN834" s="42">
        <f t="shared" si="272"/>
        <v>-20</v>
      </c>
      <c r="BO834">
        <v>11</v>
      </c>
      <c r="BP834">
        <v>12</v>
      </c>
      <c r="BQ834">
        <v>1</v>
      </c>
      <c r="BR834">
        <v>19</v>
      </c>
      <c r="BS834" s="41">
        <f t="shared" si="273"/>
        <v>6.8840579710144928E-2</v>
      </c>
      <c r="BT834">
        <v>0</v>
      </c>
      <c r="BU834">
        <v>0</v>
      </c>
      <c r="BV834" s="41">
        <f t="shared" si="274"/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3</v>
      </c>
      <c r="CZ834">
        <v>8</v>
      </c>
      <c r="DA834">
        <v>1</v>
      </c>
      <c r="DB834">
        <v>0</v>
      </c>
      <c r="DC834">
        <v>9</v>
      </c>
      <c r="DD834">
        <v>2</v>
      </c>
      <c r="DE834">
        <v>0</v>
      </c>
      <c r="DF834">
        <v>0</v>
      </c>
      <c r="DG834">
        <v>13</v>
      </c>
      <c r="DH834">
        <v>7</v>
      </c>
      <c r="DI834">
        <v>1</v>
      </c>
      <c r="DJ834">
        <v>8</v>
      </c>
      <c r="DK834">
        <v>8</v>
      </c>
      <c r="DL834">
        <v>0</v>
      </c>
      <c r="DM834">
        <v>1</v>
      </c>
      <c r="DN834">
        <v>1</v>
      </c>
      <c r="DO834">
        <v>0</v>
      </c>
      <c r="DP834" s="42">
        <f t="shared" si="275"/>
        <v>-6</v>
      </c>
      <c r="DQ834" s="20">
        <v>-4.2</v>
      </c>
      <c r="DR834">
        <v>7</v>
      </c>
      <c r="DS834">
        <v>0</v>
      </c>
      <c r="DT834">
        <v>0</v>
      </c>
      <c r="DU834">
        <v>0</v>
      </c>
      <c r="DV834">
        <v>0</v>
      </c>
      <c r="DW834">
        <v>331</v>
      </c>
      <c r="DX834">
        <v>359</v>
      </c>
      <c r="DY834">
        <v>254</v>
      </c>
      <c r="DZ834">
        <v>257</v>
      </c>
      <c r="EA834">
        <v>185</v>
      </c>
      <c r="EB834">
        <v>166</v>
      </c>
      <c r="EC834">
        <v>14.47</v>
      </c>
      <c r="ED834">
        <v>13.98</v>
      </c>
      <c r="EE834">
        <v>18</v>
      </c>
      <c r="EF834">
        <v>9</v>
      </c>
      <c r="EG834" s="41">
        <f t="shared" si="276"/>
        <v>9.7297297297297303E-2</v>
      </c>
      <c r="EH834" s="43">
        <f t="shared" si="277"/>
        <v>0.94578313253012047</v>
      </c>
      <c r="EI834" s="44">
        <f t="shared" si="278"/>
        <v>1.0430804298274179</v>
      </c>
      <c r="EJ834">
        <v>331</v>
      </c>
      <c r="EK834">
        <v>359</v>
      </c>
      <c r="EL834">
        <v>255</v>
      </c>
      <c r="EM834">
        <v>257</v>
      </c>
      <c r="EN834">
        <v>186</v>
      </c>
      <c r="EO834">
        <v>166</v>
      </c>
      <c r="EP834">
        <v>18</v>
      </c>
      <c r="EQ834">
        <v>9</v>
      </c>
      <c r="ER834">
        <v>160</v>
      </c>
      <c r="ES834">
        <v>161</v>
      </c>
      <c r="ET834">
        <v>66</v>
      </c>
      <c r="EU834">
        <v>68</v>
      </c>
      <c r="EV834">
        <v>13</v>
      </c>
      <c r="EW834">
        <v>6</v>
      </c>
      <c r="EX834">
        <v>26</v>
      </c>
      <c r="EY834">
        <v>16</v>
      </c>
      <c r="EZ834">
        <v>0.2</v>
      </c>
      <c r="FA834">
        <v>1.4</v>
      </c>
      <c r="FB834">
        <v>1.7000000000000002</v>
      </c>
      <c r="FC834" s="20">
        <v>4.08</v>
      </c>
      <c r="FD834" s="26">
        <f t="shared" si="279"/>
        <v>0.19428571428571428</v>
      </c>
      <c r="FE834">
        <v>0.34700000000000003</v>
      </c>
      <c r="FF834">
        <v>0.06</v>
      </c>
      <c r="FG834">
        <v>-0.04</v>
      </c>
      <c r="FH834">
        <v>0.02</v>
      </c>
      <c r="FL834" s="42">
        <f t="shared" si="280"/>
        <v>40</v>
      </c>
      <c r="FM834" s="20">
        <f t="shared" si="281"/>
        <v>0.8571428571428571</v>
      </c>
      <c r="FN834" s="41">
        <v>3.1490015400000002E-2</v>
      </c>
      <c r="FO834" s="20">
        <f t="shared" si="282"/>
        <v>3.4</v>
      </c>
      <c r="FP834" s="20">
        <f t="shared" si="283"/>
        <v>4.16</v>
      </c>
      <c r="FQ834" s="20">
        <f t="shared" si="284"/>
        <v>103.69962177191093</v>
      </c>
      <c r="FV834" t="s">
        <v>751</v>
      </c>
      <c r="FW834" s="45">
        <v>700000</v>
      </c>
      <c r="FX834" s="45">
        <v>700000</v>
      </c>
      <c r="FY834">
        <v>172</v>
      </c>
      <c r="FZ834">
        <v>8</v>
      </c>
      <c r="GA834">
        <v>34</v>
      </c>
      <c r="GB834">
        <v>42</v>
      </c>
      <c r="GC834">
        <v>-28</v>
      </c>
      <c r="GD834">
        <v>54</v>
      </c>
      <c r="GE834">
        <v>238</v>
      </c>
      <c r="GF834">
        <v>2997</v>
      </c>
      <c r="GG834">
        <v>1.8</v>
      </c>
      <c r="GH834">
        <v>5.0999999999999996</v>
      </c>
      <c r="GI834">
        <v>7</v>
      </c>
      <c r="GJ834" s="42">
        <f t="shared" si="285"/>
        <v>3.4</v>
      </c>
    </row>
    <row r="835" spans="1:192" x14ac:dyDescent="0.45">
      <c r="A835" s="40">
        <v>33882</v>
      </c>
      <c r="B835" t="s">
        <v>4035</v>
      </c>
      <c r="D835" t="s">
        <v>132</v>
      </c>
      <c r="E835" t="s">
        <v>132</v>
      </c>
      <c r="F835">
        <v>71</v>
      </c>
      <c r="G835">
        <v>192</v>
      </c>
      <c r="H835">
        <v>2011</v>
      </c>
      <c r="I835">
        <v>1</v>
      </c>
      <c r="J835">
        <v>13</v>
      </c>
      <c r="K835" t="s">
        <v>92</v>
      </c>
      <c r="L835">
        <v>2011</v>
      </c>
      <c r="M835">
        <v>25</v>
      </c>
      <c r="N835">
        <v>7</v>
      </c>
      <c r="O835">
        <v>8476466</v>
      </c>
      <c r="P835" t="s">
        <v>4036</v>
      </c>
      <c r="Q835" t="s">
        <v>4037</v>
      </c>
      <c r="R835" t="s">
        <v>4038</v>
      </c>
      <c r="S835" t="s">
        <v>1415</v>
      </c>
      <c r="T835" t="s">
        <v>725</v>
      </c>
      <c r="U835" t="s">
        <v>117</v>
      </c>
      <c r="V835">
        <v>53</v>
      </c>
      <c r="W835">
        <v>14</v>
      </c>
      <c r="X835">
        <v>15</v>
      </c>
      <c r="Y835">
        <v>10</v>
      </c>
      <c r="Z835">
        <v>29</v>
      </c>
      <c r="AA835">
        <v>8</v>
      </c>
      <c r="AB835">
        <v>26</v>
      </c>
      <c r="AC835" s="26">
        <f t="shared" si="264"/>
        <v>0.54716981132075471</v>
      </c>
      <c r="AD835" s="20">
        <f t="shared" si="265"/>
        <v>5.0728155339805809</v>
      </c>
      <c r="AE835" s="20">
        <v>11.504</v>
      </c>
      <c r="AF835">
        <v>3</v>
      </c>
      <c r="AG835">
        <v>-7.9</v>
      </c>
      <c r="AH835">
        <v>20</v>
      </c>
      <c r="AI835">
        <v>1153</v>
      </c>
      <c r="AJ835">
        <v>49626</v>
      </c>
      <c r="AK835" s="20">
        <v>827.1</v>
      </c>
      <c r="AL835">
        <v>809.8</v>
      </c>
      <c r="AM835">
        <v>827</v>
      </c>
      <c r="AN835" s="26">
        <f t="shared" si="266"/>
        <v>15.605660377358491</v>
      </c>
      <c r="AO835">
        <v>25.88</v>
      </c>
      <c r="AP835" s="41">
        <f t="shared" si="267"/>
        <v>0.59183673469387754</v>
      </c>
      <c r="AQ835">
        <v>142</v>
      </c>
      <c r="AR835">
        <v>144</v>
      </c>
      <c r="AS835">
        <v>144</v>
      </c>
      <c r="AT835">
        <v>106</v>
      </c>
      <c r="AU835">
        <v>108</v>
      </c>
      <c r="AV835">
        <v>83</v>
      </c>
      <c r="AW835">
        <v>88</v>
      </c>
      <c r="AX835">
        <v>40</v>
      </c>
      <c r="AY835">
        <v>9</v>
      </c>
      <c r="AZ835">
        <v>10</v>
      </c>
      <c r="BA835" s="42">
        <f t="shared" si="268"/>
        <v>19</v>
      </c>
      <c r="BB835">
        <v>9.9600000000000009</v>
      </c>
      <c r="BC835">
        <v>26.710799999999999</v>
      </c>
      <c r="BD835" s="20">
        <v>178.6</v>
      </c>
      <c r="BE835" s="20">
        <f t="shared" si="269"/>
        <v>320.60000000000002</v>
      </c>
      <c r="BF835" s="20">
        <f t="shared" si="270"/>
        <v>23.754013336626333</v>
      </c>
      <c r="BG835">
        <v>333</v>
      </c>
      <c r="BH835">
        <v>276</v>
      </c>
      <c r="BI835">
        <v>225</v>
      </c>
      <c r="BJ835" s="41">
        <f t="shared" si="271"/>
        <v>0.59677419354838712</v>
      </c>
      <c r="BK835">
        <v>19</v>
      </c>
      <c r="BL835">
        <v>18</v>
      </c>
      <c r="BM835">
        <v>49</v>
      </c>
      <c r="BN835" s="42">
        <f t="shared" si="272"/>
        <v>-31</v>
      </c>
      <c r="BO835">
        <v>25</v>
      </c>
      <c r="BP835">
        <v>17</v>
      </c>
      <c r="BQ835">
        <v>19</v>
      </c>
      <c r="BR835">
        <v>29</v>
      </c>
      <c r="BS835" s="41">
        <f t="shared" si="273"/>
        <v>5.0086355785837651E-2</v>
      </c>
      <c r="BT835">
        <v>1</v>
      </c>
      <c r="BU835">
        <v>6</v>
      </c>
      <c r="BV835" s="41">
        <f t="shared" si="274"/>
        <v>0.14285714285714285</v>
      </c>
      <c r="BW835">
        <v>1</v>
      </c>
      <c r="BX835">
        <v>4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1</v>
      </c>
      <c r="CE835">
        <v>0</v>
      </c>
      <c r="CF835">
        <v>2</v>
      </c>
      <c r="CG835">
        <v>1</v>
      </c>
      <c r="CH835">
        <v>5</v>
      </c>
      <c r="CI835">
        <v>0</v>
      </c>
      <c r="CJ835">
        <v>1</v>
      </c>
      <c r="CK835">
        <v>2</v>
      </c>
      <c r="CL835">
        <v>2</v>
      </c>
      <c r="CM835">
        <v>0</v>
      </c>
      <c r="CN835">
        <v>0</v>
      </c>
      <c r="CO835">
        <v>0</v>
      </c>
      <c r="CP835">
        <v>1</v>
      </c>
      <c r="CQ835">
        <v>2</v>
      </c>
      <c r="CR835">
        <v>1</v>
      </c>
      <c r="CS835">
        <v>1</v>
      </c>
      <c r="CT835">
        <v>1</v>
      </c>
      <c r="CU835">
        <v>0</v>
      </c>
      <c r="CV835">
        <v>8</v>
      </c>
      <c r="CW835">
        <v>0</v>
      </c>
      <c r="CX835">
        <v>0</v>
      </c>
      <c r="CY835">
        <v>3</v>
      </c>
      <c r="CZ835">
        <v>22</v>
      </c>
      <c r="DA835">
        <v>5</v>
      </c>
      <c r="DB835">
        <v>7</v>
      </c>
      <c r="DC835">
        <v>5</v>
      </c>
      <c r="DD835">
        <v>9</v>
      </c>
      <c r="DE835">
        <v>4</v>
      </c>
      <c r="DF835">
        <v>0</v>
      </c>
      <c r="DG835">
        <v>53</v>
      </c>
      <c r="DH835">
        <v>10</v>
      </c>
      <c r="DI835">
        <v>12</v>
      </c>
      <c r="DJ835">
        <v>9</v>
      </c>
      <c r="DK835">
        <v>9</v>
      </c>
      <c r="DL835">
        <v>0</v>
      </c>
      <c r="DM835">
        <v>12</v>
      </c>
      <c r="DN835">
        <v>12</v>
      </c>
      <c r="DO835">
        <v>0</v>
      </c>
      <c r="DP835" s="42">
        <f t="shared" si="275"/>
        <v>2</v>
      </c>
      <c r="DQ835" s="20">
        <v>1.6760000000000002</v>
      </c>
      <c r="DR835">
        <v>10</v>
      </c>
      <c r="DS835">
        <v>0</v>
      </c>
      <c r="DT835">
        <v>0</v>
      </c>
      <c r="DU835">
        <v>0</v>
      </c>
      <c r="DV835">
        <v>0</v>
      </c>
      <c r="DW835">
        <v>791</v>
      </c>
      <c r="DX835">
        <v>735</v>
      </c>
      <c r="DY835">
        <v>581</v>
      </c>
      <c r="DZ835">
        <v>550</v>
      </c>
      <c r="EA835">
        <v>429</v>
      </c>
      <c r="EB835">
        <v>397</v>
      </c>
      <c r="EC835">
        <v>35.9</v>
      </c>
      <c r="ED835">
        <v>34.07</v>
      </c>
      <c r="EE835">
        <v>49</v>
      </c>
      <c r="EF835">
        <v>31</v>
      </c>
      <c r="EG835" s="41">
        <f t="shared" si="276"/>
        <v>0.11421911421911422</v>
      </c>
      <c r="EH835" s="43">
        <f t="shared" si="277"/>
        <v>0.92191435768261965</v>
      </c>
      <c r="EI835" s="44">
        <f t="shared" si="278"/>
        <v>1.0361334719017339</v>
      </c>
      <c r="EJ835">
        <v>810</v>
      </c>
      <c r="EK835">
        <v>740</v>
      </c>
      <c r="EL835">
        <v>591</v>
      </c>
      <c r="EM835">
        <v>555</v>
      </c>
      <c r="EN835">
        <v>437</v>
      </c>
      <c r="EO835">
        <v>401</v>
      </c>
      <c r="EP835">
        <v>49</v>
      </c>
      <c r="EQ835">
        <v>31</v>
      </c>
      <c r="ER835">
        <v>386</v>
      </c>
      <c r="ES835">
        <v>404</v>
      </c>
      <c r="ET835">
        <v>145</v>
      </c>
      <c r="EU835">
        <v>143</v>
      </c>
      <c r="EV835">
        <v>27</v>
      </c>
      <c r="EW835">
        <v>16</v>
      </c>
      <c r="EX835">
        <v>50</v>
      </c>
      <c r="EY835">
        <v>52</v>
      </c>
      <c r="EZ835">
        <v>2.1</v>
      </c>
      <c r="FA835">
        <v>1.2</v>
      </c>
      <c r="FB835">
        <v>3.3</v>
      </c>
      <c r="FC835" s="20">
        <v>23.57</v>
      </c>
      <c r="FD835" s="26">
        <f t="shared" si="279"/>
        <v>0.44471698113207547</v>
      </c>
      <c r="FE835">
        <v>2.7121</v>
      </c>
      <c r="FF835">
        <v>0.63</v>
      </c>
      <c r="FG835">
        <v>0.01</v>
      </c>
      <c r="FH835">
        <v>0.65</v>
      </c>
      <c r="FI835">
        <v>1</v>
      </c>
      <c r="FJ835">
        <v>1</v>
      </c>
      <c r="FK835">
        <v>0</v>
      </c>
      <c r="FL835" s="42">
        <f t="shared" si="280"/>
        <v>68</v>
      </c>
      <c r="FM835" s="20">
        <f t="shared" si="281"/>
        <v>3.8</v>
      </c>
      <c r="FN835" s="41">
        <v>0.1061783204</v>
      </c>
      <c r="FO835" s="20">
        <f t="shared" si="282"/>
        <v>27</v>
      </c>
      <c r="FP835" s="20">
        <f t="shared" si="283"/>
        <v>29.3352</v>
      </c>
      <c r="FQ835" s="20">
        <f t="shared" si="284"/>
        <v>113.06495430970611</v>
      </c>
      <c r="FR835">
        <v>21</v>
      </c>
      <c r="FS835" t="s">
        <v>4039</v>
      </c>
      <c r="FT835">
        <v>579</v>
      </c>
      <c r="FV835" t="s">
        <v>751</v>
      </c>
      <c r="FW835" s="45">
        <v>2000000</v>
      </c>
      <c r="FX835" s="45">
        <v>1850000</v>
      </c>
      <c r="FY835">
        <v>259</v>
      </c>
      <c r="FZ835">
        <v>57</v>
      </c>
      <c r="GA835">
        <v>65</v>
      </c>
      <c r="GB835">
        <v>122</v>
      </c>
      <c r="GC835">
        <v>-22</v>
      </c>
      <c r="GD835">
        <v>68</v>
      </c>
      <c r="GE835">
        <v>387</v>
      </c>
      <c r="GF835">
        <v>3700</v>
      </c>
      <c r="GG835">
        <v>9.4</v>
      </c>
      <c r="GH835">
        <v>3.8</v>
      </c>
      <c r="GI835">
        <v>13.1</v>
      </c>
      <c r="GJ835" s="42">
        <f t="shared" si="285"/>
        <v>27</v>
      </c>
    </row>
    <row r="836" spans="1:192" x14ac:dyDescent="0.45">
      <c r="A836" s="40">
        <v>33959</v>
      </c>
      <c r="B836" t="s">
        <v>1063</v>
      </c>
      <c r="C836" t="s">
        <v>145</v>
      </c>
      <c r="D836" t="s">
        <v>91</v>
      </c>
      <c r="E836" t="s">
        <v>91</v>
      </c>
      <c r="F836">
        <v>79</v>
      </c>
      <c r="G836">
        <v>255</v>
      </c>
      <c r="H836">
        <v>2011</v>
      </c>
      <c r="I836">
        <v>1</v>
      </c>
      <c r="J836">
        <v>14</v>
      </c>
      <c r="K836" t="s">
        <v>92</v>
      </c>
      <c r="L836">
        <v>2012</v>
      </c>
      <c r="M836">
        <v>25</v>
      </c>
      <c r="N836">
        <v>6</v>
      </c>
      <c r="O836">
        <v>8476467</v>
      </c>
      <c r="P836" t="s">
        <v>4040</v>
      </c>
      <c r="Q836" t="s">
        <v>4041</v>
      </c>
      <c r="R836" t="s">
        <v>4042</v>
      </c>
      <c r="S836" t="s">
        <v>2372</v>
      </c>
      <c r="T836" t="s">
        <v>720</v>
      </c>
      <c r="U836" t="s">
        <v>4043</v>
      </c>
      <c r="V836">
        <v>68</v>
      </c>
      <c r="W836">
        <v>5</v>
      </c>
      <c r="X836">
        <v>12</v>
      </c>
      <c r="Y836">
        <v>4</v>
      </c>
      <c r="Z836">
        <v>17</v>
      </c>
      <c r="AA836">
        <v>0</v>
      </c>
      <c r="AB836">
        <v>0</v>
      </c>
      <c r="AC836" s="26">
        <f t="shared" ref="AC836:AC893" si="286">Z836/V836</f>
        <v>0.25</v>
      </c>
      <c r="AD836" s="20">
        <f t="shared" ref="AD836:AD893" si="287">IF(FY836&gt;V836,Z836-V836*(GB836-Z836)/(FY836-V836),0)</f>
        <v>6.1428571428571423</v>
      </c>
      <c r="AE836" s="20">
        <v>6.0540000000000003</v>
      </c>
      <c r="AF836">
        <v>7</v>
      </c>
      <c r="AG836">
        <v>7.6</v>
      </c>
      <c r="AH836">
        <v>87</v>
      </c>
      <c r="AI836">
        <v>1571</v>
      </c>
      <c r="AJ836">
        <v>67975</v>
      </c>
      <c r="AK836" s="20">
        <v>1132.9166666666999</v>
      </c>
      <c r="AL836">
        <v>1132.92</v>
      </c>
      <c r="AM836">
        <v>1133</v>
      </c>
      <c r="AN836" s="26">
        <f t="shared" ref="AN836:AN893" si="288">AJ836/60/V836</f>
        <v>16.660539215686274</v>
      </c>
      <c r="AO836">
        <v>27.97</v>
      </c>
      <c r="AP836" s="41">
        <f t="shared" ref="AP836:AP893" si="289">IF(EE836&gt;0,Z836/EE836,0)</f>
        <v>0.33333333333333331</v>
      </c>
      <c r="AQ836">
        <v>170</v>
      </c>
      <c r="AR836">
        <v>170</v>
      </c>
      <c r="AS836">
        <v>170</v>
      </c>
      <c r="AT836">
        <v>120</v>
      </c>
      <c r="AU836">
        <v>120</v>
      </c>
      <c r="AV836">
        <v>81</v>
      </c>
      <c r="AW836">
        <v>46</v>
      </c>
      <c r="AX836">
        <v>6</v>
      </c>
      <c r="AY836">
        <v>2</v>
      </c>
      <c r="AZ836">
        <v>6</v>
      </c>
      <c r="BA836" s="42">
        <f t="shared" ref="BA836:BA893" si="290">AY836+AZ836</f>
        <v>8</v>
      </c>
      <c r="BB836">
        <v>3.81</v>
      </c>
      <c r="BC836">
        <v>49.716000000000001</v>
      </c>
      <c r="BD836" s="20">
        <v>62.8</v>
      </c>
      <c r="BE836" s="20">
        <f t="shared" ref="BE836:BE893" si="291">AQ836+BD836</f>
        <v>232.8</v>
      </c>
      <c r="BF836" s="20">
        <f t="shared" ref="BF836:BF893" si="292">IF(AL836&gt;0,BE836/AL836*60,0)</f>
        <v>12.329202414998409</v>
      </c>
      <c r="BG836">
        <v>306</v>
      </c>
      <c r="BH836">
        <v>347</v>
      </c>
      <c r="BI836">
        <v>391</v>
      </c>
      <c r="BJ836" s="41">
        <f t="shared" ref="BJ836:BJ893" si="293">BG836/(BG836+BI836)</f>
        <v>0.43902439024390244</v>
      </c>
      <c r="BK836">
        <v>174</v>
      </c>
      <c r="BL836">
        <v>174</v>
      </c>
      <c r="BM836">
        <v>93</v>
      </c>
      <c r="BN836" s="42">
        <f t="shared" ref="BN836:BN893" si="294">BL836-BM836</f>
        <v>81</v>
      </c>
      <c r="BO836">
        <v>39</v>
      </c>
      <c r="BP836">
        <v>37</v>
      </c>
      <c r="BQ836">
        <v>19</v>
      </c>
      <c r="BR836">
        <v>76</v>
      </c>
      <c r="BS836" s="41">
        <f t="shared" ref="BS836:BS893" si="295">BR836/(DZ836+BR836)</f>
        <v>8.3242059145673605E-2</v>
      </c>
      <c r="BT836">
        <v>0</v>
      </c>
      <c r="BU836">
        <v>0</v>
      </c>
      <c r="BV836" s="41">
        <f t="shared" ref="BV836:BV893" si="296">IF(BT836+BU836&gt;0,BT836/(BT836+BU836),0)</f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3</v>
      </c>
      <c r="CS836">
        <v>0</v>
      </c>
      <c r="CT836">
        <v>0</v>
      </c>
      <c r="CU836">
        <v>0</v>
      </c>
      <c r="CV836">
        <v>2</v>
      </c>
      <c r="CW836">
        <v>0</v>
      </c>
      <c r="CX836">
        <v>0</v>
      </c>
      <c r="CY836">
        <v>3</v>
      </c>
      <c r="CZ836">
        <v>36</v>
      </c>
      <c r="DA836">
        <v>6</v>
      </c>
      <c r="DB836">
        <v>0</v>
      </c>
      <c r="DC836">
        <v>30</v>
      </c>
      <c r="DD836">
        <v>12</v>
      </c>
      <c r="DE836">
        <v>0</v>
      </c>
      <c r="DF836">
        <v>0</v>
      </c>
      <c r="DG836">
        <v>33</v>
      </c>
      <c r="DH836">
        <v>28</v>
      </c>
      <c r="DI836">
        <v>10</v>
      </c>
      <c r="DJ836">
        <v>29</v>
      </c>
      <c r="DK836">
        <v>22</v>
      </c>
      <c r="DL836">
        <v>7</v>
      </c>
      <c r="DM836">
        <v>16</v>
      </c>
      <c r="DN836">
        <v>9</v>
      </c>
      <c r="DO836">
        <v>7</v>
      </c>
      <c r="DP836" s="42">
        <f t="shared" ref="DP836:DP893" si="297">DI836-DH836</f>
        <v>-18</v>
      </c>
      <c r="DQ836" s="20">
        <v>-5.44</v>
      </c>
      <c r="DR836">
        <v>20</v>
      </c>
      <c r="DS836">
        <v>7</v>
      </c>
      <c r="DT836">
        <v>0</v>
      </c>
      <c r="DU836">
        <v>1</v>
      </c>
      <c r="DV836">
        <v>0</v>
      </c>
      <c r="DW836">
        <v>984</v>
      </c>
      <c r="DX836">
        <v>1121</v>
      </c>
      <c r="DY836">
        <v>760</v>
      </c>
      <c r="DZ836">
        <v>837</v>
      </c>
      <c r="EA836">
        <v>566</v>
      </c>
      <c r="EB836">
        <v>609</v>
      </c>
      <c r="EC836">
        <v>47.61</v>
      </c>
      <c r="ED836">
        <v>53.75</v>
      </c>
      <c r="EE836">
        <v>51</v>
      </c>
      <c r="EF836">
        <v>53</v>
      </c>
      <c r="EG836" s="41">
        <f t="shared" ref="EG836:EG893" si="298">EE836/EA836</f>
        <v>9.0106007067137811E-2</v>
      </c>
      <c r="EH836" s="43">
        <f t="shared" ref="EH836:EH893" si="299">1-EF836/EB836</f>
        <v>0.91297208538587848</v>
      </c>
      <c r="EI836" s="44">
        <f t="shared" ref="EI836:EI893" si="300">EG836+EH836</f>
        <v>1.0030780924530163</v>
      </c>
      <c r="EJ836">
        <v>993</v>
      </c>
      <c r="EK836">
        <v>1119</v>
      </c>
      <c r="EL836">
        <v>766</v>
      </c>
      <c r="EM836">
        <v>835</v>
      </c>
      <c r="EN836">
        <v>573</v>
      </c>
      <c r="EO836">
        <v>607</v>
      </c>
      <c r="EP836">
        <v>51</v>
      </c>
      <c r="EQ836">
        <v>53</v>
      </c>
      <c r="ER836">
        <v>514</v>
      </c>
      <c r="ES836">
        <v>578</v>
      </c>
      <c r="ET836">
        <v>217</v>
      </c>
      <c r="EU836">
        <v>246</v>
      </c>
      <c r="EV836">
        <v>27</v>
      </c>
      <c r="EW836">
        <v>30</v>
      </c>
      <c r="EX836">
        <v>81</v>
      </c>
      <c r="EY836">
        <v>80</v>
      </c>
      <c r="EZ836">
        <v>0.8</v>
      </c>
      <c r="FA836">
        <v>2.9</v>
      </c>
      <c r="FB836">
        <v>3.7</v>
      </c>
      <c r="FC836" s="20">
        <v>20.07</v>
      </c>
      <c r="FD836" s="26">
        <f t="shared" ref="FD836:FD893" si="301">FC836/V836</f>
        <v>0.29514705882352943</v>
      </c>
      <c r="FE836">
        <v>1.3216000000000001</v>
      </c>
      <c r="FF836">
        <v>0.14000000000000001</v>
      </c>
      <c r="FG836">
        <v>-0.31</v>
      </c>
      <c r="FH836">
        <v>-0.17</v>
      </c>
      <c r="FL836" s="42">
        <f t="shared" ref="FL836:FL893" si="302">BK836+BR836+AH836+DS836</f>
        <v>344</v>
      </c>
      <c r="FM836" s="20">
        <f t="shared" ref="FM836:FM893" si="303">IF(DR836&gt;0,(BK836+BQ836)/DR836,0)</f>
        <v>9.65</v>
      </c>
      <c r="FN836" s="41">
        <v>4.3213027899999999E-2</v>
      </c>
      <c r="FO836" s="20">
        <f t="shared" ref="FO836:FO893" si="304">Z836-AH836/10</f>
        <v>8.3000000000000007</v>
      </c>
      <c r="FP836" s="20">
        <f t="shared" ref="FP836:FP893" si="305">Z836+DQ836/5</f>
        <v>15.911999999999999</v>
      </c>
      <c r="FQ836" s="20">
        <f t="shared" ref="FQ836:FQ893" si="306">(DW836+DX836)/AL836*60</f>
        <v>111.48183455142463</v>
      </c>
      <c r="FU836" t="s">
        <v>731</v>
      </c>
      <c r="FV836" t="s">
        <v>751</v>
      </c>
      <c r="FW836" s="45">
        <v>964688</v>
      </c>
      <c r="FX836" s="45">
        <v>964688</v>
      </c>
      <c r="FY836">
        <v>187</v>
      </c>
      <c r="FZ836">
        <v>11</v>
      </c>
      <c r="GA836">
        <v>25</v>
      </c>
      <c r="GB836">
        <v>36</v>
      </c>
      <c r="GC836">
        <v>-10</v>
      </c>
      <c r="GD836">
        <v>169</v>
      </c>
      <c r="GE836">
        <v>179</v>
      </c>
      <c r="GF836">
        <v>2883</v>
      </c>
      <c r="GG836">
        <v>1.5</v>
      </c>
      <c r="GH836">
        <v>4.5</v>
      </c>
      <c r="GI836">
        <v>6</v>
      </c>
      <c r="GJ836" s="42">
        <f t="shared" ref="GJ836:GJ893" si="307">Z836-AH836/10</f>
        <v>8.3000000000000007</v>
      </c>
    </row>
    <row r="837" spans="1:192" x14ac:dyDescent="0.45">
      <c r="A837" s="40">
        <v>34042</v>
      </c>
      <c r="B837" t="s">
        <v>4044</v>
      </c>
      <c r="C837" t="s">
        <v>3798</v>
      </c>
      <c r="D837" t="s">
        <v>107</v>
      </c>
      <c r="E837" t="s">
        <v>107</v>
      </c>
      <c r="F837">
        <v>73</v>
      </c>
      <c r="G837">
        <v>218</v>
      </c>
      <c r="H837">
        <v>2011</v>
      </c>
      <c r="I837">
        <v>1</v>
      </c>
      <c r="J837">
        <v>15</v>
      </c>
      <c r="K837" t="s">
        <v>92</v>
      </c>
      <c r="L837">
        <v>2012</v>
      </c>
      <c r="M837">
        <v>24</v>
      </c>
      <c r="N837">
        <v>6</v>
      </c>
      <c r="O837">
        <v>8476468</v>
      </c>
      <c r="P837" t="s">
        <v>4045</v>
      </c>
      <c r="Q837" t="s">
        <v>4046</v>
      </c>
      <c r="R837" t="s">
        <v>391</v>
      </c>
      <c r="S837" t="s">
        <v>990</v>
      </c>
      <c r="T837" t="s">
        <v>938</v>
      </c>
      <c r="U837" t="s">
        <v>3536</v>
      </c>
      <c r="V837">
        <v>82</v>
      </c>
      <c r="W837">
        <v>23</v>
      </c>
      <c r="X837">
        <v>35</v>
      </c>
      <c r="Y837">
        <v>19</v>
      </c>
      <c r="Z837">
        <v>58</v>
      </c>
      <c r="AA837">
        <v>0</v>
      </c>
      <c r="AB837">
        <v>0</v>
      </c>
      <c r="AC837" s="26">
        <f t="shared" si="286"/>
        <v>0.70731707317073167</v>
      </c>
      <c r="AD837" s="20">
        <f t="shared" si="287"/>
        <v>19.064748201438846</v>
      </c>
      <c r="AE837" s="20">
        <v>21.922000000000001</v>
      </c>
      <c r="AF837">
        <v>-4</v>
      </c>
      <c r="AG837">
        <v>0.9</v>
      </c>
      <c r="AH837">
        <v>40</v>
      </c>
      <c r="AI837">
        <v>1850</v>
      </c>
      <c r="AJ837">
        <v>83740</v>
      </c>
      <c r="AK837" s="20">
        <v>1395.6666666666999</v>
      </c>
      <c r="AL837">
        <v>1395.67</v>
      </c>
      <c r="AM837">
        <v>1396</v>
      </c>
      <c r="AN837" s="26">
        <f t="shared" si="288"/>
        <v>17.020325203252032</v>
      </c>
      <c r="AO837">
        <v>28.1</v>
      </c>
      <c r="AP837" s="41">
        <f t="shared" si="289"/>
        <v>0.67441860465116277</v>
      </c>
      <c r="AQ837">
        <v>236</v>
      </c>
      <c r="AR837">
        <v>238</v>
      </c>
      <c r="AS837">
        <v>238</v>
      </c>
      <c r="AT837">
        <v>197</v>
      </c>
      <c r="AU837">
        <v>198</v>
      </c>
      <c r="AV837">
        <v>143</v>
      </c>
      <c r="AW837">
        <v>155</v>
      </c>
      <c r="AX837">
        <v>83</v>
      </c>
      <c r="AY837">
        <v>7</v>
      </c>
      <c r="AZ837">
        <v>14</v>
      </c>
      <c r="BA837" s="42">
        <f t="shared" si="290"/>
        <v>21</v>
      </c>
      <c r="BB837">
        <v>18.52</v>
      </c>
      <c r="BC837">
        <v>25.6294</v>
      </c>
      <c r="BD837" s="20">
        <v>312</v>
      </c>
      <c r="BE837" s="20">
        <f t="shared" si="291"/>
        <v>548</v>
      </c>
      <c r="BF837" s="20">
        <f t="shared" si="292"/>
        <v>23.558577600722231</v>
      </c>
      <c r="BG837">
        <v>587</v>
      </c>
      <c r="BH837">
        <v>426</v>
      </c>
      <c r="BI837">
        <v>385</v>
      </c>
      <c r="BJ837" s="41">
        <f t="shared" si="293"/>
        <v>0.60390946502057619</v>
      </c>
      <c r="BK837">
        <v>124</v>
      </c>
      <c r="BL837">
        <v>124</v>
      </c>
      <c r="BM837">
        <v>103</v>
      </c>
      <c r="BN837" s="42">
        <f t="shared" si="294"/>
        <v>21</v>
      </c>
      <c r="BO837">
        <v>55</v>
      </c>
      <c r="BP837">
        <v>72</v>
      </c>
      <c r="BQ837">
        <v>43</v>
      </c>
      <c r="BR837">
        <v>26</v>
      </c>
      <c r="BS837" s="41">
        <f t="shared" si="295"/>
        <v>2.5515210991167811E-2</v>
      </c>
      <c r="BT837">
        <v>437</v>
      </c>
      <c r="BU837">
        <v>368</v>
      </c>
      <c r="BV837" s="41">
        <f t="shared" si="296"/>
        <v>0.54285714285714282</v>
      </c>
      <c r="BW837">
        <v>135</v>
      </c>
      <c r="BX837">
        <v>104</v>
      </c>
      <c r="BY837">
        <v>105</v>
      </c>
      <c r="BZ837">
        <v>99</v>
      </c>
      <c r="CA837">
        <v>196</v>
      </c>
      <c r="CB837">
        <v>165</v>
      </c>
      <c r="CC837">
        <v>134</v>
      </c>
      <c r="CD837">
        <v>127</v>
      </c>
      <c r="CE837">
        <v>149</v>
      </c>
      <c r="CF837">
        <v>115</v>
      </c>
      <c r="CG837">
        <v>264</v>
      </c>
      <c r="CH837">
        <v>224</v>
      </c>
      <c r="CI837">
        <v>1</v>
      </c>
      <c r="CJ837">
        <v>2</v>
      </c>
      <c r="CK837">
        <v>1</v>
      </c>
      <c r="CL837">
        <v>5</v>
      </c>
      <c r="CM837">
        <v>1</v>
      </c>
      <c r="CN837">
        <v>0</v>
      </c>
      <c r="CO837">
        <v>0</v>
      </c>
      <c r="CP837">
        <v>3</v>
      </c>
      <c r="CQ837">
        <v>1</v>
      </c>
      <c r="CR837">
        <v>2</v>
      </c>
      <c r="CS837">
        <v>3</v>
      </c>
      <c r="CT837">
        <v>3</v>
      </c>
      <c r="CU837">
        <v>0</v>
      </c>
      <c r="CV837">
        <v>11</v>
      </c>
      <c r="CW837">
        <v>0</v>
      </c>
      <c r="CX837">
        <v>3</v>
      </c>
      <c r="CY837">
        <v>7</v>
      </c>
      <c r="CZ837">
        <v>45</v>
      </c>
      <c r="DA837">
        <v>15</v>
      </c>
      <c r="DB837">
        <v>3</v>
      </c>
      <c r="DC837">
        <v>18</v>
      </c>
      <c r="DD837">
        <v>23</v>
      </c>
      <c r="DE837">
        <v>19</v>
      </c>
      <c r="DF837">
        <v>0</v>
      </c>
      <c r="DG837">
        <v>65</v>
      </c>
      <c r="DH837">
        <v>20</v>
      </c>
      <c r="DI837">
        <v>10</v>
      </c>
      <c r="DJ837">
        <v>18</v>
      </c>
      <c r="DK837">
        <v>18</v>
      </c>
      <c r="DL837">
        <v>0</v>
      </c>
      <c r="DM837">
        <v>10</v>
      </c>
      <c r="DN837">
        <v>10</v>
      </c>
      <c r="DO837">
        <v>0</v>
      </c>
      <c r="DP837" s="42">
        <f t="shared" si="297"/>
        <v>-10</v>
      </c>
      <c r="DQ837" s="20">
        <v>-5.6580000000000004</v>
      </c>
      <c r="DR837">
        <v>20</v>
      </c>
      <c r="DS837">
        <v>0</v>
      </c>
      <c r="DT837">
        <v>0</v>
      </c>
      <c r="DU837">
        <v>0</v>
      </c>
      <c r="DV837">
        <v>0</v>
      </c>
      <c r="DW837">
        <v>1438</v>
      </c>
      <c r="DX837">
        <v>1300</v>
      </c>
      <c r="DY837">
        <v>1098</v>
      </c>
      <c r="DZ837">
        <v>993</v>
      </c>
      <c r="EA837">
        <v>805</v>
      </c>
      <c r="EB837">
        <v>754</v>
      </c>
      <c r="EC837">
        <v>76.8</v>
      </c>
      <c r="ED837">
        <v>68.98</v>
      </c>
      <c r="EE837">
        <v>86</v>
      </c>
      <c r="EF837">
        <v>72</v>
      </c>
      <c r="EG837" s="41">
        <f t="shared" si="298"/>
        <v>0.10683229813664596</v>
      </c>
      <c r="EH837" s="43">
        <f t="shared" si="299"/>
        <v>0.9045092838196287</v>
      </c>
      <c r="EI837" s="44">
        <f t="shared" si="300"/>
        <v>1.0113415819562745</v>
      </c>
      <c r="EJ837">
        <v>1439</v>
      </c>
      <c r="EK837">
        <v>1299</v>
      </c>
      <c r="EL837">
        <v>1098</v>
      </c>
      <c r="EM837">
        <v>991</v>
      </c>
      <c r="EN837">
        <v>806</v>
      </c>
      <c r="EO837">
        <v>753</v>
      </c>
      <c r="EP837">
        <v>86</v>
      </c>
      <c r="EQ837">
        <v>71</v>
      </c>
      <c r="ER837">
        <v>765</v>
      </c>
      <c r="ES837">
        <v>659</v>
      </c>
      <c r="ET837">
        <v>321</v>
      </c>
      <c r="EU837">
        <v>257</v>
      </c>
      <c r="EV837">
        <v>53</v>
      </c>
      <c r="EW837">
        <v>39</v>
      </c>
      <c r="EX837">
        <v>100</v>
      </c>
      <c r="EY837">
        <v>83</v>
      </c>
      <c r="EZ837">
        <v>4.4000000000000004</v>
      </c>
      <c r="FA837">
        <v>1.4</v>
      </c>
      <c r="FB837">
        <v>5.8</v>
      </c>
      <c r="FC837" s="20">
        <v>46.64</v>
      </c>
      <c r="FD837" s="26">
        <f t="shared" si="301"/>
        <v>0.56878048780487811</v>
      </c>
      <c r="FE837">
        <v>5.8940000000000001</v>
      </c>
      <c r="FF837">
        <v>1.35</v>
      </c>
      <c r="FG837">
        <v>-0.2</v>
      </c>
      <c r="FH837">
        <v>1.1599999999999999</v>
      </c>
      <c r="FI837">
        <v>1</v>
      </c>
      <c r="FJ837">
        <v>0</v>
      </c>
      <c r="FK837">
        <v>0</v>
      </c>
      <c r="FL837" s="42">
        <f t="shared" si="302"/>
        <v>190</v>
      </c>
      <c r="FM837" s="20">
        <f t="shared" si="303"/>
        <v>8.35</v>
      </c>
      <c r="FN837" s="41">
        <v>0.2328359659</v>
      </c>
      <c r="FO837" s="20">
        <f t="shared" si="304"/>
        <v>54</v>
      </c>
      <c r="FP837" s="20">
        <f t="shared" si="305"/>
        <v>56.868400000000001</v>
      </c>
      <c r="FQ837" s="20">
        <f t="shared" si="306"/>
        <v>117.70690779338955</v>
      </c>
      <c r="FV837" t="s">
        <v>751</v>
      </c>
      <c r="FW837" s="45">
        <v>2750000</v>
      </c>
      <c r="FX837" s="45">
        <v>2750000</v>
      </c>
      <c r="FY837">
        <v>360</v>
      </c>
      <c r="FZ837">
        <v>82</v>
      </c>
      <c r="GA837">
        <v>108</v>
      </c>
      <c r="GB837">
        <v>190</v>
      </c>
      <c r="GC837">
        <v>15</v>
      </c>
      <c r="GD837">
        <v>156</v>
      </c>
      <c r="GE837">
        <v>591</v>
      </c>
      <c r="GF837">
        <v>5402</v>
      </c>
      <c r="GG837">
        <v>14.8</v>
      </c>
      <c r="GH837">
        <v>6</v>
      </c>
      <c r="GI837">
        <v>20.8</v>
      </c>
      <c r="GJ837" s="42">
        <f t="shared" si="307"/>
        <v>54</v>
      </c>
    </row>
    <row r="838" spans="1:192" x14ac:dyDescent="0.45">
      <c r="A838" s="40">
        <v>34120</v>
      </c>
      <c r="B838" t="s">
        <v>332</v>
      </c>
      <c r="D838" t="s">
        <v>120</v>
      </c>
      <c r="E838" t="s">
        <v>120</v>
      </c>
      <c r="F838">
        <v>75</v>
      </c>
      <c r="G838">
        <v>205</v>
      </c>
      <c r="H838">
        <v>2011</v>
      </c>
      <c r="I838">
        <v>1</v>
      </c>
      <c r="J838">
        <v>16</v>
      </c>
      <c r="K838" t="s">
        <v>202</v>
      </c>
      <c r="L838">
        <v>2014</v>
      </c>
      <c r="M838">
        <v>24</v>
      </c>
      <c r="N838">
        <v>4</v>
      </c>
      <c r="O838">
        <v>8476469</v>
      </c>
      <c r="P838" t="s">
        <v>4047</v>
      </c>
      <c r="Q838" t="s">
        <v>4048</v>
      </c>
      <c r="R838" t="s">
        <v>4049</v>
      </c>
      <c r="S838" t="s">
        <v>1922</v>
      </c>
      <c r="T838" t="s">
        <v>710</v>
      </c>
      <c r="U838" t="s">
        <v>285</v>
      </c>
      <c r="V838">
        <v>79</v>
      </c>
      <c r="W838">
        <v>12</v>
      </c>
      <c r="X838">
        <v>17</v>
      </c>
      <c r="Y838">
        <v>11</v>
      </c>
      <c r="Z838">
        <v>29</v>
      </c>
      <c r="AA838">
        <v>10</v>
      </c>
      <c r="AB838">
        <v>62</v>
      </c>
      <c r="AC838" s="26">
        <f t="shared" si="286"/>
        <v>0.36708860759493672</v>
      </c>
      <c r="AD838" s="20">
        <f t="shared" si="287"/>
        <v>6.3168316831683171</v>
      </c>
      <c r="AE838" s="20">
        <v>11.023</v>
      </c>
      <c r="AF838">
        <v>3</v>
      </c>
      <c r="AG838">
        <v>2.4</v>
      </c>
      <c r="AH838">
        <v>22</v>
      </c>
      <c r="AI838">
        <v>1421</v>
      </c>
      <c r="AJ838">
        <v>59731</v>
      </c>
      <c r="AK838" s="20">
        <v>995.51666666666995</v>
      </c>
      <c r="AL838">
        <v>995.52</v>
      </c>
      <c r="AM838">
        <v>996</v>
      </c>
      <c r="AN838" s="26">
        <f t="shared" si="288"/>
        <v>12.601476793248946</v>
      </c>
      <c r="AO838">
        <v>21.28</v>
      </c>
      <c r="AP838" s="41">
        <f t="shared" si="289"/>
        <v>0.55769230769230771</v>
      </c>
      <c r="AQ838">
        <v>219</v>
      </c>
      <c r="AR838">
        <v>220</v>
      </c>
      <c r="AS838">
        <v>220</v>
      </c>
      <c r="AT838">
        <v>167</v>
      </c>
      <c r="AU838">
        <v>167</v>
      </c>
      <c r="AV838">
        <v>128</v>
      </c>
      <c r="AW838">
        <v>129</v>
      </c>
      <c r="AX838">
        <v>62</v>
      </c>
      <c r="AY838">
        <v>6</v>
      </c>
      <c r="AZ838">
        <v>12</v>
      </c>
      <c r="BA838" s="42">
        <f t="shared" si="290"/>
        <v>18</v>
      </c>
      <c r="BB838">
        <v>13.52</v>
      </c>
      <c r="BC838">
        <v>32.703099999999999</v>
      </c>
      <c r="BD838" s="20">
        <v>201.3</v>
      </c>
      <c r="BE838" s="20">
        <f t="shared" si="291"/>
        <v>420.3</v>
      </c>
      <c r="BF838" s="20">
        <f t="shared" si="292"/>
        <v>25.331485053037611</v>
      </c>
      <c r="BG838">
        <v>296</v>
      </c>
      <c r="BH838">
        <v>290</v>
      </c>
      <c r="BI838">
        <v>366</v>
      </c>
      <c r="BJ838" s="41">
        <f t="shared" si="293"/>
        <v>0.44712990936555891</v>
      </c>
      <c r="BK838">
        <v>86</v>
      </c>
      <c r="BL838">
        <v>86</v>
      </c>
      <c r="BM838">
        <v>46</v>
      </c>
      <c r="BN838" s="42">
        <f t="shared" si="294"/>
        <v>40</v>
      </c>
      <c r="BO838">
        <v>39</v>
      </c>
      <c r="BP838">
        <v>16</v>
      </c>
      <c r="BQ838">
        <v>48</v>
      </c>
      <c r="BR838">
        <v>39</v>
      </c>
      <c r="BS838" s="41">
        <f t="shared" si="295"/>
        <v>5.4698457223001401E-2</v>
      </c>
      <c r="BT838">
        <v>7</v>
      </c>
      <c r="BU838">
        <v>8</v>
      </c>
      <c r="BV838" s="41">
        <f t="shared" si="296"/>
        <v>0.46666666666666667</v>
      </c>
      <c r="BW838">
        <v>1</v>
      </c>
      <c r="BX838">
        <v>1</v>
      </c>
      <c r="BY838">
        <v>3</v>
      </c>
      <c r="BZ838">
        <v>1</v>
      </c>
      <c r="CA838">
        <v>3</v>
      </c>
      <c r="CB838">
        <v>6</v>
      </c>
      <c r="CC838">
        <v>1</v>
      </c>
      <c r="CD838">
        <v>3</v>
      </c>
      <c r="CE838">
        <v>5</v>
      </c>
      <c r="CF838">
        <v>5</v>
      </c>
      <c r="CG838">
        <v>3</v>
      </c>
      <c r="CH838">
        <v>3</v>
      </c>
      <c r="CI838">
        <v>0</v>
      </c>
      <c r="CJ838">
        <v>0</v>
      </c>
      <c r="CK838">
        <v>1</v>
      </c>
      <c r="CL838">
        <v>2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2</v>
      </c>
      <c r="CT838">
        <v>0</v>
      </c>
      <c r="CU838">
        <v>0</v>
      </c>
      <c r="CV838">
        <v>9</v>
      </c>
      <c r="CW838">
        <v>0</v>
      </c>
      <c r="CX838">
        <v>2</v>
      </c>
      <c r="CY838">
        <v>9</v>
      </c>
      <c r="CZ838">
        <v>28</v>
      </c>
      <c r="DA838">
        <v>10</v>
      </c>
      <c r="DB838">
        <v>3</v>
      </c>
      <c r="DC838">
        <v>2</v>
      </c>
      <c r="DD838">
        <v>8</v>
      </c>
      <c r="DE838">
        <v>5</v>
      </c>
      <c r="DF838">
        <v>1</v>
      </c>
      <c r="DG838">
        <v>99</v>
      </c>
      <c r="DH838">
        <v>11</v>
      </c>
      <c r="DI838">
        <v>16</v>
      </c>
      <c r="DJ838">
        <v>11</v>
      </c>
      <c r="DK838">
        <v>11</v>
      </c>
      <c r="DL838">
        <v>0</v>
      </c>
      <c r="DM838">
        <v>16</v>
      </c>
      <c r="DN838">
        <v>16</v>
      </c>
      <c r="DO838">
        <v>0</v>
      </c>
      <c r="DP838" s="42">
        <f t="shared" si="297"/>
        <v>5</v>
      </c>
      <c r="DQ838" s="20">
        <v>5.1379999999999999</v>
      </c>
      <c r="DR838">
        <v>11</v>
      </c>
      <c r="DS838">
        <v>0</v>
      </c>
      <c r="DT838">
        <v>0</v>
      </c>
      <c r="DU838">
        <v>0</v>
      </c>
      <c r="DV838">
        <v>0</v>
      </c>
      <c r="DW838">
        <v>977</v>
      </c>
      <c r="DX838">
        <v>911</v>
      </c>
      <c r="DY838">
        <v>719</v>
      </c>
      <c r="DZ838">
        <v>674</v>
      </c>
      <c r="EA838">
        <v>518</v>
      </c>
      <c r="EB838">
        <v>507</v>
      </c>
      <c r="EC838">
        <v>45.52</v>
      </c>
      <c r="ED838">
        <v>40.61</v>
      </c>
      <c r="EE838">
        <v>52</v>
      </c>
      <c r="EF838">
        <v>44</v>
      </c>
      <c r="EG838" s="41">
        <f t="shared" si="298"/>
        <v>0.10038610038610038</v>
      </c>
      <c r="EH838" s="43">
        <f t="shared" si="299"/>
        <v>0.91321499013806706</v>
      </c>
      <c r="EI838" s="44">
        <f t="shared" si="300"/>
        <v>1.0136010905241675</v>
      </c>
      <c r="EJ838">
        <v>979</v>
      </c>
      <c r="EK838">
        <v>912</v>
      </c>
      <c r="EL838">
        <v>718</v>
      </c>
      <c r="EM838">
        <v>674</v>
      </c>
      <c r="EN838">
        <v>517</v>
      </c>
      <c r="EO838">
        <v>507</v>
      </c>
      <c r="EP838">
        <v>52</v>
      </c>
      <c r="EQ838">
        <v>44</v>
      </c>
      <c r="ER838">
        <v>435</v>
      </c>
      <c r="ES838">
        <v>425</v>
      </c>
      <c r="ET838">
        <v>173</v>
      </c>
      <c r="EU838">
        <v>168</v>
      </c>
      <c r="EV838">
        <v>17</v>
      </c>
      <c r="EW838">
        <v>21</v>
      </c>
      <c r="EX838">
        <v>67</v>
      </c>
      <c r="EY838">
        <v>68</v>
      </c>
      <c r="EZ838">
        <v>1.4</v>
      </c>
      <c r="FA838">
        <v>1.1000000000000001</v>
      </c>
      <c r="FB838">
        <v>2.5</v>
      </c>
      <c r="FC838" s="20">
        <v>35.64</v>
      </c>
      <c r="FD838" s="26">
        <f t="shared" si="301"/>
        <v>0.45113924050632914</v>
      </c>
      <c r="FE838">
        <v>2.9203000000000001</v>
      </c>
      <c r="FF838">
        <v>0.44</v>
      </c>
      <c r="FG838">
        <v>-0.06</v>
      </c>
      <c r="FH838">
        <v>0.38</v>
      </c>
      <c r="FL838" s="42">
        <f t="shared" si="302"/>
        <v>147</v>
      </c>
      <c r="FM838" s="20">
        <f t="shared" si="303"/>
        <v>12.181818181818182</v>
      </c>
      <c r="FN838" s="41">
        <v>4.7722974000000001E-2</v>
      </c>
      <c r="FO838" s="20">
        <f t="shared" si="304"/>
        <v>26.8</v>
      </c>
      <c r="FP838" s="20">
        <f t="shared" si="305"/>
        <v>30.0276</v>
      </c>
      <c r="FQ838" s="20">
        <f t="shared" si="306"/>
        <v>113.78977820636452</v>
      </c>
      <c r="FR838">
        <v>1</v>
      </c>
      <c r="FS838" t="s">
        <v>314</v>
      </c>
      <c r="FT838">
        <v>11</v>
      </c>
      <c r="FV838" t="s">
        <v>751</v>
      </c>
      <c r="FW838" s="45">
        <v>975000</v>
      </c>
      <c r="FX838" s="45">
        <v>925000</v>
      </c>
      <c r="FY838">
        <v>180</v>
      </c>
      <c r="FZ838">
        <v>26</v>
      </c>
      <c r="GA838">
        <v>32</v>
      </c>
      <c r="GB838">
        <v>58</v>
      </c>
      <c r="GC838">
        <v>-3</v>
      </c>
      <c r="GD838">
        <v>54</v>
      </c>
      <c r="GE838">
        <v>291</v>
      </c>
      <c r="GF838">
        <v>2396</v>
      </c>
      <c r="GG838">
        <v>2.2999999999999998</v>
      </c>
      <c r="GH838">
        <v>2.2000000000000002</v>
      </c>
      <c r="GI838">
        <v>4.5</v>
      </c>
      <c r="GJ838" s="42">
        <f t="shared" si="307"/>
        <v>26.8</v>
      </c>
    </row>
    <row r="839" spans="1:192" x14ac:dyDescent="0.45">
      <c r="A839" s="40">
        <v>33943</v>
      </c>
      <c r="B839" t="s">
        <v>4050</v>
      </c>
      <c r="C839" t="s">
        <v>145</v>
      </c>
      <c r="D839" t="s">
        <v>91</v>
      </c>
      <c r="E839" t="s">
        <v>91</v>
      </c>
      <c r="F839">
        <v>74</v>
      </c>
      <c r="G839">
        <v>200</v>
      </c>
      <c r="H839">
        <v>2011</v>
      </c>
      <c r="I839">
        <v>1</v>
      </c>
      <c r="J839">
        <v>17</v>
      </c>
      <c r="K839" t="s">
        <v>92</v>
      </c>
      <c r="L839">
        <v>2012</v>
      </c>
      <c r="M839">
        <v>25</v>
      </c>
      <c r="N839">
        <v>6</v>
      </c>
      <c r="O839">
        <v>8476470</v>
      </c>
      <c r="P839" t="s">
        <v>4051</v>
      </c>
      <c r="Q839" t="s">
        <v>4052</v>
      </c>
      <c r="R839" t="s">
        <v>4053</v>
      </c>
      <c r="S839" t="s">
        <v>2229</v>
      </c>
      <c r="T839" t="s">
        <v>720</v>
      </c>
      <c r="U839" t="s">
        <v>313</v>
      </c>
      <c r="V839">
        <v>59</v>
      </c>
      <c r="W839">
        <v>1</v>
      </c>
      <c r="X839">
        <v>8</v>
      </c>
      <c r="Y839">
        <v>6</v>
      </c>
      <c r="Z839">
        <v>9</v>
      </c>
      <c r="AA839">
        <v>16</v>
      </c>
      <c r="AB839">
        <v>55</v>
      </c>
      <c r="AC839" s="26">
        <f t="shared" si="286"/>
        <v>0.15254237288135594</v>
      </c>
      <c r="AD839" s="20">
        <f t="shared" si="287"/>
        <v>-6.7333333333333325</v>
      </c>
      <c r="AE839" s="20">
        <v>2.907</v>
      </c>
      <c r="AF839">
        <v>-19</v>
      </c>
      <c r="AG839">
        <v>-5.6</v>
      </c>
      <c r="AH839">
        <v>36</v>
      </c>
      <c r="AI839">
        <v>1212</v>
      </c>
      <c r="AJ839">
        <v>56453</v>
      </c>
      <c r="AK839" s="20">
        <v>940.88333333333003</v>
      </c>
      <c r="AL839">
        <v>940.88</v>
      </c>
      <c r="AM839">
        <v>941</v>
      </c>
      <c r="AN839" s="26">
        <f t="shared" si="288"/>
        <v>15.947175141242937</v>
      </c>
      <c r="AO839">
        <v>26.78</v>
      </c>
      <c r="AP839" s="41">
        <f t="shared" si="289"/>
        <v>0.26470588235294118</v>
      </c>
      <c r="AQ839">
        <v>148</v>
      </c>
      <c r="AR839">
        <v>148</v>
      </c>
      <c r="AS839">
        <v>148</v>
      </c>
      <c r="AT839">
        <v>103</v>
      </c>
      <c r="AU839">
        <v>103</v>
      </c>
      <c r="AV839">
        <v>67</v>
      </c>
      <c r="AW839">
        <v>45</v>
      </c>
      <c r="AX839">
        <v>9</v>
      </c>
      <c r="AY839">
        <v>3</v>
      </c>
      <c r="AZ839">
        <v>2</v>
      </c>
      <c r="BA839" s="42">
        <f t="shared" si="290"/>
        <v>5</v>
      </c>
      <c r="BB839">
        <v>3.12</v>
      </c>
      <c r="BC839">
        <v>49.970100000000002</v>
      </c>
      <c r="BD839" s="20">
        <v>148.9</v>
      </c>
      <c r="BE839" s="20">
        <f t="shared" si="291"/>
        <v>296.89999999999998</v>
      </c>
      <c r="BF839" s="20">
        <f t="shared" si="292"/>
        <v>18.933339001785559</v>
      </c>
      <c r="BG839">
        <v>299</v>
      </c>
      <c r="BH839">
        <v>288</v>
      </c>
      <c r="BI839">
        <v>266</v>
      </c>
      <c r="BJ839" s="41">
        <f t="shared" si="293"/>
        <v>0.52920353982300883</v>
      </c>
      <c r="BK839">
        <v>45</v>
      </c>
      <c r="BL839">
        <v>45</v>
      </c>
      <c r="BM839">
        <v>61</v>
      </c>
      <c r="BN839" s="42">
        <f t="shared" si="294"/>
        <v>-16</v>
      </c>
      <c r="BO839">
        <v>36</v>
      </c>
      <c r="BP839">
        <v>30</v>
      </c>
      <c r="BQ839">
        <v>6</v>
      </c>
      <c r="BR839">
        <v>65</v>
      </c>
      <c r="BS839" s="41">
        <f t="shared" si="295"/>
        <v>8.6436170212765964E-2</v>
      </c>
      <c r="BT839">
        <v>0</v>
      </c>
      <c r="BU839">
        <v>0</v>
      </c>
      <c r="BV839" s="41">
        <f t="shared" si="296"/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2</v>
      </c>
      <c r="CX839">
        <v>0</v>
      </c>
      <c r="CY839">
        <v>7</v>
      </c>
      <c r="CZ839">
        <v>27</v>
      </c>
      <c r="DA839">
        <v>3</v>
      </c>
      <c r="DB839">
        <v>0</v>
      </c>
      <c r="DC839">
        <v>17</v>
      </c>
      <c r="DD839">
        <v>5</v>
      </c>
      <c r="DE839">
        <v>1</v>
      </c>
      <c r="DF839">
        <v>0</v>
      </c>
      <c r="DG839">
        <v>41</v>
      </c>
      <c r="DH839">
        <v>12</v>
      </c>
      <c r="DI839">
        <v>7</v>
      </c>
      <c r="DJ839">
        <v>12</v>
      </c>
      <c r="DK839">
        <v>9</v>
      </c>
      <c r="DL839">
        <v>3</v>
      </c>
      <c r="DM839">
        <v>11</v>
      </c>
      <c r="DN839">
        <v>7</v>
      </c>
      <c r="DO839">
        <v>4</v>
      </c>
      <c r="DP839" s="42">
        <f t="shared" si="297"/>
        <v>-5</v>
      </c>
      <c r="DQ839" s="20">
        <v>4.2149999999999999</v>
      </c>
      <c r="DR839">
        <v>8</v>
      </c>
      <c r="DS839">
        <v>4</v>
      </c>
      <c r="DT839">
        <v>0</v>
      </c>
      <c r="DU839">
        <v>0</v>
      </c>
      <c r="DV839">
        <v>0</v>
      </c>
      <c r="DW839">
        <v>865</v>
      </c>
      <c r="DX839">
        <v>891</v>
      </c>
      <c r="DY839">
        <v>675</v>
      </c>
      <c r="DZ839">
        <v>687</v>
      </c>
      <c r="EA839">
        <v>505</v>
      </c>
      <c r="EB839">
        <v>507</v>
      </c>
      <c r="EC839">
        <v>34.53</v>
      </c>
      <c r="ED839">
        <v>41.5</v>
      </c>
      <c r="EE839">
        <v>34</v>
      </c>
      <c r="EF839">
        <v>49</v>
      </c>
      <c r="EG839" s="41">
        <f t="shared" si="298"/>
        <v>6.7326732673267331E-2</v>
      </c>
      <c r="EH839" s="43">
        <f t="shared" si="299"/>
        <v>0.903353057199211</v>
      </c>
      <c r="EI839" s="44">
        <f t="shared" si="300"/>
        <v>0.97067978987247838</v>
      </c>
      <c r="EJ839">
        <v>864</v>
      </c>
      <c r="EK839">
        <v>892</v>
      </c>
      <c r="EL839">
        <v>676</v>
      </c>
      <c r="EM839">
        <v>688</v>
      </c>
      <c r="EN839">
        <v>505</v>
      </c>
      <c r="EO839">
        <v>508</v>
      </c>
      <c r="EP839">
        <v>34</v>
      </c>
      <c r="EQ839">
        <v>49</v>
      </c>
      <c r="ER839">
        <v>384</v>
      </c>
      <c r="ES839">
        <v>415</v>
      </c>
      <c r="ET839">
        <v>150</v>
      </c>
      <c r="EU839">
        <v>156</v>
      </c>
      <c r="EV839">
        <v>20</v>
      </c>
      <c r="EW839">
        <v>30</v>
      </c>
      <c r="EX839">
        <v>58</v>
      </c>
      <c r="EY839">
        <v>77</v>
      </c>
      <c r="EZ839">
        <v>-0.1</v>
      </c>
      <c r="FA839">
        <v>1.1000000000000001</v>
      </c>
      <c r="FB839">
        <v>0.9</v>
      </c>
      <c r="FC839" s="20">
        <v>9.07</v>
      </c>
      <c r="FD839" s="26">
        <f t="shared" si="301"/>
        <v>0.15372881355932203</v>
      </c>
      <c r="FE839">
        <v>0.1678</v>
      </c>
      <c r="FF839">
        <v>-0.25</v>
      </c>
      <c r="FG839">
        <v>-0.18</v>
      </c>
      <c r="FH839">
        <v>-0.43</v>
      </c>
      <c r="FL839" s="42">
        <f t="shared" si="302"/>
        <v>150</v>
      </c>
      <c r="FM839" s="20">
        <f t="shared" si="303"/>
        <v>6.375</v>
      </c>
      <c r="FN839" s="41">
        <v>7.0549772000000005E-3</v>
      </c>
      <c r="FO839" s="20">
        <f t="shared" si="304"/>
        <v>5.4</v>
      </c>
      <c r="FP839" s="20">
        <f t="shared" si="305"/>
        <v>9.843</v>
      </c>
      <c r="FQ839" s="20">
        <f t="shared" si="306"/>
        <v>111.98027378624266</v>
      </c>
      <c r="FR839">
        <v>4</v>
      </c>
      <c r="FS839" t="s">
        <v>189</v>
      </c>
      <c r="FT839">
        <v>195</v>
      </c>
      <c r="FV839" t="s">
        <v>751</v>
      </c>
      <c r="FW839" s="45">
        <v>2300000</v>
      </c>
      <c r="FX839" s="45">
        <v>2400000</v>
      </c>
      <c r="FY839">
        <v>284</v>
      </c>
      <c r="FZ839">
        <v>8</v>
      </c>
      <c r="GA839">
        <v>61</v>
      </c>
      <c r="GB839">
        <v>69</v>
      </c>
      <c r="GC839">
        <v>0</v>
      </c>
      <c r="GD839">
        <v>188</v>
      </c>
      <c r="GE839">
        <v>344</v>
      </c>
      <c r="GF839">
        <v>4821</v>
      </c>
      <c r="GG839">
        <v>2.5</v>
      </c>
      <c r="GH839">
        <v>11.3</v>
      </c>
      <c r="GI839">
        <v>13.8</v>
      </c>
      <c r="GJ839" s="42">
        <f t="shared" si="307"/>
        <v>5.4</v>
      </c>
    </row>
    <row r="840" spans="1:192" x14ac:dyDescent="0.45">
      <c r="A840" s="40">
        <v>35626</v>
      </c>
      <c r="B840" t="s">
        <v>515</v>
      </c>
      <c r="C840" t="s">
        <v>145</v>
      </c>
      <c r="D840" t="s">
        <v>91</v>
      </c>
      <c r="E840" t="s">
        <v>91</v>
      </c>
      <c r="F840">
        <v>72</v>
      </c>
      <c r="G840">
        <v>180</v>
      </c>
      <c r="H840">
        <v>2015</v>
      </c>
      <c r="I840">
        <v>3</v>
      </c>
      <c r="J840">
        <v>72</v>
      </c>
      <c r="K840" t="s">
        <v>92</v>
      </c>
      <c r="L840">
        <v>2017</v>
      </c>
      <c r="M840">
        <v>20</v>
      </c>
      <c r="N840">
        <v>1</v>
      </c>
      <c r="O840">
        <v>8478519</v>
      </c>
      <c r="P840" t="s">
        <v>4054</v>
      </c>
      <c r="Q840" t="s">
        <v>4055</v>
      </c>
      <c r="R840" t="s">
        <v>4056</v>
      </c>
      <c r="S840" t="s">
        <v>1562</v>
      </c>
      <c r="T840" t="s">
        <v>716</v>
      </c>
      <c r="U840" t="s">
        <v>153</v>
      </c>
      <c r="V840">
        <v>18</v>
      </c>
      <c r="W840">
        <v>5</v>
      </c>
      <c r="X840">
        <v>6</v>
      </c>
      <c r="Y840">
        <v>5</v>
      </c>
      <c r="Z840">
        <v>11</v>
      </c>
      <c r="AA840">
        <v>18</v>
      </c>
      <c r="AB840">
        <v>89</v>
      </c>
      <c r="AC840" s="26">
        <f t="shared" si="286"/>
        <v>0.61111111111111116</v>
      </c>
      <c r="AD840" s="20">
        <f t="shared" si="287"/>
        <v>0</v>
      </c>
      <c r="AE840" s="20">
        <v>4.258</v>
      </c>
      <c r="AF840">
        <v>11</v>
      </c>
      <c r="AG840">
        <v>1.2</v>
      </c>
      <c r="AH840">
        <v>6</v>
      </c>
      <c r="AI840">
        <v>352</v>
      </c>
      <c r="AJ840">
        <v>14290</v>
      </c>
      <c r="AK840" s="20">
        <v>238.16666666667001</v>
      </c>
      <c r="AL840">
        <v>238.17</v>
      </c>
      <c r="AM840">
        <v>238</v>
      </c>
      <c r="AN840" s="26">
        <f t="shared" si="288"/>
        <v>13.231481481481481</v>
      </c>
      <c r="AO840">
        <v>22.28</v>
      </c>
      <c r="AP840" s="41">
        <f t="shared" si="289"/>
        <v>0.73333333333333328</v>
      </c>
      <c r="AQ840">
        <v>41</v>
      </c>
      <c r="AR840">
        <v>41</v>
      </c>
      <c r="AS840">
        <v>41</v>
      </c>
      <c r="AT840">
        <v>33</v>
      </c>
      <c r="AU840">
        <v>33</v>
      </c>
      <c r="AV840">
        <v>26</v>
      </c>
      <c r="AW840">
        <v>29</v>
      </c>
      <c r="AX840">
        <v>19</v>
      </c>
      <c r="AY840">
        <v>1</v>
      </c>
      <c r="AZ840">
        <v>1</v>
      </c>
      <c r="BA840" s="42">
        <f t="shared" si="290"/>
        <v>2</v>
      </c>
      <c r="BB840">
        <v>2.52</v>
      </c>
      <c r="BC840">
        <v>27</v>
      </c>
      <c r="BD840" s="20">
        <v>64.2</v>
      </c>
      <c r="BE840" s="20">
        <f t="shared" si="291"/>
        <v>105.2</v>
      </c>
      <c r="BF840" s="20">
        <f t="shared" si="292"/>
        <v>26.502078347398918</v>
      </c>
      <c r="BG840">
        <v>64</v>
      </c>
      <c r="BH840">
        <v>83</v>
      </c>
      <c r="BI840">
        <v>85</v>
      </c>
      <c r="BJ840" s="41">
        <f t="shared" si="293"/>
        <v>0.42953020134228187</v>
      </c>
      <c r="BK840">
        <v>17</v>
      </c>
      <c r="BL840">
        <v>17</v>
      </c>
      <c r="BM840">
        <v>30</v>
      </c>
      <c r="BN840" s="42">
        <f t="shared" si="294"/>
        <v>-13</v>
      </c>
      <c r="BO840">
        <v>7</v>
      </c>
      <c r="BP840">
        <v>4</v>
      </c>
      <c r="BQ840">
        <v>8</v>
      </c>
      <c r="BR840">
        <v>6</v>
      </c>
      <c r="BS840" s="41">
        <f t="shared" si="295"/>
        <v>3.3519553072625698E-2</v>
      </c>
      <c r="BT840">
        <v>96</v>
      </c>
      <c r="BU840">
        <v>118</v>
      </c>
      <c r="BV840" s="41">
        <f t="shared" si="296"/>
        <v>0.44859813084112149</v>
      </c>
      <c r="BW840">
        <v>29</v>
      </c>
      <c r="BX840">
        <v>45</v>
      </c>
      <c r="BY840">
        <v>39</v>
      </c>
      <c r="BZ840">
        <v>41</v>
      </c>
      <c r="CA840">
        <v>28</v>
      </c>
      <c r="CB840">
        <v>32</v>
      </c>
      <c r="CC840">
        <v>34</v>
      </c>
      <c r="CD840">
        <v>45</v>
      </c>
      <c r="CE840">
        <v>35</v>
      </c>
      <c r="CF840">
        <v>52</v>
      </c>
      <c r="CG840">
        <v>51</v>
      </c>
      <c r="CH840">
        <v>53</v>
      </c>
      <c r="CI840">
        <v>0</v>
      </c>
      <c r="CJ840">
        <v>0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2</v>
      </c>
      <c r="CU840">
        <v>1</v>
      </c>
      <c r="CV840">
        <v>2</v>
      </c>
      <c r="CW840">
        <v>0</v>
      </c>
      <c r="CX840">
        <v>0</v>
      </c>
      <c r="CY840">
        <v>0</v>
      </c>
      <c r="CZ840">
        <v>7</v>
      </c>
      <c r="DA840">
        <v>4</v>
      </c>
      <c r="DB840">
        <v>0</v>
      </c>
      <c r="DC840">
        <v>0</v>
      </c>
      <c r="DD840">
        <v>6</v>
      </c>
      <c r="DE840">
        <v>4</v>
      </c>
      <c r="DF840">
        <v>3</v>
      </c>
      <c r="DG840">
        <v>9</v>
      </c>
      <c r="DH840">
        <v>3</v>
      </c>
      <c r="DI840">
        <v>4</v>
      </c>
      <c r="DJ840">
        <v>3</v>
      </c>
      <c r="DK840">
        <v>3</v>
      </c>
      <c r="DL840">
        <v>0</v>
      </c>
      <c r="DM840">
        <v>4</v>
      </c>
      <c r="DN840">
        <v>4</v>
      </c>
      <c r="DO840">
        <v>0</v>
      </c>
      <c r="DP840" s="42">
        <f t="shared" si="297"/>
        <v>1</v>
      </c>
      <c r="DQ840" s="20">
        <v>0.63700000000000001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207</v>
      </c>
      <c r="DX840">
        <v>225</v>
      </c>
      <c r="DY840">
        <v>159</v>
      </c>
      <c r="DZ840">
        <v>173</v>
      </c>
      <c r="EA840">
        <v>120</v>
      </c>
      <c r="EB840">
        <v>136</v>
      </c>
      <c r="EC840">
        <v>8.83</v>
      </c>
      <c r="ED840">
        <v>8.9499999999999993</v>
      </c>
      <c r="EE840">
        <v>15</v>
      </c>
      <c r="EF840">
        <v>6</v>
      </c>
      <c r="EG840" s="41">
        <f t="shared" si="298"/>
        <v>0.125</v>
      </c>
      <c r="EH840" s="43">
        <f t="shared" si="299"/>
        <v>0.95588235294117652</v>
      </c>
      <c r="EI840" s="44">
        <f t="shared" si="300"/>
        <v>1.0808823529411766</v>
      </c>
      <c r="EJ840">
        <v>207</v>
      </c>
      <c r="EK840">
        <v>221</v>
      </c>
      <c r="EL840">
        <v>159</v>
      </c>
      <c r="EM840">
        <v>169</v>
      </c>
      <c r="EN840">
        <v>120</v>
      </c>
      <c r="EO840">
        <v>132</v>
      </c>
      <c r="EP840">
        <v>15</v>
      </c>
      <c r="EQ840">
        <v>6</v>
      </c>
      <c r="ER840">
        <v>100</v>
      </c>
      <c r="ES840">
        <v>113</v>
      </c>
      <c r="ET840">
        <v>40</v>
      </c>
      <c r="EU840">
        <v>37</v>
      </c>
      <c r="EV840">
        <v>9</v>
      </c>
      <c r="EW840">
        <v>1</v>
      </c>
      <c r="EX840">
        <v>16</v>
      </c>
      <c r="EY840">
        <v>20</v>
      </c>
      <c r="EZ840">
        <v>1</v>
      </c>
      <c r="FA840">
        <v>0.60000000000000009</v>
      </c>
      <c r="FB840">
        <v>1.6</v>
      </c>
      <c r="FC840" s="20">
        <v>12.69</v>
      </c>
      <c r="FD840" s="26">
        <f t="shared" si="301"/>
        <v>0.70499999999999996</v>
      </c>
      <c r="FE840">
        <v>1.8153999999999999</v>
      </c>
      <c r="FF840">
        <v>0.05</v>
      </c>
      <c r="FG840">
        <v>0.15</v>
      </c>
      <c r="FH840">
        <v>0.21</v>
      </c>
      <c r="FL840" s="42">
        <f t="shared" si="302"/>
        <v>29</v>
      </c>
      <c r="FM840" s="20">
        <f t="shared" si="303"/>
        <v>8.3333333333333339</v>
      </c>
      <c r="FN840" s="41">
        <v>7.9922027300000004E-2</v>
      </c>
      <c r="FO840" s="20">
        <f t="shared" si="304"/>
        <v>10.4</v>
      </c>
      <c r="FP840" s="20">
        <f t="shared" si="305"/>
        <v>11.1274</v>
      </c>
      <c r="FQ840" s="20">
        <f t="shared" si="306"/>
        <v>108.82982743418567</v>
      </c>
      <c r="FV840" t="s">
        <v>751</v>
      </c>
      <c r="FW840" s="45">
        <v>742500</v>
      </c>
      <c r="FX840" s="45">
        <v>728333</v>
      </c>
      <c r="FY840">
        <v>18</v>
      </c>
      <c r="FZ840">
        <v>5</v>
      </c>
      <c r="GA840">
        <v>6</v>
      </c>
      <c r="GB840">
        <v>11</v>
      </c>
      <c r="GC840">
        <v>11</v>
      </c>
      <c r="GD840">
        <v>6</v>
      </c>
      <c r="GE840">
        <v>26</v>
      </c>
      <c r="GF840">
        <v>238</v>
      </c>
      <c r="GG840">
        <v>1</v>
      </c>
      <c r="GH840">
        <v>0.60000000000000009</v>
      </c>
      <c r="GI840">
        <v>1.6</v>
      </c>
      <c r="GJ840" s="42">
        <f t="shared" si="307"/>
        <v>10.4</v>
      </c>
    </row>
    <row r="841" spans="1:192" x14ac:dyDescent="0.45">
      <c r="A841" s="40">
        <v>34170</v>
      </c>
      <c r="B841" t="s">
        <v>1475</v>
      </c>
      <c r="D841" t="s">
        <v>223</v>
      </c>
      <c r="E841" t="s">
        <v>223</v>
      </c>
      <c r="F841">
        <v>75</v>
      </c>
      <c r="G841">
        <v>215</v>
      </c>
      <c r="H841">
        <v>2011</v>
      </c>
      <c r="I841">
        <v>1</v>
      </c>
      <c r="J841">
        <v>19</v>
      </c>
      <c r="K841" t="s">
        <v>92</v>
      </c>
      <c r="L841">
        <v>2013</v>
      </c>
      <c r="M841">
        <v>24</v>
      </c>
      <c r="N841">
        <v>5</v>
      </c>
      <c r="O841">
        <v>8476472</v>
      </c>
      <c r="P841" t="s">
        <v>4057</v>
      </c>
      <c r="Q841" t="s">
        <v>4058</v>
      </c>
      <c r="R841" t="s">
        <v>4059</v>
      </c>
      <c r="S841" t="s">
        <v>2642</v>
      </c>
      <c r="T841" t="s">
        <v>720</v>
      </c>
      <c r="U841" t="s">
        <v>166</v>
      </c>
      <c r="V841">
        <v>66</v>
      </c>
      <c r="W841">
        <v>5</v>
      </c>
      <c r="X841">
        <v>16</v>
      </c>
      <c r="Y841">
        <v>7</v>
      </c>
      <c r="Z841">
        <v>21</v>
      </c>
      <c r="AA841">
        <v>9</v>
      </c>
      <c r="AB841">
        <v>87</v>
      </c>
      <c r="AC841" s="26">
        <f t="shared" si="286"/>
        <v>0.31818181818181818</v>
      </c>
      <c r="AD841" s="20">
        <f t="shared" si="287"/>
        <v>-4.4920634920634903</v>
      </c>
      <c r="AE841" s="20">
        <v>7.3079999999999998</v>
      </c>
      <c r="AF841">
        <v>-12</v>
      </c>
      <c r="AG841">
        <v>6.1</v>
      </c>
      <c r="AH841">
        <v>18</v>
      </c>
      <c r="AI841">
        <v>1824</v>
      </c>
      <c r="AJ841">
        <v>90475</v>
      </c>
      <c r="AK841" s="20">
        <v>1507.9166666666999</v>
      </c>
      <c r="AL841">
        <v>1506.7</v>
      </c>
      <c r="AM841">
        <v>1508</v>
      </c>
      <c r="AN841" s="26">
        <f t="shared" si="288"/>
        <v>22.847222222222225</v>
      </c>
      <c r="AO841">
        <v>37.630000000000003</v>
      </c>
      <c r="AP841" s="41">
        <f t="shared" si="289"/>
        <v>0.27631578947368424</v>
      </c>
      <c r="AQ841">
        <v>399</v>
      </c>
      <c r="AR841">
        <v>399</v>
      </c>
      <c r="AS841">
        <v>399</v>
      </c>
      <c r="AT841">
        <v>276</v>
      </c>
      <c r="AU841">
        <v>276</v>
      </c>
      <c r="AV841">
        <v>203</v>
      </c>
      <c r="AW841">
        <v>112</v>
      </c>
      <c r="AX841">
        <v>14</v>
      </c>
      <c r="AY841">
        <v>7</v>
      </c>
      <c r="AZ841">
        <v>19</v>
      </c>
      <c r="BA841" s="42">
        <f t="shared" si="290"/>
        <v>26</v>
      </c>
      <c r="BB841">
        <v>9.82</v>
      </c>
      <c r="BC841">
        <v>48.965499999999999</v>
      </c>
      <c r="BD841" s="20">
        <v>165.3</v>
      </c>
      <c r="BE841" s="20">
        <f t="shared" si="291"/>
        <v>564.29999999999995</v>
      </c>
      <c r="BF841" s="20">
        <f t="shared" si="292"/>
        <v>22.471626733921813</v>
      </c>
      <c r="BG841">
        <v>609</v>
      </c>
      <c r="BH841">
        <v>476</v>
      </c>
      <c r="BI841">
        <v>521</v>
      </c>
      <c r="BJ841" s="41">
        <f t="shared" si="293"/>
        <v>0.5389380530973451</v>
      </c>
      <c r="BK841">
        <v>49</v>
      </c>
      <c r="BL841">
        <v>49</v>
      </c>
      <c r="BM841">
        <v>108</v>
      </c>
      <c r="BN841" s="42">
        <f t="shared" si="294"/>
        <v>-59</v>
      </c>
      <c r="BO841">
        <v>73</v>
      </c>
      <c r="BP841">
        <v>43</v>
      </c>
      <c r="BQ841">
        <v>27</v>
      </c>
      <c r="BR841">
        <v>136</v>
      </c>
      <c r="BS841" s="41">
        <f t="shared" si="295"/>
        <v>0.11544991511035653</v>
      </c>
      <c r="BT841">
        <v>0</v>
      </c>
      <c r="BU841">
        <v>0</v>
      </c>
      <c r="BV841" s="41">
        <f t="shared" si="296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2</v>
      </c>
      <c r="CY841">
        <v>5</v>
      </c>
      <c r="CZ841">
        <v>66</v>
      </c>
      <c r="DA841">
        <v>5</v>
      </c>
      <c r="DB841">
        <v>0</v>
      </c>
      <c r="DC841">
        <v>91</v>
      </c>
      <c r="DD841">
        <v>41</v>
      </c>
      <c r="DE841">
        <v>2</v>
      </c>
      <c r="DF841">
        <v>0</v>
      </c>
      <c r="DG841">
        <v>64</v>
      </c>
      <c r="DH841">
        <v>8</v>
      </c>
      <c r="DI841">
        <v>7</v>
      </c>
      <c r="DJ841">
        <v>9</v>
      </c>
      <c r="DK841">
        <v>9</v>
      </c>
      <c r="DL841">
        <v>0</v>
      </c>
      <c r="DM841">
        <v>7</v>
      </c>
      <c r="DN841">
        <v>7</v>
      </c>
      <c r="DO841">
        <v>0</v>
      </c>
      <c r="DP841" s="42">
        <f t="shared" si="297"/>
        <v>-1</v>
      </c>
      <c r="DQ841" s="20">
        <v>3.0489999999999999</v>
      </c>
      <c r="DR841">
        <v>8</v>
      </c>
      <c r="DS841">
        <v>0</v>
      </c>
      <c r="DT841">
        <v>0</v>
      </c>
      <c r="DU841">
        <v>0</v>
      </c>
      <c r="DV841">
        <v>0</v>
      </c>
      <c r="DW841">
        <v>1652</v>
      </c>
      <c r="DX841">
        <v>1420</v>
      </c>
      <c r="DY841">
        <v>1245</v>
      </c>
      <c r="DZ841">
        <v>1042</v>
      </c>
      <c r="EA841">
        <v>893</v>
      </c>
      <c r="EB841">
        <v>751</v>
      </c>
      <c r="EC841">
        <v>91.23</v>
      </c>
      <c r="ED841">
        <v>80.11</v>
      </c>
      <c r="EE841">
        <v>76</v>
      </c>
      <c r="EF841">
        <v>92</v>
      </c>
      <c r="EG841" s="41">
        <f t="shared" si="298"/>
        <v>8.5106382978723402E-2</v>
      </c>
      <c r="EH841" s="43">
        <f t="shared" si="299"/>
        <v>0.87749667110519303</v>
      </c>
      <c r="EI841" s="44">
        <f t="shared" si="300"/>
        <v>0.96260305408391644</v>
      </c>
      <c r="EJ841">
        <v>1651</v>
      </c>
      <c r="EK841">
        <v>1424</v>
      </c>
      <c r="EL841">
        <v>1242</v>
      </c>
      <c r="EM841">
        <v>1046</v>
      </c>
      <c r="EN841">
        <v>892</v>
      </c>
      <c r="EO841">
        <v>754</v>
      </c>
      <c r="EP841">
        <v>76</v>
      </c>
      <c r="EQ841">
        <v>94</v>
      </c>
      <c r="ER841">
        <v>851</v>
      </c>
      <c r="ES841">
        <v>752</v>
      </c>
      <c r="ET841">
        <v>350</v>
      </c>
      <c r="EU841">
        <v>309</v>
      </c>
      <c r="EV841">
        <v>40</v>
      </c>
      <c r="EW841">
        <v>51</v>
      </c>
      <c r="EX841">
        <v>77</v>
      </c>
      <c r="EY841">
        <v>85</v>
      </c>
      <c r="EZ841">
        <v>0.8</v>
      </c>
      <c r="FA841">
        <v>2</v>
      </c>
      <c r="FB841">
        <v>2.8</v>
      </c>
      <c r="FC841" s="20">
        <v>38.270000000000003</v>
      </c>
      <c r="FD841" s="26">
        <f t="shared" si="301"/>
        <v>0.57984848484848495</v>
      </c>
      <c r="FE841">
        <v>2.2682000000000002</v>
      </c>
      <c r="FF841">
        <v>-0.44</v>
      </c>
      <c r="FG841">
        <v>-0.02</v>
      </c>
      <c r="FH841">
        <v>-0.47</v>
      </c>
      <c r="FL841" s="42">
        <f t="shared" si="302"/>
        <v>203</v>
      </c>
      <c r="FM841" s="20">
        <f t="shared" si="303"/>
        <v>9.5</v>
      </c>
      <c r="FN841" s="41">
        <v>2.7732684000000001E-2</v>
      </c>
      <c r="FO841" s="20">
        <f t="shared" si="304"/>
        <v>19.2</v>
      </c>
      <c r="FP841" s="20">
        <f t="shared" si="305"/>
        <v>21.6098</v>
      </c>
      <c r="FQ841" s="20">
        <f t="shared" si="306"/>
        <v>122.33357669078117</v>
      </c>
      <c r="FR841">
        <v>6</v>
      </c>
      <c r="FS841" t="s">
        <v>4060</v>
      </c>
      <c r="FT841">
        <v>297</v>
      </c>
      <c r="FV841" t="s">
        <v>711</v>
      </c>
      <c r="FW841" s="45">
        <v>3500000</v>
      </c>
      <c r="FX841" s="45">
        <v>4167000</v>
      </c>
      <c r="FY841">
        <v>255</v>
      </c>
      <c r="FZ841">
        <v>24</v>
      </c>
      <c r="GA841">
        <v>70</v>
      </c>
      <c r="GB841">
        <v>94</v>
      </c>
      <c r="GC841">
        <v>-36</v>
      </c>
      <c r="GD841">
        <v>34</v>
      </c>
      <c r="GE841">
        <v>564</v>
      </c>
      <c r="GF841">
        <v>5587</v>
      </c>
      <c r="GG841">
        <v>6.1</v>
      </c>
      <c r="GH841">
        <v>8.9</v>
      </c>
      <c r="GI841">
        <v>14.9</v>
      </c>
      <c r="GJ841" s="42">
        <f t="shared" si="307"/>
        <v>19.2</v>
      </c>
    </row>
    <row r="842" spans="1:192" x14ac:dyDescent="0.45">
      <c r="A842" s="40">
        <v>34054</v>
      </c>
      <c r="B842" t="s">
        <v>3797</v>
      </c>
      <c r="C842" t="s">
        <v>3798</v>
      </c>
      <c r="D842" t="s">
        <v>107</v>
      </c>
      <c r="E842" t="s">
        <v>107</v>
      </c>
      <c r="F842">
        <v>76</v>
      </c>
      <c r="G842">
        <v>212</v>
      </c>
      <c r="H842">
        <v>2011</v>
      </c>
      <c r="I842">
        <v>1</v>
      </c>
      <c r="J842">
        <v>20</v>
      </c>
      <c r="K842" t="s">
        <v>202</v>
      </c>
      <c r="L842">
        <v>2013</v>
      </c>
      <c r="M842">
        <v>24</v>
      </c>
      <c r="N842">
        <v>5</v>
      </c>
      <c r="O842">
        <v>8476473</v>
      </c>
      <c r="P842" t="s">
        <v>4061</v>
      </c>
      <c r="Q842" t="s">
        <v>4062</v>
      </c>
      <c r="R842" t="s">
        <v>3643</v>
      </c>
      <c r="S842" t="s">
        <v>283</v>
      </c>
      <c r="T842" t="s">
        <v>720</v>
      </c>
      <c r="U842" t="s">
        <v>188</v>
      </c>
      <c r="V842">
        <v>76</v>
      </c>
      <c r="W842">
        <v>2</v>
      </c>
      <c r="X842">
        <v>12</v>
      </c>
      <c r="Y842">
        <v>5</v>
      </c>
      <c r="Z842">
        <v>14</v>
      </c>
      <c r="AA842">
        <v>16</v>
      </c>
      <c r="AB842">
        <v>62</v>
      </c>
      <c r="AC842" s="26">
        <f t="shared" si="286"/>
        <v>0.18421052631578946</v>
      </c>
      <c r="AD842" s="20">
        <f t="shared" si="287"/>
        <v>-0.43410852713178372</v>
      </c>
      <c r="AE842" s="20">
        <v>4.5629999999999997</v>
      </c>
      <c r="AF842">
        <v>-3</v>
      </c>
      <c r="AG842">
        <v>3.4</v>
      </c>
      <c r="AH842">
        <v>34</v>
      </c>
      <c r="AI842">
        <v>1812</v>
      </c>
      <c r="AJ842">
        <v>74663</v>
      </c>
      <c r="AK842" s="20">
        <v>1244.3833333333</v>
      </c>
      <c r="AL842">
        <v>1244.3</v>
      </c>
      <c r="AM842">
        <v>1244</v>
      </c>
      <c r="AN842" s="26">
        <f t="shared" si="288"/>
        <v>16.373464912280703</v>
      </c>
      <c r="AO842">
        <v>27.55</v>
      </c>
      <c r="AP842" s="41">
        <f t="shared" si="289"/>
        <v>0.31111111111111112</v>
      </c>
      <c r="AQ842">
        <v>237</v>
      </c>
      <c r="AR842">
        <v>237</v>
      </c>
      <c r="AS842">
        <v>237</v>
      </c>
      <c r="AT842">
        <v>152</v>
      </c>
      <c r="AU842">
        <v>152</v>
      </c>
      <c r="AV842">
        <v>109</v>
      </c>
      <c r="AW842">
        <v>78</v>
      </c>
      <c r="AX842">
        <v>9</v>
      </c>
      <c r="AY842">
        <v>4</v>
      </c>
      <c r="AZ842">
        <v>15</v>
      </c>
      <c r="BA842" s="42">
        <f t="shared" si="290"/>
        <v>19</v>
      </c>
      <c r="BB842">
        <v>4.54</v>
      </c>
      <c r="BC842">
        <v>53.4679</v>
      </c>
      <c r="BD842" s="20">
        <v>116.4</v>
      </c>
      <c r="BE842" s="20">
        <f t="shared" si="291"/>
        <v>353.4</v>
      </c>
      <c r="BF842" s="20">
        <f t="shared" si="292"/>
        <v>17.0409065337941</v>
      </c>
      <c r="BG842">
        <v>355</v>
      </c>
      <c r="BH842">
        <v>440</v>
      </c>
      <c r="BI842">
        <v>387</v>
      </c>
      <c r="BJ842" s="41">
        <f t="shared" si="293"/>
        <v>0.47843665768194071</v>
      </c>
      <c r="BK842">
        <v>138</v>
      </c>
      <c r="BL842">
        <v>138</v>
      </c>
      <c r="BM842">
        <v>163</v>
      </c>
      <c r="BN842" s="42">
        <f t="shared" si="294"/>
        <v>-25</v>
      </c>
      <c r="BO842">
        <v>43</v>
      </c>
      <c r="BP842">
        <v>33</v>
      </c>
      <c r="BQ842">
        <v>15</v>
      </c>
      <c r="BR842">
        <v>101</v>
      </c>
      <c r="BS842" s="41">
        <f t="shared" si="295"/>
        <v>0.10337768679631525</v>
      </c>
      <c r="BT842">
        <v>0</v>
      </c>
      <c r="BU842">
        <v>0</v>
      </c>
      <c r="BV842" s="41">
        <f t="shared" si="296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2</v>
      </c>
      <c r="CY842">
        <v>1</v>
      </c>
      <c r="CZ842">
        <v>40</v>
      </c>
      <c r="DA842">
        <v>2</v>
      </c>
      <c r="DB842">
        <v>0</v>
      </c>
      <c r="DC842">
        <v>29</v>
      </c>
      <c r="DD842">
        <v>9</v>
      </c>
      <c r="DE842">
        <v>0</v>
      </c>
      <c r="DF842">
        <v>0</v>
      </c>
      <c r="DG842">
        <v>69</v>
      </c>
      <c r="DH842">
        <v>14</v>
      </c>
      <c r="DI842">
        <v>13</v>
      </c>
      <c r="DJ842">
        <v>14</v>
      </c>
      <c r="DK842">
        <v>12</v>
      </c>
      <c r="DL842">
        <v>2</v>
      </c>
      <c r="DM842">
        <v>12</v>
      </c>
      <c r="DN842">
        <v>10</v>
      </c>
      <c r="DO842">
        <v>2</v>
      </c>
      <c r="DP842" s="42">
        <f t="shared" si="297"/>
        <v>-1</v>
      </c>
      <c r="DQ842" s="20">
        <v>5.28</v>
      </c>
      <c r="DR842">
        <v>12</v>
      </c>
      <c r="DS842">
        <v>2</v>
      </c>
      <c r="DT842">
        <v>0</v>
      </c>
      <c r="DU842">
        <v>0</v>
      </c>
      <c r="DV842">
        <v>0</v>
      </c>
      <c r="DW842">
        <v>1257</v>
      </c>
      <c r="DX842">
        <v>1214</v>
      </c>
      <c r="DY842">
        <v>874</v>
      </c>
      <c r="DZ842">
        <v>876</v>
      </c>
      <c r="EA842">
        <v>668</v>
      </c>
      <c r="EB842">
        <v>648</v>
      </c>
      <c r="EC842">
        <v>51.07</v>
      </c>
      <c r="ED842">
        <v>56.79</v>
      </c>
      <c r="EE842">
        <v>45</v>
      </c>
      <c r="EF842">
        <v>57</v>
      </c>
      <c r="EG842" s="41">
        <f t="shared" si="298"/>
        <v>6.7365269461077848E-2</v>
      </c>
      <c r="EH842" s="43">
        <f t="shared" si="299"/>
        <v>0.91203703703703698</v>
      </c>
      <c r="EI842" s="44">
        <f t="shared" si="300"/>
        <v>0.97940230649811477</v>
      </c>
      <c r="EJ842">
        <v>1253</v>
      </c>
      <c r="EK842">
        <v>1219</v>
      </c>
      <c r="EL842">
        <v>871</v>
      </c>
      <c r="EM842">
        <v>880</v>
      </c>
      <c r="EN842">
        <v>670</v>
      </c>
      <c r="EO842">
        <v>652</v>
      </c>
      <c r="EP842">
        <v>45</v>
      </c>
      <c r="EQ842">
        <v>57</v>
      </c>
      <c r="ER842">
        <v>632</v>
      </c>
      <c r="ES842">
        <v>624</v>
      </c>
      <c r="ET842">
        <v>209</v>
      </c>
      <c r="EU842">
        <v>247</v>
      </c>
      <c r="EV842">
        <v>26</v>
      </c>
      <c r="EW842">
        <v>36</v>
      </c>
      <c r="EX842">
        <v>87</v>
      </c>
      <c r="EY842">
        <v>102</v>
      </c>
      <c r="EZ842">
        <v>0.1</v>
      </c>
      <c r="FA842">
        <v>2.6</v>
      </c>
      <c r="FB842">
        <v>2.7</v>
      </c>
      <c r="FC842" s="20">
        <v>28.43</v>
      </c>
      <c r="FD842" s="26">
        <f t="shared" si="301"/>
        <v>0.37407894736842107</v>
      </c>
      <c r="FE842">
        <v>0.30060000000000003</v>
      </c>
      <c r="FF842">
        <v>-7.0000000000000007E-2</v>
      </c>
      <c r="FG842">
        <v>0.14000000000000001</v>
      </c>
      <c r="FH842">
        <v>7.0000000000000007E-2</v>
      </c>
      <c r="FL842" s="42">
        <f t="shared" si="302"/>
        <v>275</v>
      </c>
      <c r="FM842" s="20">
        <f t="shared" si="303"/>
        <v>12.75</v>
      </c>
      <c r="FN842" s="41">
        <v>9.5482068000000003E-3</v>
      </c>
      <c r="FO842" s="20">
        <f t="shared" si="304"/>
        <v>10.6</v>
      </c>
      <c r="FP842" s="20">
        <f t="shared" si="305"/>
        <v>15.056000000000001</v>
      </c>
      <c r="FQ842" s="20">
        <f t="shared" si="306"/>
        <v>119.15133006509684</v>
      </c>
      <c r="FV842" t="s">
        <v>711</v>
      </c>
      <c r="FW842" s="45">
        <v>4600000</v>
      </c>
      <c r="FX842" s="45">
        <v>3850000</v>
      </c>
      <c r="FY842">
        <v>334</v>
      </c>
      <c r="FZ842">
        <v>15</v>
      </c>
      <c r="GA842">
        <v>48</v>
      </c>
      <c r="GB842">
        <v>63</v>
      </c>
      <c r="GC842">
        <v>-33</v>
      </c>
      <c r="GD842">
        <v>179</v>
      </c>
      <c r="GE842">
        <v>393</v>
      </c>
      <c r="GF842">
        <v>6086</v>
      </c>
      <c r="GG842">
        <v>1</v>
      </c>
      <c r="GH842">
        <v>11.1</v>
      </c>
      <c r="GI842">
        <v>12</v>
      </c>
      <c r="GJ842" s="42">
        <f t="shared" si="307"/>
        <v>10.6</v>
      </c>
    </row>
    <row r="843" spans="1:192" x14ac:dyDescent="0.45">
      <c r="A843" s="40">
        <v>34012</v>
      </c>
      <c r="B843" t="s">
        <v>1480</v>
      </c>
      <c r="C843" t="s">
        <v>1450</v>
      </c>
      <c r="D843" t="s">
        <v>107</v>
      </c>
      <c r="E843" t="s">
        <v>107</v>
      </c>
      <c r="F843">
        <v>73</v>
      </c>
      <c r="G843">
        <v>205</v>
      </c>
      <c r="H843">
        <v>2011</v>
      </c>
      <c r="I843">
        <v>1</v>
      </c>
      <c r="J843">
        <v>21</v>
      </c>
      <c r="K843" t="s">
        <v>202</v>
      </c>
      <c r="L843">
        <v>2014</v>
      </c>
      <c r="M843">
        <v>24</v>
      </c>
      <c r="N843">
        <v>4</v>
      </c>
      <c r="O843">
        <v>8476474</v>
      </c>
      <c r="P843" t="s">
        <v>4063</v>
      </c>
      <c r="Q843" t="s">
        <v>4064</v>
      </c>
      <c r="R843" t="s">
        <v>4065</v>
      </c>
      <c r="S843" t="s">
        <v>1091</v>
      </c>
      <c r="T843" t="s">
        <v>710</v>
      </c>
      <c r="U843" t="s">
        <v>194</v>
      </c>
      <c r="V843">
        <v>72</v>
      </c>
      <c r="W843">
        <v>13</v>
      </c>
      <c r="X843">
        <v>14</v>
      </c>
      <c r="Y843">
        <v>10</v>
      </c>
      <c r="Z843">
        <v>27</v>
      </c>
      <c r="AA843">
        <v>8</v>
      </c>
      <c r="AB843">
        <v>66</v>
      </c>
      <c r="AC843" s="26">
        <f t="shared" si="286"/>
        <v>0.375</v>
      </c>
      <c r="AD843" s="20">
        <f t="shared" si="287"/>
        <v>11.347826086956522</v>
      </c>
      <c r="AE843" s="20">
        <v>10.917999999999999</v>
      </c>
      <c r="AF843">
        <v>12</v>
      </c>
      <c r="AG843">
        <v>7.8</v>
      </c>
      <c r="AH843">
        <v>36</v>
      </c>
      <c r="AI843">
        <v>1266</v>
      </c>
      <c r="AJ843">
        <v>57398</v>
      </c>
      <c r="AK843" s="20">
        <v>956.63333333333003</v>
      </c>
      <c r="AL843">
        <v>956.63</v>
      </c>
      <c r="AM843">
        <v>957</v>
      </c>
      <c r="AN843" s="26">
        <f t="shared" si="288"/>
        <v>13.286574074074075</v>
      </c>
      <c r="AO843">
        <v>22.48</v>
      </c>
      <c r="AP843" s="41">
        <f t="shared" si="289"/>
        <v>0.6428571428571429</v>
      </c>
      <c r="AQ843">
        <v>193</v>
      </c>
      <c r="AR843">
        <v>193</v>
      </c>
      <c r="AS843">
        <v>193</v>
      </c>
      <c r="AT843">
        <v>167</v>
      </c>
      <c r="AU843">
        <v>167</v>
      </c>
      <c r="AV843">
        <v>127</v>
      </c>
      <c r="AW843">
        <v>106</v>
      </c>
      <c r="AX843">
        <v>61</v>
      </c>
      <c r="AY843">
        <v>6</v>
      </c>
      <c r="AZ843">
        <v>7</v>
      </c>
      <c r="BA843" s="42">
        <f t="shared" si="290"/>
        <v>13</v>
      </c>
      <c r="BB843">
        <v>12.44</v>
      </c>
      <c r="BC843">
        <v>33.307099999999998</v>
      </c>
      <c r="BD843" s="20">
        <v>200.2</v>
      </c>
      <c r="BE843" s="20">
        <f t="shared" si="291"/>
        <v>393.2</v>
      </c>
      <c r="BF843" s="20">
        <f t="shared" si="292"/>
        <v>24.661572394760775</v>
      </c>
      <c r="BG843">
        <v>249</v>
      </c>
      <c r="BH843">
        <v>315</v>
      </c>
      <c r="BI843">
        <v>390</v>
      </c>
      <c r="BJ843" s="41">
        <f t="shared" si="293"/>
        <v>0.38967136150234744</v>
      </c>
      <c r="BK843">
        <v>112</v>
      </c>
      <c r="BL843">
        <v>112</v>
      </c>
      <c r="BM843">
        <v>106</v>
      </c>
      <c r="BN843" s="42">
        <f t="shared" si="294"/>
        <v>6</v>
      </c>
      <c r="BO843">
        <v>40</v>
      </c>
      <c r="BP843">
        <v>15</v>
      </c>
      <c r="BQ843">
        <v>33</v>
      </c>
      <c r="BR843">
        <v>41</v>
      </c>
      <c r="BS843" s="41">
        <f t="shared" si="295"/>
        <v>5.9854014598540145E-2</v>
      </c>
      <c r="BT843">
        <v>20</v>
      </c>
      <c r="BU843">
        <v>35</v>
      </c>
      <c r="BV843" s="41">
        <f t="shared" si="296"/>
        <v>0.36363636363636365</v>
      </c>
      <c r="BW843">
        <v>3</v>
      </c>
      <c r="BX843">
        <v>12</v>
      </c>
      <c r="BY843">
        <v>9</v>
      </c>
      <c r="BZ843">
        <v>6</v>
      </c>
      <c r="CA843">
        <v>8</v>
      </c>
      <c r="CB843">
        <v>17</v>
      </c>
      <c r="CC843">
        <v>4</v>
      </c>
      <c r="CD843">
        <v>7</v>
      </c>
      <c r="CE843">
        <v>5</v>
      </c>
      <c r="CF843">
        <v>13</v>
      </c>
      <c r="CG843">
        <v>12</v>
      </c>
      <c r="CH843">
        <v>23</v>
      </c>
      <c r="CI843">
        <v>0</v>
      </c>
      <c r="CJ843">
        <v>0</v>
      </c>
      <c r="CK843">
        <v>3</v>
      </c>
      <c r="CL843">
        <v>4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3</v>
      </c>
      <c r="CT843">
        <v>4</v>
      </c>
      <c r="CU843">
        <v>0</v>
      </c>
      <c r="CV843">
        <v>5</v>
      </c>
      <c r="CW843">
        <v>1</v>
      </c>
      <c r="CX843">
        <v>1</v>
      </c>
      <c r="CY843">
        <v>2</v>
      </c>
      <c r="CZ843">
        <v>36</v>
      </c>
      <c r="DA843">
        <v>10</v>
      </c>
      <c r="DB843">
        <v>1</v>
      </c>
      <c r="DC843">
        <v>7</v>
      </c>
      <c r="DD843">
        <v>39</v>
      </c>
      <c r="DE843">
        <v>18</v>
      </c>
      <c r="DF843">
        <v>8</v>
      </c>
      <c r="DG843">
        <v>44</v>
      </c>
      <c r="DH843">
        <v>11</v>
      </c>
      <c r="DI843">
        <v>8</v>
      </c>
      <c r="DJ843">
        <v>13</v>
      </c>
      <c r="DK843">
        <v>11</v>
      </c>
      <c r="DL843">
        <v>2</v>
      </c>
      <c r="DM843">
        <v>10</v>
      </c>
      <c r="DN843">
        <v>9</v>
      </c>
      <c r="DO843">
        <v>1</v>
      </c>
      <c r="DP843" s="42">
        <f t="shared" si="297"/>
        <v>-3</v>
      </c>
      <c r="DQ843" s="20">
        <v>-4.8949999999999996</v>
      </c>
      <c r="DR843">
        <v>8</v>
      </c>
      <c r="DS843">
        <v>2</v>
      </c>
      <c r="DT843">
        <v>0</v>
      </c>
      <c r="DU843">
        <v>1</v>
      </c>
      <c r="DV843">
        <v>0</v>
      </c>
      <c r="DW843">
        <v>867</v>
      </c>
      <c r="DX843">
        <v>853</v>
      </c>
      <c r="DY843">
        <v>674</v>
      </c>
      <c r="DZ843">
        <v>644</v>
      </c>
      <c r="EA843">
        <v>493</v>
      </c>
      <c r="EB843">
        <v>442</v>
      </c>
      <c r="EC843">
        <v>41.93</v>
      </c>
      <c r="ED843">
        <v>36.26</v>
      </c>
      <c r="EE843">
        <v>42</v>
      </c>
      <c r="EF843">
        <v>32</v>
      </c>
      <c r="EG843" s="41">
        <f t="shared" si="298"/>
        <v>8.5192697768762676E-2</v>
      </c>
      <c r="EH843" s="43">
        <f t="shared" si="299"/>
        <v>0.92760180995475117</v>
      </c>
      <c r="EI843" s="44">
        <f t="shared" si="300"/>
        <v>1.0127945077235139</v>
      </c>
      <c r="EJ843">
        <v>866</v>
      </c>
      <c r="EK843">
        <v>854</v>
      </c>
      <c r="EL843">
        <v>675</v>
      </c>
      <c r="EM843">
        <v>645</v>
      </c>
      <c r="EN843">
        <v>494</v>
      </c>
      <c r="EO843">
        <v>444</v>
      </c>
      <c r="EP843">
        <v>42</v>
      </c>
      <c r="EQ843">
        <v>32</v>
      </c>
      <c r="ER843">
        <v>420</v>
      </c>
      <c r="ES843">
        <v>398</v>
      </c>
      <c r="ET843">
        <v>171</v>
      </c>
      <c r="EU843">
        <v>134</v>
      </c>
      <c r="EV843">
        <v>25</v>
      </c>
      <c r="EW843">
        <v>19</v>
      </c>
      <c r="EX843">
        <v>61</v>
      </c>
      <c r="EY843">
        <v>63</v>
      </c>
      <c r="EZ843">
        <v>1.6</v>
      </c>
      <c r="FA843">
        <v>1.6</v>
      </c>
      <c r="FB843">
        <v>3.2</v>
      </c>
      <c r="FC843" s="20">
        <v>33.380000000000003</v>
      </c>
      <c r="FD843" s="26">
        <f t="shared" si="301"/>
        <v>0.46361111111111114</v>
      </c>
      <c r="FE843">
        <v>3.2905000000000002</v>
      </c>
      <c r="FF843">
        <v>0.15</v>
      </c>
      <c r="FG843">
        <v>0.34</v>
      </c>
      <c r="FH843">
        <v>0.49</v>
      </c>
      <c r="FL843" s="42">
        <f t="shared" si="302"/>
        <v>191</v>
      </c>
      <c r="FM843" s="20">
        <f t="shared" si="303"/>
        <v>18.125</v>
      </c>
      <c r="FN843" s="41">
        <v>6.4371980699999998E-2</v>
      </c>
      <c r="FO843" s="20">
        <f t="shared" si="304"/>
        <v>23.4</v>
      </c>
      <c r="FP843" s="20">
        <f t="shared" si="305"/>
        <v>26.021000000000001</v>
      </c>
      <c r="FQ843" s="20">
        <f t="shared" si="306"/>
        <v>107.8786991835924</v>
      </c>
      <c r="FV843" t="s">
        <v>751</v>
      </c>
      <c r="FW843" s="45">
        <v>660000</v>
      </c>
      <c r="FX843" s="45">
        <v>660000</v>
      </c>
      <c r="FY843">
        <v>118</v>
      </c>
      <c r="FZ843">
        <v>21</v>
      </c>
      <c r="GA843">
        <v>16</v>
      </c>
      <c r="GB843">
        <v>37</v>
      </c>
      <c r="GC843">
        <v>18</v>
      </c>
      <c r="GD843">
        <v>60</v>
      </c>
      <c r="GE843">
        <v>190</v>
      </c>
      <c r="GF843">
        <v>1463</v>
      </c>
      <c r="GG843">
        <v>2.2000000000000002</v>
      </c>
      <c r="GH843">
        <v>2.6</v>
      </c>
      <c r="GI843">
        <v>4.7</v>
      </c>
      <c r="GJ843" s="42">
        <f t="shared" si="307"/>
        <v>23.4</v>
      </c>
    </row>
    <row r="844" spans="1:192" x14ac:dyDescent="0.45">
      <c r="A844" s="40">
        <v>33947</v>
      </c>
      <c r="B844" t="s">
        <v>832</v>
      </c>
      <c r="C844" t="s">
        <v>475</v>
      </c>
      <c r="D844" t="s">
        <v>91</v>
      </c>
      <c r="E844" t="s">
        <v>91</v>
      </c>
      <c r="F844">
        <v>72</v>
      </c>
      <c r="G844">
        <v>196</v>
      </c>
      <c r="H844">
        <v>2011</v>
      </c>
      <c r="I844">
        <v>1</v>
      </c>
      <c r="J844">
        <v>23</v>
      </c>
      <c r="K844" t="s">
        <v>92</v>
      </c>
      <c r="L844">
        <v>2014</v>
      </c>
      <c r="M844">
        <v>25</v>
      </c>
      <c r="N844">
        <v>4</v>
      </c>
      <c r="O844">
        <v>8476476</v>
      </c>
      <c r="P844" t="s">
        <v>4066</v>
      </c>
      <c r="Q844" t="s">
        <v>4067</v>
      </c>
      <c r="R844" t="s">
        <v>4068</v>
      </c>
      <c r="S844" t="s">
        <v>1272</v>
      </c>
      <c r="T844" t="s">
        <v>720</v>
      </c>
      <c r="U844" t="s">
        <v>4069</v>
      </c>
      <c r="V844">
        <v>56</v>
      </c>
      <c r="W844">
        <v>6</v>
      </c>
      <c r="X844">
        <v>10</v>
      </c>
      <c r="Y844">
        <v>2</v>
      </c>
      <c r="Z844">
        <v>16</v>
      </c>
      <c r="AA844">
        <v>0</v>
      </c>
      <c r="AB844">
        <v>0</v>
      </c>
      <c r="AC844" s="26">
        <f t="shared" si="286"/>
        <v>0.2857142857142857</v>
      </c>
      <c r="AD844" s="20">
        <f t="shared" si="287"/>
        <v>8.2461538461538453</v>
      </c>
      <c r="AE844" s="20">
        <v>6.07</v>
      </c>
      <c r="AF844">
        <v>-4</v>
      </c>
      <c r="AG844">
        <v>4.7</v>
      </c>
      <c r="AH844">
        <v>26</v>
      </c>
      <c r="AI844">
        <v>1239</v>
      </c>
      <c r="AJ844">
        <v>56223</v>
      </c>
      <c r="AK844" s="20">
        <v>937.05</v>
      </c>
      <c r="AL844">
        <v>937.02</v>
      </c>
      <c r="AM844">
        <v>937</v>
      </c>
      <c r="AN844" s="26">
        <f t="shared" si="288"/>
        <v>16.733035714285712</v>
      </c>
      <c r="AO844">
        <v>27.99</v>
      </c>
      <c r="AP844" s="41">
        <f t="shared" si="289"/>
        <v>0.45714285714285713</v>
      </c>
      <c r="AQ844">
        <v>181</v>
      </c>
      <c r="AR844">
        <v>181</v>
      </c>
      <c r="AS844">
        <v>181</v>
      </c>
      <c r="AT844">
        <v>123</v>
      </c>
      <c r="AU844">
        <v>123</v>
      </c>
      <c r="AV844">
        <v>83</v>
      </c>
      <c r="AW844">
        <v>49</v>
      </c>
      <c r="AX844">
        <v>3</v>
      </c>
      <c r="AY844">
        <v>1</v>
      </c>
      <c r="AZ844">
        <v>11</v>
      </c>
      <c r="BA844" s="42">
        <f t="shared" si="290"/>
        <v>12</v>
      </c>
      <c r="BB844">
        <v>3.71</v>
      </c>
      <c r="BC844">
        <v>51.457799999999999</v>
      </c>
      <c r="BD844" s="20">
        <v>45.3</v>
      </c>
      <c r="BE844" s="20">
        <f t="shared" si="291"/>
        <v>226.3</v>
      </c>
      <c r="BF844" s="20">
        <f t="shared" si="292"/>
        <v>14.490619197028881</v>
      </c>
      <c r="BG844">
        <v>343</v>
      </c>
      <c r="BH844">
        <v>302</v>
      </c>
      <c r="BI844">
        <v>264</v>
      </c>
      <c r="BJ844" s="41">
        <f t="shared" si="293"/>
        <v>0.56507413509060955</v>
      </c>
      <c r="BK844">
        <v>79</v>
      </c>
      <c r="BL844">
        <v>79</v>
      </c>
      <c r="BM844">
        <v>61</v>
      </c>
      <c r="BN844" s="42">
        <f t="shared" si="294"/>
        <v>18</v>
      </c>
      <c r="BO844">
        <v>40</v>
      </c>
      <c r="BP844">
        <v>48</v>
      </c>
      <c r="BQ844">
        <v>13</v>
      </c>
      <c r="BR844">
        <v>67</v>
      </c>
      <c r="BS844" s="41">
        <f t="shared" si="295"/>
        <v>8.4170854271356788E-2</v>
      </c>
      <c r="BT844">
        <v>0</v>
      </c>
      <c r="BU844">
        <v>0</v>
      </c>
      <c r="BV844" s="41">
        <f t="shared" si="296"/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4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6</v>
      </c>
      <c r="CZ844">
        <v>33</v>
      </c>
      <c r="DA844">
        <v>3</v>
      </c>
      <c r="DB844">
        <v>0</v>
      </c>
      <c r="DC844">
        <v>41</v>
      </c>
      <c r="DD844">
        <v>6</v>
      </c>
      <c r="DE844">
        <v>0</v>
      </c>
      <c r="DF844">
        <v>0</v>
      </c>
      <c r="DG844">
        <v>33</v>
      </c>
      <c r="DH844">
        <v>13</v>
      </c>
      <c r="DI844">
        <v>7</v>
      </c>
      <c r="DJ844">
        <v>13</v>
      </c>
      <c r="DK844">
        <v>13</v>
      </c>
      <c r="DL844">
        <v>0</v>
      </c>
      <c r="DM844">
        <v>6</v>
      </c>
      <c r="DN844">
        <v>6</v>
      </c>
      <c r="DO844">
        <v>0</v>
      </c>
      <c r="DP844" s="42">
        <f t="shared" si="297"/>
        <v>-6</v>
      </c>
      <c r="DQ844" s="20">
        <v>-3.915</v>
      </c>
      <c r="DR844">
        <v>13</v>
      </c>
      <c r="DS844">
        <v>0</v>
      </c>
      <c r="DT844">
        <v>0</v>
      </c>
      <c r="DU844">
        <v>0</v>
      </c>
      <c r="DV844">
        <v>0</v>
      </c>
      <c r="DW844">
        <v>1017</v>
      </c>
      <c r="DX844">
        <v>987</v>
      </c>
      <c r="DY844">
        <v>741</v>
      </c>
      <c r="DZ844">
        <v>729</v>
      </c>
      <c r="EA844">
        <v>555</v>
      </c>
      <c r="EB844">
        <v>527</v>
      </c>
      <c r="EC844">
        <v>44.54</v>
      </c>
      <c r="ED844">
        <v>46</v>
      </c>
      <c r="EE844">
        <v>35</v>
      </c>
      <c r="EF844">
        <v>38</v>
      </c>
      <c r="EG844" s="41">
        <f t="shared" si="298"/>
        <v>6.3063063063063057E-2</v>
      </c>
      <c r="EH844" s="43">
        <f t="shared" si="299"/>
        <v>0.92789373814041742</v>
      </c>
      <c r="EI844" s="44">
        <f t="shared" si="300"/>
        <v>0.99095680120348051</v>
      </c>
      <c r="EJ844">
        <v>1013</v>
      </c>
      <c r="EK844">
        <v>988</v>
      </c>
      <c r="EL844">
        <v>735</v>
      </c>
      <c r="EM844">
        <v>730</v>
      </c>
      <c r="EN844">
        <v>548</v>
      </c>
      <c r="EO844">
        <v>528</v>
      </c>
      <c r="EP844">
        <v>35</v>
      </c>
      <c r="EQ844">
        <v>38</v>
      </c>
      <c r="ER844">
        <v>486</v>
      </c>
      <c r="ES844">
        <v>464</v>
      </c>
      <c r="ET844">
        <v>185</v>
      </c>
      <c r="EU844">
        <v>184</v>
      </c>
      <c r="EV844">
        <v>17</v>
      </c>
      <c r="EW844">
        <v>23</v>
      </c>
      <c r="EX844">
        <v>61</v>
      </c>
      <c r="EY844">
        <v>51</v>
      </c>
      <c r="EZ844">
        <v>1.2</v>
      </c>
      <c r="FA844">
        <v>1.7000000000000002</v>
      </c>
      <c r="FB844">
        <v>2.9</v>
      </c>
      <c r="FC844" s="20">
        <v>18.73</v>
      </c>
      <c r="FD844" s="26">
        <f t="shared" si="301"/>
        <v>0.33446428571428571</v>
      </c>
      <c r="FE844">
        <v>1.0492999999999999</v>
      </c>
      <c r="FF844">
        <v>0.32</v>
      </c>
      <c r="FG844">
        <v>-0.54</v>
      </c>
      <c r="FH844">
        <v>-0.21</v>
      </c>
      <c r="FL844" s="42">
        <f t="shared" si="302"/>
        <v>172</v>
      </c>
      <c r="FM844" s="20">
        <f t="shared" si="303"/>
        <v>7.0769230769230766</v>
      </c>
      <c r="FN844" s="41">
        <v>7.0161602099999998E-2</v>
      </c>
      <c r="FO844" s="20">
        <f t="shared" si="304"/>
        <v>13.4</v>
      </c>
      <c r="FP844" s="20">
        <f t="shared" si="305"/>
        <v>15.217000000000001</v>
      </c>
      <c r="FQ844" s="20">
        <f t="shared" si="306"/>
        <v>128.32170071076391</v>
      </c>
      <c r="FV844" t="s">
        <v>751</v>
      </c>
      <c r="FW844" s="45">
        <v>650000</v>
      </c>
      <c r="FX844" s="45">
        <v>650000</v>
      </c>
      <c r="FY844">
        <v>121</v>
      </c>
      <c r="FZ844">
        <v>8</v>
      </c>
      <c r="GA844">
        <v>17</v>
      </c>
      <c r="GB844">
        <v>25</v>
      </c>
      <c r="GC844">
        <v>-12</v>
      </c>
      <c r="GD844">
        <v>42</v>
      </c>
      <c r="GE844">
        <v>166</v>
      </c>
      <c r="GF844">
        <v>1976</v>
      </c>
      <c r="GG844">
        <v>1.1000000000000001</v>
      </c>
      <c r="GH844">
        <v>3.2</v>
      </c>
      <c r="GI844">
        <v>4.3</v>
      </c>
      <c r="GJ844" s="42">
        <f t="shared" si="307"/>
        <v>13.4</v>
      </c>
    </row>
    <row r="845" spans="1:192" x14ac:dyDescent="0.45">
      <c r="A845" s="40">
        <v>30254</v>
      </c>
      <c r="B845" t="s">
        <v>4070</v>
      </c>
      <c r="C845" t="s">
        <v>282</v>
      </c>
      <c r="D845" t="s">
        <v>107</v>
      </c>
      <c r="E845" t="s">
        <v>107</v>
      </c>
      <c r="F845">
        <v>71</v>
      </c>
      <c r="G845">
        <v>190</v>
      </c>
      <c r="K845" t="s">
        <v>92</v>
      </c>
      <c r="L845">
        <v>2006</v>
      </c>
      <c r="M845">
        <v>35</v>
      </c>
      <c r="N845">
        <v>12</v>
      </c>
      <c r="O845">
        <v>8472382</v>
      </c>
      <c r="P845" t="s">
        <v>4071</v>
      </c>
      <c r="Q845" t="s">
        <v>4072</v>
      </c>
      <c r="R845" t="s">
        <v>4073</v>
      </c>
      <c r="S845" t="s">
        <v>3862</v>
      </c>
      <c r="T845" t="s">
        <v>720</v>
      </c>
      <c r="U845" t="s">
        <v>194</v>
      </c>
      <c r="V845">
        <v>81</v>
      </c>
      <c r="W845">
        <v>3</v>
      </c>
      <c r="X845">
        <v>10</v>
      </c>
      <c r="Y845">
        <v>5</v>
      </c>
      <c r="Z845">
        <v>13</v>
      </c>
      <c r="AA845">
        <v>20</v>
      </c>
      <c r="AB845">
        <v>80</v>
      </c>
      <c r="AC845" s="26">
        <f t="shared" si="286"/>
        <v>0.16049382716049382</v>
      </c>
      <c r="AD845" s="20">
        <f t="shared" si="287"/>
        <v>-9.5700141442715712</v>
      </c>
      <c r="AE845" s="20">
        <v>4.6559999999999997</v>
      </c>
      <c r="AF845">
        <v>-9</v>
      </c>
      <c r="AG845">
        <v>-0.9</v>
      </c>
      <c r="AH845">
        <v>21</v>
      </c>
      <c r="AI845">
        <v>2292</v>
      </c>
      <c r="AJ845">
        <v>102662</v>
      </c>
      <c r="AK845" s="20">
        <v>1711.0333333333001</v>
      </c>
      <c r="AL845">
        <v>1711.03</v>
      </c>
      <c r="AM845">
        <v>1711</v>
      </c>
      <c r="AN845" s="26">
        <f t="shared" si="288"/>
        <v>21.1238683127572</v>
      </c>
      <c r="AO845">
        <v>34.9</v>
      </c>
      <c r="AP845" s="41">
        <f t="shared" si="289"/>
        <v>0.20967741935483872</v>
      </c>
      <c r="AQ845">
        <v>195</v>
      </c>
      <c r="AR845">
        <v>196</v>
      </c>
      <c r="AS845">
        <v>196</v>
      </c>
      <c r="AT845">
        <v>136</v>
      </c>
      <c r="AU845">
        <v>137</v>
      </c>
      <c r="AV845">
        <v>93</v>
      </c>
      <c r="AW845">
        <v>48</v>
      </c>
      <c r="AX845">
        <v>8</v>
      </c>
      <c r="AY845">
        <v>0</v>
      </c>
      <c r="AZ845">
        <v>13</v>
      </c>
      <c r="BA845" s="42">
        <f t="shared" si="290"/>
        <v>13</v>
      </c>
      <c r="BB845">
        <v>4.3899999999999997</v>
      </c>
      <c r="BC845">
        <v>52.161299999999997</v>
      </c>
      <c r="BD845" s="20">
        <v>96.2</v>
      </c>
      <c r="BE845" s="20">
        <f t="shared" si="291"/>
        <v>291.2</v>
      </c>
      <c r="BF845" s="20">
        <f t="shared" si="292"/>
        <v>10.211393137466905</v>
      </c>
      <c r="BG845">
        <v>422</v>
      </c>
      <c r="BH845">
        <v>674</v>
      </c>
      <c r="BI845">
        <v>946</v>
      </c>
      <c r="BJ845" s="41">
        <f t="shared" si="293"/>
        <v>0.30847953216374269</v>
      </c>
      <c r="BK845">
        <v>84</v>
      </c>
      <c r="BL845">
        <v>84</v>
      </c>
      <c r="BM845">
        <v>112</v>
      </c>
      <c r="BN845" s="42">
        <f t="shared" si="294"/>
        <v>-28</v>
      </c>
      <c r="BO845">
        <v>44</v>
      </c>
      <c r="BP845">
        <v>37</v>
      </c>
      <c r="BQ845">
        <v>24</v>
      </c>
      <c r="BR845">
        <v>188</v>
      </c>
      <c r="BS845" s="41">
        <f t="shared" si="295"/>
        <v>0.11470408785845028</v>
      </c>
      <c r="BT845">
        <v>0</v>
      </c>
      <c r="BU845">
        <v>0</v>
      </c>
      <c r="BV845" s="41">
        <f t="shared" si="296"/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2</v>
      </c>
      <c r="CW845">
        <v>0</v>
      </c>
      <c r="CX845">
        <v>1</v>
      </c>
      <c r="CY845">
        <v>3</v>
      </c>
      <c r="CZ845">
        <v>40</v>
      </c>
      <c r="DA845">
        <v>2</v>
      </c>
      <c r="DB845">
        <v>1</v>
      </c>
      <c r="DC845">
        <v>24</v>
      </c>
      <c r="DD845">
        <v>26</v>
      </c>
      <c r="DE845">
        <v>1</v>
      </c>
      <c r="DF845">
        <v>1</v>
      </c>
      <c r="DG845">
        <v>38</v>
      </c>
      <c r="DH845">
        <v>9</v>
      </c>
      <c r="DI845">
        <v>9</v>
      </c>
      <c r="DJ845">
        <v>9</v>
      </c>
      <c r="DK845">
        <v>8</v>
      </c>
      <c r="DL845">
        <v>1</v>
      </c>
      <c r="DM845">
        <v>11</v>
      </c>
      <c r="DN845">
        <v>10</v>
      </c>
      <c r="DO845">
        <v>1</v>
      </c>
      <c r="DP845" s="42">
        <f t="shared" si="297"/>
        <v>0</v>
      </c>
      <c r="DQ845" s="20">
        <v>9.3490000000000002</v>
      </c>
      <c r="DR845">
        <v>8</v>
      </c>
      <c r="DS845">
        <v>1</v>
      </c>
      <c r="DT845">
        <v>0</v>
      </c>
      <c r="DU845">
        <v>0</v>
      </c>
      <c r="DV845">
        <v>0</v>
      </c>
      <c r="DW845">
        <v>1286</v>
      </c>
      <c r="DX845">
        <v>1960</v>
      </c>
      <c r="DY845">
        <v>1003</v>
      </c>
      <c r="DZ845">
        <v>1451</v>
      </c>
      <c r="EA845">
        <v>736</v>
      </c>
      <c r="EB845">
        <v>1044</v>
      </c>
      <c r="EC845">
        <v>67.61</v>
      </c>
      <c r="ED845">
        <v>96.14</v>
      </c>
      <c r="EE845">
        <v>62</v>
      </c>
      <c r="EF845">
        <v>98</v>
      </c>
      <c r="EG845" s="41">
        <f t="shared" si="298"/>
        <v>8.4239130434782608E-2</v>
      </c>
      <c r="EH845" s="43">
        <f t="shared" si="299"/>
        <v>0.9061302681992337</v>
      </c>
      <c r="EI845" s="44">
        <f t="shared" si="300"/>
        <v>0.9903693986340163</v>
      </c>
      <c r="EJ845">
        <v>1292</v>
      </c>
      <c r="EK845">
        <v>1961</v>
      </c>
      <c r="EL845">
        <v>1006</v>
      </c>
      <c r="EM845">
        <v>1451</v>
      </c>
      <c r="EN845">
        <v>741</v>
      </c>
      <c r="EO845">
        <v>1044</v>
      </c>
      <c r="EP845">
        <v>62</v>
      </c>
      <c r="EQ845">
        <v>98</v>
      </c>
      <c r="ER845">
        <v>621</v>
      </c>
      <c r="ES845">
        <v>997</v>
      </c>
      <c r="ET845">
        <v>287</v>
      </c>
      <c r="EU845">
        <v>329</v>
      </c>
      <c r="EV845">
        <v>42</v>
      </c>
      <c r="EW845">
        <v>46</v>
      </c>
      <c r="EX845">
        <v>103</v>
      </c>
      <c r="EY845">
        <v>115</v>
      </c>
      <c r="EZ845">
        <v>-0.4</v>
      </c>
      <c r="FA845">
        <v>3.1</v>
      </c>
      <c r="FB845">
        <v>2.7</v>
      </c>
      <c r="FC845" s="20">
        <v>10.18</v>
      </c>
      <c r="FD845" s="26">
        <f t="shared" si="301"/>
        <v>0.12567901234567902</v>
      </c>
      <c r="FE845">
        <v>0.61640000000000006</v>
      </c>
      <c r="FF845">
        <v>0.33</v>
      </c>
      <c r="FG845">
        <v>0.42</v>
      </c>
      <c r="FH845">
        <v>0.75</v>
      </c>
      <c r="FL845" s="42">
        <f t="shared" si="302"/>
        <v>294</v>
      </c>
      <c r="FM845" s="20">
        <f t="shared" si="303"/>
        <v>13.5</v>
      </c>
      <c r="FN845" s="41">
        <v>1.2654321000000001E-2</v>
      </c>
      <c r="FO845" s="20">
        <f t="shared" si="304"/>
        <v>10.9</v>
      </c>
      <c r="FP845" s="20">
        <f t="shared" si="305"/>
        <v>14.8698</v>
      </c>
      <c r="FQ845" s="20">
        <f t="shared" si="306"/>
        <v>113.82617487712079</v>
      </c>
      <c r="FV845" t="s">
        <v>711</v>
      </c>
      <c r="FW845" s="45">
        <v>5000000</v>
      </c>
      <c r="FX845" s="45">
        <v>5000000</v>
      </c>
      <c r="FY845">
        <v>788</v>
      </c>
      <c r="FZ845">
        <v>42</v>
      </c>
      <c r="GA845">
        <v>168</v>
      </c>
      <c r="GB845">
        <v>210</v>
      </c>
      <c r="GC845">
        <v>-11</v>
      </c>
      <c r="GD845">
        <v>229</v>
      </c>
      <c r="GE845">
        <v>860</v>
      </c>
      <c r="GF845">
        <v>17132</v>
      </c>
      <c r="GG845">
        <v>7</v>
      </c>
      <c r="GH845">
        <v>44</v>
      </c>
      <c r="GI845">
        <v>51</v>
      </c>
      <c r="GJ845" s="42">
        <f t="shared" si="307"/>
        <v>10.9</v>
      </c>
    </row>
    <row r="846" spans="1:192" x14ac:dyDescent="0.45">
      <c r="A846" s="40">
        <v>34024</v>
      </c>
      <c r="B846" t="s">
        <v>4074</v>
      </c>
      <c r="C846" t="s">
        <v>126</v>
      </c>
      <c r="D846" t="s">
        <v>91</v>
      </c>
      <c r="E846" t="s">
        <v>91</v>
      </c>
      <c r="F846">
        <v>73</v>
      </c>
      <c r="G846">
        <v>195</v>
      </c>
      <c r="H846">
        <v>2011</v>
      </c>
      <c r="I846">
        <v>1</v>
      </c>
      <c r="J846">
        <v>26</v>
      </c>
      <c r="K846" t="s">
        <v>92</v>
      </c>
      <c r="L846">
        <v>2014</v>
      </c>
      <c r="M846">
        <v>24</v>
      </c>
      <c r="N846">
        <v>4</v>
      </c>
      <c r="O846">
        <v>8476479</v>
      </c>
      <c r="P846" t="s">
        <v>4075</v>
      </c>
      <c r="Q846" t="s">
        <v>4076</v>
      </c>
      <c r="R846" t="s">
        <v>4077</v>
      </c>
      <c r="S846" t="s">
        <v>1067</v>
      </c>
      <c r="T846" t="s">
        <v>938</v>
      </c>
      <c r="U846" t="s">
        <v>178</v>
      </c>
      <c r="V846">
        <v>52</v>
      </c>
      <c r="W846">
        <v>8</v>
      </c>
      <c r="X846">
        <v>17</v>
      </c>
      <c r="Y846">
        <v>11</v>
      </c>
      <c r="Z846">
        <v>25</v>
      </c>
      <c r="AA846">
        <v>8</v>
      </c>
      <c r="AB846">
        <v>29</v>
      </c>
      <c r="AC846" s="26">
        <f t="shared" si="286"/>
        <v>0.48076923076923078</v>
      </c>
      <c r="AD846" s="20">
        <f t="shared" si="287"/>
        <v>5.7407407407407405</v>
      </c>
      <c r="AE846" s="20">
        <v>9.3480000000000008</v>
      </c>
      <c r="AF846">
        <v>0</v>
      </c>
      <c r="AG846">
        <v>5.3</v>
      </c>
      <c r="AH846">
        <v>34</v>
      </c>
      <c r="AI846">
        <v>1151</v>
      </c>
      <c r="AJ846">
        <v>51754</v>
      </c>
      <c r="AK846" s="20">
        <v>862.56666666667002</v>
      </c>
      <c r="AL846">
        <v>862.63</v>
      </c>
      <c r="AM846">
        <v>863</v>
      </c>
      <c r="AN846" s="26">
        <f t="shared" si="288"/>
        <v>16.587820512820514</v>
      </c>
      <c r="AO846">
        <v>27.48</v>
      </c>
      <c r="AP846" s="41">
        <f t="shared" si="289"/>
        <v>0.67567567567567566</v>
      </c>
      <c r="AQ846">
        <v>151</v>
      </c>
      <c r="AR846">
        <v>151</v>
      </c>
      <c r="AS846">
        <v>151</v>
      </c>
      <c r="AT846">
        <v>119</v>
      </c>
      <c r="AU846">
        <v>119</v>
      </c>
      <c r="AV846">
        <v>94</v>
      </c>
      <c r="AW846">
        <v>94</v>
      </c>
      <c r="AX846">
        <v>53</v>
      </c>
      <c r="AY846">
        <v>4</v>
      </c>
      <c r="AZ846">
        <v>13</v>
      </c>
      <c r="BA846" s="42">
        <f t="shared" si="290"/>
        <v>17</v>
      </c>
      <c r="BB846">
        <v>11.44</v>
      </c>
      <c r="BC846">
        <v>25.255299999999998</v>
      </c>
      <c r="BD846" s="20">
        <v>280.39999999999998</v>
      </c>
      <c r="BE846" s="20">
        <f t="shared" si="291"/>
        <v>431.4</v>
      </c>
      <c r="BF846" s="20">
        <f t="shared" si="292"/>
        <v>30.005912152371234</v>
      </c>
      <c r="BG846">
        <v>282</v>
      </c>
      <c r="BH846">
        <v>284</v>
      </c>
      <c r="BI846">
        <v>324</v>
      </c>
      <c r="BJ846" s="41">
        <f t="shared" si="293"/>
        <v>0.46534653465346537</v>
      </c>
      <c r="BK846">
        <v>59</v>
      </c>
      <c r="BL846">
        <v>59</v>
      </c>
      <c r="BM846">
        <v>80</v>
      </c>
      <c r="BN846" s="42">
        <f t="shared" si="294"/>
        <v>-21</v>
      </c>
      <c r="BO846">
        <v>25</v>
      </c>
      <c r="BP846">
        <v>20</v>
      </c>
      <c r="BQ846">
        <v>38</v>
      </c>
      <c r="BR846">
        <v>38</v>
      </c>
      <c r="BS846" s="41">
        <f t="shared" si="295"/>
        <v>5.5718475073313782E-2</v>
      </c>
      <c r="BT846">
        <v>380</v>
      </c>
      <c r="BU846">
        <v>340</v>
      </c>
      <c r="BV846" s="41">
        <f t="shared" si="296"/>
        <v>0.52777777777777779</v>
      </c>
      <c r="BW846">
        <v>145</v>
      </c>
      <c r="BX846">
        <v>130</v>
      </c>
      <c r="BY846">
        <v>133</v>
      </c>
      <c r="BZ846">
        <v>125</v>
      </c>
      <c r="CA846">
        <v>102</v>
      </c>
      <c r="CB846">
        <v>85</v>
      </c>
      <c r="CC846">
        <v>85</v>
      </c>
      <c r="CD846">
        <v>88</v>
      </c>
      <c r="CE846">
        <v>144</v>
      </c>
      <c r="CF846">
        <v>135</v>
      </c>
      <c r="CG846">
        <v>231</v>
      </c>
      <c r="CH846">
        <v>192</v>
      </c>
      <c r="CI846">
        <v>0</v>
      </c>
      <c r="CJ846">
        <v>0</v>
      </c>
      <c r="CK846">
        <v>0</v>
      </c>
      <c r="CL846">
        <v>2</v>
      </c>
      <c r="CM846">
        <v>2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5</v>
      </c>
      <c r="CW846">
        <v>1</v>
      </c>
      <c r="CX846">
        <v>2</v>
      </c>
      <c r="CY846">
        <v>2</v>
      </c>
      <c r="CZ846">
        <v>20</v>
      </c>
      <c r="DA846">
        <v>12</v>
      </c>
      <c r="DB846">
        <v>0</v>
      </c>
      <c r="DC846">
        <v>9</v>
      </c>
      <c r="DD846">
        <v>3</v>
      </c>
      <c r="DE846">
        <v>7</v>
      </c>
      <c r="DF846">
        <v>6</v>
      </c>
      <c r="DG846">
        <v>57</v>
      </c>
      <c r="DH846">
        <v>17</v>
      </c>
      <c r="DI846">
        <v>21</v>
      </c>
      <c r="DJ846">
        <v>17</v>
      </c>
      <c r="DK846">
        <v>17</v>
      </c>
      <c r="DL846">
        <v>0</v>
      </c>
      <c r="DM846">
        <v>21</v>
      </c>
      <c r="DN846">
        <v>21</v>
      </c>
      <c r="DO846">
        <v>0</v>
      </c>
      <c r="DP846" s="42">
        <f t="shared" si="297"/>
        <v>4</v>
      </c>
      <c r="DQ846" s="20">
        <v>1.94</v>
      </c>
      <c r="DR846">
        <v>17</v>
      </c>
      <c r="DS846">
        <v>0</v>
      </c>
      <c r="DT846">
        <v>0</v>
      </c>
      <c r="DU846">
        <v>0</v>
      </c>
      <c r="DV846">
        <v>0</v>
      </c>
      <c r="DW846">
        <v>878</v>
      </c>
      <c r="DX846">
        <v>883</v>
      </c>
      <c r="DY846">
        <v>634</v>
      </c>
      <c r="DZ846">
        <v>644</v>
      </c>
      <c r="EA846">
        <v>486</v>
      </c>
      <c r="EB846">
        <v>472</v>
      </c>
      <c r="EC846">
        <v>44.99</v>
      </c>
      <c r="ED846">
        <v>45.95</v>
      </c>
      <c r="EE846">
        <v>37</v>
      </c>
      <c r="EF846">
        <v>49</v>
      </c>
      <c r="EG846" s="41">
        <f t="shared" si="298"/>
        <v>7.6131687242798354E-2</v>
      </c>
      <c r="EH846" s="43">
        <f t="shared" si="299"/>
        <v>0.89618644067796605</v>
      </c>
      <c r="EI846" s="44">
        <f t="shared" si="300"/>
        <v>0.97231812792076444</v>
      </c>
      <c r="EJ846">
        <v>879</v>
      </c>
      <c r="EK846">
        <v>882</v>
      </c>
      <c r="EL846">
        <v>635</v>
      </c>
      <c r="EM846">
        <v>641</v>
      </c>
      <c r="EN846">
        <v>487</v>
      </c>
      <c r="EO846">
        <v>469</v>
      </c>
      <c r="EP846">
        <v>37</v>
      </c>
      <c r="EQ846">
        <v>48</v>
      </c>
      <c r="ER846">
        <v>417</v>
      </c>
      <c r="ES846">
        <v>441</v>
      </c>
      <c r="ET846">
        <v>191</v>
      </c>
      <c r="EU846">
        <v>176</v>
      </c>
      <c r="EV846">
        <v>24</v>
      </c>
      <c r="EW846">
        <v>24</v>
      </c>
      <c r="EX846">
        <v>56</v>
      </c>
      <c r="EY846">
        <v>58</v>
      </c>
      <c r="EZ846">
        <v>1.1000000000000001</v>
      </c>
      <c r="FA846">
        <v>1.1000000000000001</v>
      </c>
      <c r="FB846">
        <v>2.2000000000000002</v>
      </c>
      <c r="FC846" s="20">
        <v>30.35</v>
      </c>
      <c r="FD846" s="26">
        <f t="shared" si="301"/>
        <v>0.58365384615384619</v>
      </c>
      <c r="FE846">
        <v>2.3056000000000001</v>
      </c>
      <c r="FF846">
        <v>0.73</v>
      </c>
      <c r="FG846">
        <v>0.06</v>
      </c>
      <c r="FH846">
        <v>0.8</v>
      </c>
      <c r="FL846" s="42">
        <f t="shared" si="302"/>
        <v>131</v>
      </c>
      <c r="FM846" s="20">
        <f t="shared" si="303"/>
        <v>5.7058823529411766</v>
      </c>
      <c r="FN846" s="41">
        <v>6.3393892500000007E-2</v>
      </c>
      <c r="FO846" s="20">
        <f t="shared" si="304"/>
        <v>21.6</v>
      </c>
      <c r="FP846" s="20">
        <f t="shared" si="305"/>
        <v>25.388000000000002</v>
      </c>
      <c r="FQ846" s="20">
        <f t="shared" si="306"/>
        <v>122.48588618527063</v>
      </c>
      <c r="FR846">
        <v>4</v>
      </c>
      <c r="FS846" t="s">
        <v>369</v>
      </c>
      <c r="FT846">
        <v>195</v>
      </c>
      <c r="FV846" t="s">
        <v>751</v>
      </c>
      <c r="FW846" s="45">
        <v>950000</v>
      </c>
      <c r="FX846" s="45">
        <v>912500</v>
      </c>
      <c r="FY846">
        <v>187</v>
      </c>
      <c r="FZ846">
        <v>25</v>
      </c>
      <c r="GA846">
        <v>50</v>
      </c>
      <c r="GB846">
        <v>75</v>
      </c>
      <c r="GC846">
        <v>0</v>
      </c>
      <c r="GD846">
        <v>83</v>
      </c>
      <c r="GE846">
        <v>301</v>
      </c>
      <c r="GF846">
        <v>2810</v>
      </c>
      <c r="GG846">
        <v>3.1</v>
      </c>
      <c r="GH846">
        <v>3.3</v>
      </c>
      <c r="GI846">
        <v>6.3</v>
      </c>
      <c r="GJ846" s="42">
        <f t="shared" si="307"/>
        <v>21.6</v>
      </c>
    </row>
    <row r="847" spans="1:192" x14ac:dyDescent="0.45">
      <c r="A847" s="40">
        <v>33809</v>
      </c>
      <c r="B847" t="s">
        <v>4078</v>
      </c>
      <c r="C847" t="s">
        <v>282</v>
      </c>
      <c r="D847" t="s">
        <v>107</v>
      </c>
      <c r="E847" t="s">
        <v>107</v>
      </c>
      <c r="F847">
        <v>72</v>
      </c>
      <c r="G847">
        <v>185</v>
      </c>
      <c r="K847" t="s">
        <v>92</v>
      </c>
      <c r="L847">
        <v>2015</v>
      </c>
      <c r="M847">
        <v>25</v>
      </c>
      <c r="N847">
        <v>3</v>
      </c>
      <c r="O847">
        <v>8478528</v>
      </c>
      <c r="P847" t="s">
        <v>4079</v>
      </c>
      <c r="Q847" t="s">
        <v>4080</v>
      </c>
      <c r="R847" t="s">
        <v>4081</v>
      </c>
      <c r="S847" t="s">
        <v>1095</v>
      </c>
      <c r="T847" t="s">
        <v>949</v>
      </c>
      <c r="U847" t="s">
        <v>188</v>
      </c>
      <c r="V847">
        <v>8</v>
      </c>
      <c r="W847">
        <v>1</v>
      </c>
      <c r="X847">
        <v>2</v>
      </c>
      <c r="Y847">
        <v>1</v>
      </c>
      <c r="Z847">
        <v>3</v>
      </c>
      <c r="AA847">
        <v>27</v>
      </c>
      <c r="AB847">
        <v>73</v>
      </c>
      <c r="AC847" s="26">
        <f t="shared" si="286"/>
        <v>0.375</v>
      </c>
      <c r="AD847" s="20">
        <f t="shared" si="287"/>
        <v>0.625</v>
      </c>
      <c r="AE847" s="20">
        <v>1.0940000000000001</v>
      </c>
      <c r="AF847">
        <v>1</v>
      </c>
      <c r="AG847">
        <v>-0.5</v>
      </c>
      <c r="AH847">
        <v>0</v>
      </c>
      <c r="AI847">
        <v>149</v>
      </c>
      <c r="AJ847">
        <v>5490</v>
      </c>
      <c r="AK847" s="20">
        <v>91.5</v>
      </c>
      <c r="AL847">
        <v>91.5</v>
      </c>
      <c r="AM847">
        <v>92</v>
      </c>
      <c r="AN847" s="26">
        <f t="shared" si="288"/>
        <v>11.4375</v>
      </c>
      <c r="AO847">
        <v>18.97</v>
      </c>
      <c r="AP847" s="41">
        <f t="shared" si="289"/>
        <v>0.75</v>
      </c>
      <c r="AQ847">
        <v>10</v>
      </c>
      <c r="AR847">
        <v>10</v>
      </c>
      <c r="AS847">
        <v>10</v>
      </c>
      <c r="AT847">
        <v>9</v>
      </c>
      <c r="AU847">
        <v>9</v>
      </c>
      <c r="AV847">
        <v>7</v>
      </c>
      <c r="AW847">
        <v>5</v>
      </c>
      <c r="AX847">
        <v>3</v>
      </c>
      <c r="AY847">
        <v>2</v>
      </c>
      <c r="AZ847">
        <v>1</v>
      </c>
      <c r="BA847" s="42">
        <f t="shared" si="290"/>
        <v>3</v>
      </c>
      <c r="BB847">
        <v>0.56000000000000005</v>
      </c>
      <c r="BC847">
        <v>39</v>
      </c>
      <c r="BD847" s="20">
        <v>16.5</v>
      </c>
      <c r="BE847" s="20">
        <f t="shared" si="291"/>
        <v>26.5</v>
      </c>
      <c r="BF847" s="20">
        <f t="shared" si="292"/>
        <v>17.377049180327869</v>
      </c>
      <c r="BG847">
        <v>25</v>
      </c>
      <c r="BH847">
        <v>30</v>
      </c>
      <c r="BI847">
        <v>39</v>
      </c>
      <c r="BJ847" s="41">
        <f t="shared" si="293"/>
        <v>0.390625</v>
      </c>
      <c r="BK847">
        <v>3</v>
      </c>
      <c r="BL847">
        <v>3</v>
      </c>
      <c r="BM847">
        <v>9</v>
      </c>
      <c r="BN847" s="42">
        <f t="shared" si="294"/>
        <v>-6</v>
      </c>
      <c r="BO847">
        <v>2</v>
      </c>
      <c r="BP847">
        <v>5</v>
      </c>
      <c r="BQ847">
        <v>3</v>
      </c>
      <c r="BR847">
        <v>7</v>
      </c>
      <c r="BS847" s="41">
        <f t="shared" si="295"/>
        <v>7.2164948453608241E-2</v>
      </c>
      <c r="BT847">
        <v>35</v>
      </c>
      <c r="BU847">
        <v>41</v>
      </c>
      <c r="BV847" s="41">
        <f t="shared" si="296"/>
        <v>0.46052631578947367</v>
      </c>
      <c r="BW847">
        <v>11</v>
      </c>
      <c r="BX847">
        <v>19</v>
      </c>
      <c r="BY847">
        <v>16</v>
      </c>
      <c r="BZ847">
        <v>11</v>
      </c>
      <c r="CA847">
        <v>8</v>
      </c>
      <c r="CB847">
        <v>11</v>
      </c>
      <c r="CC847">
        <v>11</v>
      </c>
      <c r="CD847">
        <v>15</v>
      </c>
      <c r="CE847">
        <v>11</v>
      </c>
      <c r="CF847">
        <v>13</v>
      </c>
      <c r="CG847">
        <v>21</v>
      </c>
      <c r="CH847">
        <v>20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4</v>
      </c>
      <c r="DB847">
        <v>0</v>
      </c>
      <c r="DC847">
        <v>0</v>
      </c>
      <c r="DD847">
        <v>2</v>
      </c>
      <c r="DE847">
        <v>1</v>
      </c>
      <c r="DF847">
        <v>0</v>
      </c>
      <c r="DG847">
        <v>0</v>
      </c>
      <c r="DH847">
        <v>0</v>
      </c>
      <c r="DI847">
        <v>2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 s="42">
        <f t="shared" si="297"/>
        <v>2</v>
      </c>
      <c r="DQ847" s="20">
        <v>0.82700000000000007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71</v>
      </c>
      <c r="DX847">
        <v>125</v>
      </c>
      <c r="DY847">
        <v>54</v>
      </c>
      <c r="DZ847">
        <v>90</v>
      </c>
      <c r="EA847">
        <v>41</v>
      </c>
      <c r="EB847">
        <v>72</v>
      </c>
      <c r="EC847">
        <v>3.58</v>
      </c>
      <c r="ED847">
        <v>8.34</v>
      </c>
      <c r="EE847">
        <v>4</v>
      </c>
      <c r="EF847">
        <v>5</v>
      </c>
      <c r="EG847" s="41">
        <f t="shared" si="298"/>
        <v>9.7560975609756101E-2</v>
      </c>
      <c r="EH847" s="43">
        <f t="shared" si="299"/>
        <v>0.93055555555555558</v>
      </c>
      <c r="EI847" s="44">
        <f t="shared" si="300"/>
        <v>1.0281165311653118</v>
      </c>
      <c r="EJ847">
        <v>71</v>
      </c>
      <c r="EK847">
        <v>125</v>
      </c>
      <c r="EL847">
        <v>54</v>
      </c>
      <c r="EM847">
        <v>90</v>
      </c>
      <c r="EN847">
        <v>41</v>
      </c>
      <c r="EO847">
        <v>72</v>
      </c>
      <c r="EP847">
        <v>4</v>
      </c>
      <c r="EQ847">
        <v>5</v>
      </c>
      <c r="ER847">
        <v>35</v>
      </c>
      <c r="ES847">
        <v>63</v>
      </c>
      <c r="ET847">
        <v>11</v>
      </c>
      <c r="EU847">
        <v>25</v>
      </c>
      <c r="EV847">
        <v>2</v>
      </c>
      <c r="EW847">
        <v>3</v>
      </c>
      <c r="EX847">
        <v>7</v>
      </c>
      <c r="EY847">
        <v>9</v>
      </c>
      <c r="EZ847">
        <v>0.2</v>
      </c>
      <c r="FA847">
        <v>0.1</v>
      </c>
      <c r="FB847">
        <v>0.30000000000000004</v>
      </c>
      <c r="FC847" s="20">
        <v>2.52</v>
      </c>
      <c r="FD847" s="26">
        <f t="shared" si="301"/>
        <v>0.315</v>
      </c>
      <c r="FE847">
        <v>1.34E-2</v>
      </c>
      <c r="FF847">
        <v>-0.09</v>
      </c>
      <c r="FG847">
        <v>-0.02</v>
      </c>
      <c r="FH847">
        <v>-0.11</v>
      </c>
      <c r="FL847" s="42">
        <f t="shared" si="302"/>
        <v>10</v>
      </c>
      <c r="FM847" s="20">
        <f t="shared" si="303"/>
        <v>0</v>
      </c>
      <c r="FN847" s="41">
        <v>4.5154184999999999E-2</v>
      </c>
      <c r="FO847" s="20">
        <f t="shared" si="304"/>
        <v>3</v>
      </c>
      <c r="FP847" s="20">
        <f t="shared" si="305"/>
        <v>3.1654</v>
      </c>
      <c r="FQ847" s="20">
        <f t="shared" si="306"/>
        <v>128.52459016393445</v>
      </c>
      <c r="FR847">
        <v>1</v>
      </c>
      <c r="FS847" t="s">
        <v>314</v>
      </c>
      <c r="FT847">
        <v>9</v>
      </c>
      <c r="FV847" t="s">
        <v>751</v>
      </c>
      <c r="FW847" s="45">
        <v>700000</v>
      </c>
      <c r="FX847" s="45">
        <v>750000</v>
      </c>
      <c r="FY847">
        <v>72</v>
      </c>
      <c r="FZ847">
        <v>8</v>
      </c>
      <c r="GA847">
        <v>14</v>
      </c>
      <c r="GB847">
        <v>22</v>
      </c>
      <c r="GC847">
        <v>14</v>
      </c>
      <c r="GD847">
        <v>10</v>
      </c>
      <c r="GE847">
        <v>93</v>
      </c>
      <c r="GF847">
        <v>934</v>
      </c>
      <c r="GG847">
        <v>0.7</v>
      </c>
      <c r="GH847">
        <v>1.5</v>
      </c>
      <c r="GI847">
        <v>2.2000000000000002</v>
      </c>
      <c r="GJ847" s="42">
        <f t="shared" si="307"/>
        <v>3</v>
      </c>
    </row>
    <row r="848" spans="1:192" x14ac:dyDescent="0.45">
      <c r="A848" s="40">
        <v>34094</v>
      </c>
      <c r="B848" t="s">
        <v>4082</v>
      </c>
      <c r="D848" t="s">
        <v>223</v>
      </c>
      <c r="E848" t="s">
        <v>223</v>
      </c>
      <c r="F848">
        <v>74</v>
      </c>
      <c r="G848">
        <v>198</v>
      </c>
      <c r="H848">
        <v>2011</v>
      </c>
      <c r="I848">
        <v>1</v>
      </c>
      <c r="J848">
        <v>30</v>
      </c>
      <c r="K848" t="s">
        <v>202</v>
      </c>
      <c r="L848">
        <v>2012</v>
      </c>
      <c r="M848">
        <v>24</v>
      </c>
      <c r="N848">
        <v>6</v>
      </c>
      <c r="O848">
        <v>8476483</v>
      </c>
      <c r="P848" t="s">
        <v>4083</v>
      </c>
      <c r="Q848" t="s">
        <v>4084</v>
      </c>
      <c r="R848" t="s">
        <v>4085</v>
      </c>
      <c r="S848" t="s">
        <v>4086</v>
      </c>
      <c r="T848" t="s">
        <v>716</v>
      </c>
      <c r="U848" t="s">
        <v>102</v>
      </c>
      <c r="V848">
        <v>77</v>
      </c>
      <c r="W848">
        <v>34</v>
      </c>
      <c r="X848">
        <v>35</v>
      </c>
      <c r="Y848">
        <v>18</v>
      </c>
      <c r="Z848">
        <v>69</v>
      </c>
      <c r="AA848">
        <v>1</v>
      </c>
      <c r="AB848">
        <v>0</v>
      </c>
      <c r="AC848" s="26">
        <f t="shared" si="286"/>
        <v>0.89610389610389607</v>
      </c>
      <c r="AD848" s="20">
        <f t="shared" si="287"/>
        <v>26.91101694915254</v>
      </c>
      <c r="AE848" s="20">
        <v>27.312999999999999</v>
      </c>
      <c r="AF848">
        <v>6</v>
      </c>
      <c r="AG848">
        <v>-0.2</v>
      </c>
      <c r="AH848">
        <v>14</v>
      </c>
      <c r="AI848">
        <v>1792</v>
      </c>
      <c r="AJ848">
        <v>89705</v>
      </c>
      <c r="AK848" s="20">
        <v>1495.0833333333001</v>
      </c>
      <c r="AL848">
        <v>1495.03</v>
      </c>
      <c r="AM848">
        <v>1495</v>
      </c>
      <c r="AN848" s="26">
        <f t="shared" si="288"/>
        <v>19.416666666666664</v>
      </c>
      <c r="AO848">
        <v>32.01</v>
      </c>
      <c r="AP848" s="41">
        <f t="shared" si="289"/>
        <v>0.70408163265306123</v>
      </c>
      <c r="AQ848">
        <v>406</v>
      </c>
      <c r="AR848">
        <v>406</v>
      </c>
      <c r="AS848">
        <v>406</v>
      </c>
      <c r="AT848">
        <v>325</v>
      </c>
      <c r="AU848">
        <v>325</v>
      </c>
      <c r="AV848">
        <v>230</v>
      </c>
      <c r="AW848">
        <v>267</v>
      </c>
      <c r="AX848">
        <v>116</v>
      </c>
      <c r="AY848">
        <v>10</v>
      </c>
      <c r="AZ848">
        <v>22</v>
      </c>
      <c r="BA848" s="42">
        <f t="shared" si="290"/>
        <v>32</v>
      </c>
      <c r="BB848">
        <v>26.09</v>
      </c>
      <c r="BC848">
        <v>27.5</v>
      </c>
      <c r="BD848" s="20">
        <v>286.10000000000002</v>
      </c>
      <c r="BE848" s="20">
        <f t="shared" si="291"/>
        <v>692.1</v>
      </c>
      <c r="BF848" s="20">
        <f t="shared" si="292"/>
        <v>27.77603125020903</v>
      </c>
      <c r="BG848">
        <v>578</v>
      </c>
      <c r="BH848">
        <v>461</v>
      </c>
      <c r="BI848">
        <v>341</v>
      </c>
      <c r="BJ848" s="41">
        <f t="shared" si="293"/>
        <v>0.62894450489662679</v>
      </c>
      <c r="BK848">
        <v>115</v>
      </c>
      <c r="BL848">
        <v>115</v>
      </c>
      <c r="BM848">
        <v>116</v>
      </c>
      <c r="BN848" s="42">
        <f t="shared" si="294"/>
        <v>-1</v>
      </c>
      <c r="BO848">
        <v>95</v>
      </c>
      <c r="BP848">
        <v>53</v>
      </c>
      <c r="BQ848">
        <v>32</v>
      </c>
      <c r="BR848">
        <v>30</v>
      </c>
      <c r="BS848" s="41">
        <f t="shared" si="295"/>
        <v>2.9615004935834157E-2</v>
      </c>
      <c r="BT848">
        <v>105</v>
      </c>
      <c r="BU848">
        <v>121</v>
      </c>
      <c r="BV848" s="41">
        <f t="shared" si="296"/>
        <v>0.46460176991150443</v>
      </c>
      <c r="BW848">
        <v>16</v>
      </c>
      <c r="BX848">
        <v>24</v>
      </c>
      <c r="BY848">
        <v>35</v>
      </c>
      <c r="BZ848">
        <v>32</v>
      </c>
      <c r="CA848">
        <v>54</v>
      </c>
      <c r="CB848">
        <v>64</v>
      </c>
      <c r="CC848">
        <v>34</v>
      </c>
      <c r="CD848">
        <v>37</v>
      </c>
      <c r="CE848">
        <v>40</v>
      </c>
      <c r="CF848">
        <v>39</v>
      </c>
      <c r="CG848">
        <v>62</v>
      </c>
      <c r="CH848">
        <v>81</v>
      </c>
      <c r="CI848">
        <v>1</v>
      </c>
      <c r="CJ848">
        <v>1</v>
      </c>
      <c r="CK848">
        <v>4</v>
      </c>
      <c r="CL848">
        <v>3</v>
      </c>
      <c r="CM848">
        <v>0</v>
      </c>
      <c r="CN848">
        <v>0</v>
      </c>
      <c r="CO848">
        <v>0</v>
      </c>
      <c r="CP848">
        <v>4</v>
      </c>
      <c r="CQ848">
        <v>0</v>
      </c>
      <c r="CR848">
        <v>4</v>
      </c>
      <c r="CS848">
        <v>5</v>
      </c>
      <c r="CT848">
        <v>6</v>
      </c>
      <c r="CU848">
        <v>0</v>
      </c>
      <c r="CV848">
        <v>15</v>
      </c>
      <c r="CW848">
        <v>0</v>
      </c>
      <c r="CX848">
        <v>7</v>
      </c>
      <c r="CY848">
        <v>8</v>
      </c>
      <c r="CZ848">
        <v>80</v>
      </c>
      <c r="DA848">
        <v>32</v>
      </c>
      <c r="DB848">
        <v>3</v>
      </c>
      <c r="DC848">
        <v>30</v>
      </c>
      <c r="DD848">
        <v>24</v>
      </c>
      <c r="DE848">
        <v>17</v>
      </c>
      <c r="DF848">
        <v>3</v>
      </c>
      <c r="DG848">
        <v>121</v>
      </c>
      <c r="DH848">
        <v>7</v>
      </c>
      <c r="DI848">
        <v>16</v>
      </c>
      <c r="DJ848">
        <v>6</v>
      </c>
      <c r="DK848">
        <v>6</v>
      </c>
      <c r="DL848">
        <v>0</v>
      </c>
      <c r="DM848">
        <v>16</v>
      </c>
      <c r="DN848">
        <v>16</v>
      </c>
      <c r="DO848">
        <v>0</v>
      </c>
      <c r="DP848" s="42">
        <f t="shared" si="297"/>
        <v>9</v>
      </c>
      <c r="DQ848" s="20">
        <v>6.4160000000000004</v>
      </c>
      <c r="DR848">
        <v>7</v>
      </c>
      <c r="DS848">
        <v>0</v>
      </c>
      <c r="DT848">
        <v>0</v>
      </c>
      <c r="DU848">
        <v>0</v>
      </c>
      <c r="DV848">
        <v>0</v>
      </c>
      <c r="DW848">
        <v>1620</v>
      </c>
      <c r="DX848">
        <v>1280</v>
      </c>
      <c r="DY848">
        <v>1201</v>
      </c>
      <c r="DZ848">
        <v>983</v>
      </c>
      <c r="EA848">
        <v>846</v>
      </c>
      <c r="EB848">
        <v>703</v>
      </c>
      <c r="EC848">
        <v>88.01</v>
      </c>
      <c r="ED848">
        <v>66.17</v>
      </c>
      <c r="EE848">
        <v>98</v>
      </c>
      <c r="EF848">
        <v>70</v>
      </c>
      <c r="EG848" s="41">
        <f t="shared" si="298"/>
        <v>0.11583924349881797</v>
      </c>
      <c r="EH848" s="43">
        <f t="shared" si="299"/>
        <v>0.90042674253200572</v>
      </c>
      <c r="EI848" s="44">
        <f t="shared" si="300"/>
        <v>1.0162659860308236</v>
      </c>
      <c r="EJ848">
        <v>1623</v>
      </c>
      <c r="EK848">
        <v>1279</v>
      </c>
      <c r="EL848">
        <v>1200</v>
      </c>
      <c r="EM848">
        <v>981</v>
      </c>
      <c r="EN848">
        <v>845</v>
      </c>
      <c r="EO848">
        <v>701</v>
      </c>
      <c r="EP848">
        <v>97</v>
      </c>
      <c r="EQ848">
        <v>70</v>
      </c>
      <c r="ER848">
        <v>866</v>
      </c>
      <c r="ES848">
        <v>667</v>
      </c>
      <c r="ET848">
        <v>352</v>
      </c>
      <c r="EU848">
        <v>251</v>
      </c>
      <c r="EV848">
        <v>65</v>
      </c>
      <c r="EW848">
        <v>41</v>
      </c>
      <c r="EX848">
        <v>84</v>
      </c>
      <c r="EY848">
        <v>85</v>
      </c>
      <c r="EZ848">
        <v>6.4</v>
      </c>
      <c r="FA848">
        <v>1.9</v>
      </c>
      <c r="FB848">
        <v>8.3000000000000007</v>
      </c>
      <c r="FC848" s="20">
        <v>67.94</v>
      </c>
      <c r="FD848" s="26">
        <f t="shared" si="301"/>
        <v>0.88233766233766231</v>
      </c>
      <c r="FE848">
        <v>10.011900000000001</v>
      </c>
      <c r="FF848">
        <v>2.14</v>
      </c>
      <c r="FG848">
        <v>0.19</v>
      </c>
      <c r="FH848">
        <v>2.33</v>
      </c>
      <c r="FI848">
        <v>9</v>
      </c>
      <c r="FJ848">
        <v>3</v>
      </c>
      <c r="FK848">
        <v>0</v>
      </c>
      <c r="FL848" s="42">
        <f t="shared" si="302"/>
        <v>159</v>
      </c>
      <c r="FM848" s="20">
        <f t="shared" si="303"/>
        <v>21</v>
      </c>
      <c r="FN848" s="41">
        <v>0.1837958995</v>
      </c>
      <c r="FO848" s="20">
        <f t="shared" si="304"/>
        <v>67.599999999999994</v>
      </c>
      <c r="FP848" s="20">
        <f t="shared" si="305"/>
        <v>70.283199999999994</v>
      </c>
      <c r="FQ848" s="20">
        <f t="shared" si="306"/>
        <v>116.38562436874177</v>
      </c>
      <c r="FR848">
        <v>5</v>
      </c>
      <c r="FS848" t="s">
        <v>189</v>
      </c>
      <c r="FT848">
        <v>231</v>
      </c>
      <c r="FV848" t="s">
        <v>711</v>
      </c>
      <c r="FW848" s="45">
        <v>3800000</v>
      </c>
      <c r="FX848" s="45">
        <v>3789444</v>
      </c>
      <c r="FY848">
        <v>313</v>
      </c>
      <c r="FZ848">
        <v>96</v>
      </c>
      <c r="GA848">
        <v>102</v>
      </c>
      <c r="GB848">
        <v>198</v>
      </c>
      <c r="GC848">
        <v>16</v>
      </c>
      <c r="GD848">
        <v>57</v>
      </c>
      <c r="GE848">
        <v>706</v>
      </c>
      <c r="GF848">
        <v>5026</v>
      </c>
      <c r="GG848">
        <v>18.100000000000001</v>
      </c>
      <c r="GH848">
        <v>6.4</v>
      </c>
      <c r="GI848">
        <v>24.5</v>
      </c>
      <c r="GJ848" s="42">
        <f t="shared" si="307"/>
        <v>67.599999999999994</v>
      </c>
    </row>
    <row r="849" spans="1:192" x14ac:dyDescent="0.45">
      <c r="A849" s="40">
        <v>28977</v>
      </c>
      <c r="B849" t="s">
        <v>832</v>
      </c>
      <c r="C849" t="s">
        <v>475</v>
      </c>
      <c r="D849" t="s">
        <v>91</v>
      </c>
      <c r="E849" t="s">
        <v>91</v>
      </c>
      <c r="F849">
        <v>75</v>
      </c>
      <c r="G849">
        <v>215</v>
      </c>
      <c r="H849">
        <v>1997</v>
      </c>
      <c r="I849">
        <v>5</v>
      </c>
      <c r="J849">
        <v>121</v>
      </c>
      <c r="K849" t="s">
        <v>92</v>
      </c>
      <c r="L849">
        <v>2000</v>
      </c>
      <c r="M849">
        <v>38</v>
      </c>
      <c r="N849">
        <v>17</v>
      </c>
      <c r="O849">
        <v>8466251</v>
      </c>
      <c r="P849" t="s">
        <v>4087</v>
      </c>
      <c r="Q849" t="s">
        <v>4088</v>
      </c>
      <c r="R849" t="s">
        <v>4089</v>
      </c>
      <c r="S849" t="s">
        <v>321</v>
      </c>
      <c r="T849" t="s">
        <v>725</v>
      </c>
      <c r="U849" t="s">
        <v>4090</v>
      </c>
      <c r="V849">
        <v>74</v>
      </c>
      <c r="W849">
        <v>3</v>
      </c>
      <c r="X849">
        <v>10</v>
      </c>
      <c r="Y849">
        <v>6</v>
      </c>
      <c r="Z849">
        <v>13</v>
      </c>
      <c r="AA849">
        <v>0</v>
      </c>
      <c r="AB849">
        <v>0</v>
      </c>
      <c r="AC849" s="26">
        <f t="shared" si="286"/>
        <v>0.17567567567567569</v>
      </c>
      <c r="AD849" s="20">
        <f t="shared" si="287"/>
        <v>-15.797676669893512</v>
      </c>
      <c r="AE849" s="20">
        <v>4.399</v>
      </c>
      <c r="AF849">
        <v>-12</v>
      </c>
      <c r="AG849">
        <v>-12.2</v>
      </c>
      <c r="AH849">
        <v>37</v>
      </c>
      <c r="AI849">
        <v>1107</v>
      </c>
      <c r="AJ849">
        <v>45730</v>
      </c>
      <c r="AK849" s="20">
        <v>762.16666666667004</v>
      </c>
      <c r="AL849">
        <v>762.2</v>
      </c>
      <c r="AM849">
        <v>763</v>
      </c>
      <c r="AN849" s="26">
        <f t="shared" si="288"/>
        <v>10.29954954954955</v>
      </c>
      <c r="AO849">
        <v>17.5</v>
      </c>
      <c r="AP849" s="41">
        <f t="shared" si="289"/>
        <v>0.56521739130434778</v>
      </c>
      <c r="AQ849">
        <v>131</v>
      </c>
      <c r="AR849">
        <v>132</v>
      </c>
      <c r="AS849">
        <v>132</v>
      </c>
      <c r="AT849">
        <v>108</v>
      </c>
      <c r="AU849">
        <v>109</v>
      </c>
      <c r="AV849">
        <v>79</v>
      </c>
      <c r="AW849">
        <v>73</v>
      </c>
      <c r="AX849">
        <v>32</v>
      </c>
      <c r="AY849">
        <v>6</v>
      </c>
      <c r="AZ849">
        <v>5</v>
      </c>
      <c r="BA849" s="42">
        <f t="shared" si="290"/>
        <v>11</v>
      </c>
      <c r="BB849">
        <v>6.2</v>
      </c>
      <c r="BC849">
        <v>29.556999999999999</v>
      </c>
      <c r="BD849" s="20">
        <v>133.19999999999999</v>
      </c>
      <c r="BE849" s="20">
        <f t="shared" si="291"/>
        <v>264.2</v>
      </c>
      <c r="BF849" s="20">
        <f t="shared" si="292"/>
        <v>20.797690894778274</v>
      </c>
      <c r="BG849">
        <v>175</v>
      </c>
      <c r="BH849">
        <v>296</v>
      </c>
      <c r="BI849">
        <v>281</v>
      </c>
      <c r="BJ849" s="41">
        <f t="shared" si="293"/>
        <v>0.38377192982456143</v>
      </c>
      <c r="BK849">
        <v>132</v>
      </c>
      <c r="BL849">
        <v>132</v>
      </c>
      <c r="BM849">
        <v>52</v>
      </c>
      <c r="BN849" s="42">
        <f t="shared" si="294"/>
        <v>80</v>
      </c>
      <c r="BO849">
        <v>30</v>
      </c>
      <c r="BP849">
        <v>25</v>
      </c>
      <c r="BQ849">
        <v>12</v>
      </c>
      <c r="BR849">
        <v>17</v>
      </c>
      <c r="BS849" s="41">
        <f t="shared" si="295"/>
        <v>2.6315789473684209E-2</v>
      </c>
      <c r="BT849">
        <v>11</v>
      </c>
      <c r="BU849">
        <v>17</v>
      </c>
      <c r="BV849" s="41">
        <f t="shared" si="296"/>
        <v>0.39285714285714285</v>
      </c>
      <c r="BW849">
        <v>6</v>
      </c>
      <c r="BX849">
        <v>9</v>
      </c>
      <c r="BY849">
        <v>3</v>
      </c>
      <c r="BZ849">
        <v>5</v>
      </c>
      <c r="CA849">
        <v>2</v>
      </c>
      <c r="CB849">
        <v>3</v>
      </c>
      <c r="CC849">
        <v>3</v>
      </c>
      <c r="CD849">
        <v>3</v>
      </c>
      <c r="CE849">
        <v>4</v>
      </c>
      <c r="CF849">
        <v>7</v>
      </c>
      <c r="CG849">
        <v>6</v>
      </c>
      <c r="CH849">
        <v>12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2</v>
      </c>
      <c r="CW849">
        <v>0</v>
      </c>
      <c r="CX849">
        <v>2</v>
      </c>
      <c r="CY849">
        <v>4</v>
      </c>
      <c r="CZ849">
        <v>24</v>
      </c>
      <c r="DA849">
        <v>17</v>
      </c>
      <c r="DB849">
        <v>0</v>
      </c>
      <c r="DC849">
        <v>9</v>
      </c>
      <c r="DD849">
        <v>8</v>
      </c>
      <c r="DE849">
        <v>1</v>
      </c>
      <c r="DF849">
        <v>1</v>
      </c>
      <c r="DG849">
        <v>43</v>
      </c>
      <c r="DH849">
        <v>17</v>
      </c>
      <c r="DI849">
        <v>8</v>
      </c>
      <c r="DJ849">
        <v>17</v>
      </c>
      <c r="DK849">
        <v>16</v>
      </c>
      <c r="DL849">
        <v>1</v>
      </c>
      <c r="DM849">
        <v>9</v>
      </c>
      <c r="DN849">
        <v>8</v>
      </c>
      <c r="DO849">
        <v>1</v>
      </c>
      <c r="DP849" s="42">
        <f t="shared" si="297"/>
        <v>-9</v>
      </c>
      <c r="DQ849" s="20">
        <v>-5.9560000000000004</v>
      </c>
      <c r="DR849">
        <v>16</v>
      </c>
      <c r="DS849">
        <v>1</v>
      </c>
      <c r="DT849">
        <v>0</v>
      </c>
      <c r="DU849">
        <v>0</v>
      </c>
      <c r="DV849">
        <v>0</v>
      </c>
      <c r="DW849">
        <v>603</v>
      </c>
      <c r="DX849">
        <v>840</v>
      </c>
      <c r="DY849">
        <v>454</v>
      </c>
      <c r="DZ849">
        <v>629</v>
      </c>
      <c r="EA849">
        <v>334</v>
      </c>
      <c r="EB849">
        <v>473</v>
      </c>
      <c r="EC849">
        <v>24.64</v>
      </c>
      <c r="ED849">
        <v>36.479999999999997</v>
      </c>
      <c r="EE849">
        <v>23</v>
      </c>
      <c r="EF849">
        <v>42</v>
      </c>
      <c r="EG849" s="41">
        <f t="shared" si="298"/>
        <v>6.8862275449101798E-2</v>
      </c>
      <c r="EH849" s="43">
        <f t="shared" si="299"/>
        <v>0.91120507399577166</v>
      </c>
      <c r="EI849" s="44">
        <f t="shared" si="300"/>
        <v>0.9800673494448735</v>
      </c>
      <c r="EJ849">
        <v>602</v>
      </c>
      <c r="EK849">
        <v>841</v>
      </c>
      <c r="EL849">
        <v>453</v>
      </c>
      <c r="EM849">
        <v>630</v>
      </c>
      <c r="EN849">
        <v>334</v>
      </c>
      <c r="EO849">
        <v>475</v>
      </c>
      <c r="EP849">
        <v>23</v>
      </c>
      <c r="EQ849">
        <v>41</v>
      </c>
      <c r="ER849">
        <v>287</v>
      </c>
      <c r="ES849">
        <v>451</v>
      </c>
      <c r="ET849">
        <v>113</v>
      </c>
      <c r="EU849">
        <v>184</v>
      </c>
      <c r="EV849">
        <v>9</v>
      </c>
      <c r="EW849">
        <v>23</v>
      </c>
      <c r="EX849">
        <v>54</v>
      </c>
      <c r="EY849">
        <v>41</v>
      </c>
      <c r="EZ849">
        <v>-0.5</v>
      </c>
      <c r="FA849">
        <v>0.2</v>
      </c>
      <c r="FB849">
        <v>-0.2</v>
      </c>
      <c r="FC849" s="20">
        <v>1.94</v>
      </c>
      <c r="FD849" s="26">
        <f t="shared" si="301"/>
        <v>2.6216216216216216E-2</v>
      </c>
      <c r="FE849">
        <v>0.64770000000000005</v>
      </c>
      <c r="FF849">
        <v>0.01</v>
      </c>
      <c r="FG849">
        <v>-0.57000000000000006</v>
      </c>
      <c r="FH849">
        <v>-0.56000000000000005</v>
      </c>
      <c r="FL849" s="42">
        <f t="shared" si="302"/>
        <v>187</v>
      </c>
      <c r="FM849" s="20">
        <f t="shared" si="303"/>
        <v>9</v>
      </c>
      <c r="FN849" s="41">
        <v>3.3199930000000002E-2</v>
      </c>
      <c r="FO849" s="20">
        <f t="shared" si="304"/>
        <v>9.3000000000000007</v>
      </c>
      <c r="FP849" s="20">
        <f t="shared" si="305"/>
        <v>11.8088</v>
      </c>
      <c r="FQ849" s="20">
        <f t="shared" si="306"/>
        <v>113.59223300970872</v>
      </c>
      <c r="FV849" t="s">
        <v>711</v>
      </c>
      <c r="FW849" s="45">
        <v>2500000</v>
      </c>
      <c r="FX849" s="45">
        <v>2250000</v>
      </c>
      <c r="FY849">
        <v>1107</v>
      </c>
      <c r="FZ849">
        <v>186</v>
      </c>
      <c r="GA849">
        <v>229</v>
      </c>
      <c r="GB849">
        <v>415</v>
      </c>
      <c r="GC849">
        <v>-31</v>
      </c>
      <c r="GD849">
        <v>892</v>
      </c>
      <c r="GE849">
        <v>2010</v>
      </c>
      <c r="GF849">
        <v>15017</v>
      </c>
      <c r="GG849">
        <v>23</v>
      </c>
      <c r="GH849">
        <v>14.8</v>
      </c>
      <c r="GI849">
        <v>37.9</v>
      </c>
      <c r="GJ849" s="42">
        <f t="shared" si="307"/>
        <v>9.3000000000000007</v>
      </c>
    </row>
    <row r="850" spans="1:192" x14ac:dyDescent="0.45">
      <c r="A850" s="40">
        <v>34054</v>
      </c>
      <c r="B850" t="s">
        <v>119</v>
      </c>
      <c r="D850" t="s">
        <v>120</v>
      </c>
      <c r="E850" t="s">
        <v>120</v>
      </c>
      <c r="F850">
        <v>73</v>
      </c>
      <c r="G850">
        <v>200</v>
      </c>
      <c r="K850" t="s">
        <v>92</v>
      </c>
      <c r="L850">
        <v>2015</v>
      </c>
      <c r="M850">
        <v>24</v>
      </c>
      <c r="N850">
        <v>3</v>
      </c>
      <c r="O850">
        <v>8478541</v>
      </c>
      <c r="P850" t="s">
        <v>4091</v>
      </c>
      <c r="Q850" t="s">
        <v>4092</v>
      </c>
      <c r="R850" t="s">
        <v>4093</v>
      </c>
      <c r="S850" t="s">
        <v>1875</v>
      </c>
      <c r="T850" t="s">
        <v>725</v>
      </c>
      <c r="U850" t="s">
        <v>159</v>
      </c>
      <c r="V850">
        <v>33</v>
      </c>
      <c r="W850">
        <v>3</v>
      </c>
      <c r="X850">
        <v>3</v>
      </c>
      <c r="Y850">
        <v>1</v>
      </c>
      <c r="Z850">
        <v>6</v>
      </c>
      <c r="AA850">
        <v>21</v>
      </c>
      <c r="AB850">
        <v>76</v>
      </c>
      <c r="AC850" s="26">
        <f t="shared" si="286"/>
        <v>0.18181818181818182</v>
      </c>
      <c r="AD850" s="20">
        <f t="shared" si="287"/>
        <v>1.2857142857142856</v>
      </c>
      <c r="AE850" s="20">
        <v>2.415</v>
      </c>
      <c r="AF850">
        <v>-1</v>
      </c>
      <c r="AG850">
        <v>-1.4</v>
      </c>
      <c r="AH850">
        <v>6</v>
      </c>
      <c r="AI850">
        <v>414</v>
      </c>
      <c r="AJ850">
        <v>16577</v>
      </c>
      <c r="AK850" s="20">
        <v>276.28333333333001</v>
      </c>
      <c r="AL850">
        <v>276.27999999999997</v>
      </c>
      <c r="AM850">
        <v>276</v>
      </c>
      <c r="AN850" s="26">
        <f t="shared" si="288"/>
        <v>8.3722222222222236</v>
      </c>
      <c r="AO850">
        <v>14.23</v>
      </c>
      <c r="AP850" s="41">
        <f t="shared" si="289"/>
        <v>0.75</v>
      </c>
      <c r="AQ850">
        <v>50</v>
      </c>
      <c r="AR850">
        <v>50</v>
      </c>
      <c r="AS850">
        <v>50</v>
      </c>
      <c r="AT850">
        <v>38</v>
      </c>
      <c r="AU850">
        <v>38</v>
      </c>
      <c r="AV850">
        <v>31</v>
      </c>
      <c r="AW850">
        <v>22</v>
      </c>
      <c r="AX850">
        <v>12</v>
      </c>
      <c r="AY850">
        <v>0</v>
      </c>
      <c r="AZ850">
        <v>4</v>
      </c>
      <c r="BA850" s="42">
        <f t="shared" si="290"/>
        <v>4</v>
      </c>
      <c r="BB850">
        <v>2.58</v>
      </c>
      <c r="BC850">
        <v>34</v>
      </c>
      <c r="BD850" s="20">
        <v>3</v>
      </c>
      <c r="BE850" s="20">
        <f t="shared" si="291"/>
        <v>53</v>
      </c>
      <c r="BF850" s="20">
        <f t="shared" si="292"/>
        <v>11.510062255682643</v>
      </c>
      <c r="BG850">
        <v>68</v>
      </c>
      <c r="BH850">
        <v>100</v>
      </c>
      <c r="BI850">
        <v>86</v>
      </c>
      <c r="BJ850" s="41">
        <f t="shared" si="293"/>
        <v>0.44155844155844154</v>
      </c>
      <c r="BK850">
        <v>31</v>
      </c>
      <c r="BL850">
        <v>31</v>
      </c>
      <c r="BM850">
        <v>27</v>
      </c>
      <c r="BN850" s="42">
        <f t="shared" si="294"/>
        <v>4</v>
      </c>
      <c r="BO850">
        <v>7</v>
      </c>
      <c r="BP850">
        <v>4</v>
      </c>
      <c r="BQ850">
        <v>10</v>
      </c>
      <c r="BR850">
        <v>15</v>
      </c>
      <c r="BS850" s="41">
        <f t="shared" si="295"/>
        <v>6.5789473684210523E-2</v>
      </c>
      <c r="BT850">
        <v>3</v>
      </c>
      <c r="BU850">
        <v>1</v>
      </c>
      <c r="BV850" s="41">
        <f t="shared" si="296"/>
        <v>0.75</v>
      </c>
      <c r="BW850">
        <v>2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2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7</v>
      </c>
      <c r="DA850">
        <v>3</v>
      </c>
      <c r="DB850">
        <v>1</v>
      </c>
      <c r="DC850">
        <v>2</v>
      </c>
      <c r="DD850">
        <v>7</v>
      </c>
      <c r="DE850">
        <v>0</v>
      </c>
      <c r="DF850">
        <v>1</v>
      </c>
      <c r="DG850">
        <v>17</v>
      </c>
      <c r="DH850">
        <v>2</v>
      </c>
      <c r="DI850">
        <v>7</v>
      </c>
      <c r="DJ850">
        <v>3</v>
      </c>
      <c r="DK850">
        <v>3</v>
      </c>
      <c r="DL850">
        <v>0</v>
      </c>
      <c r="DM850">
        <v>7</v>
      </c>
      <c r="DN850">
        <v>7</v>
      </c>
      <c r="DO850">
        <v>0</v>
      </c>
      <c r="DP850" s="42">
        <f t="shared" si="297"/>
        <v>5</v>
      </c>
      <c r="DQ850" s="20">
        <v>2.653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214</v>
      </c>
      <c r="DX850">
        <v>282</v>
      </c>
      <c r="DY850">
        <v>162</v>
      </c>
      <c r="DZ850">
        <v>213</v>
      </c>
      <c r="EA850">
        <v>126</v>
      </c>
      <c r="EB850">
        <v>157</v>
      </c>
      <c r="EC850">
        <v>10.55</v>
      </c>
      <c r="ED850">
        <v>14.5</v>
      </c>
      <c r="EE850">
        <v>8</v>
      </c>
      <c r="EF850">
        <v>12</v>
      </c>
      <c r="EG850" s="41">
        <f t="shared" si="298"/>
        <v>6.3492063492063489E-2</v>
      </c>
      <c r="EH850" s="43">
        <f t="shared" si="299"/>
        <v>0.92356687898089174</v>
      </c>
      <c r="EI850" s="44">
        <f t="shared" si="300"/>
        <v>0.98705894247295523</v>
      </c>
      <c r="EJ850">
        <v>214</v>
      </c>
      <c r="EK850">
        <v>283</v>
      </c>
      <c r="EL850">
        <v>162</v>
      </c>
      <c r="EM850">
        <v>214</v>
      </c>
      <c r="EN850">
        <v>126</v>
      </c>
      <c r="EO850">
        <v>158</v>
      </c>
      <c r="EP850">
        <v>8</v>
      </c>
      <c r="EQ850">
        <v>12</v>
      </c>
      <c r="ER850">
        <v>103</v>
      </c>
      <c r="ES850">
        <v>147</v>
      </c>
      <c r="ET850">
        <v>39</v>
      </c>
      <c r="EU850">
        <v>64</v>
      </c>
      <c r="EV850">
        <v>7</v>
      </c>
      <c r="EW850">
        <v>7</v>
      </c>
      <c r="EX850">
        <v>18</v>
      </c>
      <c r="EY850">
        <v>20</v>
      </c>
      <c r="EZ850">
        <v>0.2</v>
      </c>
      <c r="FA850">
        <v>0.30000000000000004</v>
      </c>
      <c r="FB850">
        <v>0.4</v>
      </c>
      <c r="FC850" s="20">
        <v>5.45</v>
      </c>
      <c r="FD850" s="26">
        <f t="shared" si="301"/>
        <v>0.16515151515151516</v>
      </c>
      <c r="FE850">
        <v>6.3399999999999998E-2</v>
      </c>
      <c r="FF850">
        <v>0.09</v>
      </c>
      <c r="FG850">
        <v>-0.05</v>
      </c>
      <c r="FH850">
        <v>0.05</v>
      </c>
      <c r="FI850">
        <v>1</v>
      </c>
      <c r="FJ850">
        <v>0</v>
      </c>
      <c r="FK850">
        <v>0</v>
      </c>
      <c r="FL850" s="42">
        <f t="shared" si="302"/>
        <v>52</v>
      </c>
      <c r="FM850" s="20">
        <f t="shared" si="303"/>
        <v>20.5</v>
      </c>
      <c r="FN850" s="41">
        <v>3.1993757300000002E-2</v>
      </c>
      <c r="FO850" s="20">
        <f t="shared" si="304"/>
        <v>5.4</v>
      </c>
      <c r="FP850" s="20">
        <f t="shared" si="305"/>
        <v>6.5305999999999997</v>
      </c>
      <c r="FQ850" s="20">
        <f t="shared" si="306"/>
        <v>107.71680903431303</v>
      </c>
      <c r="FV850" t="s">
        <v>751</v>
      </c>
      <c r="FW850" s="45">
        <v>650000</v>
      </c>
      <c r="FX850" s="45">
        <v>675000</v>
      </c>
      <c r="FY850">
        <v>47</v>
      </c>
      <c r="FZ850">
        <v>4</v>
      </c>
      <c r="GA850">
        <v>4</v>
      </c>
      <c r="GB850">
        <v>8</v>
      </c>
      <c r="GC850">
        <v>-3</v>
      </c>
      <c r="GD850">
        <v>12</v>
      </c>
      <c r="GE850">
        <v>42</v>
      </c>
      <c r="GF850">
        <v>396</v>
      </c>
      <c r="GG850">
        <v>0.2</v>
      </c>
      <c r="GH850">
        <v>0.30000000000000004</v>
      </c>
      <c r="GI850">
        <v>0.5</v>
      </c>
      <c r="GJ850" s="42">
        <f t="shared" si="307"/>
        <v>5.4</v>
      </c>
    </row>
    <row r="851" spans="1:192" x14ac:dyDescent="0.45">
      <c r="A851" s="40">
        <v>34178</v>
      </c>
      <c r="B851" t="s">
        <v>1063</v>
      </c>
      <c r="C851" t="s">
        <v>145</v>
      </c>
      <c r="D851" t="s">
        <v>91</v>
      </c>
      <c r="E851" t="s">
        <v>91</v>
      </c>
      <c r="F851">
        <v>71</v>
      </c>
      <c r="G851">
        <v>182</v>
      </c>
      <c r="K851" t="s">
        <v>202</v>
      </c>
      <c r="L851">
        <v>2015</v>
      </c>
      <c r="M851">
        <v>24</v>
      </c>
      <c r="N851">
        <v>3</v>
      </c>
      <c r="O851">
        <v>8478542</v>
      </c>
      <c r="P851" t="s">
        <v>4094</v>
      </c>
      <c r="Q851" t="s">
        <v>4095</v>
      </c>
      <c r="R851" t="s">
        <v>4096</v>
      </c>
      <c r="S851" t="s">
        <v>4097</v>
      </c>
      <c r="T851" t="s">
        <v>725</v>
      </c>
      <c r="U851" t="s">
        <v>313</v>
      </c>
      <c r="V851">
        <v>48</v>
      </c>
      <c r="W851">
        <v>7</v>
      </c>
      <c r="X851">
        <v>18</v>
      </c>
      <c r="Y851">
        <v>7</v>
      </c>
      <c r="Z851">
        <v>25</v>
      </c>
      <c r="AA851">
        <v>8</v>
      </c>
      <c r="AB851">
        <v>39</v>
      </c>
      <c r="AC851" s="26">
        <f t="shared" si="286"/>
        <v>0.52083333333333337</v>
      </c>
      <c r="AD851" s="20">
        <f t="shared" si="287"/>
        <v>13</v>
      </c>
      <c r="AE851" s="20">
        <v>8.9160000000000004</v>
      </c>
      <c r="AF851">
        <v>-10</v>
      </c>
      <c r="AG851">
        <v>-0.60000000000000009</v>
      </c>
      <c r="AH851">
        <v>14</v>
      </c>
      <c r="AI851">
        <v>889</v>
      </c>
      <c r="AJ851">
        <v>40116</v>
      </c>
      <c r="AK851" s="20">
        <v>668.6</v>
      </c>
      <c r="AL851">
        <v>668.6</v>
      </c>
      <c r="AM851">
        <v>669</v>
      </c>
      <c r="AN851" s="26">
        <f t="shared" si="288"/>
        <v>13.929166666666667</v>
      </c>
      <c r="AO851">
        <v>23.28</v>
      </c>
      <c r="AP851" s="41">
        <f t="shared" si="289"/>
        <v>0.78125</v>
      </c>
      <c r="AQ851">
        <v>166</v>
      </c>
      <c r="AR851">
        <v>166</v>
      </c>
      <c r="AS851">
        <v>166</v>
      </c>
      <c r="AT851">
        <v>130</v>
      </c>
      <c r="AU851">
        <v>130</v>
      </c>
      <c r="AV851">
        <v>91</v>
      </c>
      <c r="AW851">
        <v>73</v>
      </c>
      <c r="AX851">
        <v>21</v>
      </c>
      <c r="AY851">
        <v>1</v>
      </c>
      <c r="AZ851">
        <v>11</v>
      </c>
      <c r="BA851" s="42">
        <f t="shared" si="290"/>
        <v>12</v>
      </c>
      <c r="BB851">
        <v>6.79</v>
      </c>
      <c r="BC851">
        <v>37.912100000000002</v>
      </c>
      <c r="BD851" s="20">
        <v>158.69999999999999</v>
      </c>
      <c r="BE851" s="20">
        <f t="shared" si="291"/>
        <v>324.7</v>
      </c>
      <c r="BF851" s="20">
        <f t="shared" si="292"/>
        <v>29.138498354771162</v>
      </c>
      <c r="BG851">
        <v>249</v>
      </c>
      <c r="BH851">
        <v>167</v>
      </c>
      <c r="BI851">
        <v>182</v>
      </c>
      <c r="BJ851" s="41">
        <f t="shared" si="293"/>
        <v>0.57772621809744784</v>
      </c>
      <c r="BK851">
        <v>19</v>
      </c>
      <c r="BL851">
        <v>19</v>
      </c>
      <c r="BM851">
        <v>40</v>
      </c>
      <c r="BN851" s="42">
        <f t="shared" si="294"/>
        <v>-21</v>
      </c>
      <c r="BO851">
        <v>39</v>
      </c>
      <c r="BP851">
        <v>12</v>
      </c>
      <c r="BQ851">
        <v>20</v>
      </c>
      <c r="BR851">
        <v>23</v>
      </c>
      <c r="BS851" s="41">
        <f t="shared" si="295"/>
        <v>5.0772626931567331E-2</v>
      </c>
      <c r="BT851">
        <v>156</v>
      </c>
      <c r="BU851">
        <v>212</v>
      </c>
      <c r="BV851" s="41">
        <f t="shared" si="296"/>
        <v>0.42391304347826086</v>
      </c>
      <c r="BW851">
        <v>49</v>
      </c>
      <c r="BX851">
        <v>66</v>
      </c>
      <c r="BY851">
        <v>54</v>
      </c>
      <c r="BZ851">
        <v>70</v>
      </c>
      <c r="CA851">
        <v>53</v>
      </c>
      <c r="CB851">
        <v>76</v>
      </c>
      <c r="CC851">
        <v>48</v>
      </c>
      <c r="CD851">
        <v>75</v>
      </c>
      <c r="CE851">
        <v>52</v>
      </c>
      <c r="CF851">
        <v>72</v>
      </c>
      <c r="CG851">
        <v>100</v>
      </c>
      <c r="CH851">
        <v>130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6</v>
      </c>
      <c r="CW851">
        <v>0</v>
      </c>
      <c r="CX851">
        <v>2</v>
      </c>
      <c r="CY851">
        <v>3</v>
      </c>
      <c r="CZ851">
        <v>34</v>
      </c>
      <c r="DA851">
        <v>7</v>
      </c>
      <c r="DB851">
        <v>0</v>
      </c>
      <c r="DC851">
        <v>10</v>
      </c>
      <c r="DD851">
        <v>16</v>
      </c>
      <c r="DE851">
        <v>6</v>
      </c>
      <c r="DF851">
        <v>0</v>
      </c>
      <c r="DG851">
        <v>52</v>
      </c>
      <c r="DH851">
        <v>7</v>
      </c>
      <c r="DI851">
        <v>14</v>
      </c>
      <c r="DJ851">
        <v>7</v>
      </c>
      <c r="DK851">
        <v>7</v>
      </c>
      <c r="DL851">
        <v>0</v>
      </c>
      <c r="DM851">
        <v>14</v>
      </c>
      <c r="DN851">
        <v>14</v>
      </c>
      <c r="DO851">
        <v>0</v>
      </c>
      <c r="DP851" s="42">
        <f t="shared" si="297"/>
        <v>7</v>
      </c>
      <c r="DQ851" s="20">
        <v>1.73</v>
      </c>
      <c r="DR851">
        <v>7</v>
      </c>
      <c r="DS851">
        <v>0</v>
      </c>
      <c r="DT851">
        <v>0</v>
      </c>
      <c r="DU851">
        <v>0</v>
      </c>
      <c r="DV851">
        <v>0</v>
      </c>
      <c r="DW851">
        <v>673</v>
      </c>
      <c r="DX851">
        <v>543</v>
      </c>
      <c r="DY851">
        <v>523</v>
      </c>
      <c r="DZ851">
        <v>430</v>
      </c>
      <c r="EA851">
        <v>383</v>
      </c>
      <c r="EB851">
        <v>320</v>
      </c>
      <c r="EC851">
        <v>30.98</v>
      </c>
      <c r="ED851">
        <v>32.33</v>
      </c>
      <c r="EE851">
        <v>32</v>
      </c>
      <c r="EF851">
        <v>35</v>
      </c>
      <c r="EG851" s="41">
        <f t="shared" si="298"/>
        <v>8.3550913838120106E-2</v>
      </c>
      <c r="EH851" s="43">
        <f t="shared" si="299"/>
        <v>0.890625</v>
      </c>
      <c r="EI851" s="44">
        <f t="shared" si="300"/>
        <v>0.97417591383812008</v>
      </c>
      <c r="EJ851">
        <v>674</v>
      </c>
      <c r="EK851">
        <v>546</v>
      </c>
      <c r="EL851">
        <v>523</v>
      </c>
      <c r="EM851">
        <v>433</v>
      </c>
      <c r="EN851">
        <v>383</v>
      </c>
      <c r="EO851">
        <v>323</v>
      </c>
      <c r="EP851">
        <v>32</v>
      </c>
      <c r="EQ851">
        <v>35</v>
      </c>
      <c r="ER851">
        <v>288</v>
      </c>
      <c r="ES851">
        <v>261</v>
      </c>
      <c r="ET851">
        <v>114</v>
      </c>
      <c r="EU851">
        <v>104</v>
      </c>
      <c r="EV851">
        <v>13</v>
      </c>
      <c r="EW851">
        <v>15</v>
      </c>
      <c r="EX851">
        <v>36</v>
      </c>
      <c r="EY851">
        <v>54</v>
      </c>
      <c r="EZ851">
        <v>1.5</v>
      </c>
      <c r="FA851">
        <v>0.60000000000000009</v>
      </c>
      <c r="FB851">
        <v>2</v>
      </c>
      <c r="FC851" s="20">
        <v>23.77</v>
      </c>
      <c r="FD851" s="26">
        <f t="shared" si="301"/>
        <v>0.49520833333333331</v>
      </c>
      <c r="FE851">
        <v>1.7793000000000001</v>
      </c>
      <c r="FF851">
        <v>0.26</v>
      </c>
      <c r="FG851">
        <v>-0.11</v>
      </c>
      <c r="FH851">
        <v>0.14000000000000001</v>
      </c>
      <c r="FL851" s="42">
        <f t="shared" si="302"/>
        <v>56</v>
      </c>
      <c r="FM851" s="20">
        <f t="shared" si="303"/>
        <v>5.5714285714285712</v>
      </c>
      <c r="FN851" s="41">
        <v>6.2609075E-2</v>
      </c>
      <c r="FO851" s="20">
        <f t="shared" si="304"/>
        <v>23.6</v>
      </c>
      <c r="FP851" s="20">
        <f t="shared" si="305"/>
        <v>25.346</v>
      </c>
      <c r="FQ851" s="20">
        <f t="shared" si="306"/>
        <v>109.12354172898594</v>
      </c>
      <c r="FR851">
        <v>4</v>
      </c>
      <c r="FS851" t="s">
        <v>900</v>
      </c>
      <c r="FT851">
        <v>195</v>
      </c>
      <c r="FV851" t="s">
        <v>751</v>
      </c>
      <c r="FW851" s="45">
        <v>650000</v>
      </c>
      <c r="FX851" s="45">
        <v>650000</v>
      </c>
      <c r="FY851">
        <v>80</v>
      </c>
      <c r="FZ851">
        <v>12</v>
      </c>
      <c r="GA851">
        <v>21</v>
      </c>
      <c r="GB851">
        <v>33</v>
      </c>
      <c r="GC851">
        <v>-15</v>
      </c>
      <c r="GD851">
        <v>18</v>
      </c>
      <c r="GE851">
        <v>150</v>
      </c>
      <c r="GF851">
        <v>1080</v>
      </c>
      <c r="GG851">
        <v>1.8</v>
      </c>
      <c r="GH851">
        <v>0.9</v>
      </c>
      <c r="GI851">
        <v>2.7</v>
      </c>
      <c r="GJ851" s="42">
        <f t="shared" si="307"/>
        <v>23.6</v>
      </c>
    </row>
    <row r="852" spans="1:192" x14ac:dyDescent="0.45">
      <c r="A852" s="40">
        <v>33973</v>
      </c>
      <c r="B852" t="s">
        <v>4098</v>
      </c>
      <c r="C852" t="s">
        <v>145</v>
      </c>
      <c r="D852" t="s">
        <v>91</v>
      </c>
      <c r="E852" t="s">
        <v>91</v>
      </c>
      <c r="F852">
        <v>69</v>
      </c>
      <c r="G852">
        <v>190</v>
      </c>
      <c r="H852">
        <v>2012</v>
      </c>
      <c r="I852">
        <v>5</v>
      </c>
      <c r="J852">
        <v>131</v>
      </c>
      <c r="K852" t="s">
        <v>202</v>
      </c>
      <c r="L852">
        <v>2014</v>
      </c>
      <c r="M852">
        <v>25</v>
      </c>
      <c r="N852">
        <v>4</v>
      </c>
      <c r="O852">
        <v>8476495</v>
      </c>
      <c r="P852" t="s">
        <v>4099</v>
      </c>
      <c r="Q852" t="s">
        <v>4100</v>
      </c>
      <c r="R852" t="s">
        <v>4101</v>
      </c>
      <c r="S852" t="s">
        <v>2241</v>
      </c>
      <c r="T852" t="s">
        <v>716</v>
      </c>
      <c r="U852" t="s">
        <v>313</v>
      </c>
      <c r="V852">
        <v>21</v>
      </c>
      <c r="W852">
        <v>2</v>
      </c>
      <c r="X852">
        <v>1</v>
      </c>
      <c r="Y852">
        <v>1</v>
      </c>
      <c r="Z852">
        <v>3</v>
      </c>
      <c r="AA852">
        <v>24</v>
      </c>
      <c r="AB852">
        <v>61</v>
      </c>
      <c r="AC852" s="26">
        <f t="shared" si="286"/>
        <v>0.14285714285714285</v>
      </c>
      <c r="AD852" s="20">
        <f t="shared" si="287"/>
        <v>-2.7931034482758621</v>
      </c>
      <c r="AE852" s="20">
        <v>1.3009999999999999</v>
      </c>
      <c r="AF852">
        <v>-6</v>
      </c>
      <c r="AG852">
        <v>-2.1</v>
      </c>
      <c r="AH852">
        <v>6</v>
      </c>
      <c r="AI852">
        <v>321</v>
      </c>
      <c r="AJ852">
        <v>13313</v>
      </c>
      <c r="AK852" s="20">
        <v>221.88333333333</v>
      </c>
      <c r="AL852">
        <v>221.88</v>
      </c>
      <c r="AM852">
        <v>222</v>
      </c>
      <c r="AN852" s="26">
        <f t="shared" si="288"/>
        <v>10.565873015873015</v>
      </c>
      <c r="AO852">
        <v>17.920000000000002</v>
      </c>
      <c r="AP852" s="41">
        <f t="shared" si="289"/>
        <v>1</v>
      </c>
      <c r="AQ852">
        <v>21</v>
      </c>
      <c r="AR852">
        <v>21</v>
      </c>
      <c r="AS852">
        <v>21</v>
      </c>
      <c r="AT852">
        <v>19</v>
      </c>
      <c r="AU852">
        <v>19</v>
      </c>
      <c r="AV852">
        <v>15</v>
      </c>
      <c r="AW852">
        <v>12</v>
      </c>
      <c r="AX852">
        <v>6</v>
      </c>
      <c r="AY852">
        <v>0</v>
      </c>
      <c r="AZ852">
        <v>2</v>
      </c>
      <c r="BA852" s="42">
        <f t="shared" si="290"/>
        <v>2</v>
      </c>
      <c r="BB852">
        <v>1.01</v>
      </c>
      <c r="BC852">
        <v>29.333300000000001</v>
      </c>
      <c r="BD852" s="20">
        <v>17</v>
      </c>
      <c r="BE852" s="20">
        <f t="shared" si="291"/>
        <v>38</v>
      </c>
      <c r="BF852" s="20">
        <f t="shared" si="292"/>
        <v>10.275824770146025</v>
      </c>
      <c r="BG852">
        <v>60</v>
      </c>
      <c r="BH852">
        <v>50</v>
      </c>
      <c r="BI852">
        <v>30</v>
      </c>
      <c r="BJ852" s="41">
        <f t="shared" si="293"/>
        <v>0.66666666666666663</v>
      </c>
      <c r="BK852">
        <v>10</v>
      </c>
      <c r="BL852">
        <v>10</v>
      </c>
      <c r="BM852">
        <v>14</v>
      </c>
      <c r="BN852" s="42">
        <f t="shared" si="294"/>
        <v>-4</v>
      </c>
      <c r="BO852">
        <v>4</v>
      </c>
      <c r="BP852">
        <v>6</v>
      </c>
      <c r="BQ852">
        <v>2</v>
      </c>
      <c r="BR852">
        <v>4</v>
      </c>
      <c r="BS852" s="41">
        <f t="shared" si="295"/>
        <v>2.9629629629629631E-2</v>
      </c>
      <c r="BT852">
        <v>0</v>
      </c>
      <c r="BU852">
        <v>3</v>
      </c>
      <c r="BV852" s="41">
        <f t="shared" si="296"/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4</v>
      </c>
      <c r="DA852">
        <v>1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13</v>
      </c>
      <c r="DH852">
        <v>3</v>
      </c>
      <c r="DI852">
        <v>2</v>
      </c>
      <c r="DJ852">
        <v>2</v>
      </c>
      <c r="DK852">
        <v>2</v>
      </c>
      <c r="DL852">
        <v>0</v>
      </c>
      <c r="DM852">
        <v>2</v>
      </c>
      <c r="DN852">
        <v>2</v>
      </c>
      <c r="DO852">
        <v>0</v>
      </c>
      <c r="DP852" s="42">
        <f t="shared" si="297"/>
        <v>-1</v>
      </c>
      <c r="DQ852" s="20">
        <v>-0.16700000000000001</v>
      </c>
      <c r="DR852">
        <v>3</v>
      </c>
      <c r="DS852">
        <v>0</v>
      </c>
      <c r="DT852">
        <v>0</v>
      </c>
      <c r="DU852">
        <v>0</v>
      </c>
      <c r="DV852">
        <v>0</v>
      </c>
      <c r="DW852">
        <v>178</v>
      </c>
      <c r="DX852">
        <v>168</v>
      </c>
      <c r="DY852">
        <v>124</v>
      </c>
      <c r="DZ852">
        <v>131</v>
      </c>
      <c r="EA852">
        <v>90</v>
      </c>
      <c r="EB852">
        <v>99</v>
      </c>
      <c r="EC852">
        <v>6.26</v>
      </c>
      <c r="ED852">
        <v>7.46</v>
      </c>
      <c r="EE852">
        <v>3</v>
      </c>
      <c r="EF852">
        <v>7</v>
      </c>
      <c r="EG852" s="41">
        <f t="shared" si="298"/>
        <v>3.3333333333333333E-2</v>
      </c>
      <c r="EH852" s="43">
        <f t="shared" si="299"/>
        <v>0.92929292929292928</v>
      </c>
      <c r="EI852" s="44">
        <f t="shared" si="300"/>
        <v>0.96262626262626261</v>
      </c>
      <c r="EJ852">
        <v>179</v>
      </c>
      <c r="EK852">
        <v>170</v>
      </c>
      <c r="EL852">
        <v>124</v>
      </c>
      <c r="EM852">
        <v>133</v>
      </c>
      <c r="EN852">
        <v>90</v>
      </c>
      <c r="EO852">
        <v>102</v>
      </c>
      <c r="EP852">
        <v>3</v>
      </c>
      <c r="EQ852">
        <v>8</v>
      </c>
      <c r="ER852">
        <v>83</v>
      </c>
      <c r="ES852">
        <v>72</v>
      </c>
      <c r="ET852">
        <v>30</v>
      </c>
      <c r="EU852">
        <v>31</v>
      </c>
      <c r="EV852">
        <v>2</v>
      </c>
      <c r="EW852">
        <v>5</v>
      </c>
      <c r="EX852">
        <v>12</v>
      </c>
      <c r="EY852">
        <v>16</v>
      </c>
      <c r="EZ852">
        <v>-0.1</v>
      </c>
      <c r="FA852">
        <v>0.1</v>
      </c>
      <c r="FB852">
        <v>0</v>
      </c>
      <c r="FC852" s="20">
        <v>2.54</v>
      </c>
      <c r="FD852" s="26">
        <f t="shared" si="301"/>
        <v>0.12095238095238095</v>
      </c>
      <c r="FE852">
        <v>2.6700000000000002E-2</v>
      </c>
      <c r="FF852">
        <v>-0.22</v>
      </c>
      <c r="FG852">
        <v>0.28000000000000003</v>
      </c>
      <c r="FH852">
        <v>0.05</v>
      </c>
      <c r="FL852" s="42">
        <f t="shared" si="302"/>
        <v>20</v>
      </c>
      <c r="FM852" s="20">
        <f t="shared" si="303"/>
        <v>4</v>
      </c>
      <c r="FN852" s="41">
        <v>3.9844509200000003E-2</v>
      </c>
      <c r="FO852" s="20">
        <f t="shared" si="304"/>
        <v>2.4</v>
      </c>
      <c r="FP852" s="20">
        <f t="shared" si="305"/>
        <v>2.9666000000000001</v>
      </c>
      <c r="FQ852" s="20">
        <f t="shared" si="306"/>
        <v>93.564088696592762</v>
      </c>
      <c r="FR852">
        <v>6</v>
      </c>
      <c r="FS852" t="s">
        <v>189</v>
      </c>
      <c r="FT852">
        <v>48</v>
      </c>
      <c r="FV852" t="s">
        <v>751</v>
      </c>
      <c r="FW852" s="45">
        <v>650000</v>
      </c>
      <c r="FX852" s="45">
        <v>650000</v>
      </c>
      <c r="FY852">
        <v>79</v>
      </c>
      <c r="FZ852">
        <v>8</v>
      </c>
      <c r="GA852">
        <v>11</v>
      </c>
      <c r="GB852">
        <v>19</v>
      </c>
      <c r="GC852">
        <v>-6</v>
      </c>
      <c r="GD852">
        <v>24</v>
      </c>
      <c r="GE852">
        <v>71</v>
      </c>
      <c r="GF852">
        <v>971</v>
      </c>
      <c r="GG852">
        <v>0.30000000000000004</v>
      </c>
      <c r="GH852">
        <v>1</v>
      </c>
      <c r="GI852">
        <v>1.2</v>
      </c>
      <c r="GJ852" s="42">
        <f t="shared" si="307"/>
        <v>2.4</v>
      </c>
    </row>
    <row r="853" spans="1:192" x14ac:dyDescent="0.45">
      <c r="A853" s="40">
        <v>28470</v>
      </c>
      <c r="B853" t="s">
        <v>4035</v>
      </c>
      <c r="D853" t="s">
        <v>132</v>
      </c>
      <c r="E853" t="s">
        <v>132</v>
      </c>
      <c r="F853">
        <v>71</v>
      </c>
      <c r="G853">
        <v>186</v>
      </c>
      <c r="H853">
        <v>2004</v>
      </c>
      <c r="I853">
        <v>9</v>
      </c>
      <c r="J853">
        <v>262</v>
      </c>
      <c r="K853" t="s">
        <v>92</v>
      </c>
      <c r="L853">
        <v>2005</v>
      </c>
      <c r="M853">
        <v>40</v>
      </c>
      <c r="N853">
        <v>12</v>
      </c>
      <c r="O853">
        <v>8468309</v>
      </c>
      <c r="P853" t="s">
        <v>4102</v>
      </c>
      <c r="Q853" t="s">
        <v>4103</v>
      </c>
      <c r="R853" t="s">
        <v>4104</v>
      </c>
      <c r="S853" t="s">
        <v>884</v>
      </c>
      <c r="T853" t="s">
        <v>720</v>
      </c>
      <c r="U853" t="s">
        <v>178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31</v>
      </c>
      <c r="AB853">
        <v>54</v>
      </c>
      <c r="AC853" s="26">
        <f t="shared" si="286"/>
        <v>0</v>
      </c>
      <c r="AD853" s="20">
        <f t="shared" si="287"/>
        <v>-1.1071428571428572</v>
      </c>
      <c r="AE853" s="20">
        <v>0</v>
      </c>
      <c r="AF853">
        <v>-2</v>
      </c>
      <c r="AG853">
        <v>-0.1</v>
      </c>
      <c r="AH853">
        <v>0</v>
      </c>
      <c r="AI853">
        <v>42</v>
      </c>
      <c r="AJ853">
        <v>1706</v>
      </c>
      <c r="AK853" s="20">
        <v>28.433333333333</v>
      </c>
      <c r="AL853">
        <v>28.43</v>
      </c>
      <c r="AM853">
        <v>28</v>
      </c>
      <c r="AN853" s="26">
        <f t="shared" si="288"/>
        <v>14.216666666666667</v>
      </c>
      <c r="AO853">
        <v>23.73</v>
      </c>
      <c r="AP853" s="41">
        <f t="shared" si="289"/>
        <v>0</v>
      </c>
      <c r="AQ853">
        <v>4</v>
      </c>
      <c r="AR853">
        <v>4</v>
      </c>
      <c r="AS853">
        <v>4</v>
      </c>
      <c r="AT853">
        <v>3</v>
      </c>
      <c r="AU853">
        <v>3</v>
      </c>
      <c r="AV853">
        <v>3</v>
      </c>
      <c r="AW853">
        <v>2</v>
      </c>
      <c r="AX853">
        <v>0</v>
      </c>
      <c r="AY853">
        <v>0</v>
      </c>
      <c r="AZ853">
        <v>0</v>
      </c>
      <c r="BA853" s="42">
        <f t="shared" si="290"/>
        <v>0</v>
      </c>
      <c r="BB853">
        <v>0.11</v>
      </c>
      <c r="BC853">
        <v>47.666699999999999</v>
      </c>
      <c r="BD853" s="20">
        <v>0</v>
      </c>
      <c r="BE853" s="20">
        <f t="shared" si="291"/>
        <v>4</v>
      </c>
      <c r="BF853" s="20">
        <f t="shared" si="292"/>
        <v>8.4417868448821665</v>
      </c>
      <c r="BG853">
        <v>15</v>
      </c>
      <c r="BH853">
        <v>3</v>
      </c>
      <c r="BI853">
        <v>4</v>
      </c>
      <c r="BJ853" s="41">
        <f t="shared" si="293"/>
        <v>0.78947368421052633</v>
      </c>
      <c r="BK853">
        <v>2</v>
      </c>
      <c r="BL853">
        <v>2</v>
      </c>
      <c r="BM853">
        <v>3</v>
      </c>
      <c r="BN853" s="42">
        <f t="shared" si="294"/>
        <v>-1</v>
      </c>
      <c r="BO853">
        <v>0</v>
      </c>
      <c r="BP853">
        <v>0</v>
      </c>
      <c r="BQ853">
        <v>0</v>
      </c>
      <c r="BR853">
        <v>0</v>
      </c>
      <c r="BS853" s="41">
        <f t="shared" si="295"/>
        <v>0</v>
      </c>
      <c r="BT853">
        <v>0</v>
      </c>
      <c r="BU853">
        <v>0</v>
      </c>
      <c r="BV853" s="41">
        <f t="shared" si="296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s="42">
        <f t="shared" si="297"/>
        <v>0</v>
      </c>
      <c r="DQ853" s="20">
        <v>0.13200000000000001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37</v>
      </c>
      <c r="DX853">
        <v>21</v>
      </c>
      <c r="DY853">
        <v>30</v>
      </c>
      <c r="DZ853">
        <v>19</v>
      </c>
      <c r="EA853">
        <v>23</v>
      </c>
      <c r="EB853">
        <v>12</v>
      </c>
      <c r="EC853">
        <v>1.6800000000000002</v>
      </c>
      <c r="ED853">
        <v>0.81</v>
      </c>
      <c r="EE853">
        <v>0</v>
      </c>
      <c r="EF853">
        <v>2</v>
      </c>
      <c r="EG853" s="41">
        <f t="shared" si="298"/>
        <v>0</v>
      </c>
      <c r="EH853" s="43">
        <f t="shared" si="299"/>
        <v>0.83333333333333337</v>
      </c>
      <c r="EI853" s="44">
        <f t="shared" si="300"/>
        <v>0.83333333333333337</v>
      </c>
      <c r="EJ853">
        <v>38</v>
      </c>
      <c r="EK853">
        <v>21</v>
      </c>
      <c r="EL853">
        <v>31</v>
      </c>
      <c r="EM853">
        <v>19</v>
      </c>
      <c r="EN853">
        <v>24</v>
      </c>
      <c r="EO853">
        <v>12</v>
      </c>
      <c r="EP853">
        <v>0</v>
      </c>
      <c r="EQ853">
        <v>2</v>
      </c>
      <c r="ER853">
        <v>19</v>
      </c>
      <c r="ES853">
        <v>12</v>
      </c>
      <c r="ET853">
        <v>8</v>
      </c>
      <c r="EU853">
        <v>2</v>
      </c>
      <c r="EV853">
        <v>0</v>
      </c>
      <c r="EW853">
        <v>1</v>
      </c>
      <c r="EX853">
        <v>2</v>
      </c>
      <c r="EY853">
        <v>2</v>
      </c>
      <c r="EZ853">
        <v>0</v>
      </c>
      <c r="FA853">
        <v>-0.1</v>
      </c>
      <c r="FB853">
        <v>-0.1</v>
      </c>
      <c r="FC853" s="20">
        <v>0.38</v>
      </c>
      <c r="FD853" s="26">
        <f t="shared" si="301"/>
        <v>0.19</v>
      </c>
      <c r="FE853">
        <v>2.0000000000000001E-4</v>
      </c>
      <c r="FF853">
        <v>0</v>
      </c>
      <c r="FG853">
        <v>0</v>
      </c>
      <c r="FH853">
        <v>0</v>
      </c>
      <c r="FL853" s="42">
        <f t="shared" si="302"/>
        <v>2</v>
      </c>
      <c r="FM853" s="20">
        <f t="shared" si="303"/>
        <v>0</v>
      </c>
      <c r="FN853" s="41">
        <v>0</v>
      </c>
      <c r="FO853" s="20">
        <f t="shared" si="304"/>
        <v>0</v>
      </c>
      <c r="FP853" s="20">
        <f t="shared" si="305"/>
        <v>2.64E-2</v>
      </c>
      <c r="FQ853" s="20">
        <f t="shared" si="306"/>
        <v>122.40590925079141</v>
      </c>
      <c r="FW853" s="45"/>
      <c r="FX853" s="45"/>
      <c r="FY853">
        <v>786</v>
      </c>
      <c r="FZ853">
        <v>96</v>
      </c>
      <c r="GA853">
        <v>338</v>
      </c>
      <c r="GB853">
        <v>434</v>
      </c>
      <c r="GC853">
        <v>-73</v>
      </c>
      <c r="GD853">
        <v>374</v>
      </c>
      <c r="GE853">
        <v>1380</v>
      </c>
      <c r="GF853">
        <v>16360</v>
      </c>
      <c r="GG853">
        <v>38.1</v>
      </c>
      <c r="GH853">
        <v>29.2</v>
      </c>
      <c r="GI853">
        <v>67.3</v>
      </c>
      <c r="GJ853" s="42">
        <f t="shared" si="307"/>
        <v>0</v>
      </c>
    </row>
    <row r="854" spans="1:192" x14ac:dyDescent="0.45">
      <c r="A854" s="40">
        <v>29687</v>
      </c>
      <c r="B854" t="s">
        <v>4105</v>
      </c>
      <c r="C854" t="s">
        <v>126</v>
      </c>
      <c r="D854" t="s">
        <v>91</v>
      </c>
      <c r="E854" t="s">
        <v>91</v>
      </c>
      <c r="F854">
        <v>73</v>
      </c>
      <c r="G854">
        <v>197</v>
      </c>
      <c r="K854" t="s">
        <v>92</v>
      </c>
      <c r="L854">
        <v>2005</v>
      </c>
      <c r="M854">
        <v>36</v>
      </c>
      <c r="N854">
        <v>13</v>
      </c>
      <c r="O854">
        <v>8470358</v>
      </c>
      <c r="P854" t="s">
        <v>4106</v>
      </c>
      <c r="Q854" t="s">
        <v>4107</v>
      </c>
      <c r="R854" t="s">
        <v>4108</v>
      </c>
      <c r="S854" t="s">
        <v>4109</v>
      </c>
      <c r="T854" t="s">
        <v>710</v>
      </c>
      <c r="U854" t="s">
        <v>110</v>
      </c>
      <c r="V854">
        <v>71</v>
      </c>
      <c r="W854">
        <v>6</v>
      </c>
      <c r="X854">
        <v>8</v>
      </c>
      <c r="Y854">
        <v>2</v>
      </c>
      <c r="Z854">
        <v>14</v>
      </c>
      <c r="AA854">
        <v>14</v>
      </c>
      <c r="AB854">
        <v>48</v>
      </c>
      <c r="AC854" s="26">
        <f t="shared" si="286"/>
        <v>0.19718309859154928</v>
      </c>
      <c r="AD854" s="20">
        <f t="shared" si="287"/>
        <v>-19.307600950118761</v>
      </c>
      <c r="AE854" s="20">
        <v>5.3550000000000004</v>
      </c>
      <c r="AF854">
        <v>-8</v>
      </c>
      <c r="AG854">
        <v>-3.3</v>
      </c>
      <c r="AH854">
        <v>59</v>
      </c>
      <c r="AI854">
        <v>1198</v>
      </c>
      <c r="AJ854">
        <v>49798</v>
      </c>
      <c r="AK854" s="20">
        <v>829.96666666666999</v>
      </c>
      <c r="AL854">
        <v>829.55</v>
      </c>
      <c r="AM854">
        <v>830</v>
      </c>
      <c r="AN854" s="26">
        <f t="shared" si="288"/>
        <v>11.689671361502349</v>
      </c>
      <c r="AO854">
        <v>19.75</v>
      </c>
      <c r="AP854" s="41">
        <f t="shared" si="289"/>
        <v>0.51851851851851849</v>
      </c>
      <c r="AQ854">
        <v>156</v>
      </c>
      <c r="AR854">
        <v>156</v>
      </c>
      <c r="AS854">
        <v>156</v>
      </c>
      <c r="AT854">
        <v>127</v>
      </c>
      <c r="AU854">
        <v>127</v>
      </c>
      <c r="AV854">
        <v>90</v>
      </c>
      <c r="AW854">
        <v>80</v>
      </c>
      <c r="AX854">
        <v>38</v>
      </c>
      <c r="AY854">
        <v>6</v>
      </c>
      <c r="AZ854">
        <v>6</v>
      </c>
      <c r="BA854" s="42">
        <f t="shared" si="290"/>
        <v>12</v>
      </c>
      <c r="BB854">
        <v>8.5500000000000007</v>
      </c>
      <c r="BC854">
        <v>36.188899999999997</v>
      </c>
      <c r="BD854" s="20">
        <v>72</v>
      </c>
      <c r="BE854" s="20">
        <f t="shared" si="291"/>
        <v>228</v>
      </c>
      <c r="BF854" s="20">
        <f t="shared" si="292"/>
        <v>16.490868543186064</v>
      </c>
      <c r="BG854">
        <v>267</v>
      </c>
      <c r="BH854">
        <v>261</v>
      </c>
      <c r="BI854">
        <v>211</v>
      </c>
      <c r="BJ854" s="41">
        <f t="shared" si="293"/>
        <v>0.55857740585774063</v>
      </c>
      <c r="BK854">
        <v>65</v>
      </c>
      <c r="BL854">
        <v>64</v>
      </c>
      <c r="BM854">
        <v>75</v>
      </c>
      <c r="BN854" s="42">
        <f t="shared" si="294"/>
        <v>-11</v>
      </c>
      <c r="BO854">
        <v>37</v>
      </c>
      <c r="BP854">
        <v>14</v>
      </c>
      <c r="BQ854">
        <v>7</v>
      </c>
      <c r="BR854">
        <v>32</v>
      </c>
      <c r="BS854" s="41">
        <f t="shared" si="295"/>
        <v>5.5267702936096716E-2</v>
      </c>
      <c r="BT854">
        <v>8</v>
      </c>
      <c r="BU854">
        <v>22</v>
      </c>
      <c r="BV854" s="41">
        <f t="shared" si="296"/>
        <v>0.26666666666666666</v>
      </c>
      <c r="BW854">
        <v>1</v>
      </c>
      <c r="BX854">
        <v>3</v>
      </c>
      <c r="BY854">
        <v>4</v>
      </c>
      <c r="BZ854">
        <v>8</v>
      </c>
      <c r="CA854">
        <v>3</v>
      </c>
      <c r="CB854">
        <v>11</v>
      </c>
      <c r="CC854">
        <v>4</v>
      </c>
      <c r="CD854">
        <v>7</v>
      </c>
      <c r="CE854">
        <v>0</v>
      </c>
      <c r="CF854">
        <v>6</v>
      </c>
      <c r="CG854">
        <v>5</v>
      </c>
      <c r="CH854">
        <v>14</v>
      </c>
      <c r="CI854">
        <v>0</v>
      </c>
      <c r="CJ854">
        <v>0</v>
      </c>
      <c r="CK854">
        <v>1</v>
      </c>
      <c r="CL854">
        <v>2</v>
      </c>
      <c r="CM854">
        <v>1</v>
      </c>
      <c r="CN854">
        <v>0</v>
      </c>
      <c r="CO854">
        <v>0</v>
      </c>
      <c r="CP854">
        <v>2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5</v>
      </c>
      <c r="CZ854">
        <v>32</v>
      </c>
      <c r="DA854">
        <v>9</v>
      </c>
      <c r="DB854">
        <v>5</v>
      </c>
      <c r="DC854">
        <v>8</v>
      </c>
      <c r="DD854">
        <v>13</v>
      </c>
      <c r="DE854">
        <v>3</v>
      </c>
      <c r="DF854">
        <v>2</v>
      </c>
      <c r="DG854">
        <v>50</v>
      </c>
      <c r="DH854">
        <v>20</v>
      </c>
      <c r="DI854">
        <v>10</v>
      </c>
      <c r="DJ854">
        <v>18</v>
      </c>
      <c r="DK854">
        <v>18</v>
      </c>
      <c r="DL854">
        <v>0</v>
      </c>
      <c r="DM854">
        <v>8</v>
      </c>
      <c r="DN854">
        <v>8</v>
      </c>
      <c r="DO854">
        <v>0</v>
      </c>
      <c r="DP854" s="42">
        <f t="shared" si="297"/>
        <v>-10</v>
      </c>
      <c r="DQ854" s="20">
        <v>-7.6239999999999997</v>
      </c>
      <c r="DR854">
        <v>17</v>
      </c>
      <c r="DS854">
        <v>1</v>
      </c>
      <c r="DT854">
        <v>0</v>
      </c>
      <c r="DU854">
        <v>1</v>
      </c>
      <c r="DV854">
        <v>1</v>
      </c>
      <c r="DW854">
        <v>720</v>
      </c>
      <c r="DX854">
        <v>770</v>
      </c>
      <c r="DY854">
        <v>535</v>
      </c>
      <c r="DZ854">
        <v>547</v>
      </c>
      <c r="EA854">
        <v>382</v>
      </c>
      <c r="EB854">
        <v>394</v>
      </c>
      <c r="EC854">
        <v>30.7</v>
      </c>
      <c r="ED854">
        <v>32.83</v>
      </c>
      <c r="EE854">
        <v>27</v>
      </c>
      <c r="EF854">
        <v>36</v>
      </c>
      <c r="EG854" s="41">
        <f t="shared" si="298"/>
        <v>7.0680628272251314E-2</v>
      </c>
      <c r="EH854" s="43">
        <f t="shared" si="299"/>
        <v>0.90862944162436543</v>
      </c>
      <c r="EI854" s="44">
        <f t="shared" si="300"/>
        <v>0.97931006989661673</v>
      </c>
      <c r="EJ854">
        <v>719</v>
      </c>
      <c r="EK854">
        <v>770</v>
      </c>
      <c r="EL854">
        <v>534</v>
      </c>
      <c r="EM854">
        <v>546</v>
      </c>
      <c r="EN854">
        <v>381</v>
      </c>
      <c r="EO854">
        <v>394</v>
      </c>
      <c r="EP854">
        <v>27</v>
      </c>
      <c r="EQ854">
        <v>36</v>
      </c>
      <c r="ER854">
        <v>320</v>
      </c>
      <c r="ES854">
        <v>378</v>
      </c>
      <c r="ET854">
        <v>120</v>
      </c>
      <c r="EU854">
        <v>139</v>
      </c>
      <c r="EV854">
        <v>14</v>
      </c>
      <c r="EW854">
        <v>22</v>
      </c>
      <c r="EX854">
        <v>62</v>
      </c>
      <c r="EY854">
        <v>50</v>
      </c>
      <c r="EZ854">
        <v>-0.30000000000000004</v>
      </c>
      <c r="FA854">
        <v>0.60000000000000009</v>
      </c>
      <c r="FB854">
        <v>0.4</v>
      </c>
      <c r="FC854" s="20">
        <v>10.26</v>
      </c>
      <c r="FD854" s="26">
        <f t="shared" si="301"/>
        <v>0.14450704225352112</v>
      </c>
      <c r="FE854">
        <v>0.79290000000000005</v>
      </c>
      <c r="FF854">
        <v>-7.0000000000000007E-2</v>
      </c>
      <c r="FG854">
        <v>0.09</v>
      </c>
      <c r="FH854">
        <v>0.02</v>
      </c>
      <c r="FI854">
        <v>1</v>
      </c>
      <c r="FJ854">
        <v>0</v>
      </c>
      <c r="FK854">
        <v>0</v>
      </c>
      <c r="FL854" s="42">
        <f t="shared" si="302"/>
        <v>157</v>
      </c>
      <c r="FM854" s="20">
        <f t="shared" si="303"/>
        <v>4.2352941176470589</v>
      </c>
      <c r="FN854" s="41">
        <v>3.2533227500000005E-2</v>
      </c>
      <c r="FO854" s="20">
        <f t="shared" si="304"/>
        <v>8.1</v>
      </c>
      <c r="FP854" s="20">
        <f t="shared" si="305"/>
        <v>12.475200000000001</v>
      </c>
      <c r="FQ854" s="20">
        <f t="shared" si="306"/>
        <v>107.76927249713701</v>
      </c>
      <c r="FU854" t="s">
        <v>731</v>
      </c>
      <c r="FV854" t="s">
        <v>711</v>
      </c>
      <c r="FW854" s="45">
        <v>2500000</v>
      </c>
      <c r="FX854" s="45">
        <v>2500000</v>
      </c>
      <c r="FY854">
        <v>913</v>
      </c>
      <c r="FZ854">
        <v>205</v>
      </c>
      <c r="GA854">
        <v>204</v>
      </c>
      <c r="GB854">
        <v>409</v>
      </c>
      <c r="GC854">
        <v>104</v>
      </c>
      <c r="GD854">
        <v>1134</v>
      </c>
      <c r="GE854">
        <v>1736</v>
      </c>
      <c r="GF854">
        <v>14134</v>
      </c>
      <c r="GG854">
        <v>26.8</v>
      </c>
      <c r="GH854">
        <v>20.3</v>
      </c>
      <c r="GI854">
        <v>47.1</v>
      </c>
      <c r="GJ854" s="42">
        <f t="shared" si="307"/>
        <v>8.1</v>
      </c>
    </row>
    <row r="855" spans="1:192" x14ac:dyDescent="0.45">
      <c r="A855" s="40">
        <v>35137</v>
      </c>
      <c r="B855" t="s">
        <v>885</v>
      </c>
      <c r="C855" t="s">
        <v>475</v>
      </c>
      <c r="D855" t="s">
        <v>91</v>
      </c>
      <c r="E855" t="s">
        <v>91</v>
      </c>
      <c r="F855">
        <v>70</v>
      </c>
      <c r="G855">
        <v>166</v>
      </c>
      <c r="H855">
        <v>2014</v>
      </c>
      <c r="I855">
        <v>3</v>
      </c>
      <c r="J855">
        <v>79</v>
      </c>
      <c r="K855" t="s">
        <v>202</v>
      </c>
      <c r="L855">
        <v>2016</v>
      </c>
      <c r="M855">
        <v>21</v>
      </c>
      <c r="N855">
        <v>2</v>
      </c>
      <c r="O855">
        <v>8478010</v>
      </c>
      <c r="P855" t="s">
        <v>4110</v>
      </c>
      <c r="Q855" t="s">
        <v>4111</v>
      </c>
      <c r="R855" t="s">
        <v>4112</v>
      </c>
      <c r="S855" t="s">
        <v>1641</v>
      </c>
      <c r="T855" t="s">
        <v>716</v>
      </c>
      <c r="U855" t="s">
        <v>153</v>
      </c>
      <c r="V855">
        <v>82</v>
      </c>
      <c r="W855">
        <v>32</v>
      </c>
      <c r="X855">
        <v>34</v>
      </c>
      <c r="Y855">
        <v>18</v>
      </c>
      <c r="Z855">
        <v>66</v>
      </c>
      <c r="AA855">
        <v>3</v>
      </c>
      <c r="AB855">
        <v>34</v>
      </c>
      <c r="AC855" s="26">
        <f t="shared" si="286"/>
        <v>0.80487804878048785</v>
      </c>
      <c r="AD855" s="20">
        <f t="shared" si="287"/>
        <v>17.764705882352942</v>
      </c>
      <c r="AE855" s="20">
        <v>25.96</v>
      </c>
      <c r="AF855">
        <v>18</v>
      </c>
      <c r="AG855">
        <v>8.3000000000000007</v>
      </c>
      <c r="AH855">
        <v>24</v>
      </c>
      <c r="AI855">
        <v>2022</v>
      </c>
      <c r="AJ855">
        <v>96529</v>
      </c>
      <c r="AK855" s="20">
        <v>1608.8166666667</v>
      </c>
      <c r="AL855">
        <v>1608.82</v>
      </c>
      <c r="AM855">
        <v>1609</v>
      </c>
      <c r="AN855" s="26">
        <f t="shared" si="288"/>
        <v>19.619715447154469</v>
      </c>
      <c r="AO855">
        <v>32.369999999999997</v>
      </c>
      <c r="AP855" s="41">
        <f t="shared" si="289"/>
        <v>0.66</v>
      </c>
      <c r="AQ855">
        <v>378</v>
      </c>
      <c r="AR855">
        <v>378</v>
      </c>
      <c r="AS855">
        <v>378</v>
      </c>
      <c r="AT855">
        <v>294</v>
      </c>
      <c r="AU855">
        <v>294</v>
      </c>
      <c r="AV855">
        <v>217</v>
      </c>
      <c r="AW855">
        <v>282</v>
      </c>
      <c r="AX855">
        <v>126</v>
      </c>
      <c r="AY855">
        <v>13</v>
      </c>
      <c r="AZ855">
        <v>23</v>
      </c>
      <c r="BA855" s="42">
        <f t="shared" si="290"/>
        <v>36</v>
      </c>
      <c r="BB855">
        <v>26.7</v>
      </c>
      <c r="BC855">
        <v>24.741900000000001</v>
      </c>
      <c r="BD855" s="20">
        <v>295.5</v>
      </c>
      <c r="BE855" s="20">
        <f t="shared" si="291"/>
        <v>673.5</v>
      </c>
      <c r="BF855" s="20">
        <f t="shared" si="292"/>
        <v>25.117788192588357</v>
      </c>
      <c r="BG855">
        <v>578</v>
      </c>
      <c r="BH855">
        <v>532</v>
      </c>
      <c r="BI855">
        <v>617</v>
      </c>
      <c r="BJ855" s="41">
        <f t="shared" si="293"/>
        <v>0.48368200836820086</v>
      </c>
      <c r="BK855">
        <v>26</v>
      </c>
      <c r="BL855">
        <v>26</v>
      </c>
      <c r="BM855">
        <v>90</v>
      </c>
      <c r="BN855" s="42">
        <f t="shared" si="294"/>
        <v>-64</v>
      </c>
      <c r="BO855">
        <v>77</v>
      </c>
      <c r="BP855">
        <v>23</v>
      </c>
      <c r="BQ855">
        <v>56</v>
      </c>
      <c r="BR855">
        <v>57</v>
      </c>
      <c r="BS855" s="41">
        <f t="shared" si="295"/>
        <v>4.6079223928860144E-2</v>
      </c>
      <c r="BT855">
        <v>557</v>
      </c>
      <c r="BU855">
        <v>617</v>
      </c>
      <c r="BV855" s="41">
        <f t="shared" si="296"/>
        <v>0.47444633730834751</v>
      </c>
      <c r="BW855">
        <v>197</v>
      </c>
      <c r="BX855">
        <v>233</v>
      </c>
      <c r="BY855">
        <v>212</v>
      </c>
      <c r="BZ855">
        <v>204</v>
      </c>
      <c r="CA855">
        <v>148</v>
      </c>
      <c r="CB855">
        <v>180</v>
      </c>
      <c r="CC855">
        <v>190</v>
      </c>
      <c r="CD855">
        <v>221</v>
      </c>
      <c r="CE855">
        <v>181</v>
      </c>
      <c r="CF855">
        <v>187</v>
      </c>
      <c r="CG855">
        <v>300</v>
      </c>
      <c r="CH855">
        <v>333</v>
      </c>
      <c r="CI855">
        <v>0</v>
      </c>
      <c r="CJ855">
        <v>4</v>
      </c>
      <c r="CK855">
        <v>7</v>
      </c>
      <c r="CL855">
        <v>12</v>
      </c>
      <c r="CM855">
        <v>2</v>
      </c>
      <c r="CN855">
        <v>0</v>
      </c>
      <c r="CO855">
        <v>0</v>
      </c>
      <c r="CP855">
        <v>6</v>
      </c>
      <c r="CQ855">
        <v>0</v>
      </c>
      <c r="CR855">
        <v>1</v>
      </c>
      <c r="CS855">
        <v>3</v>
      </c>
      <c r="CT855">
        <v>2</v>
      </c>
      <c r="CU855">
        <v>1</v>
      </c>
      <c r="CV855">
        <v>19</v>
      </c>
      <c r="CW855">
        <v>0</v>
      </c>
      <c r="CX855">
        <v>8</v>
      </c>
      <c r="CY855">
        <v>11</v>
      </c>
      <c r="CZ855">
        <v>58</v>
      </c>
      <c r="DA855">
        <v>27</v>
      </c>
      <c r="DB855">
        <v>4</v>
      </c>
      <c r="DC855">
        <v>9</v>
      </c>
      <c r="DD855">
        <v>26</v>
      </c>
      <c r="DE855">
        <v>13</v>
      </c>
      <c r="DF855">
        <v>1</v>
      </c>
      <c r="DG855">
        <v>137</v>
      </c>
      <c r="DH855">
        <v>9</v>
      </c>
      <c r="DI855">
        <v>22</v>
      </c>
      <c r="DJ855">
        <v>9</v>
      </c>
      <c r="DK855">
        <v>7</v>
      </c>
      <c r="DL855">
        <v>2</v>
      </c>
      <c r="DM855">
        <v>22</v>
      </c>
      <c r="DN855">
        <v>20</v>
      </c>
      <c r="DO855">
        <v>2</v>
      </c>
      <c r="DP855" s="42">
        <f t="shared" si="297"/>
        <v>13</v>
      </c>
      <c r="DQ855" s="20">
        <v>8.5470000000000006</v>
      </c>
      <c r="DR855">
        <v>7</v>
      </c>
      <c r="DS855">
        <v>2</v>
      </c>
      <c r="DT855">
        <v>0</v>
      </c>
      <c r="DU855">
        <v>0</v>
      </c>
      <c r="DV855">
        <v>0</v>
      </c>
      <c r="DW855">
        <v>1679</v>
      </c>
      <c r="DX855">
        <v>1559</v>
      </c>
      <c r="DY855">
        <v>1261</v>
      </c>
      <c r="DZ855">
        <v>1180</v>
      </c>
      <c r="EA855">
        <v>882</v>
      </c>
      <c r="EB855">
        <v>894</v>
      </c>
      <c r="EC855">
        <v>86.72</v>
      </c>
      <c r="ED855">
        <v>74.150000000000006</v>
      </c>
      <c r="EE855">
        <v>100</v>
      </c>
      <c r="EF855">
        <v>83</v>
      </c>
      <c r="EG855" s="41">
        <f t="shared" si="298"/>
        <v>0.11337868480725624</v>
      </c>
      <c r="EH855" s="43">
        <f t="shared" si="299"/>
        <v>0.90715883668903807</v>
      </c>
      <c r="EI855" s="44">
        <f t="shared" si="300"/>
        <v>1.0205375214962944</v>
      </c>
      <c r="EJ855">
        <v>1682</v>
      </c>
      <c r="EK855">
        <v>1559</v>
      </c>
      <c r="EL855">
        <v>1263</v>
      </c>
      <c r="EM855">
        <v>1179</v>
      </c>
      <c r="EN855">
        <v>884</v>
      </c>
      <c r="EO855">
        <v>893</v>
      </c>
      <c r="EP855">
        <v>100</v>
      </c>
      <c r="EQ855">
        <v>83</v>
      </c>
      <c r="ER855">
        <v>933</v>
      </c>
      <c r="ES855">
        <v>758</v>
      </c>
      <c r="ET855">
        <v>351</v>
      </c>
      <c r="EU855">
        <v>269</v>
      </c>
      <c r="EV855">
        <v>57</v>
      </c>
      <c r="EW855">
        <v>35</v>
      </c>
      <c r="EX855">
        <v>84</v>
      </c>
      <c r="EY855">
        <v>105</v>
      </c>
      <c r="EZ855">
        <v>5.5</v>
      </c>
      <c r="FA855">
        <v>1.9</v>
      </c>
      <c r="FB855">
        <v>7.5</v>
      </c>
      <c r="FC855" s="20">
        <v>73.48</v>
      </c>
      <c r="FD855" s="26">
        <f t="shared" si="301"/>
        <v>0.89609756097560977</v>
      </c>
      <c r="FE855">
        <v>9.7794000000000008</v>
      </c>
      <c r="FF855">
        <v>2.08</v>
      </c>
      <c r="FG855">
        <v>0.69</v>
      </c>
      <c r="FH855">
        <v>2.77</v>
      </c>
      <c r="FI855">
        <v>8</v>
      </c>
      <c r="FJ855">
        <v>5</v>
      </c>
      <c r="FK855">
        <v>4</v>
      </c>
      <c r="FL855" s="42">
        <f t="shared" si="302"/>
        <v>109</v>
      </c>
      <c r="FM855" s="20">
        <f t="shared" si="303"/>
        <v>11.714285714285714</v>
      </c>
      <c r="FN855" s="41">
        <v>0.12403100780000001</v>
      </c>
      <c r="FO855" s="20">
        <f t="shared" si="304"/>
        <v>63.6</v>
      </c>
      <c r="FP855" s="20">
        <f t="shared" si="305"/>
        <v>67.709400000000002</v>
      </c>
      <c r="FQ855" s="20">
        <f t="shared" si="306"/>
        <v>120.75931428003132</v>
      </c>
      <c r="FU855" t="s">
        <v>731</v>
      </c>
      <c r="FV855" t="s">
        <v>751</v>
      </c>
      <c r="FW855" s="45">
        <v>742500</v>
      </c>
      <c r="FX855" s="45">
        <v>686667</v>
      </c>
      <c r="FY855">
        <v>150</v>
      </c>
      <c r="FZ855">
        <v>50</v>
      </c>
      <c r="GA855">
        <v>56</v>
      </c>
      <c r="GB855">
        <v>106</v>
      </c>
      <c r="GC855">
        <v>22</v>
      </c>
      <c r="GD855">
        <v>38</v>
      </c>
      <c r="GE855">
        <v>339</v>
      </c>
      <c r="GF855">
        <v>2774</v>
      </c>
      <c r="GG855">
        <v>8.6999999999999993</v>
      </c>
      <c r="GH855">
        <v>3.5</v>
      </c>
      <c r="GI855">
        <v>12.1</v>
      </c>
      <c r="GJ855" s="42">
        <f t="shared" si="307"/>
        <v>63.6</v>
      </c>
    </row>
    <row r="856" spans="1:192" x14ac:dyDescent="0.45">
      <c r="A856" s="40">
        <v>33037</v>
      </c>
      <c r="B856" t="s">
        <v>4113</v>
      </c>
      <c r="D856" t="s">
        <v>2621</v>
      </c>
      <c r="E856" t="s">
        <v>2621</v>
      </c>
      <c r="F856">
        <v>75</v>
      </c>
      <c r="G856">
        <v>229</v>
      </c>
      <c r="K856" t="s">
        <v>92</v>
      </c>
      <c r="L856">
        <v>2015</v>
      </c>
      <c r="M856">
        <v>27</v>
      </c>
      <c r="N856">
        <v>3</v>
      </c>
      <c r="O856">
        <v>8478561</v>
      </c>
      <c r="P856" t="s">
        <v>4114</v>
      </c>
      <c r="Q856" t="s">
        <v>4115</v>
      </c>
      <c r="R856" t="s">
        <v>4116</v>
      </c>
      <c r="S856" t="s">
        <v>1304</v>
      </c>
      <c r="T856" t="s">
        <v>725</v>
      </c>
      <c r="U856" t="s">
        <v>188</v>
      </c>
      <c r="V856">
        <v>9</v>
      </c>
      <c r="W856">
        <v>1</v>
      </c>
      <c r="X856">
        <v>0</v>
      </c>
      <c r="Y856">
        <v>0</v>
      </c>
      <c r="Z856">
        <v>1</v>
      </c>
      <c r="AA856">
        <v>32</v>
      </c>
      <c r="AB856">
        <v>75</v>
      </c>
      <c r="AC856" s="26">
        <f t="shared" si="286"/>
        <v>0.1111111111111111</v>
      </c>
      <c r="AD856" s="20">
        <f t="shared" si="287"/>
        <v>-0.3613445378151261</v>
      </c>
      <c r="AE856" s="20">
        <v>0.5</v>
      </c>
      <c r="AF856">
        <v>-1</v>
      </c>
      <c r="AG856">
        <v>-0.30000000000000004</v>
      </c>
      <c r="AH856">
        <v>17</v>
      </c>
      <c r="AI856">
        <v>158</v>
      </c>
      <c r="AJ856">
        <v>6826</v>
      </c>
      <c r="AK856" s="20">
        <v>113.76666666667001</v>
      </c>
      <c r="AL856">
        <v>113.77</v>
      </c>
      <c r="AM856">
        <v>114</v>
      </c>
      <c r="AN856" s="26">
        <f t="shared" si="288"/>
        <v>12.640740740740741</v>
      </c>
      <c r="AO856">
        <v>21.26</v>
      </c>
      <c r="AP856" s="41">
        <f t="shared" si="289"/>
        <v>0.5</v>
      </c>
      <c r="AQ856">
        <v>26</v>
      </c>
      <c r="AR856">
        <v>26</v>
      </c>
      <c r="AS856">
        <v>26</v>
      </c>
      <c r="AT856">
        <v>17</v>
      </c>
      <c r="AU856">
        <v>17</v>
      </c>
      <c r="AV856">
        <v>14</v>
      </c>
      <c r="AW856">
        <v>11</v>
      </c>
      <c r="AX856">
        <v>4</v>
      </c>
      <c r="AY856">
        <v>1</v>
      </c>
      <c r="AZ856">
        <v>2</v>
      </c>
      <c r="BA856" s="42">
        <f t="shared" si="290"/>
        <v>3</v>
      </c>
      <c r="BB856">
        <v>0.8</v>
      </c>
      <c r="BC856">
        <v>27.928599999999999</v>
      </c>
      <c r="BD856" s="20">
        <v>0</v>
      </c>
      <c r="BE856" s="20">
        <f t="shared" si="291"/>
        <v>26</v>
      </c>
      <c r="BF856" s="20">
        <f t="shared" si="292"/>
        <v>13.711874835193813</v>
      </c>
      <c r="BG856">
        <v>33</v>
      </c>
      <c r="BH856">
        <v>33</v>
      </c>
      <c r="BI856">
        <v>50</v>
      </c>
      <c r="BJ856" s="41">
        <f t="shared" si="293"/>
        <v>0.39759036144578314</v>
      </c>
      <c r="BK856">
        <v>35</v>
      </c>
      <c r="BL856">
        <v>35</v>
      </c>
      <c r="BM856">
        <v>19</v>
      </c>
      <c r="BN856" s="42">
        <f t="shared" si="294"/>
        <v>16</v>
      </c>
      <c r="BO856">
        <v>3</v>
      </c>
      <c r="BP856">
        <v>3</v>
      </c>
      <c r="BQ856">
        <v>2</v>
      </c>
      <c r="BR856">
        <v>4</v>
      </c>
      <c r="BS856" s="41">
        <f t="shared" si="295"/>
        <v>4.878048780487805E-2</v>
      </c>
      <c r="BT856">
        <v>0</v>
      </c>
      <c r="BU856">
        <v>0</v>
      </c>
      <c r="BV856" s="41">
        <f t="shared" si="296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3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12</v>
      </c>
      <c r="DH856">
        <v>7</v>
      </c>
      <c r="DI856">
        <v>1</v>
      </c>
      <c r="DJ856">
        <v>7</v>
      </c>
      <c r="DK856">
        <v>6</v>
      </c>
      <c r="DL856">
        <v>1</v>
      </c>
      <c r="DM856">
        <v>2</v>
      </c>
      <c r="DN856">
        <v>1</v>
      </c>
      <c r="DO856">
        <v>1</v>
      </c>
      <c r="DP856" s="42">
        <f t="shared" si="297"/>
        <v>-6</v>
      </c>
      <c r="DQ856" s="20">
        <v>-5.1370000000000005</v>
      </c>
      <c r="DR856">
        <v>6</v>
      </c>
      <c r="DS856">
        <v>1</v>
      </c>
      <c r="DT856">
        <v>0</v>
      </c>
      <c r="DU856">
        <v>0</v>
      </c>
      <c r="DV856">
        <v>0</v>
      </c>
      <c r="DW856">
        <v>118</v>
      </c>
      <c r="DX856">
        <v>112</v>
      </c>
      <c r="DY856">
        <v>76</v>
      </c>
      <c r="DZ856">
        <v>78</v>
      </c>
      <c r="EA856">
        <v>65</v>
      </c>
      <c r="EB856">
        <v>66</v>
      </c>
      <c r="EC856">
        <v>3.76</v>
      </c>
      <c r="ED856">
        <v>4.04</v>
      </c>
      <c r="EE856">
        <v>2</v>
      </c>
      <c r="EF856">
        <v>4</v>
      </c>
      <c r="EG856" s="41">
        <f t="shared" si="298"/>
        <v>3.0769230769230771E-2</v>
      </c>
      <c r="EH856" s="43">
        <f t="shared" si="299"/>
        <v>0.93939393939393945</v>
      </c>
      <c r="EI856" s="44">
        <f t="shared" si="300"/>
        <v>0.97016317016317022</v>
      </c>
      <c r="EJ856">
        <v>119</v>
      </c>
      <c r="EK856">
        <v>113</v>
      </c>
      <c r="EL856">
        <v>77</v>
      </c>
      <c r="EM856">
        <v>79</v>
      </c>
      <c r="EN856">
        <v>66</v>
      </c>
      <c r="EO856">
        <v>67</v>
      </c>
      <c r="EP856">
        <v>2</v>
      </c>
      <c r="EQ856">
        <v>4</v>
      </c>
      <c r="ER856">
        <v>58</v>
      </c>
      <c r="ES856">
        <v>49</v>
      </c>
      <c r="ET856">
        <v>16</v>
      </c>
      <c r="EU856">
        <v>20</v>
      </c>
      <c r="EV856">
        <v>1</v>
      </c>
      <c r="EW856">
        <v>2</v>
      </c>
      <c r="EX856">
        <v>10</v>
      </c>
      <c r="EY856">
        <v>6</v>
      </c>
      <c r="EZ856">
        <v>-0.1</v>
      </c>
      <c r="FA856">
        <v>0.1</v>
      </c>
      <c r="FB856">
        <v>0</v>
      </c>
      <c r="FC856" s="20">
        <v>1.8</v>
      </c>
      <c r="FD856" s="26">
        <f t="shared" si="301"/>
        <v>0.2</v>
      </c>
      <c r="FE856">
        <v>0.1135</v>
      </c>
      <c r="FF856">
        <v>0.13</v>
      </c>
      <c r="FG856">
        <v>-0.02</v>
      </c>
      <c r="FH856">
        <v>0.11</v>
      </c>
      <c r="FL856" s="42">
        <f t="shared" si="302"/>
        <v>57</v>
      </c>
      <c r="FM856" s="20">
        <f t="shared" si="303"/>
        <v>6.166666666666667</v>
      </c>
      <c r="FN856" s="41">
        <v>4.0137053400000004E-2</v>
      </c>
      <c r="FO856" s="20">
        <f t="shared" si="304"/>
        <v>-0.7</v>
      </c>
      <c r="FP856" s="20">
        <f t="shared" si="305"/>
        <v>-2.7400000000000091E-2</v>
      </c>
      <c r="FQ856" s="20">
        <f t="shared" si="306"/>
        <v>121.29735431132987</v>
      </c>
      <c r="FV856" t="s">
        <v>711</v>
      </c>
      <c r="FW856" s="45">
        <v>675000</v>
      </c>
      <c r="FX856" s="45">
        <v>675000</v>
      </c>
      <c r="FY856">
        <v>128</v>
      </c>
      <c r="FZ856">
        <v>8</v>
      </c>
      <c r="GA856">
        <v>11</v>
      </c>
      <c r="GB856">
        <v>19</v>
      </c>
      <c r="GC856">
        <v>-19</v>
      </c>
      <c r="GD856">
        <v>96</v>
      </c>
      <c r="GE856">
        <v>139</v>
      </c>
      <c r="GF856">
        <v>1361</v>
      </c>
      <c r="GG856">
        <v>-0.8</v>
      </c>
      <c r="GH856">
        <v>0.9</v>
      </c>
      <c r="GI856">
        <v>0.1</v>
      </c>
      <c r="GJ856" s="42">
        <f t="shared" si="307"/>
        <v>-0.7</v>
      </c>
    </row>
    <row r="857" spans="1:192" x14ac:dyDescent="0.45">
      <c r="A857" s="40">
        <v>34158</v>
      </c>
      <c r="B857" t="s">
        <v>4117</v>
      </c>
      <c r="D857" t="s">
        <v>132</v>
      </c>
      <c r="E857" t="s">
        <v>132</v>
      </c>
      <c r="F857">
        <v>74</v>
      </c>
      <c r="G857">
        <v>186</v>
      </c>
      <c r="K857" t="s">
        <v>92</v>
      </c>
      <c r="L857">
        <v>2015</v>
      </c>
      <c r="M857">
        <v>24</v>
      </c>
      <c r="N857">
        <v>2</v>
      </c>
      <c r="O857">
        <v>8478567</v>
      </c>
      <c r="P857" t="s">
        <v>4118</v>
      </c>
      <c r="Q857" t="s">
        <v>4119</v>
      </c>
      <c r="R857" t="s">
        <v>4120</v>
      </c>
      <c r="S857" t="s">
        <v>4121</v>
      </c>
      <c r="T857" t="s">
        <v>720</v>
      </c>
      <c r="U857" t="s">
        <v>159</v>
      </c>
      <c r="V857">
        <v>11</v>
      </c>
      <c r="W857">
        <v>0</v>
      </c>
      <c r="X857">
        <v>4</v>
      </c>
      <c r="Y857">
        <v>1</v>
      </c>
      <c r="Z857">
        <v>4</v>
      </c>
      <c r="AA857">
        <v>24</v>
      </c>
      <c r="AB857">
        <v>78</v>
      </c>
      <c r="AC857" s="26">
        <f t="shared" si="286"/>
        <v>0.36363636363636365</v>
      </c>
      <c r="AD857" s="20">
        <f t="shared" si="287"/>
        <v>4</v>
      </c>
      <c r="AE857" s="20">
        <v>1.22</v>
      </c>
      <c r="AF857">
        <v>2</v>
      </c>
      <c r="AG857">
        <v>2</v>
      </c>
      <c r="AH857">
        <v>2</v>
      </c>
      <c r="AI857">
        <v>183</v>
      </c>
      <c r="AJ857">
        <v>8159</v>
      </c>
      <c r="AK857" s="20">
        <v>135.98333333332999</v>
      </c>
      <c r="AL857">
        <v>135.97999999999999</v>
      </c>
      <c r="AM857">
        <v>136</v>
      </c>
      <c r="AN857" s="26">
        <f t="shared" si="288"/>
        <v>12.362121212121211</v>
      </c>
      <c r="AO857">
        <v>20.98</v>
      </c>
      <c r="AP857" s="41">
        <f t="shared" si="289"/>
        <v>0.44444444444444442</v>
      </c>
      <c r="AQ857">
        <v>18</v>
      </c>
      <c r="AR857">
        <v>18</v>
      </c>
      <c r="AS857">
        <v>18</v>
      </c>
      <c r="AT857">
        <v>14</v>
      </c>
      <c r="AU857">
        <v>14</v>
      </c>
      <c r="AV857">
        <v>12</v>
      </c>
      <c r="AW857">
        <v>7</v>
      </c>
      <c r="AX857">
        <v>1</v>
      </c>
      <c r="AY857">
        <v>0</v>
      </c>
      <c r="AZ857">
        <v>0</v>
      </c>
      <c r="BA857" s="42">
        <f t="shared" si="290"/>
        <v>0</v>
      </c>
      <c r="BB857">
        <v>0.51</v>
      </c>
      <c r="BC857">
        <v>50.25</v>
      </c>
      <c r="BD857" s="20">
        <v>18.2</v>
      </c>
      <c r="BE857" s="20">
        <f t="shared" si="291"/>
        <v>36.200000000000003</v>
      </c>
      <c r="BF857" s="20">
        <f t="shared" si="292"/>
        <v>15.972937196646569</v>
      </c>
      <c r="BG857">
        <v>58</v>
      </c>
      <c r="BH857">
        <v>34</v>
      </c>
      <c r="BI857">
        <v>38</v>
      </c>
      <c r="BJ857" s="41">
        <f t="shared" si="293"/>
        <v>0.60416666666666663</v>
      </c>
      <c r="BK857">
        <v>2</v>
      </c>
      <c r="BL857">
        <v>2</v>
      </c>
      <c r="BM857">
        <v>11</v>
      </c>
      <c r="BN857" s="42">
        <f t="shared" si="294"/>
        <v>-9</v>
      </c>
      <c r="BO857">
        <v>2</v>
      </c>
      <c r="BP857">
        <v>3</v>
      </c>
      <c r="BQ857">
        <v>0</v>
      </c>
      <c r="BR857">
        <v>10</v>
      </c>
      <c r="BS857" s="41">
        <f t="shared" si="295"/>
        <v>0.10416666666666667</v>
      </c>
      <c r="BT857">
        <v>0</v>
      </c>
      <c r="BU857">
        <v>0</v>
      </c>
      <c r="BV857" s="41">
        <f t="shared" si="296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0</v>
      </c>
      <c r="DC857">
        <v>4</v>
      </c>
      <c r="DD857">
        <v>1</v>
      </c>
      <c r="DE857">
        <v>0</v>
      </c>
      <c r="DF857">
        <v>0</v>
      </c>
      <c r="DG857">
        <v>7</v>
      </c>
      <c r="DH857">
        <v>1</v>
      </c>
      <c r="DI857">
        <v>2</v>
      </c>
      <c r="DJ857">
        <v>1</v>
      </c>
      <c r="DK857">
        <v>1</v>
      </c>
      <c r="DL857">
        <v>0</v>
      </c>
      <c r="DM857">
        <v>2</v>
      </c>
      <c r="DN857">
        <v>2</v>
      </c>
      <c r="DO857">
        <v>0</v>
      </c>
      <c r="DP857" s="42">
        <f t="shared" si="297"/>
        <v>1</v>
      </c>
      <c r="DQ857" s="20">
        <v>1.6179999999999999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166</v>
      </c>
      <c r="DX857">
        <v>129</v>
      </c>
      <c r="DY857">
        <v>128</v>
      </c>
      <c r="DZ857">
        <v>86</v>
      </c>
      <c r="EA857">
        <v>99</v>
      </c>
      <c r="EB857">
        <v>58</v>
      </c>
      <c r="EC857">
        <v>7.91</v>
      </c>
      <c r="ED857">
        <v>4.3099999999999996</v>
      </c>
      <c r="EE857">
        <v>9</v>
      </c>
      <c r="EF857">
        <v>7</v>
      </c>
      <c r="EG857" s="41">
        <f t="shared" si="298"/>
        <v>9.0909090909090912E-2</v>
      </c>
      <c r="EH857" s="43">
        <f t="shared" si="299"/>
        <v>0.87931034482758619</v>
      </c>
      <c r="EI857" s="44">
        <f t="shared" si="300"/>
        <v>0.97021943573667713</v>
      </c>
      <c r="EJ857">
        <v>164</v>
      </c>
      <c r="EK857">
        <v>130</v>
      </c>
      <c r="EL857">
        <v>127</v>
      </c>
      <c r="EM857">
        <v>87</v>
      </c>
      <c r="EN857">
        <v>98</v>
      </c>
      <c r="EO857">
        <v>59</v>
      </c>
      <c r="EP857">
        <v>9</v>
      </c>
      <c r="EQ857">
        <v>7</v>
      </c>
      <c r="ER857">
        <v>80</v>
      </c>
      <c r="ES857">
        <v>60</v>
      </c>
      <c r="ET857">
        <v>32</v>
      </c>
      <c r="EU857">
        <v>26</v>
      </c>
      <c r="EV857">
        <v>6</v>
      </c>
      <c r="EW857">
        <v>5</v>
      </c>
      <c r="EX857">
        <v>7</v>
      </c>
      <c r="EY857">
        <v>7</v>
      </c>
      <c r="EZ857">
        <v>0.2</v>
      </c>
      <c r="FA857">
        <v>0.4</v>
      </c>
      <c r="FB857">
        <v>0.7</v>
      </c>
      <c r="FC857" s="20">
        <v>6.15</v>
      </c>
      <c r="FD857" s="26">
        <f t="shared" si="301"/>
        <v>0.55909090909090908</v>
      </c>
      <c r="FE857">
        <v>9.4000000000000004E-3</v>
      </c>
      <c r="FF857">
        <v>0.23</v>
      </c>
      <c r="FG857">
        <v>0.05</v>
      </c>
      <c r="FH857">
        <v>0.27</v>
      </c>
      <c r="FL857" s="42">
        <f t="shared" si="302"/>
        <v>14</v>
      </c>
      <c r="FM857" s="20">
        <f t="shared" si="303"/>
        <v>2</v>
      </c>
      <c r="FN857" s="41">
        <v>0</v>
      </c>
      <c r="FO857" s="20">
        <f t="shared" si="304"/>
        <v>3.8</v>
      </c>
      <c r="FP857" s="20">
        <f t="shared" si="305"/>
        <v>4.3235999999999999</v>
      </c>
      <c r="FQ857" s="20">
        <f t="shared" si="306"/>
        <v>130.16620091189881</v>
      </c>
      <c r="FR857">
        <v>4</v>
      </c>
      <c r="FS857" t="s">
        <v>189</v>
      </c>
      <c r="FT857">
        <v>195</v>
      </c>
      <c r="FV857" t="s">
        <v>751</v>
      </c>
      <c r="FW857" s="45">
        <v>700000</v>
      </c>
      <c r="FX857" s="45">
        <v>700000</v>
      </c>
      <c r="FY857">
        <v>19</v>
      </c>
      <c r="FZ857">
        <v>0</v>
      </c>
      <c r="GA857">
        <v>4</v>
      </c>
      <c r="GB857">
        <v>4</v>
      </c>
      <c r="GC857">
        <v>11</v>
      </c>
      <c r="GD857">
        <v>2</v>
      </c>
      <c r="GE857">
        <v>15</v>
      </c>
      <c r="GF857">
        <v>275</v>
      </c>
      <c r="GG857">
        <v>0.1</v>
      </c>
      <c r="GH857">
        <v>1.5</v>
      </c>
      <c r="GI857">
        <v>1.6</v>
      </c>
      <c r="GJ857" s="42">
        <f t="shared" si="307"/>
        <v>3.8</v>
      </c>
    </row>
    <row r="858" spans="1:192" x14ac:dyDescent="0.45">
      <c r="A858" s="40">
        <v>33573</v>
      </c>
      <c r="B858" t="s">
        <v>2316</v>
      </c>
      <c r="C858" t="s">
        <v>4122</v>
      </c>
      <c r="D858" t="s">
        <v>107</v>
      </c>
      <c r="E858" t="s">
        <v>107</v>
      </c>
      <c r="F858">
        <v>70</v>
      </c>
      <c r="G858">
        <v>208</v>
      </c>
      <c r="K858" t="s">
        <v>202</v>
      </c>
      <c r="L858">
        <v>2015</v>
      </c>
      <c r="M858">
        <v>26</v>
      </c>
      <c r="N858">
        <v>3</v>
      </c>
      <c r="O858">
        <v>8478569</v>
      </c>
      <c r="P858" t="s">
        <v>4123</v>
      </c>
      <c r="Q858" t="s">
        <v>4124</v>
      </c>
      <c r="R858" t="s">
        <v>4125</v>
      </c>
      <c r="S858" t="s">
        <v>4126</v>
      </c>
      <c r="T858" t="s">
        <v>716</v>
      </c>
      <c r="U858" t="s">
        <v>263</v>
      </c>
      <c r="V858">
        <v>60</v>
      </c>
      <c r="W858">
        <v>10</v>
      </c>
      <c r="X858">
        <v>1</v>
      </c>
      <c r="Y858">
        <v>1</v>
      </c>
      <c r="Z858">
        <v>11</v>
      </c>
      <c r="AA858">
        <v>18</v>
      </c>
      <c r="AB858">
        <v>74</v>
      </c>
      <c r="AC858" s="26">
        <f t="shared" si="286"/>
        <v>0.18333333333333332</v>
      </c>
      <c r="AD858" s="20">
        <f t="shared" si="287"/>
        <v>3.5</v>
      </c>
      <c r="AE858" s="20">
        <v>5.2939999999999996</v>
      </c>
      <c r="AF858">
        <v>-6</v>
      </c>
      <c r="AG858">
        <v>1.2</v>
      </c>
      <c r="AH858">
        <v>9</v>
      </c>
      <c r="AI858">
        <v>1038</v>
      </c>
      <c r="AJ858">
        <v>46487</v>
      </c>
      <c r="AK858" s="20">
        <v>774.78333333333001</v>
      </c>
      <c r="AL858">
        <v>774.78</v>
      </c>
      <c r="AM858">
        <v>775</v>
      </c>
      <c r="AN858" s="26">
        <f t="shared" si="288"/>
        <v>12.913055555555555</v>
      </c>
      <c r="AO858">
        <v>21.74</v>
      </c>
      <c r="AP858" s="41">
        <f t="shared" si="289"/>
        <v>0.55000000000000004</v>
      </c>
      <c r="AQ858">
        <v>113</v>
      </c>
      <c r="AR858">
        <v>113</v>
      </c>
      <c r="AS858">
        <v>113</v>
      </c>
      <c r="AT858">
        <v>92</v>
      </c>
      <c r="AU858">
        <v>92</v>
      </c>
      <c r="AV858">
        <v>66</v>
      </c>
      <c r="AW858">
        <v>79</v>
      </c>
      <c r="AX858">
        <v>37</v>
      </c>
      <c r="AY858">
        <v>5</v>
      </c>
      <c r="AZ858">
        <v>9</v>
      </c>
      <c r="BA858" s="42">
        <f t="shared" si="290"/>
        <v>14</v>
      </c>
      <c r="BB858">
        <v>7.47</v>
      </c>
      <c r="BC858">
        <v>26.060600000000001</v>
      </c>
      <c r="BD858" s="20">
        <v>38.1</v>
      </c>
      <c r="BE858" s="20">
        <f t="shared" si="291"/>
        <v>151.1</v>
      </c>
      <c r="BF858" s="20">
        <f t="shared" si="292"/>
        <v>11.701386199953536</v>
      </c>
      <c r="BG858">
        <v>112</v>
      </c>
      <c r="BH858">
        <v>294</v>
      </c>
      <c r="BI858">
        <v>274</v>
      </c>
      <c r="BJ858" s="41">
        <f t="shared" si="293"/>
        <v>0.29015544041450775</v>
      </c>
      <c r="BK858">
        <v>152</v>
      </c>
      <c r="BL858">
        <v>151</v>
      </c>
      <c r="BM858">
        <v>85</v>
      </c>
      <c r="BN858" s="42">
        <f t="shared" si="294"/>
        <v>66</v>
      </c>
      <c r="BO858">
        <v>26</v>
      </c>
      <c r="BP858">
        <v>9</v>
      </c>
      <c r="BQ858">
        <v>20</v>
      </c>
      <c r="BR858">
        <v>41</v>
      </c>
      <c r="BS858" s="41">
        <f t="shared" si="295"/>
        <v>6.8561872909698993E-2</v>
      </c>
      <c r="BT858">
        <v>42</v>
      </c>
      <c r="BU858">
        <v>51</v>
      </c>
      <c r="BV858" s="41">
        <f t="shared" si="296"/>
        <v>0.45161290322580644</v>
      </c>
      <c r="BW858">
        <v>14</v>
      </c>
      <c r="BX858">
        <v>17</v>
      </c>
      <c r="BY858">
        <v>20</v>
      </c>
      <c r="BZ858">
        <v>19</v>
      </c>
      <c r="CA858">
        <v>8</v>
      </c>
      <c r="CB858">
        <v>15</v>
      </c>
      <c r="CC858">
        <v>10</v>
      </c>
      <c r="CD858">
        <v>12</v>
      </c>
      <c r="CE858">
        <v>20</v>
      </c>
      <c r="CF858">
        <v>23</v>
      </c>
      <c r="CG858">
        <v>22</v>
      </c>
      <c r="CH858">
        <v>27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6</v>
      </c>
      <c r="CW858">
        <v>0</v>
      </c>
      <c r="CX858">
        <v>0</v>
      </c>
      <c r="CY858">
        <v>5</v>
      </c>
      <c r="CZ858">
        <v>21</v>
      </c>
      <c r="DA858">
        <v>7</v>
      </c>
      <c r="DB858">
        <v>0</v>
      </c>
      <c r="DC858">
        <v>4</v>
      </c>
      <c r="DD858">
        <v>5</v>
      </c>
      <c r="DE858">
        <v>3</v>
      </c>
      <c r="DF858">
        <v>3</v>
      </c>
      <c r="DG858">
        <v>44</v>
      </c>
      <c r="DH858">
        <v>3</v>
      </c>
      <c r="DI858">
        <v>8</v>
      </c>
      <c r="DJ858">
        <v>3</v>
      </c>
      <c r="DK858">
        <v>2</v>
      </c>
      <c r="DL858">
        <v>1</v>
      </c>
      <c r="DM858">
        <v>10</v>
      </c>
      <c r="DN858">
        <v>9</v>
      </c>
      <c r="DO858">
        <v>1</v>
      </c>
      <c r="DP858" s="42">
        <f t="shared" si="297"/>
        <v>5</v>
      </c>
      <c r="DQ858" s="20">
        <v>2.8639999999999999</v>
      </c>
      <c r="DR858">
        <v>2</v>
      </c>
      <c r="DS858">
        <v>1</v>
      </c>
      <c r="DT858">
        <v>0</v>
      </c>
      <c r="DU858">
        <v>0</v>
      </c>
      <c r="DV858">
        <v>0</v>
      </c>
      <c r="DW858">
        <v>598</v>
      </c>
      <c r="DX858">
        <v>770</v>
      </c>
      <c r="DY858">
        <v>464</v>
      </c>
      <c r="DZ858">
        <v>557</v>
      </c>
      <c r="EA858">
        <v>343</v>
      </c>
      <c r="EB858">
        <v>386</v>
      </c>
      <c r="EC858">
        <v>28.41</v>
      </c>
      <c r="ED858">
        <v>31.77</v>
      </c>
      <c r="EE858">
        <v>20</v>
      </c>
      <c r="EF858">
        <v>32</v>
      </c>
      <c r="EG858" s="41">
        <f t="shared" si="298"/>
        <v>5.8309037900874633E-2</v>
      </c>
      <c r="EH858" s="43">
        <f t="shared" si="299"/>
        <v>0.91709844559585496</v>
      </c>
      <c r="EI858" s="44">
        <f t="shared" si="300"/>
        <v>0.97540748349672957</v>
      </c>
      <c r="EJ858">
        <v>599</v>
      </c>
      <c r="EK858">
        <v>771</v>
      </c>
      <c r="EL858">
        <v>463</v>
      </c>
      <c r="EM858">
        <v>558</v>
      </c>
      <c r="EN858">
        <v>342</v>
      </c>
      <c r="EO858">
        <v>387</v>
      </c>
      <c r="EP858">
        <v>20</v>
      </c>
      <c r="EQ858">
        <v>32</v>
      </c>
      <c r="ER858">
        <v>283</v>
      </c>
      <c r="ES858">
        <v>382</v>
      </c>
      <c r="ET858">
        <v>124</v>
      </c>
      <c r="EU858">
        <v>128</v>
      </c>
      <c r="EV858">
        <v>11</v>
      </c>
      <c r="EW858">
        <v>18</v>
      </c>
      <c r="EX858">
        <v>61</v>
      </c>
      <c r="EY858">
        <v>54</v>
      </c>
      <c r="EZ858">
        <v>0</v>
      </c>
      <c r="FA858">
        <v>0.7</v>
      </c>
      <c r="FB858">
        <v>0.60000000000000009</v>
      </c>
      <c r="FC858" s="20">
        <v>13.11</v>
      </c>
      <c r="FD858" s="26">
        <f t="shared" si="301"/>
        <v>0.2185</v>
      </c>
      <c r="FE858">
        <v>0.74660000000000004</v>
      </c>
      <c r="FF858">
        <v>-0.11</v>
      </c>
      <c r="FG858">
        <v>0.24</v>
      </c>
      <c r="FH858">
        <v>0.13</v>
      </c>
      <c r="FL858" s="42">
        <f t="shared" si="302"/>
        <v>203</v>
      </c>
      <c r="FM858" s="20">
        <f t="shared" si="303"/>
        <v>86</v>
      </c>
      <c r="FN858" s="41">
        <v>5.3177691300000003E-2</v>
      </c>
      <c r="FO858" s="20">
        <f t="shared" si="304"/>
        <v>10.1</v>
      </c>
      <c r="FP858" s="20">
        <f t="shared" si="305"/>
        <v>11.572800000000001</v>
      </c>
      <c r="FQ858" s="20">
        <f t="shared" si="306"/>
        <v>105.93975063889104</v>
      </c>
      <c r="FR858">
        <v>5</v>
      </c>
      <c r="FS858" t="s">
        <v>308</v>
      </c>
      <c r="FT858">
        <v>204</v>
      </c>
      <c r="FV858" t="s">
        <v>711</v>
      </c>
      <c r="FW858" s="45">
        <v>700000</v>
      </c>
      <c r="FX858" s="45">
        <v>725000</v>
      </c>
      <c r="FY858">
        <v>108</v>
      </c>
      <c r="FZ858">
        <v>12</v>
      </c>
      <c r="GA858">
        <v>5</v>
      </c>
      <c r="GB858">
        <v>17</v>
      </c>
      <c r="GC858">
        <v>-7</v>
      </c>
      <c r="GD858">
        <v>33</v>
      </c>
      <c r="GE858">
        <v>108</v>
      </c>
      <c r="GF858">
        <v>1264</v>
      </c>
      <c r="GG858">
        <v>-0.5</v>
      </c>
      <c r="GH858">
        <v>1.2</v>
      </c>
      <c r="GI858">
        <v>0.7</v>
      </c>
      <c r="GJ858" s="42">
        <f t="shared" si="307"/>
        <v>10.1</v>
      </c>
    </row>
    <row r="859" spans="1:192" x14ac:dyDescent="0.45">
      <c r="A859" s="40">
        <v>36164</v>
      </c>
      <c r="B859" t="s">
        <v>4127</v>
      </c>
      <c r="D859" t="s">
        <v>132</v>
      </c>
      <c r="E859" t="s">
        <v>132</v>
      </c>
      <c r="F859">
        <v>73</v>
      </c>
      <c r="G859">
        <v>175</v>
      </c>
      <c r="H859">
        <v>2017</v>
      </c>
      <c r="I859">
        <v>1</v>
      </c>
      <c r="J859">
        <v>1</v>
      </c>
      <c r="K859" t="s">
        <v>92</v>
      </c>
      <c r="L859">
        <v>2017</v>
      </c>
      <c r="M859">
        <v>19</v>
      </c>
      <c r="N859">
        <v>1</v>
      </c>
      <c r="O859">
        <v>8480002</v>
      </c>
      <c r="P859" t="s">
        <v>4128</v>
      </c>
      <c r="Q859" t="s">
        <v>4129</v>
      </c>
      <c r="R859" t="s">
        <v>4130</v>
      </c>
      <c r="S859" t="s">
        <v>4131</v>
      </c>
      <c r="T859" t="s">
        <v>716</v>
      </c>
      <c r="U859" t="s">
        <v>194</v>
      </c>
      <c r="V859">
        <v>82</v>
      </c>
      <c r="W859">
        <v>20</v>
      </c>
      <c r="X859">
        <v>32</v>
      </c>
      <c r="Y859">
        <v>21</v>
      </c>
      <c r="Z859">
        <v>52</v>
      </c>
      <c r="AA859">
        <v>2</v>
      </c>
      <c r="AB859">
        <v>41</v>
      </c>
      <c r="AC859" s="26">
        <f t="shared" si="286"/>
        <v>0.63414634146341464</v>
      </c>
      <c r="AD859" s="20">
        <f t="shared" si="287"/>
        <v>0</v>
      </c>
      <c r="AE859" s="20">
        <v>20.099</v>
      </c>
      <c r="AF859">
        <v>10</v>
      </c>
      <c r="AG859">
        <v>5.8</v>
      </c>
      <c r="AH859">
        <v>26</v>
      </c>
      <c r="AI859">
        <v>1778</v>
      </c>
      <c r="AJ859">
        <v>80242</v>
      </c>
      <c r="AK859" s="20">
        <v>1337.3666666667</v>
      </c>
      <c r="AL859">
        <v>1337.37</v>
      </c>
      <c r="AM859">
        <v>1337</v>
      </c>
      <c r="AN859" s="26">
        <f t="shared" si="288"/>
        <v>16.309349593495934</v>
      </c>
      <c r="AO859">
        <v>26.98</v>
      </c>
      <c r="AP859" s="41">
        <f t="shared" si="289"/>
        <v>0.65</v>
      </c>
      <c r="AQ859">
        <v>288</v>
      </c>
      <c r="AR859">
        <v>289</v>
      </c>
      <c r="AS859">
        <v>289</v>
      </c>
      <c r="AT859">
        <v>236</v>
      </c>
      <c r="AU859">
        <v>237</v>
      </c>
      <c r="AV859">
        <v>180</v>
      </c>
      <c r="AW859">
        <v>192</v>
      </c>
      <c r="AX859">
        <v>108</v>
      </c>
      <c r="AY859">
        <v>8</v>
      </c>
      <c r="AZ859">
        <v>23</v>
      </c>
      <c r="BA859" s="42">
        <f t="shared" si="290"/>
        <v>31</v>
      </c>
      <c r="BB859">
        <v>23.86</v>
      </c>
      <c r="BC859">
        <v>24.427800000000001</v>
      </c>
      <c r="BD859" s="20">
        <v>324.5</v>
      </c>
      <c r="BE859" s="20">
        <f t="shared" si="291"/>
        <v>612.5</v>
      </c>
      <c r="BF859" s="20">
        <f t="shared" si="292"/>
        <v>27.479306399874382</v>
      </c>
      <c r="BG859">
        <v>537</v>
      </c>
      <c r="BH859">
        <v>494</v>
      </c>
      <c r="BI859">
        <v>307</v>
      </c>
      <c r="BJ859" s="41">
        <f t="shared" si="293"/>
        <v>0.63625592417061616</v>
      </c>
      <c r="BK859">
        <v>56</v>
      </c>
      <c r="BL859">
        <v>56</v>
      </c>
      <c r="BM859">
        <v>115</v>
      </c>
      <c r="BN859" s="42">
        <f t="shared" si="294"/>
        <v>-59</v>
      </c>
      <c r="BO859">
        <v>57</v>
      </c>
      <c r="BP859">
        <v>26</v>
      </c>
      <c r="BQ859">
        <v>56</v>
      </c>
      <c r="BR859">
        <v>39</v>
      </c>
      <c r="BS859" s="41">
        <f t="shared" si="295"/>
        <v>3.9235412474849095E-2</v>
      </c>
      <c r="BT859">
        <v>422</v>
      </c>
      <c r="BU859">
        <v>561</v>
      </c>
      <c r="BV859" s="41">
        <f t="shared" si="296"/>
        <v>0.42929806714140384</v>
      </c>
      <c r="BW859">
        <v>113</v>
      </c>
      <c r="BX859">
        <v>151</v>
      </c>
      <c r="BY859">
        <v>166</v>
      </c>
      <c r="BZ859">
        <v>240</v>
      </c>
      <c r="CA859">
        <v>143</v>
      </c>
      <c r="CB859">
        <v>170</v>
      </c>
      <c r="CC859">
        <v>112</v>
      </c>
      <c r="CD859">
        <v>175</v>
      </c>
      <c r="CE859">
        <v>166</v>
      </c>
      <c r="CF859">
        <v>180</v>
      </c>
      <c r="CG859">
        <v>261</v>
      </c>
      <c r="CH859">
        <v>365</v>
      </c>
      <c r="CI859">
        <v>0</v>
      </c>
      <c r="CJ859">
        <v>0</v>
      </c>
      <c r="CK859">
        <v>4</v>
      </c>
      <c r="CL859">
        <v>2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2</v>
      </c>
      <c r="CT859">
        <v>4</v>
      </c>
      <c r="CU859">
        <v>0</v>
      </c>
      <c r="CV859">
        <v>11</v>
      </c>
      <c r="CW859">
        <v>0</v>
      </c>
      <c r="CX859">
        <v>5</v>
      </c>
      <c r="CY859">
        <v>6</v>
      </c>
      <c r="CZ859">
        <v>46</v>
      </c>
      <c r="DA859">
        <v>21</v>
      </c>
      <c r="DB859">
        <v>6</v>
      </c>
      <c r="DC859">
        <v>13</v>
      </c>
      <c r="DD859">
        <v>46</v>
      </c>
      <c r="DE859">
        <v>14</v>
      </c>
      <c r="DF859">
        <v>5</v>
      </c>
      <c r="DG859">
        <v>75</v>
      </c>
      <c r="DH859">
        <v>13</v>
      </c>
      <c r="DI859">
        <v>35</v>
      </c>
      <c r="DJ859">
        <v>13</v>
      </c>
      <c r="DK859">
        <v>13</v>
      </c>
      <c r="DL859">
        <v>0</v>
      </c>
      <c r="DM859">
        <v>35</v>
      </c>
      <c r="DN859">
        <v>35</v>
      </c>
      <c r="DO859">
        <v>0</v>
      </c>
      <c r="DP859" s="42">
        <f t="shared" si="297"/>
        <v>22</v>
      </c>
      <c r="DQ859" s="20">
        <v>20.253</v>
      </c>
      <c r="DR859">
        <v>13</v>
      </c>
      <c r="DS859">
        <v>0</v>
      </c>
      <c r="DT859">
        <v>0</v>
      </c>
      <c r="DU859">
        <v>0</v>
      </c>
      <c r="DV859">
        <v>0</v>
      </c>
      <c r="DW859">
        <v>1368</v>
      </c>
      <c r="DX859">
        <v>1221</v>
      </c>
      <c r="DY859">
        <v>1050</v>
      </c>
      <c r="DZ859">
        <v>955</v>
      </c>
      <c r="EA859">
        <v>777</v>
      </c>
      <c r="EB859">
        <v>680</v>
      </c>
      <c r="EC859">
        <v>77.239999999999995</v>
      </c>
      <c r="ED859">
        <v>64.02</v>
      </c>
      <c r="EE859">
        <v>80</v>
      </c>
      <c r="EF859">
        <v>61</v>
      </c>
      <c r="EG859" s="41">
        <f t="shared" si="298"/>
        <v>0.10296010296010295</v>
      </c>
      <c r="EH859" s="43">
        <f t="shared" si="299"/>
        <v>0.91029411764705881</v>
      </c>
      <c r="EI859" s="44">
        <f t="shared" si="300"/>
        <v>1.0132542206071617</v>
      </c>
      <c r="EJ859">
        <v>1365</v>
      </c>
      <c r="EK859">
        <v>1221</v>
      </c>
      <c r="EL859">
        <v>1051</v>
      </c>
      <c r="EM859">
        <v>954</v>
      </c>
      <c r="EN859">
        <v>777</v>
      </c>
      <c r="EO859">
        <v>678</v>
      </c>
      <c r="EP859">
        <v>80</v>
      </c>
      <c r="EQ859">
        <v>61</v>
      </c>
      <c r="ER859">
        <v>680</v>
      </c>
      <c r="ES859">
        <v>635</v>
      </c>
      <c r="ET859">
        <v>313</v>
      </c>
      <c r="EU859">
        <v>229</v>
      </c>
      <c r="EV859">
        <v>48</v>
      </c>
      <c r="EW859">
        <v>33</v>
      </c>
      <c r="EX859">
        <v>75</v>
      </c>
      <c r="EY859">
        <v>95</v>
      </c>
      <c r="EZ859">
        <v>3.9</v>
      </c>
      <c r="FA859">
        <v>2</v>
      </c>
      <c r="FB859">
        <v>5.9</v>
      </c>
      <c r="FC859" s="20">
        <v>55.19</v>
      </c>
      <c r="FD859" s="26">
        <f t="shared" si="301"/>
        <v>0.67304878048780481</v>
      </c>
      <c r="FE859">
        <v>6.6729000000000003</v>
      </c>
      <c r="FF859">
        <v>2.27</v>
      </c>
      <c r="FG859">
        <v>-0.37</v>
      </c>
      <c r="FH859">
        <v>1.9</v>
      </c>
      <c r="FI859">
        <v>2</v>
      </c>
      <c r="FJ859">
        <v>0</v>
      </c>
      <c r="FK859">
        <v>0</v>
      </c>
      <c r="FL859" s="42">
        <f t="shared" si="302"/>
        <v>121</v>
      </c>
      <c r="FM859" s="20">
        <f t="shared" si="303"/>
        <v>8.615384615384615</v>
      </c>
      <c r="FN859" s="41">
        <v>8.9686098700000008E-2</v>
      </c>
      <c r="FO859" s="20">
        <f t="shared" si="304"/>
        <v>49.4</v>
      </c>
      <c r="FP859" s="20">
        <f t="shared" si="305"/>
        <v>56.050600000000003</v>
      </c>
      <c r="FQ859" s="20">
        <f t="shared" si="306"/>
        <v>116.15334574575473</v>
      </c>
      <c r="FV859" t="s">
        <v>751</v>
      </c>
      <c r="FW859" s="45">
        <v>925000</v>
      </c>
      <c r="FX859" s="45">
        <v>925000</v>
      </c>
      <c r="FY859">
        <v>82</v>
      </c>
      <c r="FZ859">
        <v>20</v>
      </c>
      <c r="GA859">
        <v>32</v>
      </c>
      <c r="GB859">
        <v>52</v>
      </c>
      <c r="GC859">
        <v>10</v>
      </c>
      <c r="GD859">
        <v>26</v>
      </c>
      <c r="GE859">
        <v>180</v>
      </c>
      <c r="GF859">
        <v>1337</v>
      </c>
      <c r="GG859">
        <v>3.9</v>
      </c>
      <c r="GH859">
        <v>2</v>
      </c>
      <c r="GI859">
        <v>5.9</v>
      </c>
      <c r="GJ859" s="42">
        <f t="shared" si="307"/>
        <v>49.4</v>
      </c>
    </row>
    <row r="860" spans="1:192" x14ac:dyDescent="0.45">
      <c r="A860" s="40">
        <v>33906</v>
      </c>
      <c r="B860" t="s">
        <v>419</v>
      </c>
      <c r="C860" t="s">
        <v>145</v>
      </c>
      <c r="D860" t="s">
        <v>91</v>
      </c>
      <c r="E860" t="s">
        <v>91</v>
      </c>
      <c r="F860">
        <v>73</v>
      </c>
      <c r="G860">
        <v>196</v>
      </c>
      <c r="H860">
        <v>2012</v>
      </c>
      <c r="I860">
        <v>5</v>
      </c>
      <c r="J860">
        <v>151</v>
      </c>
      <c r="K860" t="s">
        <v>202</v>
      </c>
      <c r="L860">
        <v>2015</v>
      </c>
      <c r="M860">
        <v>25</v>
      </c>
      <c r="N860">
        <v>3</v>
      </c>
      <c r="O860">
        <v>8476525</v>
      </c>
      <c r="P860" t="s">
        <v>4132</v>
      </c>
      <c r="Q860" t="s">
        <v>4133</v>
      </c>
      <c r="R860" t="s">
        <v>391</v>
      </c>
      <c r="S860" t="s">
        <v>3749</v>
      </c>
      <c r="T860" t="s">
        <v>720</v>
      </c>
      <c r="U860" t="s">
        <v>917</v>
      </c>
      <c r="V860">
        <v>82</v>
      </c>
      <c r="W860">
        <v>10</v>
      </c>
      <c r="X860">
        <v>31</v>
      </c>
      <c r="Y860">
        <v>18</v>
      </c>
      <c r="Z860">
        <v>41</v>
      </c>
      <c r="AA860">
        <v>7</v>
      </c>
      <c r="AB860">
        <v>37</v>
      </c>
      <c r="AC860" s="26">
        <f t="shared" si="286"/>
        <v>0.5</v>
      </c>
      <c r="AD860" s="20">
        <f t="shared" si="287"/>
        <v>17.912621359223301</v>
      </c>
      <c r="AE860" s="20">
        <v>14.398</v>
      </c>
      <c r="AF860">
        <v>-4</v>
      </c>
      <c r="AG860">
        <v>10.4</v>
      </c>
      <c r="AH860">
        <v>53</v>
      </c>
      <c r="AI860">
        <v>1981</v>
      </c>
      <c r="AJ860">
        <v>95171</v>
      </c>
      <c r="AK860" s="20">
        <v>1586.1833333333</v>
      </c>
      <c r="AL860">
        <v>1585.15</v>
      </c>
      <c r="AM860">
        <v>1586</v>
      </c>
      <c r="AN860" s="26">
        <f t="shared" si="288"/>
        <v>19.34369918699187</v>
      </c>
      <c r="AO860">
        <v>32</v>
      </c>
      <c r="AP860" s="41">
        <f t="shared" si="289"/>
        <v>0.49397590361445781</v>
      </c>
      <c r="AQ860">
        <v>419</v>
      </c>
      <c r="AR860">
        <v>392</v>
      </c>
      <c r="AS860">
        <v>420</v>
      </c>
      <c r="AT860">
        <v>265</v>
      </c>
      <c r="AU860">
        <v>265</v>
      </c>
      <c r="AV860">
        <v>177</v>
      </c>
      <c r="AW860">
        <v>118</v>
      </c>
      <c r="AX860">
        <v>11</v>
      </c>
      <c r="AY860">
        <v>7</v>
      </c>
      <c r="AZ860">
        <v>27</v>
      </c>
      <c r="BA860" s="42">
        <f t="shared" si="290"/>
        <v>34</v>
      </c>
      <c r="BB860">
        <v>9.67</v>
      </c>
      <c r="BC860">
        <v>50.932200000000002</v>
      </c>
      <c r="BD860" s="20">
        <v>332.5</v>
      </c>
      <c r="BE860" s="20">
        <f t="shared" si="291"/>
        <v>751.5</v>
      </c>
      <c r="BF860" s="20">
        <f t="shared" si="292"/>
        <v>28.44525754660442</v>
      </c>
      <c r="BG860">
        <v>713</v>
      </c>
      <c r="BH860">
        <v>472</v>
      </c>
      <c r="BI860">
        <v>360</v>
      </c>
      <c r="BJ860" s="41">
        <f t="shared" si="293"/>
        <v>0.66449207828518175</v>
      </c>
      <c r="BK860">
        <v>165</v>
      </c>
      <c r="BL860">
        <v>165</v>
      </c>
      <c r="BM860">
        <v>119</v>
      </c>
      <c r="BN860" s="42">
        <f t="shared" si="294"/>
        <v>46</v>
      </c>
      <c r="BO860">
        <v>88</v>
      </c>
      <c r="BP860">
        <v>56</v>
      </c>
      <c r="BQ860">
        <v>35</v>
      </c>
      <c r="BR860">
        <v>64</v>
      </c>
      <c r="BS860" s="41">
        <f t="shared" si="295"/>
        <v>6.4064064064064064E-2</v>
      </c>
      <c r="BT860">
        <v>1</v>
      </c>
      <c r="BU860">
        <v>0</v>
      </c>
      <c r="BV860" s="41">
        <f t="shared" si="296"/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5</v>
      </c>
      <c r="CS860">
        <v>0</v>
      </c>
      <c r="CT860">
        <v>0</v>
      </c>
      <c r="CU860">
        <v>0</v>
      </c>
      <c r="CV860">
        <v>5</v>
      </c>
      <c r="CW860">
        <v>0</v>
      </c>
      <c r="CX860">
        <v>3</v>
      </c>
      <c r="CY860">
        <v>4</v>
      </c>
      <c r="CZ860">
        <v>81</v>
      </c>
      <c r="DA860">
        <v>1</v>
      </c>
      <c r="DB860">
        <v>4</v>
      </c>
      <c r="DC860">
        <v>82</v>
      </c>
      <c r="DD860">
        <v>15</v>
      </c>
      <c r="DE860">
        <v>0</v>
      </c>
      <c r="DF860">
        <v>0</v>
      </c>
      <c r="DG860">
        <v>75</v>
      </c>
      <c r="DH860">
        <v>24</v>
      </c>
      <c r="DI860">
        <v>18</v>
      </c>
      <c r="DJ860">
        <v>25</v>
      </c>
      <c r="DK860">
        <v>24</v>
      </c>
      <c r="DL860">
        <v>1</v>
      </c>
      <c r="DM860">
        <v>18</v>
      </c>
      <c r="DN860">
        <v>17</v>
      </c>
      <c r="DO860">
        <v>1</v>
      </c>
      <c r="DP860" s="42">
        <f t="shared" si="297"/>
        <v>-6</v>
      </c>
      <c r="DQ860" s="20">
        <v>-0.27200000000000002</v>
      </c>
      <c r="DR860">
        <v>23</v>
      </c>
      <c r="DS860">
        <v>1</v>
      </c>
      <c r="DT860">
        <v>0</v>
      </c>
      <c r="DU860">
        <v>0</v>
      </c>
      <c r="DV860">
        <v>0</v>
      </c>
      <c r="DW860">
        <v>1758</v>
      </c>
      <c r="DX860">
        <v>1214</v>
      </c>
      <c r="DY860">
        <v>1295</v>
      </c>
      <c r="DZ860">
        <v>935</v>
      </c>
      <c r="EA860">
        <v>920</v>
      </c>
      <c r="EB860">
        <v>677</v>
      </c>
      <c r="EC860">
        <v>83.99</v>
      </c>
      <c r="ED860">
        <v>60.64</v>
      </c>
      <c r="EE860">
        <v>83</v>
      </c>
      <c r="EF860">
        <v>68</v>
      </c>
      <c r="EG860" s="41">
        <f t="shared" si="298"/>
        <v>9.0217391304347833E-2</v>
      </c>
      <c r="EH860" s="43">
        <f t="shared" si="299"/>
        <v>0.89955686853766614</v>
      </c>
      <c r="EI860" s="44">
        <f t="shared" si="300"/>
        <v>0.98977425984201395</v>
      </c>
      <c r="EJ860">
        <v>1761</v>
      </c>
      <c r="EK860">
        <v>1218</v>
      </c>
      <c r="EL860">
        <v>1296</v>
      </c>
      <c r="EM860">
        <v>939</v>
      </c>
      <c r="EN860">
        <v>921</v>
      </c>
      <c r="EO860">
        <v>679</v>
      </c>
      <c r="EP860">
        <v>82</v>
      </c>
      <c r="EQ860">
        <v>70</v>
      </c>
      <c r="ER860">
        <v>860</v>
      </c>
      <c r="ES860">
        <v>585</v>
      </c>
      <c r="ET860">
        <v>301</v>
      </c>
      <c r="EU860">
        <v>229</v>
      </c>
      <c r="EV860">
        <v>43</v>
      </c>
      <c r="EW860">
        <v>45</v>
      </c>
      <c r="EX860">
        <v>96</v>
      </c>
      <c r="EY860">
        <v>90</v>
      </c>
      <c r="EZ860">
        <v>3.3</v>
      </c>
      <c r="FA860">
        <v>2.8</v>
      </c>
      <c r="FB860">
        <v>6.1</v>
      </c>
      <c r="FC860" s="20">
        <v>54.73</v>
      </c>
      <c r="FD860" s="26">
        <f t="shared" si="301"/>
        <v>0.66743902439024383</v>
      </c>
      <c r="FE860">
        <v>2.8643999999999998</v>
      </c>
      <c r="FF860">
        <v>0.15</v>
      </c>
      <c r="FG860">
        <v>0.56000000000000005</v>
      </c>
      <c r="FH860">
        <v>0.71</v>
      </c>
      <c r="FL860" s="42">
        <f t="shared" si="302"/>
        <v>283</v>
      </c>
      <c r="FM860" s="20">
        <f t="shared" si="303"/>
        <v>8.695652173913043</v>
      </c>
      <c r="FN860" s="41">
        <v>3.8759689899999998E-2</v>
      </c>
      <c r="FO860" s="20">
        <f t="shared" si="304"/>
        <v>35.700000000000003</v>
      </c>
      <c r="FP860" s="20">
        <f t="shared" si="305"/>
        <v>40.945599999999999</v>
      </c>
      <c r="FQ860" s="20">
        <f t="shared" si="306"/>
        <v>112.49408573321136</v>
      </c>
      <c r="FV860" t="s">
        <v>751</v>
      </c>
      <c r="FW860" s="45">
        <v>1100000</v>
      </c>
      <c r="FX860" s="45">
        <v>1000000</v>
      </c>
      <c r="FY860">
        <v>185</v>
      </c>
      <c r="FZ860">
        <v>19</v>
      </c>
      <c r="GA860">
        <v>51</v>
      </c>
      <c r="GB860">
        <v>70</v>
      </c>
      <c r="GC860">
        <v>-4</v>
      </c>
      <c r="GD860">
        <v>147</v>
      </c>
      <c r="GE860">
        <v>321</v>
      </c>
      <c r="GF860">
        <v>3214</v>
      </c>
      <c r="GG860">
        <v>5.6</v>
      </c>
      <c r="GH860">
        <v>6.3</v>
      </c>
      <c r="GI860">
        <v>11.9</v>
      </c>
      <c r="GJ860" s="42">
        <f t="shared" si="307"/>
        <v>35.700000000000003</v>
      </c>
    </row>
    <row r="861" spans="1:192" x14ac:dyDescent="0.45">
      <c r="A861" s="40">
        <v>31775</v>
      </c>
      <c r="B861" t="s">
        <v>3017</v>
      </c>
      <c r="C861" t="s">
        <v>2332</v>
      </c>
      <c r="D861" t="s">
        <v>107</v>
      </c>
      <c r="E861" t="s">
        <v>107</v>
      </c>
      <c r="F861">
        <v>71</v>
      </c>
      <c r="G861">
        <v>170</v>
      </c>
      <c r="K861" t="s">
        <v>202</v>
      </c>
      <c r="L861">
        <v>2015</v>
      </c>
      <c r="M861">
        <v>31</v>
      </c>
      <c r="N861">
        <v>3</v>
      </c>
      <c r="O861">
        <v>8478585</v>
      </c>
      <c r="P861" t="s">
        <v>4134</v>
      </c>
      <c r="Q861" t="s">
        <v>4135</v>
      </c>
      <c r="R861" t="s">
        <v>390</v>
      </c>
      <c r="S861" t="s">
        <v>797</v>
      </c>
      <c r="T861" t="s">
        <v>716</v>
      </c>
      <c r="U861" t="s">
        <v>343</v>
      </c>
      <c r="V861">
        <v>80</v>
      </c>
      <c r="W861">
        <v>15</v>
      </c>
      <c r="X861">
        <v>23</v>
      </c>
      <c r="Y861">
        <v>12</v>
      </c>
      <c r="Z861">
        <v>38</v>
      </c>
      <c r="AA861">
        <v>7</v>
      </c>
      <c r="AB861">
        <v>27</v>
      </c>
      <c r="AC861" s="26">
        <f t="shared" si="286"/>
        <v>0.47499999999999998</v>
      </c>
      <c r="AD861" s="20">
        <f t="shared" si="287"/>
        <v>4.0273972602739718</v>
      </c>
      <c r="AE861" s="20">
        <v>14.151999999999999</v>
      </c>
      <c r="AF861">
        <v>-15</v>
      </c>
      <c r="AG861">
        <v>7.6</v>
      </c>
      <c r="AH861">
        <v>28</v>
      </c>
      <c r="AI861">
        <v>1702</v>
      </c>
      <c r="AJ861">
        <v>74909</v>
      </c>
      <c r="AK861" s="20">
        <v>1248.4833333332999</v>
      </c>
      <c r="AL861">
        <v>1248.48</v>
      </c>
      <c r="AM861">
        <v>1248</v>
      </c>
      <c r="AN861" s="26">
        <f t="shared" si="288"/>
        <v>15.606041666666666</v>
      </c>
      <c r="AO861">
        <v>25.96</v>
      </c>
      <c r="AP861" s="41">
        <f t="shared" si="289"/>
        <v>0.61290322580645162</v>
      </c>
      <c r="AQ861">
        <v>247</v>
      </c>
      <c r="AR861">
        <v>247</v>
      </c>
      <c r="AS861">
        <v>247</v>
      </c>
      <c r="AT861">
        <v>202</v>
      </c>
      <c r="AU861">
        <v>202</v>
      </c>
      <c r="AV861">
        <v>135</v>
      </c>
      <c r="AW861">
        <v>170</v>
      </c>
      <c r="AX861">
        <v>91</v>
      </c>
      <c r="AY861">
        <v>7</v>
      </c>
      <c r="AZ861">
        <v>21</v>
      </c>
      <c r="BA861" s="42">
        <f t="shared" si="290"/>
        <v>28</v>
      </c>
      <c r="BB861">
        <v>18.97</v>
      </c>
      <c r="BC861">
        <v>23.466699999999999</v>
      </c>
      <c r="BD861" s="20">
        <v>275.10000000000002</v>
      </c>
      <c r="BE861" s="20">
        <f t="shared" si="291"/>
        <v>522.1</v>
      </c>
      <c r="BF861" s="20">
        <f t="shared" si="292"/>
        <v>25.091311034217611</v>
      </c>
      <c r="BG861">
        <v>536</v>
      </c>
      <c r="BH861">
        <v>332</v>
      </c>
      <c r="BI861">
        <v>282</v>
      </c>
      <c r="BJ861" s="41">
        <f t="shared" si="293"/>
        <v>0.65525672371638144</v>
      </c>
      <c r="BK861">
        <v>52</v>
      </c>
      <c r="BL861">
        <v>52</v>
      </c>
      <c r="BM861">
        <v>106</v>
      </c>
      <c r="BN861" s="42">
        <f t="shared" si="294"/>
        <v>-54</v>
      </c>
      <c r="BO861">
        <v>67</v>
      </c>
      <c r="BP861">
        <v>48</v>
      </c>
      <c r="BQ861">
        <v>54</v>
      </c>
      <c r="BR861">
        <v>27</v>
      </c>
      <c r="BS861" s="41">
        <f t="shared" si="295"/>
        <v>3.5573122529644272E-2</v>
      </c>
      <c r="BT861">
        <v>531</v>
      </c>
      <c r="BU861">
        <v>409</v>
      </c>
      <c r="BV861" s="41">
        <f t="shared" si="296"/>
        <v>0.56489361702127661</v>
      </c>
      <c r="BW861">
        <v>140</v>
      </c>
      <c r="BX861">
        <v>98</v>
      </c>
      <c r="BY861">
        <v>177</v>
      </c>
      <c r="BZ861">
        <v>109</v>
      </c>
      <c r="CA861">
        <v>214</v>
      </c>
      <c r="CB861">
        <v>202</v>
      </c>
      <c r="CC861">
        <v>158</v>
      </c>
      <c r="CD861">
        <v>136</v>
      </c>
      <c r="CE861">
        <v>169</v>
      </c>
      <c r="CF861">
        <v>130</v>
      </c>
      <c r="CG861">
        <v>324</v>
      </c>
      <c r="CH861">
        <v>240</v>
      </c>
      <c r="CI861">
        <v>0</v>
      </c>
      <c r="CJ861">
        <v>0</v>
      </c>
      <c r="CK861">
        <v>3</v>
      </c>
      <c r="CL861">
        <v>1</v>
      </c>
      <c r="CM861">
        <v>0</v>
      </c>
      <c r="CN861">
        <v>0</v>
      </c>
      <c r="CO861">
        <v>0</v>
      </c>
      <c r="CP861">
        <v>3</v>
      </c>
      <c r="CQ861">
        <v>1</v>
      </c>
      <c r="CR861">
        <v>0</v>
      </c>
      <c r="CS861">
        <v>0</v>
      </c>
      <c r="CT861">
        <v>4</v>
      </c>
      <c r="CU861">
        <v>0</v>
      </c>
      <c r="CV861">
        <v>7</v>
      </c>
      <c r="CW861">
        <v>0</v>
      </c>
      <c r="CX861">
        <v>5</v>
      </c>
      <c r="CY861">
        <v>2</v>
      </c>
      <c r="CZ861">
        <v>60</v>
      </c>
      <c r="DA861">
        <v>17</v>
      </c>
      <c r="DB861">
        <v>4</v>
      </c>
      <c r="DC861">
        <v>5</v>
      </c>
      <c r="DD861">
        <v>24</v>
      </c>
      <c r="DE861">
        <v>16</v>
      </c>
      <c r="DF861">
        <v>1</v>
      </c>
      <c r="DG861">
        <v>68</v>
      </c>
      <c r="DH861">
        <v>14</v>
      </c>
      <c r="DI861">
        <v>9</v>
      </c>
      <c r="DJ861">
        <v>14</v>
      </c>
      <c r="DK861">
        <v>14</v>
      </c>
      <c r="DL861">
        <v>0</v>
      </c>
      <c r="DM861">
        <v>9</v>
      </c>
      <c r="DN861">
        <v>9</v>
      </c>
      <c r="DO861">
        <v>0</v>
      </c>
      <c r="DP861" s="42">
        <f t="shared" si="297"/>
        <v>-5</v>
      </c>
      <c r="DQ861" s="20">
        <v>-3.653</v>
      </c>
      <c r="DR861">
        <v>14</v>
      </c>
      <c r="DS861">
        <v>0</v>
      </c>
      <c r="DT861">
        <v>0</v>
      </c>
      <c r="DU861">
        <v>0</v>
      </c>
      <c r="DV861">
        <v>0</v>
      </c>
      <c r="DW861">
        <v>1449</v>
      </c>
      <c r="DX861">
        <v>943</v>
      </c>
      <c r="DY861">
        <v>1070</v>
      </c>
      <c r="DZ861">
        <v>732</v>
      </c>
      <c r="EA861">
        <v>750</v>
      </c>
      <c r="EB861">
        <v>519</v>
      </c>
      <c r="EC861">
        <v>76.03</v>
      </c>
      <c r="ED861">
        <v>45.08</v>
      </c>
      <c r="EE861">
        <v>62</v>
      </c>
      <c r="EF861">
        <v>63</v>
      </c>
      <c r="EG861" s="41">
        <f t="shared" si="298"/>
        <v>8.2666666666666666E-2</v>
      </c>
      <c r="EH861" s="43">
        <f t="shared" si="299"/>
        <v>0.87861271676300579</v>
      </c>
      <c r="EI861" s="44">
        <f t="shared" si="300"/>
        <v>0.96127938342967245</v>
      </c>
      <c r="EJ861">
        <v>1450</v>
      </c>
      <c r="EK861">
        <v>940</v>
      </c>
      <c r="EL861">
        <v>1070</v>
      </c>
      <c r="EM861">
        <v>731</v>
      </c>
      <c r="EN861">
        <v>751</v>
      </c>
      <c r="EO861">
        <v>518</v>
      </c>
      <c r="EP861">
        <v>62</v>
      </c>
      <c r="EQ861">
        <v>63</v>
      </c>
      <c r="ER861">
        <v>730</v>
      </c>
      <c r="ES861">
        <v>465</v>
      </c>
      <c r="ET861">
        <v>298</v>
      </c>
      <c r="EU861">
        <v>176</v>
      </c>
      <c r="EV861">
        <v>41</v>
      </c>
      <c r="EW861">
        <v>28</v>
      </c>
      <c r="EX861">
        <v>66</v>
      </c>
      <c r="EY861">
        <v>74</v>
      </c>
      <c r="EZ861">
        <v>1.9</v>
      </c>
      <c r="FA861">
        <v>1</v>
      </c>
      <c r="FB861">
        <v>2.9</v>
      </c>
      <c r="FC861" s="20">
        <v>49.45</v>
      </c>
      <c r="FD861" s="26">
        <f t="shared" si="301"/>
        <v>0.61812500000000004</v>
      </c>
      <c r="FE861">
        <v>3.2907999999999999</v>
      </c>
      <c r="FF861">
        <v>0.25</v>
      </c>
      <c r="FG861">
        <v>0.75</v>
      </c>
      <c r="FH861">
        <v>1</v>
      </c>
      <c r="FI861">
        <v>1</v>
      </c>
      <c r="FJ861">
        <v>0</v>
      </c>
      <c r="FK861">
        <v>0</v>
      </c>
      <c r="FL861" s="42">
        <f t="shared" si="302"/>
        <v>107</v>
      </c>
      <c r="FM861" s="20">
        <f t="shared" si="303"/>
        <v>7.5714285714285712</v>
      </c>
      <c r="FN861" s="41">
        <v>7.3214285700000006E-2</v>
      </c>
      <c r="FO861" s="20">
        <f t="shared" si="304"/>
        <v>35.200000000000003</v>
      </c>
      <c r="FP861" s="20">
        <f t="shared" si="305"/>
        <v>37.269399999999997</v>
      </c>
      <c r="FQ861" s="20">
        <f t="shared" si="306"/>
        <v>114.95578623606305</v>
      </c>
      <c r="FR861">
        <v>4</v>
      </c>
      <c r="FS861" t="s">
        <v>189</v>
      </c>
      <c r="FT861">
        <v>195</v>
      </c>
      <c r="FV861" t="s">
        <v>711</v>
      </c>
      <c r="FW861" s="45">
        <v>1425000</v>
      </c>
      <c r="FX861" s="45">
        <v>1425000</v>
      </c>
      <c r="FY861">
        <v>153</v>
      </c>
      <c r="FZ861">
        <v>28</v>
      </c>
      <c r="GA861">
        <v>41</v>
      </c>
      <c r="GB861">
        <v>69</v>
      </c>
      <c r="GC861">
        <v>-22</v>
      </c>
      <c r="GD861">
        <v>52</v>
      </c>
      <c r="GE861">
        <v>213</v>
      </c>
      <c r="GF861">
        <v>2319</v>
      </c>
      <c r="GG861">
        <v>3.8</v>
      </c>
      <c r="GH861">
        <v>2.1</v>
      </c>
      <c r="GI861">
        <v>5.9</v>
      </c>
      <c r="GJ861" s="42">
        <f t="shared" si="307"/>
        <v>35.200000000000003</v>
      </c>
    </row>
    <row r="862" spans="1:192" x14ac:dyDescent="0.45">
      <c r="A862" s="40">
        <v>33234</v>
      </c>
      <c r="B862" t="s">
        <v>4136</v>
      </c>
      <c r="C862" t="s">
        <v>126</v>
      </c>
      <c r="D862" t="s">
        <v>91</v>
      </c>
      <c r="E862" t="s">
        <v>91</v>
      </c>
      <c r="F862">
        <v>69</v>
      </c>
      <c r="G862">
        <v>174</v>
      </c>
      <c r="K862" t="s">
        <v>202</v>
      </c>
      <c r="L862">
        <v>2012</v>
      </c>
      <c r="M862">
        <v>27</v>
      </c>
      <c r="N862">
        <v>5</v>
      </c>
      <c r="O862">
        <v>8476539</v>
      </c>
      <c r="P862" t="s">
        <v>4137</v>
      </c>
      <c r="Q862" t="s">
        <v>4138</v>
      </c>
      <c r="R862" t="s">
        <v>4139</v>
      </c>
      <c r="S862" t="s">
        <v>127</v>
      </c>
      <c r="T862" t="s">
        <v>716</v>
      </c>
      <c r="U862" t="s">
        <v>917</v>
      </c>
      <c r="V862">
        <v>77</v>
      </c>
      <c r="W862">
        <v>27</v>
      </c>
      <c r="X862">
        <v>48</v>
      </c>
      <c r="Y862">
        <v>33</v>
      </c>
      <c r="Z862">
        <v>75</v>
      </c>
      <c r="AA862">
        <v>2</v>
      </c>
      <c r="AB862">
        <v>3</v>
      </c>
      <c r="AC862" s="26">
        <f t="shared" si="286"/>
        <v>0.97402597402597402</v>
      </c>
      <c r="AD862" s="20">
        <f t="shared" si="287"/>
        <v>31.532258064516128</v>
      </c>
      <c r="AE862" s="20">
        <v>28.052</v>
      </c>
      <c r="AF862">
        <v>36</v>
      </c>
      <c r="AG862">
        <v>8.1</v>
      </c>
      <c r="AH862">
        <v>40</v>
      </c>
      <c r="AI862">
        <v>1551</v>
      </c>
      <c r="AJ862">
        <v>80871</v>
      </c>
      <c r="AK862" s="20">
        <v>1347.85</v>
      </c>
      <c r="AL862">
        <v>1347.85</v>
      </c>
      <c r="AM862">
        <v>1348</v>
      </c>
      <c r="AN862" s="26">
        <f t="shared" si="288"/>
        <v>17.504545454545454</v>
      </c>
      <c r="AO862">
        <v>28.92</v>
      </c>
      <c r="AP862" s="41">
        <f t="shared" si="289"/>
        <v>0.72115384615384615</v>
      </c>
      <c r="AQ862">
        <v>467</v>
      </c>
      <c r="AR862">
        <v>469</v>
      </c>
      <c r="AS862">
        <v>469</v>
      </c>
      <c r="AT862">
        <v>349</v>
      </c>
      <c r="AU862">
        <v>350</v>
      </c>
      <c r="AV862">
        <v>268</v>
      </c>
      <c r="AW862">
        <v>233</v>
      </c>
      <c r="AX862">
        <v>69</v>
      </c>
      <c r="AY862">
        <v>13</v>
      </c>
      <c r="AZ862">
        <v>33</v>
      </c>
      <c r="BA862" s="42">
        <f t="shared" si="290"/>
        <v>46</v>
      </c>
      <c r="BB862">
        <v>26</v>
      </c>
      <c r="BC862">
        <v>32.205199999999998</v>
      </c>
      <c r="BD862" s="20">
        <v>488.8</v>
      </c>
      <c r="BE862" s="20">
        <f t="shared" si="291"/>
        <v>955.8</v>
      </c>
      <c r="BF862" s="20">
        <f t="shared" si="292"/>
        <v>42.54776124939719</v>
      </c>
      <c r="BG862">
        <v>586</v>
      </c>
      <c r="BH862">
        <v>489</v>
      </c>
      <c r="BI862">
        <v>363</v>
      </c>
      <c r="BJ862" s="41">
        <f t="shared" si="293"/>
        <v>0.61749209694415175</v>
      </c>
      <c r="BK862">
        <v>99</v>
      </c>
      <c r="BL862">
        <v>99</v>
      </c>
      <c r="BM862">
        <v>88</v>
      </c>
      <c r="BN862" s="42">
        <f t="shared" si="294"/>
        <v>11</v>
      </c>
      <c r="BO862">
        <v>82</v>
      </c>
      <c r="BP862">
        <v>48</v>
      </c>
      <c r="BQ862">
        <v>59</v>
      </c>
      <c r="BR862">
        <v>26</v>
      </c>
      <c r="BS862" s="41">
        <f t="shared" si="295"/>
        <v>3.0232558139534883E-2</v>
      </c>
      <c r="BT862">
        <v>264</v>
      </c>
      <c r="BU862">
        <v>343</v>
      </c>
      <c r="BV862" s="41">
        <f t="shared" si="296"/>
        <v>0.43492586490939045</v>
      </c>
      <c r="BW862">
        <v>55</v>
      </c>
      <c r="BX862">
        <v>66</v>
      </c>
      <c r="BY862">
        <v>97</v>
      </c>
      <c r="BZ862">
        <v>123</v>
      </c>
      <c r="CA862">
        <v>112</v>
      </c>
      <c r="CB862">
        <v>154</v>
      </c>
      <c r="CC862">
        <v>77</v>
      </c>
      <c r="CD862">
        <v>71</v>
      </c>
      <c r="CE862">
        <v>85</v>
      </c>
      <c r="CF862">
        <v>126</v>
      </c>
      <c r="CG862">
        <v>153</v>
      </c>
      <c r="CH862">
        <v>213</v>
      </c>
      <c r="CI862">
        <v>0</v>
      </c>
      <c r="CJ862">
        <v>2</v>
      </c>
      <c r="CK862">
        <v>1</v>
      </c>
      <c r="CL862">
        <v>6</v>
      </c>
      <c r="CM862">
        <v>4</v>
      </c>
      <c r="CN862">
        <v>0</v>
      </c>
      <c r="CO862">
        <v>0</v>
      </c>
      <c r="CP862">
        <v>1</v>
      </c>
      <c r="CQ862">
        <v>1</v>
      </c>
      <c r="CR862">
        <v>2</v>
      </c>
      <c r="CS862">
        <v>5</v>
      </c>
      <c r="CT862">
        <v>0</v>
      </c>
      <c r="CU862">
        <v>0</v>
      </c>
      <c r="CV862">
        <v>18</v>
      </c>
      <c r="CW862">
        <v>1</v>
      </c>
      <c r="CX862">
        <v>5</v>
      </c>
      <c r="CY862">
        <v>15</v>
      </c>
      <c r="CZ862">
        <v>61</v>
      </c>
      <c r="DA862">
        <v>11</v>
      </c>
      <c r="DB862">
        <v>3</v>
      </c>
      <c r="DC862">
        <v>24</v>
      </c>
      <c r="DD862">
        <v>28</v>
      </c>
      <c r="DE862">
        <v>7</v>
      </c>
      <c r="DF862">
        <v>4</v>
      </c>
      <c r="DG862">
        <v>191</v>
      </c>
      <c r="DH862">
        <v>20</v>
      </c>
      <c r="DI862">
        <v>19</v>
      </c>
      <c r="DJ862">
        <v>18</v>
      </c>
      <c r="DK862">
        <v>18</v>
      </c>
      <c r="DL862">
        <v>0</v>
      </c>
      <c r="DM862">
        <v>18</v>
      </c>
      <c r="DN862">
        <v>18</v>
      </c>
      <c r="DO862">
        <v>0</v>
      </c>
      <c r="DP862" s="42">
        <f t="shared" si="297"/>
        <v>-1</v>
      </c>
      <c r="DQ862" s="20">
        <v>-3.4769999999999999</v>
      </c>
      <c r="DR862">
        <v>20</v>
      </c>
      <c r="DS862">
        <v>0</v>
      </c>
      <c r="DT862">
        <v>0</v>
      </c>
      <c r="DU862">
        <v>0</v>
      </c>
      <c r="DV862">
        <v>0</v>
      </c>
      <c r="DW862">
        <v>1602</v>
      </c>
      <c r="DX862">
        <v>1100</v>
      </c>
      <c r="DY862">
        <v>1194</v>
      </c>
      <c r="DZ862">
        <v>834</v>
      </c>
      <c r="EA862">
        <v>875</v>
      </c>
      <c r="EB862">
        <v>584</v>
      </c>
      <c r="EC862">
        <v>84.61</v>
      </c>
      <c r="ED862">
        <v>51.51</v>
      </c>
      <c r="EE862">
        <v>104</v>
      </c>
      <c r="EF862">
        <v>43</v>
      </c>
      <c r="EG862" s="41">
        <f t="shared" si="298"/>
        <v>0.11885714285714286</v>
      </c>
      <c r="EH862" s="43">
        <f t="shared" si="299"/>
        <v>0.92636986301369861</v>
      </c>
      <c r="EI862" s="44">
        <f t="shared" si="300"/>
        <v>1.0452270058708415</v>
      </c>
      <c r="EJ862">
        <v>1602</v>
      </c>
      <c r="EK862">
        <v>1098</v>
      </c>
      <c r="EL862">
        <v>1192</v>
      </c>
      <c r="EM862">
        <v>832</v>
      </c>
      <c r="EN862">
        <v>875</v>
      </c>
      <c r="EO862">
        <v>580</v>
      </c>
      <c r="EP862">
        <v>104</v>
      </c>
      <c r="EQ862">
        <v>43</v>
      </c>
      <c r="ER862">
        <v>803</v>
      </c>
      <c r="ES862">
        <v>535</v>
      </c>
      <c r="ET862">
        <v>282</v>
      </c>
      <c r="EU862">
        <v>210</v>
      </c>
      <c r="EV862">
        <v>51</v>
      </c>
      <c r="EW862">
        <v>27</v>
      </c>
      <c r="EX862">
        <v>75</v>
      </c>
      <c r="EY862">
        <v>85</v>
      </c>
      <c r="EZ862">
        <v>6.9</v>
      </c>
      <c r="FA862">
        <v>2.8</v>
      </c>
      <c r="FB862">
        <v>9.6</v>
      </c>
      <c r="FC862" s="20">
        <v>82.14</v>
      </c>
      <c r="FD862" s="26">
        <f t="shared" si="301"/>
        <v>1.0667532467532468</v>
      </c>
      <c r="FE862">
        <v>11.9551</v>
      </c>
      <c r="FF862">
        <v>0.72</v>
      </c>
      <c r="FG862">
        <v>0.01</v>
      </c>
      <c r="FH862">
        <v>0.73</v>
      </c>
      <c r="FI862">
        <v>4</v>
      </c>
      <c r="FJ862">
        <v>0</v>
      </c>
      <c r="FK862">
        <v>0</v>
      </c>
      <c r="FL862" s="42">
        <f t="shared" si="302"/>
        <v>165</v>
      </c>
      <c r="FM862" s="20">
        <f t="shared" si="303"/>
        <v>7.9</v>
      </c>
      <c r="FN862" s="41">
        <v>0.11930807780000001</v>
      </c>
      <c r="FO862" s="20">
        <f t="shared" si="304"/>
        <v>71</v>
      </c>
      <c r="FP862" s="20">
        <f t="shared" si="305"/>
        <v>74.304599999999994</v>
      </c>
      <c r="FQ862" s="20">
        <f t="shared" si="306"/>
        <v>120.28044663723708</v>
      </c>
      <c r="FR862">
        <v>5</v>
      </c>
      <c r="FS862" t="s">
        <v>2897</v>
      </c>
      <c r="FT862">
        <v>204</v>
      </c>
      <c r="FV862" t="s">
        <v>711</v>
      </c>
      <c r="FW862" s="45">
        <v>750000</v>
      </c>
      <c r="FX862" s="45">
        <v>750000</v>
      </c>
      <c r="FY862">
        <v>201</v>
      </c>
      <c r="FZ862">
        <v>65</v>
      </c>
      <c r="GA862">
        <v>80</v>
      </c>
      <c r="GB862">
        <v>145</v>
      </c>
      <c r="GC862">
        <v>5</v>
      </c>
      <c r="GD862">
        <v>95</v>
      </c>
      <c r="GE862">
        <v>545</v>
      </c>
      <c r="GF862">
        <v>3206</v>
      </c>
      <c r="GG862">
        <v>13.8</v>
      </c>
      <c r="GH862">
        <v>3.8</v>
      </c>
      <c r="GI862">
        <v>17.600000000000001</v>
      </c>
      <c r="GJ862" s="42">
        <f t="shared" si="307"/>
        <v>71</v>
      </c>
    </row>
    <row r="863" spans="1:192" x14ac:dyDescent="0.45">
      <c r="A863" s="40">
        <v>30999</v>
      </c>
      <c r="B863" t="s">
        <v>4140</v>
      </c>
      <c r="C863" t="s">
        <v>163</v>
      </c>
      <c r="D863" t="s">
        <v>91</v>
      </c>
      <c r="E863" t="s">
        <v>91</v>
      </c>
      <c r="F863">
        <v>73</v>
      </c>
      <c r="G863">
        <v>218</v>
      </c>
      <c r="K863" t="s">
        <v>92</v>
      </c>
      <c r="L863">
        <v>2008</v>
      </c>
      <c r="M863">
        <v>33</v>
      </c>
      <c r="N863">
        <v>10</v>
      </c>
      <c r="O863">
        <v>8474520</v>
      </c>
      <c r="P863" t="s">
        <v>4141</v>
      </c>
      <c r="Q863" t="s">
        <v>4142</v>
      </c>
      <c r="R863" t="s">
        <v>4143</v>
      </c>
      <c r="S863" t="s">
        <v>321</v>
      </c>
      <c r="T863" t="s">
        <v>720</v>
      </c>
      <c r="U863" t="s">
        <v>917</v>
      </c>
      <c r="V863">
        <v>8</v>
      </c>
      <c r="W863">
        <v>0</v>
      </c>
      <c r="X863">
        <v>1</v>
      </c>
      <c r="Y863">
        <v>0</v>
      </c>
      <c r="Z863">
        <v>1</v>
      </c>
      <c r="AA863">
        <v>28</v>
      </c>
      <c r="AB863">
        <v>77</v>
      </c>
      <c r="AC863" s="26">
        <f t="shared" si="286"/>
        <v>0.125</v>
      </c>
      <c r="AD863" s="20">
        <f t="shared" si="287"/>
        <v>-1.3849056603773584</v>
      </c>
      <c r="AE863" s="20">
        <v>0.30299999999999999</v>
      </c>
      <c r="AF863">
        <v>-2</v>
      </c>
      <c r="AG863">
        <v>-1</v>
      </c>
      <c r="AH863">
        <v>4</v>
      </c>
      <c r="AI863">
        <v>191</v>
      </c>
      <c r="AJ863">
        <v>9152</v>
      </c>
      <c r="AK863" s="20">
        <v>152.53333333333001</v>
      </c>
      <c r="AL863">
        <v>152.53</v>
      </c>
      <c r="AM863">
        <v>153</v>
      </c>
      <c r="AN863" s="26">
        <f t="shared" si="288"/>
        <v>19.066666666666666</v>
      </c>
      <c r="AO863">
        <v>31.78</v>
      </c>
      <c r="AP863" s="41">
        <f t="shared" si="289"/>
        <v>0.2</v>
      </c>
      <c r="AQ863">
        <v>15</v>
      </c>
      <c r="AR863">
        <v>15</v>
      </c>
      <c r="AS863">
        <v>15</v>
      </c>
      <c r="AT863">
        <v>9</v>
      </c>
      <c r="AU863">
        <v>9</v>
      </c>
      <c r="AV863">
        <v>7</v>
      </c>
      <c r="AW863">
        <v>4</v>
      </c>
      <c r="AX863">
        <v>0</v>
      </c>
      <c r="AY863">
        <v>0</v>
      </c>
      <c r="AZ863">
        <v>1</v>
      </c>
      <c r="BA863" s="42">
        <f t="shared" si="290"/>
        <v>1</v>
      </c>
      <c r="BB863">
        <v>0.18</v>
      </c>
      <c r="BC863">
        <v>54</v>
      </c>
      <c r="BD863" s="20">
        <v>0</v>
      </c>
      <c r="BE863" s="20">
        <f t="shared" si="291"/>
        <v>15</v>
      </c>
      <c r="BF863" s="20">
        <f t="shared" si="292"/>
        <v>5.900478594374877</v>
      </c>
      <c r="BG863">
        <v>48</v>
      </c>
      <c r="BH863">
        <v>58</v>
      </c>
      <c r="BI863">
        <v>58</v>
      </c>
      <c r="BJ863" s="41">
        <f t="shared" si="293"/>
        <v>0.45283018867924529</v>
      </c>
      <c r="BK863">
        <v>7</v>
      </c>
      <c r="BL863">
        <v>7</v>
      </c>
      <c r="BM863">
        <v>13</v>
      </c>
      <c r="BN863" s="42">
        <f t="shared" si="294"/>
        <v>-6</v>
      </c>
      <c r="BO863">
        <v>2</v>
      </c>
      <c r="BP863">
        <v>7</v>
      </c>
      <c r="BQ863">
        <v>3</v>
      </c>
      <c r="BR863">
        <v>23</v>
      </c>
      <c r="BS863" s="41">
        <f t="shared" si="295"/>
        <v>0.16666666666666666</v>
      </c>
      <c r="BT863">
        <v>0</v>
      </c>
      <c r="BU863">
        <v>0</v>
      </c>
      <c r="BV863" s="41">
        <f t="shared" si="296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</v>
      </c>
      <c r="DB863">
        <v>0</v>
      </c>
      <c r="DC863">
        <v>3</v>
      </c>
      <c r="DD863">
        <v>0</v>
      </c>
      <c r="DE863">
        <v>0</v>
      </c>
      <c r="DF863">
        <v>0</v>
      </c>
      <c r="DG863">
        <v>4</v>
      </c>
      <c r="DH863">
        <v>2</v>
      </c>
      <c r="DI863">
        <v>0</v>
      </c>
      <c r="DJ863">
        <v>2</v>
      </c>
      <c r="DK863">
        <v>2</v>
      </c>
      <c r="DL863">
        <v>0</v>
      </c>
      <c r="DM863">
        <v>0</v>
      </c>
      <c r="DN863">
        <v>0</v>
      </c>
      <c r="DO863">
        <v>0</v>
      </c>
      <c r="DP863" s="42">
        <f t="shared" si="297"/>
        <v>-2</v>
      </c>
      <c r="DQ863" s="20">
        <v>-1.403</v>
      </c>
      <c r="DR863">
        <v>2</v>
      </c>
      <c r="DS863">
        <v>0</v>
      </c>
      <c r="DT863">
        <v>0</v>
      </c>
      <c r="DU863">
        <v>0</v>
      </c>
      <c r="DV863">
        <v>0</v>
      </c>
      <c r="DW863">
        <v>135</v>
      </c>
      <c r="DX863">
        <v>161</v>
      </c>
      <c r="DY863">
        <v>96</v>
      </c>
      <c r="DZ863">
        <v>115</v>
      </c>
      <c r="EA863">
        <v>67</v>
      </c>
      <c r="EB863">
        <v>79</v>
      </c>
      <c r="EC863">
        <v>5.87</v>
      </c>
      <c r="ED863">
        <v>7.33</v>
      </c>
      <c r="EE863">
        <v>5</v>
      </c>
      <c r="EF863">
        <v>7</v>
      </c>
      <c r="EG863" s="41">
        <f t="shared" si="298"/>
        <v>7.4626865671641784E-2</v>
      </c>
      <c r="EH863" s="43">
        <f t="shared" si="299"/>
        <v>0.91139240506329111</v>
      </c>
      <c r="EI863" s="44">
        <f t="shared" si="300"/>
        <v>0.9860192707349329</v>
      </c>
      <c r="EJ863">
        <v>133</v>
      </c>
      <c r="EK863">
        <v>161</v>
      </c>
      <c r="EL863">
        <v>94</v>
      </c>
      <c r="EM863">
        <v>115</v>
      </c>
      <c r="EN863">
        <v>66</v>
      </c>
      <c r="EO863">
        <v>79</v>
      </c>
      <c r="EP863">
        <v>5</v>
      </c>
      <c r="EQ863">
        <v>7</v>
      </c>
      <c r="ER863">
        <v>62</v>
      </c>
      <c r="ES863">
        <v>80</v>
      </c>
      <c r="ET863">
        <v>18</v>
      </c>
      <c r="EU863">
        <v>33</v>
      </c>
      <c r="EV863">
        <v>1</v>
      </c>
      <c r="EW863">
        <v>6</v>
      </c>
      <c r="EX863">
        <v>13</v>
      </c>
      <c r="EY863">
        <v>11</v>
      </c>
      <c r="EZ863">
        <v>-0.1</v>
      </c>
      <c r="FA863">
        <v>0.1</v>
      </c>
      <c r="FB863">
        <v>0.1</v>
      </c>
      <c r="FC863" s="20">
        <v>0.98</v>
      </c>
      <c r="FD863" s="26">
        <f t="shared" si="301"/>
        <v>0.1225</v>
      </c>
      <c r="FE863">
        <v>2.4500000000000001E-2</v>
      </c>
      <c r="FF863">
        <v>-0.18</v>
      </c>
      <c r="FG863">
        <v>-0.05</v>
      </c>
      <c r="FH863">
        <v>-0.24</v>
      </c>
      <c r="FL863" s="42">
        <f t="shared" si="302"/>
        <v>34</v>
      </c>
      <c r="FM863" s="20">
        <f t="shared" si="303"/>
        <v>5</v>
      </c>
      <c r="FN863" s="41">
        <v>0</v>
      </c>
      <c r="FO863" s="20">
        <f t="shared" si="304"/>
        <v>0.6</v>
      </c>
      <c r="FP863" s="20">
        <f t="shared" si="305"/>
        <v>0.71940000000000004</v>
      </c>
      <c r="FQ863" s="20">
        <f t="shared" si="306"/>
        <v>116.43611092899756</v>
      </c>
      <c r="FV863" t="s">
        <v>711</v>
      </c>
      <c r="FW863" s="45">
        <v>2500000</v>
      </c>
      <c r="FX863" s="45">
        <v>4600000</v>
      </c>
      <c r="FY863">
        <v>538</v>
      </c>
      <c r="FZ863">
        <v>48</v>
      </c>
      <c r="GA863">
        <v>111</v>
      </c>
      <c r="GB863">
        <v>159</v>
      </c>
      <c r="GC863">
        <v>35</v>
      </c>
      <c r="GD863">
        <v>221</v>
      </c>
      <c r="GE863">
        <v>896</v>
      </c>
      <c r="GF863">
        <v>10949</v>
      </c>
      <c r="GG863">
        <v>10</v>
      </c>
      <c r="GH863">
        <v>27.9</v>
      </c>
      <c r="GI863">
        <v>37.9</v>
      </c>
      <c r="GJ863" s="42">
        <f t="shared" si="307"/>
        <v>0.6</v>
      </c>
    </row>
    <row r="864" spans="1:192" x14ac:dyDescent="0.45">
      <c r="A864" s="40">
        <v>33435</v>
      </c>
      <c r="B864" t="s">
        <v>4144</v>
      </c>
      <c r="C864" t="s">
        <v>362</v>
      </c>
      <c r="D864" t="s">
        <v>107</v>
      </c>
      <c r="E864" t="s">
        <v>107</v>
      </c>
      <c r="F864">
        <v>73</v>
      </c>
      <c r="G864">
        <v>194</v>
      </c>
      <c r="K864" t="s">
        <v>92</v>
      </c>
      <c r="L864">
        <v>2013</v>
      </c>
      <c r="M864">
        <v>26</v>
      </c>
      <c r="N864">
        <v>5</v>
      </c>
      <c r="O864">
        <v>8477220</v>
      </c>
      <c r="P864" t="s">
        <v>4145</v>
      </c>
      <c r="Q864" t="s">
        <v>4146</v>
      </c>
      <c r="R864" t="s">
        <v>4147</v>
      </c>
      <c r="S864" t="s">
        <v>1229</v>
      </c>
      <c r="T864" t="s">
        <v>720</v>
      </c>
      <c r="U864" t="s">
        <v>917</v>
      </c>
      <c r="V864">
        <v>76</v>
      </c>
      <c r="W864">
        <v>5</v>
      </c>
      <c r="X864">
        <v>31</v>
      </c>
      <c r="Y864">
        <v>14</v>
      </c>
      <c r="Z864">
        <v>36</v>
      </c>
      <c r="AA864">
        <v>9</v>
      </c>
      <c r="AB864">
        <v>42</v>
      </c>
      <c r="AC864" s="26">
        <f t="shared" si="286"/>
        <v>0.47368421052631576</v>
      </c>
      <c r="AD864" s="20">
        <f t="shared" si="287"/>
        <v>19.66</v>
      </c>
      <c r="AE864" s="20">
        <v>11.898</v>
      </c>
      <c r="AF864">
        <v>19</v>
      </c>
      <c r="AG864">
        <v>2.8</v>
      </c>
      <c r="AH864">
        <v>16</v>
      </c>
      <c r="AI864">
        <v>2065</v>
      </c>
      <c r="AJ864">
        <v>101419</v>
      </c>
      <c r="AK864" s="20">
        <v>1690.3166666667</v>
      </c>
      <c r="AL864">
        <v>1690.23</v>
      </c>
      <c r="AM864">
        <v>1690</v>
      </c>
      <c r="AN864" s="26">
        <f t="shared" si="288"/>
        <v>22.241008771929824</v>
      </c>
      <c r="AO864">
        <v>36.630000000000003</v>
      </c>
      <c r="AP864" s="41">
        <f t="shared" si="289"/>
        <v>0.36734693877551022</v>
      </c>
      <c r="AQ864">
        <v>255</v>
      </c>
      <c r="AR864">
        <v>255</v>
      </c>
      <c r="AS864">
        <v>255</v>
      </c>
      <c r="AT864">
        <v>161</v>
      </c>
      <c r="AU864">
        <v>161</v>
      </c>
      <c r="AV864">
        <v>103</v>
      </c>
      <c r="AW864">
        <v>79</v>
      </c>
      <c r="AX864">
        <v>16</v>
      </c>
      <c r="AY864">
        <v>4</v>
      </c>
      <c r="AZ864">
        <v>13</v>
      </c>
      <c r="BA864" s="42">
        <f t="shared" si="290"/>
        <v>17</v>
      </c>
      <c r="BB864">
        <v>7.24</v>
      </c>
      <c r="BC864">
        <v>52.466000000000001</v>
      </c>
      <c r="BD864" s="20">
        <v>236.9</v>
      </c>
      <c r="BE864" s="20">
        <f t="shared" si="291"/>
        <v>491.9</v>
      </c>
      <c r="BF864" s="20">
        <f t="shared" si="292"/>
        <v>17.461528904350295</v>
      </c>
      <c r="BG864">
        <v>549</v>
      </c>
      <c r="BH864">
        <v>583</v>
      </c>
      <c r="BI864">
        <v>584</v>
      </c>
      <c r="BJ864" s="41">
        <f t="shared" si="293"/>
        <v>0.48455428067078554</v>
      </c>
      <c r="BK864">
        <v>41</v>
      </c>
      <c r="BL864">
        <v>41</v>
      </c>
      <c r="BM864">
        <v>69</v>
      </c>
      <c r="BN864" s="42">
        <f t="shared" si="294"/>
        <v>-28</v>
      </c>
      <c r="BO864">
        <v>58</v>
      </c>
      <c r="BP864">
        <v>57</v>
      </c>
      <c r="BQ864">
        <v>57</v>
      </c>
      <c r="BR864">
        <v>121</v>
      </c>
      <c r="BS864" s="41">
        <f t="shared" si="295"/>
        <v>8.8256746900072944E-2</v>
      </c>
      <c r="BT864">
        <v>0</v>
      </c>
      <c r="BU864">
        <v>1</v>
      </c>
      <c r="BV864" s="41">
        <f t="shared" si="296"/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0</v>
      </c>
      <c r="CT864">
        <v>0</v>
      </c>
      <c r="CU864">
        <v>0</v>
      </c>
      <c r="CV864">
        <v>3</v>
      </c>
      <c r="CW864">
        <v>0</v>
      </c>
      <c r="CX864">
        <v>1</v>
      </c>
      <c r="CY864">
        <v>6</v>
      </c>
      <c r="CZ864">
        <v>51</v>
      </c>
      <c r="DA864">
        <v>4</v>
      </c>
      <c r="DB864">
        <v>1</v>
      </c>
      <c r="DC864">
        <v>30</v>
      </c>
      <c r="DD864">
        <v>7</v>
      </c>
      <c r="DE864">
        <v>0</v>
      </c>
      <c r="DF864">
        <v>0</v>
      </c>
      <c r="DG864">
        <v>61</v>
      </c>
      <c r="DH864">
        <v>8</v>
      </c>
      <c r="DI864">
        <v>9</v>
      </c>
      <c r="DJ864">
        <v>8</v>
      </c>
      <c r="DK864">
        <v>8</v>
      </c>
      <c r="DL864">
        <v>0</v>
      </c>
      <c r="DM864">
        <v>8</v>
      </c>
      <c r="DN864">
        <v>8</v>
      </c>
      <c r="DO864">
        <v>0</v>
      </c>
      <c r="DP864" s="42">
        <f t="shared" si="297"/>
        <v>1</v>
      </c>
      <c r="DQ864" s="20">
        <v>7.7859999999999996</v>
      </c>
      <c r="DR864">
        <v>8</v>
      </c>
      <c r="DS864">
        <v>0</v>
      </c>
      <c r="DT864">
        <v>0</v>
      </c>
      <c r="DU864">
        <v>0</v>
      </c>
      <c r="DV864">
        <v>0</v>
      </c>
      <c r="DW864">
        <v>1692</v>
      </c>
      <c r="DX864">
        <v>1688</v>
      </c>
      <c r="DY864">
        <v>1236</v>
      </c>
      <c r="DZ864">
        <v>1250</v>
      </c>
      <c r="EA864">
        <v>887</v>
      </c>
      <c r="EB864">
        <v>889</v>
      </c>
      <c r="EC864">
        <v>84.78</v>
      </c>
      <c r="ED864">
        <v>82.74</v>
      </c>
      <c r="EE864">
        <v>98</v>
      </c>
      <c r="EF864">
        <v>78</v>
      </c>
      <c r="EG864" s="41">
        <f t="shared" si="298"/>
        <v>0.1104847801578354</v>
      </c>
      <c r="EH864" s="43">
        <f t="shared" si="299"/>
        <v>0.91226096737907758</v>
      </c>
      <c r="EI864" s="44">
        <f t="shared" si="300"/>
        <v>1.0227457475369131</v>
      </c>
      <c r="EJ864">
        <v>1687</v>
      </c>
      <c r="EK864">
        <v>1688</v>
      </c>
      <c r="EL864">
        <v>1227</v>
      </c>
      <c r="EM864">
        <v>1250</v>
      </c>
      <c r="EN864">
        <v>881</v>
      </c>
      <c r="EO864">
        <v>890</v>
      </c>
      <c r="EP864">
        <v>98</v>
      </c>
      <c r="EQ864">
        <v>77</v>
      </c>
      <c r="ER864">
        <v>861</v>
      </c>
      <c r="ES864">
        <v>830</v>
      </c>
      <c r="ET864">
        <v>296</v>
      </c>
      <c r="EU864">
        <v>299</v>
      </c>
      <c r="EV864">
        <v>44</v>
      </c>
      <c r="EW864">
        <v>49</v>
      </c>
      <c r="EX864">
        <v>75</v>
      </c>
      <c r="EY864">
        <v>89</v>
      </c>
      <c r="EZ864">
        <v>2.2000000000000002</v>
      </c>
      <c r="FA864">
        <v>4.8</v>
      </c>
      <c r="FB864">
        <v>7</v>
      </c>
      <c r="FC864" s="20">
        <v>38.56</v>
      </c>
      <c r="FD864" s="26">
        <f t="shared" si="301"/>
        <v>0.50736842105263158</v>
      </c>
      <c r="FE864">
        <v>1.6809000000000001</v>
      </c>
      <c r="FF864">
        <v>0.35</v>
      </c>
      <c r="FG864">
        <v>0.26</v>
      </c>
      <c r="FH864">
        <v>0.61</v>
      </c>
      <c r="FL864" s="42">
        <f t="shared" si="302"/>
        <v>178</v>
      </c>
      <c r="FM864" s="20">
        <f t="shared" si="303"/>
        <v>12.25</v>
      </c>
      <c r="FN864" s="41">
        <v>2.0512307400000002E-2</v>
      </c>
      <c r="FO864" s="20">
        <f t="shared" si="304"/>
        <v>34.4</v>
      </c>
      <c r="FP864" s="20">
        <f t="shared" si="305"/>
        <v>37.557200000000002</v>
      </c>
      <c r="FQ864" s="20">
        <f t="shared" si="306"/>
        <v>119.98367086136206</v>
      </c>
      <c r="FR864">
        <v>4</v>
      </c>
      <c r="FS864" t="s">
        <v>314</v>
      </c>
      <c r="FT864">
        <v>109</v>
      </c>
      <c r="FV864" t="s">
        <v>711</v>
      </c>
      <c r="FW864" s="45">
        <v>2150000</v>
      </c>
      <c r="FX864" s="45">
        <v>2225000</v>
      </c>
      <c r="FY864">
        <v>276</v>
      </c>
      <c r="FZ864">
        <v>13</v>
      </c>
      <c r="GA864">
        <v>66</v>
      </c>
      <c r="GB864">
        <v>79</v>
      </c>
      <c r="GC864">
        <v>55</v>
      </c>
      <c r="GD864">
        <v>64</v>
      </c>
      <c r="GE864">
        <v>324</v>
      </c>
      <c r="GF864">
        <v>5004</v>
      </c>
      <c r="GG864">
        <v>3.7</v>
      </c>
      <c r="GH864">
        <v>14.4</v>
      </c>
      <c r="GI864">
        <v>18.100000000000001</v>
      </c>
      <c r="GJ864" s="42">
        <f t="shared" si="307"/>
        <v>34.4</v>
      </c>
    </row>
    <row r="865" spans="1:192" x14ac:dyDescent="0.45">
      <c r="A865" s="40">
        <v>34659</v>
      </c>
      <c r="B865" t="s">
        <v>356</v>
      </c>
      <c r="D865" t="s">
        <v>223</v>
      </c>
      <c r="E865" t="s">
        <v>223</v>
      </c>
      <c r="F865">
        <v>70</v>
      </c>
      <c r="G865">
        <v>180</v>
      </c>
      <c r="H865">
        <v>2013</v>
      </c>
      <c r="I865">
        <v>7</v>
      </c>
      <c r="J865">
        <v>202</v>
      </c>
      <c r="K865" t="s">
        <v>92</v>
      </c>
      <c r="L865">
        <v>2017</v>
      </c>
      <c r="M865">
        <v>23</v>
      </c>
      <c r="N865">
        <v>1</v>
      </c>
      <c r="O865">
        <v>8477341</v>
      </c>
      <c r="P865" t="s">
        <v>4148</v>
      </c>
      <c r="Q865" t="s">
        <v>4149</v>
      </c>
      <c r="R865" t="s">
        <v>4150</v>
      </c>
      <c r="S865" t="s">
        <v>1304</v>
      </c>
      <c r="T865" t="s">
        <v>725</v>
      </c>
      <c r="U865" t="s">
        <v>129</v>
      </c>
      <c r="V865">
        <v>9</v>
      </c>
      <c r="W865">
        <v>2</v>
      </c>
      <c r="X865">
        <v>1</v>
      </c>
      <c r="Y865">
        <v>0</v>
      </c>
      <c r="Z865">
        <v>3</v>
      </c>
      <c r="AA865">
        <v>23</v>
      </c>
      <c r="AB865">
        <v>66</v>
      </c>
      <c r="AC865" s="26">
        <f t="shared" si="286"/>
        <v>0.33333333333333331</v>
      </c>
      <c r="AD865" s="20">
        <f t="shared" si="287"/>
        <v>0</v>
      </c>
      <c r="AE865" s="20">
        <v>1.3049999999999999</v>
      </c>
      <c r="AF865">
        <v>-2</v>
      </c>
      <c r="AG865">
        <v>1.9</v>
      </c>
      <c r="AH865">
        <v>0</v>
      </c>
      <c r="AI865">
        <v>159</v>
      </c>
      <c r="AJ865">
        <v>6318</v>
      </c>
      <c r="AK865" s="20">
        <v>105.3</v>
      </c>
      <c r="AL865">
        <v>105.3</v>
      </c>
      <c r="AM865">
        <v>105</v>
      </c>
      <c r="AN865" s="26">
        <f t="shared" si="288"/>
        <v>11.7</v>
      </c>
      <c r="AO865">
        <v>19.93</v>
      </c>
      <c r="AP865" s="41">
        <f t="shared" si="289"/>
        <v>0.42857142857142855</v>
      </c>
      <c r="AQ865">
        <v>27</v>
      </c>
      <c r="AR865">
        <v>27</v>
      </c>
      <c r="AS865">
        <v>27</v>
      </c>
      <c r="AT865">
        <v>23</v>
      </c>
      <c r="AU865">
        <v>23</v>
      </c>
      <c r="AV865">
        <v>19</v>
      </c>
      <c r="AW865">
        <v>19</v>
      </c>
      <c r="AX865">
        <v>12</v>
      </c>
      <c r="AY865">
        <v>2</v>
      </c>
      <c r="AZ865">
        <v>0</v>
      </c>
      <c r="BA865" s="42">
        <f t="shared" si="290"/>
        <v>2</v>
      </c>
      <c r="BB865">
        <v>1.96</v>
      </c>
      <c r="BC865">
        <v>21.2105</v>
      </c>
      <c r="BD865" s="20">
        <v>0</v>
      </c>
      <c r="BE865" s="20">
        <f t="shared" si="291"/>
        <v>27</v>
      </c>
      <c r="BF865" s="20">
        <f t="shared" si="292"/>
        <v>15.384615384615387</v>
      </c>
      <c r="BG865">
        <v>27</v>
      </c>
      <c r="BH865">
        <v>36</v>
      </c>
      <c r="BI865">
        <v>33</v>
      </c>
      <c r="BJ865" s="41">
        <f t="shared" si="293"/>
        <v>0.45</v>
      </c>
      <c r="BK865">
        <v>5</v>
      </c>
      <c r="BL865">
        <v>5</v>
      </c>
      <c r="BM865">
        <v>14</v>
      </c>
      <c r="BN865" s="42">
        <f t="shared" si="294"/>
        <v>-9</v>
      </c>
      <c r="BO865">
        <v>4</v>
      </c>
      <c r="BP865">
        <v>5</v>
      </c>
      <c r="BQ865">
        <v>4</v>
      </c>
      <c r="BR865">
        <v>5</v>
      </c>
      <c r="BS865" s="41">
        <f t="shared" si="295"/>
        <v>7.9365079365079361E-2</v>
      </c>
      <c r="BT865">
        <v>2</v>
      </c>
      <c r="BU865">
        <v>4</v>
      </c>
      <c r="BV865" s="41">
        <f t="shared" si="296"/>
        <v>0.33333333333333331</v>
      </c>
      <c r="BW865">
        <v>1</v>
      </c>
      <c r="BX865">
        <v>1</v>
      </c>
      <c r="BY865">
        <v>1</v>
      </c>
      <c r="BZ865">
        <v>3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2</v>
      </c>
      <c r="CG865">
        <v>1</v>
      </c>
      <c r="CH865">
        <v>3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4</v>
      </c>
      <c r="DA865">
        <v>3</v>
      </c>
      <c r="DB865">
        <v>0</v>
      </c>
      <c r="DC865">
        <v>1</v>
      </c>
      <c r="DD865">
        <v>4</v>
      </c>
      <c r="DE865">
        <v>4</v>
      </c>
      <c r="DF865">
        <v>0</v>
      </c>
      <c r="DG865">
        <v>7</v>
      </c>
      <c r="DH865">
        <v>0</v>
      </c>
      <c r="DI865">
        <v>2</v>
      </c>
      <c r="DJ865">
        <v>0</v>
      </c>
      <c r="DK865">
        <v>0</v>
      </c>
      <c r="DL865">
        <v>0</v>
      </c>
      <c r="DM865">
        <v>2</v>
      </c>
      <c r="DN865">
        <v>2</v>
      </c>
      <c r="DO865">
        <v>0</v>
      </c>
      <c r="DP865" s="42">
        <f t="shared" si="297"/>
        <v>2</v>
      </c>
      <c r="DQ865" s="20">
        <v>1.92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122</v>
      </c>
      <c r="DX865">
        <v>78</v>
      </c>
      <c r="DY865">
        <v>94</v>
      </c>
      <c r="DZ865">
        <v>58</v>
      </c>
      <c r="EA865">
        <v>68</v>
      </c>
      <c r="EB865">
        <v>43</v>
      </c>
      <c r="EC865">
        <v>5.85</v>
      </c>
      <c r="ED865">
        <v>3.18</v>
      </c>
      <c r="EE865">
        <v>7</v>
      </c>
      <c r="EF865">
        <v>5</v>
      </c>
      <c r="EG865" s="41">
        <f t="shared" si="298"/>
        <v>0.10294117647058823</v>
      </c>
      <c r="EH865" s="43">
        <f t="shared" si="299"/>
        <v>0.88372093023255816</v>
      </c>
      <c r="EI865" s="44">
        <f t="shared" si="300"/>
        <v>0.98666210670314636</v>
      </c>
      <c r="EJ865">
        <v>122</v>
      </c>
      <c r="EK865">
        <v>77</v>
      </c>
      <c r="EL865">
        <v>94</v>
      </c>
      <c r="EM865">
        <v>57</v>
      </c>
      <c r="EN865">
        <v>68</v>
      </c>
      <c r="EO865">
        <v>42</v>
      </c>
      <c r="EP865">
        <v>7</v>
      </c>
      <c r="EQ865">
        <v>5</v>
      </c>
      <c r="ER865">
        <v>70</v>
      </c>
      <c r="ES865">
        <v>32</v>
      </c>
      <c r="ET865">
        <v>26</v>
      </c>
      <c r="EU865">
        <v>12</v>
      </c>
      <c r="EV865">
        <v>3</v>
      </c>
      <c r="EW865">
        <v>1</v>
      </c>
      <c r="EX865">
        <v>3</v>
      </c>
      <c r="EY865">
        <v>6</v>
      </c>
      <c r="EZ865">
        <v>0.2</v>
      </c>
      <c r="FA865">
        <v>0</v>
      </c>
      <c r="FB865">
        <v>0.30000000000000004</v>
      </c>
      <c r="FC865" s="20">
        <v>4.75</v>
      </c>
      <c r="FD865" s="26">
        <f t="shared" si="301"/>
        <v>0.52777777777777779</v>
      </c>
      <c r="FE865">
        <v>0.38820000000000005</v>
      </c>
      <c r="FF865">
        <v>0.17</v>
      </c>
      <c r="FG865">
        <v>0.11</v>
      </c>
      <c r="FH865">
        <v>0.28000000000000003</v>
      </c>
      <c r="FL865" s="42">
        <f t="shared" si="302"/>
        <v>10</v>
      </c>
      <c r="FM865" s="20">
        <f t="shared" si="303"/>
        <v>0</v>
      </c>
      <c r="FN865" s="41">
        <v>6.7993366499999999E-2</v>
      </c>
      <c r="FO865" s="20">
        <f t="shared" si="304"/>
        <v>3</v>
      </c>
      <c r="FP865" s="20">
        <f t="shared" si="305"/>
        <v>3.3839999999999999</v>
      </c>
      <c r="FQ865" s="20">
        <f t="shared" si="306"/>
        <v>113.96011396011396</v>
      </c>
      <c r="FV865" t="s">
        <v>751</v>
      </c>
      <c r="FW865" s="45">
        <v>842500</v>
      </c>
      <c r="FX865" s="45">
        <v>750833</v>
      </c>
      <c r="FY865">
        <v>9</v>
      </c>
      <c r="FZ865">
        <v>2</v>
      </c>
      <c r="GA865">
        <v>1</v>
      </c>
      <c r="GB865">
        <v>3</v>
      </c>
      <c r="GC865">
        <v>-2</v>
      </c>
      <c r="GD865">
        <v>0</v>
      </c>
      <c r="GE865">
        <v>19</v>
      </c>
      <c r="GF865">
        <v>105</v>
      </c>
      <c r="GG865">
        <v>0.2</v>
      </c>
      <c r="GH865">
        <v>0</v>
      </c>
      <c r="GI865">
        <v>0.30000000000000004</v>
      </c>
      <c r="GJ865" s="42">
        <f t="shared" si="307"/>
        <v>3</v>
      </c>
    </row>
    <row r="866" spans="1:192" x14ac:dyDescent="0.45">
      <c r="A866" s="40">
        <v>33083</v>
      </c>
      <c r="B866" t="s">
        <v>3017</v>
      </c>
      <c r="C866" t="s">
        <v>2332</v>
      </c>
      <c r="D866" t="s">
        <v>107</v>
      </c>
      <c r="E866" t="s">
        <v>107</v>
      </c>
      <c r="F866">
        <v>68</v>
      </c>
      <c r="G866">
        <v>183</v>
      </c>
      <c r="K866" t="s">
        <v>202</v>
      </c>
      <c r="L866">
        <v>2012</v>
      </c>
      <c r="M866">
        <v>27</v>
      </c>
      <c r="N866">
        <v>6</v>
      </c>
      <c r="O866">
        <v>8474870</v>
      </c>
      <c r="P866" t="s">
        <v>4151</v>
      </c>
      <c r="Q866" t="s">
        <v>4152</v>
      </c>
      <c r="R866" t="s">
        <v>312</v>
      </c>
      <c r="S866" t="s">
        <v>1540</v>
      </c>
      <c r="T866" t="s">
        <v>716</v>
      </c>
      <c r="U866" t="s">
        <v>153</v>
      </c>
      <c r="V866">
        <v>81</v>
      </c>
      <c r="W866">
        <v>21</v>
      </c>
      <c r="X866">
        <v>29</v>
      </c>
      <c r="Y866">
        <v>14</v>
      </c>
      <c r="Z866">
        <v>50</v>
      </c>
      <c r="AA866">
        <v>6</v>
      </c>
      <c r="AB866">
        <v>50</v>
      </c>
      <c r="AC866" s="26">
        <f t="shared" si="286"/>
        <v>0.61728395061728392</v>
      </c>
      <c r="AD866" s="20">
        <f t="shared" si="287"/>
        <v>-5.490259740259738</v>
      </c>
      <c r="AE866" s="20">
        <v>18.995000000000001</v>
      </c>
      <c r="AF866">
        <v>3</v>
      </c>
      <c r="AG866">
        <v>-1.8</v>
      </c>
      <c r="AH866">
        <v>24</v>
      </c>
      <c r="AI866">
        <v>1798</v>
      </c>
      <c r="AJ866">
        <v>82580</v>
      </c>
      <c r="AK866" s="20">
        <v>1376.3333333333001</v>
      </c>
      <c r="AL866">
        <v>1376.33</v>
      </c>
      <c r="AM866">
        <v>1376</v>
      </c>
      <c r="AN866" s="26">
        <f t="shared" si="288"/>
        <v>16.991769547325102</v>
      </c>
      <c r="AO866">
        <v>28.16</v>
      </c>
      <c r="AP866" s="41">
        <f t="shared" si="289"/>
        <v>0.68493150684931503</v>
      </c>
      <c r="AQ866">
        <v>311</v>
      </c>
      <c r="AR866">
        <v>311</v>
      </c>
      <c r="AS866">
        <v>311</v>
      </c>
      <c r="AT866">
        <v>263</v>
      </c>
      <c r="AU866">
        <v>263</v>
      </c>
      <c r="AV866">
        <v>186</v>
      </c>
      <c r="AW866">
        <v>206</v>
      </c>
      <c r="AX866">
        <v>84</v>
      </c>
      <c r="AY866">
        <v>15</v>
      </c>
      <c r="AZ866">
        <v>28</v>
      </c>
      <c r="BA866" s="42">
        <f t="shared" si="290"/>
        <v>43</v>
      </c>
      <c r="BB866">
        <v>18.91</v>
      </c>
      <c r="BC866">
        <v>30.6022</v>
      </c>
      <c r="BD866" s="20">
        <v>247.1</v>
      </c>
      <c r="BE866" s="20">
        <f t="shared" si="291"/>
        <v>558.1</v>
      </c>
      <c r="BF866" s="20">
        <f t="shared" si="292"/>
        <v>24.329920876533972</v>
      </c>
      <c r="BG866">
        <v>493</v>
      </c>
      <c r="BH866">
        <v>456</v>
      </c>
      <c r="BI866">
        <v>466</v>
      </c>
      <c r="BJ866" s="41">
        <f t="shared" si="293"/>
        <v>0.51407716371220025</v>
      </c>
      <c r="BK866">
        <v>48</v>
      </c>
      <c r="BL866">
        <v>48</v>
      </c>
      <c r="BM866">
        <v>72</v>
      </c>
      <c r="BN866" s="42">
        <f t="shared" si="294"/>
        <v>-24</v>
      </c>
      <c r="BO866">
        <v>77</v>
      </c>
      <c r="BP866">
        <v>23</v>
      </c>
      <c r="BQ866">
        <v>39</v>
      </c>
      <c r="BR866">
        <v>47</v>
      </c>
      <c r="BS866" s="41">
        <f t="shared" si="295"/>
        <v>4.5019157088122604E-2</v>
      </c>
      <c r="BT866">
        <v>360</v>
      </c>
      <c r="BU866">
        <v>359</v>
      </c>
      <c r="BV866" s="41">
        <f t="shared" si="296"/>
        <v>0.50069541029207232</v>
      </c>
      <c r="BW866">
        <v>123</v>
      </c>
      <c r="BX866">
        <v>131</v>
      </c>
      <c r="BY866">
        <v>110</v>
      </c>
      <c r="BZ866">
        <v>118</v>
      </c>
      <c r="CA866">
        <v>127</v>
      </c>
      <c r="CB866">
        <v>110</v>
      </c>
      <c r="CC866">
        <v>103</v>
      </c>
      <c r="CD866">
        <v>125</v>
      </c>
      <c r="CE866">
        <v>112</v>
      </c>
      <c r="CF866">
        <v>111</v>
      </c>
      <c r="CG866">
        <v>218</v>
      </c>
      <c r="CH866">
        <v>204</v>
      </c>
      <c r="CI866">
        <v>1</v>
      </c>
      <c r="CJ866">
        <v>0</v>
      </c>
      <c r="CK866">
        <v>5</v>
      </c>
      <c r="CL866">
        <v>3</v>
      </c>
      <c r="CM866">
        <v>1</v>
      </c>
      <c r="CN866">
        <v>0</v>
      </c>
      <c r="CO866">
        <v>0</v>
      </c>
      <c r="CP866">
        <v>3</v>
      </c>
      <c r="CQ866">
        <v>0</v>
      </c>
      <c r="CR866">
        <v>1</v>
      </c>
      <c r="CS866">
        <v>2</v>
      </c>
      <c r="CT866">
        <v>1</v>
      </c>
      <c r="CU866">
        <v>1</v>
      </c>
      <c r="CV866">
        <v>13</v>
      </c>
      <c r="CW866">
        <v>1</v>
      </c>
      <c r="CX866">
        <v>3</v>
      </c>
      <c r="CY866">
        <v>19</v>
      </c>
      <c r="CZ866">
        <v>54</v>
      </c>
      <c r="DA866">
        <v>23</v>
      </c>
      <c r="DB866">
        <v>0</v>
      </c>
      <c r="DC866">
        <v>22</v>
      </c>
      <c r="DD866">
        <v>17</v>
      </c>
      <c r="DE866">
        <v>11</v>
      </c>
      <c r="DF866">
        <v>1</v>
      </c>
      <c r="DG866">
        <v>112</v>
      </c>
      <c r="DH866">
        <v>12</v>
      </c>
      <c r="DI866">
        <v>15</v>
      </c>
      <c r="DJ866">
        <v>11</v>
      </c>
      <c r="DK866">
        <v>11</v>
      </c>
      <c r="DL866">
        <v>0</v>
      </c>
      <c r="DM866">
        <v>14</v>
      </c>
      <c r="DN866">
        <v>14</v>
      </c>
      <c r="DO866">
        <v>0</v>
      </c>
      <c r="DP866" s="42">
        <f t="shared" si="297"/>
        <v>3</v>
      </c>
      <c r="DQ866" s="20">
        <v>3.9359999999999999</v>
      </c>
      <c r="DR866">
        <v>12</v>
      </c>
      <c r="DS866">
        <v>0</v>
      </c>
      <c r="DT866">
        <v>0</v>
      </c>
      <c r="DU866">
        <v>0</v>
      </c>
      <c r="DV866">
        <v>0</v>
      </c>
      <c r="DW866">
        <v>1383</v>
      </c>
      <c r="DX866">
        <v>1317</v>
      </c>
      <c r="DY866">
        <v>1062</v>
      </c>
      <c r="DZ866">
        <v>997</v>
      </c>
      <c r="EA866">
        <v>750</v>
      </c>
      <c r="EB866">
        <v>756</v>
      </c>
      <c r="EC866">
        <v>73.31</v>
      </c>
      <c r="ED866">
        <v>61.54</v>
      </c>
      <c r="EE866">
        <v>73</v>
      </c>
      <c r="EF866">
        <v>61</v>
      </c>
      <c r="EG866" s="41">
        <f t="shared" si="298"/>
        <v>9.7333333333333327E-2</v>
      </c>
      <c r="EH866" s="43">
        <f t="shared" si="299"/>
        <v>0.9193121693121693</v>
      </c>
      <c r="EI866" s="44">
        <f t="shared" si="300"/>
        <v>1.0166455026455026</v>
      </c>
      <c r="EJ866">
        <v>1382</v>
      </c>
      <c r="EK866">
        <v>1319</v>
      </c>
      <c r="EL866">
        <v>1062</v>
      </c>
      <c r="EM866">
        <v>998</v>
      </c>
      <c r="EN866">
        <v>749</v>
      </c>
      <c r="EO866">
        <v>757</v>
      </c>
      <c r="EP866">
        <v>73</v>
      </c>
      <c r="EQ866">
        <v>61</v>
      </c>
      <c r="ER866">
        <v>736</v>
      </c>
      <c r="ES866">
        <v>648</v>
      </c>
      <c r="ET866">
        <v>282</v>
      </c>
      <c r="EU866">
        <v>240</v>
      </c>
      <c r="EV866">
        <v>39</v>
      </c>
      <c r="EW866">
        <v>32</v>
      </c>
      <c r="EX866">
        <v>81</v>
      </c>
      <c r="EY866">
        <v>86</v>
      </c>
      <c r="EZ866">
        <v>3.4</v>
      </c>
      <c r="FA866">
        <v>1.2</v>
      </c>
      <c r="FB866">
        <v>4.5999999999999996</v>
      </c>
      <c r="FC866" s="20">
        <v>50.01</v>
      </c>
      <c r="FD866" s="26">
        <f t="shared" si="301"/>
        <v>0.6174074074074074</v>
      </c>
      <c r="FE866">
        <v>5.8068999999999997</v>
      </c>
      <c r="FF866">
        <v>0.4</v>
      </c>
      <c r="FG866">
        <v>-0.57999999999999996</v>
      </c>
      <c r="FH866">
        <v>-0.18</v>
      </c>
      <c r="FL866" s="42">
        <f t="shared" si="302"/>
        <v>119</v>
      </c>
      <c r="FM866" s="20">
        <f t="shared" si="303"/>
        <v>7.25</v>
      </c>
      <c r="FN866" s="41">
        <v>7.9030703600000002E-2</v>
      </c>
      <c r="FO866" s="20">
        <f t="shared" si="304"/>
        <v>47.6</v>
      </c>
      <c r="FP866" s="20">
        <f t="shared" si="305"/>
        <v>50.787199999999999</v>
      </c>
      <c r="FQ866" s="20">
        <f t="shared" si="306"/>
        <v>117.70432963024857</v>
      </c>
      <c r="FR866">
        <v>1</v>
      </c>
      <c r="FS866" t="s">
        <v>314</v>
      </c>
      <c r="FT866">
        <v>61</v>
      </c>
      <c r="FV866" t="s">
        <v>711</v>
      </c>
      <c r="FW866" s="45">
        <v>5000000</v>
      </c>
      <c r="FX866" s="45">
        <v>5000000</v>
      </c>
      <c r="FY866">
        <v>389</v>
      </c>
      <c r="FZ866">
        <v>110</v>
      </c>
      <c r="GA866">
        <v>151</v>
      </c>
      <c r="GB866">
        <v>261</v>
      </c>
      <c r="GC866">
        <v>61</v>
      </c>
      <c r="GD866">
        <v>126</v>
      </c>
      <c r="GE866">
        <v>878</v>
      </c>
      <c r="GF866">
        <v>6852</v>
      </c>
      <c r="GG866">
        <v>21.8</v>
      </c>
      <c r="GH866">
        <v>9.3000000000000007</v>
      </c>
      <c r="GI866">
        <v>31.2</v>
      </c>
      <c r="GJ866" s="42">
        <f t="shared" si="307"/>
        <v>47.6</v>
      </c>
    </row>
    <row r="867" spans="1:192" x14ac:dyDescent="0.45">
      <c r="A867" s="40">
        <v>32850</v>
      </c>
      <c r="B867" t="s">
        <v>384</v>
      </c>
      <c r="C867" t="s">
        <v>145</v>
      </c>
      <c r="D867" t="s">
        <v>91</v>
      </c>
      <c r="E867" t="s">
        <v>91</v>
      </c>
      <c r="F867">
        <v>73</v>
      </c>
      <c r="G867">
        <v>200</v>
      </c>
      <c r="H867">
        <v>2008</v>
      </c>
      <c r="I867">
        <v>1</v>
      </c>
      <c r="J867">
        <v>2</v>
      </c>
      <c r="K867" t="s">
        <v>202</v>
      </c>
      <c r="L867">
        <v>2008</v>
      </c>
      <c r="M867">
        <v>28</v>
      </c>
      <c r="N867">
        <v>10</v>
      </c>
      <c r="O867">
        <v>8474563</v>
      </c>
      <c r="P867" t="s">
        <v>4153</v>
      </c>
      <c r="Q867" t="s">
        <v>4154</v>
      </c>
      <c r="R867" t="s">
        <v>4155</v>
      </c>
      <c r="S867" t="s">
        <v>1950</v>
      </c>
      <c r="T867" t="s">
        <v>720</v>
      </c>
      <c r="U867" t="s">
        <v>172</v>
      </c>
      <c r="V867">
        <v>82</v>
      </c>
      <c r="W867">
        <v>10</v>
      </c>
      <c r="X867">
        <v>50</v>
      </c>
      <c r="Y867">
        <v>25</v>
      </c>
      <c r="Z867">
        <v>60</v>
      </c>
      <c r="AA867">
        <v>3</v>
      </c>
      <c r="AB867">
        <v>32</v>
      </c>
      <c r="AC867" s="26">
        <f t="shared" si="286"/>
        <v>0.73170731707317072</v>
      </c>
      <c r="AD867" s="20">
        <f t="shared" si="287"/>
        <v>16.854651162790695</v>
      </c>
      <c r="AE867" s="20">
        <v>19.776</v>
      </c>
      <c r="AF867">
        <v>23</v>
      </c>
      <c r="AG867">
        <v>4.7</v>
      </c>
      <c r="AH867">
        <v>54</v>
      </c>
      <c r="AI867">
        <v>2511</v>
      </c>
      <c r="AJ867">
        <v>132031</v>
      </c>
      <c r="AK867" s="20">
        <v>2200.5166666667001</v>
      </c>
      <c r="AL867">
        <v>2200.52</v>
      </c>
      <c r="AM867">
        <v>2201</v>
      </c>
      <c r="AN867" s="26">
        <f t="shared" si="288"/>
        <v>26.835569105691061</v>
      </c>
      <c r="AO867">
        <v>44.18</v>
      </c>
      <c r="AP867" s="41">
        <f t="shared" si="289"/>
        <v>0.45454545454545453</v>
      </c>
      <c r="AQ867">
        <v>401</v>
      </c>
      <c r="AR867">
        <v>401</v>
      </c>
      <c r="AS867">
        <v>401</v>
      </c>
      <c r="AT867">
        <v>277</v>
      </c>
      <c r="AU867">
        <v>277</v>
      </c>
      <c r="AV867">
        <v>205</v>
      </c>
      <c r="AW867">
        <v>134</v>
      </c>
      <c r="AX867">
        <v>24</v>
      </c>
      <c r="AY867">
        <v>6</v>
      </c>
      <c r="AZ867">
        <v>27</v>
      </c>
      <c r="BA867" s="42">
        <f t="shared" si="290"/>
        <v>33</v>
      </c>
      <c r="BB867">
        <v>12.89</v>
      </c>
      <c r="BC867">
        <v>50.209800000000001</v>
      </c>
      <c r="BD867" s="20">
        <v>364.4</v>
      </c>
      <c r="BE867" s="20">
        <f t="shared" si="291"/>
        <v>765.4</v>
      </c>
      <c r="BF867" s="20">
        <f t="shared" si="292"/>
        <v>20.86961263701307</v>
      </c>
      <c r="BG867">
        <v>851</v>
      </c>
      <c r="BH867">
        <v>751</v>
      </c>
      <c r="BI867">
        <v>803</v>
      </c>
      <c r="BJ867" s="41">
        <f t="shared" si="293"/>
        <v>0.5145102781136639</v>
      </c>
      <c r="BK867">
        <v>127</v>
      </c>
      <c r="BL867">
        <v>127</v>
      </c>
      <c r="BM867">
        <v>151</v>
      </c>
      <c r="BN867" s="42">
        <f t="shared" si="294"/>
        <v>-24</v>
      </c>
      <c r="BO867">
        <v>72</v>
      </c>
      <c r="BP867">
        <v>79</v>
      </c>
      <c r="BQ867">
        <v>17</v>
      </c>
      <c r="BR867">
        <v>128</v>
      </c>
      <c r="BS867" s="41">
        <f t="shared" si="295"/>
        <v>7.5516224188790559E-2</v>
      </c>
      <c r="BT867">
        <v>0</v>
      </c>
      <c r="BU867">
        <v>1</v>
      </c>
      <c r="BV867" s="41">
        <f t="shared" si="296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4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3</v>
      </c>
      <c r="CU867">
        <v>0</v>
      </c>
      <c r="CV867">
        <v>4</v>
      </c>
      <c r="CW867">
        <v>0</v>
      </c>
      <c r="CX867">
        <v>3</v>
      </c>
      <c r="CY867">
        <v>6</v>
      </c>
      <c r="CZ867">
        <v>63</v>
      </c>
      <c r="DA867">
        <v>6</v>
      </c>
      <c r="DB867">
        <v>2</v>
      </c>
      <c r="DC867">
        <v>104</v>
      </c>
      <c r="DD867">
        <v>12</v>
      </c>
      <c r="DE867">
        <v>4</v>
      </c>
      <c r="DF867">
        <v>0</v>
      </c>
      <c r="DG867">
        <v>77</v>
      </c>
      <c r="DH867">
        <v>27</v>
      </c>
      <c r="DI867">
        <v>15</v>
      </c>
      <c r="DJ867">
        <v>26</v>
      </c>
      <c r="DK867">
        <v>26</v>
      </c>
      <c r="DL867">
        <v>0</v>
      </c>
      <c r="DM867">
        <v>15</v>
      </c>
      <c r="DN867">
        <v>15</v>
      </c>
      <c r="DO867">
        <v>0</v>
      </c>
      <c r="DP867" s="42">
        <f t="shared" si="297"/>
        <v>-12</v>
      </c>
      <c r="DQ867" s="20">
        <v>-0.21199999999999999</v>
      </c>
      <c r="DR867">
        <v>27</v>
      </c>
      <c r="DS867">
        <v>0</v>
      </c>
      <c r="DT867">
        <v>0</v>
      </c>
      <c r="DU867">
        <v>0</v>
      </c>
      <c r="DV867">
        <v>0</v>
      </c>
      <c r="DW867">
        <v>2275</v>
      </c>
      <c r="DX867">
        <v>2004</v>
      </c>
      <c r="DY867">
        <v>1731</v>
      </c>
      <c r="DZ867">
        <v>1567</v>
      </c>
      <c r="EA867">
        <v>1256</v>
      </c>
      <c r="EB867">
        <v>1100</v>
      </c>
      <c r="EC867">
        <v>122.73</v>
      </c>
      <c r="ED867">
        <v>112.52</v>
      </c>
      <c r="EE867">
        <v>132</v>
      </c>
      <c r="EF867">
        <v>91</v>
      </c>
      <c r="EG867" s="41">
        <f t="shared" si="298"/>
        <v>0.10509554140127389</v>
      </c>
      <c r="EH867" s="43">
        <f t="shared" si="299"/>
        <v>0.91727272727272724</v>
      </c>
      <c r="EI867" s="44">
        <f t="shared" si="300"/>
        <v>1.0223682686740012</v>
      </c>
      <c r="EJ867">
        <v>2281</v>
      </c>
      <c r="EK867">
        <v>2002</v>
      </c>
      <c r="EL867">
        <v>1735</v>
      </c>
      <c r="EM867">
        <v>1565</v>
      </c>
      <c r="EN867">
        <v>1256</v>
      </c>
      <c r="EO867">
        <v>1099</v>
      </c>
      <c r="EP867">
        <v>132</v>
      </c>
      <c r="EQ867">
        <v>90</v>
      </c>
      <c r="ER867">
        <v>1133</v>
      </c>
      <c r="ES867">
        <v>1017</v>
      </c>
      <c r="ET867">
        <v>429</v>
      </c>
      <c r="EU867">
        <v>413</v>
      </c>
      <c r="EV867">
        <v>66</v>
      </c>
      <c r="EW867">
        <v>48</v>
      </c>
      <c r="EX867">
        <v>136</v>
      </c>
      <c r="EY867">
        <v>134</v>
      </c>
      <c r="EZ867">
        <v>4.4000000000000004</v>
      </c>
      <c r="FA867">
        <v>7.3</v>
      </c>
      <c r="FB867">
        <v>11.7</v>
      </c>
      <c r="FC867" s="20">
        <v>67.02</v>
      </c>
      <c r="FD867" s="26">
        <f t="shared" si="301"/>
        <v>0.81731707317073166</v>
      </c>
      <c r="FE867">
        <v>7.1837999999999997</v>
      </c>
      <c r="FF867">
        <v>1.21</v>
      </c>
      <c r="FG867">
        <v>-0.05</v>
      </c>
      <c r="FH867">
        <v>1.1599999999999999</v>
      </c>
      <c r="FL867" s="42">
        <f t="shared" si="302"/>
        <v>309</v>
      </c>
      <c r="FM867" s="20">
        <f t="shared" si="303"/>
        <v>5.333333333333333</v>
      </c>
      <c r="FN867" s="41">
        <v>4.4052863400000003E-2</v>
      </c>
      <c r="FO867" s="20">
        <f t="shared" si="304"/>
        <v>54.6</v>
      </c>
      <c r="FP867" s="20">
        <f t="shared" si="305"/>
        <v>59.957599999999999</v>
      </c>
      <c r="FQ867" s="20">
        <f t="shared" si="306"/>
        <v>116.67242288186429</v>
      </c>
      <c r="FV867" t="s">
        <v>711</v>
      </c>
      <c r="FW867" s="45">
        <v>7600000</v>
      </c>
      <c r="FX867" s="45">
        <v>7000000</v>
      </c>
      <c r="FY867">
        <v>770</v>
      </c>
      <c r="FZ867">
        <v>102</v>
      </c>
      <c r="GA867">
        <v>320</v>
      </c>
      <c r="GB867">
        <v>422</v>
      </c>
      <c r="GC867">
        <v>93</v>
      </c>
      <c r="GD867">
        <v>555</v>
      </c>
      <c r="GE867">
        <v>1668</v>
      </c>
      <c r="GF867">
        <v>20218</v>
      </c>
      <c r="GG867">
        <v>32.700000000000003</v>
      </c>
      <c r="GH867">
        <v>59</v>
      </c>
      <c r="GI867">
        <v>91.7</v>
      </c>
      <c r="GJ867" s="42">
        <f t="shared" si="307"/>
        <v>54.6</v>
      </c>
    </row>
    <row r="868" spans="1:192" x14ac:dyDescent="0.45">
      <c r="A868" s="40">
        <v>32911</v>
      </c>
      <c r="B868" t="s">
        <v>1396</v>
      </c>
      <c r="C868" t="s">
        <v>145</v>
      </c>
      <c r="D868" t="s">
        <v>91</v>
      </c>
      <c r="E868" t="s">
        <v>91</v>
      </c>
      <c r="F868">
        <v>73</v>
      </c>
      <c r="G868">
        <v>194</v>
      </c>
      <c r="H868">
        <v>2008</v>
      </c>
      <c r="I868">
        <v>1</v>
      </c>
      <c r="J868">
        <v>1</v>
      </c>
      <c r="K868" t="s">
        <v>202</v>
      </c>
      <c r="L868">
        <v>2008</v>
      </c>
      <c r="M868">
        <v>27</v>
      </c>
      <c r="N868">
        <v>10</v>
      </c>
      <c r="O868">
        <v>8474564</v>
      </c>
      <c r="P868" t="s">
        <v>4156</v>
      </c>
      <c r="Q868" t="s">
        <v>4157</v>
      </c>
      <c r="R868" t="s">
        <v>4158</v>
      </c>
      <c r="S868" t="s">
        <v>1419</v>
      </c>
      <c r="T868" t="s">
        <v>716</v>
      </c>
      <c r="U868" t="s">
        <v>153</v>
      </c>
      <c r="V868">
        <v>78</v>
      </c>
      <c r="W868">
        <v>27</v>
      </c>
      <c r="X868">
        <v>59</v>
      </c>
      <c r="Y868">
        <v>36</v>
      </c>
      <c r="Z868">
        <v>86</v>
      </c>
      <c r="AA868">
        <v>2</v>
      </c>
      <c r="AB868">
        <v>14</v>
      </c>
      <c r="AC868" s="26">
        <f t="shared" si="286"/>
        <v>1.1025641025641026</v>
      </c>
      <c r="AD868" s="20">
        <f t="shared" si="287"/>
        <v>8.5324232081911333</v>
      </c>
      <c r="AE868" s="20">
        <v>30.783000000000001</v>
      </c>
      <c r="AF868">
        <v>18</v>
      </c>
      <c r="AG868">
        <v>1.9</v>
      </c>
      <c r="AH868">
        <v>72</v>
      </c>
      <c r="AI868">
        <v>1736</v>
      </c>
      <c r="AJ868">
        <v>87864</v>
      </c>
      <c r="AK868" s="20">
        <v>1464.4</v>
      </c>
      <c r="AL868">
        <v>1464.4</v>
      </c>
      <c r="AM868">
        <v>1464</v>
      </c>
      <c r="AN868" s="26">
        <f t="shared" si="288"/>
        <v>18.774358974358975</v>
      </c>
      <c r="AO868">
        <v>31.04</v>
      </c>
      <c r="AP868" s="41">
        <f t="shared" si="289"/>
        <v>0.71074380165289253</v>
      </c>
      <c r="AQ868">
        <v>411</v>
      </c>
      <c r="AR868">
        <v>412</v>
      </c>
      <c r="AS868">
        <v>412</v>
      </c>
      <c r="AT868">
        <v>299</v>
      </c>
      <c r="AU868">
        <v>300</v>
      </c>
      <c r="AV868">
        <v>212</v>
      </c>
      <c r="AW868">
        <v>220</v>
      </c>
      <c r="AX868">
        <v>77</v>
      </c>
      <c r="AY868">
        <v>7</v>
      </c>
      <c r="AZ868">
        <v>20</v>
      </c>
      <c r="BA868" s="42">
        <f t="shared" si="290"/>
        <v>27</v>
      </c>
      <c r="BB868">
        <v>22.16</v>
      </c>
      <c r="BC868">
        <v>31.3019</v>
      </c>
      <c r="BD868" s="20">
        <v>530.5</v>
      </c>
      <c r="BE868" s="20">
        <f t="shared" si="291"/>
        <v>941.5</v>
      </c>
      <c r="BF868" s="20">
        <f t="shared" si="292"/>
        <v>38.575525812619503</v>
      </c>
      <c r="BG868">
        <v>764</v>
      </c>
      <c r="BH868">
        <v>432</v>
      </c>
      <c r="BI868">
        <v>353</v>
      </c>
      <c r="BJ868" s="41">
        <f t="shared" si="293"/>
        <v>0.68397493285586397</v>
      </c>
      <c r="BK868">
        <v>61</v>
      </c>
      <c r="BL868">
        <v>61</v>
      </c>
      <c r="BM868">
        <v>79</v>
      </c>
      <c r="BN868" s="42">
        <f t="shared" si="294"/>
        <v>-18</v>
      </c>
      <c r="BO868">
        <v>88</v>
      </c>
      <c r="BP868">
        <v>50</v>
      </c>
      <c r="BQ868">
        <v>27</v>
      </c>
      <c r="BR868">
        <v>35</v>
      </c>
      <c r="BS868" s="41">
        <f t="shared" si="295"/>
        <v>3.54251012145749E-2</v>
      </c>
      <c r="BT868">
        <v>466</v>
      </c>
      <c r="BU868">
        <v>426</v>
      </c>
      <c r="BV868" s="41">
        <f t="shared" si="296"/>
        <v>0.52242152466367708</v>
      </c>
      <c r="BW868">
        <v>126</v>
      </c>
      <c r="BX868">
        <v>93</v>
      </c>
      <c r="BY868">
        <v>166</v>
      </c>
      <c r="BZ868">
        <v>164</v>
      </c>
      <c r="CA868">
        <v>174</v>
      </c>
      <c r="CB868">
        <v>169</v>
      </c>
      <c r="CC868">
        <v>153</v>
      </c>
      <c r="CD868">
        <v>164</v>
      </c>
      <c r="CE868">
        <v>149</v>
      </c>
      <c r="CF868">
        <v>120</v>
      </c>
      <c r="CG868">
        <v>249</v>
      </c>
      <c r="CH868">
        <v>243</v>
      </c>
      <c r="CI868">
        <v>0</v>
      </c>
      <c r="CJ868">
        <v>0</v>
      </c>
      <c r="CK868">
        <v>5</v>
      </c>
      <c r="CL868">
        <v>1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12</v>
      </c>
      <c r="CS868">
        <v>4</v>
      </c>
      <c r="CT868">
        <v>1</v>
      </c>
      <c r="CU868">
        <v>0</v>
      </c>
      <c r="CV868">
        <v>8</v>
      </c>
      <c r="CW868">
        <v>1</v>
      </c>
      <c r="CX868">
        <v>4</v>
      </c>
      <c r="CY868">
        <v>16</v>
      </c>
      <c r="CZ868">
        <v>67</v>
      </c>
      <c r="DA868">
        <v>21</v>
      </c>
      <c r="DB868">
        <v>0</v>
      </c>
      <c r="DC868">
        <v>74</v>
      </c>
      <c r="DD868">
        <v>22</v>
      </c>
      <c r="DE868">
        <v>10</v>
      </c>
      <c r="DF868">
        <v>1</v>
      </c>
      <c r="DG868">
        <v>84</v>
      </c>
      <c r="DH868">
        <v>25</v>
      </c>
      <c r="DI868">
        <v>11</v>
      </c>
      <c r="DJ868">
        <v>25</v>
      </c>
      <c r="DK868">
        <v>23</v>
      </c>
      <c r="DL868">
        <v>2</v>
      </c>
      <c r="DM868">
        <v>13</v>
      </c>
      <c r="DN868">
        <v>12</v>
      </c>
      <c r="DO868">
        <v>1</v>
      </c>
      <c r="DP868" s="42">
        <f t="shared" si="297"/>
        <v>-14</v>
      </c>
      <c r="DQ868" s="20">
        <v>-12.352</v>
      </c>
      <c r="DR868">
        <v>21</v>
      </c>
      <c r="DS868">
        <v>2</v>
      </c>
      <c r="DT868">
        <v>0</v>
      </c>
      <c r="DU868">
        <v>2</v>
      </c>
      <c r="DV868">
        <v>0</v>
      </c>
      <c r="DW868">
        <v>1790</v>
      </c>
      <c r="DX868">
        <v>1213</v>
      </c>
      <c r="DY868">
        <v>1360</v>
      </c>
      <c r="DZ868">
        <v>953</v>
      </c>
      <c r="EA868">
        <v>956</v>
      </c>
      <c r="EB868">
        <v>716</v>
      </c>
      <c r="EC868">
        <v>94.91</v>
      </c>
      <c r="ED868">
        <v>56.89</v>
      </c>
      <c r="EE868">
        <v>121</v>
      </c>
      <c r="EF868">
        <v>64</v>
      </c>
      <c r="EG868" s="41">
        <f t="shared" si="298"/>
        <v>0.12656903765690378</v>
      </c>
      <c r="EH868" s="43">
        <f t="shared" si="299"/>
        <v>0.91061452513966479</v>
      </c>
      <c r="EI868" s="44">
        <f t="shared" si="300"/>
        <v>1.0371835627965686</v>
      </c>
      <c r="EJ868">
        <v>1793</v>
      </c>
      <c r="EK868">
        <v>1212</v>
      </c>
      <c r="EL868">
        <v>1362</v>
      </c>
      <c r="EM868">
        <v>953</v>
      </c>
      <c r="EN868">
        <v>958</v>
      </c>
      <c r="EO868">
        <v>716</v>
      </c>
      <c r="EP868">
        <v>121</v>
      </c>
      <c r="EQ868">
        <v>63</v>
      </c>
      <c r="ER868">
        <v>934</v>
      </c>
      <c r="ES868">
        <v>602</v>
      </c>
      <c r="ET868">
        <v>318</v>
      </c>
      <c r="EU868">
        <v>222</v>
      </c>
      <c r="EV868">
        <v>61</v>
      </c>
      <c r="EW868">
        <v>30</v>
      </c>
      <c r="EX868">
        <v>96</v>
      </c>
      <c r="EY868">
        <v>100</v>
      </c>
      <c r="EZ868">
        <v>7.5</v>
      </c>
      <c r="FA868">
        <v>1.8</v>
      </c>
      <c r="FB868">
        <v>9.3000000000000007</v>
      </c>
      <c r="FC868" s="20">
        <v>81.67</v>
      </c>
      <c r="FD868" s="26">
        <f t="shared" si="301"/>
        <v>1.0470512820512821</v>
      </c>
      <c r="FE868">
        <v>10.5892</v>
      </c>
      <c r="FF868">
        <v>2.04</v>
      </c>
      <c r="FG868">
        <v>-0.05</v>
      </c>
      <c r="FH868">
        <v>2</v>
      </c>
      <c r="FI868">
        <v>6</v>
      </c>
      <c r="FJ868">
        <v>4</v>
      </c>
      <c r="FK868">
        <v>1</v>
      </c>
      <c r="FL868" s="42">
        <f t="shared" si="302"/>
        <v>170</v>
      </c>
      <c r="FM868" s="20">
        <f t="shared" si="303"/>
        <v>4.1904761904761907</v>
      </c>
      <c r="FN868" s="41">
        <v>0.10792629420000001</v>
      </c>
      <c r="FO868" s="20">
        <f t="shared" si="304"/>
        <v>78.8</v>
      </c>
      <c r="FP868" s="20">
        <f t="shared" si="305"/>
        <v>83.529600000000002</v>
      </c>
      <c r="FQ868" s="20">
        <f t="shared" si="306"/>
        <v>123.04015296367113</v>
      </c>
      <c r="FR868">
        <v>4</v>
      </c>
      <c r="FS868" t="s">
        <v>111</v>
      </c>
      <c r="FT868">
        <v>195</v>
      </c>
      <c r="FU868" t="s">
        <v>702</v>
      </c>
      <c r="FV868" t="s">
        <v>711</v>
      </c>
      <c r="FW868" s="45">
        <v>9500000</v>
      </c>
      <c r="FX868" s="45">
        <v>8500000</v>
      </c>
      <c r="FY868">
        <v>664</v>
      </c>
      <c r="FZ868">
        <v>348</v>
      </c>
      <c r="GA868">
        <v>320</v>
      </c>
      <c r="GB868">
        <v>668</v>
      </c>
      <c r="GC868">
        <v>26</v>
      </c>
      <c r="GD868">
        <v>440</v>
      </c>
      <c r="GE868">
        <v>2088</v>
      </c>
      <c r="GF868">
        <v>13010</v>
      </c>
      <c r="GG868">
        <v>74.900000000000006</v>
      </c>
      <c r="GH868">
        <v>14</v>
      </c>
      <c r="GI868">
        <v>88.8</v>
      </c>
      <c r="GJ868" s="42">
        <f t="shared" si="307"/>
        <v>78.8</v>
      </c>
    </row>
    <row r="869" spans="1:192" x14ac:dyDescent="0.45">
      <c r="A869" s="40">
        <v>32891</v>
      </c>
      <c r="B869" t="s">
        <v>4159</v>
      </c>
      <c r="C869" t="s">
        <v>145</v>
      </c>
      <c r="D869" t="s">
        <v>91</v>
      </c>
      <c r="E869" t="s">
        <v>91</v>
      </c>
      <c r="F869">
        <v>75</v>
      </c>
      <c r="G869">
        <v>210</v>
      </c>
      <c r="H869">
        <v>2008</v>
      </c>
      <c r="I869">
        <v>1</v>
      </c>
      <c r="J869">
        <v>4</v>
      </c>
      <c r="K869" t="s">
        <v>202</v>
      </c>
      <c r="L869">
        <v>2008</v>
      </c>
      <c r="M869">
        <v>28</v>
      </c>
      <c r="N869">
        <v>10</v>
      </c>
      <c r="O869">
        <v>8474565</v>
      </c>
      <c r="P869" t="s">
        <v>4160</v>
      </c>
      <c r="Q869" t="s">
        <v>4161</v>
      </c>
      <c r="R869" t="s">
        <v>4162</v>
      </c>
      <c r="S869" t="s">
        <v>486</v>
      </c>
      <c r="T869" t="s">
        <v>720</v>
      </c>
      <c r="U869" t="s">
        <v>95</v>
      </c>
      <c r="V869">
        <v>78</v>
      </c>
      <c r="W869">
        <v>15</v>
      </c>
      <c r="X869">
        <v>39</v>
      </c>
      <c r="Y869">
        <v>19</v>
      </c>
      <c r="Z869">
        <v>54</v>
      </c>
      <c r="AA869">
        <v>4</v>
      </c>
      <c r="AB869">
        <v>16</v>
      </c>
      <c r="AC869" s="26">
        <f t="shared" si="286"/>
        <v>0.69230769230769229</v>
      </c>
      <c r="AD869" s="20">
        <f t="shared" si="287"/>
        <v>10.152133580705012</v>
      </c>
      <c r="AE869" s="20">
        <v>18.736000000000001</v>
      </c>
      <c r="AF869">
        <v>8</v>
      </c>
      <c r="AG869">
        <v>-8.1</v>
      </c>
      <c r="AH869">
        <v>22</v>
      </c>
      <c r="AI869">
        <v>2179</v>
      </c>
      <c r="AJ869">
        <v>120447</v>
      </c>
      <c r="AK869" s="20">
        <v>2007.45</v>
      </c>
      <c r="AL869">
        <v>2007.45</v>
      </c>
      <c r="AM869">
        <v>2007</v>
      </c>
      <c r="AN869" s="26">
        <f t="shared" si="288"/>
        <v>25.736538461538462</v>
      </c>
      <c r="AO869">
        <v>42.58</v>
      </c>
      <c r="AP869" s="41">
        <f t="shared" si="289"/>
        <v>0.54545454545454541</v>
      </c>
      <c r="AQ869">
        <v>417</v>
      </c>
      <c r="AR869">
        <v>417</v>
      </c>
      <c r="AS869">
        <v>417</v>
      </c>
      <c r="AT869">
        <v>295</v>
      </c>
      <c r="AU869">
        <v>295</v>
      </c>
      <c r="AV869">
        <v>216</v>
      </c>
      <c r="AW869">
        <v>143</v>
      </c>
      <c r="AX869">
        <v>17</v>
      </c>
      <c r="AY869">
        <v>10</v>
      </c>
      <c r="AZ869">
        <v>26</v>
      </c>
      <c r="BA869" s="42">
        <f t="shared" si="290"/>
        <v>36</v>
      </c>
      <c r="BB869">
        <v>11.59</v>
      </c>
      <c r="BC869">
        <v>54.588000000000001</v>
      </c>
      <c r="BD869" s="20">
        <v>354.4</v>
      </c>
      <c r="BE869" s="20">
        <f t="shared" si="291"/>
        <v>771.4</v>
      </c>
      <c r="BF869" s="20">
        <f t="shared" si="292"/>
        <v>23.056115968019128</v>
      </c>
      <c r="BG869">
        <v>732</v>
      </c>
      <c r="BH869">
        <v>638</v>
      </c>
      <c r="BI869">
        <v>764</v>
      </c>
      <c r="BJ869" s="41">
        <f t="shared" si="293"/>
        <v>0.48930481283422461</v>
      </c>
      <c r="BK869">
        <v>48</v>
      </c>
      <c r="BL869">
        <v>48</v>
      </c>
      <c r="BM869">
        <v>138</v>
      </c>
      <c r="BN869" s="42">
        <f t="shared" si="294"/>
        <v>-90</v>
      </c>
      <c r="BO869">
        <v>79</v>
      </c>
      <c r="BP869">
        <v>41</v>
      </c>
      <c r="BQ869">
        <v>54</v>
      </c>
      <c r="BR869">
        <v>164</v>
      </c>
      <c r="BS869" s="41">
        <f t="shared" si="295"/>
        <v>0.10677083333333333</v>
      </c>
      <c r="BT869">
        <v>0</v>
      </c>
      <c r="BU869">
        <v>0</v>
      </c>
      <c r="BV869" s="41">
        <f t="shared" si="296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5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5</v>
      </c>
      <c r="CS869">
        <v>2</v>
      </c>
      <c r="CT869">
        <v>0</v>
      </c>
      <c r="CU869">
        <v>0</v>
      </c>
      <c r="CV869">
        <v>7</v>
      </c>
      <c r="CW869">
        <v>0</v>
      </c>
      <c r="CX869">
        <v>1</v>
      </c>
      <c r="CY869">
        <v>13</v>
      </c>
      <c r="CZ869">
        <v>65</v>
      </c>
      <c r="DA869">
        <v>3</v>
      </c>
      <c r="DB869">
        <v>0</v>
      </c>
      <c r="DC869">
        <v>76</v>
      </c>
      <c r="DD869">
        <v>18</v>
      </c>
      <c r="DE869">
        <v>2</v>
      </c>
      <c r="DF869">
        <v>1</v>
      </c>
      <c r="DG869">
        <v>116</v>
      </c>
      <c r="DH869">
        <v>10</v>
      </c>
      <c r="DI869">
        <v>18</v>
      </c>
      <c r="DJ869">
        <v>11</v>
      </c>
      <c r="DK869">
        <v>11</v>
      </c>
      <c r="DL869">
        <v>0</v>
      </c>
      <c r="DM869">
        <v>18</v>
      </c>
      <c r="DN869">
        <v>18</v>
      </c>
      <c r="DO869">
        <v>0</v>
      </c>
      <c r="DP869" s="42">
        <f t="shared" si="297"/>
        <v>8</v>
      </c>
      <c r="DQ869" s="20">
        <v>13.156000000000001</v>
      </c>
      <c r="DR869">
        <v>10</v>
      </c>
      <c r="DS869">
        <v>0</v>
      </c>
      <c r="DT869">
        <v>0</v>
      </c>
      <c r="DU869">
        <v>0</v>
      </c>
      <c r="DV869">
        <v>0</v>
      </c>
      <c r="DW869">
        <v>2043</v>
      </c>
      <c r="DX869">
        <v>1893</v>
      </c>
      <c r="DY869">
        <v>1520</v>
      </c>
      <c r="DZ869">
        <v>1372</v>
      </c>
      <c r="EA869">
        <v>1102</v>
      </c>
      <c r="EB869">
        <v>1013</v>
      </c>
      <c r="EC869">
        <v>94.85</v>
      </c>
      <c r="ED869">
        <v>96.29</v>
      </c>
      <c r="EE869">
        <v>99</v>
      </c>
      <c r="EF869">
        <v>97</v>
      </c>
      <c r="EG869" s="41">
        <f t="shared" si="298"/>
        <v>8.9836660617059888E-2</v>
      </c>
      <c r="EH869" s="43">
        <f t="shared" si="299"/>
        <v>0.9042448173741362</v>
      </c>
      <c r="EI869" s="44">
        <f t="shared" si="300"/>
        <v>0.99408147799119606</v>
      </c>
      <c r="EJ869">
        <v>2045</v>
      </c>
      <c r="EK869">
        <v>1892</v>
      </c>
      <c r="EL869">
        <v>1520</v>
      </c>
      <c r="EM869">
        <v>1371</v>
      </c>
      <c r="EN869">
        <v>1103</v>
      </c>
      <c r="EO869">
        <v>1012</v>
      </c>
      <c r="EP869">
        <v>99</v>
      </c>
      <c r="EQ869">
        <v>97</v>
      </c>
      <c r="ER869">
        <v>1002</v>
      </c>
      <c r="ES869">
        <v>959</v>
      </c>
      <c r="ET869">
        <v>339</v>
      </c>
      <c r="EU869">
        <v>354</v>
      </c>
      <c r="EV869">
        <v>43</v>
      </c>
      <c r="EW869">
        <v>54</v>
      </c>
      <c r="EX869">
        <v>129</v>
      </c>
      <c r="EY869">
        <v>131</v>
      </c>
      <c r="EZ869">
        <v>4.5</v>
      </c>
      <c r="FA869">
        <v>5.3</v>
      </c>
      <c r="FB869">
        <v>9.8000000000000007</v>
      </c>
      <c r="FC869" s="20">
        <v>66.8</v>
      </c>
      <c r="FD869" s="26">
        <f t="shared" si="301"/>
        <v>0.85641025641025637</v>
      </c>
      <c r="FE869">
        <v>7.3773</v>
      </c>
      <c r="FF869">
        <v>-0.21</v>
      </c>
      <c r="FG869">
        <v>0.36</v>
      </c>
      <c r="FH869">
        <v>0.14000000000000001</v>
      </c>
      <c r="FL869" s="42">
        <f t="shared" si="302"/>
        <v>234</v>
      </c>
      <c r="FM869" s="20">
        <f t="shared" si="303"/>
        <v>10.199999999999999</v>
      </c>
      <c r="FN869" s="41">
        <v>7.5813609500000004E-2</v>
      </c>
      <c r="FO869" s="20">
        <f t="shared" si="304"/>
        <v>51.8</v>
      </c>
      <c r="FP869" s="20">
        <f t="shared" si="305"/>
        <v>56.6312</v>
      </c>
      <c r="FQ869" s="20">
        <f t="shared" si="306"/>
        <v>117.64178435328401</v>
      </c>
      <c r="FR869">
        <v>4</v>
      </c>
      <c r="FS869" t="s">
        <v>995</v>
      </c>
      <c r="FT869">
        <v>317</v>
      </c>
      <c r="FU869" t="s">
        <v>731</v>
      </c>
      <c r="FV869" t="s">
        <v>711</v>
      </c>
      <c r="FW869" s="45">
        <v>7000000</v>
      </c>
      <c r="FX869" s="45">
        <v>6500000</v>
      </c>
      <c r="FY869">
        <v>617</v>
      </c>
      <c r="FZ869">
        <v>80</v>
      </c>
      <c r="GA869">
        <v>277</v>
      </c>
      <c r="GB869">
        <v>357</v>
      </c>
      <c r="GC869">
        <v>64</v>
      </c>
      <c r="GD869">
        <v>199</v>
      </c>
      <c r="GE869">
        <v>1408</v>
      </c>
      <c r="GF869">
        <v>15265</v>
      </c>
      <c r="GG869">
        <v>29.5</v>
      </c>
      <c r="GH869">
        <v>40.4</v>
      </c>
      <c r="GI869">
        <v>69.900000000000006</v>
      </c>
      <c r="GJ869" s="42">
        <f t="shared" si="307"/>
        <v>51.8</v>
      </c>
    </row>
    <row r="870" spans="1:192" x14ac:dyDescent="0.45">
      <c r="A870" s="40">
        <v>33069</v>
      </c>
      <c r="B870" t="s">
        <v>4163</v>
      </c>
      <c r="C870" t="s">
        <v>295</v>
      </c>
      <c r="D870" t="s">
        <v>107</v>
      </c>
      <c r="E870" t="s">
        <v>107</v>
      </c>
      <c r="F870">
        <v>75</v>
      </c>
      <c r="G870">
        <v>221</v>
      </c>
      <c r="H870">
        <v>2008</v>
      </c>
      <c r="I870">
        <v>1</v>
      </c>
      <c r="J870">
        <v>3</v>
      </c>
      <c r="K870" t="s">
        <v>202</v>
      </c>
      <c r="L870">
        <v>2008</v>
      </c>
      <c r="M870">
        <v>27</v>
      </c>
      <c r="N870">
        <v>10</v>
      </c>
      <c r="O870">
        <v>8474567</v>
      </c>
      <c r="P870" t="s">
        <v>4164</v>
      </c>
      <c r="Q870" t="s">
        <v>4165</v>
      </c>
      <c r="R870" t="s">
        <v>4166</v>
      </c>
      <c r="S870" t="s">
        <v>855</v>
      </c>
      <c r="T870" t="s">
        <v>720</v>
      </c>
      <c r="U870" t="s">
        <v>313</v>
      </c>
      <c r="V870">
        <v>18</v>
      </c>
      <c r="W870">
        <v>0</v>
      </c>
      <c r="X870">
        <v>1</v>
      </c>
      <c r="Y870">
        <v>1</v>
      </c>
      <c r="Z870">
        <v>1</v>
      </c>
      <c r="AA870">
        <v>29</v>
      </c>
      <c r="AB870">
        <v>63</v>
      </c>
      <c r="AC870" s="26">
        <f t="shared" si="286"/>
        <v>5.5555555555555552E-2</v>
      </c>
      <c r="AD870" s="20">
        <f t="shared" si="287"/>
        <v>-4.6966292134831464</v>
      </c>
      <c r="AE870" s="20">
        <v>0.30099999999999999</v>
      </c>
      <c r="AF870">
        <v>-9</v>
      </c>
      <c r="AG870">
        <v>0</v>
      </c>
      <c r="AH870">
        <v>20</v>
      </c>
      <c r="AI870">
        <v>458</v>
      </c>
      <c r="AJ870">
        <v>20689</v>
      </c>
      <c r="AK870" s="20">
        <v>344.81666666667002</v>
      </c>
      <c r="AL870">
        <v>344.82</v>
      </c>
      <c r="AM870">
        <v>345</v>
      </c>
      <c r="AN870" s="26">
        <f t="shared" si="288"/>
        <v>19.156481481481482</v>
      </c>
      <c r="AO870">
        <v>32.33</v>
      </c>
      <c r="AP870" s="41">
        <f t="shared" si="289"/>
        <v>0.2</v>
      </c>
      <c r="AQ870">
        <v>48</v>
      </c>
      <c r="AR870">
        <v>48</v>
      </c>
      <c r="AS870">
        <v>48</v>
      </c>
      <c r="AT870">
        <v>35</v>
      </c>
      <c r="AU870">
        <v>35</v>
      </c>
      <c r="AV870">
        <v>29</v>
      </c>
      <c r="AW870">
        <v>14</v>
      </c>
      <c r="AX870">
        <v>4</v>
      </c>
      <c r="AY870">
        <v>0</v>
      </c>
      <c r="AZ870">
        <v>2</v>
      </c>
      <c r="BA870" s="42">
        <f t="shared" si="290"/>
        <v>2</v>
      </c>
      <c r="BB870">
        <v>1.1200000000000001</v>
      </c>
      <c r="BC870">
        <v>47.2759</v>
      </c>
      <c r="BD870" s="20">
        <v>53.4</v>
      </c>
      <c r="BE870" s="20">
        <f t="shared" si="291"/>
        <v>101.4</v>
      </c>
      <c r="BF870" s="20">
        <f t="shared" si="292"/>
        <v>17.643988167739689</v>
      </c>
      <c r="BG870">
        <v>78</v>
      </c>
      <c r="BH870">
        <v>109</v>
      </c>
      <c r="BI870">
        <v>104</v>
      </c>
      <c r="BJ870" s="41">
        <f t="shared" si="293"/>
        <v>0.42857142857142855</v>
      </c>
      <c r="BK870">
        <v>22</v>
      </c>
      <c r="BL870">
        <v>22</v>
      </c>
      <c r="BM870">
        <v>6</v>
      </c>
      <c r="BN870" s="42">
        <f t="shared" si="294"/>
        <v>16</v>
      </c>
      <c r="BO870">
        <v>6</v>
      </c>
      <c r="BP870">
        <v>9</v>
      </c>
      <c r="BQ870">
        <v>3</v>
      </c>
      <c r="BR870">
        <v>23</v>
      </c>
      <c r="BS870" s="41">
        <f t="shared" si="295"/>
        <v>8.8122605363984668E-2</v>
      </c>
      <c r="BT870">
        <v>0</v>
      </c>
      <c r="BU870">
        <v>0</v>
      </c>
      <c r="BV870" s="41">
        <f t="shared" si="296"/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5</v>
      </c>
      <c r="DA870">
        <v>2</v>
      </c>
      <c r="DB870">
        <v>0</v>
      </c>
      <c r="DC870">
        <v>11</v>
      </c>
      <c r="DD870">
        <v>4</v>
      </c>
      <c r="DE870">
        <v>0</v>
      </c>
      <c r="DF870">
        <v>1</v>
      </c>
      <c r="DG870">
        <v>11</v>
      </c>
      <c r="DH870">
        <v>7</v>
      </c>
      <c r="DI870">
        <v>1</v>
      </c>
      <c r="DJ870">
        <v>7</v>
      </c>
      <c r="DK870">
        <v>5</v>
      </c>
      <c r="DL870">
        <v>2</v>
      </c>
      <c r="DM870">
        <v>3</v>
      </c>
      <c r="DN870">
        <v>1</v>
      </c>
      <c r="DO870">
        <v>2</v>
      </c>
      <c r="DP870" s="42">
        <f t="shared" si="297"/>
        <v>-6</v>
      </c>
      <c r="DQ870" s="20">
        <v>-1.516</v>
      </c>
      <c r="DR870">
        <v>5</v>
      </c>
      <c r="DS870">
        <v>2</v>
      </c>
      <c r="DT870">
        <v>0</v>
      </c>
      <c r="DU870">
        <v>0</v>
      </c>
      <c r="DV870">
        <v>0</v>
      </c>
      <c r="DW870">
        <v>294</v>
      </c>
      <c r="DX870">
        <v>319</v>
      </c>
      <c r="DY870">
        <v>232</v>
      </c>
      <c r="DZ870">
        <v>238</v>
      </c>
      <c r="EA870">
        <v>171</v>
      </c>
      <c r="EB870">
        <v>180</v>
      </c>
      <c r="EC870">
        <v>11.51</v>
      </c>
      <c r="ED870">
        <v>12.22</v>
      </c>
      <c r="EE870">
        <v>5</v>
      </c>
      <c r="EF870">
        <v>18</v>
      </c>
      <c r="EG870" s="41">
        <f t="shared" si="298"/>
        <v>2.9239766081871343E-2</v>
      </c>
      <c r="EH870" s="43">
        <f t="shared" si="299"/>
        <v>0.9</v>
      </c>
      <c r="EI870" s="44">
        <f t="shared" si="300"/>
        <v>0.92923976608187142</v>
      </c>
      <c r="EJ870">
        <v>296</v>
      </c>
      <c r="EK870">
        <v>319</v>
      </c>
      <c r="EL870">
        <v>233</v>
      </c>
      <c r="EM870">
        <v>238</v>
      </c>
      <c r="EN870">
        <v>172</v>
      </c>
      <c r="EO870">
        <v>180</v>
      </c>
      <c r="EP870">
        <v>5</v>
      </c>
      <c r="EQ870">
        <v>18</v>
      </c>
      <c r="ER870">
        <v>138</v>
      </c>
      <c r="ES870">
        <v>158</v>
      </c>
      <c r="ET870">
        <v>53</v>
      </c>
      <c r="EU870">
        <v>51</v>
      </c>
      <c r="EV870">
        <v>3</v>
      </c>
      <c r="EW870">
        <v>8</v>
      </c>
      <c r="EX870">
        <v>25</v>
      </c>
      <c r="EY870">
        <v>23</v>
      </c>
      <c r="EZ870">
        <v>-0.30000000000000004</v>
      </c>
      <c r="FA870">
        <v>0.2</v>
      </c>
      <c r="FB870">
        <v>-0.1</v>
      </c>
      <c r="FC870" s="20">
        <v>1.6800000000000002</v>
      </c>
      <c r="FD870" s="26">
        <f t="shared" si="301"/>
        <v>9.3333333333333338E-2</v>
      </c>
      <c r="FE870">
        <v>3.44E-2</v>
      </c>
      <c r="FF870">
        <v>-7.0000000000000007E-2</v>
      </c>
      <c r="FG870">
        <v>0.16</v>
      </c>
      <c r="FH870">
        <v>0.09</v>
      </c>
      <c r="FL870" s="42">
        <f t="shared" si="302"/>
        <v>67</v>
      </c>
      <c r="FM870" s="20">
        <f t="shared" si="303"/>
        <v>5</v>
      </c>
      <c r="FN870" s="41">
        <v>0</v>
      </c>
      <c r="FO870" s="20">
        <f t="shared" si="304"/>
        <v>-1</v>
      </c>
      <c r="FP870" s="20">
        <f t="shared" si="305"/>
        <v>0.69679999999999997</v>
      </c>
      <c r="FQ870" s="20">
        <f t="shared" si="306"/>
        <v>106.66434661562555</v>
      </c>
      <c r="FR870">
        <v>4</v>
      </c>
      <c r="FS870" t="s">
        <v>111</v>
      </c>
      <c r="FT870">
        <v>195</v>
      </c>
      <c r="FV870" t="s">
        <v>711</v>
      </c>
      <c r="FW870" s="45">
        <v>5500000</v>
      </c>
      <c r="FX870" s="45">
        <v>5142857</v>
      </c>
      <c r="FY870">
        <v>552</v>
      </c>
      <c r="FZ870">
        <v>49</v>
      </c>
      <c r="GA870">
        <v>121</v>
      </c>
      <c r="GB870">
        <v>170</v>
      </c>
      <c r="GC870">
        <v>-82</v>
      </c>
      <c r="GD870">
        <v>497</v>
      </c>
      <c r="GE870">
        <v>1117</v>
      </c>
      <c r="GF870">
        <v>12083</v>
      </c>
      <c r="GG870">
        <v>9.6999999999999993</v>
      </c>
      <c r="GH870">
        <v>18.2</v>
      </c>
      <c r="GI870">
        <v>27.9</v>
      </c>
      <c r="GJ870" s="42">
        <f t="shared" si="307"/>
        <v>-1</v>
      </c>
    </row>
    <row r="871" spans="1:192" x14ac:dyDescent="0.45">
      <c r="A871" s="40">
        <v>32814</v>
      </c>
      <c r="B871" t="s">
        <v>310</v>
      </c>
      <c r="C871" t="s">
        <v>213</v>
      </c>
      <c r="D871" t="s">
        <v>91</v>
      </c>
      <c r="E871" t="s">
        <v>91</v>
      </c>
      <c r="F871">
        <v>74</v>
      </c>
      <c r="G871">
        <v>229</v>
      </c>
      <c r="H871">
        <v>2008</v>
      </c>
      <c r="I871">
        <v>1</v>
      </c>
      <c r="J871">
        <v>5</v>
      </c>
      <c r="K871" t="s">
        <v>202</v>
      </c>
      <c r="L871">
        <v>2008</v>
      </c>
      <c r="M871">
        <v>28</v>
      </c>
      <c r="N871">
        <v>10</v>
      </c>
      <c r="O871">
        <v>8474568</v>
      </c>
      <c r="P871" t="s">
        <v>4167</v>
      </c>
      <c r="Q871" t="s">
        <v>4168</v>
      </c>
      <c r="R871" t="s">
        <v>1640</v>
      </c>
      <c r="S871" t="s">
        <v>1009</v>
      </c>
      <c r="T871" t="s">
        <v>720</v>
      </c>
      <c r="U871" t="s">
        <v>205</v>
      </c>
      <c r="V871">
        <v>64</v>
      </c>
      <c r="W871">
        <v>1</v>
      </c>
      <c r="X871">
        <v>6</v>
      </c>
      <c r="Y871">
        <v>1</v>
      </c>
      <c r="Z871">
        <v>7</v>
      </c>
      <c r="AA871">
        <v>22</v>
      </c>
      <c r="AB871">
        <v>58</v>
      </c>
      <c r="AC871" s="26">
        <f t="shared" si="286"/>
        <v>0.109375</v>
      </c>
      <c r="AD871" s="20">
        <f t="shared" si="287"/>
        <v>-6.5155279503105596</v>
      </c>
      <c r="AE871" s="20">
        <v>2.2810000000000001</v>
      </c>
      <c r="AF871">
        <v>-12</v>
      </c>
      <c r="AG871">
        <v>-7.6</v>
      </c>
      <c r="AH871">
        <v>35</v>
      </c>
      <c r="AI871">
        <v>1469</v>
      </c>
      <c r="AJ871">
        <v>62916</v>
      </c>
      <c r="AK871" s="20">
        <v>1048.5999999999999</v>
      </c>
      <c r="AL871">
        <v>1048.5999999999999</v>
      </c>
      <c r="AM871">
        <v>1049</v>
      </c>
      <c r="AN871" s="26">
        <f t="shared" si="288"/>
        <v>16.384374999999999</v>
      </c>
      <c r="AO871">
        <v>27.52</v>
      </c>
      <c r="AP871" s="41">
        <f t="shared" si="289"/>
        <v>0.29166666666666669</v>
      </c>
      <c r="AQ871">
        <v>157</v>
      </c>
      <c r="AR871">
        <v>157</v>
      </c>
      <c r="AS871">
        <v>157</v>
      </c>
      <c r="AT871">
        <v>101</v>
      </c>
      <c r="AU871">
        <v>101</v>
      </c>
      <c r="AV871">
        <v>59</v>
      </c>
      <c r="AW871">
        <v>44</v>
      </c>
      <c r="AX871">
        <v>3</v>
      </c>
      <c r="AY871">
        <v>2</v>
      </c>
      <c r="AZ871">
        <v>11</v>
      </c>
      <c r="BA871" s="42">
        <f t="shared" si="290"/>
        <v>13</v>
      </c>
      <c r="BB871">
        <v>2.83</v>
      </c>
      <c r="BC871">
        <v>55.694899999999997</v>
      </c>
      <c r="BD871" s="20">
        <v>39</v>
      </c>
      <c r="BE871" s="20">
        <f t="shared" si="291"/>
        <v>196</v>
      </c>
      <c r="BF871" s="20">
        <f t="shared" si="292"/>
        <v>11.214953271028039</v>
      </c>
      <c r="BG871">
        <v>242</v>
      </c>
      <c r="BH871">
        <v>317</v>
      </c>
      <c r="BI871">
        <v>442</v>
      </c>
      <c r="BJ871" s="41">
        <f t="shared" si="293"/>
        <v>0.35380116959064328</v>
      </c>
      <c r="BK871">
        <v>219</v>
      </c>
      <c r="BL871">
        <v>219</v>
      </c>
      <c r="BM871">
        <v>79</v>
      </c>
      <c r="BN871" s="42">
        <f t="shared" si="294"/>
        <v>140</v>
      </c>
      <c r="BO871">
        <v>42</v>
      </c>
      <c r="BP871">
        <v>31</v>
      </c>
      <c r="BQ871">
        <v>14</v>
      </c>
      <c r="BR871">
        <v>105</v>
      </c>
      <c r="BS871" s="41">
        <f t="shared" si="295"/>
        <v>0.10396039603960396</v>
      </c>
      <c r="BT871">
        <v>0</v>
      </c>
      <c r="BU871">
        <v>0</v>
      </c>
      <c r="BV871" s="41">
        <f t="shared" si="296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</v>
      </c>
      <c r="CZ871">
        <v>40</v>
      </c>
      <c r="DA871">
        <v>0</v>
      </c>
      <c r="DB871">
        <v>0</v>
      </c>
      <c r="DC871">
        <v>28</v>
      </c>
      <c r="DD871">
        <v>7</v>
      </c>
      <c r="DE871">
        <v>0</v>
      </c>
      <c r="DF871">
        <v>0</v>
      </c>
      <c r="DG871">
        <v>24</v>
      </c>
      <c r="DH871">
        <v>13</v>
      </c>
      <c r="DI871">
        <v>8</v>
      </c>
      <c r="DJ871">
        <v>14</v>
      </c>
      <c r="DK871">
        <v>11</v>
      </c>
      <c r="DL871">
        <v>3</v>
      </c>
      <c r="DM871">
        <v>9</v>
      </c>
      <c r="DN871">
        <v>6</v>
      </c>
      <c r="DO871">
        <v>3</v>
      </c>
      <c r="DP871" s="42">
        <f t="shared" si="297"/>
        <v>-5</v>
      </c>
      <c r="DQ871" s="20">
        <v>-0.84599999999999997</v>
      </c>
      <c r="DR871">
        <v>10</v>
      </c>
      <c r="DS871">
        <v>3</v>
      </c>
      <c r="DT871">
        <v>0</v>
      </c>
      <c r="DU871">
        <v>0</v>
      </c>
      <c r="DV871">
        <v>0</v>
      </c>
      <c r="DW871">
        <v>861</v>
      </c>
      <c r="DX871">
        <v>1211</v>
      </c>
      <c r="DY871">
        <v>619</v>
      </c>
      <c r="DZ871">
        <v>905</v>
      </c>
      <c r="EA871">
        <v>436</v>
      </c>
      <c r="EB871">
        <v>615</v>
      </c>
      <c r="EC871">
        <v>32.81</v>
      </c>
      <c r="ED871">
        <v>56.57</v>
      </c>
      <c r="EE871">
        <v>24</v>
      </c>
      <c r="EF871">
        <v>56</v>
      </c>
      <c r="EG871" s="41">
        <f t="shared" si="298"/>
        <v>5.5045871559633031E-2</v>
      </c>
      <c r="EH871" s="43">
        <f t="shared" si="299"/>
        <v>0.9089430894308943</v>
      </c>
      <c r="EI871" s="44">
        <f t="shared" si="300"/>
        <v>0.96398896099052733</v>
      </c>
      <c r="EJ871">
        <v>862</v>
      </c>
      <c r="EK871">
        <v>1210</v>
      </c>
      <c r="EL871">
        <v>621</v>
      </c>
      <c r="EM871">
        <v>903</v>
      </c>
      <c r="EN871">
        <v>439</v>
      </c>
      <c r="EO871">
        <v>615</v>
      </c>
      <c r="EP871">
        <v>25</v>
      </c>
      <c r="EQ871">
        <v>56</v>
      </c>
      <c r="ER871">
        <v>376</v>
      </c>
      <c r="ES871">
        <v>575</v>
      </c>
      <c r="ET871">
        <v>147</v>
      </c>
      <c r="EU871">
        <v>228</v>
      </c>
      <c r="EV871">
        <v>16</v>
      </c>
      <c r="EW871">
        <v>33</v>
      </c>
      <c r="EX871">
        <v>55</v>
      </c>
      <c r="EY871">
        <v>63</v>
      </c>
      <c r="EZ871">
        <v>-0.5</v>
      </c>
      <c r="FA871">
        <v>1.7000000000000002</v>
      </c>
      <c r="FB871">
        <v>1.3</v>
      </c>
      <c r="FC871" s="20">
        <v>2.38</v>
      </c>
      <c r="FD871" s="26">
        <f t="shared" si="301"/>
        <v>3.7187499999999998E-2</v>
      </c>
      <c r="FE871">
        <v>0.32050000000000001</v>
      </c>
      <c r="FF871">
        <v>-0.81</v>
      </c>
      <c r="FG871">
        <v>-0.06</v>
      </c>
      <c r="FH871">
        <v>-0.87</v>
      </c>
      <c r="FL871" s="42">
        <f t="shared" si="302"/>
        <v>362</v>
      </c>
      <c r="FM871" s="20">
        <f t="shared" si="303"/>
        <v>23.3</v>
      </c>
      <c r="FN871" s="41">
        <v>6.2500000000000003E-3</v>
      </c>
      <c r="FO871" s="20">
        <f t="shared" si="304"/>
        <v>3.5</v>
      </c>
      <c r="FP871" s="20">
        <f t="shared" si="305"/>
        <v>6.8308</v>
      </c>
      <c r="FQ871" s="20">
        <f t="shared" si="306"/>
        <v>118.55807743658212</v>
      </c>
      <c r="FV871" t="s">
        <v>711</v>
      </c>
      <c r="FW871" s="45">
        <v>1500000</v>
      </c>
      <c r="FX871" s="45">
        <v>1250000</v>
      </c>
      <c r="FY871">
        <v>708</v>
      </c>
      <c r="FZ871">
        <v>30</v>
      </c>
      <c r="GA871">
        <v>113</v>
      </c>
      <c r="GB871">
        <v>143</v>
      </c>
      <c r="GC871">
        <v>-45</v>
      </c>
      <c r="GD871">
        <v>529</v>
      </c>
      <c r="GE871">
        <v>867</v>
      </c>
      <c r="GF871">
        <v>13046</v>
      </c>
      <c r="GG871">
        <v>3.2</v>
      </c>
      <c r="GH871">
        <v>23.6</v>
      </c>
      <c r="GI871">
        <v>26.8</v>
      </c>
      <c r="GJ871" s="42">
        <f t="shared" si="307"/>
        <v>3.5</v>
      </c>
    </row>
    <row r="872" spans="1:192" x14ac:dyDescent="0.45">
      <c r="A872" s="40">
        <v>32801</v>
      </c>
      <c r="B872" t="s">
        <v>1465</v>
      </c>
      <c r="C872" t="s">
        <v>442</v>
      </c>
      <c r="D872" t="s">
        <v>107</v>
      </c>
      <c r="E872" t="s">
        <v>107</v>
      </c>
      <c r="F872">
        <v>73</v>
      </c>
      <c r="G872">
        <v>221</v>
      </c>
      <c r="H872">
        <v>2008</v>
      </c>
      <c r="I872">
        <v>1</v>
      </c>
      <c r="J872">
        <v>7</v>
      </c>
      <c r="K872" t="s">
        <v>92</v>
      </c>
      <c r="L872">
        <v>2009</v>
      </c>
      <c r="M872">
        <v>28</v>
      </c>
      <c r="N872">
        <v>9</v>
      </c>
      <c r="O872">
        <v>8474569</v>
      </c>
      <c r="P872" t="s">
        <v>4169</v>
      </c>
      <c r="Q872" t="s">
        <v>4170</v>
      </c>
      <c r="R872" t="s">
        <v>1127</v>
      </c>
      <c r="S872" t="s">
        <v>3749</v>
      </c>
      <c r="T872" t="s">
        <v>716</v>
      </c>
      <c r="U872" t="s">
        <v>135</v>
      </c>
      <c r="V872">
        <v>56</v>
      </c>
      <c r="W872">
        <v>6</v>
      </c>
      <c r="X872">
        <v>12</v>
      </c>
      <c r="Y872">
        <v>7</v>
      </c>
      <c r="Z872">
        <v>18</v>
      </c>
      <c r="AA872">
        <v>15</v>
      </c>
      <c r="AB872">
        <v>79</v>
      </c>
      <c r="AC872" s="26">
        <f t="shared" si="286"/>
        <v>0.32142857142857145</v>
      </c>
      <c r="AD872" s="20">
        <f t="shared" si="287"/>
        <v>-8.4382470119521926</v>
      </c>
      <c r="AE872" s="20">
        <v>6.617</v>
      </c>
      <c r="AF872">
        <v>-5</v>
      </c>
      <c r="AG872">
        <v>0.30000000000000004</v>
      </c>
      <c r="AH872">
        <v>6</v>
      </c>
      <c r="AI872">
        <v>987</v>
      </c>
      <c r="AJ872">
        <v>44125</v>
      </c>
      <c r="AK872" s="20">
        <v>735.41666666667004</v>
      </c>
      <c r="AL872">
        <v>735.42</v>
      </c>
      <c r="AM872">
        <v>735</v>
      </c>
      <c r="AN872" s="26">
        <f t="shared" si="288"/>
        <v>13.132440476190476</v>
      </c>
      <c r="AO872">
        <v>22.24</v>
      </c>
      <c r="AP872" s="41">
        <f t="shared" si="289"/>
        <v>0.62068965517241381</v>
      </c>
      <c r="AQ872">
        <v>109</v>
      </c>
      <c r="AR872">
        <v>109</v>
      </c>
      <c r="AS872">
        <v>109</v>
      </c>
      <c r="AT872">
        <v>92</v>
      </c>
      <c r="AU872">
        <v>92</v>
      </c>
      <c r="AV872">
        <v>75</v>
      </c>
      <c r="AW872">
        <v>75</v>
      </c>
      <c r="AX872">
        <v>39</v>
      </c>
      <c r="AY872">
        <v>1</v>
      </c>
      <c r="AZ872">
        <v>10</v>
      </c>
      <c r="BA872" s="42">
        <f t="shared" si="290"/>
        <v>11</v>
      </c>
      <c r="BB872">
        <v>8.3000000000000007</v>
      </c>
      <c r="BC872">
        <v>27.2133</v>
      </c>
      <c r="BD872" s="20">
        <v>178.3</v>
      </c>
      <c r="BE872" s="20">
        <f t="shared" si="291"/>
        <v>287.3</v>
      </c>
      <c r="BF872" s="20">
        <f t="shared" si="292"/>
        <v>23.439667128987519</v>
      </c>
      <c r="BG872">
        <v>243</v>
      </c>
      <c r="BH872">
        <v>240</v>
      </c>
      <c r="BI872">
        <v>176</v>
      </c>
      <c r="BJ872" s="41">
        <f t="shared" si="293"/>
        <v>0.57995226730310268</v>
      </c>
      <c r="BK872">
        <v>38</v>
      </c>
      <c r="BL872">
        <v>38</v>
      </c>
      <c r="BM872">
        <v>63</v>
      </c>
      <c r="BN872" s="42">
        <f t="shared" si="294"/>
        <v>-25</v>
      </c>
      <c r="BO872">
        <v>17</v>
      </c>
      <c r="BP872">
        <v>13</v>
      </c>
      <c r="BQ872">
        <v>11</v>
      </c>
      <c r="BR872">
        <v>23</v>
      </c>
      <c r="BS872" s="41">
        <f t="shared" si="295"/>
        <v>4.5999999999999999E-2</v>
      </c>
      <c r="BT872">
        <v>60</v>
      </c>
      <c r="BU872">
        <v>55</v>
      </c>
      <c r="BV872" s="41">
        <f t="shared" si="296"/>
        <v>0.52173913043478259</v>
      </c>
      <c r="BW872">
        <v>13</v>
      </c>
      <c r="BX872">
        <v>8</v>
      </c>
      <c r="BY872">
        <v>18</v>
      </c>
      <c r="BZ872">
        <v>13</v>
      </c>
      <c r="CA872">
        <v>29</v>
      </c>
      <c r="CB872">
        <v>34</v>
      </c>
      <c r="CC872">
        <v>13</v>
      </c>
      <c r="CD872">
        <v>13</v>
      </c>
      <c r="CE872">
        <v>30</v>
      </c>
      <c r="CF872">
        <v>17</v>
      </c>
      <c r="CG872">
        <v>29</v>
      </c>
      <c r="CH872">
        <v>38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2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3</v>
      </c>
      <c r="CW872">
        <v>0</v>
      </c>
      <c r="CX872">
        <v>4</v>
      </c>
      <c r="CY872">
        <v>0</v>
      </c>
      <c r="CZ872">
        <v>13</v>
      </c>
      <c r="DA872">
        <v>13</v>
      </c>
      <c r="DB872">
        <v>0</v>
      </c>
      <c r="DC872">
        <v>3</v>
      </c>
      <c r="DD872">
        <v>7</v>
      </c>
      <c r="DE872">
        <v>7</v>
      </c>
      <c r="DF872">
        <v>1</v>
      </c>
      <c r="DG872">
        <v>44</v>
      </c>
      <c r="DH872">
        <v>3</v>
      </c>
      <c r="DI872">
        <v>12</v>
      </c>
      <c r="DJ872">
        <v>3</v>
      </c>
      <c r="DK872">
        <v>3</v>
      </c>
      <c r="DL872">
        <v>0</v>
      </c>
      <c r="DM872">
        <v>13</v>
      </c>
      <c r="DN872">
        <v>13</v>
      </c>
      <c r="DO872">
        <v>0</v>
      </c>
      <c r="DP872" s="42">
        <f t="shared" si="297"/>
        <v>9</v>
      </c>
      <c r="DQ872" s="20">
        <v>9.7680000000000007</v>
      </c>
      <c r="DR872">
        <v>3</v>
      </c>
      <c r="DS872">
        <v>0</v>
      </c>
      <c r="DT872">
        <v>0</v>
      </c>
      <c r="DU872">
        <v>0</v>
      </c>
      <c r="DV872">
        <v>0</v>
      </c>
      <c r="DW872">
        <v>710</v>
      </c>
      <c r="DX872">
        <v>635</v>
      </c>
      <c r="DY872">
        <v>551</v>
      </c>
      <c r="DZ872">
        <v>477</v>
      </c>
      <c r="EA872">
        <v>396</v>
      </c>
      <c r="EB872">
        <v>332</v>
      </c>
      <c r="EC872">
        <v>31.81</v>
      </c>
      <c r="ED872">
        <v>25.42</v>
      </c>
      <c r="EE872">
        <v>29</v>
      </c>
      <c r="EF872">
        <v>24</v>
      </c>
      <c r="EG872" s="41">
        <f t="shared" si="298"/>
        <v>7.3232323232323232E-2</v>
      </c>
      <c r="EH872" s="43">
        <f t="shared" si="299"/>
        <v>0.92771084337349397</v>
      </c>
      <c r="EI872" s="44">
        <f t="shared" si="300"/>
        <v>1.0009431666058173</v>
      </c>
      <c r="EJ872">
        <v>709</v>
      </c>
      <c r="EK872">
        <v>635</v>
      </c>
      <c r="EL872">
        <v>551</v>
      </c>
      <c r="EM872">
        <v>477</v>
      </c>
      <c r="EN872">
        <v>397</v>
      </c>
      <c r="EO872">
        <v>331</v>
      </c>
      <c r="EP872">
        <v>28</v>
      </c>
      <c r="EQ872">
        <v>24</v>
      </c>
      <c r="ER872">
        <v>338</v>
      </c>
      <c r="ES872">
        <v>295</v>
      </c>
      <c r="ET872">
        <v>123</v>
      </c>
      <c r="EU872">
        <v>111</v>
      </c>
      <c r="EV872">
        <v>13</v>
      </c>
      <c r="EW872">
        <v>12</v>
      </c>
      <c r="EX872">
        <v>37</v>
      </c>
      <c r="EY872">
        <v>55</v>
      </c>
      <c r="EZ872">
        <v>0.4</v>
      </c>
      <c r="FA872">
        <v>0.7</v>
      </c>
      <c r="FB872">
        <v>1.1000000000000001</v>
      </c>
      <c r="FC872" s="20">
        <v>17.68</v>
      </c>
      <c r="FD872" s="26">
        <f t="shared" si="301"/>
        <v>0.31571428571428573</v>
      </c>
      <c r="FE872">
        <v>1.0001</v>
      </c>
      <c r="FF872">
        <v>0.64</v>
      </c>
      <c r="FG872">
        <v>0.05</v>
      </c>
      <c r="FH872">
        <v>0.69</v>
      </c>
      <c r="FL872" s="42">
        <f t="shared" si="302"/>
        <v>67</v>
      </c>
      <c r="FM872" s="20">
        <f t="shared" si="303"/>
        <v>16.333333333333332</v>
      </c>
      <c r="FN872" s="41">
        <v>3.5283993100000001E-2</v>
      </c>
      <c r="FO872" s="20">
        <f t="shared" si="304"/>
        <v>17.399999999999999</v>
      </c>
      <c r="FP872" s="20">
        <f t="shared" si="305"/>
        <v>19.953600000000002</v>
      </c>
      <c r="FQ872" s="20">
        <f t="shared" si="306"/>
        <v>109.73321367381904</v>
      </c>
      <c r="FR872">
        <v>4</v>
      </c>
      <c r="FS872" t="s">
        <v>111</v>
      </c>
      <c r="FT872">
        <v>195</v>
      </c>
      <c r="FV872" t="s">
        <v>711</v>
      </c>
      <c r="FW872" s="45">
        <v>4000000</v>
      </c>
      <c r="FX872" s="45">
        <v>3937500</v>
      </c>
      <c r="FY872">
        <v>558</v>
      </c>
      <c r="FZ872">
        <v>101</v>
      </c>
      <c r="GA872">
        <v>154</v>
      </c>
      <c r="GB872">
        <v>255</v>
      </c>
      <c r="GC872">
        <v>32</v>
      </c>
      <c r="GD872">
        <v>130</v>
      </c>
      <c r="GE872">
        <v>879</v>
      </c>
      <c r="GF872">
        <v>8320</v>
      </c>
      <c r="GG872">
        <v>16.2</v>
      </c>
      <c r="GH872">
        <v>10.6</v>
      </c>
      <c r="GI872">
        <v>26.8</v>
      </c>
      <c r="GJ872" s="42">
        <f t="shared" si="307"/>
        <v>17.399999999999999</v>
      </c>
    </row>
    <row r="873" spans="1:192" x14ac:dyDescent="0.45">
      <c r="A873" s="40">
        <v>32858</v>
      </c>
      <c r="B873" t="s">
        <v>4171</v>
      </c>
      <c r="D873" t="s">
        <v>99</v>
      </c>
      <c r="E873" t="s">
        <v>99</v>
      </c>
      <c r="F873">
        <v>72</v>
      </c>
      <c r="G873">
        <v>210</v>
      </c>
      <c r="H873">
        <v>2008</v>
      </c>
      <c r="I873">
        <v>1</v>
      </c>
      <c r="J873">
        <v>8</v>
      </c>
      <c r="K873" t="s">
        <v>92</v>
      </c>
      <c r="L873">
        <v>2008</v>
      </c>
      <c r="M873">
        <v>28</v>
      </c>
      <c r="N873">
        <v>10</v>
      </c>
      <c r="O873">
        <v>8474571</v>
      </c>
      <c r="P873" t="s">
        <v>4172</v>
      </c>
      <c r="Q873" t="s">
        <v>4173</v>
      </c>
      <c r="R873" t="s">
        <v>4174</v>
      </c>
      <c r="S873" t="s">
        <v>4175</v>
      </c>
      <c r="T873" t="s">
        <v>725</v>
      </c>
      <c r="U873" t="s">
        <v>319</v>
      </c>
      <c r="V873">
        <v>74</v>
      </c>
      <c r="W873">
        <v>15</v>
      </c>
      <c r="X873">
        <v>22</v>
      </c>
      <c r="Y873">
        <v>12</v>
      </c>
      <c r="Z873">
        <v>37</v>
      </c>
      <c r="AA873">
        <v>7</v>
      </c>
      <c r="AB873">
        <v>30</v>
      </c>
      <c r="AC873" s="26">
        <f t="shared" si="286"/>
        <v>0.5</v>
      </c>
      <c r="AD873" s="20">
        <f t="shared" si="287"/>
        <v>2.856617647058826</v>
      </c>
      <c r="AE873" s="20">
        <v>13.746</v>
      </c>
      <c r="AF873">
        <v>0</v>
      </c>
      <c r="AG873">
        <v>-3.2</v>
      </c>
      <c r="AH873">
        <v>12</v>
      </c>
      <c r="AI873">
        <v>1391</v>
      </c>
      <c r="AJ873">
        <v>59304</v>
      </c>
      <c r="AK873" s="20">
        <v>988.4</v>
      </c>
      <c r="AL873">
        <v>988.4</v>
      </c>
      <c r="AM873">
        <v>988</v>
      </c>
      <c r="AN873" s="26">
        <f t="shared" si="288"/>
        <v>13.356756756756756</v>
      </c>
      <c r="AO873">
        <v>22.56</v>
      </c>
      <c r="AP873" s="41">
        <f t="shared" si="289"/>
        <v>0.74</v>
      </c>
      <c r="AQ873">
        <v>198</v>
      </c>
      <c r="AR873">
        <v>198</v>
      </c>
      <c r="AS873">
        <v>198</v>
      </c>
      <c r="AT873">
        <v>163</v>
      </c>
      <c r="AU873">
        <v>163</v>
      </c>
      <c r="AV873">
        <v>119</v>
      </c>
      <c r="AW873">
        <v>137</v>
      </c>
      <c r="AX873">
        <v>58</v>
      </c>
      <c r="AY873">
        <v>3</v>
      </c>
      <c r="AZ873">
        <v>13</v>
      </c>
      <c r="BA873" s="42">
        <f t="shared" si="290"/>
        <v>16</v>
      </c>
      <c r="BB873">
        <v>11.86</v>
      </c>
      <c r="BC873">
        <v>25.285699999999999</v>
      </c>
      <c r="BD873" s="20">
        <v>244.7</v>
      </c>
      <c r="BE873" s="20">
        <f t="shared" si="291"/>
        <v>442.7</v>
      </c>
      <c r="BF873" s="20">
        <f t="shared" si="292"/>
        <v>26.87373532982598</v>
      </c>
      <c r="BG873">
        <v>297</v>
      </c>
      <c r="BH873">
        <v>352</v>
      </c>
      <c r="BI873">
        <v>278</v>
      </c>
      <c r="BJ873" s="41">
        <f t="shared" si="293"/>
        <v>0.51652173913043475</v>
      </c>
      <c r="BK873">
        <v>41</v>
      </c>
      <c r="BL873">
        <v>41</v>
      </c>
      <c r="BM873">
        <v>60</v>
      </c>
      <c r="BN873" s="42">
        <f t="shared" si="294"/>
        <v>-19</v>
      </c>
      <c r="BO873">
        <v>44</v>
      </c>
      <c r="BP873">
        <v>26</v>
      </c>
      <c r="BQ873">
        <v>29</v>
      </c>
      <c r="BR873">
        <v>24</v>
      </c>
      <c r="BS873" s="41">
        <f t="shared" si="295"/>
        <v>3.3802816901408447E-2</v>
      </c>
      <c r="BT873">
        <v>5</v>
      </c>
      <c r="BU873">
        <v>14</v>
      </c>
      <c r="BV873" s="41">
        <f t="shared" si="296"/>
        <v>0.26315789473684209</v>
      </c>
      <c r="BW873">
        <v>1</v>
      </c>
      <c r="BX873">
        <v>3</v>
      </c>
      <c r="BY873">
        <v>2</v>
      </c>
      <c r="BZ873">
        <v>1</v>
      </c>
      <c r="CA873">
        <v>2</v>
      </c>
      <c r="CB873">
        <v>10</v>
      </c>
      <c r="CC873">
        <v>1</v>
      </c>
      <c r="CD873">
        <v>6</v>
      </c>
      <c r="CE873">
        <v>1</v>
      </c>
      <c r="CF873">
        <v>4</v>
      </c>
      <c r="CG873">
        <v>5</v>
      </c>
      <c r="CH873">
        <v>9</v>
      </c>
      <c r="CI873">
        <v>0</v>
      </c>
      <c r="CJ873">
        <v>0</v>
      </c>
      <c r="CK873">
        <v>2</v>
      </c>
      <c r="CL873">
        <v>4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4</v>
      </c>
      <c r="CT873">
        <v>2</v>
      </c>
      <c r="CU873">
        <v>0</v>
      </c>
      <c r="CV873">
        <v>7</v>
      </c>
      <c r="CW873">
        <v>0</v>
      </c>
      <c r="CX873">
        <v>2</v>
      </c>
      <c r="CY873">
        <v>5</v>
      </c>
      <c r="CZ873">
        <v>37</v>
      </c>
      <c r="DA873">
        <v>13</v>
      </c>
      <c r="DB873">
        <v>8</v>
      </c>
      <c r="DC873">
        <v>9</v>
      </c>
      <c r="DD873">
        <v>18</v>
      </c>
      <c r="DE873">
        <v>4</v>
      </c>
      <c r="DF873">
        <v>1</v>
      </c>
      <c r="DG873">
        <v>66</v>
      </c>
      <c r="DH873">
        <v>6</v>
      </c>
      <c r="DI873">
        <v>16</v>
      </c>
      <c r="DJ873">
        <v>6</v>
      </c>
      <c r="DK873">
        <v>6</v>
      </c>
      <c r="DL873">
        <v>0</v>
      </c>
      <c r="DM873">
        <v>16</v>
      </c>
      <c r="DN873">
        <v>16</v>
      </c>
      <c r="DO873">
        <v>0</v>
      </c>
      <c r="DP873" s="42">
        <f t="shared" si="297"/>
        <v>10</v>
      </c>
      <c r="DQ873" s="20">
        <v>9.4459999999999997</v>
      </c>
      <c r="DR873">
        <v>6</v>
      </c>
      <c r="DS873">
        <v>0</v>
      </c>
      <c r="DT873">
        <v>0</v>
      </c>
      <c r="DU873">
        <v>0</v>
      </c>
      <c r="DV873">
        <v>0</v>
      </c>
      <c r="DW873">
        <v>977</v>
      </c>
      <c r="DX873">
        <v>965</v>
      </c>
      <c r="DY873">
        <v>721</v>
      </c>
      <c r="DZ873">
        <v>686</v>
      </c>
      <c r="EA873">
        <v>527</v>
      </c>
      <c r="EB873">
        <v>491</v>
      </c>
      <c r="EC873">
        <v>47.65</v>
      </c>
      <c r="ED873">
        <v>39.950000000000003</v>
      </c>
      <c r="EE873">
        <v>50</v>
      </c>
      <c r="EF873">
        <v>40</v>
      </c>
      <c r="EG873" s="41">
        <f t="shared" si="298"/>
        <v>9.4876660341555979E-2</v>
      </c>
      <c r="EH873" s="43">
        <f t="shared" si="299"/>
        <v>0.91853360488798375</v>
      </c>
      <c r="EI873" s="44">
        <f t="shared" si="300"/>
        <v>1.0134102652295398</v>
      </c>
      <c r="EJ873">
        <v>977</v>
      </c>
      <c r="EK873">
        <v>967</v>
      </c>
      <c r="EL873">
        <v>721</v>
      </c>
      <c r="EM873">
        <v>687</v>
      </c>
      <c r="EN873">
        <v>528</v>
      </c>
      <c r="EO873">
        <v>492</v>
      </c>
      <c r="EP873">
        <v>50</v>
      </c>
      <c r="EQ873">
        <v>39</v>
      </c>
      <c r="ER873">
        <v>531</v>
      </c>
      <c r="ES873">
        <v>462</v>
      </c>
      <c r="ET873">
        <v>200</v>
      </c>
      <c r="EU873">
        <v>185</v>
      </c>
      <c r="EV873">
        <v>29</v>
      </c>
      <c r="EW873">
        <v>28</v>
      </c>
      <c r="EX873">
        <v>38</v>
      </c>
      <c r="EY873">
        <v>53</v>
      </c>
      <c r="EZ873">
        <v>2.5</v>
      </c>
      <c r="FA873">
        <v>1.2</v>
      </c>
      <c r="FB873">
        <v>3.7</v>
      </c>
      <c r="FC873" s="20">
        <v>30.98</v>
      </c>
      <c r="FD873" s="26">
        <f t="shared" si="301"/>
        <v>0.41864864864864865</v>
      </c>
      <c r="FE873">
        <v>4.3299000000000003</v>
      </c>
      <c r="FF873">
        <v>0.98</v>
      </c>
      <c r="FG873">
        <v>-0.06</v>
      </c>
      <c r="FH873">
        <v>0.92</v>
      </c>
      <c r="FL873" s="42">
        <f t="shared" si="302"/>
        <v>77</v>
      </c>
      <c r="FM873" s="20">
        <f t="shared" si="303"/>
        <v>11.666666666666666</v>
      </c>
      <c r="FN873" s="41">
        <v>7.1644920799999998E-2</v>
      </c>
      <c r="FO873" s="20">
        <f t="shared" si="304"/>
        <v>35.799999999999997</v>
      </c>
      <c r="FP873" s="20">
        <f t="shared" si="305"/>
        <v>38.889200000000002</v>
      </c>
      <c r="FQ873" s="20">
        <f t="shared" si="306"/>
        <v>117.8874949413193</v>
      </c>
      <c r="FR873">
        <v>7</v>
      </c>
      <c r="FS873" t="s">
        <v>314</v>
      </c>
      <c r="FT873">
        <v>341</v>
      </c>
      <c r="FV873" t="s">
        <v>711</v>
      </c>
      <c r="FW873" s="45">
        <v>4800000</v>
      </c>
      <c r="FX873" s="45">
        <v>4000000</v>
      </c>
      <c r="FY873">
        <v>618</v>
      </c>
      <c r="FZ873">
        <v>109</v>
      </c>
      <c r="GA873">
        <v>179</v>
      </c>
      <c r="GB873">
        <v>288</v>
      </c>
      <c r="GC873">
        <v>-47</v>
      </c>
      <c r="GD873">
        <v>110</v>
      </c>
      <c r="GE873">
        <v>983</v>
      </c>
      <c r="GF873">
        <v>9556</v>
      </c>
      <c r="GG873">
        <v>16.5</v>
      </c>
      <c r="GH873">
        <v>9</v>
      </c>
      <c r="GI873">
        <v>25.5</v>
      </c>
      <c r="GJ873" s="42">
        <f t="shared" si="307"/>
        <v>35.799999999999997</v>
      </c>
    </row>
    <row r="874" spans="1:192" x14ac:dyDescent="0.45">
      <c r="A874" s="40">
        <v>32783</v>
      </c>
      <c r="B874" t="s">
        <v>4176</v>
      </c>
      <c r="C874" t="s">
        <v>145</v>
      </c>
      <c r="D874" t="s">
        <v>91</v>
      </c>
      <c r="E874" t="s">
        <v>91</v>
      </c>
      <c r="F874">
        <v>73</v>
      </c>
      <c r="G874">
        <v>203</v>
      </c>
      <c r="H874">
        <v>2008</v>
      </c>
      <c r="I874">
        <v>1</v>
      </c>
      <c r="J874">
        <v>9</v>
      </c>
      <c r="K874" t="s">
        <v>92</v>
      </c>
      <c r="L874">
        <v>2008</v>
      </c>
      <c r="M874">
        <v>28</v>
      </c>
      <c r="N874">
        <v>10</v>
      </c>
      <c r="O874">
        <v>8474573</v>
      </c>
      <c r="P874" t="s">
        <v>4177</v>
      </c>
      <c r="Q874" t="s">
        <v>4178</v>
      </c>
      <c r="R874" t="s">
        <v>2182</v>
      </c>
      <c r="S874" t="s">
        <v>1545</v>
      </c>
      <c r="T874" t="s">
        <v>710</v>
      </c>
      <c r="U874" t="s">
        <v>142</v>
      </c>
      <c r="V874">
        <v>76</v>
      </c>
      <c r="W874">
        <v>18</v>
      </c>
      <c r="X874">
        <v>53</v>
      </c>
      <c r="Y874">
        <v>30</v>
      </c>
      <c r="Z874">
        <v>71</v>
      </c>
      <c r="AA874">
        <v>3</v>
      </c>
      <c r="AB874">
        <v>14</v>
      </c>
      <c r="AC874" s="26">
        <f t="shared" si="286"/>
        <v>0.93421052631578949</v>
      </c>
      <c r="AD874" s="20">
        <f t="shared" si="287"/>
        <v>34.605633802816904</v>
      </c>
      <c r="AE874" s="20">
        <v>24.335999999999999</v>
      </c>
      <c r="AF874">
        <v>-20</v>
      </c>
      <c r="AG874">
        <v>-13.7</v>
      </c>
      <c r="AH874">
        <v>17</v>
      </c>
      <c r="AI874">
        <v>1542</v>
      </c>
      <c r="AJ874">
        <v>81551</v>
      </c>
      <c r="AK874" s="20">
        <v>1359.1833333333</v>
      </c>
      <c r="AL874">
        <v>1359.18</v>
      </c>
      <c r="AM874">
        <v>1359</v>
      </c>
      <c r="AN874" s="26">
        <f t="shared" si="288"/>
        <v>17.883991228070176</v>
      </c>
      <c r="AO874">
        <v>29.59</v>
      </c>
      <c r="AP874" s="41">
        <f t="shared" si="289"/>
        <v>0.73195876288659789</v>
      </c>
      <c r="AQ874">
        <v>265</v>
      </c>
      <c r="AR874">
        <v>266</v>
      </c>
      <c r="AS874">
        <v>266</v>
      </c>
      <c r="AT874">
        <v>196</v>
      </c>
      <c r="AU874">
        <v>196</v>
      </c>
      <c r="AV874">
        <v>151</v>
      </c>
      <c r="AW874">
        <v>171</v>
      </c>
      <c r="AX874">
        <v>58</v>
      </c>
      <c r="AY874">
        <v>4</v>
      </c>
      <c r="AZ874">
        <v>16</v>
      </c>
      <c r="BA874" s="42">
        <f t="shared" si="290"/>
        <v>20</v>
      </c>
      <c r="BB874">
        <v>13.82</v>
      </c>
      <c r="BC874">
        <v>30.337700000000002</v>
      </c>
      <c r="BD874" s="20">
        <v>425.6</v>
      </c>
      <c r="BE874" s="20">
        <f t="shared" si="291"/>
        <v>690.6</v>
      </c>
      <c r="BF874" s="20">
        <f t="shared" si="292"/>
        <v>30.486028340617139</v>
      </c>
      <c r="BG874">
        <v>603</v>
      </c>
      <c r="BH874">
        <v>388</v>
      </c>
      <c r="BI874">
        <v>392</v>
      </c>
      <c r="BJ874" s="41">
        <f t="shared" si="293"/>
        <v>0.60603015075376887</v>
      </c>
      <c r="BK874">
        <v>12</v>
      </c>
      <c r="BL874">
        <v>12</v>
      </c>
      <c r="BM874">
        <v>45</v>
      </c>
      <c r="BN874" s="42">
        <f t="shared" si="294"/>
        <v>-33</v>
      </c>
      <c r="BO874">
        <v>45</v>
      </c>
      <c r="BP874">
        <v>62</v>
      </c>
      <c r="BQ874">
        <v>45</v>
      </c>
      <c r="BR874">
        <v>33</v>
      </c>
      <c r="BS874" s="41">
        <f t="shared" si="295"/>
        <v>3.1548757170172081E-2</v>
      </c>
      <c r="BT874">
        <v>11</v>
      </c>
      <c r="BU874">
        <v>39</v>
      </c>
      <c r="BV874" s="41">
        <f t="shared" si="296"/>
        <v>0.22</v>
      </c>
      <c r="BW874">
        <v>5</v>
      </c>
      <c r="BX874">
        <v>15</v>
      </c>
      <c r="BY874">
        <v>1</v>
      </c>
      <c r="BZ874">
        <v>6</v>
      </c>
      <c r="CA874">
        <v>5</v>
      </c>
      <c r="CB874">
        <v>18</v>
      </c>
      <c r="CC874">
        <v>2</v>
      </c>
      <c r="CD874">
        <v>14</v>
      </c>
      <c r="CE874">
        <v>4</v>
      </c>
      <c r="CF874">
        <v>19</v>
      </c>
      <c r="CG874">
        <v>6</v>
      </c>
      <c r="CH874">
        <v>20</v>
      </c>
      <c r="CI874">
        <v>1</v>
      </c>
      <c r="CJ874">
        <v>1</v>
      </c>
      <c r="CK874">
        <v>2</v>
      </c>
      <c r="CL874">
        <v>3</v>
      </c>
      <c r="CM874">
        <v>0</v>
      </c>
      <c r="CN874">
        <v>0</v>
      </c>
      <c r="CO874">
        <v>0</v>
      </c>
      <c r="CP874">
        <v>3</v>
      </c>
      <c r="CQ874">
        <v>0</v>
      </c>
      <c r="CR874">
        <v>3</v>
      </c>
      <c r="CS874">
        <v>1</v>
      </c>
      <c r="CT874">
        <v>2</v>
      </c>
      <c r="CU874">
        <v>0</v>
      </c>
      <c r="CV874">
        <v>9</v>
      </c>
      <c r="CW874">
        <v>0</v>
      </c>
      <c r="CX874">
        <v>4</v>
      </c>
      <c r="CY874">
        <v>1</v>
      </c>
      <c r="CZ874">
        <v>40</v>
      </c>
      <c r="DA874">
        <v>12</v>
      </c>
      <c r="DB874">
        <v>0</v>
      </c>
      <c r="DC874">
        <v>15</v>
      </c>
      <c r="DD874">
        <v>14</v>
      </c>
      <c r="DE874">
        <v>15</v>
      </c>
      <c r="DF874">
        <v>1</v>
      </c>
      <c r="DG874">
        <v>94</v>
      </c>
      <c r="DH874">
        <v>7</v>
      </c>
      <c r="DI874">
        <v>3</v>
      </c>
      <c r="DJ874">
        <v>7</v>
      </c>
      <c r="DK874">
        <v>6</v>
      </c>
      <c r="DL874">
        <v>1</v>
      </c>
      <c r="DM874">
        <v>4</v>
      </c>
      <c r="DN874">
        <v>3</v>
      </c>
      <c r="DO874">
        <v>1</v>
      </c>
      <c r="DP874" s="42">
        <f t="shared" si="297"/>
        <v>-4</v>
      </c>
      <c r="DQ874" s="20">
        <v>-3.3970000000000002</v>
      </c>
      <c r="DR874">
        <v>6</v>
      </c>
      <c r="DS874">
        <v>1</v>
      </c>
      <c r="DT874">
        <v>0</v>
      </c>
      <c r="DU874">
        <v>0</v>
      </c>
      <c r="DV874">
        <v>0</v>
      </c>
      <c r="DW874">
        <v>1484</v>
      </c>
      <c r="DX874">
        <v>1297</v>
      </c>
      <c r="DY874">
        <v>1096</v>
      </c>
      <c r="DZ874">
        <v>1013</v>
      </c>
      <c r="EA874">
        <v>811</v>
      </c>
      <c r="EB874">
        <v>752</v>
      </c>
      <c r="EC874">
        <v>85.44</v>
      </c>
      <c r="ED874">
        <v>71.69</v>
      </c>
      <c r="EE874">
        <v>97</v>
      </c>
      <c r="EF874">
        <v>78</v>
      </c>
      <c r="EG874" s="41">
        <f t="shared" si="298"/>
        <v>0.11960542540073983</v>
      </c>
      <c r="EH874" s="43">
        <f t="shared" si="299"/>
        <v>0.89627659574468088</v>
      </c>
      <c r="EI874" s="44">
        <f t="shared" si="300"/>
        <v>1.0158820211454207</v>
      </c>
      <c r="EJ874">
        <v>1481</v>
      </c>
      <c r="EK874">
        <v>1299</v>
      </c>
      <c r="EL874">
        <v>1094</v>
      </c>
      <c r="EM874">
        <v>1014</v>
      </c>
      <c r="EN874">
        <v>809</v>
      </c>
      <c r="EO874">
        <v>751</v>
      </c>
      <c r="EP874">
        <v>97</v>
      </c>
      <c r="EQ874">
        <v>78</v>
      </c>
      <c r="ER874">
        <v>850</v>
      </c>
      <c r="ES874">
        <v>714</v>
      </c>
      <c r="ET874">
        <v>345</v>
      </c>
      <c r="EU874">
        <v>294</v>
      </c>
      <c r="EV874">
        <v>62</v>
      </c>
      <c r="EW874">
        <v>48</v>
      </c>
      <c r="EX874">
        <v>70</v>
      </c>
      <c r="EY874">
        <v>67</v>
      </c>
      <c r="EZ874">
        <v>5.3</v>
      </c>
      <c r="FA874">
        <v>0.4</v>
      </c>
      <c r="FB874">
        <v>5.7</v>
      </c>
      <c r="FC874" s="20">
        <v>48.55</v>
      </c>
      <c r="FD874" s="26">
        <f t="shared" si="301"/>
        <v>0.63881578947368423</v>
      </c>
      <c r="FE874">
        <v>4.3286999999999995</v>
      </c>
      <c r="FF874">
        <v>0.52</v>
      </c>
      <c r="FG874">
        <v>-0.49</v>
      </c>
      <c r="FH874">
        <v>0.03</v>
      </c>
      <c r="FL874" s="42">
        <f t="shared" si="302"/>
        <v>63</v>
      </c>
      <c r="FM874" s="20">
        <f t="shared" si="303"/>
        <v>9.5</v>
      </c>
      <c r="FN874" s="41">
        <v>7.9922027300000004E-2</v>
      </c>
      <c r="FO874" s="20">
        <f t="shared" si="304"/>
        <v>69.3</v>
      </c>
      <c r="FP874" s="20">
        <f t="shared" si="305"/>
        <v>70.320599999999999</v>
      </c>
      <c r="FQ874" s="20">
        <f t="shared" si="306"/>
        <v>122.76519666269367</v>
      </c>
      <c r="FR874">
        <v>4</v>
      </c>
      <c r="FS874" t="s">
        <v>189</v>
      </c>
      <c r="FT874">
        <v>195</v>
      </c>
      <c r="FV874" t="s">
        <v>711</v>
      </c>
      <c r="FW874" s="45">
        <v>4000000</v>
      </c>
      <c r="FX874" s="45">
        <v>3300000</v>
      </c>
      <c r="FY874">
        <v>715</v>
      </c>
      <c r="FZ874">
        <v>124</v>
      </c>
      <c r="GA874">
        <v>253</v>
      </c>
      <c r="GB874">
        <v>377</v>
      </c>
      <c r="GC874">
        <v>-52</v>
      </c>
      <c r="GD874">
        <v>198</v>
      </c>
      <c r="GE874">
        <v>1135</v>
      </c>
      <c r="GF874">
        <v>11791</v>
      </c>
      <c r="GG874">
        <v>21.7</v>
      </c>
      <c r="GH874">
        <v>10.3</v>
      </c>
      <c r="GI874">
        <v>32</v>
      </c>
      <c r="GJ874" s="42">
        <f t="shared" si="307"/>
        <v>69.3</v>
      </c>
    </row>
    <row r="875" spans="1:192" x14ac:dyDescent="0.45">
      <c r="A875" s="40">
        <v>32905</v>
      </c>
      <c r="B875" t="s">
        <v>4179</v>
      </c>
      <c r="C875" t="s">
        <v>1450</v>
      </c>
      <c r="D875" t="s">
        <v>107</v>
      </c>
      <c r="E875" t="s">
        <v>91</v>
      </c>
      <c r="F875">
        <v>80</v>
      </c>
      <c r="G875">
        <v>229</v>
      </c>
      <c r="H875">
        <v>2008</v>
      </c>
      <c r="I875">
        <v>1</v>
      </c>
      <c r="J875">
        <v>12</v>
      </c>
      <c r="K875" t="s">
        <v>202</v>
      </c>
      <c r="L875">
        <v>2009</v>
      </c>
      <c r="M875">
        <v>27</v>
      </c>
      <c r="N875">
        <v>9</v>
      </c>
      <c r="O875">
        <v>8474574</v>
      </c>
      <c r="P875" t="s">
        <v>4180</v>
      </c>
      <c r="Q875" t="s">
        <v>4181</v>
      </c>
      <c r="R875" t="s">
        <v>4182</v>
      </c>
      <c r="S875" t="s">
        <v>1540</v>
      </c>
      <c r="T875" t="s">
        <v>720</v>
      </c>
      <c r="U875" t="s">
        <v>285</v>
      </c>
      <c r="V875">
        <v>82</v>
      </c>
      <c r="W875">
        <v>6</v>
      </c>
      <c r="X875">
        <v>30</v>
      </c>
      <c r="Y875">
        <v>18</v>
      </c>
      <c r="Z875">
        <v>36</v>
      </c>
      <c r="AA875">
        <v>9</v>
      </c>
      <c r="AB875">
        <v>55</v>
      </c>
      <c r="AC875" s="26">
        <f t="shared" si="286"/>
        <v>0.43902439024390244</v>
      </c>
      <c r="AD875" s="20">
        <f t="shared" si="287"/>
        <v>1.6744186046511658</v>
      </c>
      <c r="AE875" s="20">
        <v>11.864000000000001</v>
      </c>
      <c r="AF875">
        <v>9</v>
      </c>
      <c r="AG875">
        <v>-0.9</v>
      </c>
      <c r="AH875">
        <v>48</v>
      </c>
      <c r="AI875">
        <v>2044</v>
      </c>
      <c r="AJ875">
        <v>105417</v>
      </c>
      <c r="AK875" s="20">
        <v>1756.95</v>
      </c>
      <c r="AL875">
        <v>1756.87</v>
      </c>
      <c r="AM875">
        <v>1757</v>
      </c>
      <c r="AN875" s="26">
        <f t="shared" si="288"/>
        <v>21.426219512195122</v>
      </c>
      <c r="AO875">
        <v>35.49</v>
      </c>
      <c r="AP875" s="41">
        <f t="shared" si="289"/>
        <v>0.40909090909090912</v>
      </c>
      <c r="AQ875">
        <v>304</v>
      </c>
      <c r="AR875">
        <v>304</v>
      </c>
      <c r="AS875">
        <v>304</v>
      </c>
      <c r="AT875">
        <v>211</v>
      </c>
      <c r="AU875">
        <v>211</v>
      </c>
      <c r="AV875">
        <v>150</v>
      </c>
      <c r="AW875">
        <v>97</v>
      </c>
      <c r="AX875">
        <v>12</v>
      </c>
      <c r="AY875">
        <v>4</v>
      </c>
      <c r="AZ875">
        <v>22</v>
      </c>
      <c r="BA875" s="42">
        <f t="shared" si="290"/>
        <v>26</v>
      </c>
      <c r="BB875">
        <v>8.5399999999999991</v>
      </c>
      <c r="BC875">
        <v>46.526699999999998</v>
      </c>
      <c r="BD875" s="20">
        <v>281.39999999999998</v>
      </c>
      <c r="BE875" s="20">
        <f t="shared" si="291"/>
        <v>585.4</v>
      </c>
      <c r="BF875" s="20">
        <f t="shared" si="292"/>
        <v>19.992372799353397</v>
      </c>
      <c r="BG875">
        <v>530</v>
      </c>
      <c r="BH875">
        <v>490</v>
      </c>
      <c r="BI875">
        <v>624</v>
      </c>
      <c r="BJ875" s="41">
        <f t="shared" si="293"/>
        <v>0.45927209705372618</v>
      </c>
      <c r="BK875">
        <v>68</v>
      </c>
      <c r="BL875">
        <v>68</v>
      </c>
      <c r="BM875">
        <v>82</v>
      </c>
      <c r="BN875" s="42">
        <f t="shared" si="294"/>
        <v>-14</v>
      </c>
      <c r="BO875">
        <v>61</v>
      </c>
      <c r="BP875">
        <v>77</v>
      </c>
      <c r="BQ875">
        <v>32</v>
      </c>
      <c r="BR875">
        <v>119</v>
      </c>
      <c r="BS875" s="41">
        <f t="shared" si="295"/>
        <v>8.1562714187799867E-2</v>
      </c>
      <c r="BT875">
        <v>0</v>
      </c>
      <c r="BU875">
        <v>0</v>
      </c>
      <c r="BV875" s="41">
        <f t="shared" si="296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3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3</v>
      </c>
      <c r="CS875">
        <v>1</v>
      </c>
      <c r="CT875">
        <v>0</v>
      </c>
      <c r="CU875">
        <v>0</v>
      </c>
      <c r="CV875">
        <v>2</v>
      </c>
      <c r="CW875">
        <v>0</v>
      </c>
      <c r="CX875">
        <v>3</v>
      </c>
      <c r="CY875">
        <v>8</v>
      </c>
      <c r="CZ875">
        <v>50</v>
      </c>
      <c r="DA875">
        <v>4</v>
      </c>
      <c r="DB875">
        <v>1</v>
      </c>
      <c r="DC875">
        <v>60</v>
      </c>
      <c r="DD875">
        <v>15</v>
      </c>
      <c r="DE875">
        <v>1</v>
      </c>
      <c r="DF875">
        <v>0</v>
      </c>
      <c r="DG875">
        <v>69</v>
      </c>
      <c r="DH875">
        <v>24</v>
      </c>
      <c r="DI875">
        <v>15</v>
      </c>
      <c r="DJ875">
        <v>24</v>
      </c>
      <c r="DK875">
        <v>24</v>
      </c>
      <c r="DL875">
        <v>0</v>
      </c>
      <c r="DM875">
        <v>15</v>
      </c>
      <c r="DN875">
        <v>15</v>
      </c>
      <c r="DO875">
        <v>0</v>
      </c>
      <c r="DP875" s="42">
        <f t="shared" si="297"/>
        <v>-9</v>
      </c>
      <c r="DQ875" s="20">
        <v>-5.9000000000000004E-2</v>
      </c>
      <c r="DR875">
        <v>24</v>
      </c>
      <c r="DS875">
        <v>0</v>
      </c>
      <c r="DT875">
        <v>0</v>
      </c>
      <c r="DU875">
        <v>0</v>
      </c>
      <c r="DV875">
        <v>0</v>
      </c>
      <c r="DW875">
        <v>1653</v>
      </c>
      <c r="DX875">
        <v>1777</v>
      </c>
      <c r="DY875">
        <v>1218</v>
      </c>
      <c r="DZ875">
        <v>1340</v>
      </c>
      <c r="EA875">
        <v>894</v>
      </c>
      <c r="EB875">
        <v>963</v>
      </c>
      <c r="EC875">
        <v>78.819999999999993</v>
      </c>
      <c r="ED875">
        <v>89.39</v>
      </c>
      <c r="EE875">
        <v>88</v>
      </c>
      <c r="EF875">
        <v>80</v>
      </c>
      <c r="EG875" s="41">
        <f t="shared" si="298"/>
        <v>9.8434004474272932E-2</v>
      </c>
      <c r="EH875" s="43">
        <f t="shared" si="299"/>
        <v>0.91692627206645894</v>
      </c>
      <c r="EI875" s="44">
        <f t="shared" si="300"/>
        <v>1.0153602765407319</v>
      </c>
      <c r="EJ875">
        <v>1648</v>
      </c>
      <c r="EK875">
        <v>1780</v>
      </c>
      <c r="EL875">
        <v>1216</v>
      </c>
      <c r="EM875">
        <v>1343</v>
      </c>
      <c r="EN875">
        <v>895</v>
      </c>
      <c r="EO875">
        <v>967</v>
      </c>
      <c r="EP875">
        <v>88</v>
      </c>
      <c r="EQ875">
        <v>80</v>
      </c>
      <c r="ER875">
        <v>810</v>
      </c>
      <c r="ES875">
        <v>882</v>
      </c>
      <c r="ET875">
        <v>285</v>
      </c>
      <c r="EU875">
        <v>349</v>
      </c>
      <c r="EV875">
        <v>37</v>
      </c>
      <c r="EW875">
        <v>41</v>
      </c>
      <c r="EX875">
        <v>102</v>
      </c>
      <c r="EY875">
        <v>106</v>
      </c>
      <c r="EZ875">
        <v>2.1</v>
      </c>
      <c r="FA875">
        <v>4</v>
      </c>
      <c r="FB875">
        <v>6.2</v>
      </c>
      <c r="FC875" s="20">
        <v>41.8</v>
      </c>
      <c r="FD875" s="26">
        <f t="shared" si="301"/>
        <v>0.50975609756097562</v>
      </c>
      <c r="FE875">
        <v>2.6231999999999998</v>
      </c>
      <c r="FF875">
        <v>0.2</v>
      </c>
      <c r="FG875">
        <v>-0.14000000000000001</v>
      </c>
      <c r="FH875">
        <v>0.06</v>
      </c>
      <c r="FL875" s="42">
        <f t="shared" si="302"/>
        <v>235</v>
      </c>
      <c r="FM875" s="20">
        <f t="shared" si="303"/>
        <v>4.166666666666667</v>
      </c>
      <c r="FN875" s="41">
        <v>2.2471910100000003E-2</v>
      </c>
      <c r="FO875" s="20">
        <f t="shared" si="304"/>
        <v>31.2</v>
      </c>
      <c r="FP875" s="20">
        <f t="shared" si="305"/>
        <v>35.988199999999999</v>
      </c>
      <c r="FQ875" s="20">
        <f t="shared" si="306"/>
        <v>117.1401412739702</v>
      </c>
      <c r="FV875" t="s">
        <v>711</v>
      </c>
      <c r="FW875" s="45">
        <v>3500000</v>
      </c>
      <c r="FX875" s="45">
        <v>5500000</v>
      </c>
      <c r="FY875">
        <v>555</v>
      </c>
      <c r="FZ875">
        <v>65</v>
      </c>
      <c r="GA875">
        <v>169</v>
      </c>
      <c r="GB875">
        <v>234</v>
      </c>
      <c r="GC875">
        <v>-2</v>
      </c>
      <c r="GD875">
        <v>405</v>
      </c>
      <c r="GE875">
        <v>887</v>
      </c>
      <c r="GF875">
        <v>12571</v>
      </c>
      <c r="GG875">
        <v>17.600000000000001</v>
      </c>
      <c r="GH875">
        <v>27.1</v>
      </c>
      <c r="GI875">
        <v>44.6</v>
      </c>
      <c r="GJ875" s="42">
        <f t="shared" si="307"/>
        <v>31.2</v>
      </c>
    </row>
    <row r="876" spans="1:192" x14ac:dyDescent="0.45">
      <c r="A876" s="40">
        <v>34026</v>
      </c>
      <c r="B876" t="s">
        <v>1063</v>
      </c>
      <c r="C876" t="s">
        <v>145</v>
      </c>
      <c r="D876" t="s">
        <v>91</v>
      </c>
      <c r="E876" t="s">
        <v>91</v>
      </c>
      <c r="F876">
        <v>74</v>
      </c>
      <c r="G876">
        <v>210</v>
      </c>
      <c r="K876" t="s">
        <v>92</v>
      </c>
      <c r="L876">
        <v>2014</v>
      </c>
      <c r="M876">
        <v>24</v>
      </c>
      <c r="N876">
        <v>4</v>
      </c>
      <c r="O876">
        <v>8476624</v>
      </c>
      <c r="P876" t="s">
        <v>4183</v>
      </c>
      <c r="Q876" t="s">
        <v>4184</v>
      </c>
      <c r="R876" t="s">
        <v>4185</v>
      </c>
      <c r="S876" t="s">
        <v>4186</v>
      </c>
      <c r="T876" t="s">
        <v>710</v>
      </c>
      <c r="U876" t="s">
        <v>319</v>
      </c>
      <c r="V876">
        <v>47</v>
      </c>
      <c r="W876">
        <v>7</v>
      </c>
      <c r="X876">
        <v>7</v>
      </c>
      <c r="Y876">
        <v>3</v>
      </c>
      <c r="Z876">
        <v>14</v>
      </c>
      <c r="AA876">
        <v>18</v>
      </c>
      <c r="AB876">
        <v>53</v>
      </c>
      <c r="AC876" s="26">
        <f t="shared" si="286"/>
        <v>0.2978723404255319</v>
      </c>
      <c r="AD876" s="20">
        <f t="shared" si="287"/>
        <v>4.2337662337662341</v>
      </c>
      <c r="AE876" s="20">
        <v>5.4870000000000001</v>
      </c>
      <c r="AF876">
        <v>1</v>
      </c>
      <c r="AG876">
        <v>3.4</v>
      </c>
      <c r="AH876">
        <v>28</v>
      </c>
      <c r="AI876">
        <v>792</v>
      </c>
      <c r="AJ876">
        <v>30693</v>
      </c>
      <c r="AK876" s="20">
        <v>511.55</v>
      </c>
      <c r="AL876">
        <v>511.55</v>
      </c>
      <c r="AM876">
        <v>512</v>
      </c>
      <c r="AN876" s="26">
        <f t="shared" si="288"/>
        <v>10.88404255319149</v>
      </c>
      <c r="AO876">
        <v>18.420000000000002</v>
      </c>
      <c r="AP876" s="41">
        <f t="shared" si="289"/>
        <v>0.51851851851851849</v>
      </c>
      <c r="AQ876">
        <v>102</v>
      </c>
      <c r="AR876">
        <v>102</v>
      </c>
      <c r="AS876">
        <v>102</v>
      </c>
      <c r="AT876">
        <v>82</v>
      </c>
      <c r="AU876">
        <v>82</v>
      </c>
      <c r="AV876">
        <v>57</v>
      </c>
      <c r="AW876">
        <v>54</v>
      </c>
      <c r="AX876">
        <v>33</v>
      </c>
      <c r="AY876">
        <v>4</v>
      </c>
      <c r="AZ876">
        <v>7</v>
      </c>
      <c r="BA876" s="42">
        <f t="shared" si="290"/>
        <v>11</v>
      </c>
      <c r="BB876">
        <v>6.8</v>
      </c>
      <c r="BC876">
        <v>28.052600000000002</v>
      </c>
      <c r="BD876" s="20">
        <v>58</v>
      </c>
      <c r="BE876" s="20">
        <f t="shared" si="291"/>
        <v>160</v>
      </c>
      <c r="BF876" s="20">
        <f t="shared" si="292"/>
        <v>18.766493988857395</v>
      </c>
      <c r="BG876">
        <v>131</v>
      </c>
      <c r="BH876">
        <v>188</v>
      </c>
      <c r="BI876">
        <v>173</v>
      </c>
      <c r="BJ876" s="41">
        <f t="shared" si="293"/>
        <v>0.43092105263157893</v>
      </c>
      <c r="BK876">
        <v>68</v>
      </c>
      <c r="BL876">
        <v>68</v>
      </c>
      <c r="BM876">
        <v>80</v>
      </c>
      <c r="BN876" s="42">
        <f t="shared" si="294"/>
        <v>-12</v>
      </c>
      <c r="BO876">
        <v>25</v>
      </c>
      <c r="BP876">
        <v>9</v>
      </c>
      <c r="BQ876">
        <v>20</v>
      </c>
      <c r="BR876">
        <v>30</v>
      </c>
      <c r="BS876" s="41">
        <f t="shared" si="295"/>
        <v>8.1300813008130079E-2</v>
      </c>
      <c r="BT876">
        <v>154</v>
      </c>
      <c r="BU876">
        <v>108</v>
      </c>
      <c r="BV876" s="41">
        <f t="shared" si="296"/>
        <v>0.58778625954198471</v>
      </c>
      <c r="BW876">
        <v>53</v>
      </c>
      <c r="BX876">
        <v>31</v>
      </c>
      <c r="BY876">
        <v>58</v>
      </c>
      <c r="BZ876">
        <v>51</v>
      </c>
      <c r="CA876">
        <v>43</v>
      </c>
      <c r="CB876">
        <v>26</v>
      </c>
      <c r="CC876">
        <v>46</v>
      </c>
      <c r="CD876">
        <v>35</v>
      </c>
      <c r="CE876">
        <v>66</v>
      </c>
      <c r="CF876">
        <v>45</v>
      </c>
      <c r="CG876">
        <v>80</v>
      </c>
      <c r="CH876">
        <v>58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6</v>
      </c>
      <c r="CW876">
        <v>0</v>
      </c>
      <c r="CX876">
        <v>3</v>
      </c>
      <c r="CY876">
        <v>0</v>
      </c>
      <c r="CZ876">
        <v>22</v>
      </c>
      <c r="DA876">
        <v>4</v>
      </c>
      <c r="DB876">
        <v>6</v>
      </c>
      <c r="DC876">
        <v>3</v>
      </c>
      <c r="DD876">
        <v>8</v>
      </c>
      <c r="DE876">
        <v>0</v>
      </c>
      <c r="DF876">
        <v>1</v>
      </c>
      <c r="DG876">
        <v>35</v>
      </c>
      <c r="DH876">
        <v>11</v>
      </c>
      <c r="DI876">
        <v>5</v>
      </c>
      <c r="DJ876">
        <v>11</v>
      </c>
      <c r="DK876">
        <v>9</v>
      </c>
      <c r="DL876">
        <v>2</v>
      </c>
      <c r="DM876">
        <v>7</v>
      </c>
      <c r="DN876">
        <v>5</v>
      </c>
      <c r="DO876">
        <v>2</v>
      </c>
      <c r="DP876" s="42">
        <f t="shared" si="297"/>
        <v>-6</v>
      </c>
      <c r="DQ876" s="20">
        <v>-3.6760000000000002</v>
      </c>
      <c r="DR876">
        <v>9</v>
      </c>
      <c r="DS876">
        <v>2</v>
      </c>
      <c r="DT876">
        <v>0</v>
      </c>
      <c r="DU876">
        <v>0</v>
      </c>
      <c r="DV876">
        <v>0</v>
      </c>
      <c r="DW876">
        <v>478</v>
      </c>
      <c r="DX876">
        <v>494</v>
      </c>
      <c r="DY876">
        <v>349</v>
      </c>
      <c r="DZ876">
        <v>339</v>
      </c>
      <c r="EA876">
        <v>247</v>
      </c>
      <c r="EB876">
        <v>238</v>
      </c>
      <c r="EC876">
        <v>22</v>
      </c>
      <c r="ED876">
        <v>19.98</v>
      </c>
      <c r="EE876">
        <v>27</v>
      </c>
      <c r="EF876">
        <v>27</v>
      </c>
      <c r="EG876" s="41">
        <f t="shared" si="298"/>
        <v>0.10931174089068826</v>
      </c>
      <c r="EH876" s="43">
        <f t="shared" si="299"/>
        <v>0.88655462184873945</v>
      </c>
      <c r="EI876" s="44">
        <f t="shared" si="300"/>
        <v>0.99586636273942775</v>
      </c>
      <c r="EJ876">
        <v>479</v>
      </c>
      <c r="EK876">
        <v>495</v>
      </c>
      <c r="EL876">
        <v>349</v>
      </c>
      <c r="EM876">
        <v>340</v>
      </c>
      <c r="EN876">
        <v>247</v>
      </c>
      <c r="EO876">
        <v>239</v>
      </c>
      <c r="EP876">
        <v>27</v>
      </c>
      <c r="EQ876">
        <v>27</v>
      </c>
      <c r="ER876">
        <v>219</v>
      </c>
      <c r="ES876">
        <v>229</v>
      </c>
      <c r="ET876">
        <v>99</v>
      </c>
      <c r="EU876">
        <v>92</v>
      </c>
      <c r="EV876">
        <v>12</v>
      </c>
      <c r="EW876">
        <v>13</v>
      </c>
      <c r="EX876">
        <v>35</v>
      </c>
      <c r="EY876">
        <v>29</v>
      </c>
      <c r="EZ876">
        <v>0.7</v>
      </c>
      <c r="FA876">
        <v>0.7</v>
      </c>
      <c r="FB876">
        <v>1.4</v>
      </c>
      <c r="FC876" s="20">
        <v>15.73</v>
      </c>
      <c r="FD876" s="26">
        <f t="shared" si="301"/>
        <v>0.33468085106382978</v>
      </c>
      <c r="FE876">
        <v>0.63590000000000002</v>
      </c>
      <c r="FF876">
        <v>0.03</v>
      </c>
      <c r="FG876">
        <v>0.06</v>
      </c>
      <c r="FH876">
        <v>0.08</v>
      </c>
      <c r="FL876" s="42">
        <f t="shared" si="302"/>
        <v>128</v>
      </c>
      <c r="FM876" s="20">
        <f t="shared" si="303"/>
        <v>9.7777777777777786</v>
      </c>
      <c r="FN876" s="41">
        <v>5.0886524799999999E-2</v>
      </c>
      <c r="FO876" s="20">
        <f t="shared" si="304"/>
        <v>11.2</v>
      </c>
      <c r="FP876" s="20">
        <f t="shared" si="305"/>
        <v>13.264799999999999</v>
      </c>
      <c r="FQ876" s="20">
        <f t="shared" si="306"/>
        <v>114.00645098230866</v>
      </c>
      <c r="FR876">
        <v>4</v>
      </c>
      <c r="FS876" t="s">
        <v>189</v>
      </c>
      <c r="FT876">
        <v>195</v>
      </c>
      <c r="FV876" t="s">
        <v>751</v>
      </c>
      <c r="FW876" s="45">
        <v>650000</v>
      </c>
      <c r="FX876" s="45">
        <v>650000</v>
      </c>
      <c r="FY876">
        <v>124</v>
      </c>
      <c r="FZ876">
        <v>11</v>
      </c>
      <c r="GA876">
        <v>19</v>
      </c>
      <c r="GB876">
        <v>30</v>
      </c>
      <c r="GC876">
        <v>1</v>
      </c>
      <c r="GD876">
        <v>79</v>
      </c>
      <c r="GE876">
        <v>135</v>
      </c>
      <c r="GF876">
        <v>1354</v>
      </c>
      <c r="GG876">
        <v>0.60000000000000009</v>
      </c>
      <c r="GH876">
        <v>1.7000000000000002</v>
      </c>
      <c r="GI876">
        <v>2.2000000000000002</v>
      </c>
      <c r="GJ876" s="42">
        <f t="shared" si="307"/>
        <v>11.2</v>
      </c>
    </row>
    <row r="877" spans="1:192" x14ac:dyDescent="0.45">
      <c r="A877" s="40">
        <v>33024</v>
      </c>
      <c r="B877" t="s">
        <v>4187</v>
      </c>
      <c r="D877" t="s">
        <v>223</v>
      </c>
      <c r="E877" t="s">
        <v>223</v>
      </c>
      <c r="F877">
        <v>72</v>
      </c>
      <c r="G877">
        <v>191</v>
      </c>
      <c r="H877">
        <v>2008</v>
      </c>
      <c r="I877">
        <v>1</v>
      </c>
      <c r="J877">
        <v>15</v>
      </c>
      <c r="K877" t="s">
        <v>202</v>
      </c>
      <c r="L877">
        <v>2009</v>
      </c>
      <c r="M877">
        <v>27</v>
      </c>
      <c r="N877">
        <v>9</v>
      </c>
      <c r="O877">
        <v>8474578</v>
      </c>
      <c r="P877" t="s">
        <v>4188</v>
      </c>
      <c r="Q877" t="s">
        <v>4189</v>
      </c>
      <c r="R877" t="s">
        <v>3007</v>
      </c>
      <c r="S877" t="s">
        <v>1344</v>
      </c>
      <c r="T877" t="s">
        <v>720</v>
      </c>
      <c r="U877" t="s">
        <v>110</v>
      </c>
      <c r="V877">
        <v>71</v>
      </c>
      <c r="W877">
        <v>9</v>
      </c>
      <c r="X877">
        <v>53</v>
      </c>
      <c r="Y877">
        <v>28</v>
      </c>
      <c r="Z877">
        <v>62</v>
      </c>
      <c r="AA877">
        <v>2</v>
      </c>
      <c r="AB877">
        <v>0</v>
      </c>
      <c r="AC877" s="26">
        <f t="shared" si="286"/>
        <v>0.87323943661971826</v>
      </c>
      <c r="AD877" s="20">
        <f t="shared" si="287"/>
        <v>3.7697841726618719</v>
      </c>
      <c r="AE877" s="20">
        <v>20.100999999999999</v>
      </c>
      <c r="AF877">
        <v>-25</v>
      </c>
      <c r="AG877">
        <v>-3.7</v>
      </c>
      <c r="AH877">
        <v>36</v>
      </c>
      <c r="AI877">
        <v>2161</v>
      </c>
      <c r="AJ877">
        <v>113914</v>
      </c>
      <c r="AK877" s="20">
        <v>1898.5666666667</v>
      </c>
      <c r="AL877">
        <v>1898.57</v>
      </c>
      <c r="AM877">
        <v>1899</v>
      </c>
      <c r="AN877" s="26">
        <f t="shared" si="288"/>
        <v>26.740375586854459</v>
      </c>
      <c r="AO877">
        <v>44.08</v>
      </c>
      <c r="AP877" s="41">
        <f t="shared" si="289"/>
        <v>0.62</v>
      </c>
      <c r="AQ877">
        <v>477</v>
      </c>
      <c r="AR877">
        <v>423</v>
      </c>
      <c r="AS877">
        <v>478</v>
      </c>
      <c r="AT877">
        <v>296</v>
      </c>
      <c r="AU877">
        <v>296</v>
      </c>
      <c r="AV877">
        <v>196</v>
      </c>
      <c r="AW877">
        <v>142</v>
      </c>
      <c r="AX877">
        <v>20</v>
      </c>
      <c r="AY877">
        <v>5</v>
      </c>
      <c r="AZ877">
        <v>27</v>
      </c>
      <c r="BA877" s="42">
        <f t="shared" si="290"/>
        <v>32</v>
      </c>
      <c r="BB877">
        <v>10.18</v>
      </c>
      <c r="BC877">
        <v>53.607100000000003</v>
      </c>
      <c r="BD877" s="20">
        <v>553.6</v>
      </c>
      <c r="BE877" s="20">
        <f t="shared" si="291"/>
        <v>1030.5999999999999</v>
      </c>
      <c r="BF877" s="20">
        <f t="shared" si="292"/>
        <v>32.569776199982094</v>
      </c>
      <c r="BG877">
        <v>820</v>
      </c>
      <c r="BH877">
        <v>620</v>
      </c>
      <c r="BI877">
        <v>528</v>
      </c>
      <c r="BJ877" s="41">
        <f t="shared" si="293"/>
        <v>0.60830860534124631</v>
      </c>
      <c r="BK877">
        <v>58</v>
      </c>
      <c r="BL877">
        <v>58</v>
      </c>
      <c r="BM877">
        <v>107</v>
      </c>
      <c r="BN877" s="42">
        <f t="shared" si="294"/>
        <v>-49</v>
      </c>
      <c r="BO877">
        <v>100</v>
      </c>
      <c r="BP877">
        <v>86</v>
      </c>
      <c r="BQ877">
        <v>55</v>
      </c>
      <c r="BR877">
        <v>120</v>
      </c>
      <c r="BS877" s="41">
        <f t="shared" si="295"/>
        <v>8.3275503122831371E-2</v>
      </c>
      <c r="BT877">
        <v>0</v>
      </c>
      <c r="BU877">
        <v>0</v>
      </c>
      <c r="BV877" s="41">
        <f t="shared" si="296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</v>
      </c>
      <c r="CK877">
        <v>1</v>
      </c>
      <c r="CL877">
        <v>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1</v>
      </c>
      <c r="CT877">
        <v>1</v>
      </c>
      <c r="CU877">
        <v>0</v>
      </c>
      <c r="CV877">
        <v>5</v>
      </c>
      <c r="CW877">
        <v>3</v>
      </c>
      <c r="CX877">
        <v>4</v>
      </c>
      <c r="CY877">
        <v>11</v>
      </c>
      <c r="CZ877">
        <v>82</v>
      </c>
      <c r="DA877">
        <v>5</v>
      </c>
      <c r="DB877">
        <v>1</v>
      </c>
      <c r="DC877">
        <v>46</v>
      </c>
      <c r="DD877">
        <v>28</v>
      </c>
      <c r="DE877">
        <v>1</v>
      </c>
      <c r="DF877">
        <v>0</v>
      </c>
      <c r="DG877">
        <v>115</v>
      </c>
      <c r="DH877">
        <v>17</v>
      </c>
      <c r="DI877">
        <v>18</v>
      </c>
      <c r="DJ877">
        <v>17</v>
      </c>
      <c r="DK877">
        <v>17</v>
      </c>
      <c r="DL877">
        <v>0</v>
      </c>
      <c r="DM877">
        <v>18</v>
      </c>
      <c r="DN877">
        <v>18</v>
      </c>
      <c r="DO877">
        <v>0</v>
      </c>
      <c r="DP877" s="42">
        <f t="shared" si="297"/>
        <v>1</v>
      </c>
      <c r="DQ877" s="20">
        <v>12.002000000000001</v>
      </c>
      <c r="DR877">
        <v>17</v>
      </c>
      <c r="DS877">
        <v>0</v>
      </c>
      <c r="DT877">
        <v>0</v>
      </c>
      <c r="DU877">
        <v>0</v>
      </c>
      <c r="DV877">
        <v>0</v>
      </c>
      <c r="DW877">
        <v>2042</v>
      </c>
      <c r="DX877">
        <v>1750</v>
      </c>
      <c r="DY877">
        <v>1498</v>
      </c>
      <c r="DZ877">
        <v>1321</v>
      </c>
      <c r="EA877">
        <v>1083</v>
      </c>
      <c r="EB877">
        <v>962</v>
      </c>
      <c r="EC877">
        <v>96</v>
      </c>
      <c r="ED877">
        <v>95.57</v>
      </c>
      <c r="EE877">
        <v>100</v>
      </c>
      <c r="EF877">
        <v>121</v>
      </c>
      <c r="EG877" s="41">
        <f t="shared" si="298"/>
        <v>9.2336103416435833E-2</v>
      </c>
      <c r="EH877" s="43">
        <f t="shared" si="299"/>
        <v>0.87422037422037424</v>
      </c>
      <c r="EI877" s="44">
        <f t="shared" si="300"/>
        <v>0.96655647763681007</v>
      </c>
      <c r="EJ877">
        <v>2043</v>
      </c>
      <c r="EK877">
        <v>1748</v>
      </c>
      <c r="EL877">
        <v>1499</v>
      </c>
      <c r="EM877">
        <v>1320</v>
      </c>
      <c r="EN877">
        <v>1085</v>
      </c>
      <c r="EO877">
        <v>962</v>
      </c>
      <c r="EP877">
        <v>100</v>
      </c>
      <c r="EQ877">
        <v>121</v>
      </c>
      <c r="ER877">
        <v>951</v>
      </c>
      <c r="ES877">
        <v>895</v>
      </c>
      <c r="ET877">
        <v>389</v>
      </c>
      <c r="EU877">
        <v>355</v>
      </c>
      <c r="EV877">
        <v>50</v>
      </c>
      <c r="EW877">
        <v>68</v>
      </c>
      <c r="EX877">
        <v>97</v>
      </c>
      <c r="EY877">
        <v>101</v>
      </c>
      <c r="EZ877">
        <v>4.9000000000000004</v>
      </c>
      <c r="FA877">
        <v>2.2999999999999998</v>
      </c>
      <c r="FB877">
        <v>7.2</v>
      </c>
      <c r="FC877" s="20">
        <v>60.05</v>
      </c>
      <c r="FD877" s="26">
        <f t="shared" si="301"/>
        <v>0.84577464788732393</v>
      </c>
      <c r="FE877">
        <v>6.3627000000000002</v>
      </c>
      <c r="FF877">
        <v>0.86</v>
      </c>
      <c r="FG877">
        <v>-0.02</v>
      </c>
      <c r="FH877">
        <v>0.84</v>
      </c>
      <c r="FI877">
        <v>2</v>
      </c>
      <c r="FJ877">
        <v>0</v>
      </c>
      <c r="FK877">
        <v>0</v>
      </c>
      <c r="FL877" s="42">
        <f t="shared" si="302"/>
        <v>214</v>
      </c>
      <c r="FM877" s="20">
        <f t="shared" si="303"/>
        <v>6.6470588235294121</v>
      </c>
      <c r="FN877" s="41">
        <v>4.9496981900000001E-2</v>
      </c>
      <c r="FO877" s="20">
        <f t="shared" si="304"/>
        <v>58.4</v>
      </c>
      <c r="FP877" s="20">
        <f t="shared" si="305"/>
        <v>64.400400000000005</v>
      </c>
      <c r="FQ877" s="20">
        <f t="shared" si="306"/>
        <v>119.83756195452368</v>
      </c>
      <c r="FR877">
        <v>5</v>
      </c>
      <c r="FS877" t="s">
        <v>995</v>
      </c>
      <c r="FT877">
        <v>396</v>
      </c>
      <c r="FV877" t="s">
        <v>711</v>
      </c>
      <c r="FW877" s="45">
        <v>7000000</v>
      </c>
      <c r="FX877" s="45">
        <v>6500000</v>
      </c>
      <c r="FY877">
        <v>627</v>
      </c>
      <c r="FZ877">
        <v>126</v>
      </c>
      <c r="GA877">
        <v>392</v>
      </c>
      <c r="GB877">
        <v>518</v>
      </c>
      <c r="GC877">
        <v>-37</v>
      </c>
      <c r="GD877">
        <v>316</v>
      </c>
      <c r="GE877">
        <v>1845</v>
      </c>
      <c r="GF877">
        <v>16278</v>
      </c>
      <c r="GG877">
        <v>52.4</v>
      </c>
      <c r="GH877">
        <v>29.3</v>
      </c>
      <c r="GI877">
        <v>81.7</v>
      </c>
      <c r="GJ877" s="42">
        <f t="shared" si="307"/>
        <v>58.4</v>
      </c>
    </row>
    <row r="878" spans="1:192" x14ac:dyDescent="0.45">
      <c r="A878" s="40">
        <v>32903</v>
      </c>
      <c r="B878" t="s">
        <v>4190</v>
      </c>
      <c r="D878" t="s">
        <v>4191</v>
      </c>
      <c r="E878" t="s">
        <v>132</v>
      </c>
      <c r="F878">
        <v>74</v>
      </c>
      <c r="G878">
        <v>209</v>
      </c>
      <c r="H878">
        <v>2008</v>
      </c>
      <c r="I878">
        <v>1</v>
      </c>
      <c r="J878">
        <v>19</v>
      </c>
      <c r="K878" t="s">
        <v>92</v>
      </c>
      <c r="L878">
        <v>2008</v>
      </c>
      <c r="M878">
        <v>28</v>
      </c>
      <c r="N878">
        <v>10</v>
      </c>
      <c r="O878">
        <v>8474579</v>
      </c>
      <c r="P878" t="s">
        <v>4192</v>
      </c>
      <c r="Q878" t="s">
        <v>4193</v>
      </c>
      <c r="R878" t="s">
        <v>4194</v>
      </c>
      <c r="S878" t="s">
        <v>4195</v>
      </c>
      <c r="T878" t="s">
        <v>720</v>
      </c>
      <c r="U878" t="s">
        <v>917</v>
      </c>
      <c r="V878">
        <v>30</v>
      </c>
      <c r="W878">
        <v>2</v>
      </c>
      <c r="X878">
        <v>12</v>
      </c>
      <c r="Y878">
        <v>6</v>
      </c>
      <c r="Z878">
        <v>14</v>
      </c>
      <c r="AA878">
        <v>17</v>
      </c>
      <c r="AB878">
        <v>64</v>
      </c>
      <c r="AC878" s="26">
        <f t="shared" si="286"/>
        <v>0.46666666666666667</v>
      </c>
      <c r="AD878" s="20">
        <f t="shared" si="287"/>
        <v>8.32258064516129</v>
      </c>
      <c r="AE878" s="20">
        <v>4.6379999999999999</v>
      </c>
      <c r="AF878">
        <v>8</v>
      </c>
      <c r="AG878">
        <v>-3.5</v>
      </c>
      <c r="AH878">
        <v>15</v>
      </c>
      <c r="AI878">
        <v>756</v>
      </c>
      <c r="AJ878">
        <v>35137</v>
      </c>
      <c r="AK878" s="20">
        <v>585.61666666666997</v>
      </c>
      <c r="AL878">
        <v>585.38</v>
      </c>
      <c r="AM878">
        <v>586</v>
      </c>
      <c r="AN878" s="26">
        <f t="shared" si="288"/>
        <v>19.520555555555557</v>
      </c>
      <c r="AO878">
        <v>32.65</v>
      </c>
      <c r="AP878" s="41">
        <f t="shared" si="289"/>
        <v>0.48275862068965519</v>
      </c>
      <c r="AQ878">
        <v>61</v>
      </c>
      <c r="AR878">
        <v>62</v>
      </c>
      <c r="AS878">
        <v>62</v>
      </c>
      <c r="AT878">
        <v>36</v>
      </c>
      <c r="AU878">
        <v>36</v>
      </c>
      <c r="AV878">
        <v>26</v>
      </c>
      <c r="AW878">
        <v>15</v>
      </c>
      <c r="AX878">
        <v>3</v>
      </c>
      <c r="AY878">
        <v>1</v>
      </c>
      <c r="AZ878">
        <v>6</v>
      </c>
      <c r="BA878" s="42">
        <f t="shared" si="290"/>
        <v>7</v>
      </c>
      <c r="BB878">
        <v>1.1000000000000001</v>
      </c>
      <c r="BC878">
        <v>55.769199999999998</v>
      </c>
      <c r="BD878" s="20">
        <v>77.599999999999994</v>
      </c>
      <c r="BE878" s="20">
        <f t="shared" si="291"/>
        <v>138.6</v>
      </c>
      <c r="BF878" s="20">
        <f t="shared" si="292"/>
        <v>14.206156684546789</v>
      </c>
      <c r="BG878">
        <v>139</v>
      </c>
      <c r="BH878">
        <v>226</v>
      </c>
      <c r="BI878">
        <v>245</v>
      </c>
      <c r="BJ878" s="41">
        <f t="shared" si="293"/>
        <v>0.36197916666666669</v>
      </c>
      <c r="BK878">
        <v>50</v>
      </c>
      <c r="BL878">
        <v>50</v>
      </c>
      <c r="BM878">
        <v>55</v>
      </c>
      <c r="BN878" s="42">
        <f t="shared" si="294"/>
        <v>-5</v>
      </c>
      <c r="BO878">
        <v>10</v>
      </c>
      <c r="BP878">
        <v>16</v>
      </c>
      <c r="BQ878">
        <v>12</v>
      </c>
      <c r="BR878">
        <v>54</v>
      </c>
      <c r="BS878" s="41">
        <f t="shared" si="295"/>
        <v>0.09</v>
      </c>
      <c r="BT878">
        <v>0</v>
      </c>
      <c r="BU878">
        <v>0</v>
      </c>
      <c r="BV878" s="41">
        <f t="shared" si="296"/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9</v>
      </c>
      <c r="DA878">
        <v>1</v>
      </c>
      <c r="DB878">
        <v>0</v>
      </c>
      <c r="DC878">
        <v>8</v>
      </c>
      <c r="DD878">
        <v>3</v>
      </c>
      <c r="DE878">
        <v>0</v>
      </c>
      <c r="DF878">
        <v>0</v>
      </c>
      <c r="DG878">
        <v>14</v>
      </c>
      <c r="DH878">
        <v>6</v>
      </c>
      <c r="DI878">
        <v>4</v>
      </c>
      <c r="DJ878">
        <v>5</v>
      </c>
      <c r="DK878">
        <v>4</v>
      </c>
      <c r="DL878">
        <v>1</v>
      </c>
      <c r="DM878">
        <v>4</v>
      </c>
      <c r="DN878">
        <v>3</v>
      </c>
      <c r="DO878">
        <v>1</v>
      </c>
      <c r="DP878" s="42">
        <f t="shared" si="297"/>
        <v>-2</v>
      </c>
      <c r="DQ878" s="20">
        <v>1.2410000000000001</v>
      </c>
      <c r="DR878">
        <v>5</v>
      </c>
      <c r="DS878">
        <v>1</v>
      </c>
      <c r="DT878">
        <v>0</v>
      </c>
      <c r="DU878">
        <v>0</v>
      </c>
      <c r="DV878">
        <v>0</v>
      </c>
      <c r="DW878">
        <v>483</v>
      </c>
      <c r="DX878">
        <v>717</v>
      </c>
      <c r="DY878">
        <v>372</v>
      </c>
      <c r="DZ878">
        <v>546</v>
      </c>
      <c r="EA878">
        <v>264</v>
      </c>
      <c r="EB878">
        <v>403</v>
      </c>
      <c r="EC878">
        <v>26.74</v>
      </c>
      <c r="ED878">
        <v>32.94</v>
      </c>
      <c r="EE878">
        <v>29</v>
      </c>
      <c r="EF878">
        <v>30</v>
      </c>
      <c r="EG878" s="41">
        <f t="shared" si="298"/>
        <v>0.10984848484848485</v>
      </c>
      <c r="EH878" s="43">
        <f t="shared" si="299"/>
        <v>0.92555831265508681</v>
      </c>
      <c r="EI878" s="44">
        <f t="shared" si="300"/>
        <v>1.0354067975035717</v>
      </c>
      <c r="EJ878">
        <v>487</v>
      </c>
      <c r="EK878">
        <v>717</v>
      </c>
      <c r="EL878">
        <v>375</v>
      </c>
      <c r="EM878">
        <v>546</v>
      </c>
      <c r="EN878">
        <v>268</v>
      </c>
      <c r="EO878">
        <v>403</v>
      </c>
      <c r="EP878">
        <v>30</v>
      </c>
      <c r="EQ878">
        <v>30</v>
      </c>
      <c r="ER878">
        <v>261</v>
      </c>
      <c r="ES878">
        <v>341</v>
      </c>
      <c r="ET878">
        <v>102</v>
      </c>
      <c r="EU878">
        <v>131</v>
      </c>
      <c r="EV878">
        <v>17</v>
      </c>
      <c r="EW878">
        <v>17</v>
      </c>
      <c r="EX878">
        <v>27</v>
      </c>
      <c r="EY878">
        <v>40</v>
      </c>
      <c r="EZ878">
        <v>0.9</v>
      </c>
      <c r="FA878">
        <v>1.8</v>
      </c>
      <c r="FB878">
        <v>2.7</v>
      </c>
      <c r="FC878" s="20">
        <v>6.3</v>
      </c>
      <c r="FD878" s="26">
        <f t="shared" si="301"/>
        <v>0.21</v>
      </c>
      <c r="FE878">
        <v>0.99640000000000006</v>
      </c>
      <c r="FF878">
        <v>-0.18</v>
      </c>
      <c r="FG878">
        <v>-0.57000000000000006</v>
      </c>
      <c r="FH878">
        <v>-0.75</v>
      </c>
      <c r="FL878" s="42">
        <f t="shared" si="302"/>
        <v>120</v>
      </c>
      <c r="FM878" s="20">
        <f t="shared" si="303"/>
        <v>12.4</v>
      </c>
      <c r="FN878" s="41">
        <v>2.05513784E-2</v>
      </c>
      <c r="FO878" s="20">
        <f t="shared" si="304"/>
        <v>12.5</v>
      </c>
      <c r="FP878" s="20">
        <f t="shared" si="305"/>
        <v>14.248200000000001</v>
      </c>
      <c r="FQ878" s="20">
        <f t="shared" si="306"/>
        <v>122.9970275718337</v>
      </c>
      <c r="FR878">
        <v>4</v>
      </c>
      <c r="FS878" t="s">
        <v>314</v>
      </c>
      <c r="FT878">
        <v>195</v>
      </c>
      <c r="FV878" t="s">
        <v>711</v>
      </c>
      <c r="FW878" s="45">
        <v>4000000</v>
      </c>
      <c r="FX878" s="45">
        <v>3600000</v>
      </c>
      <c r="FY878">
        <v>495</v>
      </c>
      <c r="FZ878">
        <v>18</v>
      </c>
      <c r="GA878">
        <v>84</v>
      </c>
      <c r="GB878">
        <v>102</v>
      </c>
      <c r="GC878">
        <v>-19</v>
      </c>
      <c r="GD878">
        <v>344</v>
      </c>
      <c r="GE878">
        <v>483</v>
      </c>
      <c r="GF878">
        <v>8965</v>
      </c>
      <c r="GG878">
        <v>2.2999999999999998</v>
      </c>
      <c r="GH878">
        <v>17.7</v>
      </c>
      <c r="GI878">
        <v>20</v>
      </c>
      <c r="GJ878" s="42">
        <f t="shared" si="307"/>
        <v>12.5</v>
      </c>
    </row>
    <row r="879" spans="1:192" x14ac:dyDescent="0.45">
      <c r="A879" s="40">
        <v>35367</v>
      </c>
      <c r="B879" t="s">
        <v>4196</v>
      </c>
      <c r="D879" t="s">
        <v>120</v>
      </c>
      <c r="E879" t="s">
        <v>120</v>
      </c>
      <c r="F879">
        <v>76</v>
      </c>
      <c r="G879">
        <v>211</v>
      </c>
      <c r="H879">
        <v>2015</v>
      </c>
      <c r="I879">
        <v>1</v>
      </c>
      <c r="J879">
        <v>10</v>
      </c>
      <c r="K879" t="s">
        <v>92</v>
      </c>
      <c r="L879">
        <v>2015</v>
      </c>
      <c r="M879">
        <v>21</v>
      </c>
      <c r="N879">
        <v>3</v>
      </c>
      <c r="O879">
        <v>8478420</v>
      </c>
      <c r="P879" t="s">
        <v>4197</v>
      </c>
      <c r="Q879" t="s">
        <v>4198</v>
      </c>
      <c r="R879" t="s">
        <v>4199</v>
      </c>
      <c r="S879" t="s">
        <v>2513</v>
      </c>
      <c r="T879" t="s">
        <v>710</v>
      </c>
      <c r="U879" t="s">
        <v>135</v>
      </c>
      <c r="V879">
        <v>81</v>
      </c>
      <c r="W879">
        <v>29</v>
      </c>
      <c r="X879">
        <v>55</v>
      </c>
      <c r="Y879">
        <v>29</v>
      </c>
      <c r="Z879">
        <v>84</v>
      </c>
      <c r="AA879">
        <v>2</v>
      </c>
      <c r="AB879">
        <v>13</v>
      </c>
      <c r="AC879" s="26">
        <f t="shared" si="286"/>
        <v>1.037037037037037</v>
      </c>
      <c r="AD879" s="20">
        <f t="shared" si="287"/>
        <v>47.357142857142854</v>
      </c>
      <c r="AE879" s="20">
        <v>31.077999999999999</v>
      </c>
      <c r="AF879">
        <v>0</v>
      </c>
      <c r="AG879">
        <v>2.4</v>
      </c>
      <c r="AH879">
        <v>34</v>
      </c>
      <c r="AI879">
        <v>1845</v>
      </c>
      <c r="AJ879">
        <v>92159</v>
      </c>
      <c r="AK879" s="20">
        <v>1535.9833333332999</v>
      </c>
      <c r="AL879">
        <v>1535.77</v>
      </c>
      <c r="AM879">
        <v>1536</v>
      </c>
      <c r="AN879" s="26">
        <f t="shared" si="288"/>
        <v>18.962757201646092</v>
      </c>
      <c r="AO879">
        <v>31.31</v>
      </c>
      <c r="AP879" s="41">
        <f t="shared" si="289"/>
        <v>0.69421487603305787</v>
      </c>
      <c r="AQ879">
        <v>305</v>
      </c>
      <c r="AR879">
        <v>305</v>
      </c>
      <c r="AS879">
        <v>305</v>
      </c>
      <c r="AT879">
        <v>244</v>
      </c>
      <c r="AU879">
        <v>244</v>
      </c>
      <c r="AV879">
        <v>178</v>
      </c>
      <c r="AW879">
        <v>167</v>
      </c>
      <c r="AX879">
        <v>63</v>
      </c>
      <c r="AY879">
        <v>7</v>
      </c>
      <c r="AZ879">
        <v>15</v>
      </c>
      <c r="BA879" s="42">
        <f t="shared" si="290"/>
        <v>22</v>
      </c>
      <c r="BB879">
        <v>20.010000000000002</v>
      </c>
      <c r="BC879">
        <v>29.915700000000001</v>
      </c>
      <c r="BD879" s="20">
        <v>394.8</v>
      </c>
      <c r="BE879" s="20">
        <f t="shared" si="291"/>
        <v>699.8</v>
      </c>
      <c r="BF879" s="20">
        <f t="shared" si="292"/>
        <v>27.340031384907896</v>
      </c>
      <c r="BG879">
        <v>784</v>
      </c>
      <c r="BH879">
        <v>559</v>
      </c>
      <c r="BI879">
        <v>387</v>
      </c>
      <c r="BJ879" s="41">
        <f t="shared" si="293"/>
        <v>0.66951323654995731</v>
      </c>
      <c r="BK879">
        <v>32</v>
      </c>
      <c r="BL879">
        <v>32</v>
      </c>
      <c r="BM879">
        <v>110</v>
      </c>
      <c r="BN879" s="42">
        <f t="shared" si="294"/>
        <v>-78</v>
      </c>
      <c r="BO879">
        <v>66</v>
      </c>
      <c r="BP879">
        <v>30</v>
      </c>
      <c r="BQ879">
        <v>45</v>
      </c>
      <c r="BR879">
        <v>40</v>
      </c>
      <c r="BS879" s="41">
        <f t="shared" si="295"/>
        <v>3.8797284190106696E-2</v>
      </c>
      <c r="BT879">
        <v>60</v>
      </c>
      <c r="BU879">
        <v>57</v>
      </c>
      <c r="BV879" s="41">
        <f t="shared" si="296"/>
        <v>0.51282051282051277</v>
      </c>
      <c r="BW879">
        <v>3</v>
      </c>
      <c r="BX879">
        <v>1</v>
      </c>
      <c r="BY879">
        <v>8</v>
      </c>
      <c r="BZ879">
        <v>5</v>
      </c>
      <c r="CA879">
        <v>49</v>
      </c>
      <c r="CB879">
        <v>51</v>
      </c>
      <c r="CC879">
        <v>9</v>
      </c>
      <c r="CD879">
        <v>11</v>
      </c>
      <c r="CE879">
        <v>24</v>
      </c>
      <c r="CF879">
        <v>26</v>
      </c>
      <c r="CG879">
        <v>36</v>
      </c>
      <c r="CH879">
        <v>37</v>
      </c>
      <c r="CI879">
        <v>0</v>
      </c>
      <c r="CJ879">
        <v>0</v>
      </c>
      <c r="CK879">
        <v>5</v>
      </c>
      <c r="CL879">
        <v>3</v>
      </c>
      <c r="CM879">
        <v>3</v>
      </c>
      <c r="CN879">
        <v>0</v>
      </c>
      <c r="CO879">
        <v>0</v>
      </c>
      <c r="CP879">
        <v>3</v>
      </c>
      <c r="CQ879">
        <v>0</v>
      </c>
      <c r="CR879">
        <v>4</v>
      </c>
      <c r="CS879">
        <v>1</v>
      </c>
      <c r="CT879">
        <v>1</v>
      </c>
      <c r="CU879">
        <v>1</v>
      </c>
      <c r="CV879">
        <v>19</v>
      </c>
      <c r="CW879">
        <v>0</v>
      </c>
      <c r="CX879">
        <v>5</v>
      </c>
      <c r="CY879">
        <v>7</v>
      </c>
      <c r="CZ879">
        <v>54</v>
      </c>
      <c r="DA879">
        <v>14</v>
      </c>
      <c r="DB879">
        <v>0</v>
      </c>
      <c r="DC879">
        <v>30</v>
      </c>
      <c r="DD879">
        <v>11</v>
      </c>
      <c r="DE879">
        <v>11</v>
      </c>
      <c r="DF879">
        <v>3</v>
      </c>
      <c r="DG879">
        <v>109</v>
      </c>
      <c r="DH879">
        <v>17</v>
      </c>
      <c r="DI879">
        <v>25</v>
      </c>
      <c r="DJ879">
        <v>17</v>
      </c>
      <c r="DK879">
        <v>17</v>
      </c>
      <c r="DL879">
        <v>0</v>
      </c>
      <c r="DM879">
        <v>25</v>
      </c>
      <c r="DN879">
        <v>25</v>
      </c>
      <c r="DO879">
        <v>0</v>
      </c>
      <c r="DP879" s="42">
        <f t="shared" si="297"/>
        <v>8</v>
      </c>
      <c r="DQ879" s="20">
        <v>4.8810000000000002</v>
      </c>
      <c r="DR879">
        <v>17</v>
      </c>
      <c r="DS879">
        <v>0</v>
      </c>
      <c r="DT879">
        <v>0</v>
      </c>
      <c r="DU879">
        <v>0</v>
      </c>
      <c r="DV879">
        <v>0</v>
      </c>
      <c r="DW879">
        <v>1754</v>
      </c>
      <c r="DX879">
        <v>1312</v>
      </c>
      <c r="DY879">
        <v>1298</v>
      </c>
      <c r="DZ879">
        <v>991</v>
      </c>
      <c r="EA879">
        <v>953</v>
      </c>
      <c r="EB879">
        <v>736</v>
      </c>
      <c r="EC879">
        <v>87.43</v>
      </c>
      <c r="ED879">
        <v>62.87</v>
      </c>
      <c r="EE879">
        <v>121</v>
      </c>
      <c r="EF879">
        <v>71</v>
      </c>
      <c r="EG879" s="41">
        <f t="shared" si="298"/>
        <v>0.12696747114375656</v>
      </c>
      <c r="EH879" s="43">
        <f t="shared" si="299"/>
        <v>0.90353260869565222</v>
      </c>
      <c r="EI879" s="44">
        <f t="shared" si="300"/>
        <v>1.0305000798394088</v>
      </c>
      <c r="EJ879">
        <v>1755</v>
      </c>
      <c r="EK879">
        <v>1311</v>
      </c>
      <c r="EL879">
        <v>1299</v>
      </c>
      <c r="EM879">
        <v>988</v>
      </c>
      <c r="EN879">
        <v>954</v>
      </c>
      <c r="EO879">
        <v>734</v>
      </c>
      <c r="EP879">
        <v>122</v>
      </c>
      <c r="EQ879">
        <v>71</v>
      </c>
      <c r="ER879">
        <v>906</v>
      </c>
      <c r="ES879">
        <v>636</v>
      </c>
      <c r="ET879">
        <v>327</v>
      </c>
      <c r="EU879">
        <v>249</v>
      </c>
      <c r="EV879">
        <v>58</v>
      </c>
      <c r="EW879">
        <v>33</v>
      </c>
      <c r="EX879">
        <v>103</v>
      </c>
      <c r="EY879">
        <v>126</v>
      </c>
      <c r="EZ879">
        <v>7.4</v>
      </c>
      <c r="FA879">
        <v>1.9</v>
      </c>
      <c r="FB879">
        <v>9.3000000000000007</v>
      </c>
      <c r="FC879" s="20">
        <v>75.58</v>
      </c>
      <c r="FD879" s="26">
        <f t="shared" si="301"/>
        <v>0.93308641975308637</v>
      </c>
      <c r="FE879">
        <v>9.4986999999999995</v>
      </c>
      <c r="FF879">
        <v>2.2999999999999998</v>
      </c>
      <c r="FG879">
        <v>0.04</v>
      </c>
      <c r="FH879">
        <v>2.34</v>
      </c>
      <c r="FI879">
        <v>3</v>
      </c>
      <c r="FJ879">
        <v>1</v>
      </c>
      <c r="FK879">
        <v>1</v>
      </c>
      <c r="FL879" s="42">
        <f t="shared" si="302"/>
        <v>106</v>
      </c>
      <c r="FM879" s="20">
        <f t="shared" si="303"/>
        <v>4.5294117647058822</v>
      </c>
      <c r="FN879" s="41">
        <v>0.12990276410000001</v>
      </c>
      <c r="FO879" s="20">
        <f t="shared" si="304"/>
        <v>80.599999999999994</v>
      </c>
      <c r="FP879" s="20">
        <f t="shared" si="305"/>
        <v>84.976200000000006</v>
      </c>
      <c r="FQ879" s="20">
        <f t="shared" si="306"/>
        <v>119.78356134056531</v>
      </c>
      <c r="FR879">
        <v>4</v>
      </c>
      <c r="FS879" t="s">
        <v>111</v>
      </c>
      <c r="FT879">
        <v>195</v>
      </c>
      <c r="FV879" t="s">
        <v>751</v>
      </c>
      <c r="FW879" s="45">
        <v>925000</v>
      </c>
      <c r="FX879" s="45">
        <v>894167</v>
      </c>
      <c r="FY879">
        <v>165</v>
      </c>
      <c r="FZ879">
        <v>49</v>
      </c>
      <c r="GA879">
        <v>73</v>
      </c>
      <c r="GB879">
        <v>122</v>
      </c>
      <c r="GC879">
        <v>-32</v>
      </c>
      <c r="GD879">
        <v>58</v>
      </c>
      <c r="GE879">
        <v>320</v>
      </c>
      <c r="GF879">
        <v>2971</v>
      </c>
      <c r="GG879">
        <v>9.9</v>
      </c>
      <c r="GH879">
        <v>2.5</v>
      </c>
      <c r="GI879">
        <v>12.4</v>
      </c>
      <c r="GJ879" s="42">
        <f t="shared" si="307"/>
        <v>80.599999999999994</v>
      </c>
    </row>
    <row r="880" spans="1:192" x14ac:dyDescent="0.45">
      <c r="A880" s="40">
        <v>33058</v>
      </c>
      <c r="B880" t="s">
        <v>4200</v>
      </c>
      <c r="C880" t="s">
        <v>362</v>
      </c>
      <c r="D880" t="s">
        <v>107</v>
      </c>
      <c r="E880" t="s">
        <v>107</v>
      </c>
      <c r="F880">
        <v>74</v>
      </c>
      <c r="G880">
        <v>200</v>
      </c>
      <c r="H880">
        <v>2008</v>
      </c>
      <c r="I880">
        <v>1</v>
      </c>
      <c r="J880">
        <v>17</v>
      </c>
      <c r="K880" t="s">
        <v>92</v>
      </c>
      <c r="L880">
        <v>2011</v>
      </c>
      <c r="M880">
        <v>27</v>
      </c>
      <c r="N880">
        <v>7</v>
      </c>
      <c r="O880">
        <v>8474581</v>
      </c>
      <c r="P880" t="s">
        <v>4201</v>
      </c>
      <c r="Q880" t="s">
        <v>4202</v>
      </c>
      <c r="R880" t="s">
        <v>4203</v>
      </c>
      <c r="S880" t="s">
        <v>93</v>
      </c>
      <c r="T880" t="s">
        <v>720</v>
      </c>
      <c r="U880" t="s">
        <v>129</v>
      </c>
      <c r="V880">
        <v>82</v>
      </c>
      <c r="W880">
        <v>5</v>
      </c>
      <c r="X880">
        <v>47</v>
      </c>
      <c r="Y880">
        <v>22</v>
      </c>
      <c r="Z880">
        <v>52</v>
      </c>
      <c r="AA880">
        <v>7</v>
      </c>
      <c r="AB880">
        <v>17</v>
      </c>
      <c r="AC880" s="26">
        <f t="shared" si="286"/>
        <v>0.63414634146341464</v>
      </c>
      <c r="AD880" s="20">
        <f t="shared" si="287"/>
        <v>19.159705159705162</v>
      </c>
      <c r="AE880" s="20">
        <v>16.823</v>
      </c>
      <c r="AF880">
        <v>9</v>
      </c>
      <c r="AG880">
        <v>11</v>
      </c>
      <c r="AH880">
        <v>32</v>
      </c>
      <c r="AI880">
        <v>2335</v>
      </c>
      <c r="AJ880">
        <v>110824</v>
      </c>
      <c r="AK880" s="20">
        <v>1847.0666666667</v>
      </c>
      <c r="AL880">
        <v>1846.38</v>
      </c>
      <c r="AM880">
        <v>1847</v>
      </c>
      <c r="AN880" s="26">
        <f t="shared" si="288"/>
        <v>22.525203252032519</v>
      </c>
      <c r="AO880">
        <v>37.15</v>
      </c>
      <c r="AP880" s="41">
        <f t="shared" si="289"/>
        <v>0.50485436893203883</v>
      </c>
      <c r="AQ880">
        <v>317</v>
      </c>
      <c r="AR880">
        <v>317</v>
      </c>
      <c r="AS880">
        <v>317</v>
      </c>
      <c r="AT880">
        <v>201</v>
      </c>
      <c r="AU880">
        <v>201</v>
      </c>
      <c r="AV880">
        <v>133</v>
      </c>
      <c r="AW880">
        <v>122</v>
      </c>
      <c r="AX880">
        <v>15</v>
      </c>
      <c r="AY880">
        <v>5</v>
      </c>
      <c r="AZ880">
        <v>14</v>
      </c>
      <c r="BA880" s="42">
        <f t="shared" si="290"/>
        <v>19</v>
      </c>
      <c r="BB880">
        <v>7.85</v>
      </c>
      <c r="BC880">
        <v>53.586500000000001</v>
      </c>
      <c r="BD880" s="20">
        <v>412.7</v>
      </c>
      <c r="BE880" s="20">
        <f t="shared" si="291"/>
        <v>729.7</v>
      </c>
      <c r="BF880" s="20">
        <f t="shared" si="292"/>
        <v>23.71234523770838</v>
      </c>
      <c r="BG880">
        <v>687</v>
      </c>
      <c r="BH880">
        <v>605</v>
      </c>
      <c r="BI880">
        <v>586</v>
      </c>
      <c r="BJ880" s="41">
        <f t="shared" si="293"/>
        <v>0.53967007069913586</v>
      </c>
      <c r="BK880">
        <v>51</v>
      </c>
      <c r="BL880">
        <v>51</v>
      </c>
      <c r="BM880">
        <v>135</v>
      </c>
      <c r="BN880" s="42">
        <f t="shared" si="294"/>
        <v>-84</v>
      </c>
      <c r="BO880">
        <v>68</v>
      </c>
      <c r="BP880">
        <v>105</v>
      </c>
      <c r="BQ880">
        <v>39</v>
      </c>
      <c r="BR880">
        <v>103</v>
      </c>
      <c r="BS880" s="41">
        <f t="shared" si="295"/>
        <v>7.2740112994350278E-2</v>
      </c>
      <c r="BT880">
        <v>0</v>
      </c>
      <c r="BU880">
        <v>0</v>
      </c>
      <c r="BV880" s="41">
        <f t="shared" si="296"/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</v>
      </c>
      <c r="CS880">
        <v>1</v>
      </c>
      <c r="CT880">
        <v>0</v>
      </c>
      <c r="CU880">
        <v>0</v>
      </c>
      <c r="CV880">
        <v>2</v>
      </c>
      <c r="CW880">
        <v>1</v>
      </c>
      <c r="CX880">
        <v>1</v>
      </c>
      <c r="CY880">
        <v>7</v>
      </c>
      <c r="CZ880">
        <v>59</v>
      </c>
      <c r="DA880">
        <v>2</v>
      </c>
      <c r="DB880">
        <v>0</v>
      </c>
      <c r="DC880">
        <v>47</v>
      </c>
      <c r="DD880">
        <v>36</v>
      </c>
      <c r="DE880">
        <v>3</v>
      </c>
      <c r="DF880">
        <v>0</v>
      </c>
      <c r="DG880">
        <v>45</v>
      </c>
      <c r="DH880">
        <v>16</v>
      </c>
      <c r="DI880">
        <v>14</v>
      </c>
      <c r="DJ880">
        <v>16</v>
      </c>
      <c r="DK880">
        <v>16</v>
      </c>
      <c r="DL880">
        <v>0</v>
      </c>
      <c r="DM880">
        <v>12</v>
      </c>
      <c r="DN880">
        <v>12</v>
      </c>
      <c r="DO880">
        <v>0</v>
      </c>
      <c r="DP880" s="42">
        <f t="shared" si="297"/>
        <v>-2</v>
      </c>
      <c r="DQ880" s="20">
        <v>3.1749999999999998</v>
      </c>
      <c r="DR880">
        <v>16</v>
      </c>
      <c r="DS880">
        <v>0</v>
      </c>
      <c r="DT880">
        <v>0</v>
      </c>
      <c r="DU880">
        <v>0</v>
      </c>
      <c r="DV880">
        <v>0</v>
      </c>
      <c r="DW880">
        <v>1948</v>
      </c>
      <c r="DX880">
        <v>1687</v>
      </c>
      <c r="DY880">
        <v>1433</v>
      </c>
      <c r="DZ880">
        <v>1313</v>
      </c>
      <c r="EA880">
        <v>1017</v>
      </c>
      <c r="EB880">
        <v>946</v>
      </c>
      <c r="EC880">
        <v>105.95</v>
      </c>
      <c r="ED880">
        <v>81.66</v>
      </c>
      <c r="EE880">
        <v>103</v>
      </c>
      <c r="EF880">
        <v>73</v>
      </c>
      <c r="EG880" s="41">
        <f t="shared" si="298"/>
        <v>0.10127826941986234</v>
      </c>
      <c r="EH880" s="43">
        <f t="shared" si="299"/>
        <v>0.92283298097251587</v>
      </c>
      <c r="EI880" s="44">
        <f t="shared" si="300"/>
        <v>1.0241112503923782</v>
      </c>
      <c r="EJ880">
        <v>1953</v>
      </c>
      <c r="EK880">
        <v>1688</v>
      </c>
      <c r="EL880">
        <v>1438</v>
      </c>
      <c r="EM880">
        <v>1312</v>
      </c>
      <c r="EN880">
        <v>1020</v>
      </c>
      <c r="EO880">
        <v>945</v>
      </c>
      <c r="EP880">
        <v>101</v>
      </c>
      <c r="EQ880">
        <v>73</v>
      </c>
      <c r="ER880">
        <v>1126</v>
      </c>
      <c r="ES880">
        <v>815</v>
      </c>
      <c r="ET880">
        <v>429</v>
      </c>
      <c r="EU880">
        <v>295</v>
      </c>
      <c r="EV880">
        <v>55</v>
      </c>
      <c r="EW880">
        <v>34</v>
      </c>
      <c r="EX880">
        <v>99</v>
      </c>
      <c r="EY880">
        <v>90</v>
      </c>
      <c r="EZ880">
        <v>3.6</v>
      </c>
      <c r="FA880">
        <v>4.0999999999999996</v>
      </c>
      <c r="FB880">
        <v>7.8</v>
      </c>
      <c r="FC880" s="20">
        <v>47.23</v>
      </c>
      <c r="FD880" s="26">
        <f t="shared" si="301"/>
        <v>0.57597560975609752</v>
      </c>
      <c r="FE880">
        <v>2.7542</v>
      </c>
      <c r="FF880">
        <v>0.08</v>
      </c>
      <c r="FG880">
        <v>-0.09</v>
      </c>
      <c r="FH880">
        <v>-0.01</v>
      </c>
      <c r="FL880" s="42">
        <f t="shared" si="302"/>
        <v>186</v>
      </c>
      <c r="FM880" s="20">
        <f t="shared" si="303"/>
        <v>5.625</v>
      </c>
      <c r="FN880" s="41">
        <v>1.8867924500000001E-2</v>
      </c>
      <c r="FO880" s="20">
        <f t="shared" si="304"/>
        <v>48.8</v>
      </c>
      <c r="FP880" s="20">
        <f t="shared" si="305"/>
        <v>52.634999999999998</v>
      </c>
      <c r="FQ880" s="20">
        <f t="shared" si="306"/>
        <v>118.1230299288337</v>
      </c>
      <c r="FV880" t="s">
        <v>711</v>
      </c>
      <c r="FW880" s="45">
        <v>4050000</v>
      </c>
      <c r="FX880" s="45">
        <v>4050000</v>
      </c>
      <c r="FY880">
        <v>489</v>
      </c>
      <c r="FZ880">
        <v>42</v>
      </c>
      <c r="GA880">
        <v>173</v>
      </c>
      <c r="GB880">
        <v>215</v>
      </c>
      <c r="GC880">
        <v>-10</v>
      </c>
      <c r="GD880">
        <v>159</v>
      </c>
      <c r="GE880">
        <v>709</v>
      </c>
      <c r="GF880">
        <v>10450</v>
      </c>
      <c r="GG880">
        <v>15.7</v>
      </c>
      <c r="GH880">
        <v>19.7</v>
      </c>
      <c r="GI880">
        <v>35.299999999999997</v>
      </c>
      <c r="GJ880" s="42">
        <f t="shared" si="307"/>
        <v>48.8</v>
      </c>
    </row>
    <row r="881" spans="1:192" x14ac:dyDescent="0.45">
      <c r="A881" s="40">
        <v>34479</v>
      </c>
      <c r="B881" t="s">
        <v>832</v>
      </c>
      <c r="C881" t="s">
        <v>475</v>
      </c>
      <c r="D881" t="s">
        <v>91</v>
      </c>
      <c r="E881" t="s">
        <v>91</v>
      </c>
      <c r="F881">
        <v>73</v>
      </c>
      <c r="G881">
        <v>204</v>
      </c>
      <c r="H881">
        <v>2012</v>
      </c>
      <c r="I881">
        <v>6</v>
      </c>
      <c r="J881">
        <v>175</v>
      </c>
      <c r="K881" t="s">
        <v>202</v>
      </c>
      <c r="L881">
        <v>2016</v>
      </c>
      <c r="M881">
        <v>23</v>
      </c>
      <c r="N881">
        <v>2</v>
      </c>
      <c r="O881">
        <v>8476988</v>
      </c>
      <c r="P881" t="s">
        <v>4204</v>
      </c>
      <c r="Q881" t="s">
        <v>4205</v>
      </c>
      <c r="R881" t="s">
        <v>4206</v>
      </c>
      <c r="S881" t="s">
        <v>404</v>
      </c>
      <c r="T881" t="s">
        <v>720</v>
      </c>
      <c r="U881" t="s">
        <v>166</v>
      </c>
      <c r="V881">
        <v>73</v>
      </c>
      <c r="W881">
        <v>6</v>
      </c>
      <c r="X881">
        <v>15</v>
      </c>
      <c r="Y881">
        <v>7</v>
      </c>
      <c r="Z881">
        <v>21</v>
      </c>
      <c r="AA881">
        <v>11</v>
      </c>
      <c r="AB881">
        <v>87</v>
      </c>
      <c r="AC881" s="26">
        <f t="shared" si="286"/>
        <v>0.28767123287671231</v>
      </c>
      <c r="AD881" s="20">
        <f t="shared" si="287"/>
        <v>3.3387096774193559</v>
      </c>
      <c r="AE881" s="20">
        <v>7.508</v>
      </c>
      <c r="AF881">
        <v>5</v>
      </c>
      <c r="AG881">
        <v>4.9000000000000004</v>
      </c>
      <c r="AH881">
        <v>49</v>
      </c>
      <c r="AI881">
        <v>1751</v>
      </c>
      <c r="AJ881">
        <v>75696</v>
      </c>
      <c r="AK881" s="20">
        <v>1261.55</v>
      </c>
      <c r="AL881">
        <v>1260.33</v>
      </c>
      <c r="AM881">
        <v>1262</v>
      </c>
      <c r="AN881" s="26">
        <f t="shared" si="288"/>
        <v>17.282191780821918</v>
      </c>
      <c r="AO881">
        <v>28.8</v>
      </c>
      <c r="AP881" s="41">
        <f t="shared" si="289"/>
        <v>0.33870967741935482</v>
      </c>
      <c r="AQ881">
        <v>236</v>
      </c>
      <c r="AR881">
        <v>237</v>
      </c>
      <c r="AS881">
        <v>237</v>
      </c>
      <c r="AT881">
        <v>163</v>
      </c>
      <c r="AU881">
        <v>164</v>
      </c>
      <c r="AV881">
        <v>111</v>
      </c>
      <c r="AW881">
        <v>73</v>
      </c>
      <c r="AX881">
        <v>3</v>
      </c>
      <c r="AY881">
        <v>2</v>
      </c>
      <c r="AZ881">
        <v>21</v>
      </c>
      <c r="BA881" s="42">
        <f t="shared" si="290"/>
        <v>23</v>
      </c>
      <c r="BB881">
        <v>5.3</v>
      </c>
      <c r="BC881">
        <v>48.018000000000001</v>
      </c>
      <c r="BD881" s="20">
        <v>111.1</v>
      </c>
      <c r="BE881" s="20">
        <f t="shared" si="291"/>
        <v>347.1</v>
      </c>
      <c r="BF881" s="20">
        <f t="shared" si="292"/>
        <v>16.524243650472496</v>
      </c>
      <c r="BG881">
        <v>496</v>
      </c>
      <c r="BH881">
        <v>407</v>
      </c>
      <c r="BI881">
        <v>360</v>
      </c>
      <c r="BJ881" s="41">
        <f t="shared" si="293"/>
        <v>0.57943925233644855</v>
      </c>
      <c r="BK881">
        <v>149</v>
      </c>
      <c r="BL881">
        <v>149</v>
      </c>
      <c r="BM881">
        <v>136</v>
      </c>
      <c r="BN881" s="42">
        <f t="shared" si="294"/>
        <v>13</v>
      </c>
      <c r="BO881">
        <v>53</v>
      </c>
      <c r="BP881">
        <v>61</v>
      </c>
      <c r="BQ881">
        <v>18</v>
      </c>
      <c r="BR881">
        <v>82</v>
      </c>
      <c r="BS881" s="41">
        <f t="shared" si="295"/>
        <v>8.2995951417004055E-2</v>
      </c>
      <c r="BT881">
        <v>0</v>
      </c>
      <c r="BU881">
        <v>0</v>
      </c>
      <c r="BV881" s="41">
        <f t="shared" si="296"/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0</v>
      </c>
      <c r="CN881">
        <v>0</v>
      </c>
      <c r="CO881">
        <v>0</v>
      </c>
      <c r="CP881">
        <v>0</v>
      </c>
      <c r="CQ881">
        <v>2</v>
      </c>
      <c r="CR881">
        <v>1</v>
      </c>
      <c r="CS881">
        <v>1</v>
      </c>
      <c r="CT881">
        <v>0</v>
      </c>
      <c r="CU881">
        <v>0</v>
      </c>
      <c r="CV881">
        <v>2</v>
      </c>
      <c r="CW881">
        <v>0</v>
      </c>
      <c r="CX881">
        <v>1</v>
      </c>
      <c r="CY881">
        <v>3</v>
      </c>
      <c r="CZ881">
        <v>49</v>
      </c>
      <c r="DA881">
        <v>1</v>
      </c>
      <c r="DB881">
        <v>2</v>
      </c>
      <c r="DC881">
        <v>35</v>
      </c>
      <c r="DD881">
        <v>22</v>
      </c>
      <c r="DE881">
        <v>0</v>
      </c>
      <c r="DF881">
        <v>0</v>
      </c>
      <c r="DG881">
        <v>51</v>
      </c>
      <c r="DH881">
        <v>19</v>
      </c>
      <c r="DI881">
        <v>13</v>
      </c>
      <c r="DJ881">
        <v>20</v>
      </c>
      <c r="DK881">
        <v>19</v>
      </c>
      <c r="DL881">
        <v>1</v>
      </c>
      <c r="DM881">
        <v>15</v>
      </c>
      <c r="DN881">
        <v>14</v>
      </c>
      <c r="DO881">
        <v>1</v>
      </c>
      <c r="DP881" s="42">
        <f t="shared" si="297"/>
        <v>-6</v>
      </c>
      <c r="DQ881" s="20">
        <v>3.5449999999999999</v>
      </c>
      <c r="DR881">
        <v>17</v>
      </c>
      <c r="DS881">
        <v>1</v>
      </c>
      <c r="DT881">
        <v>0</v>
      </c>
      <c r="DU881">
        <v>1</v>
      </c>
      <c r="DV881">
        <v>0</v>
      </c>
      <c r="DW881">
        <v>1331</v>
      </c>
      <c r="DX881">
        <v>1199</v>
      </c>
      <c r="DY881">
        <v>1007</v>
      </c>
      <c r="DZ881">
        <v>906</v>
      </c>
      <c r="EA881">
        <v>725</v>
      </c>
      <c r="EB881">
        <v>653</v>
      </c>
      <c r="EC881">
        <v>64.37</v>
      </c>
      <c r="ED881">
        <v>59.68</v>
      </c>
      <c r="EE881">
        <v>62</v>
      </c>
      <c r="EF881">
        <v>60</v>
      </c>
      <c r="EG881" s="41">
        <f t="shared" si="298"/>
        <v>8.5517241379310341E-2</v>
      </c>
      <c r="EH881" s="43">
        <f t="shared" si="299"/>
        <v>0.90811638591117916</v>
      </c>
      <c r="EI881" s="44">
        <f t="shared" si="300"/>
        <v>0.99363362729048954</v>
      </c>
      <c r="EJ881">
        <v>1327</v>
      </c>
      <c r="EK881">
        <v>1201</v>
      </c>
      <c r="EL881">
        <v>1005</v>
      </c>
      <c r="EM881">
        <v>908</v>
      </c>
      <c r="EN881">
        <v>724</v>
      </c>
      <c r="EO881">
        <v>654</v>
      </c>
      <c r="EP881">
        <v>63</v>
      </c>
      <c r="EQ881">
        <v>61</v>
      </c>
      <c r="ER881">
        <v>656</v>
      </c>
      <c r="ES881">
        <v>595</v>
      </c>
      <c r="ET881">
        <v>260</v>
      </c>
      <c r="EU881">
        <v>253</v>
      </c>
      <c r="EV881">
        <v>36</v>
      </c>
      <c r="EW881">
        <v>30</v>
      </c>
      <c r="EX881">
        <v>83</v>
      </c>
      <c r="EY881">
        <v>73</v>
      </c>
      <c r="EZ881">
        <v>1.2</v>
      </c>
      <c r="FA881">
        <v>2.9</v>
      </c>
      <c r="FB881">
        <v>4.0999999999999996</v>
      </c>
      <c r="FC881" s="20">
        <v>28.85</v>
      </c>
      <c r="FD881" s="26">
        <f t="shared" si="301"/>
        <v>0.39520547945205481</v>
      </c>
      <c r="FE881">
        <v>1.6368</v>
      </c>
      <c r="FF881">
        <v>0.28000000000000003</v>
      </c>
      <c r="FG881">
        <v>-0.03</v>
      </c>
      <c r="FH881">
        <v>0.25</v>
      </c>
      <c r="FL881" s="42">
        <f t="shared" si="302"/>
        <v>281</v>
      </c>
      <c r="FM881" s="20">
        <f t="shared" si="303"/>
        <v>9.8235294117647065</v>
      </c>
      <c r="FN881" s="41">
        <v>3.0222986700000003E-2</v>
      </c>
      <c r="FO881" s="20">
        <f t="shared" si="304"/>
        <v>16.100000000000001</v>
      </c>
      <c r="FP881" s="20">
        <f t="shared" si="305"/>
        <v>21.709</v>
      </c>
      <c r="FQ881" s="20">
        <f t="shared" si="306"/>
        <v>120.44464545000119</v>
      </c>
      <c r="FR881">
        <v>6</v>
      </c>
      <c r="FS881" t="s">
        <v>802</v>
      </c>
      <c r="FT881">
        <v>221</v>
      </c>
      <c r="FV881" t="s">
        <v>751</v>
      </c>
      <c r="FW881" s="45">
        <v>925000</v>
      </c>
      <c r="FX881" s="45">
        <v>925000</v>
      </c>
      <c r="FY881">
        <v>135</v>
      </c>
      <c r="FZ881">
        <v>9</v>
      </c>
      <c r="GA881">
        <v>27</v>
      </c>
      <c r="GB881">
        <v>36</v>
      </c>
      <c r="GC881">
        <v>13</v>
      </c>
      <c r="GD881">
        <v>78</v>
      </c>
      <c r="GE881">
        <v>180</v>
      </c>
      <c r="GF881">
        <v>2291</v>
      </c>
      <c r="GG881">
        <v>2</v>
      </c>
      <c r="GH881">
        <v>5.6</v>
      </c>
      <c r="GI881">
        <v>7.5</v>
      </c>
      <c r="GJ881" s="42">
        <f t="shared" si="307"/>
        <v>16.100000000000001</v>
      </c>
    </row>
    <row r="882" spans="1:192" x14ac:dyDescent="0.45">
      <c r="A882" s="40">
        <v>33048</v>
      </c>
      <c r="B882" t="s">
        <v>1289</v>
      </c>
      <c r="C882" t="s">
        <v>145</v>
      </c>
      <c r="D882" t="s">
        <v>91</v>
      </c>
      <c r="E882" t="s">
        <v>91</v>
      </c>
      <c r="F882">
        <v>72</v>
      </c>
      <c r="G882">
        <v>195</v>
      </c>
      <c r="H882">
        <v>2008</v>
      </c>
      <c r="I882">
        <v>1</v>
      </c>
      <c r="J882">
        <v>20</v>
      </c>
      <c r="K882" t="s">
        <v>92</v>
      </c>
      <c r="L882">
        <v>2009</v>
      </c>
      <c r="M882">
        <v>27</v>
      </c>
      <c r="N882">
        <v>9</v>
      </c>
      <c r="O882">
        <v>8474584</v>
      </c>
      <c r="P882" t="s">
        <v>4207</v>
      </c>
      <c r="Q882" t="s">
        <v>4208</v>
      </c>
      <c r="R882" t="s">
        <v>4209</v>
      </c>
      <c r="S882" t="s">
        <v>301</v>
      </c>
      <c r="T882" t="s">
        <v>720</v>
      </c>
      <c r="U882" t="s">
        <v>117</v>
      </c>
      <c r="V882">
        <v>82</v>
      </c>
      <c r="W882">
        <v>6</v>
      </c>
      <c r="X882">
        <v>16</v>
      </c>
      <c r="Y882">
        <v>7</v>
      </c>
      <c r="Z882">
        <v>22</v>
      </c>
      <c r="AA882">
        <v>12</v>
      </c>
      <c r="AB882">
        <v>33</v>
      </c>
      <c r="AC882" s="26">
        <f t="shared" si="286"/>
        <v>0.26829268292682928</v>
      </c>
      <c r="AD882" s="20">
        <f t="shared" si="287"/>
        <v>-10.02066115702479</v>
      </c>
      <c r="AE882" s="20">
        <v>7.8040000000000003</v>
      </c>
      <c r="AF882">
        <v>-8</v>
      </c>
      <c r="AG882">
        <v>-11.4</v>
      </c>
      <c r="AH882">
        <v>48</v>
      </c>
      <c r="AI882">
        <v>2166</v>
      </c>
      <c r="AJ882">
        <v>102356</v>
      </c>
      <c r="AK882" s="20">
        <v>1705.9333333333</v>
      </c>
      <c r="AL882">
        <v>1681.35</v>
      </c>
      <c r="AM882">
        <v>1706</v>
      </c>
      <c r="AN882" s="26">
        <f t="shared" si="288"/>
        <v>20.804065040650407</v>
      </c>
      <c r="AO882">
        <v>34.479999999999997</v>
      </c>
      <c r="AP882" s="41">
        <f t="shared" si="289"/>
        <v>0.29333333333333333</v>
      </c>
      <c r="AQ882">
        <v>240</v>
      </c>
      <c r="AR882">
        <v>243</v>
      </c>
      <c r="AS882">
        <v>243</v>
      </c>
      <c r="AT882">
        <v>172</v>
      </c>
      <c r="AU882">
        <v>174</v>
      </c>
      <c r="AV882">
        <v>128</v>
      </c>
      <c r="AW882">
        <v>76</v>
      </c>
      <c r="AX882">
        <v>16</v>
      </c>
      <c r="AY882">
        <v>4</v>
      </c>
      <c r="AZ882">
        <v>13</v>
      </c>
      <c r="BA882" s="42">
        <f t="shared" si="290"/>
        <v>17</v>
      </c>
      <c r="BB882">
        <v>6.21</v>
      </c>
      <c r="BC882">
        <v>51.757800000000003</v>
      </c>
      <c r="BD882" s="20">
        <v>142.19999999999999</v>
      </c>
      <c r="BE882" s="20">
        <f t="shared" si="291"/>
        <v>382.2</v>
      </c>
      <c r="BF882" s="20">
        <f t="shared" si="292"/>
        <v>13.639040057096976</v>
      </c>
      <c r="BG882">
        <v>492</v>
      </c>
      <c r="BH882">
        <v>491</v>
      </c>
      <c r="BI882">
        <v>590</v>
      </c>
      <c r="BJ882" s="41">
        <f t="shared" si="293"/>
        <v>0.45471349353049906</v>
      </c>
      <c r="BK882">
        <v>244</v>
      </c>
      <c r="BL882">
        <v>241</v>
      </c>
      <c r="BM882">
        <v>69</v>
      </c>
      <c r="BN882" s="42">
        <f t="shared" si="294"/>
        <v>172</v>
      </c>
      <c r="BO882">
        <v>46</v>
      </c>
      <c r="BP882">
        <v>67</v>
      </c>
      <c r="BQ882">
        <v>22</v>
      </c>
      <c r="BR882">
        <v>127</v>
      </c>
      <c r="BS882" s="41">
        <f t="shared" si="295"/>
        <v>8.6043360433604332E-2</v>
      </c>
      <c r="BT882">
        <v>0</v>
      </c>
      <c r="BU882">
        <v>0</v>
      </c>
      <c r="BV882" s="41">
        <f t="shared" si="296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4</v>
      </c>
      <c r="CW882">
        <v>0</v>
      </c>
      <c r="CX882">
        <v>2</v>
      </c>
      <c r="CY882">
        <v>5</v>
      </c>
      <c r="CZ882">
        <v>39</v>
      </c>
      <c r="DA882">
        <v>2</v>
      </c>
      <c r="DB882">
        <v>1</v>
      </c>
      <c r="DC882">
        <v>20</v>
      </c>
      <c r="DD882">
        <v>14</v>
      </c>
      <c r="DE882">
        <v>1</v>
      </c>
      <c r="DF882">
        <v>1</v>
      </c>
      <c r="DG882">
        <v>89</v>
      </c>
      <c r="DH882">
        <v>24</v>
      </c>
      <c r="DI882">
        <v>14</v>
      </c>
      <c r="DJ882">
        <v>24</v>
      </c>
      <c r="DK882">
        <v>24</v>
      </c>
      <c r="DL882">
        <v>0</v>
      </c>
      <c r="DM882">
        <v>13</v>
      </c>
      <c r="DN882">
        <v>13</v>
      </c>
      <c r="DO882">
        <v>0</v>
      </c>
      <c r="DP882" s="42">
        <f t="shared" si="297"/>
        <v>-10</v>
      </c>
      <c r="DQ882" s="20">
        <v>-0.214</v>
      </c>
      <c r="DR882">
        <v>24</v>
      </c>
      <c r="DS882">
        <v>0</v>
      </c>
      <c r="DT882">
        <v>0</v>
      </c>
      <c r="DU882">
        <v>0</v>
      </c>
      <c r="DV882">
        <v>0</v>
      </c>
      <c r="DW882">
        <v>1413</v>
      </c>
      <c r="DX882">
        <v>1757</v>
      </c>
      <c r="DY882">
        <v>1084</v>
      </c>
      <c r="DZ882">
        <v>1349</v>
      </c>
      <c r="EA882">
        <v>812</v>
      </c>
      <c r="EB882">
        <v>1001</v>
      </c>
      <c r="EC882">
        <v>67.14</v>
      </c>
      <c r="ED882">
        <v>85.95</v>
      </c>
      <c r="EE882">
        <v>75</v>
      </c>
      <c r="EF882">
        <v>98</v>
      </c>
      <c r="EG882" s="41">
        <f t="shared" si="298"/>
        <v>9.2364532019704432E-2</v>
      </c>
      <c r="EH882" s="43">
        <f t="shared" si="299"/>
        <v>0.90209790209790208</v>
      </c>
      <c r="EI882" s="44">
        <f t="shared" si="300"/>
        <v>0.99446243411760649</v>
      </c>
      <c r="EJ882">
        <v>1438</v>
      </c>
      <c r="EK882">
        <v>1784</v>
      </c>
      <c r="EL882">
        <v>1098</v>
      </c>
      <c r="EM882">
        <v>1369</v>
      </c>
      <c r="EN882">
        <v>821</v>
      </c>
      <c r="EO882">
        <v>1016</v>
      </c>
      <c r="EP882">
        <v>76</v>
      </c>
      <c r="EQ882">
        <v>98</v>
      </c>
      <c r="ER882">
        <v>718</v>
      </c>
      <c r="ES882">
        <v>963</v>
      </c>
      <c r="ET882">
        <v>291</v>
      </c>
      <c r="EU882">
        <v>349</v>
      </c>
      <c r="EV882">
        <v>45</v>
      </c>
      <c r="EW882">
        <v>54</v>
      </c>
      <c r="EX882">
        <v>103</v>
      </c>
      <c r="EY882">
        <v>92</v>
      </c>
      <c r="EZ882">
        <v>0.8</v>
      </c>
      <c r="FA882">
        <v>3.4</v>
      </c>
      <c r="FB882">
        <v>4.0999999999999996</v>
      </c>
      <c r="FC882" s="20">
        <v>16.55</v>
      </c>
      <c r="FD882" s="26">
        <f t="shared" si="301"/>
        <v>0.20182926829268294</v>
      </c>
      <c r="FE882">
        <v>0.9022</v>
      </c>
      <c r="FF882">
        <v>0.08</v>
      </c>
      <c r="FG882">
        <v>-0.86</v>
      </c>
      <c r="FH882">
        <v>-0.79</v>
      </c>
      <c r="FL882" s="42">
        <f t="shared" si="302"/>
        <v>419</v>
      </c>
      <c r="FM882" s="20">
        <f t="shared" si="303"/>
        <v>11.083333333333334</v>
      </c>
      <c r="FN882" s="41">
        <v>2.8301886800000002E-2</v>
      </c>
      <c r="FO882" s="20">
        <f t="shared" si="304"/>
        <v>17.2</v>
      </c>
      <c r="FP882" s="20">
        <f t="shared" si="305"/>
        <v>21.9572</v>
      </c>
      <c r="FQ882" s="20">
        <f t="shared" si="306"/>
        <v>113.12338299580694</v>
      </c>
      <c r="FU882" t="s">
        <v>731</v>
      </c>
      <c r="FV882" t="s">
        <v>711</v>
      </c>
      <c r="FW882" s="45">
        <v>3000000</v>
      </c>
      <c r="FX882" s="45">
        <v>3000000</v>
      </c>
      <c r="FY882">
        <v>566</v>
      </c>
      <c r="FZ882">
        <v>53</v>
      </c>
      <c r="GA882">
        <v>158</v>
      </c>
      <c r="GB882">
        <v>211</v>
      </c>
      <c r="GC882">
        <v>-34</v>
      </c>
      <c r="GD882">
        <v>250</v>
      </c>
      <c r="GE882">
        <v>860</v>
      </c>
      <c r="GF882">
        <v>11701</v>
      </c>
      <c r="GG882">
        <v>14.9</v>
      </c>
      <c r="GH882">
        <v>23.8</v>
      </c>
      <c r="GI882">
        <v>38.700000000000003</v>
      </c>
      <c r="GJ882" s="42">
        <f t="shared" si="307"/>
        <v>17.2</v>
      </c>
    </row>
    <row r="883" spans="1:192" x14ac:dyDescent="0.45">
      <c r="A883" s="40">
        <v>33008</v>
      </c>
      <c r="B883" t="s">
        <v>212</v>
      </c>
      <c r="C883" t="s">
        <v>213</v>
      </c>
      <c r="D883" t="s">
        <v>91</v>
      </c>
      <c r="E883" t="s">
        <v>91</v>
      </c>
      <c r="F883">
        <v>71</v>
      </c>
      <c r="G883">
        <v>187</v>
      </c>
      <c r="H883">
        <v>2008</v>
      </c>
      <c r="I883">
        <v>1</v>
      </c>
      <c r="J883">
        <v>22</v>
      </c>
      <c r="K883" t="s">
        <v>202</v>
      </c>
      <c r="L883">
        <v>2010</v>
      </c>
      <c r="M883">
        <v>27</v>
      </c>
      <c r="N883">
        <v>8</v>
      </c>
      <c r="O883">
        <v>8474586</v>
      </c>
      <c r="P883" t="s">
        <v>4210</v>
      </c>
      <c r="Q883" t="s">
        <v>4211</v>
      </c>
      <c r="R883" t="s">
        <v>4212</v>
      </c>
      <c r="S883" t="s">
        <v>146</v>
      </c>
      <c r="T883" t="s">
        <v>949</v>
      </c>
      <c r="U883" t="s">
        <v>142</v>
      </c>
      <c r="V883">
        <v>81</v>
      </c>
      <c r="W883">
        <v>25</v>
      </c>
      <c r="X883">
        <v>34</v>
      </c>
      <c r="Y883">
        <v>19</v>
      </c>
      <c r="Z883">
        <v>59</v>
      </c>
      <c r="AA883">
        <v>5</v>
      </c>
      <c r="AB883">
        <v>26</v>
      </c>
      <c r="AC883" s="26">
        <f t="shared" si="286"/>
        <v>0.72839506172839508</v>
      </c>
      <c r="AD883" s="20">
        <f t="shared" si="287"/>
        <v>-2.0295857988165693</v>
      </c>
      <c r="AE883" s="20">
        <v>22.338000000000001</v>
      </c>
      <c r="AF883">
        <v>5</v>
      </c>
      <c r="AG883">
        <v>13.1</v>
      </c>
      <c r="AH883">
        <v>21</v>
      </c>
      <c r="AI883">
        <v>1549</v>
      </c>
      <c r="AJ883">
        <v>78091</v>
      </c>
      <c r="AK883" s="20">
        <v>1301.5166666667001</v>
      </c>
      <c r="AL883">
        <v>1301.52</v>
      </c>
      <c r="AM883">
        <v>1302</v>
      </c>
      <c r="AN883" s="26">
        <f t="shared" si="288"/>
        <v>16.068106995884772</v>
      </c>
      <c r="AO883">
        <v>26.59</v>
      </c>
      <c r="AP883" s="41">
        <f t="shared" si="289"/>
        <v>0.69411764705882351</v>
      </c>
      <c r="AQ883">
        <v>290</v>
      </c>
      <c r="AR883">
        <v>290</v>
      </c>
      <c r="AS883">
        <v>290</v>
      </c>
      <c r="AT883">
        <v>240</v>
      </c>
      <c r="AU883">
        <v>240</v>
      </c>
      <c r="AV883">
        <v>183</v>
      </c>
      <c r="AW883">
        <v>208</v>
      </c>
      <c r="AX883">
        <v>100</v>
      </c>
      <c r="AY883">
        <v>9</v>
      </c>
      <c r="AZ883">
        <v>16</v>
      </c>
      <c r="BA883" s="42">
        <f t="shared" si="290"/>
        <v>25</v>
      </c>
      <c r="BB883">
        <v>21.17</v>
      </c>
      <c r="BC883">
        <v>24.0929</v>
      </c>
      <c r="BD883" s="20">
        <v>349.3</v>
      </c>
      <c r="BE883" s="20">
        <f t="shared" si="291"/>
        <v>639.29999999999995</v>
      </c>
      <c r="BF883" s="20">
        <f t="shared" si="292"/>
        <v>29.47169463396644</v>
      </c>
      <c r="BG883">
        <v>460</v>
      </c>
      <c r="BH883">
        <v>389</v>
      </c>
      <c r="BI883">
        <v>333</v>
      </c>
      <c r="BJ883" s="41">
        <f t="shared" si="293"/>
        <v>0.5800756620428752</v>
      </c>
      <c r="BK883">
        <v>46</v>
      </c>
      <c r="BL883">
        <v>46</v>
      </c>
      <c r="BM883">
        <v>110</v>
      </c>
      <c r="BN883" s="42">
        <f t="shared" si="294"/>
        <v>-64</v>
      </c>
      <c r="BO883">
        <v>57</v>
      </c>
      <c r="BP883">
        <v>38</v>
      </c>
      <c r="BQ883">
        <v>38</v>
      </c>
      <c r="BR883">
        <v>30</v>
      </c>
      <c r="BS883" s="41">
        <f t="shared" si="295"/>
        <v>3.3632286995515695E-2</v>
      </c>
      <c r="BT883">
        <v>12</v>
      </c>
      <c r="BU883">
        <v>21</v>
      </c>
      <c r="BV883" s="41">
        <f t="shared" si="296"/>
        <v>0.36363636363636365</v>
      </c>
      <c r="BW883">
        <v>2</v>
      </c>
      <c r="BX883">
        <v>1</v>
      </c>
      <c r="BY883">
        <v>3</v>
      </c>
      <c r="BZ883">
        <v>5</v>
      </c>
      <c r="CA883">
        <v>7</v>
      </c>
      <c r="CB883">
        <v>15</v>
      </c>
      <c r="CC883">
        <v>4</v>
      </c>
      <c r="CD883">
        <v>5</v>
      </c>
      <c r="CE883">
        <v>4</v>
      </c>
      <c r="CF883">
        <v>10</v>
      </c>
      <c r="CG883">
        <v>8</v>
      </c>
      <c r="CH883">
        <v>13</v>
      </c>
      <c r="CI883">
        <v>0</v>
      </c>
      <c r="CJ883">
        <v>1</v>
      </c>
      <c r="CK883">
        <v>3</v>
      </c>
      <c r="CL883">
        <v>7</v>
      </c>
      <c r="CM883">
        <v>2</v>
      </c>
      <c r="CN883">
        <v>0</v>
      </c>
      <c r="CO883">
        <v>0</v>
      </c>
      <c r="CP883">
        <v>3</v>
      </c>
      <c r="CQ883">
        <v>0</v>
      </c>
      <c r="CR883">
        <v>0</v>
      </c>
      <c r="CS883">
        <v>3</v>
      </c>
      <c r="CT883">
        <v>1</v>
      </c>
      <c r="CU883">
        <v>0</v>
      </c>
      <c r="CV883">
        <v>18</v>
      </c>
      <c r="CW883">
        <v>3</v>
      </c>
      <c r="CX883">
        <v>2</v>
      </c>
      <c r="CY883">
        <v>8</v>
      </c>
      <c r="CZ883">
        <v>44</v>
      </c>
      <c r="DA883">
        <v>35</v>
      </c>
      <c r="DB883">
        <v>1</v>
      </c>
      <c r="DC883">
        <v>9</v>
      </c>
      <c r="DD883">
        <v>18</v>
      </c>
      <c r="DE883">
        <v>13</v>
      </c>
      <c r="DF883">
        <v>1</v>
      </c>
      <c r="DG883">
        <v>106</v>
      </c>
      <c r="DH883">
        <v>9</v>
      </c>
      <c r="DI883">
        <v>21</v>
      </c>
      <c r="DJ883">
        <v>10</v>
      </c>
      <c r="DK883">
        <v>9</v>
      </c>
      <c r="DL883">
        <v>1</v>
      </c>
      <c r="DM883">
        <v>21</v>
      </c>
      <c r="DN883">
        <v>20</v>
      </c>
      <c r="DO883">
        <v>1</v>
      </c>
      <c r="DP883" s="42">
        <f t="shared" si="297"/>
        <v>12</v>
      </c>
      <c r="DQ883" s="20">
        <v>6.3940000000000001</v>
      </c>
      <c r="DR883">
        <v>8</v>
      </c>
      <c r="DS883">
        <v>1</v>
      </c>
      <c r="DT883">
        <v>0</v>
      </c>
      <c r="DU883">
        <v>0</v>
      </c>
      <c r="DV883">
        <v>0</v>
      </c>
      <c r="DW883">
        <v>1519</v>
      </c>
      <c r="DX883">
        <v>1134</v>
      </c>
      <c r="DY883">
        <v>1136</v>
      </c>
      <c r="DZ883">
        <v>862</v>
      </c>
      <c r="EA883">
        <v>841</v>
      </c>
      <c r="EB883">
        <v>642</v>
      </c>
      <c r="EC883">
        <v>79.739999999999995</v>
      </c>
      <c r="ED883">
        <v>56.34</v>
      </c>
      <c r="EE883">
        <v>85</v>
      </c>
      <c r="EF883">
        <v>67</v>
      </c>
      <c r="EG883" s="41">
        <f t="shared" si="298"/>
        <v>0.10107015457788347</v>
      </c>
      <c r="EH883" s="43">
        <f t="shared" si="299"/>
        <v>0.89563862928348914</v>
      </c>
      <c r="EI883" s="44">
        <f t="shared" si="300"/>
        <v>0.99670878386137263</v>
      </c>
      <c r="EJ883">
        <v>1522</v>
      </c>
      <c r="EK883">
        <v>1131</v>
      </c>
      <c r="EL883">
        <v>1138</v>
      </c>
      <c r="EM883">
        <v>859</v>
      </c>
      <c r="EN883">
        <v>841</v>
      </c>
      <c r="EO883">
        <v>639</v>
      </c>
      <c r="EP883">
        <v>85</v>
      </c>
      <c r="EQ883">
        <v>66</v>
      </c>
      <c r="ER883">
        <v>846</v>
      </c>
      <c r="ES883">
        <v>609</v>
      </c>
      <c r="ET883">
        <v>345</v>
      </c>
      <c r="EU883">
        <v>233</v>
      </c>
      <c r="EV883">
        <v>49</v>
      </c>
      <c r="EW883">
        <v>43</v>
      </c>
      <c r="EX883">
        <v>68</v>
      </c>
      <c r="EY883">
        <v>91</v>
      </c>
      <c r="EZ883">
        <v>4.9000000000000004</v>
      </c>
      <c r="FA883">
        <v>1.3</v>
      </c>
      <c r="FB883">
        <v>6.3</v>
      </c>
      <c r="FC883" s="20">
        <v>66.44</v>
      </c>
      <c r="FD883" s="26">
        <f t="shared" si="301"/>
        <v>0.82024691358024693</v>
      </c>
      <c r="FE883">
        <v>5.6376999999999997</v>
      </c>
      <c r="FF883">
        <v>2.73</v>
      </c>
      <c r="FG883">
        <v>-0.06</v>
      </c>
      <c r="FH883">
        <v>2.67</v>
      </c>
      <c r="FI883">
        <v>6</v>
      </c>
      <c r="FJ883">
        <v>2</v>
      </c>
      <c r="FK883">
        <v>0</v>
      </c>
      <c r="FL883" s="42">
        <f t="shared" si="302"/>
        <v>98</v>
      </c>
      <c r="FM883" s="20">
        <f t="shared" si="303"/>
        <v>10.5</v>
      </c>
      <c r="FN883" s="41">
        <v>0.1072400084</v>
      </c>
      <c r="FO883" s="20">
        <f t="shared" si="304"/>
        <v>56.9</v>
      </c>
      <c r="FP883" s="20">
        <f t="shared" si="305"/>
        <v>60.278799999999997</v>
      </c>
      <c r="FQ883" s="20">
        <f t="shared" si="306"/>
        <v>122.30315323621612</v>
      </c>
      <c r="FR883">
        <v>1</v>
      </c>
      <c r="FS883" t="s">
        <v>314</v>
      </c>
      <c r="FT883">
        <v>73</v>
      </c>
      <c r="FV883" t="s">
        <v>711</v>
      </c>
      <c r="FW883" s="45">
        <v>6000000</v>
      </c>
      <c r="FX883" s="45">
        <v>6000000</v>
      </c>
      <c r="FY883">
        <v>588</v>
      </c>
      <c r="FZ883">
        <v>190</v>
      </c>
      <c r="GA883">
        <v>251</v>
      </c>
      <c r="GB883">
        <v>441</v>
      </c>
      <c r="GC883">
        <v>-43</v>
      </c>
      <c r="GD883">
        <v>141</v>
      </c>
      <c r="GE883">
        <v>1418</v>
      </c>
      <c r="GF883">
        <v>10519</v>
      </c>
      <c r="GG883">
        <v>40.200000000000003</v>
      </c>
      <c r="GH883">
        <v>10.3</v>
      </c>
      <c r="GI883">
        <v>50.6</v>
      </c>
      <c r="GJ883" s="42">
        <f t="shared" si="307"/>
        <v>56.9</v>
      </c>
    </row>
    <row r="884" spans="1:192" x14ac:dyDescent="0.45">
      <c r="A884" s="40">
        <v>32787</v>
      </c>
      <c r="B884" t="s">
        <v>832</v>
      </c>
      <c r="C884" t="s">
        <v>475</v>
      </c>
      <c r="D884" t="s">
        <v>91</v>
      </c>
      <c r="E884" t="s">
        <v>91</v>
      </c>
      <c r="F884">
        <v>69</v>
      </c>
      <c r="G884">
        <v>161</v>
      </c>
      <c r="H884">
        <v>2008</v>
      </c>
      <c r="I884">
        <v>1</v>
      </c>
      <c r="J884">
        <v>26</v>
      </c>
      <c r="K884" t="s">
        <v>92</v>
      </c>
      <c r="L884">
        <v>2009</v>
      </c>
      <c r="M884">
        <v>28</v>
      </c>
      <c r="N884">
        <v>9</v>
      </c>
      <c r="O884">
        <v>8474589</v>
      </c>
      <c r="P884" t="s">
        <v>4213</v>
      </c>
      <c r="Q884" t="s">
        <v>4214</v>
      </c>
      <c r="R884" t="s">
        <v>4215</v>
      </c>
      <c r="S884" t="s">
        <v>1540</v>
      </c>
      <c r="T884" t="s">
        <v>725</v>
      </c>
      <c r="U884" t="s">
        <v>30</v>
      </c>
      <c r="V884">
        <v>73</v>
      </c>
      <c r="W884">
        <v>8</v>
      </c>
      <c r="X884">
        <v>14</v>
      </c>
      <c r="Y884">
        <v>7</v>
      </c>
      <c r="Z884">
        <v>22</v>
      </c>
      <c r="AA884">
        <v>13</v>
      </c>
      <c r="AB884">
        <v>54</v>
      </c>
      <c r="AC884" s="26">
        <f t="shared" si="286"/>
        <v>0.30136986301369861</v>
      </c>
      <c r="AD884" s="20">
        <f t="shared" si="287"/>
        <v>-19.116945107398571</v>
      </c>
      <c r="AE884" s="20">
        <v>8.1080000000000005</v>
      </c>
      <c r="AF884">
        <v>-1</v>
      </c>
      <c r="AG884">
        <v>4.7</v>
      </c>
      <c r="AH884">
        <v>12</v>
      </c>
      <c r="AI884">
        <v>1115</v>
      </c>
      <c r="AJ884">
        <v>52443</v>
      </c>
      <c r="AK884" s="20">
        <v>874.05</v>
      </c>
      <c r="AL884">
        <v>874.05</v>
      </c>
      <c r="AM884">
        <v>874</v>
      </c>
      <c r="AN884" s="26">
        <f t="shared" si="288"/>
        <v>11.973287671232876</v>
      </c>
      <c r="AO884">
        <v>20.28</v>
      </c>
      <c r="AP884" s="41">
        <f t="shared" si="289"/>
        <v>0.6470588235294118</v>
      </c>
      <c r="AQ884">
        <v>202</v>
      </c>
      <c r="AR884">
        <v>202</v>
      </c>
      <c r="AS884">
        <v>202</v>
      </c>
      <c r="AT884">
        <v>161</v>
      </c>
      <c r="AU884">
        <v>161</v>
      </c>
      <c r="AV884">
        <v>115</v>
      </c>
      <c r="AW884">
        <v>114</v>
      </c>
      <c r="AX884">
        <v>56</v>
      </c>
      <c r="AY884">
        <v>6</v>
      </c>
      <c r="AZ884">
        <v>15</v>
      </c>
      <c r="BA884" s="42">
        <f t="shared" si="290"/>
        <v>21</v>
      </c>
      <c r="BB884">
        <v>9.43</v>
      </c>
      <c r="BC884">
        <v>26.539100000000001</v>
      </c>
      <c r="BD884" s="20">
        <v>152.1</v>
      </c>
      <c r="BE884" s="20">
        <f t="shared" si="291"/>
        <v>354.1</v>
      </c>
      <c r="BF884" s="20">
        <f t="shared" si="292"/>
        <v>24.307533893941997</v>
      </c>
      <c r="BG884">
        <v>286</v>
      </c>
      <c r="BH884">
        <v>275</v>
      </c>
      <c r="BI884">
        <v>233</v>
      </c>
      <c r="BJ884" s="41">
        <f t="shared" si="293"/>
        <v>0.55105973025048172</v>
      </c>
      <c r="BK884">
        <v>51</v>
      </c>
      <c r="BL884">
        <v>51</v>
      </c>
      <c r="BM884">
        <v>78</v>
      </c>
      <c r="BN884" s="42">
        <f t="shared" si="294"/>
        <v>-27</v>
      </c>
      <c r="BO884">
        <v>46</v>
      </c>
      <c r="BP884">
        <v>11</v>
      </c>
      <c r="BQ884">
        <v>30</v>
      </c>
      <c r="BR884">
        <v>33</v>
      </c>
      <c r="BS884" s="41">
        <f t="shared" si="295"/>
        <v>5.1401869158878503E-2</v>
      </c>
      <c r="BT884">
        <v>3</v>
      </c>
      <c r="BU884">
        <v>9</v>
      </c>
      <c r="BV884" s="41">
        <f t="shared" si="296"/>
        <v>0.25</v>
      </c>
      <c r="BW884">
        <v>2</v>
      </c>
      <c r="BX884">
        <v>1</v>
      </c>
      <c r="BY884">
        <v>0</v>
      </c>
      <c r="BZ884">
        <v>3</v>
      </c>
      <c r="CA884">
        <v>1</v>
      </c>
      <c r="CB884">
        <v>5</v>
      </c>
      <c r="CC884">
        <v>0</v>
      </c>
      <c r="CD884">
        <v>2</v>
      </c>
      <c r="CE884">
        <v>1</v>
      </c>
      <c r="CF884">
        <v>3</v>
      </c>
      <c r="CG884">
        <v>2</v>
      </c>
      <c r="CH884">
        <v>6</v>
      </c>
      <c r="CI884">
        <v>0</v>
      </c>
      <c r="CJ884">
        <v>0</v>
      </c>
      <c r="CK884">
        <v>1</v>
      </c>
      <c r="CL884">
        <v>3</v>
      </c>
      <c r="CM884">
        <v>0</v>
      </c>
      <c r="CN884">
        <v>0</v>
      </c>
      <c r="CO884">
        <v>0</v>
      </c>
      <c r="CP884">
        <v>2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5</v>
      </c>
      <c r="CW884">
        <v>0</v>
      </c>
      <c r="CX884">
        <v>6</v>
      </c>
      <c r="CY884">
        <v>3</v>
      </c>
      <c r="CZ884">
        <v>37</v>
      </c>
      <c r="DA884">
        <v>21</v>
      </c>
      <c r="DB884">
        <v>5</v>
      </c>
      <c r="DC884">
        <v>10</v>
      </c>
      <c r="DD884">
        <v>9</v>
      </c>
      <c r="DE884">
        <v>5</v>
      </c>
      <c r="DF884">
        <v>8</v>
      </c>
      <c r="DG884">
        <v>57</v>
      </c>
      <c r="DH884">
        <v>6</v>
      </c>
      <c r="DI884">
        <v>13</v>
      </c>
      <c r="DJ884">
        <v>6</v>
      </c>
      <c r="DK884">
        <v>6</v>
      </c>
      <c r="DL884">
        <v>0</v>
      </c>
      <c r="DM884">
        <v>13</v>
      </c>
      <c r="DN884">
        <v>13</v>
      </c>
      <c r="DO884">
        <v>0</v>
      </c>
      <c r="DP884" s="42">
        <f t="shared" si="297"/>
        <v>7</v>
      </c>
      <c r="DQ884" s="20">
        <v>5.2750000000000004</v>
      </c>
      <c r="DR884">
        <v>6</v>
      </c>
      <c r="DS884">
        <v>0</v>
      </c>
      <c r="DT884">
        <v>0</v>
      </c>
      <c r="DU884">
        <v>0</v>
      </c>
      <c r="DV884">
        <v>0</v>
      </c>
      <c r="DW884">
        <v>792</v>
      </c>
      <c r="DX884">
        <v>820</v>
      </c>
      <c r="DY884">
        <v>597</v>
      </c>
      <c r="DZ884">
        <v>609</v>
      </c>
      <c r="EA884">
        <v>430</v>
      </c>
      <c r="EB884">
        <v>441</v>
      </c>
      <c r="EC884">
        <v>40.229999999999997</v>
      </c>
      <c r="ED884">
        <v>28.34</v>
      </c>
      <c r="EE884">
        <v>34</v>
      </c>
      <c r="EF884">
        <v>30</v>
      </c>
      <c r="EG884" s="41">
        <f t="shared" si="298"/>
        <v>7.9069767441860464E-2</v>
      </c>
      <c r="EH884" s="43">
        <f t="shared" si="299"/>
        <v>0.93197278911564629</v>
      </c>
      <c r="EI884" s="44">
        <f t="shared" si="300"/>
        <v>1.0110425565575067</v>
      </c>
      <c r="EJ884">
        <v>789</v>
      </c>
      <c r="EK884">
        <v>819</v>
      </c>
      <c r="EL884">
        <v>594</v>
      </c>
      <c r="EM884">
        <v>608</v>
      </c>
      <c r="EN884">
        <v>427</v>
      </c>
      <c r="EO884">
        <v>441</v>
      </c>
      <c r="EP884">
        <v>34</v>
      </c>
      <c r="EQ884">
        <v>30</v>
      </c>
      <c r="ER884">
        <v>401</v>
      </c>
      <c r="ES884">
        <v>336</v>
      </c>
      <c r="ET884">
        <v>193</v>
      </c>
      <c r="EU884">
        <v>124</v>
      </c>
      <c r="EV884">
        <v>23</v>
      </c>
      <c r="EW884">
        <v>13</v>
      </c>
      <c r="EX884">
        <v>55</v>
      </c>
      <c r="EY884">
        <v>58</v>
      </c>
      <c r="EZ884">
        <v>0.60000000000000009</v>
      </c>
      <c r="FA884">
        <v>0.9</v>
      </c>
      <c r="FB884">
        <v>1.5</v>
      </c>
      <c r="FC884" s="20">
        <v>21.66</v>
      </c>
      <c r="FD884" s="26">
        <f t="shared" si="301"/>
        <v>0.29671232876712328</v>
      </c>
      <c r="FE884">
        <v>1.9470000000000001</v>
      </c>
      <c r="FF884">
        <v>0.53</v>
      </c>
      <c r="FG884">
        <v>0.05</v>
      </c>
      <c r="FH884">
        <v>0.57999999999999996</v>
      </c>
      <c r="FI884">
        <v>1</v>
      </c>
      <c r="FJ884">
        <v>0</v>
      </c>
      <c r="FK884">
        <v>0</v>
      </c>
      <c r="FL884" s="42">
        <f t="shared" si="302"/>
        <v>96</v>
      </c>
      <c r="FM884" s="20">
        <f t="shared" si="303"/>
        <v>13.5</v>
      </c>
      <c r="FN884" s="41">
        <v>3.7133476700000001E-2</v>
      </c>
      <c r="FO884" s="20">
        <f t="shared" si="304"/>
        <v>20.8</v>
      </c>
      <c r="FP884" s="20">
        <f t="shared" si="305"/>
        <v>23.055</v>
      </c>
      <c r="FQ884" s="20">
        <f t="shared" si="306"/>
        <v>110.65728505234256</v>
      </c>
      <c r="FV884" t="s">
        <v>711</v>
      </c>
      <c r="FW884" s="45">
        <v>3650000</v>
      </c>
      <c r="FX884" s="45">
        <v>4600000</v>
      </c>
      <c r="FY884">
        <v>492</v>
      </c>
      <c r="FZ884">
        <v>105</v>
      </c>
      <c r="GA884">
        <v>153</v>
      </c>
      <c r="GB884">
        <v>258</v>
      </c>
      <c r="GC884">
        <v>-66</v>
      </c>
      <c r="GD884">
        <v>180</v>
      </c>
      <c r="GE884">
        <v>1079</v>
      </c>
      <c r="GF884">
        <v>7998</v>
      </c>
      <c r="GG884">
        <v>17.8</v>
      </c>
      <c r="GH884">
        <v>7</v>
      </c>
      <c r="GI884">
        <v>24.8</v>
      </c>
      <c r="GJ884" s="42">
        <f t="shared" si="307"/>
        <v>20.8</v>
      </c>
    </row>
    <row r="885" spans="1:192" x14ac:dyDescent="0.45">
      <c r="A885" s="40">
        <v>32883</v>
      </c>
      <c r="B885" t="s">
        <v>4216</v>
      </c>
      <c r="C885" t="s">
        <v>175</v>
      </c>
      <c r="D885" t="s">
        <v>107</v>
      </c>
      <c r="E885" t="s">
        <v>107</v>
      </c>
      <c r="F885">
        <v>75</v>
      </c>
      <c r="G885">
        <v>218</v>
      </c>
      <c r="H885">
        <v>2008</v>
      </c>
      <c r="I885">
        <v>1</v>
      </c>
      <c r="J885">
        <v>27</v>
      </c>
      <c r="K885" t="s">
        <v>202</v>
      </c>
      <c r="L885">
        <v>2009</v>
      </c>
      <c r="M885">
        <v>28</v>
      </c>
      <c r="N885">
        <v>9</v>
      </c>
      <c r="O885">
        <v>8474590</v>
      </c>
      <c r="P885" t="s">
        <v>4217</v>
      </c>
      <c r="Q885" t="s">
        <v>4218</v>
      </c>
      <c r="R885" t="s">
        <v>4219</v>
      </c>
      <c r="S885" t="s">
        <v>243</v>
      </c>
      <c r="T885" t="s">
        <v>720</v>
      </c>
      <c r="U885" t="s">
        <v>253</v>
      </c>
      <c r="V885">
        <v>82</v>
      </c>
      <c r="W885">
        <v>15</v>
      </c>
      <c r="X885">
        <v>53</v>
      </c>
      <c r="Y885">
        <v>26</v>
      </c>
      <c r="Z885">
        <v>68</v>
      </c>
      <c r="AA885">
        <v>4</v>
      </c>
      <c r="AB885">
        <v>19</v>
      </c>
      <c r="AC885" s="26">
        <f t="shared" si="286"/>
        <v>0.82926829268292679</v>
      </c>
      <c r="AD885" s="20">
        <f t="shared" si="287"/>
        <v>26.688212927756652</v>
      </c>
      <c r="AE885" s="20">
        <v>23.024000000000001</v>
      </c>
      <c r="AF885">
        <v>0</v>
      </c>
      <c r="AG885">
        <v>-7.1</v>
      </c>
      <c r="AH885">
        <v>32</v>
      </c>
      <c r="AI885">
        <v>2164</v>
      </c>
      <c r="AJ885">
        <v>121926</v>
      </c>
      <c r="AK885" s="20">
        <v>2032.1</v>
      </c>
      <c r="AL885">
        <v>2032.35</v>
      </c>
      <c r="AM885">
        <v>2032</v>
      </c>
      <c r="AN885" s="26">
        <f t="shared" si="288"/>
        <v>24.78170731707317</v>
      </c>
      <c r="AO885">
        <v>40.909999999999997</v>
      </c>
      <c r="AP885" s="41">
        <f t="shared" si="289"/>
        <v>0.53543307086614178</v>
      </c>
      <c r="AQ885">
        <v>467</v>
      </c>
      <c r="AR885">
        <v>452</v>
      </c>
      <c r="AS885">
        <v>467</v>
      </c>
      <c r="AT885">
        <v>325</v>
      </c>
      <c r="AU885">
        <v>325</v>
      </c>
      <c r="AV885">
        <v>237</v>
      </c>
      <c r="AW885">
        <v>169</v>
      </c>
      <c r="AX885">
        <v>21</v>
      </c>
      <c r="AY885">
        <v>10</v>
      </c>
      <c r="AZ885">
        <v>31</v>
      </c>
      <c r="BA885" s="42">
        <f t="shared" si="290"/>
        <v>41</v>
      </c>
      <c r="BB885">
        <v>13.54</v>
      </c>
      <c r="BC885">
        <v>50.8523</v>
      </c>
      <c r="BD885" s="20">
        <v>328.6</v>
      </c>
      <c r="BE885" s="20">
        <f t="shared" si="291"/>
        <v>795.6</v>
      </c>
      <c r="BF885" s="20">
        <f t="shared" si="292"/>
        <v>23.488080301129237</v>
      </c>
      <c r="BG885">
        <v>791</v>
      </c>
      <c r="BH885">
        <v>639</v>
      </c>
      <c r="BI885">
        <v>748</v>
      </c>
      <c r="BJ885" s="41">
        <f t="shared" si="293"/>
        <v>0.51397011046133856</v>
      </c>
      <c r="BK885">
        <v>47</v>
      </c>
      <c r="BL885">
        <v>47</v>
      </c>
      <c r="BM885">
        <v>82</v>
      </c>
      <c r="BN885" s="42">
        <f t="shared" si="294"/>
        <v>-35</v>
      </c>
      <c r="BO885">
        <v>88</v>
      </c>
      <c r="BP885">
        <v>97</v>
      </c>
      <c r="BQ885">
        <v>58</v>
      </c>
      <c r="BR885">
        <v>146</v>
      </c>
      <c r="BS885" s="41">
        <f t="shared" si="295"/>
        <v>8.6390532544378701E-2</v>
      </c>
      <c r="BT885">
        <v>0</v>
      </c>
      <c r="BU885">
        <v>1</v>
      </c>
      <c r="BV885" s="41">
        <f t="shared" si="296"/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2</v>
      </c>
      <c r="CL885">
        <v>4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8</v>
      </c>
      <c r="CS885">
        <v>2</v>
      </c>
      <c r="CT885">
        <v>0</v>
      </c>
      <c r="CU885">
        <v>0</v>
      </c>
      <c r="CV885">
        <v>4</v>
      </c>
      <c r="CW885">
        <v>1</v>
      </c>
      <c r="CX885">
        <v>6</v>
      </c>
      <c r="CY885">
        <v>12</v>
      </c>
      <c r="CZ885">
        <v>69</v>
      </c>
      <c r="DA885">
        <v>5</v>
      </c>
      <c r="DB885">
        <v>0</v>
      </c>
      <c r="DC885">
        <v>102</v>
      </c>
      <c r="DD885">
        <v>32</v>
      </c>
      <c r="DE885">
        <v>0</v>
      </c>
      <c r="DF885">
        <v>0</v>
      </c>
      <c r="DG885">
        <v>98</v>
      </c>
      <c r="DH885">
        <v>16</v>
      </c>
      <c r="DI885">
        <v>9</v>
      </c>
      <c r="DJ885">
        <v>16</v>
      </c>
      <c r="DK885">
        <v>16</v>
      </c>
      <c r="DL885">
        <v>0</v>
      </c>
      <c r="DM885">
        <v>8</v>
      </c>
      <c r="DN885">
        <v>8</v>
      </c>
      <c r="DO885">
        <v>0</v>
      </c>
      <c r="DP885" s="42">
        <f t="shared" si="297"/>
        <v>-7</v>
      </c>
      <c r="DQ885" s="20">
        <v>-0.90900000000000003</v>
      </c>
      <c r="DR885">
        <v>16</v>
      </c>
      <c r="DS885">
        <v>0</v>
      </c>
      <c r="DT885">
        <v>0</v>
      </c>
      <c r="DU885">
        <v>0</v>
      </c>
      <c r="DV885">
        <v>0</v>
      </c>
      <c r="DW885">
        <v>2079</v>
      </c>
      <c r="DX885">
        <v>2033</v>
      </c>
      <c r="DY885">
        <v>1534</v>
      </c>
      <c r="DZ885">
        <v>1544</v>
      </c>
      <c r="EA885">
        <v>1077</v>
      </c>
      <c r="EB885">
        <v>1079</v>
      </c>
      <c r="EC885">
        <v>104.51</v>
      </c>
      <c r="ED885">
        <v>108.64</v>
      </c>
      <c r="EE885">
        <v>127</v>
      </c>
      <c r="EF885">
        <v>110</v>
      </c>
      <c r="EG885" s="41">
        <f t="shared" si="298"/>
        <v>0.11792014856081709</v>
      </c>
      <c r="EH885" s="43">
        <f t="shared" si="299"/>
        <v>0.89805375347544025</v>
      </c>
      <c r="EI885" s="44">
        <f t="shared" si="300"/>
        <v>1.0159739020362573</v>
      </c>
      <c r="EJ885">
        <v>2081</v>
      </c>
      <c r="EK885">
        <v>2035</v>
      </c>
      <c r="EL885">
        <v>1536</v>
      </c>
      <c r="EM885">
        <v>1546</v>
      </c>
      <c r="EN885">
        <v>1077</v>
      </c>
      <c r="EO885">
        <v>1080</v>
      </c>
      <c r="EP885">
        <v>129</v>
      </c>
      <c r="EQ885">
        <v>110</v>
      </c>
      <c r="ER885">
        <v>1060</v>
      </c>
      <c r="ES885">
        <v>1074</v>
      </c>
      <c r="ET885">
        <v>392</v>
      </c>
      <c r="EU885">
        <v>437</v>
      </c>
      <c r="EV885">
        <v>52</v>
      </c>
      <c r="EW885">
        <v>71</v>
      </c>
      <c r="EX885">
        <v>136</v>
      </c>
      <c r="EY885">
        <v>132</v>
      </c>
      <c r="EZ885">
        <v>6</v>
      </c>
      <c r="FA885">
        <v>3.9</v>
      </c>
      <c r="FB885">
        <v>9.8000000000000007</v>
      </c>
      <c r="FC885" s="20">
        <v>63.77</v>
      </c>
      <c r="FD885" s="26">
        <f t="shared" si="301"/>
        <v>0.77768292682926832</v>
      </c>
      <c r="FE885">
        <v>7.1185999999999998</v>
      </c>
      <c r="FF885">
        <v>-0.1</v>
      </c>
      <c r="FG885">
        <v>-0.37</v>
      </c>
      <c r="FH885">
        <v>-0.47</v>
      </c>
      <c r="FL885" s="42">
        <f t="shared" si="302"/>
        <v>225</v>
      </c>
      <c r="FM885" s="20">
        <f t="shared" si="303"/>
        <v>6.5625</v>
      </c>
      <c r="FN885" s="41">
        <v>6.22406639E-2</v>
      </c>
      <c r="FO885" s="20">
        <f t="shared" si="304"/>
        <v>64.8</v>
      </c>
      <c r="FP885" s="20">
        <f t="shared" si="305"/>
        <v>67.818200000000004</v>
      </c>
      <c r="FQ885" s="20">
        <f t="shared" si="306"/>
        <v>121.39641301941103</v>
      </c>
      <c r="FV885" t="s">
        <v>711</v>
      </c>
      <c r="FW885" s="45">
        <v>4000000</v>
      </c>
      <c r="FX885" s="45">
        <v>3966667</v>
      </c>
      <c r="FY885">
        <v>608</v>
      </c>
      <c r="FZ885">
        <v>77</v>
      </c>
      <c r="GA885">
        <v>256</v>
      </c>
      <c r="GB885">
        <v>333</v>
      </c>
      <c r="GC885">
        <v>59</v>
      </c>
      <c r="GD885">
        <v>198</v>
      </c>
      <c r="GE885">
        <v>1356</v>
      </c>
      <c r="GF885">
        <v>13986</v>
      </c>
      <c r="GG885">
        <v>27.9</v>
      </c>
      <c r="GH885">
        <v>32.6</v>
      </c>
      <c r="GI885">
        <v>60.5</v>
      </c>
      <c r="GJ885" s="42">
        <f t="shared" si="307"/>
        <v>64.8</v>
      </c>
    </row>
    <row r="886" spans="1:192" x14ac:dyDescent="0.45">
      <c r="A886" s="40">
        <v>33025</v>
      </c>
      <c r="B886" t="s">
        <v>4035</v>
      </c>
      <c r="D886" t="s">
        <v>132</v>
      </c>
      <c r="E886" t="s">
        <v>132</v>
      </c>
      <c r="F886">
        <v>73</v>
      </c>
      <c r="G886">
        <v>201</v>
      </c>
      <c r="H886">
        <v>2008</v>
      </c>
      <c r="I886">
        <v>2</v>
      </c>
      <c r="J886">
        <v>38</v>
      </c>
      <c r="K886" t="s">
        <v>92</v>
      </c>
      <c r="L886">
        <v>2011</v>
      </c>
      <c r="M886">
        <v>27</v>
      </c>
      <c r="N886">
        <v>7</v>
      </c>
      <c r="O886">
        <v>8474600</v>
      </c>
      <c r="P886" t="s">
        <v>4220</v>
      </c>
      <c r="Q886" t="s">
        <v>4221</v>
      </c>
      <c r="R886" t="s">
        <v>4222</v>
      </c>
      <c r="S886" t="s">
        <v>519</v>
      </c>
      <c r="T886" t="s">
        <v>720</v>
      </c>
      <c r="U886" t="s">
        <v>307</v>
      </c>
      <c r="V886">
        <v>75</v>
      </c>
      <c r="W886">
        <v>14</v>
      </c>
      <c r="X886">
        <v>39</v>
      </c>
      <c r="Y886">
        <v>23</v>
      </c>
      <c r="Z886">
        <v>53</v>
      </c>
      <c r="AA886">
        <v>5</v>
      </c>
      <c r="AB886">
        <v>11</v>
      </c>
      <c r="AC886" s="26">
        <f t="shared" si="286"/>
        <v>0.70666666666666667</v>
      </c>
      <c r="AD886" s="20">
        <f t="shared" si="287"/>
        <v>8.8497536945812811</v>
      </c>
      <c r="AE886" s="20">
        <v>18.946999999999999</v>
      </c>
      <c r="AF886">
        <v>24</v>
      </c>
      <c r="AG886">
        <v>4.8</v>
      </c>
      <c r="AH886">
        <v>24</v>
      </c>
      <c r="AI886">
        <v>2152</v>
      </c>
      <c r="AJ886">
        <v>110117</v>
      </c>
      <c r="AK886" s="20">
        <v>1835.2833333333001</v>
      </c>
      <c r="AL886">
        <v>1835.3</v>
      </c>
      <c r="AM886">
        <v>1835</v>
      </c>
      <c r="AN886" s="26">
        <f t="shared" si="288"/>
        <v>24.470444444444443</v>
      </c>
      <c r="AO886">
        <v>40.11</v>
      </c>
      <c r="AP886" s="41">
        <f t="shared" si="289"/>
        <v>0.48181818181818181</v>
      </c>
      <c r="AQ886">
        <v>487</v>
      </c>
      <c r="AR886">
        <v>453</v>
      </c>
      <c r="AS886">
        <v>487</v>
      </c>
      <c r="AT886">
        <v>326</v>
      </c>
      <c r="AU886">
        <v>326</v>
      </c>
      <c r="AV886">
        <v>253</v>
      </c>
      <c r="AW886">
        <v>154</v>
      </c>
      <c r="AX886">
        <v>25</v>
      </c>
      <c r="AY886">
        <v>8</v>
      </c>
      <c r="AZ886">
        <v>30</v>
      </c>
      <c r="BA886" s="42">
        <f t="shared" si="290"/>
        <v>38</v>
      </c>
      <c r="BB886">
        <v>15.12</v>
      </c>
      <c r="BC886">
        <v>45.802399999999999</v>
      </c>
      <c r="BD886" s="20">
        <v>435.2</v>
      </c>
      <c r="BE886" s="20">
        <f t="shared" si="291"/>
        <v>922.2</v>
      </c>
      <c r="BF886" s="20">
        <f t="shared" si="292"/>
        <v>30.148749523238713</v>
      </c>
      <c r="BG886">
        <v>688</v>
      </c>
      <c r="BH886">
        <v>625</v>
      </c>
      <c r="BI886">
        <v>713</v>
      </c>
      <c r="BJ886" s="41">
        <f t="shared" si="293"/>
        <v>0.49107780157030695</v>
      </c>
      <c r="BK886">
        <v>80</v>
      </c>
      <c r="BL886">
        <v>80</v>
      </c>
      <c r="BM886">
        <v>89</v>
      </c>
      <c r="BN886" s="42">
        <f t="shared" si="294"/>
        <v>-9</v>
      </c>
      <c r="BO886">
        <v>73</v>
      </c>
      <c r="BP886">
        <v>59</v>
      </c>
      <c r="BQ886">
        <v>30</v>
      </c>
      <c r="BR886">
        <v>120</v>
      </c>
      <c r="BS886" s="41">
        <f t="shared" si="295"/>
        <v>7.8636959370904327E-2</v>
      </c>
      <c r="BT886">
        <v>0</v>
      </c>
      <c r="BU886">
        <v>0</v>
      </c>
      <c r="BV886" s="41">
        <f t="shared" si="296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4</v>
      </c>
      <c r="CL886">
        <v>3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7</v>
      </c>
      <c r="CS886">
        <v>2</v>
      </c>
      <c r="CT886">
        <v>0</v>
      </c>
      <c r="CU886">
        <v>0</v>
      </c>
      <c r="CV886">
        <v>3</v>
      </c>
      <c r="CW886">
        <v>1</v>
      </c>
      <c r="CX886">
        <v>4</v>
      </c>
      <c r="CY886">
        <v>6</v>
      </c>
      <c r="CZ886">
        <v>62</v>
      </c>
      <c r="DA886">
        <v>22</v>
      </c>
      <c r="DB886">
        <v>0</v>
      </c>
      <c r="DC886">
        <v>105</v>
      </c>
      <c r="DD886">
        <v>19</v>
      </c>
      <c r="DE886">
        <v>1</v>
      </c>
      <c r="DF886">
        <v>0</v>
      </c>
      <c r="DG886">
        <v>106</v>
      </c>
      <c r="DH886">
        <v>12</v>
      </c>
      <c r="DI886">
        <v>10</v>
      </c>
      <c r="DJ886">
        <v>12</v>
      </c>
      <c r="DK886">
        <v>12</v>
      </c>
      <c r="DL886">
        <v>0</v>
      </c>
      <c r="DM886">
        <v>11</v>
      </c>
      <c r="DN886">
        <v>11</v>
      </c>
      <c r="DO886">
        <v>0</v>
      </c>
      <c r="DP886" s="42">
        <f t="shared" si="297"/>
        <v>-2</v>
      </c>
      <c r="DQ886" s="20">
        <v>6.1059999999999999</v>
      </c>
      <c r="DR886">
        <v>12</v>
      </c>
      <c r="DS886">
        <v>0</v>
      </c>
      <c r="DT886">
        <v>0</v>
      </c>
      <c r="DU886">
        <v>0</v>
      </c>
      <c r="DV886">
        <v>0</v>
      </c>
      <c r="DW886">
        <v>1967</v>
      </c>
      <c r="DX886">
        <v>1867</v>
      </c>
      <c r="DY886">
        <v>1468</v>
      </c>
      <c r="DZ886">
        <v>1406</v>
      </c>
      <c r="EA886">
        <v>1074</v>
      </c>
      <c r="EB886">
        <v>1056</v>
      </c>
      <c r="EC886">
        <v>103.27</v>
      </c>
      <c r="ED886">
        <v>100.97</v>
      </c>
      <c r="EE886">
        <v>110</v>
      </c>
      <c r="EF886">
        <v>84</v>
      </c>
      <c r="EG886" s="41">
        <f t="shared" si="298"/>
        <v>0.10242085661080075</v>
      </c>
      <c r="EH886" s="43">
        <f t="shared" si="299"/>
        <v>0.92045454545454541</v>
      </c>
      <c r="EI886" s="44">
        <f t="shared" si="300"/>
        <v>1.0228754020653461</v>
      </c>
      <c r="EJ886">
        <v>1972</v>
      </c>
      <c r="EK886">
        <v>1868</v>
      </c>
      <c r="EL886">
        <v>1469</v>
      </c>
      <c r="EM886">
        <v>1407</v>
      </c>
      <c r="EN886">
        <v>1076</v>
      </c>
      <c r="EO886">
        <v>1056</v>
      </c>
      <c r="EP886">
        <v>111</v>
      </c>
      <c r="EQ886">
        <v>83</v>
      </c>
      <c r="ER886">
        <v>903</v>
      </c>
      <c r="ES886">
        <v>923</v>
      </c>
      <c r="ET886">
        <v>348</v>
      </c>
      <c r="EU886">
        <v>349</v>
      </c>
      <c r="EV886">
        <v>59</v>
      </c>
      <c r="EW886">
        <v>31</v>
      </c>
      <c r="EX886">
        <v>117</v>
      </c>
      <c r="EY886">
        <v>123</v>
      </c>
      <c r="EZ886">
        <v>4.7</v>
      </c>
      <c r="FA886">
        <v>5.3</v>
      </c>
      <c r="FB886">
        <v>10</v>
      </c>
      <c r="FC886" s="20">
        <v>71.62</v>
      </c>
      <c r="FD886" s="26">
        <f t="shared" si="301"/>
        <v>0.95493333333333341</v>
      </c>
      <c r="FE886">
        <v>6.3479999999999999</v>
      </c>
      <c r="FF886">
        <v>1.1299999999999999</v>
      </c>
      <c r="FG886">
        <v>0.06</v>
      </c>
      <c r="FH886">
        <v>1.19</v>
      </c>
      <c r="FI886">
        <v>1</v>
      </c>
      <c r="FJ886">
        <v>0</v>
      </c>
      <c r="FK886">
        <v>0</v>
      </c>
      <c r="FL886" s="42">
        <f t="shared" si="302"/>
        <v>224</v>
      </c>
      <c r="FM886" s="20">
        <f t="shared" si="303"/>
        <v>9.1666666666666661</v>
      </c>
      <c r="FN886" s="41">
        <v>6.1970310399999999E-2</v>
      </c>
      <c r="FO886" s="20">
        <f t="shared" si="304"/>
        <v>50.6</v>
      </c>
      <c r="FP886" s="20">
        <f t="shared" si="305"/>
        <v>54.221200000000003</v>
      </c>
      <c r="FQ886" s="20">
        <f t="shared" si="306"/>
        <v>125.34190595542964</v>
      </c>
      <c r="FR886">
        <v>8</v>
      </c>
      <c r="FS886" t="s">
        <v>308</v>
      </c>
      <c r="FT886">
        <v>390</v>
      </c>
      <c r="FU886" t="s">
        <v>731</v>
      </c>
      <c r="FV886" t="s">
        <v>711</v>
      </c>
      <c r="FW886" s="45">
        <v>5000000</v>
      </c>
      <c r="FX886" s="45">
        <v>4000000</v>
      </c>
      <c r="FY886">
        <v>481</v>
      </c>
      <c r="FZ886">
        <v>78</v>
      </c>
      <c r="GA886">
        <v>214</v>
      </c>
      <c r="GB886">
        <v>292</v>
      </c>
      <c r="GC886">
        <v>35</v>
      </c>
      <c r="GD886">
        <v>151</v>
      </c>
      <c r="GE886">
        <v>1197</v>
      </c>
      <c r="GF886">
        <v>11837</v>
      </c>
      <c r="GG886">
        <v>26.6</v>
      </c>
      <c r="GH886">
        <v>27.6</v>
      </c>
      <c r="GI886">
        <v>54.1</v>
      </c>
      <c r="GJ886" s="42">
        <f t="shared" si="307"/>
        <v>50.6</v>
      </c>
    </row>
    <row r="887" spans="1:192" x14ac:dyDescent="0.45">
      <c r="A887" s="40">
        <v>33060</v>
      </c>
      <c r="B887" t="s">
        <v>1597</v>
      </c>
      <c r="C887" t="s">
        <v>163</v>
      </c>
      <c r="D887" t="s">
        <v>91</v>
      </c>
      <c r="E887" t="s">
        <v>91</v>
      </c>
      <c r="F887">
        <v>74</v>
      </c>
      <c r="G887">
        <v>193</v>
      </c>
      <c r="H887">
        <v>2008</v>
      </c>
      <c r="I887">
        <v>2</v>
      </c>
      <c r="J887">
        <v>43</v>
      </c>
      <c r="K887" t="s">
        <v>202</v>
      </c>
      <c r="L887">
        <v>2012</v>
      </c>
      <c r="M887">
        <v>27</v>
      </c>
      <c r="N887">
        <v>6</v>
      </c>
      <c r="O887">
        <v>8474602</v>
      </c>
      <c r="P887" t="s">
        <v>4223</v>
      </c>
      <c r="Q887" t="s">
        <v>4224</v>
      </c>
      <c r="R887" t="s">
        <v>4225</v>
      </c>
      <c r="S887" t="s">
        <v>766</v>
      </c>
      <c r="T887" t="s">
        <v>720</v>
      </c>
      <c r="U887" t="s">
        <v>230</v>
      </c>
      <c r="V887">
        <v>63</v>
      </c>
      <c r="W887">
        <v>4</v>
      </c>
      <c r="X887">
        <v>23</v>
      </c>
      <c r="Y887">
        <v>15</v>
      </c>
      <c r="Z887">
        <v>27</v>
      </c>
      <c r="AA887">
        <v>12</v>
      </c>
      <c r="AB887">
        <v>71</v>
      </c>
      <c r="AC887" s="26">
        <f t="shared" si="286"/>
        <v>0.42857142857142855</v>
      </c>
      <c r="AD887" s="20">
        <f t="shared" si="287"/>
        <v>-2.3023255813953476</v>
      </c>
      <c r="AE887" s="20">
        <v>8.7650000000000006</v>
      </c>
      <c r="AF887">
        <v>22</v>
      </c>
      <c r="AG887">
        <v>6.8</v>
      </c>
      <c r="AH887">
        <v>14</v>
      </c>
      <c r="AI887">
        <v>1595</v>
      </c>
      <c r="AJ887">
        <v>73759</v>
      </c>
      <c r="AK887" s="20">
        <v>1229.3166666667</v>
      </c>
      <c r="AL887">
        <v>1229.32</v>
      </c>
      <c r="AM887">
        <v>1229</v>
      </c>
      <c r="AN887" s="26">
        <f t="shared" si="288"/>
        <v>19.512962962962963</v>
      </c>
      <c r="AO887">
        <v>32.42</v>
      </c>
      <c r="AP887" s="41">
        <f t="shared" si="289"/>
        <v>0.30681818181818182</v>
      </c>
      <c r="AQ887">
        <v>235</v>
      </c>
      <c r="AR887">
        <v>235</v>
      </c>
      <c r="AS887">
        <v>235</v>
      </c>
      <c r="AT887">
        <v>168</v>
      </c>
      <c r="AU887">
        <v>168</v>
      </c>
      <c r="AV887">
        <v>109</v>
      </c>
      <c r="AW887">
        <v>84</v>
      </c>
      <c r="AX887">
        <v>11</v>
      </c>
      <c r="AY887">
        <v>1</v>
      </c>
      <c r="AZ887">
        <v>14</v>
      </c>
      <c r="BA887" s="42">
        <f t="shared" si="290"/>
        <v>15</v>
      </c>
      <c r="BB887">
        <v>6.53</v>
      </c>
      <c r="BC887">
        <v>46.146799999999999</v>
      </c>
      <c r="BD887" s="20">
        <v>193.9</v>
      </c>
      <c r="BE887" s="20">
        <f t="shared" si="291"/>
        <v>428.9</v>
      </c>
      <c r="BF887" s="20">
        <f t="shared" si="292"/>
        <v>20.933524224774672</v>
      </c>
      <c r="BG887">
        <v>515</v>
      </c>
      <c r="BH887">
        <v>447</v>
      </c>
      <c r="BI887">
        <v>335</v>
      </c>
      <c r="BJ887" s="41">
        <f t="shared" si="293"/>
        <v>0.60588235294117643</v>
      </c>
      <c r="BK887">
        <v>36</v>
      </c>
      <c r="BL887">
        <v>36</v>
      </c>
      <c r="BM887">
        <v>118</v>
      </c>
      <c r="BN887" s="42">
        <f t="shared" si="294"/>
        <v>-82</v>
      </c>
      <c r="BO887">
        <v>59</v>
      </c>
      <c r="BP887">
        <v>27</v>
      </c>
      <c r="BQ887">
        <v>17</v>
      </c>
      <c r="BR887">
        <v>93</v>
      </c>
      <c r="BS887" s="41">
        <f t="shared" si="295"/>
        <v>0.10426008968609865</v>
      </c>
      <c r="BT887">
        <v>0</v>
      </c>
      <c r="BU887">
        <v>0</v>
      </c>
      <c r="BV887" s="41">
        <f t="shared" si="296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2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3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7</v>
      </c>
      <c r="CZ887">
        <v>51</v>
      </c>
      <c r="DA887">
        <v>2</v>
      </c>
      <c r="DB887">
        <v>0</v>
      </c>
      <c r="DC887">
        <v>39</v>
      </c>
      <c r="DD887">
        <v>18</v>
      </c>
      <c r="DE887">
        <v>0</v>
      </c>
      <c r="DF887">
        <v>0</v>
      </c>
      <c r="DG887">
        <v>50</v>
      </c>
      <c r="DH887">
        <v>7</v>
      </c>
      <c r="DI887">
        <v>3</v>
      </c>
      <c r="DJ887">
        <v>7</v>
      </c>
      <c r="DK887">
        <v>7</v>
      </c>
      <c r="DL887">
        <v>0</v>
      </c>
      <c r="DM887">
        <v>3</v>
      </c>
      <c r="DN887">
        <v>3</v>
      </c>
      <c r="DO887">
        <v>0</v>
      </c>
      <c r="DP887" s="42">
        <f t="shared" si="297"/>
        <v>-4</v>
      </c>
      <c r="DQ887" s="20">
        <v>1.5939999999999999</v>
      </c>
      <c r="DR887">
        <v>7</v>
      </c>
      <c r="DS887">
        <v>0</v>
      </c>
      <c r="DT887">
        <v>0</v>
      </c>
      <c r="DU887">
        <v>0</v>
      </c>
      <c r="DV887">
        <v>0</v>
      </c>
      <c r="DW887">
        <v>1316</v>
      </c>
      <c r="DX887">
        <v>1121</v>
      </c>
      <c r="DY887">
        <v>1002</v>
      </c>
      <c r="DZ887">
        <v>799</v>
      </c>
      <c r="EA887">
        <v>746</v>
      </c>
      <c r="EB887">
        <v>619</v>
      </c>
      <c r="EC887">
        <v>71.209999999999994</v>
      </c>
      <c r="ED887">
        <v>53.3</v>
      </c>
      <c r="EE887">
        <v>88</v>
      </c>
      <c r="EF887">
        <v>46</v>
      </c>
      <c r="EG887" s="41">
        <f t="shared" si="298"/>
        <v>0.11796246648793565</v>
      </c>
      <c r="EH887" s="43">
        <f t="shared" si="299"/>
        <v>0.92568659127625197</v>
      </c>
      <c r="EI887" s="44">
        <f t="shared" si="300"/>
        <v>1.0436490577641877</v>
      </c>
      <c r="EJ887">
        <v>1310</v>
      </c>
      <c r="EK887">
        <v>1122</v>
      </c>
      <c r="EL887">
        <v>997</v>
      </c>
      <c r="EM887">
        <v>799</v>
      </c>
      <c r="EN887">
        <v>739</v>
      </c>
      <c r="EO887">
        <v>619</v>
      </c>
      <c r="EP887">
        <v>88</v>
      </c>
      <c r="EQ887">
        <v>46</v>
      </c>
      <c r="ER887">
        <v>684</v>
      </c>
      <c r="ES887">
        <v>561</v>
      </c>
      <c r="ET887">
        <v>279</v>
      </c>
      <c r="EU887">
        <v>238</v>
      </c>
      <c r="EV887">
        <v>47</v>
      </c>
      <c r="EW887">
        <v>19</v>
      </c>
      <c r="EX887">
        <v>86</v>
      </c>
      <c r="EY887">
        <v>98</v>
      </c>
      <c r="EZ887">
        <v>1.6</v>
      </c>
      <c r="FA887">
        <v>4.2</v>
      </c>
      <c r="FB887">
        <v>5.9</v>
      </c>
      <c r="FC887" s="20">
        <v>32.119999999999997</v>
      </c>
      <c r="FD887" s="26">
        <f t="shared" si="301"/>
        <v>0.50984126984126976</v>
      </c>
      <c r="FE887">
        <v>1.2645</v>
      </c>
      <c r="FF887">
        <v>0.39</v>
      </c>
      <c r="FG887">
        <v>-0.26</v>
      </c>
      <c r="FH887">
        <v>0.13</v>
      </c>
      <c r="FL887" s="42">
        <f t="shared" si="302"/>
        <v>143</v>
      </c>
      <c r="FM887" s="20">
        <f t="shared" si="303"/>
        <v>7.5714285714285712</v>
      </c>
      <c r="FN887" s="41">
        <v>1.95727414E-2</v>
      </c>
      <c r="FO887" s="20">
        <f t="shared" si="304"/>
        <v>25.6</v>
      </c>
      <c r="FP887" s="20">
        <f t="shared" si="305"/>
        <v>27.3188</v>
      </c>
      <c r="FQ887" s="20">
        <f t="shared" si="306"/>
        <v>118.94380633195588</v>
      </c>
      <c r="FR887">
        <v>15</v>
      </c>
      <c r="FS887" t="s">
        <v>890</v>
      </c>
      <c r="FT887">
        <v>933</v>
      </c>
      <c r="FV887" t="s">
        <v>711</v>
      </c>
      <c r="FW887" s="45">
        <v>5500000</v>
      </c>
      <c r="FX887" s="45">
        <v>5500000</v>
      </c>
      <c r="FY887">
        <v>407</v>
      </c>
      <c r="FZ887">
        <v>45</v>
      </c>
      <c r="GA887">
        <v>142</v>
      </c>
      <c r="GB887">
        <v>187</v>
      </c>
      <c r="GC887">
        <v>-22</v>
      </c>
      <c r="GD887">
        <v>100</v>
      </c>
      <c r="GE887">
        <v>661</v>
      </c>
      <c r="GF887">
        <v>8575</v>
      </c>
      <c r="GG887">
        <v>15</v>
      </c>
      <c r="GH887">
        <v>15.6</v>
      </c>
      <c r="GI887">
        <v>30.6</v>
      </c>
      <c r="GJ887" s="42">
        <f t="shared" si="307"/>
        <v>25.6</v>
      </c>
    </row>
    <row r="888" spans="1:192" x14ac:dyDescent="0.45">
      <c r="A888" s="40">
        <v>33011</v>
      </c>
      <c r="B888" t="s">
        <v>1336</v>
      </c>
      <c r="C888" t="s">
        <v>362</v>
      </c>
      <c r="D888" t="s">
        <v>107</v>
      </c>
      <c r="E888" t="s">
        <v>107</v>
      </c>
      <c r="F888">
        <v>70</v>
      </c>
      <c r="G888">
        <v>184</v>
      </c>
      <c r="H888">
        <v>2008</v>
      </c>
      <c r="I888">
        <v>2</v>
      </c>
      <c r="J888">
        <v>40</v>
      </c>
      <c r="K888" t="s">
        <v>92</v>
      </c>
      <c r="L888">
        <v>2011</v>
      </c>
      <c r="M888">
        <v>27</v>
      </c>
      <c r="N888">
        <v>5</v>
      </c>
      <c r="O888">
        <v>8474604</v>
      </c>
      <c r="P888" t="s">
        <v>4226</v>
      </c>
      <c r="Q888" t="s">
        <v>4227</v>
      </c>
      <c r="R888" t="s">
        <v>4228</v>
      </c>
      <c r="S888" t="s">
        <v>3033</v>
      </c>
      <c r="T888" t="s">
        <v>720</v>
      </c>
      <c r="U888" t="s">
        <v>253</v>
      </c>
      <c r="V888">
        <v>8</v>
      </c>
      <c r="W888">
        <v>0</v>
      </c>
      <c r="X888">
        <v>1</v>
      </c>
      <c r="Y888">
        <v>0</v>
      </c>
      <c r="Z888">
        <v>1</v>
      </c>
      <c r="AA888">
        <v>25</v>
      </c>
      <c r="AB888">
        <v>86</v>
      </c>
      <c r="AC888" s="26">
        <f t="shared" si="286"/>
        <v>0.125</v>
      </c>
      <c r="AD888" s="20">
        <f t="shared" si="287"/>
        <v>-2.564102564102555E-2</v>
      </c>
      <c r="AE888" s="20">
        <v>0.29299999999999998</v>
      </c>
      <c r="AF888">
        <v>2</v>
      </c>
      <c r="AG888">
        <v>-0.9</v>
      </c>
      <c r="AH888">
        <v>8</v>
      </c>
      <c r="AI888">
        <v>155</v>
      </c>
      <c r="AJ888">
        <v>6109</v>
      </c>
      <c r="AK888" s="20">
        <v>101.81666666667</v>
      </c>
      <c r="AL888">
        <v>101.82</v>
      </c>
      <c r="AM888">
        <v>102</v>
      </c>
      <c r="AN888" s="26">
        <f t="shared" si="288"/>
        <v>12.727083333333333</v>
      </c>
      <c r="AO888">
        <v>21.23</v>
      </c>
      <c r="AP888" s="41">
        <f t="shared" si="289"/>
        <v>0.16666666666666666</v>
      </c>
      <c r="AQ888">
        <v>3</v>
      </c>
      <c r="AR888">
        <v>3</v>
      </c>
      <c r="AS888">
        <v>3</v>
      </c>
      <c r="AT888">
        <v>2</v>
      </c>
      <c r="AU888">
        <v>2</v>
      </c>
      <c r="AV888">
        <v>2</v>
      </c>
      <c r="AW888">
        <v>1</v>
      </c>
      <c r="AX888">
        <v>0</v>
      </c>
      <c r="AY888">
        <v>0</v>
      </c>
      <c r="AZ888">
        <v>0</v>
      </c>
      <c r="BA888" s="42">
        <f t="shared" si="290"/>
        <v>0</v>
      </c>
      <c r="BB888">
        <v>0.03</v>
      </c>
      <c r="BC888">
        <v>42.5</v>
      </c>
      <c r="BD888" s="20">
        <v>0</v>
      </c>
      <c r="BE888" s="20">
        <f t="shared" si="291"/>
        <v>3</v>
      </c>
      <c r="BF888" s="20">
        <f t="shared" si="292"/>
        <v>1.7678255745433118</v>
      </c>
      <c r="BG888">
        <v>20</v>
      </c>
      <c r="BH888">
        <v>37</v>
      </c>
      <c r="BI888">
        <v>32</v>
      </c>
      <c r="BJ888" s="41">
        <f t="shared" si="293"/>
        <v>0.38461538461538464</v>
      </c>
      <c r="BK888">
        <v>1</v>
      </c>
      <c r="BL888">
        <v>1</v>
      </c>
      <c r="BM888">
        <v>14</v>
      </c>
      <c r="BN888" s="42">
        <f t="shared" si="294"/>
        <v>-13</v>
      </c>
      <c r="BO888">
        <v>0</v>
      </c>
      <c r="BP888">
        <v>2</v>
      </c>
      <c r="BQ888">
        <v>1</v>
      </c>
      <c r="BR888">
        <v>8</v>
      </c>
      <c r="BS888" s="41">
        <f t="shared" si="295"/>
        <v>8.1632653061224483E-2</v>
      </c>
      <c r="BT888">
        <v>0</v>
      </c>
      <c r="BU888">
        <v>0</v>
      </c>
      <c r="BV888" s="41">
        <f t="shared" si="296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4</v>
      </c>
      <c r="DI888">
        <v>1</v>
      </c>
      <c r="DJ888">
        <v>4</v>
      </c>
      <c r="DK888">
        <v>4</v>
      </c>
      <c r="DL888">
        <v>0</v>
      </c>
      <c r="DM888">
        <v>1</v>
      </c>
      <c r="DN888">
        <v>1</v>
      </c>
      <c r="DO888">
        <v>0</v>
      </c>
      <c r="DP888" s="42">
        <f t="shared" si="297"/>
        <v>-3</v>
      </c>
      <c r="DQ888" s="20">
        <v>-3.5640000000000001</v>
      </c>
      <c r="DR888">
        <v>4</v>
      </c>
      <c r="DS888">
        <v>0</v>
      </c>
      <c r="DT888">
        <v>0</v>
      </c>
      <c r="DU888">
        <v>0</v>
      </c>
      <c r="DV888">
        <v>0</v>
      </c>
      <c r="DW888">
        <v>77</v>
      </c>
      <c r="DX888">
        <v>112</v>
      </c>
      <c r="DY888">
        <v>62</v>
      </c>
      <c r="DZ888">
        <v>90</v>
      </c>
      <c r="EA888">
        <v>47</v>
      </c>
      <c r="EB888">
        <v>63</v>
      </c>
      <c r="EC888">
        <v>3.26</v>
      </c>
      <c r="ED888">
        <v>5.01</v>
      </c>
      <c r="EE888">
        <v>6</v>
      </c>
      <c r="EF888">
        <v>5</v>
      </c>
      <c r="EG888" s="41">
        <f t="shared" si="298"/>
        <v>0.1276595744680851</v>
      </c>
      <c r="EH888" s="43">
        <f t="shared" si="299"/>
        <v>0.92063492063492069</v>
      </c>
      <c r="EI888" s="44">
        <f t="shared" si="300"/>
        <v>1.0482944951030058</v>
      </c>
      <c r="EJ888">
        <v>78</v>
      </c>
      <c r="EK888">
        <v>111</v>
      </c>
      <c r="EL888">
        <v>63</v>
      </c>
      <c r="EM888">
        <v>90</v>
      </c>
      <c r="EN888">
        <v>48</v>
      </c>
      <c r="EO888">
        <v>63</v>
      </c>
      <c r="EP888">
        <v>6</v>
      </c>
      <c r="EQ888">
        <v>5</v>
      </c>
      <c r="ER888">
        <v>41</v>
      </c>
      <c r="ES888">
        <v>58</v>
      </c>
      <c r="ET888">
        <v>7</v>
      </c>
      <c r="EU888">
        <v>25</v>
      </c>
      <c r="EV888">
        <v>1</v>
      </c>
      <c r="EW888">
        <v>3</v>
      </c>
      <c r="EX888">
        <v>11</v>
      </c>
      <c r="EY888">
        <v>7</v>
      </c>
      <c r="EZ888">
        <v>0</v>
      </c>
      <c r="FA888">
        <v>0.30000000000000004</v>
      </c>
      <c r="FB888">
        <v>0.30000000000000004</v>
      </c>
      <c r="FC888" s="20">
        <v>-0.45</v>
      </c>
      <c r="FD888" s="26">
        <f t="shared" si="301"/>
        <v>-5.6250000000000001E-2</v>
      </c>
      <c r="FE888">
        <v>3.9000000000000003E-3</v>
      </c>
      <c r="FF888">
        <v>-0.12</v>
      </c>
      <c r="FG888">
        <v>-0.17</v>
      </c>
      <c r="FH888">
        <v>-0.28999999999999998</v>
      </c>
      <c r="FL888" s="42">
        <f t="shared" si="302"/>
        <v>17</v>
      </c>
      <c r="FM888" s="20">
        <f t="shared" si="303"/>
        <v>0.5</v>
      </c>
      <c r="FN888" s="41">
        <v>0</v>
      </c>
      <c r="FO888" s="20">
        <f t="shared" si="304"/>
        <v>0.19999999999999996</v>
      </c>
      <c r="FP888" s="20">
        <f t="shared" si="305"/>
        <v>0.28720000000000001</v>
      </c>
      <c r="FQ888" s="20">
        <f t="shared" si="306"/>
        <v>111.37301119622865</v>
      </c>
      <c r="FV888" t="s">
        <v>711</v>
      </c>
      <c r="FW888" s="45">
        <v>650000</v>
      </c>
      <c r="FX888" s="45">
        <v>612500</v>
      </c>
      <c r="FY888">
        <v>47</v>
      </c>
      <c r="FZ888">
        <v>1</v>
      </c>
      <c r="GA888">
        <v>5</v>
      </c>
      <c r="GB888">
        <v>6</v>
      </c>
      <c r="GC888">
        <v>-8</v>
      </c>
      <c r="GD888">
        <v>22</v>
      </c>
      <c r="GE888">
        <v>39</v>
      </c>
      <c r="GF888">
        <v>675</v>
      </c>
      <c r="GG888">
        <v>-0.1</v>
      </c>
      <c r="GH888">
        <v>0.7</v>
      </c>
      <c r="GI888">
        <v>0.7</v>
      </c>
      <c r="GJ888" s="42">
        <f t="shared" si="307"/>
        <v>0.19999999999999996</v>
      </c>
    </row>
    <row r="889" spans="1:192" x14ac:dyDescent="0.45">
      <c r="A889" s="40">
        <v>32813</v>
      </c>
      <c r="B889" t="s">
        <v>4229</v>
      </c>
      <c r="C889" t="s">
        <v>145</v>
      </c>
      <c r="D889" t="s">
        <v>91</v>
      </c>
      <c r="E889" t="s">
        <v>91</v>
      </c>
      <c r="F889">
        <v>74</v>
      </c>
      <c r="G889">
        <v>194</v>
      </c>
      <c r="H889">
        <v>2008</v>
      </c>
      <c r="I889">
        <v>2</v>
      </c>
      <c r="J889">
        <v>45</v>
      </c>
      <c r="K889" t="s">
        <v>202</v>
      </c>
      <c r="L889">
        <v>2010</v>
      </c>
      <c r="M889">
        <v>28</v>
      </c>
      <c r="N889">
        <v>8</v>
      </c>
      <c r="O889">
        <v>8474610</v>
      </c>
      <c r="P889" t="s">
        <v>4230</v>
      </c>
      <c r="Q889" t="s">
        <v>4231</v>
      </c>
      <c r="R889" t="s">
        <v>4232</v>
      </c>
      <c r="S889" t="s">
        <v>937</v>
      </c>
      <c r="T889" t="s">
        <v>716</v>
      </c>
      <c r="U889" t="s">
        <v>159</v>
      </c>
      <c r="V889">
        <v>12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82</v>
      </c>
      <c r="AC889" s="26">
        <f t="shared" si="286"/>
        <v>0</v>
      </c>
      <c r="AD889" s="20">
        <f t="shared" si="287"/>
        <v>-2.25</v>
      </c>
      <c r="AE889" s="20">
        <v>0</v>
      </c>
      <c r="AF889">
        <v>-3</v>
      </c>
      <c r="AG889">
        <v>1.5</v>
      </c>
      <c r="AH889">
        <v>13</v>
      </c>
      <c r="AI889">
        <v>139</v>
      </c>
      <c r="AJ889">
        <v>5358</v>
      </c>
      <c r="AK889" s="20">
        <v>89.3</v>
      </c>
      <c r="AL889">
        <v>89.3</v>
      </c>
      <c r="AM889">
        <v>89</v>
      </c>
      <c r="AN889" s="26">
        <f t="shared" si="288"/>
        <v>7.4416666666666664</v>
      </c>
      <c r="AO889">
        <v>12.75</v>
      </c>
      <c r="AP889" s="41">
        <f t="shared" si="289"/>
        <v>0</v>
      </c>
      <c r="AQ889">
        <v>25</v>
      </c>
      <c r="AR889">
        <v>25</v>
      </c>
      <c r="AS889">
        <v>25</v>
      </c>
      <c r="AT889">
        <v>21</v>
      </c>
      <c r="AU889">
        <v>21</v>
      </c>
      <c r="AV889">
        <v>18</v>
      </c>
      <c r="AW889">
        <v>10</v>
      </c>
      <c r="AX889">
        <v>3</v>
      </c>
      <c r="AY889">
        <v>1</v>
      </c>
      <c r="AZ889">
        <v>1</v>
      </c>
      <c r="BA889" s="42">
        <f t="shared" si="290"/>
        <v>2</v>
      </c>
      <c r="BB889">
        <v>0.63</v>
      </c>
      <c r="BC889">
        <v>38.722200000000001</v>
      </c>
      <c r="BD889" s="20">
        <v>0</v>
      </c>
      <c r="BE889" s="20">
        <f t="shared" si="291"/>
        <v>25</v>
      </c>
      <c r="BF889" s="20">
        <f t="shared" si="292"/>
        <v>16.797312430011196</v>
      </c>
      <c r="BG889">
        <v>39</v>
      </c>
      <c r="BH889">
        <v>24</v>
      </c>
      <c r="BI889">
        <v>22</v>
      </c>
      <c r="BJ889" s="41">
        <f t="shared" si="293"/>
        <v>0.63934426229508201</v>
      </c>
      <c r="BK889">
        <v>6</v>
      </c>
      <c r="BL889">
        <v>6</v>
      </c>
      <c r="BM889">
        <v>5</v>
      </c>
      <c r="BN889" s="42">
        <f t="shared" si="294"/>
        <v>1</v>
      </c>
      <c r="BO889">
        <v>3</v>
      </c>
      <c r="BP889">
        <v>2</v>
      </c>
      <c r="BQ889">
        <v>3</v>
      </c>
      <c r="BR889">
        <v>4</v>
      </c>
      <c r="BS889" s="41">
        <f t="shared" si="295"/>
        <v>7.2727272727272724E-2</v>
      </c>
      <c r="BT889">
        <v>7</v>
      </c>
      <c r="BU889">
        <v>17</v>
      </c>
      <c r="BV889" s="41">
        <f t="shared" si="296"/>
        <v>0.29166666666666669</v>
      </c>
      <c r="BW889">
        <v>1</v>
      </c>
      <c r="BX889">
        <v>3</v>
      </c>
      <c r="BY889">
        <v>1</v>
      </c>
      <c r="BZ889">
        <v>4</v>
      </c>
      <c r="CA889">
        <v>5</v>
      </c>
      <c r="CB889">
        <v>10</v>
      </c>
      <c r="CC889">
        <v>2</v>
      </c>
      <c r="CD889">
        <v>6</v>
      </c>
      <c r="CE889">
        <v>2</v>
      </c>
      <c r="CF889">
        <v>9</v>
      </c>
      <c r="CG889">
        <v>4</v>
      </c>
      <c r="CH889">
        <v>7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3</v>
      </c>
      <c r="DA889">
        <v>2</v>
      </c>
      <c r="DB889">
        <v>0</v>
      </c>
      <c r="DC889">
        <v>0</v>
      </c>
      <c r="DD889">
        <v>2</v>
      </c>
      <c r="DE889">
        <v>0</v>
      </c>
      <c r="DF889">
        <v>1</v>
      </c>
      <c r="DG889">
        <v>13</v>
      </c>
      <c r="DH889">
        <v>5</v>
      </c>
      <c r="DI889">
        <v>0</v>
      </c>
      <c r="DJ889">
        <v>6</v>
      </c>
      <c r="DK889">
        <v>5</v>
      </c>
      <c r="DL889">
        <v>1</v>
      </c>
      <c r="DM889">
        <v>1</v>
      </c>
      <c r="DN889">
        <v>0</v>
      </c>
      <c r="DO889">
        <v>1</v>
      </c>
      <c r="DP889" s="42">
        <f t="shared" si="297"/>
        <v>-5</v>
      </c>
      <c r="DQ889" s="20">
        <v>-4.0810000000000004</v>
      </c>
      <c r="DR889">
        <v>4</v>
      </c>
      <c r="DS889">
        <v>1</v>
      </c>
      <c r="DT889">
        <v>0</v>
      </c>
      <c r="DU889">
        <v>0</v>
      </c>
      <c r="DV889">
        <v>0</v>
      </c>
      <c r="DW889">
        <v>81</v>
      </c>
      <c r="DX889">
        <v>69</v>
      </c>
      <c r="DY889">
        <v>67</v>
      </c>
      <c r="DZ889">
        <v>51</v>
      </c>
      <c r="EA889">
        <v>49</v>
      </c>
      <c r="EB889">
        <v>31</v>
      </c>
      <c r="EC889">
        <v>3.41</v>
      </c>
      <c r="ED889">
        <v>2.68</v>
      </c>
      <c r="EE889">
        <v>1</v>
      </c>
      <c r="EF889">
        <v>4</v>
      </c>
      <c r="EG889" s="41">
        <f t="shared" si="298"/>
        <v>2.0408163265306121E-2</v>
      </c>
      <c r="EH889" s="43">
        <f t="shared" si="299"/>
        <v>0.87096774193548387</v>
      </c>
      <c r="EI889" s="44">
        <f t="shared" si="300"/>
        <v>0.89137590520079002</v>
      </c>
      <c r="EJ889">
        <v>82</v>
      </c>
      <c r="EK889">
        <v>69</v>
      </c>
      <c r="EL889">
        <v>68</v>
      </c>
      <c r="EM889">
        <v>51</v>
      </c>
      <c r="EN889">
        <v>50</v>
      </c>
      <c r="EO889">
        <v>31</v>
      </c>
      <c r="EP889">
        <v>1</v>
      </c>
      <c r="EQ889">
        <v>4</v>
      </c>
      <c r="ER889">
        <v>34</v>
      </c>
      <c r="ES889">
        <v>35</v>
      </c>
      <c r="ET889">
        <v>13</v>
      </c>
      <c r="EU889">
        <v>12</v>
      </c>
      <c r="EV889">
        <v>0</v>
      </c>
      <c r="EW889">
        <v>1</v>
      </c>
      <c r="EX889">
        <v>11</v>
      </c>
      <c r="EY889">
        <v>6</v>
      </c>
      <c r="EZ889">
        <v>-0.30000000000000004</v>
      </c>
      <c r="FA889">
        <v>0</v>
      </c>
      <c r="FB889">
        <v>-0.30000000000000004</v>
      </c>
      <c r="FC889" s="20">
        <v>0.8</v>
      </c>
      <c r="FD889" s="26">
        <f t="shared" si="301"/>
        <v>6.6666666666666666E-2</v>
      </c>
      <c r="FE889">
        <v>2.3E-3</v>
      </c>
      <c r="FF889">
        <v>-0.04</v>
      </c>
      <c r="FG889">
        <v>-0.02</v>
      </c>
      <c r="FH889">
        <v>-0.06</v>
      </c>
      <c r="FL889" s="42">
        <f t="shared" si="302"/>
        <v>24</v>
      </c>
      <c r="FM889" s="20">
        <f t="shared" si="303"/>
        <v>2.25</v>
      </c>
      <c r="FN889" s="41">
        <v>0</v>
      </c>
      <c r="FO889" s="20">
        <f t="shared" si="304"/>
        <v>-1.3</v>
      </c>
      <c r="FP889" s="20">
        <f t="shared" si="305"/>
        <v>-0.81620000000000004</v>
      </c>
      <c r="FQ889" s="20">
        <f t="shared" si="306"/>
        <v>100.78387458006719</v>
      </c>
      <c r="FR889">
        <v>3</v>
      </c>
      <c r="FS889" t="s">
        <v>189</v>
      </c>
      <c r="FT889">
        <v>27</v>
      </c>
      <c r="FV889" t="s">
        <v>711</v>
      </c>
      <c r="FW889" s="45">
        <v>700000</v>
      </c>
      <c r="FX889" s="45">
        <v>725000</v>
      </c>
      <c r="FY889">
        <v>140</v>
      </c>
      <c r="FZ889">
        <v>12</v>
      </c>
      <c r="GA889">
        <v>12</v>
      </c>
      <c r="GB889">
        <v>24</v>
      </c>
      <c r="GC889">
        <v>-31</v>
      </c>
      <c r="GD889">
        <v>36</v>
      </c>
      <c r="GE889">
        <v>164</v>
      </c>
      <c r="GF889">
        <v>1169</v>
      </c>
      <c r="GG889">
        <v>0.8</v>
      </c>
      <c r="GH889">
        <v>0.1</v>
      </c>
      <c r="GI889">
        <v>0.8</v>
      </c>
      <c r="GJ889" s="42">
        <f t="shared" si="307"/>
        <v>-1.3</v>
      </c>
    </row>
    <row r="890" spans="1:192" x14ac:dyDescent="0.45">
      <c r="A890" s="40">
        <v>33101</v>
      </c>
      <c r="B890" t="s">
        <v>4233</v>
      </c>
      <c r="C890" t="s">
        <v>208</v>
      </c>
      <c r="D890" t="s">
        <v>91</v>
      </c>
      <c r="E890" t="s">
        <v>91</v>
      </c>
      <c r="F890">
        <v>74</v>
      </c>
      <c r="G890">
        <v>205</v>
      </c>
      <c r="H890">
        <v>2008</v>
      </c>
      <c r="I890">
        <v>2</v>
      </c>
      <c r="J890">
        <v>53</v>
      </c>
      <c r="K890" t="s">
        <v>202</v>
      </c>
      <c r="L890">
        <v>2010</v>
      </c>
      <c r="M890">
        <v>27</v>
      </c>
      <c r="N890">
        <v>8</v>
      </c>
      <c r="O890">
        <v>8474612</v>
      </c>
      <c r="P890" t="s">
        <v>4234</v>
      </c>
      <c r="Q890" t="s">
        <v>4235</v>
      </c>
      <c r="R890" t="s">
        <v>4236</v>
      </c>
      <c r="S890" t="s">
        <v>955</v>
      </c>
      <c r="T890" t="s">
        <v>720</v>
      </c>
      <c r="U890" t="s">
        <v>123</v>
      </c>
      <c r="V890">
        <v>74</v>
      </c>
      <c r="W890">
        <v>1</v>
      </c>
      <c r="X890">
        <v>10</v>
      </c>
      <c r="Y890">
        <v>6</v>
      </c>
      <c r="Z890">
        <v>11</v>
      </c>
      <c r="AA890">
        <v>16</v>
      </c>
      <c r="AB890">
        <v>73</v>
      </c>
      <c r="AC890" s="26">
        <f t="shared" si="286"/>
        <v>0.14864864864864866</v>
      </c>
      <c r="AD890" s="20">
        <f t="shared" si="287"/>
        <v>-13.333333333333332</v>
      </c>
      <c r="AE890" s="20">
        <v>3.395</v>
      </c>
      <c r="AF890">
        <v>-9</v>
      </c>
      <c r="AG890">
        <v>-3</v>
      </c>
      <c r="AH890">
        <v>79</v>
      </c>
      <c r="AI890">
        <v>1789</v>
      </c>
      <c r="AJ890">
        <v>91900</v>
      </c>
      <c r="AK890" s="20">
        <v>1531.6666666666999</v>
      </c>
      <c r="AL890">
        <v>1531.67</v>
      </c>
      <c r="AM890">
        <v>1532</v>
      </c>
      <c r="AN890" s="26">
        <f t="shared" si="288"/>
        <v>20.698198198198199</v>
      </c>
      <c r="AO890">
        <v>34.82</v>
      </c>
      <c r="AP890" s="41">
        <f t="shared" si="289"/>
        <v>0.22916666666666666</v>
      </c>
      <c r="AQ890">
        <v>261</v>
      </c>
      <c r="AR890">
        <v>261</v>
      </c>
      <c r="AS890">
        <v>261</v>
      </c>
      <c r="AT890">
        <v>167</v>
      </c>
      <c r="AU890">
        <v>167</v>
      </c>
      <c r="AV890">
        <v>107</v>
      </c>
      <c r="AW890">
        <v>52</v>
      </c>
      <c r="AX890">
        <v>5</v>
      </c>
      <c r="AY890">
        <v>4</v>
      </c>
      <c r="AZ890">
        <v>10</v>
      </c>
      <c r="BA890" s="42">
        <f t="shared" si="290"/>
        <v>14</v>
      </c>
      <c r="BB890">
        <v>3.66</v>
      </c>
      <c r="BC890">
        <v>58.972000000000001</v>
      </c>
      <c r="BD890" s="20">
        <v>185.3</v>
      </c>
      <c r="BE890" s="20">
        <f t="shared" si="291"/>
        <v>446.3</v>
      </c>
      <c r="BF890" s="20">
        <f t="shared" si="292"/>
        <v>17.482878165662314</v>
      </c>
      <c r="BG890">
        <v>423</v>
      </c>
      <c r="BH890">
        <v>513</v>
      </c>
      <c r="BI890">
        <v>619</v>
      </c>
      <c r="BJ890" s="41">
        <f t="shared" si="293"/>
        <v>0.40595009596928983</v>
      </c>
      <c r="BK890">
        <v>83</v>
      </c>
      <c r="BL890">
        <v>83</v>
      </c>
      <c r="BM890">
        <v>105</v>
      </c>
      <c r="BN890" s="42">
        <f t="shared" si="294"/>
        <v>-22</v>
      </c>
      <c r="BO890">
        <v>60</v>
      </c>
      <c r="BP890">
        <v>46</v>
      </c>
      <c r="BQ890">
        <v>28</v>
      </c>
      <c r="BR890">
        <v>124</v>
      </c>
      <c r="BS890" s="41">
        <f t="shared" si="295"/>
        <v>8.9920232052211752E-2</v>
      </c>
      <c r="BT890">
        <v>0</v>
      </c>
      <c r="BU890">
        <v>1</v>
      </c>
      <c r="BV890" s="41">
        <f t="shared" si="296"/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4</v>
      </c>
      <c r="CZ890">
        <v>55</v>
      </c>
      <c r="DA890">
        <v>0</v>
      </c>
      <c r="DB890">
        <v>0</v>
      </c>
      <c r="DC890">
        <v>58</v>
      </c>
      <c r="DD890">
        <v>10</v>
      </c>
      <c r="DE890">
        <v>0</v>
      </c>
      <c r="DF890">
        <v>0</v>
      </c>
      <c r="DG890">
        <v>39</v>
      </c>
      <c r="DH890">
        <v>21</v>
      </c>
      <c r="DI890">
        <v>6</v>
      </c>
      <c r="DJ890">
        <v>21</v>
      </c>
      <c r="DK890">
        <v>14</v>
      </c>
      <c r="DL890">
        <v>7</v>
      </c>
      <c r="DM890">
        <v>11</v>
      </c>
      <c r="DN890">
        <v>4</v>
      </c>
      <c r="DO890">
        <v>7</v>
      </c>
      <c r="DP890" s="42">
        <f t="shared" si="297"/>
        <v>-15</v>
      </c>
      <c r="DQ890" s="20">
        <v>-4.05</v>
      </c>
      <c r="DR890">
        <v>12</v>
      </c>
      <c r="DS890">
        <v>7</v>
      </c>
      <c r="DT890">
        <v>1</v>
      </c>
      <c r="DU890">
        <v>0</v>
      </c>
      <c r="DV890">
        <v>1</v>
      </c>
      <c r="DW890">
        <v>1373</v>
      </c>
      <c r="DX890">
        <v>1636</v>
      </c>
      <c r="DY890">
        <v>1027</v>
      </c>
      <c r="DZ890">
        <v>1255</v>
      </c>
      <c r="EA890">
        <v>703</v>
      </c>
      <c r="EB890">
        <v>899</v>
      </c>
      <c r="EC890">
        <v>57.6</v>
      </c>
      <c r="ED890">
        <v>84.71</v>
      </c>
      <c r="EE890">
        <v>48</v>
      </c>
      <c r="EF890">
        <v>83</v>
      </c>
      <c r="EG890" s="41">
        <f t="shared" si="298"/>
        <v>6.8278805120910391E-2</v>
      </c>
      <c r="EH890" s="43">
        <f t="shared" si="299"/>
        <v>0.90767519466073421</v>
      </c>
      <c r="EI890" s="44">
        <f t="shared" si="300"/>
        <v>0.97595399978164465</v>
      </c>
      <c r="EJ890">
        <v>1372</v>
      </c>
      <c r="EK890">
        <v>1635</v>
      </c>
      <c r="EL890">
        <v>1029</v>
      </c>
      <c r="EM890">
        <v>1254</v>
      </c>
      <c r="EN890">
        <v>703</v>
      </c>
      <c r="EO890">
        <v>899</v>
      </c>
      <c r="EP890">
        <v>48</v>
      </c>
      <c r="EQ890">
        <v>83</v>
      </c>
      <c r="ER890">
        <v>651</v>
      </c>
      <c r="ES890">
        <v>836</v>
      </c>
      <c r="ET890">
        <v>261</v>
      </c>
      <c r="EU890">
        <v>332</v>
      </c>
      <c r="EV890">
        <v>30</v>
      </c>
      <c r="EW890">
        <v>40</v>
      </c>
      <c r="EX890">
        <v>100</v>
      </c>
      <c r="EY890">
        <v>104</v>
      </c>
      <c r="EZ890">
        <v>-0.7</v>
      </c>
      <c r="FA890">
        <v>3.1</v>
      </c>
      <c r="FB890">
        <v>2.4</v>
      </c>
      <c r="FC890" s="20">
        <v>22.32</v>
      </c>
      <c r="FD890" s="26">
        <f t="shared" si="301"/>
        <v>0.30162162162162165</v>
      </c>
      <c r="FE890">
        <v>0.52400000000000002</v>
      </c>
      <c r="FF890">
        <v>-0.86</v>
      </c>
      <c r="FG890">
        <v>-0.08</v>
      </c>
      <c r="FH890">
        <v>-0.94</v>
      </c>
      <c r="FL890" s="42">
        <f t="shared" si="302"/>
        <v>293</v>
      </c>
      <c r="FM890" s="20">
        <f t="shared" si="303"/>
        <v>9.25</v>
      </c>
      <c r="FN890" s="41">
        <v>5.1539912000000002E-3</v>
      </c>
      <c r="FO890" s="20">
        <f t="shared" si="304"/>
        <v>3.0999999999999996</v>
      </c>
      <c r="FP890" s="20">
        <f t="shared" si="305"/>
        <v>10.19</v>
      </c>
      <c r="FQ890" s="20">
        <f t="shared" si="306"/>
        <v>117.87134304386714</v>
      </c>
      <c r="FR890">
        <v>4</v>
      </c>
      <c r="FS890" t="s">
        <v>189</v>
      </c>
      <c r="FT890">
        <v>195</v>
      </c>
      <c r="FV890" t="s">
        <v>711</v>
      </c>
      <c r="FW890" s="45">
        <v>4875000</v>
      </c>
      <c r="FX890" s="45">
        <v>3857143</v>
      </c>
      <c r="FY890">
        <v>518</v>
      </c>
      <c r="FZ890">
        <v>27</v>
      </c>
      <c r="GA890">
        <v>130</v>
      </c>
      <c r="GB890">
        <v>157</v>
      </c>
      <c r="GC890">
        <v>-16</v>
      </c>
      <c r="GD890">
        <v>531</v>
      </c>
      <c r="GE890">
        <v>919</v>
      </c>
      <c r="GF890">
        <v>11592</v>
      </c>
      <c r="GG890">
        <v>6.4</v>
      </c>
      <c r="GH890">
        <v>23.2</v>
      </c>
      <c r="GI890">
        <v>29.5</v>
      </c>
      <c r="GJ890" s="42">
        <f t="shared" si="307"/>
        <v>3.0999999999999996</v>
      </c>
    </row>
    <row r="891" spans="1:192" x14ac:dyDescent="0.45">
      <c r="A891" s="40">
        <v>33042</v>
      </c>
      <c r="B891" t="s">
        <v>4237</v>
      </c>
      <c r="C891" t="s">
        <v>362</v>
      </c>
      <c r="D891" t="s">
        <v>107</v>
      </c>
      <c r="E891" t="s">
        <v>107</v>
      </c>
      <c r="F891">
        <v>72</v>
      </c>
      <c r="G891">
        <v>196</v>
      </c>
      <c r="H891">
        <v>2008</v>
      </c>
      <c r="I891">
        <v>2</v>
      </c>
      <c r="J891">
        <v>51</v>
      </c>
      <c r="K891" t="s">
        <v>202</v>
      </c>
      <c r="L891">
        <v>2010</v>
      </c>
      <c r="M891">
        <v>27</v>
      </c>
      <c r="N891">
        <v>8</v>
      </c>
      <c r="O891">
        <v>8474613</v>
      </c>
      <c r="P891" t="s">
        <v>4238</v>
      </c>
      <c r="Q891" t="s">
        <v>4239</v>
      </c>
      <c r="R891" t="s">
        <v>4240</v>
      </c>
      <c r="S891" t="s">
        <v>797</v>
      </c>
      <c r="T891" t="s">
        <v>716</v>
      </c>
      <c r="U891" t="s">
        <v>205</v>
      </c>
      <c r="V891">
        <v>82</v>
      </c>
      <c r="W891">
        <v>14</v>
      </c>
      <c r="X891">
        <v>42</v>
      </c>
      <c r="Y891">
        <v>21</v>
      </c>
      <c r="Z891">
        <v>56</v>
      </c>
      <c r="AA891">
        <v>2</v>
      </c>
      <c r="AB891">
        <v>9</v>
      </c>
      <c r="AC891" s="26">
        <f t="shared" si="286"/>
        <v>0.68292682926829273</v>
      </c>
      <c r="AD891" s="20">
        <f t="shared" si="287"/>
        <v>-1.3203883495145661</v>
      </c>
      <c r="AE891" s="20">
        <v>19.466999999999999</v>
      </c>
      <c r="AF891">
        <v>-7</v>
      </c>
      <c r="AG891">
        <v>-3.2</v>
      </c>
      <c r="AH891">
        <v>26</v>
      </c>
      <c r="AI891">
        <v>2122</v>
      </c>
      <c r="AJ891">
        <v>94795</v>
      </c>
      <c r="AK891" s="20">
        <v>1579.9166666666999</v>
      </c>
      <c r="AL891">
        <v>1580.1</v>
      </c>
      <c r="AM891">
        <v>1580</v>
      </c>
      <c r="AN891" s="26">
        <f t="shared" si="288"/>
        <v>19.26727642276423</v>
      </c>
      <c r="AO891">
        <v>31.67</v>
      </c>
      <c r="AP891" s="41">
        <f t="shared" si="289"/>
        <v>0.65116279069767447</v>
      </c>
      <c r="AQ891">
        <v>343</v>
      </c>
      <c r="AR891">
        <v>345</v>
      </c>
      <c r="AS891">
        <v>345</v>
      </c>
      <c r="AT891">
        <v>277</v>
      </c>
      <c r="AU891">
        <v>278</v>
      </c>
      <c r="AV891">
        <v>209</v>
      </c>
      <c r="AW891">
        <v>190</v>
      </c>
      <c r="AX891">
        <v>78</v>
      </c>
      <c r="AY891">
        <v>13</v>
      </c>
      <c r="AZ891">
        <v>26</v>
      </c>
      <c r="BA891" s="42">
        <f t="shared" si="290"/>
        <v>39</v>
      </c>
      <c r="BB891">
        <v>17.690000000000001</v>
      </c>
      <c r="BC891">
        <v>35.904299999999999</v>
      </c>
      <c r="BD891" s="20">
        <v>353.5</v>
      </c>
      <c r="BE891" s="20">
        <f t="shared" si="291"/>
        <v>696.5</v>
      </c>
      <c r="BF891" s="20">
        <f t="shared" si="292"/>
        <v>26.447693183975698</v>
      </c>
      <c r="BG891">
        <v>668</v>
      </c>
      <c r="BH891">
        <v>494</v>
      </c>
      <c r="BI891">
        <v>556</v>
      </c>
      <c r="BJ891" s="41">
        <f t="shared" si="293"/>
        <v>0.54575163398692805</v>
      </c>
      <c r="BK891">
        <v>52</v>
      </c>
      <c r="BL891">
        <v>52</v>
      </c>
      <c r="BM891">
        <v>85</v>
      </c>
      <c r="BN891" s="42">
        <f t="shared" si="294"/>
        <v>-33</v>
      </c>
      <c r="BO891">
        <v>69</v>
      </c>
      <c r="BP891">
        <v>28</v>
      </c>
      <c r="BQ891">
        <v>42</v>
      </c>
      <c r="BR891">
        <v>54</v>
      </c>
      <c r="BS891" s="41">
        <f t="shared" si="295"/>
        <v>4.3373493975903614E-2</v>
      </c>
      <c r="BT891">
        <v>740</v>
      </c>
      <c r="BU891">
        <v>810</v>
      </c>
      <c r="BV891" s="41">
        <f t="shared" si="296"/>
        <v>0.47741935483870968</v>
      </c>
      <c r="BW891">
        <v>245</v>
      </c>
      <c r="BX891">
        <v>248</v>
      </c>
      <c r="BY891">
        <v>208</v>
      </c>
      <c r="BZ891">
        <v>264</v>
      </c>
      <c r="CA891">
        <v>287</v>
      </c>
      <c r="CB891">
        <v>298</v>
      </c>
      <c r="CC891">
        <v>228</v>
      </c>
      <c r="CD891">
        <v>237</v>
      </c>
      <c r="CE891">
        <v>230</v>
      </c>
      <c r="CF891">
        <v>256</v>
      </c>
      <c r="CG891">
        <v>447</v>
      </c>
      <c r="CH891">
        <v>504</v>
      </c>
      <c r="CI891">
        <v>0</v>
      </c>
      <c r="CJ891">
        <v>0</v>
      </c>
      <c r="CK891">
        <v>2</v>
      </c>
      <c r="CL891">
        <v>2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0</v>
      </c>
      <c r="CV891">
        <v>11</v>
      </c>
      <c r="CW891">
        <v>0</v>
      </c>
      <c r="CX891">
        <v>4</v>
      </c>
      <c r="CY891">
        <v>8</v>
      </c>
      <c r="CZ891">
        <v>57</v>
      </c>
      <c r="DA891">
        <v>23</v>
      </c>
      <c r="DB891">
        <v>2</v>
      </c>
      <c r="DC891">
        <v>7</v>
      </c>
      <c r="DD891">
        <v>17</v>
      </c>
      <c r="DE891">
        <v>7</v>
      </c>
      <c r="DF891">
        <v>0</v>
      </c>
      <c r="DG891">
        <v>153</v>
      </c>
      <c r="DH891">
        <v>13</v>
      </c>
      <c r="DI891">
        <v>8</v>
      </c>
      <c r="DJ891">
        <v>13</v>
      </c>
      <c r="DK891">
        <v>13</v>
      </c>
      <c r="DL891">
        <v>0</v>
      </c>
      <c r="DM891">
        <v>8</v>
      </c>
      <c r="DN891">
        <v>8</v>
      </c>
      <c r="DO891">
        <v>0</v>
      </c>
      <c r="DP891" s="42">
        <f t="shared" si="297"/>
        <v>-5</v>
      </c>
      <c r="DQ891" s="20">
        <v>-4.0010000000000003</v>
      </c>
      <c r="DR891">
        <v>13</v>
      </c>
      <c r="DS891">
        <v>0</v>
      </c>
      <c r="DT891">
        <v>0</v>
      </c>
      <c r="DU891">
        <v>0</v>
      </c>
      <c r="DV891">
        <v>0</v>
      </c>
      <c r="DW891">
        <v>1697</v>
      </c>
      <c r="DX891">
        <v>1529</v>
      </c>
      <c r="DY891">
        <v>1243</v>
      </c>
      <c r="DZ891">
        <v>1191</v>
      </c>
      <c r="EA891">
        <v>864</v>
      </c>
      <c r="EB891">
        <v>819</v>
      </c>
      <c r="EC891">
        <v>82.43</v>
      </c>
      <c r="ED891">
        <v>88.46</v>
      </c>
      <c r="EE891">
        <v>86</v>
      </c>
      <c r="EF891">
        <v>83</v>
      </c>
      <c r="EG891" s="41">
        <f t="shared" si="298"/>
        <v>9.9537037037037035E-2</v>
      </c>
      <c r="EH891" s="43">
        <f t="shared" si="299"/>
        <v>0.89865689865689868</v>
      </c>
      <c r="EI891" s="44">
        <f t="shared" si="300"/>
        <v>0.99819393569393577</v>
      </c>
      <c r="EJ891">
        <v>1701</v>
      </c>
      <c r="EK891">
        <v>1528</v>
      </c>
      <c r="EL891">
        <v>1246</v>
      </c>
      <c r="EM891">
        <v>1189</v>
      </c>
      <c r="EN891">
        <v>867</v>
      </c>
      <c r="EO891">
        <v>819</v>
      </c>
      <c r="EP891">
        <v>86</v>
      </c>
      <c r="EQ891">
        <v>81</v>
      </c>
      <c r="ER891">
        <v>850</v>
      </c>
      <c r="ES891">
        <v>764</v>
      </c>
      <c r="ET891">
        <v>326</v>
      </c>
      <c r="EU891">
        <v>319</v>
      </c>
      <c r="EV891">
        <v>42</v>
      </c>
      <c r="EW891">
        <v>51</v>
      </c>
      <c r="EX891">
        <v>73</v>
      </c>
      <c r="EY891">
        <v>70</v>
      </c>
      <c r="EZ891">
        <v>2.8</v>
      </c>
      <c r="FA891">
        <v>1.9</v>
      </c>
      <c r="FB891">
        <v>4.7</v>
      </c>
      <c r="FC891" s="20">
        <v>51.6</v>
      </c>
      <c r="FD891" s="26">
        <f t="shared" si="301"/>
        <v>0.62926829268292683</v>
      </c>
      <c r="FE891">
        <v>5.0340999999999996</v>
      </c>
      <c r="FF891">
        <v>0.46</v>
      </c>
      <c r="FG891">
        <v>0</v>
      </c>
      <c r="FH891">
        <v>0.46</v>
      </c>
      <c r="FI891">
        <v>5</v>
      </c>
      <c r="FJ891">
        <v>1</v>
      </c>
      <c r="FK891">
        <v>1</v>
      </c>
      <c r="FL891" s="42">
        <f t="shared" si="302"/>
        <v>132</v>
      </c>
      <c r="FM891" s="20">
        <f t="shared" si="303"/>
        <v>7.2307692307692308</v>
      </c>
      <c r="FN891" s="41">
        <v>7.2916666700000007E-2</v>
      </c>
      <c r="FO891" s="20">
        <f t="shared" si="304"/>
        <v>53.4</v>
      </c>
      <c r="FP891" s="20">
        <f t="shared" si="305"/>
        <v>55.199800000000003</v>
      </c>
      <c r="FQ891" s="20">
        <f t="shared" si="306"/>
        <v>122.49857603949118</v>
      </c>
      <c r="FU891" t="s">
        <v>721</v>
      </c>
      <c r="FV891" t="s">
        <v>711</v>
      </c>
      <c r="FW891" s="45">
        <v>7000000</v>
      </c>
      <c r="FX891" s="45">
        <v>6500000</v>
      </c>
      <c r="FY891">
        <v>597</v>
      </c>
      <c r="FZ891">
        <v>142</v>
      </c>
      <c r="GA891">
        <v>274</v>
      </c>
      <c r="GB891">
        <v>416</v>
      </c>
      <c r="GC891">
        <v>102</v>
      </c>
      <c r="GD891">
        <v>156</v>
      </c>
      <c r="GE891">
        <v>1407</v>
      </c>
      <c r="GF891">
        <v>10989</v>
      </c>
      <c r="GG891">
        <v>31.4</v>
      </c>
      <c r="GH891">
        <v>16.8</v>
      </c>
      <c r="GI891">
        <v>48.2</v>
      </c>
      <c r="GJ891" s="42">
        <f t="shared" si="307"/>
        <v>53.4</v>
      </c>
    </row>
    <row r="892" spans="1:192" x14ac:dyDescent="0.45">
      <c r="A892" s="40">
        <v>35099</v>
      </c>
      <c r="B892" t="s">
        <v>4241</v>
      </c>
      <c r="C892" t="s">
        <v>362</v>
      </c>
      <c r="D892" t="s">
        <v>107</v>
      </c>
      <c r="E892" t="s">
        <v>107</v>
      </c>
      <c r="F892">
        <v>71</v>
      </c>
      <c r="G892">
        <v>181</v>
      </c>
      <c r="K892" t="s">
        <v>202</v>
      </c>
      <c r="L892">
        <v>2017</v>
      </c>
      <c r="M892">
        <v>21</v>
      </c>
      <c r="N892">
        <v>1</v>
      </c>
      <c r="O892">
        <v>8480761</v>
      </c>
      <c r="P892" t="s">
        <v>4242</v>
      </c>
      <c r="Q892" t="s">
        <v>4243</v>
      </c>
      <c r="R892" t="s">
        <v>4244</v>
      </c>
      <c r="S892" t="s">
        <v>4245</v>
      </c>
      <c r="T892" t="s">
        <v>720</v>
      </c>
      <c r="U892" t="s">
        <v>95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26</v>
      </c>
      <c r="AB892">
        <v>70</v>
      </c>
      <c r="AC892" s="26">
        <f t="shared" si="286"/>
        <v>0</v>
      </c>
      <c r="AD892" s="20">
        <f t="shared" si="287"/>
        <v>0</v>
      </c>
      <c r="AE892" s="20">
        <v>0</v>
      </c>
      <c r="AF892">
        <v>0</v>
      </c>
      <c r="AG892">
        <v>-0.1</v>
      </c>
      <c r="AH892">
        <v>0</v>
      </c>
      <c r="AI892">
        <v>21</v>
      </c>
      <c r="AJ892">
        <v>785</v>
      </c>
      <c r="AK892" s="20">
        <v>13.083333333333</v>
      </c>
      <c r="AL892">
        <v>13.08</v>
      </c>
      <c r="AM892">
        <v>13</v>
      </c>
      <c r="AN892" s="26">
        <f t="shared" si="288"/>
        <v>13.083333333333334</v>
      </c>
      <c r="AO892">
        <v>21.8</v>
      </c>
      <c r="AP892" s="41">
        <f t="shared" si="289"/>
        <v>0</v>
      </c>
      <c r="AQ892">
        <v>3</v>
      </c>
      <c r="AR892">
        <v>3</v>
      </c>
      <c r="AS892">
        <v>3</v>
      </c>
      <c r="AT892">
        <v>2</v>
      </c>
      <c r="AU892">
        <v>2</v>
      </c>
      <c r="AV892">
        <v>1</v>
      </c>
      <c r="AW892">
        <v>0</v>
      </c>
      <c r="AX892">
        <v>0</v>
      </c>
      <c r="AY892">
        <v>0</v>
      </c>
      <c r="AZ892">
        <v>0</v>
      </c>
      <c r="BA892" s="42">
        <f t="shared" si="290"/>
        <v>0</v>
      </c>
      <c r="BB892">
        <v>0.04</v>
      </c>
      <c r="BC892">
        <v>57</v>
      </c>
      <c r="BD892" s="20">
        <v>0</v>
      </c>
      <c r="BE892" s="20">
        <f t="shared" si="291"/>
        <v>3</v>
      </c>
      <c r="BF892" s="20">
        <f t="shared" si="292"/>
        <v>13.761467889908255</v>
      </c>
      <c r="BG892">
        <v>12</v>
      </c>
      <c r="BH892">
        <v>3</v>
      </c>
      <c r="BI892">
        <v>4</v>
      </c>
      <c r="BJ892" s="41">
        <f t="shared" si="293"/>
        <v>0.75</v>
      </c>
      <c r="BK892">
        <v>0</v>
      </c>
      <c r="BL892">
        <v>0</v>
      </c>
      <c r="BM892">
        <v>3</v>
      </c>
      <c r="BN892" s="42">
        <f t="shared" si="294"/>
        <v>-3</v>
      </c>
      <c r="BO892">
        <v>1</v>
      </c>
      <c r="BP892">
        <v>0</v>
      </c>
      <c r="BQ892">
        <v>0</v>
      </c>
      <c r="BR892">
        <v>2</v>
      </c>
      <c r="BS892" s="41">
        <f t="shared" si="295"/>
        <v>0.25</v>
      </c>
      <c r="BT892">
        <v>0</v>
      </c>
      <c r="BU892">
        <v>0</v>
      </c>
      <c r="BV892" s="41">
        <f t="shared" si="296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 s="42">
        <f t="shared" si="297"/>
        <v>0</v>
      </c>
      <c r="DQ892" s="20">
        <v>6.0999999999999999E-2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13</v>
      </c>
      <c r="DX892">
        <v>9</v>
      </c>
      <c r="DY892">
        <v>11</v>
      </c>
      <c r="DZ892">
        <v>6</v>
      </c>
      <c r="EA892">
        <v>8</v>
      </c>
      <c r="EB892">
        <v>5</v>
      </c>
      <c r="EC892">
        <v>0.27</v>
      </c>
      <c r="ED892">
        <v>0.53</v>
      </c>
      <c r="EE892">
        <v>0</v>
      </c>
      <c r="EF892">
        <v>0</v>
      </c>
      <c r="EG892" s="41">
        <f t="shared" si="298"/>
        <v>0</v>
      </c>
      <c r="EH892" s="43">
        <f t="shared" si="299"/>
        <v>1</v>
      </c>
      <c r="EI892" s="44">
        <f t="shared" si="300"/>
        <v>1</v>
      </c>
      <c r="EJ892">
        <v>13</v>
      </c>
      <c r="EK892">
        <v>9</v>
      </c>
      <c r="EL892">
        <v>11</v>
      </c>
      <c r="EM892">
        <v>6</v>
      </c>
      <c r="EN892">
        <v>8</v>
      </c>
      <c r="EO892">
        <v>5</v>
      </c>
      <c r="EP892">
        <v>0</v>
      </c>
      <c r="EQ892">
        <v>0</v>
      </c>
      <c r="ER892">
        <v>5</v>
      </c>
      <c r="ES892">
        <v>6</v>
      </c>
      <c r="ET892">
        <v>1</v>
      </c>
      <c r="EU892">
        <v>2</v>
      </c>
      <c r="EV892">
        <v>0</v>
      </c>
      <c r="EW892">
        <v>0</v>
      </c>
      <c r="EX892">
        <v>1</v>
      </c>
      <c r="EY892">
        <v>1</v>
      </c>
      <c r="EZ892">
        <v>0</v>
      </c>
      <c r="FA892">
        <v>0</v>
      </c>
      <c r="FB892">
        <v>0</v>
      </c>
      <c r="FC892" s="20">
        <v>0.38</v>
      </c>
      <c r="FD892" s="26">
        <f t="shared" si="301"/>
        <v>0.38</v>
      </c>
      <c r="FE892">
        <v>0</v>
      </c>
      <c r="FF892">
        <v>0</v>
      </c>
      <c r="FG892">
        <v>0</v>
      </c>
      <c r="FH892">
        <v>0</v>
      </c>
      <c r="FL892" s="42">
        <f t="shared" si="302"/>
        <v>2</v>
      </c>
      <c r="FM892" s="20">
        <f t="shared" si="303"/>
        <v>0</v>
      </c>
      <c r="FN892" s="41">
        <v>0</v>
      </c>
      <c r="FO892" s="20">
        <f t="shared" si="304"/>
        <v>0</v>
      </c>
      <c r="FP892" s="20">
        <f t="shared" si="305"/>
        <v>1.2199999999999999E-2</v>
      </c>
      <c r="FQ892" s="20">
        <f t="shared" si="306"/>
        <v>100.91743119266056</v>
      </c>
      <c r="FV892" t="s">
        <v>751</v>
      </c>
      <c r="FW892" s="45">
        <v>925000</v>
      </c>
      <c r="FX892" s="45">
        <v>925000</v>
      </c>
      <c r="FY892">
        <v>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13</v>
      </c>
      <c r="GG892">
        <v>0</v>
      </c>
      <c r="GH892">
        <v>0</v>
      </c>
      <c r="GI892">
        <v>0</v>
      </c>
      <c r="GJ892" s="42">
        <f t="shared" si="307"/>
        <v>0</v>
      </c>
    </row>
    <row r="893" spans="1:192" x14ac:dyDescent="0.45">
      <c r="A893" s="40">
        <v>34864</v>
      </c>
      <c r="B893" t="s">
        <v>4246</v>
      </c>
      <c r="C893" t="s">
        <v>1029</v>
      </c>
      <c r="D893" t="s">
        <v>107</v>
      </c>
      <c r="E893" t="s">
        <v>107</v>
      </c>
      <c r="F893">
        <v>74</v>
      </c>
      <c r="G893">
        <v>200</v>
      </c>
      <c r="K893" t="s">
        <v>92</v>
      </c>
      <c r="L893">
        <v>2017</v>
      </c>
      <c r="M893">
        <v>22</v>
      </c>
      <c r="N893">
        <v>1</v>
      </c>
      <c r="O893">
        <v>8480762</v>
      </c>
      <c r="P893" t="s">
        <v>4247</v>
      </c>
      <c r="Q893" t="s">
        <v>4248</v>
      </c>
      <c r="R893" t="s">
        <v>4249</v>
      </c>
      <c r="S893" t="s">
        <v>815</v>
      </c>
      <c r="T893" t="s">
        <v>725</v>
      </c>
      <c r="U893" t="s">
        <v>159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29</v>
      </c>
      <c r="AB893">
        <v>82</v>
      </c>
      <c r="AC893" s="26">
        <f t="shared" si="286"/>
        <v>0</v>
      </c>
      <c r="AD893" s="20">
        <f t="shared" si="287"/>
        <v>0</v>
      </c>
      <c r="AE893" s="20">
        <v>0</v>
      </c>
      <c r="AF893">
        <v>1</v>
      </c>
      <c r="AG893">
        <v>-0.4</v>
      </c>
      <c r="AH893">
        <v>0</v>
      </c>
      <c r="AI893">
        <v>14</v>
      </c>
      <c r="AJ893">
        <v>681</v>
      </c>
      <c r="AK893" s="20">
        <v>11.35</v>
      </c>
      <c r="AL893">
        <v>11.35</v>
      </c>
      <c r="AM893">
        <v>11</v>
      </c>
      <c r="AN893" s="26">
        <f t="shared" si="288"/>
        <v>11.35</v>
      </c>
      <c r="AO893">
        <v>19.63</v>
      </c>
      <c r="AP893" s="41">
        <f t="shared" si="289"/>
        <v>0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2</v>
      </c>
      <c r="AW893">
        <v>1</v>
      </c>
      <c r="AX893">
        <v>0</v>
      </c>
      <c r="AY893">
        <v>0</v>
      </c>
      <c r="AZ893">
        <v>0</v>
      </c>
      <c r="BA893" s="42">
        <f t="shared" si="290"/>
        <v>0</v>
      </c>
      <c r="BB893">
        <v>0.1</v>
      </c>
      <c r="BC893">
        <v>51.5</v>
      </c>
      <c r="BD893" s="20">
        <v>0</v>
      </c>
      <c r="BE893" s="20">
        <f t="shared" si="291"/>
        <v>3</v>
      </c>
      <c r="BF893" s="20">
        <f t="shared" si="292"/>
        <v>15.859030837004406</v>
      </c>
      <c r="BG893">
        <v>4</v>
      </c>
      <c r="BH893">
        <v>4</v>
      </c>
      <c r="BI893">
        <v>1</v>
      </c>
      <c r="BJ893" s="41">
        <f t="shared" si="293"/>
        <v>0.8</v>
      </c>
      <c r="BK893">
        <v>0</v>
      </c>
      <c r="BL893">
        <v>0</v>
      </c>
      <c r="BM893">
        <v>2</v>
      </c>
      <c r="BN893" s="42">
        <f t="shared" si="294"/>
        <v>-2</v>
      </c>
      <c r="BO893">
        <v>1</v>
      </c>
      <c r="BP893">
        <v>0</v>
      </c>
      <c r="BQ893">
        <v>0</v>
      </c>
      <c r="BR893">
        <v>0</v>
      </c>
      <c r="BS893" s="41">
        <f t="shared" si="295"/>
        <v>0</v>
      </c>
      <c r="BT893">
        <v>0</v>
      </c>
      <c r="BU893">
        <v>0</v>
      </c>
      <c r="BV893" s="41">
        <f t="shared" si="296"/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 s="42">
        <f t="shared" si="297"/>
        <v>0</v>
      </c>
      <c r="DQ893" s="20">
        <v>-1.0999999999999999E-2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11</v>
      </c>
      <c r="DX893">
        <v>7</v>
      </c>
      <c r="DY893">
        <v>11</v>
      </c>
      <c r="DZ893">
        <v>6</v>
      </c>
      <c r="EA893">
        <v>7</v>
      </c>
      <c r="EB893">
        <v>4</v>
      </c>
      <c r="EC893">
        <v>0.5</v>
      </c>
      <c r="ED893">
        <v>0.76</v>
      </c>
      <c r="EE893">
        <v>1</v>
      </c>
      <c r="EF893">
        <v>0</v>
      </c>
      <c r="EG893" s="41">
        <f t="shared" si="298"/>
        <v>0.14285714285714285</v>
      </c>
      <c r="EH893" s="43">
        <f t="shared" si="299"/>
        <v>1</v>
      </c>
      <c r="EI893" s="44">
        <f t="shared" si="300"/>
        <v>1.1428571428571428</v>
      </c>
      <c r="EJ893">
        <v>11</v>
      </c>
      <c r="EK893">
        <v>7</v>
      </c>
      <c r="EL893">
        <v>11</v>
      </c>
      <c r="EM893">
        <v>6</v>
      </c>
      <c r="EN893">
        <v>7</v>
      </c>
      <c r="EO893">
        <v>4</v>
      </c>
      <c r="EP893">
        <v>1</v>
      </c>
      <c r="EQ893">
        <v>0</v>
      </c>
      <c r="ER893">
        <v>4</v>
      </c>
      <c r="ES893">
        <v>5</v>
      </c>
      <c r="ET893">
        <v>2</v>
      </c>
      <c r="EU893">
        <v>4</v>
      </c>
      <c r="EV893">
        <v>0</v>
      </c>
      <c r="EW893">
        <v>0</v>
      </c>
      <c r="EX893">
        <v>2</v>
      </c>
      <c r="EY893">
        <v>0</v>
      </c>
      <c r="EZ893">
        <v>0</v>
      </c>
      <c r="FA893">
        <v>0.1</v>
      </c>
      <c r="FB893">
        <v>0</v>
      </c>
      <c r="FC893" s="20">
        <v>0.5</v>
      </c>
      <c r="FD893" s="26">
        <f t="shared" si="301"/>
        <v>0.5</v>
      </c>
      <c r="FE893">
        <v>2.0000000000000001E-4</v>
      </c>
      <c r="FF893">
        <v>0</v>
      </c>
      <c r="FG893">
        <v>0</v>
      </c>
      <c r="FH893">
        <v>0</v>
      </c>
      <c r="FL893" s="42">
        <f t="shared" si="302"/>
        <v>0</v>
      </c>
      <c r="FM893" s="20">
        <f t="shared" si="303"/>
        <v>0</v>
      </c>
      <c r="FN893" s="41">
        <v>0</v>
      </c>
      <c r="FO893" s="20">
        <f t="shared" si="304"/>
        <v>0</v>
      </c>
      <c r="FP893" s="20">
        <f t="shared" si="305"/>
        <v>-2.1999999999999997E-3</v>
      </c>
      <c r="FQ893" s="20">
        <f t="shared" si="306"/>
        <v>95.154185022026439</v>
      </c>
      <c r="FW893" s="45"/>
      <c r="FX893" s="45"/>
      <c r="FY893">
        <v>1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2</v>
      </c>
      <c r="GF893">
        <v>11</v>
      </c>
      <c r="GG893">
        <v>0</v>
      </c>
      <c r="GH893">
        <v>0.1</v>
      </c>
      <c r="GI893">
        <v>0</v>
      </c>
      <c r="GJ893" s="42">
        <f t="shared" si="307"/>
        <v>0</v>
      </c>
    </row>
  </sheetData>
  <autoFilter ref="T1:T893"/>
  <mergeCells count="11">
    <mergeCell ref="DW1:EY1"/>
    <mergeCell ref="EZ1:FH1"/>
    <mergeCell ref="FI1:FT1"/>
    <mergeCell ref="FU1:FX1"/>
    <mergeCell ref="FY1:GI1"/>
    <mergeCell ref="A1:U1"/>
    <mergeCell ref="V1:AP1"/>
    <mergeCell ref="AQ1:BS1"/>
    <mergeCell ref="BT1:CH1"/>
    <mergeCell ref="CI1:DG1"/>
    <mergeCell ref="DH1:D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585"/>
  <sheetViews>
    <sheetView tabSelected="1" workbookViewId="0">
      <selection activeCell="M35" sqref="M35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32833</v>
      </c>
      <c r="B2" t="s">
        <v>706</v>
      </c>
      <c r="C2" t="s">
        <v>175</v>
      </c>
      <c r="D2" t="s">
        <v>107</v>
      </c>
      <c r="E2" t="s">
        <v>107</v>
      </c>
      <c r="F2">
        <v>77</v>
      </c>
      <c r="G2">
        <v>215</v>
      </c>
      <c r="H2">
        <v>2008</v>
      </c>
      <c r="I2">
        <v>2</v>
      </c>
      <c r="J2">
        <v>60</v>
      </c>
      <c r="K2" t="s">
        <v>202</v>
      </c>
      <c r="L2">
        <v>2011</v>
      </c>
      <c r="M2">
        <v>28</v>
      </c>
      <c r="N2">
        <v>7</v>
      </c>
      <c r="O2">
        <v>8474625</v>
      </c>
      <c r="P2" t="s">
        <v>707</v>
      </c>
      <c r="Q2" t="s">
        <v>708</v>
      </c>
      <c r="R2" t="s">
        <v>709</v>
      </c>
      <c r="S2" t="s">
        <v>296</v>
      </c>
      <c r="T2" t="s">
        <v>710</v>
      </c>
      <c r="U2" t="s">
        <v>194</v>
      </c>
      <c r="V2">
        <v>33</v>
      </c>
      <c r="W2">
        <v>3</v>
      </c>
      <c r="X2">
        <v>6</v>
      </c>
      <c r="Y2">
        <v>3</v>
      </c>
      <c r="Z2">
        <v>9</v>
      </c>
      <c r="AA2">
        <v>22</v>
      </c>
      <c r="AB2">
        <v>84</v>
      </c>
      <c r="AC2" s="26">
        <v>0.27272727272727271</v>
      </c>
      <c r="AD2" s="20">
        <v>-1.9634551495016606</v>
      </c>
      <c r="AE2" s="20">
        <v>3.3940000000000001</v>
      </c>
      <c r="AF2">
        <v>-2</v>
      </c>
      <c r="AG2">
        <v>-1.5</v>
      </c>
      <c r="AH2">
        <v>6</v>
      </c>
      <c r="AI2">
        <v>491</v>
      </c>
      <c r="AJ2">
        <v>23617</v>
      </c>
      <c r="AK2" s="20">
        <v>393.61666666667003</v>
      </c>
      <c r="AL2">
        <v>393.33</v>
      </c>
      <c r="AM2">
        <v>394</v>
      </c>
      <c r="AN2" s="26">
        <v>11.927777777777777</v>
      </c>
      <c r="AO2">
        <v>20.18</v>
      </c>
      <c r="AP2" s="41">
        <v>0.47368421052631576</v>
      </c>
      <c r="AQ2">
        <v>64</v>
      </c>
      <c r="AR2">
        <v>64</v>
      </c>
      <c r="AS2">
        <v>64</v>
      </c>
      <c r="AT2">
        <v>47</v>
      </c>
      <c r="AU2">
        <v>47</v>
      </c>
      <c r="AV2">
        <v>37</v>
      </c>
      <c r="AW2">
        <v>42</v>
      </c>
      <c r="AX2">
        <v>24</v>
      </c>
      <c r="AY2">
        <v>0</v>
      </c>
      <c r="AZ2">
        <v>6</v>
      </c>
      <c r="BA2" s="42">
        <v>6</v>
      </c>
      <c r="BB2">
        <v>4.63</v>
      </c>
      <c r="BC2">
        <v>19.243200000000002</v>
      </c>
      <c r="BD2" s="20">
        <v>71.5</v>
      </c>
      <c r="BE2" s="20">
        <v>135.5</v>
      </c>
      <c r="BF2" s="20">
        <v>20.669666692090612</v>
      </c>
      <c r="BG2">
        <v>134</v>
      </c>
      <c r="BH2">
        <v>109</v>
      </c>
      <c r="BI2">
        <v>114</v>
      </c>
      <c r="BJ2" s="41">
        <v>0.54032258064516125</v>
      </c>
      <c r="BK2">
        <v>50</v>
      </c>
      <c r="BL2">
        <v>50</v>
      </c>
      <c r="BM2">
        <v>39</v>
      </c>
      <c r="BN2" s="42">
        <v>11</v>
      </c>
      <c r="BO2">
        <v>10</v>
      </c>
      <c r="BP2">
        <v>8</v>
      </c>
      <c r="BQ2">
        <v>15</v>
      </c>
      <c r="BR2">
        <v>6</v>
      </c>
      <c r="BS2" s="41">
        <v>2.3076923076923078E-2</v>
      </c>
      <c r="BT2">
        <v>6</v>
      </c>
      <c r="BU2">
        <v>9</v>
      </c>
      <c r="BV2" s="41">
        <v>0.4</v>
      </c>
      <c r="BW2">
        <v>0</v>
      </c>
      <c r="BX2">
        <v>1</v>
      </c>
      <c r="BY2">
        <v>1</v>
      </c>
      <c r="BZ2">
        <v>0</v>
      </c>
      <c r="CA2">
        <v>5</v>
      </c>
      <c r="CB2">
        <v>8</v>
      </c>
      <c r="CC2">
        <v>3</v>
      </c>
      <c r="CD2">
        <v>3</v>
      </c>
      <c r="CE2">
        <v>2</v>
      </c>
      <c r="CF2">
        <v>4</v>
      </c>
      <c r="CG2">
        <v>3</v>
      </c>
      <c r="CH2">
        <v>5</v>
      </c>
      <c r="CI2">
        <v>0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10</v>
      </c>
      <c r="DA2">
        <v>2</v>
      </c>
      <c r="DB2">
        <v>0</v>
      </c>
      <c r="DC2">
        <v>1</v>
      </c>
      <c r="DD2">
        <v>12</v>
      </c>
      <c r="DE2">
        <v>8</v>
      </c>
      <c r="DF2">
        <v>1</v>
      </c>
      <c r="DG2">
        <v>13</v>
      </c>
      <c r="DH2">
        <v>3</v>
      </c>
      <c r="DI2">
        <v>2</v>
      </c>
      <c r="DJ2">
        <v>4</v>
      </c>
      <c r="DK2">
        <v>4</v>
      </c>
      <c r="DL2">
        <v>0</v>
      </c>
      <c r="DM2">
        <v>2</v>
      </c>
      <c r="DN2">
        <v>2</v>
      </c>
      <c r="DO2">
        <v>0</v>
      </c>
      <c r="DP2" s="42">
        <v>-1</v>
      </c>
      <c r="DQ2" s="20">
        <v>-2.17</v>
      </c>
      <c r="DR2">
        <v>3</v>
      </c>
      <c r="DS2">
        <v>0</v>
      </c>
      <c r="DT2">
        <v>0</v>
      </c>
      <c r="DU2">
        <v>0</v>
      </c>
      <c r="DV2">
        <v>0</v>
      </c>
      <c r="DW2">
        <v>349</v>
      </c>
      <c r="DX2">
        <v>355</v>
      </c>
      <c r="DY2">
        <v>265</v>
      </c>
      <c r="DZ2">
        <v>254</v>
      </c>
      <c r="EA2">
        <v>185</v>
      </c>
      <c r="EB2">
        <v>176</v>
      </c>
      <c r="EC2">
        <v>16.71</v>
      </c>
      <c r="ED2">
        <v>14.51</v>
      </c>
      <c r="EE2">
        <v>19</v>
      </c>
      <c r="EF2">
        <v>13</v>
      </c>
      <c r="EG2" s="41">
        <v>0.10270270270270271</v>
      </c>
      <c r="EH2" s="43">
        <v>0.92613636363636365</v>
      </c>
      <c r="EI2" s="44">
        <v>1.0288390663390663</v>
      </c>
      <c r="EJ2">
        <v>349</v>
      </c>
      <c r="EK2">
        <v>354</v>
      </c>
      <c r="EL2">
        <v>265</v>
      </c>
      <c r="EM2">
        <v>253</v>
      </c>
      <c r="EN2">
        <v>185</v>
      </c>
      <c r="EO2">
        <v>175</v>
      </c>
      <c r="EP2">
        <v>19</v>
      </c>
      <c r="EQ2">
        <v>13</v>
      </c>
      <c r="ER2">
        <v>162</v>
      </c>
      <c r="ES2">
        <v>159</v>
      </c>
      <c r="ET2">
        <v>63</v>
      </c>
      <c r="EU2">
        <v>46</v>
      </c>
      <c r="EV2">
        <v>7</v>
      </c>
      <c r="EW2">
        <v>8</v>
      </c>
      <c r="EX2">
        <v>23</v>
      </c>
      <c r="EY2">
        <v>21</v>
      </c>
      <c r="EZ2">
        <v>0.2</v>
      </c>
      <c r="FA2">
        <v>0.4</v>
      </c>
      <c r="FB2">
        <v>0.60000000000000009</v>
      </c>
      <c r="FC2" s="20">
        <v>4.95</v>
      </c>
      <c r="FD2" s="26">
        <v>0.15</v>
      </c>
      <c r="FE2">
        <v>1.288</v>
      </c>
      <c r="FF2">
        <v>-0.06</v>
      </c>
      <c r="FG2">
        <v>-0.16</v>
      </c>
      <c r="FH2">
        <v>-0.22</v>
      </c>
      <c r="FL2" s="42">
        <v>62</v>
      </c>
      <c r="FM2" s="20">
        <v>21.666666666666668</v>
      </c>
      <c r="FN2" s="41">
        <v>3.1060606100000002E-2</v>
      </c>
      <c r="FO2" s="20">
        <v>8.4</v>
      </c>
      <c r="FP2" s="20">
        <v>8.5660000000000007</v>
      </c>
      <c r="FQ2" s="20">
        <v>107.39074059949661</v>
      </c>
      <c r="FV2" t="s">
        <v>711</v>
      </c>
      <c r="FW2" s="45">
        <v>700000</v>
      </c>
      <c r="FX2" s="45">
        <v>700000</v>
      </c>
      <c r="FY2">
        <v>334</v>
      </c>
      <c r="FZ2">
        <v>54</v>
      </c>
      <c r="GA2">
        <v>55</v>
      </c>
      <c r="GB2">
        <v>109</v>
      </c>
      <c r="GC2">
        <v>-29</v>
      </c>
      <c r="GD2">
        <v>149</v>
      </c>
      <c r="GE2">
        <v>530</v>
      </c>
      <c r="GF2">
        <v>4120</v>
      </c>
      <c r="GG2">
        <v>6.9</v>
      </c>
      <c r="GH2">
        <v>3.2</v>
      </c>
      <c r="GI2">
        <v>10.1</v>
      </c>
      <c r="GJ2" s="42">
        <v>8.4</v>
      </c>
    </row>
    <row r="3" spans="1:192" x14ac:dyDescent="0.45">
      <c r="A3" s="40">
        <v>32134</v>
      </c>
      <c r="B3" t="s">
        <v>119</v>
      </c>
      <c r="D3" t="s">
        <v>120</v>
      </c>
      <c r="E3" t="s">
        <v>120</v>
      </c>
      <c r="F3">
        <v>74</v>
      </c>
      <c r="G3">
        <v>212</v>
      </c>
      <c r="H3">
        <v>2008</v>
      </c>
      <c r="I3">
        <v>3</v>
      </c>
      <c r="J3">
        <v>65</v>
      </c>
      <c r="K3" t="s">
        <v>92</v>
      </c>
      <c r="L3">
        <v>2014</v>
      </c>
      <c r="M3">
        <v>30</v>
      </c>
      <c r="N3">
        <v>4</v>
      </c>
      <c r="O3">
        <v>8474627</v>
      </c>
      <c r="P3" t="s">
        <v>712</v>
      </c>
      <c r="Q3" t="s">
        <v>713</v>
      </c>
      <c r="R3" t="s">
        <v>714</v>
      </c>
      <c r="S3" t="s">
        <v>715</v>
      </c>
      <c r="T3" t="s">
        <v>716</v>
      </c>
      <c r="U3" t="s">
        <v>382</v>
      </c>
      <c r="V3">
        <v>62</v>
      </c>
      <c r="W3">
        <v>3</v>
      </c>
      <c r="X3">
        <v>5</v>
      </c>
      <c r="Y3">
        <v>1</v>
      </c>
      <c r="Z3">
        <v>8</v>
      </c>
      <c r="AA3">
        <v>19</v>
      </c>
      <c r="AB3">
        <v>94</v>
      </c>
      <c r="AC3" s="26">
        <v>0.12903225806451613</v>
      </c>
      <c r="AD3" s="20">
        <v>-20.440366972477065</v>
      </c>
      <c r="AE3" s="20">
        <v>2.9079999999999999</v>
      </c>
      <c r="AF3">
        <v>-8</v>
      </c>
      <c r="AG3">
        <v>-3.2</v>
      </c>
      <c r="AH3">
        <v>14</v>
      </c>
      <c r="AI3">
        <v>952</v>
      </c>
      <c r="AJ3">
        <v>39114</v>
      </c>
      <c r="AK3" s="20">
        <v>651.9</v>
      </c>
      <c r="AL3">
        <v>651.9</v>
      </c>
      <c r="AM3">
        <v>652</v>
      </c>
      <c r="AN3" s="26">
        <v>10.514516129032257</v>
      </c>
      <c r="AO3">
        <v>17.88</v>
      </c>
      <c r="AP3" s="41">
        <v>0.47058823529411764</v>
      </c>
      <c r="AQ3">
        <v>74</v>
      </c>
      <c r="AR3">
        <v>74</v>
      </c>
      <c r="AS3">
        <v>74</v>
      </c>
      <c r="AT3">
        <v>55</v>
      </c>
      <c r="AU3">
        <v>55</v>
      </c>
      <c r="AV3">
        <v>45</v>
      </c>
      <c r="AW3">
        <v>41</v>
      </c>
      <c r="AX3">
        <v>18</v>
      </c>
      <c r="AY3">
        <v>1</v>
      </c>
      <c r="AZ3">
        <v>3</v>
      </c>
      <c r="BA3" s="42">
        <v>4</v>
      </c>
      <c r="BB3">
        <v>4.29</v>
      </c>
      <c r="BC3">
        <v>26.1111</v>
      </c>
      <c r="BD3" s="20">
        <v>38.9</v>
      </c>
      <c r="BE3" s="20">
        <v>112.9</v>
      </c>
      <c r="BF3" s="20">
        <v>10.391164289001381</v>
      </c>
      <c r="BG3">
        <v>165</v>
      </c>
      <c r="BH3">
        <v>178</v>
      </c>
      <c r="BI3">
        <v>181</v>
      </c>
      <c r="BJ3" s="41">
        <v>0.47687861271676302</v>
      </c>
      <c r="BK3">
        <v>55</v>
      </c>
      <c r="BL3">
        <v>55</v>
      </c>
      <c r="BM3">
        <v>76</v>
      </c>
      <c r="BN3" s="42">
        <v>-21</v>
      </c>
      <c r="BO3">
        <v>10</v>
      </c>
      <c r="BP3">
        <v>13</v>
      </c>
      <c r="BQ3">
        <v>14</v>
      </c>
      <c r="BR3">
        <v>21</v>
      </c>
      <c r="BS3" s="41">
        <v>4.5851528384279479E-2</v>
      </c>
      <c r="BT3">
        <v>85</v>
      </c>
      <c r="BU3">
        <v>64</v>
      </c>
      <c r="BV3" s="41">
        <v>0.57046979865771807</v>
      </c>
      <c r="BW3">
        <v>29</v>
      </c>
      <c r="BX3">
        <v>19</v>
      </c>
      <c r="BY3">
        <v>27</v>
      </c>
      <c r="BZ3">
        <v>16</v>
      </c>
      <c r="CA3">
        <v>29</v>
      </c>
      <c r="CB3">
        <v>29</v>
      </c>
      <c r="CC3">
        <v>21</v>
      </c>
      <c r="CD3">
        <v>21</v>
      </c>
      <c r="CE3">
        <v>31</v>
      </c>
      <c r="CF3">
        <v>22</v>
      </c>
      <c r="CG3">
        <v>50</v>
      </c>
      <c r="CH3">
        <v>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</v>
      </c>
      <c r="CW3">
        <v>0</v>
      </c>
      <c r="CX3">
        <v>0</v>
      </c>
      <c r="CY3">
        <v>1</v>
      </c>
      <c r="CZ3">
        <v>9</v>
      </c>
      <c r="DA3">
        <v>8</v>
      </c>
      <c r="DB3">
        <v>1</v>
      </c>
      <c r="DC3">
        <v>0</v>
      </c>
      <c r="DD3">
        <v>8</v>
      </c>
      <c r="DE3">
        <v>3</v>
      </c>
      <c r="DF3">
        <v>2</v>
      </c>
      <c r="DG3">
        <v>23</v>
      </c>
      <c r="DH3">
        <v>7</v>
      </c>
      <c r="DI3">
        <v>9</v>
      </c>
      <c r="DJ3">
        <v>7</v>
      </c>
      <c r="DK3">
        <v>7</v>
      </c>
      <c r="DL3">
        <v>0</v>
      </c>
      <c r="DM3">
        <v>9</v>
      </c>
      <c r="DN3">
        <v>9</v>
      </c>
      <c r="DO3">
        <v>0</v>
      </c>
      <c r="DP3" s="42">
        <v>2</v>
      </c>
      <c r="DQ3" s="20">
        <v>-0.71199999999999997</v>
      </c>
      <c r="DR3">
        <v>7</v>
      </c>
      <c r="DS3">
        <v>0</v>
      </c>
      <c r="DT3">
        <v>0</v>
      </c>
      <c r="DU3">
        <v>0</v>
      </c>
      <c r="DV3">
        <v>0</v>
      </c>
      <c r="DW3">
        <v>537</v>
      </c>
      <c r="DX3">
        <v>596</v>
      </c>
      <c r="DY3">
        <v>384</v>
      </c>
      <c r="DZ3">
        <v>437</v>
      </c>
      <c r="EA3">
        <v>288</v>
      </c>
      <c r="EB3">
        <v>315</v>
      </c>
      <c r="EC3">
        <v>20.239999999999998</v>
      </c>
      <c r="ED3">
        <v>27.05</v>
      </c>
      <c r="EE3">
        <v>17</v>
      </c>
      <c r="EF3">
        <v>33</v>
      </c>
      <c r="EG3" s="41">
        <v>5.9027777777777776E-2</v>
      </c>
      <c r="EH3" s="43">
        <v>0.89523809523809528</v>
      </c>
      <c r="EI3" s="44">
        <v>0.95426587301587307</v>
      </c>
      <c r="EJ3">
        <v>537</v>
      </c>
      <c r="EK3">
        <v>596</v>
      </c>
      <c r="EL3">
        <v>384</v>
      </c>
      <c r="EM3">
        <v>437</v>
      </c>
      <c r="EN3">
        <v>288</v>
      </c>
      <c r="EO3">
        <v>315</v>
      </c>
      <c r="EP3">
        <v>17</v>
      </c>
      <c r="EQ3">
        <v>33</v>
      </c>
      <c r="ER3">
        <v>221</v>
      </c>
      <c r="ES3">
        <v>304</v>
      </c>
      <c r="ET3">
        <v>77</v>
      </c>
      <c r="EU3">
        <v>116</v>
      </c>
      <c r="EV3">
        <v>3</v>
      </c>
      <c r="EW3">
        <v>17</v>
      </c>
      <c r="EX3">
        <v>30</v>
      </c>
      <c r="EY3">
        <v>40</v>
      </c>
      <c r="EZ3">
        <v>-0.7</v>
      </c>
      <c r="FA3">
        <v>0.4</v>
      </c>
      <c r="FB3">
        <v>-0.4</v>
      </c>
      <c r="FC3" s="20">
        <v>7.79</v>
      </c>
      <c r="FD3" s="26">
        <v>0.12564516129032258</v>
      </c>
      <c r="FE3">
        <v>9.8799999999999999E-2</v>
      </c>
      <c r="FF3">
        <v>-0.41</v>
      </c>
      <c r="FG3">
        <v>-0.05</v>
      </c>
      <c r="FH3">
        <v>-0.46</v>
      </c>
      <c r="FL3" s="42">
        <v>90</v>
      </c>
      <c r="FM3" s="20">
        <v>9.8571428571428577</v>
      </c>
      <c r="FN3" s="41">
        <v>1.6129032300000002E-2</v>
      </c>
      <c r="FO3" s="20">
        <v>6.6</v>
      </c>
      <c r="FP3" s="20">
        <v>7.8575999999999997</v>
      </c>
      <c r="FQ3" s="20">
        <v>104.27979751495629</v>
      </c>
      <c r="FR3">
        <v>1</v>
      </c>
      <c r="FS3" t="s">
        <v>455</v>
      </c>
      <c r="FT3">
        <v>57</v>
      </c>
      <c r="FV3" t="s">
        <v>711</v>
      </c>
      <c r="FW3" s="45">
        <v>4700000</v>
      </c>
      <c r="FX3" s="45">
        <v>4700000</v>
      </c>
      <c r="FY3">
        <v>280</v>
      </c>
      <c r="FZ3">
        <v>33</v>
      </c>
      <c r="GA3">
        <v>75</v>
      </c>
      <c r="GB3">
        <v>108</v>
      </c>
      <c r="GC3">
        <v>19</v>
      </c>
      <c r="GD3">
        <v>134</v>
      </c>
      <c r="GE3">
        <v>298</v>
      </c>
      <c r="GF3">
        <v>4109</v>
      </c>
      <c r="GG3">
        <v>4.2</v>
      </c>
      <c r="GH3">
        <v>5.5</v>
      </c>
      <c r="GI3">
        <v>9.6999999999999993</v>
      </c>
      <c r="GJ3" s="42">
        <v>6.6</v>
      </c>
    </row>
    <row r="4" spans="1:192" x14ac:dyDescent="0.45">
      <c r="A4" s="40">
        <v>30059</v>
      </c>
      <c r="B4" t="s">
        <v>212</v>
      </c>
      <c r="C4" t="s">
        <v>213</v>
      </c>
      <c r="D4" t="s">
        <v>91</v>
      </c>
      <c r="E4" t="s">
        <v>91</v>
      </c>
      <c r="F4">
        <v>74</v>
      </c>
      <c r="G4">
        <v>215</v>
      </c>
      <c r="H4">
        <v>2000</v>
      </c>
      <c r="I4">
        <v>1</v>
      </c>
      <c r="J4">
        <v>6</v>
      </c>
      <c r="K4" t="s">
        <v>92</v>
      </c>
      <c r="L4">
        <v>2000</v>
      </c>
      <c r="M4">
        <v>35</v>
      </c>
      <c r="N4">
        <v>17</v>
      </c>
      <c r="O4">
        <v>8468486</v>
      </c>
      <c r="P4" t="s">
        <v>722</v>
      </c>
      <c r="Q4" t="s">
        <v>723</v>
      </c>
      <c r="R4" t="s">
        <v>724</v>
      </c>
      <c r="S4" t="s">
        <v>198</v>
      </c>
      <c r="T4" t="s">
        <v>725</v>
      </c>
      <c r="U4" t="s">
        <v>307</v>
      </c>
      <c r="V4">
        <v>62</v>
      </c>
      <c r="W4">
        <v>13</v>
      </c>
      <c r="X4">
        <v>11</v>
      </c>
      <c r="Y4">
        <v>8</v>
      </c>
      <c r="Z4">
        <v>24</v>
      </c>
      <c r="AA4">
        <v>14</v>
      </c>
      <c r="AB4">
        <v>40</v>
      </c>
      <c r="AC4" s="26">
        <v>0.38709677419354838</v>
      </c>
      <c r="AD4" s="20">
        <v>-11.674810446503791</v>
      </c>
      <c r="AE4" s="20">
        <v>9.8699999999999992</v>
      </c>
      <c r="AF4">
        <v>-3</v>
      </c>
      <c r="AG4">
        <v>-3.7</v>
      </c>
      <c r="AH4">
        <v>82</v>
      </c>
      <c r="AI4">
        <v>1099</v>
      </c>
      <c r="AJ4">
        <v>44707</v>
      </c>
      <c r="AK4" s="20">
        <v>745.11666666666997</v>
      </c>
      <c r="AL4">
        <v>745.13</v>
      </c>
      <c r="AM4">
        <v>745</v>
      </c>
      <c r="AN4" s="26">
        <v>12.018010752688172</v>
      </c>
      <c r="AO4">
        <v>20.52</v>
      </c>
      <c r="AP4" s="41">
        <v>0.70588235294117652</v>
      </c>
      <c r="AQ4">
        <v>133</v>
      </c>
      <c r="AR4">
        <v>133</v>
      </c>
      <c r="AS4">
        <v>133</v>
      </c>
      <c r="AT4">
        <v>107</v>
      </c>
      <c r="AU4">
        <v>107</v>
      </c>
      <c r="AV4">
        <v>82</v>
      </c>
      <c r="AW4">
        <v>79</v>
      </c>
      <c r="AX4">
        <v>41</v>
      </c>
      <c r="AY4">
        <v>5</v>
      </c>
      <c r="AZ4">
        <v>5</v>
      </c>
      <c r="BA4" s="42">
        <v>10</v>
      </c>
      <c r="BB4">
        <v>8.3800000000000008</v>
      </c>
      <c r="BC4">
        <v>32.5732</v>
      </c>
      <c r="BD4" s="20">
        <v>181.6</v>
      </c>
      <c r="BE4" s="20">
        <v>314.60000000000002</v>
      </c>
      <c r="BF4" s="20">
        <v>25.332492316776939</v>
      </c>
      <c r="BG4">
        <v>290</v>
      </c>
      <c r="BH4">
        <v>242</v>
      </c>
      <c r="BI4">
        <v>220</v>
      </c>
      <c r="BJ4" s="41">
        <v>0.56862745098039214</v>
      </c>
      <c r="BK4">
        <v>82</v>
      </c>
      <c r="BL4">
        <v>82</v>
      </c>
      <c r="BM4">
        <v>41</v>
      </c>
      <c r="BN4" s="42">
        <v>41</v>
      </c>
      <c r="BO4">
        <v>25</v>
      </c>
      <c r="BP4">
        <v>25</v>
      </c>
      <c r="BQ4">
        <v>14</v>
      </c>
      <c r="BR4">
        <v>25</v>
      </c>
      <c r="BS4" s="41">
        <v>4.96031746031746E-2</v>
      </c>
      <c r="BT4">
        <v>3</v>
      </c>
      <c r="BU4">
        <v>12</v>
      </c>
      <c r="BV4" s="41">
        <v>0.2</v>
      </c>
      <c r="BW4">
        <v>0</v>
      </c>
      <c r="BX4">
        <v>3</v>
      </c>
      <c r="BY4">
        <v>0</v>
      </c>
      <c r="BZ4">
        <v>4</v>
      </c>
      <c r="CA4">
        <v>3</v>
      </c>
      <c r="CB4">
        <v>5</v>
      </c>
      <c r="CC4">
        <v>1</v>
      </c>
      <c r="CD4">
        <v>5</v>
      </c>
      <c r="CE4">
        <v>0</v>
      </c>
      <c r="CF4">
        <v>2</v>
      </c>
      <c r="CG4">
        <v>3</v>
      </c>
      <c r="CH4">
        <v>8</v>
      </c>
      <c r="CI4">
        <v>0</v>
      </c>
      <c r="CJ4">
        <v>0</v>
      </c>
      <c r="CK4">
        <v>4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5</v>
      </c>
      <c r="CU4">
        <v>1</v>
      </c>
      <c r="CV4">
        <v>5</v>
      </c>
      <c r="CW4">
        <v>0</v>
      </c>
      <c r="CX4">
        <v>0</v>
      </c>
      <c r="CY4">
        <v>3</v>
      </c>
      <c r="CZ4">
        <v>22</v>
      </c>
      <c r="DA4">
        <v>5</v>
      </c>
      <c r="DB4">
        <v>1</v>
      </c>
      <c r="DC4">
        <v>10</v>
      </c>
      <c r="DD4">
        <v>11</v>
      </c>
      <c r="DE4">
        <v>14</v>
      </c>
      <c r="DF4">
        <v>1</v>
      </c>
      <c r="DG4">
        <v>40</v>
      </c>
      <c r="DH4">
        <v>19</v>
      </c>
      <c r="DI4">
        <v>8</v>
      </c>
      <c r="DJ4">
        <v>22</v>
      </c>
      <c r="DK4">
        <v>19</v>
      </c>
      <c r="DL4">
        <v>3</v>
      </c>
      <c r="DM4">
        <v>11</v>
      </c>
      <c r="DN4">
        <v>8</v>
      </c>
      <c r="DO4">
        <v>3</v>
      </c>
      <c r="DP4" s="42">
        <v>-11</v>
      </c>
      <c r="DQ4" s="20">
        <v>-11.432</v>
      </c>
      <c r="DR4">
        <v>11</v>
      </c>
      <c r="DS4">
        <v>4</v>
      </c>
      <c r="DT4">
        <v>0</v>
      </c>
      <c r="DU4">
        <v>3</v>
      </c>
      <c r="DV4">
        <v>1</v>
      </c>
      <c r="DW4">
        <v>758</v>
      </c>
      <c r="DX4">
        <v>641</v>
      </c>
      <c r="DY4">
        <v>559</v>
      </c>
      <c r="DZ4">
        <v>479</v>
      </c>
      <c r="EA4">
        <v>402</v>
      </c>
      <c r="EB4">
        <v>368</v>
      </c>
      <c r="EC4">
        <v>32.18</v>
      </c>
      <c r="ED4">
        <v>27.11</v>
      </c>
      <c r="EE4">
        <v>34</v>
      </c>
      <c r="EF4">
        <v>30</v>
      </c>
      <c r="EG4" s="41">
        <v>8.45771144278607E-2</v>
      </c>
      <c r="EH4" s="43">
        <v>0.91847826086956519</v>
      </c>
      <c r="EI4" s="44">
        <v>1.0030553752974258</v>
      </c>
      <c r="EJ4">
        <v>756</v>
      </c>
      <c r="EK4">
        <v>642</v>
      </c>
      <c r="EL4">
        <v>558</v>
      </c>
      <c r="EM4">
        <v>480</v>
      </c>
      <c r="EN4">
        <v>400</v>
      </c>
      <c r="EO4">
        <v>369</v>
      </c>
      <c r="EP4">
        <v>34</v>
      </c>
      <c r="EQ4">
        <v>29</v>
      </c>
      <c r="ER4">
        <v>329</v>
      </c>
      <c r="ES4">
        <v>298</v>
      </c>
      <c r="ET4">
        <v>127</v>
      </c>
      <c r="EU4">
        <v>110</v>
      </c>
      <c r="EV4">
        <v>25</v>
      </c>
      <c r="EW4">
        <v>11</v>
      </c>
      <c r="EX4">
        <v>72</v>
      </c>
      <c r="EY4">
        <v>62</v>
      </c>
      <c r="EZ4">
        <v>1.8</v>
      </c>
      <c r="FA4">
        <v>0.60000000000000009</v>
      </c>
      <c r="FB4">
        <v>2.4</v>
      </c>
      <c r="FC4" s="20">
        <v>23.66</v>
      </c>
      <c r="FD4" s="26">
        <v>0.38161290322580643</v>
      </c>
      <c r="FE4">
        <v>1.2581</v>
      </c>
      <c r="FF4">
        <v>0.84</v>
      </c>
      <c r="FG4">
        <v>-0.15</v>
      </c>
      <c r="FH4">
        <v>0.68</v>
      </c>
      <c r="FL4" s="42">
        <v>193</v>
      </c>
      <c r="FM4" s="20">
        <v>8.7272727272727266</v>
      </c>
      <c r="FN4" s="41">
        <v>6.9328824100000006E-2</v>
      </c>
      <c r="FO4" s="20">
        <v>15.8</v>
      </c>
      <c r="FP4" s="20">
        <v>21.7136</v>
      </c>
      <c r="FQ4" s="20">
        <v>112.65148363372835</v>
      </c>
      <c r="FR4">
        <v>13</v>
      </c>
      <c r="FS4" t="s">
        <v>111</v>
      </c>
      <c r="FT4">
        <v>159</v>
      </c>
      <c r="FV4" t="s">
        <v>711</v>
      </c>
      <c r="FW4" s="45">
        <v>1000000</v>
      </c>
      <c r="FX4" s="45">
        <v>1000000</v>
      </c>
      <c r="FY4">
        <v>1249</v>
      </c>
      <c r="FZ4">
        <v>327</v>
      </c>
      <c r="GA4">
        <v>380</v>
      </c>
      <c r="GB4">
        <v>707</v>
      </c>
      <c r="GC4">
        <v>66</v>
      </c>
      <c r="GD4">
        <v>1809</v>
      </c>
      <c r="GE4">
        <v>2777</v>
      </c>
      <c r="GF4">
        <v>19535</v>
      </c>
      <c r="GG4">
        <v>57.8</v>
      </c>
      <c r="GH4">
        <v>23.6</v>
      </c>
      <c r="GI4">
        <v>81.400000000000006</v>
      </c>
      <c r="GJ4" s="42">
        <v>15.8</v>
      </c>
    </row>
    <row r="5" spans="1:192" x14ac:dyDescent="0.45">
      <c r="A5" s="40">
        <v>29124</v>
      </c>
      <c r="B5" t="s">
        <v>212</v>
      </c>
      <c r="C5" t="s">
        <v>213</v>
      </c>
      <c r="D5" t="s">
        <v>91</v>
      </c>
      <c r="E5" t="s">
        <v>91</v>
      </c>
      <c r="F5">
        <v>72</v>
      </c>
      <c r="G5">
        <v>195</v>
      </c>
      <c r="K5" t="s">
        <v>92</v>
      </c>
      <c r="L5">
        <v>2003</v>
      </c>
      <c r="M5">
        <v>38</v>
      </c>
      <c r="N5">
        <v>14</v>
      </c>
      <c r="O5">
        <v>8470543</v>
      </c>
      <c r="P5" t="s">
        <v>732</v>
      </c>
      <c r="Q5" t="s">
        <v>733</v>
      </c>
      <c r="R5" t="s">
        <v>734</v>
      </c>
      <c r="S5" t="s">
        <v>209</v>
      </c>
      <c r="T5" t="s">
        <v>725</v>
      </c>
      <c r="U5" t="s">
        <v>153</v>
      </c>
      <c r="V5">
        <v>82</v>
      </c>
      <c r="W5">
        <v>13</v>
      </c>
      <c r="X5">
        <v>16</v>
      </c>
      <c r="Y5">
        <v>9</v>
      </c>
      <c r="Z5">
        <v>29</v>
      </c>
      <c r="AA5">
        <v>11</v>
      </c>
      <c r="AB5">
        <v>71</v>
      </c>
      <c r="AC5" s="26">
        <v>0.35365853658536583</v>
      </c>
      <c r="AD5" s="20">
        <v>-24.800904977375566</v>
      </c>
      <c r="AE5" s="20">
        <v>11.186999999999999</v>
      </c>
      <c r="AF5">
        <v>8</v>
      </c>
      <c r="AG5">
        <v>0.30000000000000004</v>
      </c>
      <c r="AH5">
        <v>35</v>
      </c>
      <c r="AI5">
        <v>1383</v>
      </c>
      <c r="AJ5">
        <v>58776</v>
      </c>
      <c r="AK5" s="20">
        <v>979.6</v>
      </c>
      <c r="AL5">
        <v>979.6</v>
      </c>
      <c r="AM5">
        <v>980</v>
      </c>
      <c r="AN5" s="26">
        <v>11.946341463414635</v>
      </c>
      <c r="AO5">
        <v>20.190000000000001</v>
      </c>
      <c r="AP5" s="41">
        <v>0.74358974358974361</v>
      </c>
      <c r="AQ5">
        <v>133</v>
      </c>
      <c r="AR5">
        <v>133</v>
      </c>
      <c r="AS5">
        <v>133</v>
      </c>
      <c r="AT5">
        <v>105</v>
      </c>
      <c r="AU5">
        <v>105</v>
      </c>
      <c r="AV5">
        <v>81</v>
      </c>
      <c r="AW5">
        <v>78</v>
      </c>
      <c r="AX5">
        <v>39</v>
      </c>
      <c r="AY5">
        <v>5</v>
      </c>
      <c r="AZ5">
        <v>6</v>
      </c>
      <c r="BA5" s="42">
        <v>11</v>
      </c>
      <c r="BB5">
        <v>7.89</v>
      </c>
      <c r="BC5">
        <v>28.530899999999999</v>
      </c>
      <c r="BD5" s="20">
        <v>184</v>
      </c>
      <c r="BE5" s="20">
        <v>317</v>
      </c>
      <c r="BF5" s="20">
        <v>19.416088199265005</v>
      </c>
      <c r="BG5">
        <v>268</v>
      </c>
      <c r="BH5">
        <v>398</v>
      </c>
      <c r="BI5">
        <v>309</v>
      </c>
      <c r="BJ5" s="41">
        <v>0.46447140381282498</v>
      </c>
      <c r="BK5">
        <v>131</v>
      </c>
      <c r="BL5">
        <v>131</v>
      </c>
      <c r="BM5">
        <v>81</v>
      </c>
      <c r="BN5" s="42">
        <v>50</v>
      </c>
      <c r="BO5">
        <v>24</v>
      </c>
      <c r="BP5">
        <v>29</v>
      </c>
      <c r="BQ5">
        <v>38</v>
      </c>
      <c r="BR5">
        <v>30</v>
      </c>
      <c r="BS5" s="41">
        <v>4.2918454935622317E-2</v>
      </c>
      <c r="BT5">
        <v>7</v>
      </c>
      <c r="BU5">
        <v>12</v>
      </c>
      <c r="BV5" s="41">
        <v>0.36842105263157893</v>
      </c>
      <c r="BW5">
        <v>2</v>
      </c>
      <c r="BX5">
        <v>3</v>
      </c>
      <c r="BY5">
        <v>3</v>
      </c>
      <c r="BZ5">
        <v>4</v>
      </c>
      <c r="CA5">
        <v>2</v>
      </c>
      <c r="CB5">
        <v>5</v>
      </c>
      <c r="CC5">
        <v>4</v>
      </c>
      <c r="CD5">
        <v>6</v>
      </c>
      <c r="CE5">
        <v>2</v>
      </c>
      <c r="CF5">
        <v>4</v>
      </c>
      <c r="CG5">
        <v>4</v>
      </c>
      <c r="CH5">
        <v>6</v>
      </c>
      <c r="CI5">
        <v>0</v>
      </c>
      <c r="CJ5">
        <v>0</v>
      </c>
      <c r="CK5">
        <v>4</v>
      </c>
      <c r="CL5">
        <v>2</v>
      </c>
      <c r="CM5">
        <v>0</v>
      </c>
      <c r="CN5">
        <v>0</v>
      </c>
      <c r="CO5">
        <v>0</v>
      </c>
      <c r="CP5">
        <v>2</v>
      </c>
      <c r="CQ5">
        <v>0</v>
      </c>
      <c r="CR5">
        <v>1</v>
      </c>
      <c r="CS5">
        <v>0</v>
      </c>
      <c r="CT5">
        <v>4</v>
      </c>
      <c r="CU5">
        <v>0</v>
      </c>
      <c r="CV5">
        <v>6</v>
      </c>
      <c r="CW5">
        <v>0</v>
      </c>
      <c r="CX5">
        <v>2</v>
      </c>
      <c r="CY5">
        <v>4</v>
      </c>
      <c r="CZ5">
        <v>18</v>
      </c>
      <c r="DA5">
        <v>9</v>
      </c>
      <c r="DB5">
        <v>0</v>
      </c>
      <c r="DC5">
        <v>9</v>
      </c>
      <c r="DD5">
        <v>12</v>
      </c>
      <c r="DE5">
        <v>12</v>
      </c>
      <c r="DF5">
        <v>0</v>
      </c>
      <c r="DG5">
        <v>39</v>
      </c>
      <c r="DH5">
        <v>16</v>
      </c>
      <c r="DI5">
        <v>4</v>
      </c>
      <c r="DJ5">
        <v>15</v>
      </c>
      <c r="DK5">
        <v>14</v>
      </c>
      <c r="DL5">
        <v>1</v>
      </c>
      <c r="DM5">
        <v>5</v>
      </c>
      <c r="DN5">
        <v>4</v>
      </c>
      <c r="DO5">
        <v>1</v>
      </c>
      <c r="DP5" s="42">
        <v>-12</v>
      </c>
      <c r="DQ5" s="20">
        <v>-9.17</v>
      </c>
      <c r="DR5">
        <v>15</v>
      </c>
      <c r="DS5">
        <v>1</v>
      </c>
      <c r="DT5">
        <v>0</v>
      </c>
      <c r="DU5">
        <v>0</v>
      </c>
      <c r="DV5">
        <v>0</v>
      </c>
      <c r="DW5">
        <v>865</v>
      </c>
      <c r="DX5">
        <v>893</v>
      </c>
      <c r="DY5">
        <v>642</v>
      </c>
      <c r="DZ5">
        <v>669</v>
      </c>
      <c r="EA5">
        <v>472</v>
      </c>
      <c r="EB5">
        <v>490</v>
      </c>
      <c r="EC5">
        <v>34.979999999999997</v>
      </c>
      <c r="ED5">
        <v>35.5</v>
      </c>
      <c r="EE5">
        <v>39</v>
      </c>
      <c r="EF5">
        <v>36</v>
      </c>
      <c r="EG5" s="41">
        <v>8.2627118644067798E-2</v>
      </c>
      <c r="EH5" s="43">
        <v>0.92653061224489797</v>
      </c>
      <c r="EI5" s="44">
        <v>1.0091577308889659</v>
      </c>
      <c r="EJ5">
        <v>862</v>
      </c>
      <c r="EK5">
        <v>896</v>
      </c>
      <c r="EL5">
        <v>640</v>
      </c>
      <c r="EM5">
        <v>671</v>
      </c>
      <c r="EN5">
        <v>469</v>
      </c>
      <c r="EO5">
        <v>492</v>
      </c>
      <c r="EP5">
        <v>39</v>
      </c>
      <c r="EQ5">
        <v>36</v>
      </c>
      <c r="ER5">
        <v>435</v>
      </c>
      <c r="ES5">
        <v>418</v>
      </c>
      <c r="ET5">
        <v>148</v>
      </c>
      <c r="EU5">
        <v>152</v>
      </c>
      <c r="EV5">
        <v>19</v>
      </c>
      <c r="EW5">
        <v>18</v>
      </c>
      <c r="EX5">
        <v>101</v>
      </c>
      <c r="EY5">
        <v>77</v>
      </c>
      <c r="EZ5">
        <v>1.6</v>
      </c>
      <c r="FA5">
        <v>1.1000000000000001</v>
      </c>
      <c r="FB5">
        <v>2.6</v>
      </c>
      <c r="FC5" s="20">
        <v>26.77</v>
      </c>
      <c r="FD5" s="26">
        <v>0.32646341463414635</v>
      </c>
      <c r="FE5">
        <v>2.9546000000000001</v>
      </c>
      <c r="FF5">
        <v>0.72</v>
      </c>
      <c r="FG5">
        <v>0.38</v>
      </c>
      <c r="FH5">
        <v>1.1000000000000001</v>
      </c>
      <c r="FI5">
        <v>1</v>
      </c>
      <c r="FJ5">
        <v>0</v>
      </c>
      <c r="FK5">
        <v>0</v>
      </c>
      <c r="FL5" s="42">
        <v>197</v>
      </c>
      <c r="FM5" s="20">
        <v>11.266666666666667</v>
      </c>
      <c r="FN5" s="41">
        <v>4.69314079E-2</v>
      </c>
      <c r="FO5" s="20">
        <v>25.5</v>
      </c>
      <c r="FP5" s="20">
        <v>27.166</v>
      </c>
      <c r="FQ5" s="20">
        <v>107.67660269497753</v>
      </c>
      <c r="FU5" t="s">
        <v>702</v>
      </c>
      <c r="FV5" t="s">
        <v>711</v>
      </c>
      <c r="FW5" s="45">
        <v>2000000</v>
      </c>
      <c r="FX5" s="45">
        <v>2000000</v>
      </c>
      <c r="FY5">
        <v>966</v>
      </c>
      <c r="FZ5">
        <v>263</v>
      </c>
      <c r="GA5">
        <v>346</v>
      </c>
      <c r="GB5">
        <v>609</v>
      </c>
      <c r="GC5">
        <v>191</v>
      </c>
      <c r="GD5">
        <v>723</v>
      </c>
      <c r="GE5">
        <v>2094</v>
      </c>
      <c r="GF5">
        <v>15905</v>
      </c>
      <c r="GG5">
        <v>49.2</v>
      </c>
      <c r="GH5">
        <v>24.5</v>
      </c>
      <c r="GI5">
        <v>73.8</v>
      </c>
      <c r="GJ5" s="42">
        <v>25.5</v>
      </c>
    </row>
    <row r="6" spans="1:192" x14ac:dyDescent="0.45">
      <c r="A6" s="40">
        <v>32910</v>
      </c>
      <c r="B6" t="s">
        <v>735</v>
      </c>
      <c r="C6" t="s">
        <v>145</v>
      </c>
      <c r="D6" t="s">
        <v>91</v>
      </c>
      <c r="E6" t="s">
        <v>91</v>
      </c>
      <c r="F6">
        <v>72</v>
      </c>
      <c r="G6">
        <v>195</v>
      </c>
      <c r="H6">
        <v>2008</v>
      </c>
      <c r="I6">
        <v>3</v>
      </c>
      <c r="J6">
        <v>82</v>
      </c>
      <c r="K6" t="s">
        <v>92</v>
      </c>
      <c r="L6">
        <v>2010</v>
      </c>
      <c r="M6">
        <v>27</v>
      </c>
      <c r="N6">
        <v>8</v>
      </c>
      <c r="O6">
        <v>8474641</v>
      </c>
      <c r="P6" t="s">
        <v>736</v>
      </c>
      <c r="Q6" t="s">
        <v>737</v>
      </c>
      <c r="R6" t="s">
        <v>738</v>
      </c>
      <c r="S6" t="s">
        <v>739</v>
      </c>
      <c r="T6" t="s">
        <v>716</v>
      </c>
      <c r="U6" t="s">
        <v>740</v>
      </c>
      <c r="V6">
        <v>81</v>
      </c>
      <c r="W6">
        <v>24</v>
      </c>
      <c r="X6">
        <v>26</v>
      </c>
      <c r="Y6">
        <v>17</v>
      </c>
      <c r="Z6">
        <v>50</v>
      </c>
      <c r="AA6">
        <v>0</v>
      </c>
      <c r="AB6">
        <v>0</v>
      </c>
      <c r="AC6" s="26">
        <v>0.61728395061728392</v>
      </c>
      <c r="AD6" s="20">
        <v>4.3317865429234317</v>
      </c>
      <c r="AE6" s="20">
        <v>19.87</v>
      </c>
      <c r="AF6">
        <v>11</v>
      </c>
      <c r="AG6">
        <v>-7.5</v>
      </c>
      <c r="AH6">
        <v>20</v>
      </c>
      <c r="AI6">
        <v>1844</v>
      </c>
      <c r="AJ6">
        <v>86436</v>
      </c>
      <c r="AK6" s="20">
        <v>1440.6</v>
      </c>
      <c r="AL6">
        <v>1440.32</v>
      </c>
      <c r="AM6">
        <v>1440</v>
      </c>
      <c r="AN6" s="26">
        <v>17.785185185185185</v>
      </c>
      <c r="AO6">
        <v>29.24</v>
      </c>
      <c r="AP6" s="41">
        <v>0.57471264367816088</v>
      </c>
      <c r="AQ6">
        <v>264</v>
      </c>
      <c r="AR6">
        <v>264</v>
      </c>
      <c r="AS6">
        <v>263</v>
      </c>
      <c r="AT6">
        <v>213</v>
      </c>
      <c r="AU6">
        <v>212</v>
      </c>
      <c r="AV6">
        <v>151</v>
      </c>
      <c r="AW6">
        <v>183</v>
      </c>
      <c r="AX6">
        <v>100</v>
      </c>
      <c r="AY6">
        <v>12</v>
      </c>
      <c r="AZ6">
        <v>14</v>
      </c>
      <c r="BA6" s="42">
        <v>26</v>
      </c>
      <c r="BB6">
        <v>24.41</v>
      </c>
      <c r="BC6">
        <v>25.225200000000001</v>
      </c>
      <c r="BD6" s="20">
        <v>245.2</v>
      </c>
      <c r="BE6" s="20">
        <v>509.2</v>
      </c>
      <c r="BF6" s="20">
        <v>21.211952899355701</v>
      </c>
      <c r="BG6">
        <v>495</v>
      </c>
      <c r="BH6">
        <v>395</v>
      </c>
      <c r="BI6">
        <v>488</v>
      </c>
      <c r="BJ6" s="41">
        <v>0.50356052899287895</v>
      </c>
      <c r="BK6">
        <v>61</v>
      </c>
      <c r="BL6">
        <v>61</v>
      </c>
      <c r="BM6">
        <v>78</v>
      </c>
      <c r="BN6" s="42">
        <v>-17</v>
      </c>
      <c r="BO6">
        <v>61</v>
      </c>
      <c r="BP6">
        <v>29</v>
      </c>
      <c r="BQ6">
        <v>40</v>
      </c>
      <c r="BR6">
        <v>61</v>
      </c>
      <c r="BS6" s="41">
        <v>5.5054151624548735E-2</v>
      </c>
      <c r="BT6">
        <v>508</v>
      </c>
      <c r="BU6">
        <v>547</v>
      </c>
      <c r="BV6" s="41">
        <v>0.48151658767772509</v>
      </c>
      <c r="BW6">
        <v>164</v>
      </c>
      <c r="BX6">
        <v>207</v>
      </c>
      <c r="BY6">
        <v>170</v>
      </c>
      <c r="BZ6">
        <v>166</v>
      </c>
      <c r="CA6">
        <v>174</v>
      </c>
      <c r="CB6">
        <v>174</v>
      </c>
      <c r="CC6">
        <v>153</v>
      </c>
      <c r="CD6">
        <v>156</v>
      </c>
      <c r="CE6">
        <v>188</v>
      </c>
      <c r="CF6">
        <v>199</v>
      </c>
      <c r="CG6">
        <v>312</v>
      </c>
      <c r="CH6">
        <v>330</v>
      </c>
      <c r="CI6">
        <v>0</v>
      </c>
      <c r="CJ6">
        <v>1</v>
      </c>
      <c r="CK6">
        <v>7</v>
      </c>
      <c r="CL6">
        <v>8</v>
      </c>
      <c r="CM6">
        <v>2</v>
      </c>
      <c r="CN6">
        <v>0</v>
      </c>
      <c r="CO6">
        <v>0</v>
      </c>
      <c r="CP6">
        <v>5</v>
      </c>
      <c r="CQ6">
        <v>1</v>
      </c>
      <c r="CR6">
        <v>1</v>
      </c>
      <c r="CS6">
        <v>6</v>
      </c>
      <c r="CT6">
        <v>2</v>
      </c>
      <c r="CU6">
        <v>1</v>
      </c>
      <c r="CV6">
        <v>8</v>
      </c>
      <c r="CW6">
        <v>1</v>
      </c>
      <c r="CX6">
        <v>5</v>
      </c>
      <c r="CY6">
        <v>3</v>
      </c>
      <c r="CZ6">
        <v>52</v>
      </c>
      <c r="DA6">
        <v>27</v>
      </c>
      <c r="DB6">
        <v>2</v>
      </c>
      <c r="DC6">
        <v>7</v>
      </c>
      <c r="DD6">
        <v>32</v>
      </c>
      <c r="DE6">
        <v>22</v>
      </c>
      <c r="DF6">
        <v>4</v>
      </c>
      <c r="DG6">
        <v>57</v>
      </c>
      <c r="DH6">
        <v>10</v>
      </c>
      <c r="DI6">
        <v>9</v>
      </c>
      <c r="DJ6">
        <v>9</v>
      </c>
      <c r="DK6">
        <v>9</v>
      </c>
      <c r="DL6">
        <v>0</v>
      </c>
      <c r="DM6">
        <v>10</v>
      </c>
      <c r="DN6">
        <v>10</v>
      </c>
      <c r="DO6">
        <v>0</v>
      </c>
      <c r="DP6" s="42">
        <v>-1</v>
      </c>
      <c r="DQ6" s="20">
        <v>-5.8000000000000003E-2</v>
      </c>
      <c r="DR6">
        <v>10</v>
      </c>
      <c r="DS6">
        <v>0</v>
      </c>
      <c r="DT6">
        <v>0</v>
      </c>
      <c r="DU6">
        <v>0</v>
      </c>
      <c r="DV6">
        <v>0</v>
      </c>
      <c r="DW6">
        <v>1446</v>
      </c>
      <c r="DX6">
        <v>1391</v>
      </c>
      <c r="DY6">
        <v>1105</v>
      </c>
      <c r="DZ6">
        <v>1047</v>
      </c>
      <c r="EA6">
        <v>776</v>
      </c>
      <c r="EB6">
        <v>749</v>
      </c>
      <c r="EC6">
        <v>86.99</v>
      </c>
      <c r="ED6">
        <v>73.489999999999995</v>
      </c>
      <c r="EE6">
        <v>87</v>
      </c>
      <c r="EF6">
        <v>58</v>
      </c>
      <c r="EG6" s="41">
        <v>0.11211340206185567</v>
      </c>
      <c r="EH6" s="43">
        <v>0.92256341789052065</v>
      </c>
      <c r="EI6" s="44">
        <v>1.0346768199523764</v>
      </c>
      <c r="EJ6">
        <v>1447</v>
      </c>
      <c r="EK6">
        <v>1393</v>
      </c>
      <c r="EL6">
        <v>1105</v>
      </c>
      <c r="EM6">
        <v>1048</v>
      </c>
      <c r="EN6">
        <v>773</v>
      </c>
      <c r="EO6">
        <v>749</v>
      </c>
      <c r="EP6">
        <v>86</v>
      </c>
      <c r="EQ6">
        <v>58</v>
      </c>
      <c r="ER6">
        <v>736</v>
      </c>
      <c r="ES6">
        <v>716</v>
      </c>
      <c r="ET6">
        <v>313</v>
      </c>
      <c r="EU6">
        <v>277</v>
      </c>
      <c r="EV6">
        <v>59</v>
      </c>
      <c r="EW6">
        <v>27</v>
      </c>
      <c r="EX6">
        <v>87</v>
      </c>
      <c r="EY6">
        <v>69</v>
      </c>
      <c r="EZ6">
        <v>3.7</v>
      </c>
      <c r="FA6">
        <v>2.1</v>
      </c>
      <c r="FB6">
        <v>5.7</v>
      </c>
      <c r="FC6" s="20">
        <v>47.66</v>
      </c>
      <c r="FD6" s="26">
        <v>0.58839506172839506</v>
      </c>
      <c r="FE6">
        <v>7.3563999999999998</v>
      </c>
      <c r="FF6">
        <v>0.59</v>
      </c>
      <c r="FG6">
        <v>-0.02</v>
      </c>
      <c r="FH6">
        <v>0.57000000000000006</v>
      </c>
      <c r="FI6">
        <v>5</v>
      </c>
      <c r="FJ6">
        <v>1</v>
      </c>
      <c r="FK6">
        <v>1</v>
      </c>
      <c r="FL6" s="42">
        <v>142</v>
      </c>
      <c r="FM6" s="20">
        <v>10.1</v>
      </c>
      <c r="FN6" s="41">
        <v>0.1935425627</v>
      </c>
      <c r="FO6" s="20">
        <v>48</v>
      </c>
      <c r="FP6" s="20">
        <v>49.988399999999999</v>
      </c>
      <c r="FQ6" s="20">
        <v>118.18207065096645</v>
      </c>
      <c r="FV6" t="s">
        <v>711</v>
      </c>
      <c r="FW6" s="45">
        <v>5000000</v>
      </c>
      <c r="FX6" s="45">
        <v>4000000</v>
      </c>
      <c r="FY6">
        <v>512</v>
      </c>
      <c r="FZ6">
        <v>142</v>
      </c>
      <c r="GA6">
        <v>151</v>
      </c>
      <c r="GB6">
        <v>293</v>
      </c>
      <c r="GC6">
        <v>4</v>
      </c>
      <c r="GD6">
        <v>158</v>
      </c>
      <c r="GE6">
        <v>917</v>
      </c>
      <c r="GF6">
        <v>9364</v>
      </c>
      <c r="GG6">
        <v>22.2</v>
      </c>
      <c r="GH6">
        <v>13.1</v>
      </c>
      <c r="GI6">
        <v>35.299999999999997</v>
      </c>
      <c r="GJ6" s="42">
        <v>48</v>
      </c>
    </row>
    <row r="7" spans="1:192" x14ac:dyDescent="0.45">
      <c r="A7" s="40">
        <v>33291</v>
      </c>
      <c r="B7" t="s">
        <v>752</v>
      </c>
      <c r="C7" t="s">
        <v>163</v>
      </c>
      <c r="D7" t="s">
        <v>91</v>
      </c>
      <c r="E7" t="s">
        <v>91</v>
      </c>
      <c r="F7">
        <v>74</v>
      </c>
      <c r="G7">
        <v>205</v>
      </c>
      <c r="H7">
        <v>2009</v>
      </c>
      <c r="I7">
        <v>6</v>
      </c>
      <c r="J7">
        <v>159</v>
      </c>
      <c r="K7" t="s">
        <v>92</v>
      </c>
      <c r="L7">
        <v>2014</v>
      </c>
      <c r="M7">
        <v>26</v>
      </c>
      <c r="N7">
        <v>4</v>
      </c>
      <c r="O7">
        <v>8475310</v>
      </c>
      <c r="P7" t="s">
        <v>753</v>
      </c>
      <c r="Q7" t="s">
        <v>754</v>
      </c>
      <c r="R7" t="s">
        <v>755</v>
      </c>
      <c r="S7" t="s">
        <v>385</v>
      </c>
      <c r="T7" t="s">
        <v>725</v>
      </c>
      <c r="U7" t="s">
        <v>351</v>
      </c>
      <c r="V7">
        <v>7</v>
      </c>
      <c r="W7">
        <v>0</v>
      </c>
      <c r="X7">
        <v>2</v>
      </c>
      <c r="Y7">
        <v>2</v>
      </c>
      <c r="Z7">
        <v>2</v>
      </c>
      <c r="AA7">
        <v>22</v>
      </c>
      <c r="AB7">
        <v>77</v>
      </c>
      <c r="AC7" s="26">
        <v>0.2857142857142857</v>
      </c>
      <c r="AD7" s="20">
        <v>0.40217391304347827</v>
      </c>
      <c r="AE7" s="20">
        <v>0.61299999999999999</v>
      </c>
      <c r="AF7">
        <v>3</v>
      </c>
      <c r="AG7">
        <v>1.7000000000000002</v>
      </c>
      <c r="AH7">
        <v>11</v>
      </c>
      <c r="AI7">
        <v>88</v>
      </c>
      <c r="AJ7">
        <v>3403</v>
      </c>
      <c r="AK7" s="20">
        <v>56.716666666667003</v>
      </c>
      <c r="AL7">
        <v>56.72</v>
      </c>
      <c r="AM7">
        <v>57</v>
      </c>
      <c r="AN7" s="26">
        <v>8.1023809523809529</v>
      </c>
      <c r="AO7">
        <v>13.85</v>
      </c>
      <c r="AP7" s="41">
        <v>0.66666666666666663</v>
      </c>
      <c r="AQ7">
        <v>22</v>
      </c>
      <c r="AR7">
        <v>22</v>
      </c>
      <c r="AS7">
        <v>22</v>
      </c>
      <c r="AT7">
        <v>16</v>
      </c>
      <c r="AU7">
        <v>16</v>
      </c>
      <c r="AV7">
        <v>11</v>
      </c>
      <c r="AW7">
        <v>15</v>
      </c>
      <c r="AX7">
        <v>10</v>
      </c>
      <c r="AY7">
        <v>1</v>
      </c>
      <c r="AZ7">
        <v>3</v>
      </c>
      <c r="BA7" s="42">
        <v>4</v>
      </c>
      <c r="BB7">
        <v>1.59</v>
      </c>
      <c r="BC7">
        <v>24.090900000000001</v>
      </c>
      <c r="BD7" s="20">
        <v>32.700000000000003</v>
      </c>
      <c r="BE7" s="20">
        <v>54.7</v>
      </c>
      <c r="BF7" s="20">
        <v>57.863187588152336</v>
      </c>
      <c r="BG7">
        <v>12</v>
      </c>
      <c r="BH7">
        <v>20</v>
      </c>
      <c r="BI7">
        <v>12</v>
      </c>
      <c r="BJ7" s="41">
        <v>0.5</v>
      </c>
      <c r="BK7">
        <v>8</v>
      </c>
      <c r="BL7">
        <v>8</v>
      </c>
      <c r="BM7">
        <v>4</v>
      </c>
      <c r="BN7" s="42">
        <v>4</v>
      </c>
      <c r="BO7">
        <v>5</v>
      </c>
      <c r="BP7">
        <v>2</v>
      </c>
      <c r="BQ7">
        <v>3</v>
      </c>
      <c r="BR7">
        <v>1</v>
      </c>
      <c r="BS7" s="41">
        <v>3.125E-2</v>
      </c>
      <c r="BT7">
        <v>0</v>
      </c>
      <c r="BU7">
        <v>1</v>
      </c>
      <c r="BV7" s="41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5</v>
      </c>
      <c r="DA7">
        <v>2</v>
      </c>
      <c r="DB7">
        <v>2</v>
      </c>
      <c r="DC7">
        <v>0</v>
      </c>
      <c r="DD7">
        <v>0</v>
      </c>
      <c r="DE7">
        <v>0</v>
      </c>
      <c r="DF7">
        <v>0</v>
      </c>
      <c r="DG7">
        <v>7</v>
      </c>
      <c r="DH7">
        <v>4</v>
      </c>
      <c r="DI7">
        <v>1</v>
      </c>
      <c r="DJ7">
        <v>4</v>
      </c>
      <c r="DK7">
        <v>3</v>
      </c>
      <c r="DL7">
        <v>1</v>
      </c>
      <c r="DM7">
        <v>2</v>
      </c>
      <c r="DN7">
        <v>1</v>
      </c>
      <c r="DO7">
        <v>1</v>
      </c>
      <c r="DP7" s="42">
        <v>-3</v>
      </c>
      <c r="DQ7" s="20">
        <v>-2.0390000000000001</v>
      </c>
      <c r="DR7">
        <v>3</v>
      </c>
      <c r="DS7">
        <v>1</v>
      </c>
      <c r="DT7">
        <v>0</v>
      </c>
      <c r="DU7">
        <v>0</v>
      </c>
      <c r="DV7">
        <v>0</v>
      </c>
      <c r="DW7">
        <v>55</v>
      </c>
      <c r="DX7">
        <v>37</v>
      </c>
      <c r="DY7">
        <v>45</v>
      </c>
      <c r="DZ7">
        <v>31</v>
      </c>
      <c r="EA7">
        <v>34</v>
      </c>
      <c r="EB7">
        <v>23</v>
      </c>
      <c r="EC7">
        <v>4.01</v>
      </c>
      <c r="ED7">
        <v>1.77</v>
      </c>
      <c r="EE7">
        <v>3</v>
      </c>
      <c r="EF7">
        <v>0</v>
      </c>
      <c r="EG7" s="41">
        <v>8.8235294117647065E-2</v>
      </c>
      <c r="EH7" s="43">
        <v>1</v>
      </c>
      <c r="EI7" s="44">
        <v>1.088235294117647</v>
      </c>
      <c r="EJ7">
        <v>55</v>
      </c>
      <c r="EK7">
        <v>38</v>
      </c>
      <c r="EL7">
        <v>45</v>
      </c>
      <c r="EM7">
        <v>31</v>
      </c>
      <c r="EN7">
        <v>34</v>
      </c>
      <c r="EO7">
        <v>23</v>
      </c>
      <c r="EP7">
        <v>3</v>
      </c>
      <c r="EQ7">
        <v>0</v>
      </c>
      <c r="ER7">
        <v>29</v>
      </c>
      <c r="ES7">
        <v>20</v>
      </c>
      <c r="ET7">
        <v>18</v>
      </c>
      <c r="EU7">
        <v>8</v>
      </c>
      <c r="EV7">
        <v>2</v>
      </c>
      <c r="EW7">
        <v>0</v>
      </c>
      <c r="EX7">
        <v>6</v>
      </c>
      <c r="EY7">
        <v>4</v>
      </c>
      <c r="EZ7">
        <v>0.1</v>
      </c>
      <c r="FA7">
        <v>0.2</v>
      </c>
      <c r="FB7">
        <v>0.2</v>
      </c>
      <c r="FC7" s="20">
        <v>3.02</v>
      </c>
      <c r="FD7" s="26">
        <v>0.43142857142857144</v>
      </c>
      <c r="FE7">
        <v>1.3800000000000002E-2</v>
      </c>
      <c r="FF7">
        <v>0</v>
      </c>
      <c r="FG7">
        <v>0</v>
      </c>
      <c r="FH7">
        <v>0</v>
      </c>
      <c r="FL7" s="42">
        <v>21</v>
      </c>
      <c r="FM7" s="20">
        <v>3.6666666666666665</v>
      </c>
      <c r="FN7" s="41">
        <v>0</v>
      </c>
      <c r="FO7" s="20">
        <v>0.89999999999999991</v>
      </c>
      <c r="FP7" s="20">
        <v>1.5922000000000001</v>
      </c>
      <c r="FQ7" s="20">
        <v>97.320169252468276</v>
      </c>
      <c r="FV7" t="s">
        <v>711</v>
      </c>
      <c r="FW7" s="45">
        <v>700000</v>
      </c>
      <c r="FX7" s="45">
        <v>700000</v>
      </c>
      <c r="FY7">
        <v>99</v>
      </c>
      <c r="FZ7">
        <v>10</v>
      </c>
      <c r="GA7">
        <v>13</v>
      </c>
      <c r="GB7">
        <v>23</v>
      </c>
      <c r="GC7">
        <v>-1</v>
      </c>
      <c r="GD7">
        <v>131</v>
      </c>
      <c r="GE7">
        <v>121</v>
      </c>
      <c r="GF7">
        <v>1073</v>
      </c>
      <c r="GG7">
        <v>0.7</v>
      </c>
      <c r="GH7">
        <v>1</v>
      </c>
      <c r="GI7">
        <v>1.6</v>
      </c>
      <c r="GJ7" s="42">
        <v>0.89999999999999991</v>
      </c>
    </row>
    <row r="8" spans="1:192" x14ac:dyDescent="0.45">
      <c r="A8" s="40">
        <v>29863</v>
      </c>
      <c r="B8" t="s">
        <v>762</v>
      </c>
      <c r="C8" t="s">
        <v>145</v>
      </c>
      <c r="D8" t="s">
        <v>91</v>
      </c>
      <c r="E8" t="s">
        <v>91</v>
      </c>
      <c r="F8">
        <v>73</v>
      </c>
      <c r="G8">
        <v>188</v>
      </c>
      <c r="H8">
        <v>2000</v>
      </c>
      <c r="I8">
        <v>1</v>
      </c>
      <c r="J8">
        <v>28</v>
      </c>
      <c r="K8" t="s">
        <v>202</v>
      </c>
      <c r="L8">
        <v>2000</v>
      </c>
      <c r="M8">
        <v>36</v>
      </c>
      <c r="N8">
        <v>17</v>
      </c>
      <c r="O8">
        <v>8468508</v>
      </c>
      <c r="P8" t="s">
        <v>763</v>
      </c>
      <c r="Q8" t="s">
        <v>764</v>
      </c>
      <c r="R8" t="s">
        <v>765</v>
      </c>
      <c r="S8" t="s">
        <v>766</v>
      </c>
      <c r="T8" t="s">
        <v>710</v>
      </c>
      <c r="U8" t="s">
        <v>343</v>
      </c>
      <c r="V8">
        <v>82</v>
      </c>
      <c r="W8">
        <v>16</v>
      </c>
      <c r="X8">
        <v>35</v>
      </c>
      <c r="Y8">
        <v>20</v>
      </c>
      <c r="Z8">
        <v>51</v>
      </c>
      <c r="AA8">
        <v>3</v>
      </c>
      <c r="AB8">
        <v>14</v>
      </c>
      <c r="AC8" s="26">
        <v>0.62195121951219512</v>
      </c>
      <c r="AD8" s="20">
        <v>-0.78148148148147811</v>
      </c>
      <c r="AE8" s="20">
        <v>18.122</v>
      </c>
      <c r="AF8">
        <v>-9</v>
      </c>
      <c r="AG8">
        <v>0.7</v>
      </c>
      <c r="AH8">
        <v>56</v>
      </c>
      <c r="AI8">
        <v>1796</v>
      </c>
      <c r="AJ8">
        <v>81613</v>
      </c>
      <c r="AK8" s="20">
        <v>1360.2166666666999</v>
      </c>
      <c r="AL8">
        <v>1360.22</v>
      </c>
      <c r="AM8">
        <v>1360</v>
      </c>
      <c r="AN8" s="26">
        <v>16.588008130081302</v>
      </c>
      <c r="AO8">
        <v>27.69</v>
      </c>
      <c r="AP8" s="41">
        <v>0.73913043478260865</v>
      </c>
      <c r="AQ8">
        <v>357</v>
      </c>
      <c r="AR8">
        <v>357</v>
      </c>
      <c r="AS8">
        <v>357</v>
      </c>
      <c r="AT8">
        <v>274</v>
      </c>
      <c r="AU8">
        <v>274</v>
      </c>
      <c r="AV8">
        <v>198</v>
      </c>
      <c r="AW8">
        <v>183</v>
      </c>
      <c r="AX8">
        <v>84</v>
      </c>
      <c r="AY8">
        <v>10</v>
      </c>
      <c r="AZ8">
        <v>16</v>
      </c>
      <c r="BA8" s="42">
        <v>26</v>
      </c>
      <c r="BB8">
        <v>20.5</v>
      </c>
      <c r="BC8">
        <v>34.802999999999997</v>
      </c>
      <c r="BD8" s="20">
        <v>425.2</v>
      </c>
      <c r="BE8" s="20">
        <v>782.2</v>
      </c>
      <c r="BF8" s="20">
        <v>34.503242122597811</v>
      </c>
      <c r="BG8">
        <v>571</v>
      </c>
      <c r="BH8">
        <v>459</v>
      </c>
      <c r="BI8">
        <v>345</v>
      </c>
      <c r="BJ8" s="41">
        <v>0.6233624454148472</v>
      </c>
      <c r="BK8">
        <v>79</v>
      </c>
      <c r="BL8">
        <v>79</v>
      </c>
      <c r="BM8">
        <v>146</v>
      </c>
      <c r="BN8" s="42">
        <v>-67</v>
      </c>
      <c r="BO8">
        <v>76</v>
      </c>
      <c r="BP8">
        <v>85</v>
      </c>
      <c r="BQ8">
        <v>46</v>
      </c>
      <c r="BR8">
        <v>42</v>
      </c>
      <c r="BS8" s="41">
        <v>4.8165137614678902E-2</v>
      </c>
      <c r="BT8">
        <v>52</v>
      </c>
      <c r="BU8">
        <v>64</v>
      </c>
      <c r="BV8" s="41">
        <v>0.44827586206896552</v>
      </c>
      <c r="BW8">
        <v>10</v>
      </c>
      <c r="BX8">
        <v>16</v>
      </c>
      <c r="BY8">
        <v>9</v>
      </c>
      <c r="BZ8">
        <v>18</v>
      </c>
      <c r="CA8">
        <v>33</v>
      </c>
      <c r="CB8">
        <v>30</v>
      </c>
      <c r="CC8">
        <v>14</v>
      </c>
      <c r="CD8">
        <v>19</v>
      </c>
      <c r="CE8">
        <v>15</v>
      </c>
      <c r="CF8">
        <v>13</v>
      </c>
      <c r="CG8">
        <v>34</v>
      </c>
      <c r="CH8">
        <v>45</v>
      </c>
      <c r="CI8">
        <v>0</v>
      </c>
      <c r="CJ8">
        <v>0</v>
      </c>
      <c r="CK8">
        <v>5</v>
      </c>
      <c r="CL8">
        <v>2</v>
      </c>
      <c r="CM8">
        <v>2</v>
      </c>
      <c r="CN8">
        <v>0</v>
      </c>
      <c r="CO8">
        <v>0</v>
      </c>
      <c r="CP8">
        <v>2</v>
      </c>
      <c r="CQ8">
        <v>1</v>
      </c>
      <c r="CR8">
        <v>2</v>
      </c>
      <c r="CS8">
        <v>0</v>
      </c>
      <c r="CT8">
        <v>2</v>
      </c>
      <c r="CU8">
        <v>0</v>
      </c>
      <c r="CV8">
        <v>9</v>
      </c>
      <c r="CW8">
        <v>1</v>
      </c>
      <c r="CX8">
        <v>1</v>
      </c>
      <c r="CY8">
        <v>7</v>
      </c>
      <c r="CZ8">
        <v>67</v>
      </c>
      <c r="DA8">
        <v>13</v>
      </c>
      <c r="DB8">
        <v>7</v>
      </c>
      <c r="DC8">
        <v>23</v>
      </c>
      <c r="DD8">
        <v>45</v>
      </c>
      <c r="DE8">
        <v>19</v>
      </c>
      <c r="DF8">
        <v>2</v>
      </c>
      <c r="DG8">
        <v>89</v>
      </c>
      <c r="DH8">
        <v>21</v>
      </c>
      <c r="DI8">
        <v>11</v>
      </c>
      <c r="DJ8">
        <v>22</v>
      </c>
      <c r="DK8">
        <v>20</v>
      </c>
      <c r="DL8">
        <v>2</v>
      </c>
      <c r="DM8">
        <v>12</v>
      </c>
      <c r="DN8">
        <v>10</v>
      </c>
      <c r="DO8">
        <v>2</v>
      </c>
      <c r="DP8" s="42">
        <v>-10</v>
      </c>
      <c r="DQ8" s="20">
        <v>-7.5750000000000002</v>
      </c>
      <c r="DR8">
        <v>18</v>
      </c>
      <c r="DS8">
        <v>2</v>
      </c>
      <c r="DT8">
        <v>0</v>
      </c>
      <c r="DU8">
        <v>1</v>
      </c>
      <c r="DV8">
        <v>0</v>
      </c>
      <c r="DW8">
        <v>1617</v>
      </c>
      <c r="DX8">
        <v>1082</v>
      </c>
      <c r="DY8">
        <v>1184</v>
      </c>
      <c r="DZ8">
        <v>830</v>
      </c>
      <c r="EA8">
        <v>813</v>
      </c>
      <c r="EB8">
        <v>607</v>
      </c>
      <c r="EC8">
        <v>82.05</v>
      </c>
      <c r="ED8">
        <v>52.33</v>
      </c>
      <c r="EE8">
        <v>69</v>
      </c>
      <c r="EF8">
        <v>61</v>
      </c>
      <c r="EG8" s="41">
        <v>8.4870848708487087E-2</v>
      </c>
      <c r="EH8" s="43">
        <v>0.89950576606260291</v>
      </c>
      <c r="EI8" s="44">
        <v>0.98437661477108995</v>
      </c>
      <c r="EJ8">
        <v>1615</v>
      </c>
      <c r="EK8">
        <v>1082</v>
      </c>
      <c r="EL8">
        <v>1185</v>
      </c>
      <c r="EM8">
        <v>831</v>
      </c>
      <c r="EN8">
        <v>815</v>
      </c>
      <c r="EO8">
        <v>608</v>
      </c>
      <c r="EP8">
        <v>69</v>
      </c>
      <c r="EQ8">
        <v>61</v>
      </c>
      <c r="ER8">
        <v>791</v>
      </c>
      <c r="ES8">
        <v>527</v>
      </c>
      <c r="ET8">
        <v>313</v>
      </c>
      <c r="EU8">
        <v>204</v>
      </c>
      <c r="EV8">
        <v>40</v>
      </c>
      <c r="EW8">
        <v>34</v>
      </c>
      <c r="EX8">
        <v>79</v>
      </c>
      <c r="EY8">
        <v>88</v>
      </c>
      <c r="EZ8">
        <v>3</v>
      </c>
      <c r="FA8">
        <v>1.4</v>
      </c>
      <c r="FB8">
        <v>4.4000000000000004</v>
      </c>
      <c r="FC8" s="20">
        <v>60.83</v>
      </c>
      <c r="FD8" s="26">
        <v>0.74182926829268292</v>
      </c>
      <c r="FE8">
        <v>5.5458999999999996</v>
      </c>
      <c r="FF8">
        <v>0.77</v>
      </c>
      <c r="FG8">
        <v>0.05</v>
      </c>
      <c r="FH8">
        <v>0.82</v>
      </c>
      <c r="FI8">
        <v>2</v>
      </c>
      <c r="FJ8">
        <v>0</v>
      </c>
      <c r="FK8">
        <v>0</v>
      </c>
      <c r="FL8" s="42">
        <v>179</v>
      </c>
      <c r="FM8" s="20">
        <v>6.9444444444444446</v>
      </c>
      <c r="FN8" s="41">
        <v>7.6555023900000005E-2</v>
      </c>
      <c r="FO8" s="20">
        <v>45.4</v>
      </c>
      <c r="FP8" s="20">
        <v>49.484999999999999</v>
      </c>
      <c r="FQ8" s="20">
        <v>119.05427063269177</v>
      </c>
      <c r="FU8" t="s">
        <v>731</v>
      </c>
      <c r="FV8" t="s">
        <v>711</v>
      </c>
      <c r="FW8" s="45">
        <v>5000000</v>
      </c>
      <c r="FX8" s="45">
        <v>4500000</v>
      </c>
      <c r="FY8">
        <v>1162</v>
      </c>
      <c r="FZ8">
        <v>289</v>
      </c>
      <c r="GA8">
        <v>444</v>
      </c>
      <c r="GB8">
        <v>733</v>
      </c>
      <c r="GC8">
        <v>112</v>
      </c>
      <c r="GD8">
        <v>716</v>
      </c>
      <c r="GE8">
        <v>3011</v>
      </c>
      <c r="GF8">
        <v>19634</v>
      </c>
      <c r="GG8">
        <v>54.6</v>
      </c>
      <c r="GH8">
        <v>27.6</v>
      </c>
      <c r="GI8">
        <v>82.2</v>
      </c>
      <c r="GJ8" s="42">
        <v>45.4</v>
      </c>
    </row>
    <row r="9" spans="1:192" x14ac:dyDescent="0.45">
      <c r="A9" s="40">
        <v>32360</v>
      </c>
      <c r="B9" t="s">
        <v>207</v>
      </c>
      <c r="C9" t="s">
        <v>208</v>
      </c>
      <c r="D9" t="s">
        <v>91</v>
      </c>
      <c r="E9" t="s">
        <v>91</v>
      </c>
      <c r="F9">
        <v>74</v>
      </c>
      <c r="G9">
        <v>206</v>
      </c>
      <c r="H9">
        <v>2008</v>
      </c>
      <c r="I9">
        <v>4</v>
      </c>
      <c r="J9">
        <v>111</v>
      </c>
      <c r="K9" t="s">
        <v>202</v>
      </c>
      <c r="L9">
        <v>2010</v>
      </c>
      <c r="M9">
        <v>29</v>
      </c>
      <c r="N9">
        <v>8</v>
      </c>
      <c r="O9">
        <v>8474668</v>
      </c>
      <c r="P9" t="s">
        <v>775</v>
      </c>
      <c r="Q9" t="s">
        <v>776</v>
      </c>
      <c r="R9" t="s">
        <v>777</v>
      </c>
      <c r="S9" t="s">
        <v>778</v>
      </c>
      <c r="T9" t="s">
        <v>710</v>
      </c>
      <c r="U9" t="s">
        <v>382</v>
      </c>
      <c r="V9">
        <v>46</v>
      </c>
      <c r="W9">
        <v>4</v>
      </c>
      <c r="X9">
        <v>4</v>
      </c>
      <c r="Y9">
        <v>3</v>
      </c>
      <c r="Z9">
        <v>8</v>
      </c>
      <c r="AA9">
        <v>18</v>
      </c>
      <c r="AB9">
        <v>94</v>
      </c>
      <c r="AC9" s="26">
        <v>0.17391304347826086</v>
      </c>
      <c r="AD9" s="20">
        <v>-3.8218829516539436</v>
      </c>
      <c r="AE9" s="20">
        <v>3.1269999999999998</v>
      </c>
      <c r="AF9">
        <v>-7</v>
      </c>
      <c r="AG9">
        <v>-5.6</v>
      </c>
      <c r="AH9">
        <v>21</v>
      </c>
      <c r="AI9">
        <v>708</v>
      </c>
      <c r="AJ9">
        <v>29180</v>
      </c>
      <c r="AK9" s="20">
        <v>486.33333333333002</v>
      </c>
      <c r="AL9">
        <v>486.33</v>
      </c>
      <c r="AM9">
        <v>486</v>
      </c>
      <c r="AN9" s="26">
        <v>10.572463768115941</v>
      </c>
      <c r="AO9">
        <v>18.03</v>
      </c>
      <c r="AP9" s="41">
        <v>0.8</v>
      </c>
      <c r="AQ9">
        <v>69</v>
      </c>
      <c r="AR9">
        <v>69</v>
      </c>
      <c r="AS9">
        <v>69</v>
      </c>
      <c r="AT9">
        <v>56</v>
      </c>
      <c r="AU9">
        <v>56</v>
      </c>
      <c r="AV9">
        <v>44</v>
      </c>
      <c r="AW9">
        <v>37</v>
      </c>
      <c r="AX9">
        <v>14</v>
      </c>
      <c r="AY9">
        <v>0</v>
      </c>
      <c r="AZ9">
        <v>1</v>
      </c>
      <c r="BA9" s="42">
        <v>1</v>
      </c>
      <c r="BB9">
        <v>3.78</v>
      </c>
      <c r="BC9">
        <v>32.681800000000003</v>
      </c>
      <c r="BD9" s="20">
        <v>125.7</v>
      </c>
      <c r="BE9" s="20">
        <v>194.7</v>
      </c>
      <c r="BF9" s="20">
        <v>24.020726667077909</v>
      </c>
      <c r="BG9">
        <v>154</v>
      </c>
      <c r="BH9">
        <v>144</v>
      </c>
      <c r="BI9">
        <v>118</v>
      </c>
      <c r="BJ9" s="41">
        <v>0.56617647058823528</v>
      </c>
      <c r="BK9">
        <v>77</v>
      </c>
      <c r="BL9">
        <v>77</v>
      </c>
      <c r="BM9">
        <v>54</v>
      </c>
      <c r="BN9" s="42">
        <v>23</v>
      </c>
      <c r="BO9">
        <v>12</v>
      </c>
      <c r="BP9">
        <v>8</v>
      </c>
      <c r="BQ9">
        <v>13</v>
      </c>
      <c r="BR9">
        <v>14</v>
      </c>
      <c r="BS9" s="41">
        <v>3.7234042553191488E-2</v>
      </c>
      <c r="BT9">
        <v>1</v>
      </c>
      <c r="BU9">
        <v>1</v>
      </c>
      <c r="BV9" s="41">
        <v>0.5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2</v>
      </c>
      <c r="CW9">
        <v>0</v>
      </c>
      <c r="CX9">
        <v>1</v>
      </c>
      <c r="CY9">
        <v>0</v>
      </c>
      <c r="CZ9">
        <v>11</v>
      </c>
      <c r="DA9">
        <v>3</v>
      </c>
      <c r="DB9">
        <v>1</v>
      </c>
      <c r="DC9">
        <v>4</v>
      </c>
      <c r="DD9">
        <v>6</v>
      </c>
      <c r="DE9">
        <v>4</v>
      </c>
      <c r="DF9">
        <v>1</v>
      </c>
      <c r="DG9">
        <v>25</v>
      </c>
      <c r="DH9">
        <v>9</v>
      </c>
      <c r="DI9">
        <v>9</v>
      </c>
      <c r="DJ9">
        <v>10</v>
      </c>
      <c r="DK9">
        <v>9</v>
      </c>
      <c r="DL9">
        <v>1</v>
      </c>
      <c r="DM9">
        <v>10</v>
      </c>
      <c r="DN9">
        <v>9</v>
      </c>
      <c r="DO9">
        <v>1</v>
      </c>
      <c r="DP9" s="42">
        <v>0</v>
      </c>
      <c r="DQ9" s="20">
        <v>-0.42799999999999999</v>
      </c>
      <c r="DR9">
        <v>8</v>
      </c>
      <c r="DS9">
        <v>1</v>
      </c>
      <c r="DT9">
        <v>0</v>
      </c>
      <c r="DU9">
        <v>0</v>
      </c>
      <c r="DV9">
        <v>0</v>
      </c>
      <c r="DW9">
        <v>410</v>
      </c>
      <c r="DX9">
        <v>490</v>
      </c>
      <c r="DY9">
        <v>289</v>
      </c>
      <c r="DZ9">
        <v>362</v>
      </c>
      <c r="EA9">
        <v>209</v>
      </c>
      <c r="EB9">
        <v>259</v>
      </c>
      <c r="EC9">
        <v>13.93</v>
      </c>
      <c r="ED9">
        <v>19.829999999999998</v>
      </c>
      <c r="EE9">
        <v>10</v>
      </c>
      <c r="EF9">
        <v>18</v>
      </c>
      <c r="EG9" s="41">
        <v>4.784688995215311E-2</v>
      </c>
      <c r="EH9" s="43">
        <v>0.93050193050193053</v>
      </c>
      <c r="EI9" s="44">
        <v>0.97834882045408367</v>
      </c>
      <c r="EJ9">
        <v>411</v>
      </c>
      <c r="EK9">
        <v>491</v>
      </c>
      <c r="EL9">
        <v>290</v>
      </c>
      <c r="EM9">
        <v>363</v>
      </c>
      <c r="EN9">
        <v>210</v>
      </c>
      <c r="EO9">
        <v>260</v>
      </c>
      <c r="EP9">
        <v>10</v>
      </c>
      <c r="EQ9">
        <v>18</v>
      </c>
      <c r="ER9">
        <v>175</v>
      </c>
      <c r="ES9">
        <v>233</v>
      </c>
      <c r="ET9">
        <v>50</v>
      </c>
      <c r="EU9">
        <v>92</v>
      </c>
      <c r="EV9">
        <v>3</v>
      </c>
      <c r="EW9">
        <v>11</v>
      </c>
      <c r="EX9">
        <v>36</v>
      </c>
      <c r="EY9">
        <v>33</v>
      </c>
      <c r="EZ9">
        <v>-0.2</v>
      </c>
      <c r="FA9">
        <v>0.2</v>
      </c>
      <c r="FB9">
        <v>0.1</v>
      </c>
      <c r="FC9" s="20">
        <v>4</v>
      </c>
      <c r="FD9" s="26">
        <v>8.6956521739130432E-2</v>
      </c>
      <c r="FE9">
        <v>0.36210000000000003</v>
      </c>
      <c r="FF9">
        <v>0.05</v>
      </c>
      <c r="FG9">
        <v>-0.02</v>
      </c>
      <c r="FH9">
        <v>0.03</v>
      </c>
      <c r="FL9" s="42">
        <v>113</v>
      </c>
      <c r="FM9" s="20">
        <v>11.25</v>
      </c>
      <c r="FN9" s="41">
        <v>2.91038154E-2</v>
      </c>
      <c r="FO9" s="20">
        <v>5.9</v>
      </c>
      <c r="FP9" s="20">
        <v>7.9143999999999997</v>
      </c>
      <c r="FQ9" s="20">
        <v>111.03571648880391</v>
      </c>
      <c r="FV9" t="s">
        <v>711</v>
      </c>
      <c r="FW9" s="45">
        <v>2550000</v>
      </c>
      <c r="FX9" s="45">
        <v>2350000</v>
      </c>
      <c r="FY9">
        <v>439</v>
      </c>
      <c r="FZ9">
        <v>49</v>
      </c>
      <c r="GA9">
        <v>60</v>
      </c>
      <c r="GB9">
        <v>109</v>
      </c>
      <c r="GC9">
        <v>13</v>
      </c>
      <c r="GD9">
        <v>320</v>
      </c>
      <c r="GE9">
        <v>498</v>
      </c>
      <c r="GF9">
        <v>4741</v>
      </c>
      <c r="GG9">
        <v>4.3</v>
      </c>
      <c r="GH9">
        <v>6</v>
      </c>
      <c r="GI9">
        <v>10.3</v>
      </c>
      <c r="GJ9" s="42">
        <v>5.9</v>
      </c>
    </row>
    <row r="10" spans="1:192" x14ac:dyDescent="0.45">
      <c r="A10" s="40">
        <v>33057</v>
      </c>
      <c r="B10" t="s">
        <v>779</v>
      </c>
      <c r="C10" t="s">
        <v>362</v>
      </c>
      <c r="D10" t="s">
        <v>107</v>
      </c>
      <c r="E10" t="s">
        <v>107</v>
      </c>
      <c r="F10">
        <v>75</v>
      </c>
      <c r="G10">
        <v>231</v>
      </c>
      <c r="H10">
        <v>2009</v>
      </c>
      <c r="I10">
        <v>6</v>
      </c>
      <c r="J10">
        <v>152</v>
      </c>
      <c r="K10" t="s">
        <v>92</v>
      </c>
      <c r="L10">
        <v>2012</v>
      </c>
      <c r="M10">
        <v>27</v>
      </c>
      <c r="N10">
        <v>6</v>
      </c>
      <c r="O10">
        <v>8475314</v>
      </c>
      <c r="P10" t="s">
        <v>780</v>
      </c>
      <c r="Q10" t="s">
        <v>781</v>
      </c>
      <c r="R10" t="s">
        <v>782</v>
      </c>
      <c r="S10" t="s">
        <v>357</v>
      </c>
      <c r="T10" t="s">
        <v>725</v>
      </c>
      <c r="U10" t="s">
        <v>142</v>
      </c>
      <c r="V10">
        <v>82</v>
      </c>
      <c r="W10">
        <v>40</v>
      </c>
      <c r="X10">
        <v>22</v>
      </c>
      <c r="Y10">
        <v>15</v>
      </c>
      <c r="Z10">
        <v>62</v>
      </c>
      <c r="AA10">
        <v>4</v>
      </c>
      <c r="AB10">
        <v>23</v>
      </c>
      <c r="AC10" s="26">
        <v>0.75609756097560976</v>
      </c>
      <c r="AD10" s="20">
        <v>16.444444444444443</v>
      </c>
      <c r="AE10" s="20">
        <v>26.366</v>
      </c>
      <c r="AF10">
        <v>-25</v>
      </c>
      <c r="AG10">
        <v>-7.4</v>
      </c>
      <c r="AH10">
        <v>44</v>
      </c>
      <c r="AI10">
        <v>1636</v>
      </c>
      <c r="AJ10">
        <v>84953</v>
      </c>
      <c r="AK10" s="20">
        <v>1415.8833333333</v>
      </c>
      <c r="AL10">
        <v>1415.88</v>
      </c>
      <c r="AM10">
        <v>1416</v>
      </c>
      <c r="AN10" s="26">
        <v>17.266869918699189</v>
      </c>
      <c r="AO10">
        <v>28.79</v>
      </c>
      <c r="AP10" s="41">
        <v>0.59615384615384615</v>
      </c>
      <c r="AQ10">
        <v>316</v>
      </c>
      <c r="AR10">
        <v>317</v>
      </c>
      <c r="AS10">
        <v>317</v>
      </c>
      <c r="AT10">
        <v>272</v>
      </c>
      <c r="AU10">
        <v>273</v>
      </c>
      <c r="AV10">
        <v>208</v>
      </c>
      <c r="AW10">
        <v>253</v>
      </c>
      <c r="AX10">
        <v>163</v>
      </c>
      <c r="AY10">
        <v>7</v>
      </c>
      <c r="AZ10">
        <v>22</v>
      </c>
      <c r="BA10" s="42">
        <v>29</v>
      </c>
      <c r="BB10">
        <v>32.75</v>
      </c>
      <c r="BC10">
        <v>21.730799999999999</v>
      </c>
      <c r="BD10" s="20">
        <v>221</v>
      </c>
      <c r="BE10" s="20">
        <v>537</v>
      </c>
      <c r="BF10" s="20">
        <v>22.756165776760742</v>
      </c>
      <c r="BG10">
        <v>706</v>
      </c>
      <c r="BH10">
        <v>434</v>
      </c>
      <c r="BI10">
        <v>395</v>
      </c>
      <c r="BJ10" s="41">
        <v>0.64123524069028159</v>
      </c>
      <c r="BK10">
        <v>102</v>
      </c>
      <c r="BL10">
        <v>102</v>
      </c>
      <c r="BM10">
        <v>78</v>
      </c>
      <c r="BN10" s="42">
        <v>24</v>
      </c>
      <c r="BO10">
        <v>65</v>
      </c>
      <c r="BP10">
        <v>35</v>
      </c>
      <c r="BQ10">
        <v>26</v>
      </c>
      <c r="BR10">
        <v>38</v>
      </c>
      <c r="BS10" s="41">
        <v>3.5984848484848488E-2</v>
      </c>
      <c r="BT10">
        <v>11</v>
      </c>
      <c r="BU10">
        <v>5</v>
      </c>
      <c r="BV10" s="41">
        <v>0.6875</v>
      </c>
      <c r="BW10">
        <v>1</v>
      </c>
      <c r="BX10">
        <v>0</v>
      </c>
      <c r="BY10">
        <v>2</v>
      </c>
      <c r="BZ10">
        <v>0</v>
      </c>
      <c r="CA10">
        <v>8</v>
      </c>
      <c r="CB10">
        <v>5</v>
      </c>
      <c r="CC10">
        <v>1</v>
      </c>
      <c r="CD10">
        <v>2</v>
      </c>
      <c r="CE10">
        <v>5</v>
      </c>
      <c r="CF10">
        <v>3</v>
      </c>
      <c r="CG10">
        <v>6</v>
      </c>
      <c r="CH10">
        <v>2</v>
      </c>
      <c r="CI10">
        <v>0</v>
      </c>
      <c r="CJ10">
        <v>0</v>
      </c>
      <c r="CK10">
        <v>7</v>
      </c>
      <c r="CL10">
        <v>2</v>
      </c>
      <c r="CM10">
        <v>1</v>
      </c>
      <c r="CN10">
        <v>0</v>
      </c>
      <c r="CO10">
        <v>0</v>
      </c>
      <c r="CP10">
        <v>8</v>
      </c>
      <c r="CQ10">
        <v>1</v>
      </c>
      <c r="CR10">
        <v>2</v>
      </c>
      <c r="CS10">
        <v>3</v>
      </c>
      <c r="CT10">
        <v>9</v>
      </c>
      <c r="CU10">
        <v>0</v>
      </c>
      <c r="CV10">
        <v>17</v>
      </c>
      <c r="CW10">
        <v>1</v>
      </c>
      <c r="CX10">
        <v>4</v>
      </c>
      <c r="CY10">
        <v>6</v>
      </c>
      <c r="CZ10">
        <v>54</v>
      </c>
      <c r="DA10">
        <v>41</v>
      </c>
      <c r="DB10">
        <v>2</v>
      </c>
      <c r="DC10">
        <v>12</v>
      </c>
      <c r="DD10">
        <v>24</v>
      </c>
      <c r="DE10">
        <v>37</v>
      </c>
      <c r="DF10">
        <v>1</v>
      </c>
      <c r="DG10">
        <v>91</v>
      </c>
      <c r="DH10">
        <v>22</v>
      </c>
      <c r="DI10">
        <v>13</v>
      </c>
      <c r="DJ10">
        <v>22</v>
      </c>
      <c r="DK10">
        <v>22</v>
      </c>
      <c r="DL10">
        <v>0</v>
      </c>
      <c r="DM10">
        <v>14</v>
      </c>
      <c r="DN10">
        <v>14</v>
      </c>
      <c r="DO10">
        <v>0</v>
      </c>
      <c r="DP10" s="42">
        <v>-9</v>
      </c>
      <c r="DQ10" s="20">
        <v>-5.2519999999999998</v>
      </c>
      <c r="DR10">
        <v>22</v>
      </c>
      <c r="DS10">
        <v>0</v>
      </c>
      <c r="DT10">
        <v>0</v>
      </c>
      <c r="DU10">
        <v>0</v>
      </c>
      <c r="DV10">
        <v>0</v>
      </c>
      <c r="DW10">
        <v>1613</v>
      </c>
      <c r="DX10">
        <v>1307</v>
      </c>
      <c r="DY10">
        <v>1194</v>
      </c>
      <c r="DZ10">
        <v>1018</v>
      </c>
      <c r="EA10">
        <v>885</v>
      </c>
      <c r="EB10">
        <v>753</v>
      </c>
      <c r="EC10">
        <v>94.33</v>
      </c>
      <c r="ED10">
        <v>70.7</v>
      </c>
      <c r="EE10">
        <v>104</v>
      </c>
      <c r="EF10">
        <v>87</v>
      </c>
      <c r="EG10" s="41">
        <v>0.11751412429378531</v>
      </c>
      <c r="EH10" s="43">
        <v>0.8844621513944223</v>
      </c>
      <c r="EI10" s="44">
        <v>1.0019762756882076</v>
      </c>
      <c r="EJ10">
        <v>1611</v>
      </c>
      <c r="EK10">
        <v>1305</v>
      </c>
      <c r="EL10">
        <v>1192</v>
      </c>
      <c r="EM10">
        <v>1018</v>
      </c>
      <c r="EN10">
        <v>883</v>
      </c>
      <c r="EO10">
        <v>751</v>
      </c>
      <c r="EP10">
        <v>103</v>
      </c>
      <c r="EQ10">
        <v>87</v>
      </c>
      <c r="ER10">
        <v>934</v>
      </c>
      <c r="ES10">
        <v>705</v>
      </c>
      <c r="ET10">
        <v>389</v>
      </c>
      <c r="EU10">
        <v>286</v>
      </c>
      <c r="EV10">
        <v>68</v>
      </c>
      <c r="EW10">
        <v>52</v>
      </c>
      <c r="EX10">
        <v>71</v>
      </c>
      <c r="EY10">
        <v>69</v>
      </c>
      <c r="EZ10">
        <v>6.5</v>
      </c>
      <c r="FA10">
        <v>0.30000000000000004</v>
      </c>
      <c r="FB10">
        <v>6.7</v>
      </c>
      <c r="FC10" s="20">
        <v>53.28</v>
      </c>
      <c r="FD10" s="26">
        <v>0.64975609756097563</v>
      </c>
      <c r="FE10">
        <v>7.335</v>
      </c>
      <c r="FF10">
        <v>1.76</v>
      </c>
      <c r="FG10">
        <v>-0.64</v>
      </c>
      <c r="FH10">
        <v>1.1200000000000001</v>
      </c>
      <c r="FI10">
        <v>1</v>
      </c>
      <c r="FJ10">
        <v>0</v>
      </c>
      <c r="FK10">
        <v>0</v>
      </c>
      <c r="FL10" s="42">
        <v>184</v>
      </c>
      <c r="FM10" s="20">
        <v>5.8181818181818183</v>
      </c>
      <c r="FN10" s="41">
        <v>0.1809954751</v>
      </c>
      <c r="FO10" s="20">
        <v>57.6</v>
      </c>
      <c r="FP10" s="20">
        <v>60.949599999999997</v>
      </c>
      <c r="FQ10" s="20">
        <v>123.73929994067292</v>
      </c>
      <c r="FV10" t="s">
        <v>711</v>
      </c>
      <c r="FW10" s="45">
        <v>4500000</v>
      </c>
      <c r="FX10" s="45">
        <v>3750000</v>
      </c>
      <c r="FY10">
        <v>343</v>
      </c>
      <c r="FZ10">
        <v>124</v>
      </c>
      <c r="GA10">
        <v>83</v>
      </c>
      <c r="GB10">
        <v>207</v>
      </c>
      <c r="GC10">
        <v>-9</v>
      </c>
      <c r="GD10">
        <v>198</v>
      </c>
      <c r="GE10">
        <v>849</v>
      </c>
      <c r="GF10">
        <v>5301</v>
      </c>
      <c r="GG10">
        <v>21.6</v>
      </c>
      <c r="GH10">
        <v>4.8</v>
      </c>
      <c r="GI10">
        <v>26.4</v>
      </c>
      <c r="GJ10" s="42">
        <v>57.6</v>
      </c>
    </row>
    <row r="11" spans="1:192" x14ac:dyDescent="0.45">
      <c r="A11" s="40">
        <v>32752</v>
      </c>
      <c r="B11" t="s">
        <v>788</v>
      </c>
      <c r="D11" t="s">
        <v>223</v>
      </c>
      <c r="E11" t="s">
        <v>223</v>
      </c>
      <c r="F11">
        <v>71</v>
      </c>
      <c r="G11">
        <v>184</v>
      </c>
      <c r="H11">
        <v>2008</v>
      </c>
      <c r="I11">
        <v>4</v>
      </c>
      <c r="J11">
        <v>121</v>
      </c>
      <c r="K11" t="s">
        <v>92</v>
      </c>
      <c r="L11">
        <v>2011</v>
      </c>
      <c r="M11">
        <v>28</v>
      </c>
      <c r="N11">
        <v>7</v>
      </c>
      <c r="O11">
        <v>8474679</v>
      </c>
      <c r="P11" t="s">
        <v>789</v>
      </c>
      <c r="Q11" t="s">
        <v>790</v>
      </c>
      <c r="R11" t="s">
        <v>791</v>
      </c>
      <c r="S11" t="s">
        <v>792</v>
      </c>
      <c r="T11" t="s">
        <v>710</v>
      </c>
      <c r="U11" t="s">
        <v>298</v>
      </c>
      <c r="V11">
        <v>82</v>
      </c>
      <c r="W11">
        <v>21</v>
      </c>
      <c r="X11">
        <v>19</v>
      </c>
      <c r="Y11">
        <v>16</v>
      </c>
      <c r="Z11">
        <v>40</v>
      </c>
      <c r="AA11">
        <v>4</v>
      </c>
      <c r="AB11">
        <v>23</v>
      </c>
      <c r="AC11" s="26">
        <v>0.48780487804878048</v>
      </c>
      <c r="AD11" s="20">
        <v>-10.124629080118694</v>
      </c>
      <c r="AE11" s="20">
        <v>16.064</v>
      </c>
      <c r="AF11">
        <v>-2</v>
      </c>
      <c r="AG11">
        <v>7</v>
      </c>
      <c r="AH11">
        <v>20</v>
      </c>
      <c r="AI11">
        <v>1816</v>
      </c>
      <c r="AJ11">
        <v>87828</v>
      </c>
      <c r="AK11" s="20">
        <v>1463.8</v>
      </c>
      <c r="AL11">
        <v>1447.68</v>
      </c>
      <c r="AM11">
        <v>1464</v>
      </c>
      <c r="AN11" s="26">
        <v>17.851219512195122</v>
      </c>
      <c r="AO11">
        <v>29.68</v>
      </c>
      <c r="AP11" s="41">
        <v>0.5714285714285714</v>
      </c>
      <c r="AQ11">
        <v>338</v>
      </c>
      <c r="AR11">
        <v>343</v>
      </c>
      <c r="AS11">
        <v>343</v>
      </c>
      <c r="AT11">
        <v>279</v>
      </c>
      <c r="AU11">
        <v>283</v>
      </c>
      <c r="AV11">
        <v>213</v>
      </c>
      <c r="AW11">
        <v>209</v>
      </c>
      <c r="AX11">
        <v>100</v>
      </c>
      <c r="AY11">
        <v>10</v>
      </c>
      <c r="AZ11">
        <v>14</v>
      </c>
      <c r="BA11" s="42">
        <v>24</v>
      </c>
      <c r="BB11">
        <v>21.51</v>
      </c>
      <c r="BC11">
        <v>31.131499999999999</v>
      </c>
      <c r="BD11" s="20">
        <v>318.2</v>
      </c>
      <c r="BE11" s="20">
        <v>656.2</v>
      </c>
      <c r="BF11" s="20">
        <v>27.196618037135277</v>
      </c>
      <c r="BG11">
        <v>608</v>
      </c>
      <c r="BH11">
        <v>450</v>
      </c>
      <c r="BI11">
        <v>356</v>
      </c>
      <c r="BJ11" s="41">
        <v>0.63070539419087135</v>
      </c>
      <c r="BK11">
        <v>65</v>
      </c>
      <c r="BL11">
        <v>65</v>
      </c>
      <c r="BM11">
        <v>75</v>
      </c>
      <c r="BN11" s="42">
        <v>-10</v>
      </c>
      <c r="BO11">
        <v>70</v>
      </c>
      <c r="BP11">
        <v>44</v>
      </c>
      <c r="BQ11">
        <v>44</v>
      </c>
      <c r="BR11">
        <v>36</v>
      </c>
      <c r="BS11" s="41">
        <v>3.8834951456310676E-2</v>
      </c>
      <c r="BT11">
        <v>6</v>
      </c>
      <c r="BU11">
        <v>7</v>
      </c>
      <c r="BV11" s="41">
        <v>0.46153846153846156</v>
      </c>
      <c r="BW11">
        <v>1</v>
      </c>
      <c r="BX11">
        <v>0</v>
      </c>
      <c r="BY11">
        <v>3</v>
      </c>
      <c r="BZ11">
        <v>1</v>
      </c>
      <c r="CA11">
        <v>2</v>
      </c>
      <c r="CB11">
        <v>6</v>
      </c>
      <c r="CC11">
        <v>1</v>
      </c>
      <c r="CD11">
        <v>1</v>
      </c>
      <c r="CE11">
        <v>3</v>
      </c>
      <c r="CF11">
        <v>4</v>
      </c>
      <c r="CG11">
        <v>3</v>
      </c>
      <c r="CH11">
        <v>4</v>
      </c>
      <c r="CI11">
        <v>0</v>
      </c>
      <c r="CJ11">
        <v>0</v>
      </c>
      <c r="CK11">
        <v>4</v>
      </c>
      <c r="CL11">
        <v>2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1</v>
      </c>
      <c r="CS11">
        <v>6</v>
      </c>
      <c r="CT11">
        <v>1</v>
      </c>
      <c r="CU11">
        <v>0</v>
      </c>
      <c r="CV11">
        <v>10</v>
      </c>
      <c r="CW11">
        <v>2</v>
      </c>
      <c r="CX11">
        <v>5</v>
      </c>
      <c r="CY11">
        <v>7</v>
      </c>
      <c r="CZ11">
        <v>56</v>
      </c>
      <c r="DA11">
        <v>19</v>
      </c>
      <c r="DB11">
        <v>2</v>
      </c>
      <c r="DC11">
        <v>9</v>
      </c>
      <c r="DD11">
        <v>37</v>
      </c>
      <c r="DE11">
        <v>12</v>
      </c>
      <c r="DF11">
        <v>2</v>
      </c>
      <c r="DG11">
        <v>132</v>
      </c>
      <c r="DH11">
        <v>10</v>
      </c>
      <c r="DI11">
        <v>14</v>
      </c>
      <c r="DJ11">
        <v>9</v>
      </c>
      <c r="DK11">
        <v>9</v>
      </c>
      <c r="DL11">
        <v>0</v>
      </c>
      <c r="DM11">
        <v>14</v>
      </c>
      <c r="DN11">
        <v>14</v>
      </c>
      <c r="DO11">
        <v>0</v>
      </c>
      <c r="DP11" s="42">
        <v>4</v>
      </c>
      <c r="DQ11" s="20">
        <v>4.4420000000000002</v>
      </c>
      <c r="DR11">
        <v>10</v>
      </c>
      <c r="DS11">
        <v>0</v>
      </c>
      <c r="DT11">
        <v>0</v>
      </c>
      <c r="DU11">
        <v>0</v>
      </c>
      <c r="DV11">
        <v>0</v>
      </c>
      <c r="DW11">
        <v>1447</v>
      </c>
      <c r="DX11">
        <v>1148</v>
      </c>
      <c r="DY11">
        <v>1116</v>
      </c>
      <c r="DZ11">
        <v>891</v>
      </c>
      <c r="EA11">
        <v>812</v>
      </c>
      <c r="EB11">
        <v>640</v>
      </c>
      <c r="EC11">
        <v>71.69</v>
      </c>
      <c r="ED11">
        <v>54.45</v>
      </c>
      <c r="EE11">
        <v>70</v>
      </c>
      <c r="EF11">
        <v>50</v>
      </c>
      <c r="EG11" s="41">
        <v>8.6206896551724144E-2</v>
      </c>
      <c r="EH11" s="43">
        <v>0.921875</v>
      </c>
      <c r="EI11" s="44">
        <v>1.0080818965517242</v>
      </c>
      <c r="EJ11">
        <v>1466</v>
      </c>
      <c r="EK11">
        <v>1151</v>
      </c>
      <c r="EL11">
        <v>1131</v>
      </c>
      <c r="EM11">
        <v>890</v>
      </c>
      <c r="EN11">
        <v>821</v>
      </c>
      <c r="EO11">
        <v>636</v>
      </c>
      <c r="EP11">
        <v>70</v>
      </c>
      <c r="EQ11">
        <v>50</v>
      </c>
      <c r="ER11">
        <v>741</v>
      </c>
      <c r="ES11">
        <v>537</v>
      </c>
      <c r="ET11">
        <v>299</v>
      </c>
      <c r="EU11">
        <v>196</v>
      </c>
      <c r="EV11">
        <v>44</v>
      </c>
      <c r="EW11">
        <v>25</v>
      </c>
      <c r="EX11">
        <v>73</v>
      </c>
      <c r="EY11">
        <v>76</v>
      </c>
      <c r="EZ11">
        <v>2.2000000000000002</v>
      </c>
      <c r="FA11">
        <v>1.7000000000000002</v>
      </c>
      <c r="FB11">
        <v>3.9</v>
      </c>
      <c r="FC11" s="20">
        <v>48.91</v>
      </c>
      <c r="FD11" s="26">
        <v>0.59646341463414632</v>
      </c>
      <c r="FE11">
        <v>4.1447000000000003</v>
      </c>
      <c r="FF11">
        <v>0.56000000000000005</v>
      </c>
      <c r="FG11">
        <v>0.01</v>
      </c>
      <c r="FH11">
        <v>0.57000000000000006</v>
      </c>
      <c r="FI11">
        <v>6</v>
      </c>
      <c r="FJ11">
        <v>2</v>
      </c>
      <c r="FK11">
        <v>1</v>
      </c>
      <c r="FL11" s="42">
        <v>121</v>
      </c>
      <c r="FM11" s="20">
        <v>10.9</v>
      </c>
      <c r="FN11" s="41">
        <v>0.10994764400000001</v>
      </c>
      <c r="FO11" s="20">
        <v>38</v>
      </c>
      <c r="FP11" s="20">
        <v>40.888399999999997</v>
      </c>
      <c r="FQ11" s="20">
        <v>107.55139257294429</v>
      </c>
      <c r="FU11" t="s">
        <v>731</v>
      </c>
      <c r="FV11" t="s">
        <v>711</v>
      </c>
      <c r="FW11" s="45">
        <v>5250000</v>
      </c>
      <c r="FX11" s="45">
        <v>4750000</v>
      </c>
      <c r="FY11">
        <v>419</v>
      </c>
      <c r="FZ11">
        <v>109</v>
      </c>
      <c r="GA11">
        <v>137</v>
      </c>
      <c r="GB11">
        <v>246</v>
      </c>
      <c r="GC11">
        <v>3</v>
      </c>
      <c r="GD11">
        <v>116</v>
      </c>
      <c r="GE11">
        <v>952</v>
      </c>
      <c r="GF11">
        <v>6837</v>
      </c>
      <c r="GG11">
        <v>20.3</v>
      </c>
      <c r="GH11">
        <v>8.1999999999999993</v>
      </c>
      <c r="GI11">
        <v>28.5</v>
      </c>
      <c r="GJ11" s="42">
        <v>38</v>
      </c>
    </row>
    <row r="12" spans="1:192" x14ac:dyDescent="0.45">
      <c r="A12" s="40">
        <v>32983</v>
      </c>
      <c r="B12" t="s">
        <v>793</v>
      </c>
      <c r="C12" t="s">
        <v>163</v>
      </c>
      <c r="D12" t="s">
        <v>91</v>
      </c>
      <c r="E12" t="s">
        <v>91</v>
      </c>
      <c r="F12">
        <v>75</v>
      </c>
      <c r="G12">
        <v>215</v>
      </c>
      <c r="H12">
        <v>2008</v>
      </c>
      <c r="I12">
        <v>4</v>
      </c>
      <c r="J12">
        <v>119</v>
      </c>
      <c r="K12" t="s">
        <v>92</v>
      </c>
      <c r="L12">
        <v>2012</v>
      </c>
      <c r="M12">
        <v>27</v>
      </c>
      <c r="N12">
        <v>5</v>
      </c>
      <c r="O12">
        <v>8474683</v>
      </c>
      <c r="P12" t="s">
        <v>794</v>
      </c>
      <c r="Q12" t="s">
        <v>795</v>
      </c>
      <c r="R12" t="s">
        <v>796</v>
      </c>
      <c r="S12" t="s">
        <v>797</v>
      </c>
      <c r="T12" t="s">
        <v>716</v>
      </c>
      <c r="U12" t="s">
        <v>102</v>
      </c>
      <c r="V12">
        <v>66</v>
      </c>
      <c r="W12">
        <v>12</v>
      </c>
      <c r="X12">
        <v>12</v>
      </c>
      <c r="Y12">
        <v>6</v>
      </c>
      <c r="Z12">
        <v>24</v>
      </c>
      <c r="AA12">
        <v>13</v>
      </c>
      <c r="AB12">
        <v>45</v>
      </c>
      <c r="AC12" s="26">
        <v>0.36363636363636365</v>
      </c>
      <c r="AD12" s="20">
        <v>18.627906976744185</v>
      </c>
      <c r="AE12" s="20">
        <v>9.5359999999999996</v>
      </c>
      <c r="AF12">
        <v>3</v>
      </c>
      <c r="AG12">
        <v>-4.0999999999999996</v>
      </c>
      <c r="AH12">
        <v>11</v>
      </c>
      <c r="AI12">
        <v>1127</v>
      </c>
      <c r="AJ12">
        <v>43948</v>
      </c>
      <c r="AK12" s="20">
        <v>732.46666666666999</v>
      </c>
      <c r="AL12">
        <v>732.15</v>
      </c>
      <c r="AM12">
        <v>732</v>
      </c>
      <c r="AN12" s="26">
        <v>11.097979797979798</v>
      </c>
      <c r="AO12">
        <v>18.809999999999999</v>
      </c>
      <c r="AP12" s="41">
        <v>0.75</v>
      </c>
      <c r="AQ12">
        <v>111</v>
      </c>
      <c r="AR12">
        <v>112</v>
      </c>
      <c r="AS12">
        <v>112</v>
      </c>
      <c r="AT12">
        <v>94</v>
      </c>
      <c r="AU12">
        <v>95</v>
      </c>
      <c r="AV12">
        <v>65</v>
      </c>
      <c r="AW12">
        <v>80</v>
      </c>
      <c r="AX12">
        <v>47</v>
      </c>
      <c r="AY12">
        <v>9</v>
      </c>
      <c r="AZ12">
        <v>7</v>
      </c>
      <c r="BA12" s="42">
        <v>16</v>
      </c>
      <c r="BB12">
        <v>9.57</v>
      </c>
      <c r="BC12">
        <v>23.123100000000001</v>
      </c>
      <c r="BD12" s="20">
        <v>122.2</v>
      </c>
      <c r="BE12" s="20">
        <v>233.2</v>
      </c>
      <c r="BF12" s="20">
        <v>19.110837943044459</v>
      </c>
      <c r="BG12">
        <v>231</v>
      </c>
      <c r="BH12">
        <v>250</v>
      </c>
      <c r="BI12">
        <v>269</v>
      </c>
      <c r="BJ12" s="41">
        <v>0.46200000000000002</v>
      </c>
      <c r="BK12">
        <v>63</v>
      </c>
      <c r="BL12">
        <v>63</v>
      </c>
      <c r="BM12">
        <v>59</v>
      </c>
      <c r="BN12" s="42">
        <v>4</v>
      </c>
      <c r="BO12">
        <v>30</v>
      </c>
      <c r="BP12">
        <v>13</v>
      </c>
      <c r="BQ12">
        <v>18</v>
      </c>
      <c r="BR12">
        <v>39</v>
      </c>
      <c r="BS12" s="41">
        <v>6.3725490196078427E-2</v>
      </c>
      <c r="BT12">
        <v>317</v>
      </c>
      <c r="BU12">
        <v>280</v>
      </c>
      <c r="BV12" s="41">
        <v>0.53098827470686771</v>
      </c>
      <c r="BW12">
        <v>116</v>
      </c>
      <c r="BX12">
        <v>98</v>
      </c>
      <c r="BY12">
        <v>112</v>
      </c>
      <c r="BZ12">
        <v>102</v>
      </c>
      <c r="CA12">
        <v>89</v>
      </c>
      <c r="CB12">
        <v>80</v>
      </c>
      <c r="CC12">
        <v>107</v>
      </c>
      <c r="CD12">
        <v>85</v>
      </c>
      <c r="CE12">
        <v>129</v>
      </c>
      <c r="CF12">
        <v>113</v>
      </c>
      <c r="CG12">
        <v>172</v>
      </c>
      <c r="CH12">
        <v>162</v>
      </c>
      <c r="CI12">
        <v>0</v>
      </c>
      <c r="CJ12">
        <v>0</v>
      </c>
      <c r="CK12">
        <v>2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2</v>
      </c>
      <c r="CT12">
        <v>3</v>
      </c>
      <c r="CU12">
        <v>0</v>
      </c>
      <c r="CV12">
        <v>4</v>
      </c>
      <c r="CW12">
        <v>1</v>
      </c>
      <c r="CX12">
        <v>1</v>
      </c>
      <c r="CY12">
        <v>2</v>
      </c>
      <c r="CZ12">
        <v>26</v>
      </c>
      <c r="DA12">
        <v>7</v>
      </c>
      <c r="DB12">
        <v>2</v>
      </c>
      <c r="DC12">
        <v>11</v>
      </c>
      <c r="DD12">
        <v>9</v>
      </c>
      <c r="DE12">
        <v>11</v>
      </c>
      <c r="DF12">
        <v>0</v>
      </c>
      <c r="DG12">
        <v>25</v>
      </c>
      <c r="DH12">
        <v>4</v>
      </c>
      <c r="DI12">
        <v>4</v>
      </c>
      <c r="DJ12">
        <v>4</v>
      </c>
      <c r="DK12">
        <v>3</v>
      </c>
      <c r="DL12">
        <v>1</v>
      </c>
      <c r="DM12">
        <v>5</v>
      </c>
      <c r="DN12">
        <v>4</v>
      </c>
      <c r="DO12">
        <v>1</v>
      </c>
      <c r="DP12" s="42">
        <v>0</v>
      </c>
      <c r="DQ12" s="20">
        <v>0.20100000000000001</v>
      </c>
      <c r="DR12">
        <v>3</v>
      </c>
      <c r="DS12">
        <v>1</v>
      </c>
      <c r="DT12">
        <v>0</v>
      </c>
      <c r="DU12">
        <v>0</v>
      </c>
      <c r="DV12">
        <v>0</v>
      </c>
      <c r="DW12">
        <v>642</v>
      </c>
      <c r="DX12">
        <v>759</v>
      </c>
      <c r="DY12">
        <v>486</v>
      </c>
      <c r="DZ12">
        <v>573</v>
      </c>
      <c r="EA12">
        <v>349</v>
      </c>
      <c r="EB12">
        <v>408</v>
      </c>
      <c r="EC12">
        <v>31.12</v>
      </c>
      <c r="ED12">
        <v>35.61</v>
      </c>
      <c r="EE12">
        <v>32</v>
      </c>
      <c r="EF12">
        <v>30</v>
      </c>
      <c r="EG12" s="41">
        <v>9.1690544412607447E-2</v>
      </c>
      <c r="EH12" s="43">
        <v>0.92647058823529416</v>
      </c>
      <c r="EI12" s="44">
        <v>1.0181611326479016</v>
      </c>
      <c r="EJ12">
        <v>639</v>
      </c>
      <c r="EK12">
        <v>759</v>
      </c>
      <c r="EL12">
        <v>486</v>
      </c>
      <c r="EM12">
        <v>573</v>
      </c>
      <c r="EN12">
        <v>348</v>
      </c>
      <c r="EO12">
        <v>410</v>
      </c>
      <c r="EP12">
        <v>31</v>
      </c>
      <c r="EQ12">
        <v>31</v>
      </c>
      <c r="ER12">
        <v>323</v>
      </c>
      <c r="ES12">
        <v>392</v>
      </c>
      <c r="ET12">
        <v>133</v>
      </c>
      <c r="EU12">
        <v>154</v>
      </c>
      <c r="EV12">
        <v>18</v>
      </c>
      <c r="EW12">
        <v>17</v>
      </c>
      <c r="EX12">
        <v>56</v>
      </c>
      <c r="EY12">
        <v>48</v>
      </c>
      <c r="EZ12">
        <v>1.7000000000000002</v>
      </c>
      <c r="FA12">
        <v>0.9</v>
      </c>
      <c r="FB12">
        <v>2.6</v>
      </c>
      <c r="FC12" s="20">
        <v>19.8</v>
      </c>
      <c r="FD12" s="26">
        <v>0.3</v>
      </c>
      <c r="FE12">
        <v>1.26</v>
      </c>
      <c r="FF12">
        <v>0.11</v>
      </c>
      <c r="FG12">
        <v>0.04</v>
      </c>
      <c r="FH12">
        <v>0.15</v>
      </c>
      <c r="FI12">
        <v>1</v>
      </c>
      <c r="FJ12">
        <v>0</v>
      </c>
      <c r="FK12">
        <v>0</v>
      </c>
      <c r="FL12" s="42">
        <v>114</v>
      </c>
      <c r="FM12" s="20">
        <v>27</v>
      </c>
      <c r="FN12" s="41">
        <v>6.8078040700000009E-2</v>
      </c>
      <c r="FO12" s="20">
        <v>22.9</v>
      </c>
      <c r="FP12" s="20">
        <v>24.040199999999999</v>
      </c>
      <c r="FQ12" s="20">
        <v>114.81253841425938</v>
      </c>
      <c r="FV12" t="s">
        <v>711</v>
      </c>
      <c r="FW12" s="45">
        <v>650000</v>
      </c>
      <c r="FX12" s="45">
        <v>650000</v>
      </c>
      <c r="FY12">
        <v>152</v>
      </c>
      <c r="FZ12">
        <v>12</v>
      </c>
      <c r="GA12">
        <v>19</v>
      </c>
      <c r="GB12">
        <v>31</v>
      </c>
      <c r="GC12">
        <v>-13</v>
      </c>
      <c r="GD12">
        <v>41</v>
      </c>
      <c r="GE12">
        <v>163</v>
      </c>
      <c r="GF12">
        <v>1579</v>
      </c>
      <c r="GG12">
        <v>0.1</v>
      </c>
      <c r="GH12">
        <v>1.2</v>
      </c>
      <c r="GI12">
        <v>1.2</v>
      </c>
      <c r="GJ12" s="42">
        <v>22.9</v>
      </c>
    </row>
    <row r="13" spans="1:192" x14ac:dyDescent="0.45">
      <c r="A13" s="40">
        <v>32866</v>
      </c>
      <c r="B13" t="s">
        <v>798</v>
      </c>
      <c r="C13" t="s">
        <v>208</v>
      </c>
      <c r="D13" t="s">
        <v>91</v>
      </c>
      <c r="E13" t="s">
        <v>91</v>
      </c>
      <c r="F13">
        <v>71</v>
      </c>
      <c r="G13">
        <v>186</v>
      </c>
      <c r="H13">
        <v>2008</v>
      </c>
      <c r="I13">
        <v>5</v>
      </c>
      <c r="J13">
        <v>127</v>
      </c>
      <c r="K13" t="s">
        <v>92</v>
      </c>
      <c r="L13">
        <v>2010</v>
      </c>
      <c r="M13">
        <v>28</v>
      </c>
      <c r="N13">
        <v>8</v>
      </c>
      <c r="O13">
        <v>8474685</v>
      </c>
      <c r="P13" t="s">
        <v>799</v>
      </c>
      <c r="Q13" t="s">
        <v>800</v>
      </c>
      <c r="R13" t="s">
        <v>801</v>
      </c>
      <c r="S13" t="s">
        <v>404</v>
      </c>
      <c r="T13" t="s">
        <v>725</v>
      </c>
      <c r="U13" t="s">
        <v>159</v>
      </c>
      <c r="V13">
        <v>69</v>
      </c>
      <c r="W13">
        <v>9</v>
      </c>
      <c r="X13">
        <v>15</v>
      </c>
      <c r="Y13">
        <v>8</v>
      </c>
      <c r="Z13">
        <v>24</v>
      </c>
      <c r="AA13">
        <v>11</v>
      </c>
      <c r="AB13">
        <v>58</v>
      </c>
      <c r="AC13" s="26">
        <v>0.34782608695652173</v>
      </c>
      <c r="AD13" s="20">
        <v>-0.85590778097982678</v>
      </c>
      <c r="AE13" s="20">
        <v>9.0739999999999998</v>
      </c>
      <c r="AF13">
        <v>-10</v>
      </c>
      <c r="AG13">
        <v>-4.9000000000000004</v>
      </c>
      <c r="AH13">
        <v>33</v>
      </c>
      <c r="AI13">
        <v>1268</v>
      </c>
      <c r="AJ13">
        <v>55377</v>
      </c>
      <c r="AK13" s="20">
        <v>922.95</v>
      </c>
      <c r="AL13">
        <v>922.98</v>
      </c>
      <c r="AM13">
        <v>923</v>
      </c>
      <c r="AN13" s="26">
        <v>13.376086956521739</v>
      </c>
      <c r="AO13">
        <v>22.44</v>
      </c>
      <c r="AP13" s="41">
        <v>0.68571428571428572</v>
      </c>
      <c r="AQ13">
        <v>169</v>
      </c>
      <c r="AR13">
        <v>169</v>
      </c>
      <c r="AS13">
        <v>169</v>
      </c>
      <c r="AT13">
        <v>140</v>
      </c>
      <c r="AU13">
        <v>140</v>
      </c>
      <c r="AV13">
        <v>108</v>
      </c>
      <c r="AW13">
        <v>120</v>
      </c>
      <c r="AX13">
        <v>60</v>
      </c>
      <c r="AY13">
        <v>4</v>
      </c>
      <c r="AZ13">
        <v>11</v>
      </c>
      <c r="BA13" s="42">
        <v>15</v>
      </c>
      <c r="BB13">
        <v>11.86</v>
      </c>
      <c r="BC13">
        <v>26.777799999999999</v>
      </c>
      <c r="BD13" s="20">
        <v>195.3</v>
      </c>
      <c r="BE13" s="20">
        <v>364.3</v>
      </c>
      <c r="BF13" s="20">
        <v>23.681986608593903</v>
      </c>
      <c r="BG13">
        <v>234</v>
      </c>
      <c r="BH13">
        <v>301</v>
      </c>
      <c r="BI13">
        <v>407</v>
      </c>
      <c r="BJ13" s="41">
        <v>0.36505460218408736</v>
      </c>
      <c r="BK13">
        <v>61</v>
      </c>
      <c r="BL13">
        <v>61</v>
      </c>
      <c r="BM13">
        <v>94</v>
      </c>
      <c r="BN13" s="42">
        <v>-33</v>
      </c>
      <c r="BO13">
        <v>32</v>
      </c>
      <c r="BP13">
        <v>15</v>
      </c>
      <c r="BQ13">
        <v>28</v>
      </c>
      <c r="BR13">
        <v>35</v>
      </c>
      <c r="BS13" s="41">
        <v>4.6728971962616821E-2</v>
      </c>
      <c r="BT13">
        <v>15</v>
      </c>
      <c r="BU13">
        <v>29</v>
      </c>
      <c r="BV13" s="41">
        <v>0.34090909090909088</v>
      </c>
      <c r="BW13">
        <v>8</v>
      </c>
      <c r="BX13">
        <v>7</v>
      </c>
      <c r="BY13">
        <v>3</v>
      </c>
      <c r="BZ13">
        <v>8</v>
      </c>
      <c r="CA13">
        <v>4</v>
      </c>
      <c r="CB13">
        <v>14</v>
      </c>
      <c r="CC13">
        <v>5</v>
      </c>
      <c r="CD13">
        <v>8</v>
      </c>
      <c r="CE13">
        <v>2</v>
      </c>
      <c r="CF13">
        <v>11</v>
      </c>
      <c r="CG13">
        <v>12</v>
      </c>
      <c r="CH13">
        <v>22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2</v>
      </c>
      <c r="CT13">
        <v>0</v>
      </c>
      <c r="CU13">
        <v>0</v>
      </c>
      <c r="CV13">
        <v>5</v>
      </c>
      <c r="CW13">
        <v>3</v>
      </c>
      <c r="CX13">
        <v>2</v>
      </c>
      <c r="CY13">
        <v>5</v>
      </c>
      <c r="CZ13">
        <v>22</v>
      </c>
      <c r="DA13">
        <v>15</v>
      </c>
      <c r="DB13">
        <v>2</v>
      </c>
      <c r="DC13">
        <v>5</v>
      </c>
      <c r="DD13">
        <v>17</v>
      </c>
      <c r="DE13">
        <v>9</v>
      </c>
      <c r="DF13">
        <v>2</v>
      </c>
      <c r="DG13">
        <v>58</v>
      </c>
      <c r="DH13">
        <v>10</v>
      </c>
      <c r="DI13">
        <v>4</v>
      </c>
      <c r="DJ13">
        <v>11</v>
      </c>
      <c r="DK13">
        <v>10</v>
      </c>
      <c r="DL13">
        <v>1</v>
      </c>
      <c r="DM13">
        <v>5</v>
      </c>
      <c r="DN13">
        <v>4</v>
      </c>
      <c r="DO13">
        <v>1</v>
      </c>
      <c r="DP13" s="42">
        <v>-6</v>
      </c>
      <c r="DQ13" s="20">
        <v>-6.3319999999999999</v>
      </c>
      <c r="DR13">
        <v>8</v>
      </c>
      <c r="DS13">
        <v>1</v>
      </c>
      <c r="DT13">
        <v>1</v>
      </c>
      <c r="DU13">
        <v>0</v>
      </c>
      <c r="DV13">
        <v>0</v>
      </c>
      <c r="DW13">
        <v>776</v>
      </c>
      <c r="DX13">
        <v>958</v>
      </c>
      <c r="DY13">
        <v>599</v>
      </c>
      <c r="DZ13">
        <v>714</v>
      </c>
      <c r="EA13">
        <v>451</v>
      </c>
      <c r="EB13">
        <v>538</v>
      </c>
      <c r="EC13">
        <v>36.340000000000003</v>
      </c>
      <c r="ED13">
        <v>50.58</v>
      </c>
      <c r="EE13">
        <v>35</v>
      </c>
      <c r="EF13">
        <v>64</v>
      </c>
      <c r="EG13" s="41">
        <v>7.7605321507760533E-2</v>
      </c>
      <c r="EH13" s="43">
        <v>0.88104089219330861</v>
      </c>
      <c r="EI13" s="44">
        <v>0.95864621370106917</v>
      </c>
      <c r="EJ13">
        <v>776</v>
      </c>
      <c r="EK13">
        <v>954</v>
      </c>
      <c r="EL13">
        <v>599</v>
      </c>
      <c r="EM13">
        <v>710</v>
      </c>
      <c r="EN13">
        <v>452</v>
      </c>
      <c r="EO13">
        <v>537</v>
      </c>
      <c r="EP13">
        <v>35</v>
      </c>
      <c r="EQ13">
        <v>63</v>
      </c>
      <c r="ER13">
        <v>405</v>
      </c>
      <c r="ES13">
        <v>489</v>
      </c>
      <c r="ET13">
        <v>165</v>
      </c>
      <c r="EU13">
        <v>209</v>
      </c>
      <c r="EV13">
        <v>14</v>
      </c>
      <c r="EW13">
        <v>37</v>
      </c>
      <c r="EX13">
        <v>48</v>
      </c>
      <c r="EY13">
        <v>39</v>
      </c>
      <c r="EZ13">
        <v>0.9</v>
      </c>
      <c r="FA13">
        <v>0.60000000000000009</v>
      </c>
      <c r="FB13">
        <v>1.5</v>
      </c>
      <c r="FC13" s="20">
        <v>20.260000000000002</v>
      </c>
      <c r="FD13" s="26">
        <v>0.2936231884057971</v>
      </c>
      <c r="FE13">
        <v>0.621</v>
      </c>
      <c r="FF13">
        <v>0</v>
      </c>
      <c r="FG13">
        <v>-0.02</v>
      </c>
      <c r="FH13">
        <v>-0.02</v>
      </c>
      <c r="FL13" s="42">
        <v>130</v>
      </c>
      <c r="FM13" s="20">
        <v>11.125</v>
      </c>
      <c r="FN13" s="41">
        <v>4.7117410500000005E-2</v>
      </c>
      <c r="FO13" s="20">
        <v>20.7</v>
      </c>
      <c r="FP13" s="20">
        <v>22.733599999999999</v>
      </c>
      <c r="FQ13" s="20">
        <v>112.72183579275824</v>
      </c>
      <c r="FR13">
        <v>16</v>
      </c>
      <c r="FS13" t="s">
        <v>802</v>
      </c>
      <c r="FT13">
        <v>517</v>
      </c>
      <c r="FV13" t="s">
        <v>711</v>
      </c>
      <c r="FW13" s="45">
        <v>2900000</v>
      </c>
      <c r="FX13" s="45">
        <v>2200000</v>
      </c>
      <c r="FY13">
        <v>416</v>
      </c>
      <c r="FZ13">
        <v>72</v>
      </c>
      <c r="GA13">
        <v>77</v>
      </c>
      <c r="GB13">
        <v>149</v>
      </c>
      <c r="GC13">
        <v>-24</v>
      </c>
      <c r="GD13">
        <v>273</v>
      </c>
      <c r="GE13">
        <v>614</v>
      </c>
      <c r="GF13">
        <v>5872</v>
      </c>
      <c r="GG13">
        <v>8</v>
      </c>
      <c r="GH13">
        <v>5.3</v>
      </c>
      <c r="GI13">
        <v>13.3</v>
      </c>
      <c r="GJ13" s="42">
        <v>20.7</v>
      </c>
    </row>
    <row r="14" spans="1:192" x14ac:dyDescent="0.45">
      <c r="A14" s="40">
        <v>30984</v>
      </c>
      <c r="B14" t="s">
        <v>304</v>
      </c>
      <c r="C14" t="s">
        <v>145</v>
      </c>
      <c r="D14" t="s">
        <v>91</v>
      </c>
      <c r="E14" t="s">
        <v>91</v>
      </c>
      <c r="F14">
        <v>76</v>
      </c>
      <c r="G14">
        <v>209</v>
      </c>
      <c r="H14">
        <v>2003</v>
      </c>
      <c r="I14">
        <v>1</v>
      </c>
      <c r="J14">
        <v>2</v>
      </c>
      <c r="K14" t="s">
        <v>92</v>
      </c>
      <c r="L14">
        <v>2003</v>
      </c>
      <c r="M14">
        <v>33</v>
      </c>
      <c r="N14">
        <v>14</v>
      </c>
      <c r="O14">
        <v>8470595</v>
      </c>
      <c r="P14" t="s">
        <v>812</v>
      </c>
      <c r="Q14" t="s">
        <v>813</v>
      </c>
      <c r="R14" t="s">
        <v>814</v>
      </c>
      <c r="S14" t="s">
        <v>815</v>
      </c>
      <c r="T14" t="s">
        <v>716</v>
      </c>
      <c r="U14" t="s">
        <v>30</v>
      </c>
      <c r="V14">
        <v>82</v>
      </c>
      <c r="W14">
        <v>42</v>
      </c>
      <c r="X14">
        <v>34</v>
      </c>
      <c r="Y14">
        <v>20</v>
      </c>
      <c r="Z14">
        <v>76</v>
      </c>
      <c r="AA14">
        <v>1</v>
      </c>
      <c r="AB14">
        <v>0</v>
      </c>
      <c r="AC14" s="26">
        <v>0.92682926829268297</v>
      </c>
      <c r="AD14" s="20">
        <v>7.3827893175074166</v>
      </c>
      <c r="AE14" s="20">
        <v>30.977</v>
      </c>
      <c r="AF14">
        <v>8</v>
      </c>
      <c r="AG14">
        <v>8.8000000000000007</v>
      </c>
      <c r="AH14">
        <v>42</v>
      </c>
      <c r="AI14">
        <v>1760</v>
      </c>
      <c r="AJ14">
        <v>87635</v>
      </c>
      <c r="AK14" s="20">
        <v>1460.5833333333001</v>
      </c>
      <c r="AL14">
        <v>1460.58</v>
      </c>
      <c r="AM14">
        <v>1461</v>
      </c>
      <c r="AN14" s="26">
        <v>17.8119918699187</v>
      </c>
      <c r="AO14">
        <v>29.31</v>
      </c>
      <c r="AP14" s="41">
        <v>0.73786407766990292</v>
      </c>
      <c r="AQ14">
        <v>397</v>
      </c>
      <c r="AR14">
        <v>397</v>
      </c>
      <c r="AS14">
        <v>397</v>
      </c>
      <c r="AT14">
        <v>299</v>
      </c>
      <c r="AU14">
        <v>299</v>
      </c>
      <c r="AV14">
        <v>242</v>
      </c>
      <c r="AW14">
        <v>222</v>
      </c>
      <c r="AX14">
        <v>96</v>
      </c>
      <c r="AY14">
        <v>22</v>
      </c>
      <c r="AZ14">
        <v>22</v>
      </c>
      <c r="BA14" s="42">
        <v>44</v>
      </c>
      <c r="BB14">
        <v>24.95</v>
      </c>
      <c r="BC14">
        <v>31.181799999999999</v>
      </c>
      <c r="BD14" s="20">
        <v>295.5</v>
      </c>
      <c r="BE14" s="20">
        <v>692.5</v>
      </c>
      <c r="BF14" s="20">
        <v>28.447603007024608</v>
      </c>
      <c r="BG14">
        <v>493</v>
      </c>
      <c r="BH14">
        <v>450</v>
      </c>
      <c r="BI14">
        <v>418</v>
      </c>
      <c r="BJ14" s="41">
        <v>0.54116355653128434</v>
      </c>
      <c r="BK14">
        <v>42</v>
      </c>
      <c r="BL14">
        <v>42</v>
      </c>
      <c r="BM14">
        <v>66</v>
      </c>
      <c r="BN14" s="42">
        <v>-24</v>
      </c>
      <c r="BO14">
        <v>57</v>
      </c>
      <c r="BP14">
        <v>26</v>
      </c>
      <c r="BQ14">
        <v>48</v>
      </c>
      <c r="BR14">
        <v>49</v>
      </c>
      <c r="BS14" s="41">
        <v>4.3020193151887619E-2</v>
      </c>
      <c r="BT14">
        <v>571</v>
      </c>
      <c r="BU14">
        <v>544</v>
      </c>
      <c r="BV14" s="41">
        <v>0.51210762331838566</v>
      </c>
      <c r="BW14">
        <v>176</v>
      </c>
      <c r="BX14">
        <v>168</v>
      </c>
      <c r="BY14">
        <v>206</v>
      </c>
      <c r="BZ14">
        <v>193</v>
      </c>
      <c r="CA14">
        <v>189</v>
      </c>
      <c r="CB14">
        <v>183</v>
      </c>
      <c r="CC14">
        <v>126</v>
      </c>
      <c r="CD14">
        <v>131</v>
      </c>
      <c r="CE14">
        <v>243</v>
      </c>
      <c r="CF14">
        <v>233</v>
      </c>
      <c r="CG14">
        <v>338</v>
      </c>
      <c r="CH14">
        <v>319</v>
      </c>
      <c r="CI14">
        <v>1</v>
      </c>
      <c r="CJ14">
        <v>0</v>
      </c>
      <c r="CK14">
        <v>6</v>
      </c>
      <c r="CL14">
        <v>4</v>
      </c>
      <c r="CM14">
        <v>6</v>
      </c>
      <c r="CN14">
        <v>0</v>
      </c>
      <c r="CO14">
        <v>0</v>
      </c>
      <c r="CP14">
        <v>3</v>
      </c>
      <c r="CQ14">
        <v>4</v>
      </c>
      <c r="CR14">
        <v>1</v>
      </c>
      <c r="CS14">
        <v>4</v>
      </c>
      <c r="CT14">
        <v>1</v>
      </c>
      <c r="CU14">
        <v>2</v>
      </c>
      <c r="CV14">
        <v>27</v>
      </c>
      <c r="CW14">
        <v>0</v>
      </c>
      <c r="CX14">
        <v>2</v>
      </c>
      <c r="CY14">
        <v>3</v>
      </c>
      <c r="CZ14">
        <v>52</v>
      </c>
      <c r="DA14">
        <v>12</v>
      </c>
      <c r="DB14">
        <v>9</v>
      </c>
      <c r="DC14">
        <v>21</v>
      </c>
      <c r="DD14">
        <v>24</v>
      </c>
      <c r="DE14">
        <v>10</v>
      </c>
      <c r="DF14">
        <v>7</v>
      </c>
      <c r="DG14">
        <v>159</v>
      </c>
      <c r="DH14">
        <v>21</v>
      </c>
      <c r="DI14">
        <v>14</v>
      </c>
      <c r="DJ14">
        <v>20</v>
      </c>
      <c r="DK14">
        <v>20</v>
      </c>
      <c r="DL14">
        <v>0</v>
      </c>
      <c r="DM14">
        <v>13</v>
      </c>
      <c r="DN14">
        <v>13</v>
      </c>
      <c r="DO14">
        <v>0</v>
      </c>
      <c r="DP14" s="42">
        <v>-7</v>
      </c>
      <c r="DQ14" s="20">
        <v>-7.0149999999999997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1518</v>
      </c>
      <c r="DX14">
        <v>1452</v>
      </c>
      <c r="DY14">
        <v>1158</v>
      </c>
      <c r="DZ14">
        <v>1090</v>
      </c>
      <c r="EA14">
        <v>890</v>
      </c>
      <c r="EB14">
        <v>787</v>
      </c>
      <c r="EC14">
        <v>87.13</v>
      </c>
      <c r="ED14">
        <v>67.25</v>
      </c>
      <c r="EE14">
        <v>103</v>
      </c>
      <c r="EF14">
        <v>84</v>
      </c>
      <c r="EG14" s="41">
        <v>0.11573033707865168</v>
      </c>
      <c r="EH14" s="43">
        <v>0.89326556543837354</v>
      </c>
      <c r="EI14" s="44">
        <v>1.0089959025170252</v>
      </c>
      <c r="EJ14">
        <v>1516</v>
      </c>
      <c r="EK14">
        <v>1447</v>
      </c>
      <c r="EL14">
        <v>1156</v>
      </c>
      <c r="EM14">
        <v>1085</v>
      </c>
      <c r="EN14">
        <v>888</v>
      </c>
      <c r="EO14">
        <v>781</v>
      </c>
      <c r="EP14">
        <v>103</v>
      </c>
      <c r="EQ14">
        <v>84</v>
      </c>
      <c r="ER14">
        <v>772</v>
      </c>
      <c r="ES14">
        <v>690</v>
      </c>
      <c r="ET14">
        <v>345</v>
      </c>
      <c r="EU14">
        <v>262</v>
      </c>
      <c r="EV14">
        <v>62</v>
      </c>
      <c r="EW14">
        <v>43</v>
      </c>
      <c r="EX14">
        <v>93</v>
      </c>
      <c r="EY14">
        <v>88</v>
      </c>
      <c r="EZ14">
        <v>8</v>
      </c>
      <c r="FA14">
        <v>1.8</v>
      </c>
      <c r="FB14">
        <v>9.8000000000000007</v>
      </c>
      <c r="FC14" s="20">
        <v>73.38</v>
      </c>
      <c r="FD14" s="26">
        <v>0.89487804878048771</v>
      </c>
      <c r="FE14">
        <v>12.3499</v>
      </c>
      <c r="FF14">
        <v>4.58</v>
      </c>
      <c r="FG14">
        <v>-0.44</v>
      </c>
      <c r="FH14">
        <v>4.1399999999999997</v>
      </c>
      <c r="FI14">
        <v>3</v>
      </c>
      <c r="FJ14">
        <v>0</v>
      </c>
      <c r="FK14">
        <v>0</v>
      </c>
      <c r="FL14" s="42">
        <v>133</v>
      </c>
      <c r="FM14" s="20">
        <v>4.2857142857142856</v>
      </c>
      <c r="FN14" s="41">
        <v>0.2019230769</v>
      </c>
      <c r="FO14" s="20">
        <v>71.8</v>
      </c>
      <c r="FP14" s="20">
        <v>74.596999999999994</v>
      </c>
      <c r="FQ14" s="20">
        <v>122.00632625395392</v>
      </c>
      <c r="FU14" t="s">
        <v>731</v>
      </c>
      <c r="FV14" t="s">
        <v>711</v>
      </c>
      <c r="FW14" s="45">
        <v>3500000</v>
      </c>
      <c r="FX14" s="45">
        <v>3500000</v>
      </c>
      <c r="FY14">
        <v>1093</v>
      </c>
      <c r="FZ14">
        <v>395</v>
      </c>
      <c r="GA14">
        <v>527</v>
      </c>
      <c r="GB14">
        <v>922</v>
      </c>
      <c r="GC14">
        <v>-32</v>
      </c>
      <c r="GD14">
        <v>756</v>
      </c>
      <c r="GE14">
        <v>3525</v>
      </c>
      <c r="GF14">
        <v>21693</v>
      </c>
      <c r="GG14">
        <v>81.2</v>
      </c>
      <c r="GH14">
        <v>23</v>
      </c>
      <c r="GI14">
        <v>104.2</v>
      </c>
      <c r="GJ14" s="42">
        <v>71.8</v>
      </c>
    </row>
    <row r="15" spans="1:192" x14ac:dyDescent="0.45">
      <c r="A15" s="40">
        <v>30700</v>
      </c>
      <c r="B15" t="s">
        <v>816</v>
      </c>
      <c r="D15" t="s">
        <v>817</v>
      </c>
      <c r="E15" t="s">
        <v>817</v>
      </c>
      <c r="F15">
        <v>74</v>
      </c>
      <c r="G15">
        <v>214</v>
      </c>
      <c r="H15">
        <v>2003</v>
      </c>
      <c r="I15">
        <v>1</v>
      </c>
      <c r="J15">
        <v>5</v>
      </c>
      <c r="K15" t="s">
        <v>202</v>
      </c>
      <c r="L15">
        <v>2005</v>
      </c>
      <c r="M15">
        <v>34</v>
      </c>
      <c r="N15">
        <v>13</v>
      </c>
      <c r="O15">
        <v>8470598</v>
      </c>
      <c r="P15" t="s">
        <v>818</v>
      </c>
      <c r="Q15" t="s">
        <v>819</v>
      </c>
      <c r="R15" t="s">
        <v>820</v>
      </c>
      <c r="S15" t="s">
        <v>247</v>
      </c>
      <c r="T15" t="s">
        <v>725</v>
      </c>
      <c r="U15" t="s">
        <v>821</v>
      </c>
      <c r="V15">
        <v>80</v>
      </c>
      <c r="W15">
        <v>24</v>
      </c>
      <c r="X15">
        <v>32</v>
      </c>
      <c r="Y15">
        <v>23</v>
      </c>
      <c r="Z15">
        <v>56</v>
      </c>
      <c r="AA15">
        <v>0</v>
      </c>
      <c r="AB15">
        <v>0</v>
      </c>
      <c r="AC15" s="26">
        <v>0.7</v>
      </c>
      <c r="AD15" s="20">
        <v>-7.0056497175141246</v>
      </c>
      <c r="AE15" s="20">
        <v>21.646000000000001</v>
      </c>
      <c r="AF15">
        <v>-3</v>
      </c>
      <c r="AG15">
        <v>-2.2000000000000002</v>
      </c>
      <c r="AH15">
        <v>36</v>
      </c>
      <c r="AI15">
        <v>1585</v>
      </c>
      <c r="AJ15">
        <v>67621</v>
      </c>
      <c r="AK15" s="20">
        <v>1127.0166666667001</v>
      </c>
      <c r="AL15">
        <v>1115.3699999999999</v>
      </c>
      <c r="AM15">
        <v>1127</v>
      </c>
      <c r="AN15" s="26">
        <v>14.087708333333333</v>
      </c>
      <c r="AO15">
        <v>23.65</v>
      </c>
      <c r="AP15" s="41">
        <v>0.84848484848484851</v>
      </c>
      <c r="AQ15">
        <v>260</v>
      </c>
      <c r="AR15">
        <v>266</v>
      </c>
      <c r="AS15">
        <v>266</v>
      </c>
      <c r="AT15">
        <v>216</v>
      </c>
      <c r="AU15">
        <v>219</v>
      </c>
      <c r="AV15">
        <v>168</v>
      </c>
      <c r="AW15">
        <v>160</v>
      </c>
      <c r="AX15">
        <v>86</v>
      </c>
      <c r="AY15">
        <v>11</v>
      </c>
      <c r="AZ15">
        <v>17</v>
      </c>
      <c r="BA15" s="42">
        <v>28</v>
      </c>
      <c r="BB15">
        <v>19.63</v>
      </c>
      <c r="BC15">
        <v>29.517900000000001</v>
      </c>
      <c r="BD15" s="20">
        <v>349.7</v>
      </c>
      <c r="BE15" s="20">
        <v>609.70000000000005</v>
      </c>
      <c r="BF15" s="20">
        <v>32.798084940423358</v>
      </c>
      <c r="BG15">
        <v>465</v>
      </c>
      <c r="BH15">
        <v>326</v>
      </c>
      <c r="BI15">
        <v>238</v>
      </c>
      <c r="BJ15" s="41">
        <v>0.66145092460881938</v>
      </c>
      <c r="BK15">
        <v>36</v>
      </c>
      <c r="BL15">
        <v>36</v>
      </c>
      <c r="BM15">
        <v>26</v>
      </c>
      <c r="BN15" s="42">
        <v>10</v>
      </c>
      <c r="BO15">
        <v>51</v>
      </c>
      <c r="BP15">
        <v>35</v>
      </c>
      <c r="BQ15">
        <v>28</v>
      </c>
      <c r="BR15">
        <v>18</v>
      </c>
      <c r="BS15" s="41">
        <v>2.2959183673469389E-2</v>
      </c>
      <c r="BT15">
        <v>6</v>
      </c>
      <c r="BU15">
        <v>18</v>
      </c>
      <c r="BV15" s="41">
        <v>0.25</v>
      </c>
      <c r="BW15">
        <v>0</v>
      </c>
      <c r="BX15">
        <v>3</v>
      </c>
      <c r="BY15">
        <v>1</v>
      </c>
      <c r="BZ15">
        <v>6</v>
      </c>
      <c r="CA15">
        <v>5</v>
      </c>
      <c r="CB15">
        <v>9</v>
      </c>
      <c r="CC15">
        <v>4</v>
      </c>
      <c r="CD15">
        <v>7</v>
      </c>
      <c r="CE15">
        <v>2</v>
      </c>
      <c r="CF15">
        <v>4</v>
      </c>
      <c r="CG15">
        <v>1</v>
      </c>
      <c r="CH15">
        <v>10</v>
      </c>
      <c r="CI15">
        <v>2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2</v>
      </c>
      <c r="CR15">
        <v>5</v>
      </c>
      <c r="CS15">
        <v>3</v>
      </c>
      <c r="CT15">
        <v>3</v>
      </c>
      <c r="CU15">
        <v>1</v>
      </c>
      <c r="CV15">
        <v>10</v>
      </c>
      <c r="CW15">
        <v>2</v>
      </c>
      <c r="CX15">
        <v>2</v>
      </c>
      <c r="CY15">
        <v>10</v>
      </c>
      <c r="CZ15">
        <v>37</v>
      </c>
      <c r="DA15">
        <v>13</v>
      </c>
      <c r="DB15">
        <v>16</v>
      </c>
      <c r="DC15">
        <v>36</v>
      </c>
      <c r="DD15">
        <v>22</v>
      </c>
      <c r="DE15">
        <v>10</v>
      </c>
      <c r="DF15">
        <v>4</v>
      </c>
      <c r="DG15">
        <v>67</v>
      </c>
      <c r="DH15">
        <v>18</v>
      </c>
      <c r="DI15">
        <v>9</v>
      </c>
      <c r="DJ15">
        <v>18</v>
      </c>
      <c r="DK15">
        <v>18</v>
      </c>
      <c r="DL15">
        <v>0</v>
      </c>
      <c r="DM15">
        <v>7</v>
      </c>
      <c r="DN15">
        <v>7</v>
      </c>
      <c r="DO15">
        <v>0</v>
      </c>
      <c r="DP15" s="42">
        <v>-9</v>
      </c>
      <c r="DQ15" s="20">
        <v>-10.401999999999999</v>
      </c>
      <c r="DR15">
        <v>18</v>
      </c>
      <c r="DS15">
        <v>0</v>
      </c>
      <c r="DT15">
        <v>0</v>
      </c>
      <c r="DU15">
        <v>0</v>
      </c>
      <c r="DV15">
        <v>0</v>
      </c>
      <c r="DW15">
        <v>1083</v>
      </c>
      <c r="DX15">
        <v>1008</v>
      </c>
      <c r="DY15">
        <v>816</v>
      </c>
      <c r="DZ15">
        <v>766</v>
      </c>
      <c r="EA15">
        <v>619</v>
      </c>
      <c r="EB15">
        <v>549</v>
      </c>
      <c r="EC15">
        <v>55.42</v>
      </c>
      <c r="ED15">
        <v>53.12</v>
      </c>
      <c r="EE15">
        <v>66</v>
      </c>
      <c r="EF15">
        <v>54</v>
      </c>
      <c r="EG15" s="41">
        <v>0.10662358642972536</v>
      </c>
      <c r="EH15" s="43">
        <v>0.90163934426229508</v>
      </c>
      <c r="EI15" s="44">
        <v>1.0082629306920206</v>
      </c>
      <c r="EJ15">
        <v>1095</v>
      </c>
      <c r="EK15">
        <v>1013</v>
      </c>
      <c r="EL15">
        <v>824</v>
      </c>
      <c r="EM15">
        <v>769</v>
      </c>
      <c r="EN15">
        <v>624</v>
      </c>
      <c r="EO15">
        <v>550</v>
      </c>
      <c r="EP15">
        <v>67</v>
      </c>
      <c r="EQ15">
        <v>53</v>
      </c>
      <c r="ER15">
        <v>551</v>
      </c>
      <c r="ES15">
        <v>529</v>
      </c>
      <c r="ET15">
        <v>222</v>
      </c>
      <c r="EU15">
        <v>185</v>
      </c>
      <c r="EV15">
        <v>42</v>
      </c>
      <c r="EW15">
        <v>24</v>
      </c>
      <c r="EX15">
        <v>78</v>
      </c>
      <c r="EY15">
        <v>76</v>
      </c>
      <c r="EZ15">
        <v>5.0999999999999996</v>
      </c>
      <c r="FA15">
        <v>1.2</v>
      </c>
      <c r="FB15">
        <v>6.4</v>
      </c>
      <c r="FC15" s="20">
        <v>45.8</v>
      </c>
      <c r="FD15" s="26">
        <v>0.57250000000000001</v>
      </c>
      <c r="FE15">
        <v>5.3377999999999997</v>
      </c>
      <c r="FF15">
        <v>0.68</v>
      </c>
      <c r="FG15">
        <v>-0.42</v>
      </c>
      <c r="FH15">
        <v>0.26</v>
      </c>
      <c r="FI15">
        <v>3</v>
      </c>
      <c r="FJ15">
        <v>0</v>
      </c>
      <c r="FK15">
        <v>0</v>
      </c>
      <c r="FL15" s="42">
        <v>90</v>
      </c>
      <c r="FM15" s="20">
        <v>3.5555555555555554</v>
      </c>
      <c r="FN15" s="41">
        <v>0.24561752170000001</v>
      </c>
      <c r="FO15" s="20">
        <v>52.4</v>
      </c>
      <c r="FP15" s="20">
        <v>53.919600000000003</v>
      </c>
      <c r="FQ15" s="20">
        <v>112.48285322359398</v>
      </c>
      <c r="FV15" t="s">
        <v>711</v>
      </c>
      <c r="FW15" s="45">
        <v>2000000</v>
      </c>
      <c r="FX15" s="45">
        <v>2000000</v>
      </c>
      <c r="FY15">
        <v>965</v>
      </c>
      <c r="FZ15">
        <v>357</v>
      </c>
      <c r="GA15">
        <v>396</v>
      </c>
      <c r="GB15">
        <v>753</v>
      </c>
      <c r="GC15">
        <v>18</v>
      </c>
      <c r="GD15">
        <v>521</v>
      </c>
      <c r="GE15">
        <v>2501</v>
      </c>
      <c r="GF15">
        <v>15873</v>
      </c>
      <c r="GG15">
        <v>74.7</v>
      </c>
      <c r="GH15">
        <v>17.899999999999999</v>
      </c>
      <c r="GI15">
        <v>92.7</v>
      </c>
      <c r="GJ15" s="42">
        <v>52.4</v>
      </c>
    </row>
    <row r="16" spans="1:192" x14ac:dyDescent="0.45">
      <c r="A16" s="40">
        <v>31048</v>
      </c>
      <c r="B16" t="s">
        <v>384</v>
      </c>
      <c r="C16" t="s">
        <v>145</v>
      </c>
      <c r="D16" t="s">
        <v>91</v>
      </c>
      <c r="E16" t="s">
        <v>91</v>
      </c>
      <c r="F16">
        <v>75</v>
      </c>
      <c r="G16">
        <v>217</v>
      </c>
      <c r="H16">
        <v>2003</v>
      </c>
      <c r="I16">
        <v>1</v>
      </c>
      <c r="J16">
        <v>11</v>
      </c>
      <c r="K16" t="s">
        <v>202</v>
      </c>
      <c r="L16">
        <v>2005</v>
      </c>
      <c r="M16">
        <v>33</v>
      </c>
      <c r="N16">
        <v>13</v>
      </c>
      <c r="O16">
        <v>8470604</v>
      </c>
      <c r="P16" t="s">
        <v>838</v>
      </c>
      <c r="Q16" t="s">
        <v>839</v>
      </c>
      <c r="R16" t="s">
        <v>305</v>
      </c>
      <c r="S16" t="s">
        <v>523</v>
      </c>
      <c r="T16" t="s">
        <v>716</v>
      </c>
      <c r="U16" t="s">
        <v>172</v>
      </c>
      <c r="V16">
        <v>27</v>
      </c>
      <c r="W16">
        <v>13</v>
      </c>
      <c r="X16">
        <v>9</v>
      </c>
      <c r="Y16">
        <v>6</v>
      </c>
      <c r="Z16">
        <v>22</v>
      </c>
      <c r="AA16">
        <v>11</v>
      </c>
      <c r="AB16">
        <v>70</v>
      </c>
      <c r="AC16" s="26">
        <v>0.81481481481481477</v>
      </c>
      <c r="AD16" s="20">
        <v>1.9885974914481181</v>
      </c>
      <c r="AE16" s="20">
        <v>9.16</v>
      </c>
      <c r="AF16">
        <v>4</v>
      </c>
      <c r="AG16">
        <v>1.1000000000000001</v>
      </c>
      <c r="AH16">
        <v>2</v>
      </c>
      <c r="AI16">
        <v>630</v>
      </c>
      <c r="AJ16">
        <v>28905</v>
      </c>
      <c r="AK16" s="20">
        <v>481.75</v>
      </c>
      <c r="AL16">
        <v>481.25</v>
      </c>
      <c r="AM16">
        <v>482</v>
      </c>
      <c r="AN16" s="26">
        <v>17.842592592592592</v>
      </c>
      <c r="AO16">
        <v>29.38</v>
      </c>
      <c r="AP16" s="41">
        <v>0.62857142857142856</v>
      </c>
      <c r="AQ16">
        <v>146</v>
      </c>
      <c r="AR16">
        <v>146</v>
      </c>
      <c r="AS16">
        <v>146</v>
      </c>
      <c r="AT16">
        <v>120</v>
      </c>
      <c r="AU16">
        <v>120</v>
      </c>
      <c r="AV16">
        <v>85</v>
      </c>
      <c r="AW16">
        <v>101</v>
      </c>
      <c r="AX16">
        <v>50</v>
      </c>
      <c r="AY16">
        <v>7</v>
      </c>
      <c r="AZ16">
        <v>12</v>
      </c>
      <c r="BA16" s="42">
        <v>19</v>
      </c>
      <c r="BB16">
        <v>11.93</v>
      </c>
      <c r="BC16">
        <v>25.2118</v>
      </c>
      <c r="BD16" s="20">
        <v>98.8</v>
      </c>
      <c r="BE16" s="20">
        <v>244.8</v>
      </c>
      <c r="BF16" s="20">
        <v>30.520519480519482</v>
      </c>
      <c r="BG16">
        <v>226</v>
      </c>
      <c r="BH16">
        <v>126</v>
      </c>
      <c r="BI16">
        <v>166</v>
      </c>
      <c r="BJ16" s="41">
        <v>0.57653061224489799</v>
      </c>
      <c r="BK16">
        <v>27</v>
      </c>
      <c r="BL16">
        <v>27</v>
      </c>
      <c r="BM16">
        <v>13</v>
      </c>
      <c r="BN16" s="42">
        <v>14</v>
      </c>
      <c r="BO16">
        <v>35</v>
      </c>
      <c r="BP16">
        <v>9</v>
      </c>
      <c r="BQ16">
        <v>7</v>
      </c>
      <c r="BR16">
        <v>11</v>
      </c>
      <c r="BS16" s="41">
        <v>3.081232492997199E-2</v>
      </c>
      <c r="BT16">
        <v>222</v>
      </c>
      <c r="BU16">
        <v>176</v>
      </c>
      <c r="BV16" s="41">
        <v>0.55778894472361806</v>
      </c>
      <c r="BW16">
        <v>86</v>
      </c>
      <c r="BX16">
        <v>53</v>
      </c>
      <c r="BY16">
        <v>63</v>
      </c>
      <c r="BZ16">
        <v>42</v>
      </c>
      <c r="CA16">
        <v>73</v>
      </c>
      <c r="CB16">
        <v>81</v>
      </c>
      <c r="CC16">
        <v>81</v>
      </c>
      <c r="CD16">
        <v>61</v>
      </c>
      <c r="CE16">
        <v>67</v>
      </c>
      <c r="CF16">
        <v>46</v>
      </c>
      <c r="CG16">
        <v>130</v>
      </c>
      <c r="CH16">
        <v>115</v>
      </c>
      <c r="CI16">
        <v>1</v>
      </c>
      <c r="CJ16">
        <v>1</v>
      </c>
      <c r="CK16">
        <v>1</v>
      </c>
      <c r="CL16">
        <v>2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5</v>
      </c>
      <c r="CU16">
        <v>0</v>
      </c>
      <c r="CV16">
        <v>5</v>
      </c>
      <c r="CW16">
        <v>0</v>
      </c>
      <c r="CX16">
        <v>1</v>
      </c>
      <c r="CY16">
        <v>0</v>
      </c>
      <c r="CZ16">
        <v>34</v>
      </c>
      <c r="DA16">
        <v>6</v>
      </c>
      <c r="DB16">
        <v>1</v>
      </c>
      <c r="DC16">
        <v>4</v>
      </c>
      <c r="DD16">
        <v>11</v>
      </c>
      <c r="DE16">
        <v>13</v>
      </c>
      <c r="DF16">
        <v>0</v>
      </c>
      <c r="DG16">
        <v>50</v>
      </c>
      <c r="DH16">
        <v>1</v>
      </c>
      <c r="DI16">
        <v>5</v>
      </c>
      <c r="DJ16">
        <v>1</v>
      </c>
      <c r="DK16">
        <v>1</v>
      </c>
      <c r="DL16">
        <v>0</v>
      </c>
      <c r="DM16">
        <v>5</v>
      </c>
      <c r="DN16">
        <v>5</v>
      </c>
      <c r="DO16">
        <v>0</v>
      </c>
      <c r="DP16" s="42">
        <v>4</v>
      </c>
      <c r="DQ16" s="20">
        <v>4.76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534</v>
      </c>
      <c r="DX16">
        <v>456</v>
      </c>
      <c r="DY16">
        <v>416</v>
      </c>
      <c r="DZ16">
        <v>346</v>
      </c>
      <c r="EA16">
        <v>301</v>
      </c>
      <c r="EB16">
        <v>239</v>
      </c>
      <c r="EC16">
        <v>32.5</v>
      </c>
      <c r="ED16">
        <v>23.72</v>
      </c>
      <c r="EE16">
        <v>35</v>
      </c>
      <c r="EF16">
        <v>21</v>
      </c>
      <c r="EG16" s="41">
        <v>0.11627906976744186</v>
      </c>
      <c r="EH16" s="43">
        <v>0.91213389121338917</v>
      </c>
      <c r="EI16" s="44">
        <v>1.028412960980831</v>
      </c>
      <c r="EJ16">
        <v>533</v>
      </c>
      <c r="EK16">
        <v>455</v>
      </c>
      <c r="EL16">
        <v>415</v>
      </c>
      <c r="EM16">
        <v>345</v>
      </c>
      <c r="EN16">
        <v>301</v>
      </c>
      <c r="EO16">
        <v>237</v>
      </c>
      <c r="EP16">
        <v>35</v>
      </c>
      <c r="EQ16">
        <v>21</v>
      </c>
      <c r="ER16">
        <v>280</v>
      </c>
      <c r="ES16">
        <v>233</v>
      </c>
      <c r="ET16">
        <v>117</v>
      </c>
      <c r="EU16">
        <v>87</v>
      </c>
      <c r="EV16">
        <v>21</v>
      </c>
      <c r="EW16">
        <v>9</v>
      </c>
      <c r="EX16">
        <v>19</v>
      </c>
      <c r="EY16">
        <v>35</v>
      </c>
      <c r="EZ16">
        <v>2.2000000000000002</v>
      </c>
      <c r="FA16">
        <v>0.8</v>
      </c>
      <c r="FB16">
        <v>3</v>
      </c>
      <c r="FC16" s="20">
        <v>22.77</v>
      </c>
      <c r="FD16" s="26">
        <v>0.84333333333333327</v>
      </c>
      <c r="FE16">
        <v>3.7839</v>
      </c>
      <c r="FF16">
        <v>0.34</v>
      </c>
      <c r="FG16">
        <v>-7.0000000000000007E-2</v>
      </c>
      <c r="FH16">
        <v>0.27</v>
      </c>
      <c r="FI16">
        <v>1</v>
      </c>
      <c r="FJ16">
        <v>0</v>
      </c>
      <c r="FK16">
        <v>0</v>
      </c>
      <c r="FL16" s="42">
        <v>40</v>
      </c>
      <c r="FM16" s="20">
        <v>34</v>
      </c>
      <c r="FN16" s="41">
        <v>0.17625661380000002</v>
      </c>
      <c r="FO16" s="20">
        <v>21.8</v>
      </c>
      <c r="FP16" s="20">
        <v>22.951999999999998</v>
      </c>
      <c r="FQ16" s="20">
        <v>123.42857142857142</v>
      </c>
      <c r="FR16">
        <v>55</v>
      </c>
      <c r="FS16" t="s">
        <v>136</v>
      </c>
      <c r="FT16">
        <v>3537</v>
      </c>
      <c r="FU16" t="s">
        <v>731</v>
      </c>
      <c r="FV16" t="s">
        <v>711</v>
      </c>
      <c r="FW16" s="45">
        <v>6500000</v>
      </c>
      <c r="FX16" s="45">
        <v>5272727</v>
      </c>
      <c r="FY16">
        <v>904</v>
      </c>
      <c r="FZ16">
        <v>352</v>
      </c>
      <c r="GA16">
        <v>320</v>
      </c>
      <c r="GB16">
        <v>672</v>
      </c>
      <c r="GC16">
        <v>78</v>
      </c>
      <c r="GD16">
        <v>455</v>
      </c>
      <c r="GE16">
        <v>3028</v>
      </c>
      <c r="GF16">
        <v>16420</v>
      </c>
      <c r="GG16">
        <v>65.7</v>
      </c>
      <c r="GH16">
        <v>21.8</v>
      </c>
      <c r="GI16">
        <v>87.5</v>
      </c>
      <c r="GJ16" s="42">
        <v>21.8</v>
      </c>
    </row>
    <row r="17" spans="1:192" x14ac:dyDescent="0.45">
      <c r="A17" s="40">
        <v>30990</v>
      </c>
      <c r="B17" t="s">
        <v>840</v>
      </c>
      <c r="C17" t="s">
        <v>295</v>
      </c>
      <c r="D17" t="s">
        <v>107</v>
      </c>
      <c r="E17" t="s">
        <v>107</v>
      </c>
      <c r="F17">
        <v>72</v>
      </c>
      <c r="G17">
        <v>216</v>
      </c>
      <c r="H17">
        <v>2003</v>
      </c>
      <c r="I17">
        <v>1</v>
      </c>
      <c r="J17">
        <v>13</v>
      </c>
      <c r="K17" t="s">
        <v>202</v>
      </c>
      <c r="L17">
        <v>2003</v>
      </c>
      <c r="M17">
        <v>33</v>
      </c>
      <c r="N17">
        <v>14</v>
      </c>
      <c r="O17">
        <v>8470606</v>
      </c>
      <c r="P17" t="s">
        <v>841</v>
      </c>
      <c r="Q17" t="s">
        <v>842</v>
      </c>
      <c r="R17" t="s">
        <v>843</v>
      </c>
      <c r="S17" t="s">
        <v>493</v>
      </c>
      <c r="T17" t="s">
        <v>710</v>
      </c>
      <c r="U17" t="s">
        <v>172</v>
      </c>
      <c r="V17">
        <v>81</v>
      </c>
      <c r="W17">
        <v>28</v>
      </c>
      <c r="X17">
        <v>33</v>
      </c>
      <c r="Y17">
        <v>21</v>
      </c>
      <c r="Z17">
        <v>61</v>
      </c>
      <c r="AA17">
        <v>2</v>
      </c>
      <c r="AB17">
        <v>31</v>
      </c>
      <c r="AC17" s="26">
        <v>0.75308641975308643</v>
      </c>
      <c r="AD17" s="20">
        <v>18.483402489626556</v>
      </c>
      <c r="AE17" s="20">
        <v>23.751999999999999</v>
      </c>
      <c r="AF17">
        <v>31</v>
      </c>
      <c r="AG17">
        <v>5.8</v>
      </c>
      <c r="AH17">
        <v>58</v>
      </c>
      <c r="AI17">
        <v>2019</v>
      </c>
      <c r="AJ17">
        <v>96405</v>
      </c>
      <c r="AK17" s="20">
        <v>1606.75</v>
      </c>
      <c r="AL17">
        <v>1606.75</v>
      </c>
      <c r="AM17">
        <v>1607</v>
      </c>
      <c r="AN17" s="26">
        <v>19.836419753086421</v>
      </c>
      <c r="AO17">
        <v>32.729999999999997</v>
      </c>
      <c r="AP17" s="41">
        <v>0.55454545454545456</v>
      </c>
      <c r="AQ17">
        <v>368</v>
      </c>
      <c r="AR17">
        <v>368</v>
      </c>
      <c r="AS17">
        <v>368</v>
      </c>
      <c r="AT17">
        <v>302</v>
      </c>
      <c r="AU17">
        <v>302</v>
      </c>
      <c r="AV17">
        <v>222</v>
      </c>
      <c r="AW17">
        <v>220</v>
      </c>
      <c r="AX17">
        <v>118</v>
      </c>
      <c r="AY17">
        <v>6</v>
      </c>
      <c r="AZ17">
        <v>15</v>
      </c>
      <c r="BA17" s="42">
        <v>21</v>
      </c>
      <c r="BB17">
        <v>25.31</v>
      </c>
      <c r="BC17">
        <v>29.5946</v>
      </c>
      <c r="BD17" s="20">
        <v>321.3</v>
      </c>
      <c r="BE17" s="20">
        <v>689.3</v>
      </c>
      <c r="BF17" s="20">
        <v>25.740158705461333</v>
      </c>
      <c r="BG17">
        <v>663</v>
      </c>
      <c r="BH17">
        <v>561</v>
      </c>
      <c r="BI17">
        <v>600</v>
      </c>
      <c r="BJ17" s="41">
        <v>0.52494061757719712</v>
      </c>
      <c r="BK17">
        <v>189</v>
      </c>
      <c r="BL17">
        <v>189</v>
      </c>
      <c r="BM17">
        <v>138</v>
      </c>
      <c r="BN17" s="42">
        <v>51</v>
      </c>
      <c r="BO17">
        <v>80</v>
      </c>
      <c r="BP17">
        <v>55</v>
      </c>
      <c r="BQ17">
        <v>40</v>
      </c>
      <c r="BR17">
        <v>33</v>
      </c>
      <c r="BS17" s="41">
        <v>3.081232492997199E-2</v>
      </c>
      <c r="BT17">
        <v>17</v>
      </c>
      <c r="BU17">
        <v>29</v>
      </c>
      <c r="BV17" s="41">
        <v>0.36956521739130432</v>
      </c>
      <c r="BW17">
        <v>13</v>
      </c>
      <c r="BX17">
        <v>10</v>
      </c>
      <c r="BY17">
        <v>3</v>
      </c>
      <c r="BZ17">
        <v>2</v>
      </c>
      <c r="CA17">
        <v>1</v>
      </c>
      <c r="CB17">
        <v>17</v>
      </c>
      <c r="CC17">
        <v>6</v>
      </c>
      <c r="CD17">
        <v>8</v>
      </c>
      <c r="CE17">
        <v>7</v>
      </c>
      <c r="CF17">
        <v>9</v>
      </c>
      <c r="CG17">
        <v>10</v>
      </c>
      <c r="CH17">
        <v>23</v>
      </c>
      <c r="CI17">
        <v>1</v>
      </c>
      <c r="CJ17">
        <v>3</v>
      </c>
      <c r="CK17">
        <v>4</v>
      </c>
      <c r="CL17">
        <v>6</v>
      </c>
      <c r="CM17">
        <v>3</v>
      </c>
      <c r="CN17">
        <v>0</v>
      </c>
      <c r="CO17">
        <v>0</v>
      </c>
      <c r="CP17">
        <v>3</v>
      </c>
      <c r="CQ17">
        <v>1</v>
      </c>
      <c r="CR17">
        <v>0</v>
      </c>
      <c r="CS17">
        <v>3</v>
      </c>
      <c r="CT17">
        <v>9</v>
      </c>
      <c r="CU17">
        <v>0</v>
      </c>
      <c r="CV17">
        <v>12</v>
      </c>
      <c r="CW17">
        <v>1</v>
      </c>
      <c r="CX17">
        <v>5</v>
      </c>
      <c r="CY17">
        <v>8</v>
      </c>
      <c r="CZ17">
        <v>66</v>
      </c>
      <c r="DA17">
        <v>18</v>
      </c>
      <c r="DB17">
        <v>5</v>
      </c>
      <c r="DC17">
        <v>14</v>
      </c>
      <c r="DD17">
        <v>33</v>
      </c>
      <c r="DE17">
        <v>28</v>
      </c>
      <c r="DF17">
        <v>1</v>
      </c>
      <c r="DG17">
        <v>123</v>
      </c>
      <c r="DH17">
        <v>18</v>
      </c>
      <c r="DI17">
        <v>28</v>
      </c>
      <c r="DJ17">
        <v>18</v>
      </c>
      <c r="DK17">
        <v>18</v>
      </c>
      <c r="DL17">
        <v>0</v>
      </c>
      <c r="DM17">
        <v>26</v>
      </c>
      <c r="DN17">
        <v>26</v>
      </c>
      <c r="DO17">
        <v>0</v>
      </c>
      <c r="DP17" s="42">
        <v>10</v>
      </c>
      <c r="DQ17" s="20">
        <v>7.7610000000000001</v>
      </c>
      <c r="DR17">
        <v>14</v>
      </c>
      <c r="DS17">
        <v>2</v>
      </c>
      <c r="DT17">
        <v>0</v>
      </c>
      <c r="DU17">
        <v>0</v>
      </c>
      <c r="DV17">
        <v>2</v>
      </c>
      <c r="DW17">
        <v>1696</v>
      </c>
      <c r="DX17">
        <v>1388</v>
      </c>
      <c r="DY17">
        <v>1277</v>
      </c>
      <c r="DZ17">
        <v>1038</v>
      </c>
      <c r="EA17">
        <v>923</v>
      </c>
      <c r="EB17">
        <v>728</v>
      </c>
      <c r="EC17">
        <v>90.82</v>
      </c>
      <c r="ED17">
        <v>74.459999999999994</v>
      </c>
      <c r="EE17">
        <v>110</v>
      </c>
      <c r="EF17">
        <v>56</v>
      </c>
      <c r="EG17" s="41">
        <v>0.11917659804983749</v>
      </c>
      <c r="EH17" s="43">
        <v>0.92307692307692313</v>
      </c>
      <c r="EI17" s="44">
        <v>1.0422535211267605</v>
      </c>
      <c r="EJ17">
        <v>1698</v>
      </c>
      <c r="EK17">
        <v>1388</v>
      </c>
      <c r="EL17">
        <v>1279</v>
      </c>
      <c r="EM17">
        <v>1038</v>
      </c>
      <c r="EN17">
        <v>926</v>
      </c>
      <c r="EO17">
        <v>726</v>
      </c>
      <c r="EP17">
        <v>110</v>
      </c>
      <c r="EQ17">
        <v>55</v>
      </c>
      <c r="ER17">
        <v>861</v>
      </c>
      <c r="ES17">
        <v>722</v>
      </c>
      <c r="ET17">
        <v>336</v>
      </c>
      <c r="EU17">
        <v>266</v>
      </c>
      <c r="EV17">
        <v>53</v>
      </c>
      <c r="EW17">
        <v>32</v>
      </c>
      <c r="EX17">
        <v>82</v>
      </c>
      <c r="EY17">
        <v>91</v>
      </c>
      <c r="EZ17">
        <v>4.5999999999999996</v>
      </c>
      <c r="FA17">
        <v>3.2</v>
      </c>
      <c r="FB17">
        <v>7.8</v>
      </c>
      <c r="FC17" s="20">
        <v>71.03</v>
      </c>
      <c r="FD17" s="26">
        <v>0.87691358024691357</v>
      </c>
      <c r="FE17">
        <v>10.505100000000001</v>
      </c>
      <c r="FF17">
        <v>1.27</v>
      </c>
      <c r="FG17">
        <v>0</v>
      </c>
      <c r="FH17">
        <v>1.27</v>
      </c>
      <c r="FL17" s="42">
        <v>282</v>
      </c>
      <c r="FM17" s="20">
        <v>16.357142857142858</v>
      </c>
      <c r="FN17" s="41">
        <v>0.1356252584</v>
      </c>
      <c r="FO17" s="20">
        <v>55.2</v>
      </c>
      <c r="FP17" s="20">
        <v>62.552199999999999</v>
      </c>
      <c r="FQ17" s="20">
        <v>115.16415123696905</v>
      </c>
      <c r="FU17" t="s">
        <v>731</v>
      </c>
      <c r="FV17" t="s">
        <v>711</v>
      </c>
      <c r="FW17" s="45">
        <v>6500000</v>
      </c>
      <c r="FX17" s="45">
        <v>5875000</v>
      </c>
      <c r="FY17">
        <v>1045</v>
      </c>
      <c r="FZ17">
        <v>260</v>
      </c>
      <c r="GA17">
        <v>307</v>
      </c>
      <c r="GB17">
        <v>567</v>
      </c>
      <c r="GC17">
        <v>-12</v>
      </c>
      <c r="GD17">
        <v>654</v>
      </c>
      <c r="GE17">
        <v>2736</v>
      </c>
      <c r="GF17">
        <v>18617</v>
      </c>
      <c r="GG17">
        <v>36.299999999999997</v>
      </c>
      <c r="GH17">
        <v>22.5</v>
      </c>
      <c r="GI17">
        <v>58.8</v>
      </c>
      <c r="GJ17" s="42">
        <v>55.2</v>
      </c>
    </row>
    <row r="18" spans="1:192" x14ac:dyDescent="0.45">
      <c r="A18" s="40">
        <v>31137</v>
      </c>
      <c r="B18" t="s">
        <v>849</v>
      </c>
      <c r="C18" t="s">
        <v>126</v>
      </c>
      <c r="D18" t="s">
        <v>91</v>
      </c>
      <c r="E18" t="s">
        <v>91</v>
      </c>
      <c r="F18">
        <v>75</v>
      </c>
      <c r="G18">
        <v>224</v>
      </c>
      <c r="H18">
        <v>2003</v>
      </c>
      <c r="I18">
        <v>1</v>
      </c>
      <c r="J18">
        <v>16</v>
      </c>
      <c r="K18" t="s">
        <v>202</v>
      </c>
      <c r="L18">
        <v>2005</v>
      </c>
      <c r="M18">
        <v>32</v>
      </c>
      <c r="N18">
        <v>12</v>
      </c>
      <c r="O18">
        <v>8470609</v>
      </c>
      <c r="P18" t="s">
        <v>850</v>
      </c>
      <c r="Q18" t="s">
        <v>851</v>
      </c>
      <c r="R18" t="s">
        <v>128</v>
      </c>
      <c r="S18" t="s">
        <v>380</v>
      </c>
      <c r="T18" t="s">
        <v>710</v>
      </c>
      <c r="U18" t="s">
        <v>142</v>
      </c>
      <c r="V18">
        <v>4</v>
      </c>
      <c r="W18">
        <v>0</v>
      </c>
      <c r="X18">
        <v>0</v>
      </c>
      <c r="Y18">
        <v>0</v>
      </c>
      <c r="Z18">
        <v>0</v>
      </c>
      <c r="AA18">
        <v>30</v>
      </c>
      <c r="AB18">
        <v>85</v>
      </c>
      <c r="AC18" s="26">
        <v>0</v>
      </c>
      <c r="AD18" s="20">
        <v>-1.4533965244865719</v>
      </c>
      <c r="AE18" s="20">
        <v>0</v>
      </c>
      <c r="AF18">
        <v>-2</v>
      </c>
      <c r="AG18">
        <v>-0.9</v>
      </c>
      <c r="AH18">
        <v>0</v>
      </c>
      <c r="AI18">
        <v>53</v>
      </c>
      <c r="AJ18">
        <v>2413</v>
      </c>
      <c r="AK18" s="20">
        <v>40.216666666667003</v>
      </c>
      <c r="AL18">
        <v>40.22</v>
      </c>
      <c r="AM18">
        <v>40</v>
      </c>
      <c r="AN18" s="26">
        <v>10.054166666666667</v>
      </c>
      <c r="AO18">
        <v>17.04</v>
      </c>
      <c r="AP18" s="41">
        <v>0</v>
      </c>
      <c r="AQ18">
        <v>6</v>
      </c>
      <c r="AR18">
        <v>6</v>
      </c>
      <c r="AS18">
        <v>6</v>
      </c>
      <c r="AT18">
        <v>5</v>
      </c>
      <c r="AU18">
        <v>5</v>
      </c>
      <c r="AV18">
        <v>4</v>
      </c>
      <c r="AW18">
        <v>6</v>
      </c>
      <c r="AX18">
        <v>4</v>
      </c>
      <c r="AY18">
        <v>0</v>
      </c>
      <c r="AZ18">
        <v>0</v>
      </c>
      <c r="BA18" s="42">
        <v>0</v>
      </c>
      <c r="BB18">
        <v>0.61</v>
      </c>
      <c r="BC18">
        <v>9</v>
      </c>
      <c r="BD18" s="20">
        <v>0</v>
      </c>
      <c r="BE18" s="20">
        <v>6</v>
      </c>
      <c r="BF18" s="20">
        <v>8.9507707608155158</v>
      </c>
      <c r="BG18">
        <v>16</v>
      </c>
      <c r="BH18">
        <v>8</v>
      </c>
      <c r="BI18">
        <v>12</v>
      </c>
      <c r="BJ18" s="41">
        <v>0.5714285714285714</v>
      </c>
      <c r="BK18">
        <v>11</v>
      </c>
      <c r="BL18">
        <v>11</v>
      </c>
      <c r="BM18">
        <v>5</v>
      </c>
      <c r="BN18" s="42">
        <v>6</v>
      </c>
      <c r="BO18">
        <v>1</v>
      </c>
      <c r="BP18">
        <v>0</v>
      </c>
      <c r="BQ18">
        <v>0</v>
      </c>
      <c r="BR18">
        <v>1</v>
      </c>
      <c r="BS18" s="41">
        <v>2.7027027027027029E-2</v>
      </c>
      <c r="BT18">
        <v>2</v>
      </c>
      <c r="BU18">
        <v>2</v>
      </c>
      <c r="BV18" s="41">
        <v>0.5</v>
      </c>
      <c r="BW18">
        <v>1</v>
      </c>
      <c r="BX18">
        <v>2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2</v>
      </c>
      <c r="CE18">
        <v>0</v>
      </c>
      <c r="CF18">
        <v>0</v>
      </c>
      <c r="CG18">
        <v>2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 s="42">
        <v>1</v>
      </c>
      <c r="DQ18" s="20">
        <v>-1.7000000000000001E-2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30</v>
      </c>
      <c r="DX18">
        <v>44</v>
      </c>
      <c r="DY18">
        <v>24</v>
      </c>
      <c r="DZ18">
        <v>36</v>
      </c>
      <c r="EA18">
        <v>20</v>
      </c>
      <c r="EB18">
        <v>23</v>
      </c>
      <c r="EC18">
        <v>1.69</v>
      </c>
      <c r="ED18">
        <v>2.15</v>
      </c>
      <c r="EE18">
        <v>1</v>
      </c>
      <c r="EF18">
        <v>2</v>
      </c>
      <c r="EG18" s="41">
        <v>0.05</v>
      </c>
      <c r="EH18" s="43">
        <v>0.91304347826086962</v>
      </c>
      <c r="EI18" s="44">
        <v>0.96304347826086967</v>
      </c>
      <c r="EJ18">
        <v>30</v>
      </c>
      <c r="EK18">
        <v>44</v>
      </c>
      <c r="EL18">
        <v>24</v>
      </c>
      <c r="EM18">
        <v>36</v>
      </c>
      <c r="EN18">
        <v>20</v>
      </c>
      <c r="EO18">
        <v>23</v>
      </c>
      <c r="EP18">
        <v>1</v>
      </c>
      <c r="EQ18">
        <v>2</v>
      </c>
      <c r="ER18">
        <v>15</v>
      </c>
      <c r="ES18">
        <v>27</v>
      </c>
      <c r="ET18">
        <v>10</v>
      </c>
      <c r="EU18">
        <v>10</v>
      </c>
      <c r="EV18">
        <v>0</v>
      </c>
      <c r="EW18">
        <v>2</v>
      </c>
      <c r="EX18">
        <v>3</v>
      </c>
      <c r="EY18">
        <v>3</v>
      </c>
      <c r="EZ18">
        <v>-0.1</v>
      </c>
      <c r="FA18">
        <v>0</v>
      </c>
      <c r="FB18">
        <v>-0.2</v>
      </c>
      <c r="FC18" s="20">
        <v>-0.7</v>
      </c>
      <c r="FD18" s="26">
        <v>-0.17499999999999999</v>
      </c>
      <c r="FE18">
        <v>1.2000000000000001E-3</v>
      </c>
      <c r="FF18">
        <v>0</v>
      </c>
      <c r="FG18">
        <v>0</v>
      </c>
      <c r="FH18">
        <v>0</v>
      </c>
      <c r="FL18" s="42">
        <v>12</v>
      </c>
      <c r="FM18" s="20">
        <v>0</v>
      </c>
      <c r="FN18" s="41">
        <v>0</v>
      </c>
      <c r="FO18" s="20">
        <v>0</v>
      </c>
      <c r="FP18" s="20">
        <v>-3.4000000000000002E-3</v>
      </c>
      <c r="FQ18" s="20">
        <v>110.39283938339135</v>
      </c>
      <c r="FV18" t="s">
        <v>711</v>
      </c>
      <c r="FW18" s="45">
        <v>650000</v>
      </c>
      <c r="FX18" s="45">
        <v>650000</v>
      </c>
      <c r="FY18">
        <v>637</v>
      </c>
      <c r="FZ18">
        <v>105</v>
      </c>
      <c r="GA18">
        <v>125</v>
      </c>
      <c r="GB18">
        <v>230</v>
      </c>
      <c r="GC18">
        <v>-15</v>
      </c>
      <c r="GD18">
        <v>300</v>
      </c>
      <c r="GE18">
        <v>992</v>
      </c>
      <c r="GF18">
        <v>8427</v>
      </c>
      <c r="GG18">
        <v>11.8</v>
      </c>
      <c r="GH18">
        <v>9.8000000000000007</v>
      </c>
      <c r="GI18">
        <v>21.6</v>
      </c>
      <c r="GJ18" s="42">
        <v>0</v>
      </c>
    </row>
    <row r="19" spans="1:192" x14ac:dyDescent="0.45">
      <c r="A19" s="40">
        <v>30891</v>
      </c>
      <c r="B19" t="s">
        <v>803</v>
      </c>
      <c r="C19" t="s">
        <v>362</v>
      </c>
      <c r="D19" t="s">
        <v>107</v>
      </c>
      <c r="E19" t="s">
        <v>107</v>
      </c>
      <c r="F19">
        <v>71</v>
      </c>
      <c r="G19">
        <v>195</v>
      </c>
      <c r="H19">
        <v>2003</v>
      </c>
      <c r="I19">
        <v>1</v>
      </c>
      <c r="J19">
        <v>17</v>
      </c>
      <c r="K19" t="s">
        <v>92</v>
      </c>
      <c r="L19">
        <v>2005</v>
      </c>
      <c r="M19">
        <v>33</v>
      </c>
      <c r="N19">
        <v>13</v>
      </c>
      <c r="O19">
        <v>8470610</v>
      </c>
      <c r="P19" t="s">
        <v>852</v>
      </c>
      <c r="Q19" t="s">
        <v>853</v>
      </c>
      <c r="R19" t="s">
        <v>854</v>
      </c>
      <c r="S19" t="s">
        <v>855</v>
      </c>
      <c r="T19" t="s">
        <v>725</v>
      </c>
      <c r="U19" t="s">
        <v>30</v>
      </c>
      <c r="V19">
        <v>42</v>
      </c>
      <c r="W19">
        <v>15</v>
      </c>
      <c r="X19">
        <v>9</v>
      </c>
      <c r="Y19">
        <v>5</v>
      </c>
      <c r="Z19">
        <v>24</v>
      </c>
      <c r="AA19">
        <v>10</v>
      </c>
      <c r="AB19">
        <v>52</v>
      </c>
      <c r="AC19" s="26">
        <v>0.5714285714285714</v>
      </c>
      <c r="AD19" s="20">
        <v>-9.4481927710843365</v>
      </c>
      <c r="AE19" s="20">
        <v>10.141</v>
      </c>
      <c r="AF19">
        <v>0</v>
      </c>
      <c r="AG19">
        <v>5</v>
      </c>
      <c r="AH19">
        <v>14</v>
      </c>
      <c r="AI19">
        <v>877</v>
      </c>
      <c r="AJ19">
        <v>43049</v>
      </c>
      <c r="AK19" s="20">
        <v>717.48333333333005</v>
      </c>
      <c r="AL19">
        <v>717.48</v>
      </c>
      <c r="AM19">
        <v>717</v>
      </c>
      <c r="AN19" s="26">
        <v>17.082936507936509</v>
      </c>
      <c r="AO19">
        <v>28.16</v>
      </c>
      <c r="AP19" s="41">
        <v>0.6</v>
      </c>
      <c r="AQ19">
        <v>173</v>
      </c>
      <c r="AR19">
        <v>173</v>
      </c>
      <c r="AS19">
        <v>173</v>
      </c>
      <c r="AT19">
        <v>148</v>
      </c>
      <c r="AU19">
        <v>148</v>
      </c>
      <c r="AV19">
        <v>119</v>
      </c>
      <c r="AW19">
        <v>118</v>
      </c>
      <c r="AX19">
        <v>63</v>
      </c>
      <c r="AY19">
        <v>6</v>
      </c>
      <c r="AZ19">
        <v>16</v>
      </c>
      <c r="BA19" s="42">
        <v>22</v>
      </c>
      <c r="BB19">
        <v>12.97</v>
      </c>
      <c r="BC19">
        <v>24.7395</v>
      </c>
      <c r="BD19" s="20">
        <v>81.400000000000006</v>
      </c>
      <c r="BE19" s="20">
        <v>254.4</v>
      </c>
      <c r="BF19" s="20">
        <v>21.274460612142498</v>
      </c>
      <c r="BG19">
        <v>263</v>
      </c>
      <c r="BH19">
        <v>254</v>
      </c>
      <c r="BI19">
        <v>183</v>
      </c>
      <c r="BJ19" s="41">
        <v>0.58968609865470856</v>
      </c>
      <c r="BK19">
        <v>26</v>
      </c>
      <c r="BL19">
        <v>26</v>
      </c>
      <c r="BM19">
        <v>66</v>
      </c>
      <c r="BN19" s="42">
        <v>-40</v>
      </c>
      <c r="BO19">
        <v>29</v>
      </c>
      <c r="BP19">
        <v>14</v>
      </c>
      <c r="BQ19">
        <v>15</v>
      </c>
      <c r="BR19">
        <v>37</v>
      </c>
      <c r="BS19" s="41">
        <v>6.9288389513108617E-2</v>
      </c>
      <c r="BT19">
        <v>5</v>
      </c>
      <c r="BU19">
        <v>7</v>
      </c>
      <c r="BV19" s="41">
        <v>0.41666666666666669</v>
      </c>
      <c r="BW19">
        <v>0</v>
      </c>
      <c r="BX19">
        <v>1</v>
      </c>
      <c r="BY19">
        <v>1</v>
      </c>
      <c r="BZ19">
        <v>2</v>
      </c>
      <c r="CA19">
        <v>4</v>
      </c>
      <c r="CB19">
        <v>4</v>
      </c>
      <c r="CC19">
        <v>2</v>
      </c>
      <c r="CD19">
        <v>1</v>
      </c>
      <c r="CE19">
        <v>2</v>
      </c>
      <c r="CF19">
        <v>4</v>
      </c>
      <c r="CG19">
        <v>5</v>
      </c>
      <c r="CH19">
        <v>6</v>
      </c>
      <c r="CI19">
        <v>0</v>
      </c>
      <c r="CJ19">
        <v>0</v>
      </c>
      <c r="CK19">
        <v>3</v>
      </c>
      <c r="CL19">
        <v>4</v>
      </c>
      <c r="CM19">
        <v>3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2</v>
      </c>
      <c r="CU19">
        <v>0</v>
      </c>
      <c r="CV19">
        <v>11</v>
      </c>
      <c r="CW19">
        <v>1</v>
      </c>
      <c r="CX19">
        <v>0</v>
      </c>
      <c r="CY19">
        <v>1</v>
      </c>
      <c r="CZ19">
        <v>27</v>
      </c>
      <c r="DA19">
        <v>14</v>
      </c>
      <c r="DB19">
        <v>6</v>
      </c>
      <c r="DC19">
        <v>3</v>
      </c>
      <c r="DD19">
        <v>7</v>
      </c>
      <c r="DE19">
        <v>16</v>
      </c>
      <c r="DF19">
        <v>1</v>
      </c>
      <c r="DG19">
        <v>72</v>
      </c>
      <c r="DH19">
        <v>7</v>
      </c>
      <c r="DI19">
        <v>17</v>
      </c>
      <c r="DJ19">
        <v>7</v>
      </c>
      <c r="DK19">
        <v>7</v>
      </c>
      <c r="DL19">
        <v>0</v>
      </c>
      <c r="DM19">
        <v>17</v>
      </c>
      <c r="DN19">
        <v>17</v>
      </c>
      <c r="DO19">
        <v>0</v>
      </c>
      <c r="DP19" s="42">
        <v>10</v>
      </c>
      <c r="DQ19" s="20">
        <v>8.6259999999999994</v>
      </c>
      <c r="DR19">
        <v>7</v>
      </c>
      <c r="DS19">
        <v>0</v>
      </c>
      <c r="DT19">
        <v>0</v>
      </c>
      <c r="DU19">
        <v>0</v>
      </c>
      <c r="DV19">
        <v>0</v>
      </c>
      <c r="DW19">
        <v>706</v>
      </c>
      <c r="DX19">
        <v>668</v>
      </c>
      <c r="DY19">
        <v>535</v>
      </c>
      <c r="DZ19">
        <v>497</v>
      </c>
      <c r="EA19">
        <v>397</v>
      </c>
      <c r="EB19">
        <v>358</v>
      </c>
      <c r="EC19">
        <v>36.49</v>
      </c>
      <c r="ED19">
        <v>26.87</v>
      </c>
      <c r="EE19">
        <v>40</v>
      </c>
      <c r="EF19">
        <v>34</v>
      </c>
      <c r="EG19" s="41">
        <v>0.10075566750629723</v>
      </c>
      <c r="EH19" s="43">
        <v>0.9050279329608939</v>
      </c>
      <c r="EI19" s="44">
        <v>1.0057836004671912</v>
      </c>
      <c r="EJ19">
        <v>706</v>
      </c>
      <c r="EK19">
        <v>670</v>
      </c>
      <c r="EL19">
        <v>535</v>
      </c>
      <c r="EM19">
        <v>498</v>
      </c>
      <c r="EN19">
        <v>396</v>
      </c>
      <c r="EO19">
        <v>358</v>
      </c>
      <c r="EP19">
        <v>40</v>
      </c>
      <c r="EQ19">
        <v>34</v>
      </c>
      <c r="ER19">
        <v>331</v>
      </c>
      <c r="ES19">
        <v>280</v>
      </c>
      <c r="ET19">
        <v>158</v>
      </c>
      <c r="EU19">
        <v>97</v>
      </c>
      <c r="EV19">
        <v>14</v>
      </c>
      <c r="EW19">
        <v>17</v>
      </c>
      <c r="EX19">
        <v>32</v>
      </c>
      <c r="EY19">
        <v>49</v>
      </c>
      <c r="EZ19">
        <v>2</v>
      </c>
      <c r="FA19">
        <v>0.7</v>
      </c>
      <c r="FB19">
        <v>2.7</v>
      </c>
      <c r="FC19" s="20">
        <v>25.3</v>
      </c>
      <c r="FD19" s="26">
        <v>0.60238095238095235</v>
      </c>
      <c r="FE19">
        <v>3.4106999999999998</v>
      </c>
      <c r="FF19">
        <v>0.67</v>
      </c>
      <c r="FG19">
        <v>-0.06</v>
      </c>
      <c r="FH19">
        <v>0.61</v>
      </c>
      <c r="FI19">
        <v>3</v>
      </c>
      <c r="FJ19">
        <v>2</v>
      </c>
      <c r="FK19">
        <v>1</v>
      </c>
      <c r="FL19" s="42">
        <v>77</v>
      </c>
      <c r="FM19" s="20">
        <v>5.8571428571428568</v>
      </c>
      <c r="FN19" s="41">
        <v>0.1246200608</v>
      </c>
      <c r="FO19" s="20">
        <v>22.6</v>
      </c>
      <c r="FP19" s="20">
        <v>25.725200000000001</v>
      </c>
      <c r="FQ19" s="20">
        <v>114.90215755142999</v>
      </c>
      <c r="FR19">
        <v>4</v>
      </c>
      <c r="FS19" t="s">
        <v>856</v>
      </c>
      <c r="FT19">
        <v>195</v>
      </c>
      <c r="FU19" t="s">
        <v>731</v>
      </c>
      <c r="FV19" t="s">
        <v>711</v>
      </c>
      <c r="FW19" s="45">
        <v>9000000</v>
      </c>
      <c r="FX19" s="45">
        <v>7538462</v>
      </c>
      <c r="FY19">
        <v>872</v>
      </c>
      <c r="FZ19">
        <v>333</v>
      </c>
      <c r="GA19">
        <v>352</v>
      </c>
      <c r="GB19">
        <v>685</v>
      </c>
      <c r="GC19">
        <v>84</v>
      </c>
      <c r="GD19">
        <v>344</v>
      </c>
      <c r="GE19">
        <v>2932</v>
      </c>
      <c r="GF19">
        <v>16175</v>
      </c>
      <c r="GG19">
        <v>63.9</v>
      </c>
      <c r="GH19">
        <v>23.8</v>
      </c>
      <c r="GI19">
        <v>87.7</v>
      </c>
      <c r="GJ19" s="42">
        <v>22.6</v>
      </c>
    </row>
    <row r="20" spans="1:192" x14ac:dyDescent="0.45">
      <c r="A20" s="40">
        <v>31297</v>
      </c>
      <c r="B20" t="s">
        <v>857</v>
      </c>
      <c r="C20" t="s">
        <v>208</v>
      </c>
      <c r="D20" t="s">
        <v>91</v>
      </c>
      <c r="E20" t="s">
        <v>91</v>
      </c>
      <c r="F20">
        <v>76</v>
      </c>
      <c r="G20">
        <v>208</v>
      </c>
      <c r="H20">
        <v>2003</v>
      </c>
      <c r="I20">
        <v>1</v>
      </c>
      <c r="J20">
        <v>18</v>
      </c>
      <c r="K20" t="s">
        <v>202</v>
      </c>
      <c r="L20">
        <v>2005</v>
      </c>
      <c r="M20">
        <v>32</v>
      </c>
      <c r="N20">
        <v>13</v>
      </c>
      <c r="O20">
        <v>8470611</v>
      </c>
      <c r="P20" t="s">
        <v>858</v>
      </c>
      <c r="Q20" t="s">
        <v>859</v>
      </c>
      <c r="R20" t="s">
        <v>860</v>
      </c>
      <c r="S20" t="s">
        <v>815</v>
      </c>
      <c r="T20" t="s">
        <v>716</v>
      </c>
      <c r="U20" t="s">
        <v>460</v>
      </c>
      <c r="V20">
        <v>18</v>
      </c>
      <c r="W20">
        <v>3</v>
      </c>
      <c r="X20">
        <v>1</v>
      </c>
      <c r="Y20">
        <v>1</v>
      </c>
      <c r="Z20">
        <v>4</v>
      </c>
      <c r="AA20">
        <v>0</v>
      </c>
      <c r="AB20">
        <v>0</v>
      </c>
      <c r="AC20" s="26">
        <v>0.22222222222222221</v>
      </c>
      <c r="AD20" s="20">
        <v>-2.4697508896797151</v>
      </c>
      <c r="AE20" s="20">
        <v>1.784</v>
      </c>
      <c r="AF20">
        <v>6</v>
      </c>
      <c r="AG20">
        <v>0.8</v>
      </c>
      <c r="AH20">
        <v>2</v>
      </c>
      <c r="AI20">
        <v>329</v>
      </c>
      <c r="AJ20">
        <v>12724</v>
      </c>
      <c r="AK20" s="20">
        <v>212.06666666666999</v>
      </c>
      <c r="AL20">
        <v>212.07</v>
      </c>
      <c r="AM20">
        <v>212</v>
      </c>
      <c r="AN20" s="26">
        <v>11.781481481481482</v>
      </c>
      <c r="AO20">
        <v>19.850000000000001</v>
      </c>
      <c r="AP20" s="41">
        <v>0.30769230769230771</v>
      </c>
      <c r="AQ20">
        <v>39</v>
      </c>
      <c r="AR20">
        <v>39</v>
      </c>
      <c r="AS20">
        <v>39</v>
      </c>
      <c r="AT20">
        <v>34</v>
      </c>
      <c r="AU20">
        <v>34</v>
      </c>
      <c r="AV20">
        <v>27</v>
      </c>
      <c r="AW20">
        <v>25</v>
      </c>
      <c r="AX20">
        <v>19</v>
      </c>
      <c r="AY20">
        <v>2</v>
      </c>
      <c r="AZ20">
        <v>2</v>
      </c>
      <c r="BA20" s="42">
        <v>4</v>
      </c>
      <c r="BB20">
        <v>3.14</v>
      </c>
      <c r="BC20">
        <v>29.407399999999999</v>
      </c>
      <c r="BD20" s="20">
        <v>0</v>
      </c>
      <c r="BE20" s="20">
        <v>39</v>
      </c>
      <c r="BF20" s="20">
        <v>11.03409251662187</v>
      </c>
      <c r="BG20">
        <v>52</v>
      </c>
      <c r="BH20">
        <v>72</v>
      </c>
      <c r="BI20">
        <v>102</v>
      </c>
      <c r="BJ20" s="41">
        <v>0.33766233766233766</v>
      </c>
      <c r="BK20">
        <v>24</v>
      </c>
      <c r="BL20">
        <v>24</v>
      </c>
      <c r="BM20">
        <v>10</v>
      </c>
      <c r="BN20" s="42">
        <v>14</v>
      </c>
      <c r="BO20">
        <v>7</v>
      </c>
      <c r="BP20">
        <v>4</v>
      </c>
      <c r="BQ20">
        <v>6</v>
      </c>
      <c r="BR20">
        <v>14</v>
      </c>
      <c r="BS20" s="41">
        <v>9.2715231788079472E-2</v>
      </c>
      <c r="BT20">
        <v>66</v>
      </c>
      <c r="BU20">
        <v>73</v>
      </c>
      <c r="BV20" s="41">
        <v>0.47482014388489208</v>
      </c>
      <c r="BW20">
        <v>28</v>
      </c>
      <c r="BX20">
        <v>35</v>
      </c>
      <c r="BY20">
        <v>23</v>
      </c>
      <c r="BZ20">
        <v>22</v>
      </c>
      <c r="CA20">
        <v>15</v>
      </c>
      <c r="CB20">
        <v>16</v>
      </c>
      <c r="CC20">
        <v>20</v>
      </c>
      <c r="CD20">
        <v>26</v>
      </c>
      <c r="CE20">
        <v>26</v>
      </c>
      <c r="CF20">
        <v>23</v>
      </c>
      <c r="CG20">
        <v>35</v>
      </c>
      <c r="CH20">
        <v>37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7</v>
      </c>
      <c r="DA20">
        <v>3</v>
      </c>
      <c r="DB20">
        <v>2</v>
      </c>
      <c r="DC20">
        <v>1</v>
      </c>
      <c r="DD20">
        <v>2</v>
      </c>
      <c r="DE20">
        <v>2</v>
      </c>
      <c r="DF20">
        <v>1</v>
      </c>
      <c r="DG20">
        <v>16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0</v>
      </c>
      <c r="DP20" s="42">
        <v>0</v>
      </c>
      <c r="DQ20" s="20">
        <v>-1.337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183</v>
      </c>
      <c r="DX20">
        <v>212</v>
      </c>
      <c r="DY20">
        <v>136</v>
      </c>
      <c r="DZ20">
        <v>137</v>
      </c>
      <c r="EA20">
        <v>91</v>
      </c>
      <c r="EB20">
        <v>94</v>
      </c>
      <c r="EC20">
        <v>9.3699999999999992</v>
      </c>
      <c r="ED20">
        <v>7.7</v>
      </c>
      <c r="EE20">
        <v>13</v>
      </c>
      <c r="EF20">
        <v>9</v>
      </c>
      <c r="EG20" s="41">
        <v>0.14285714285714285</v>
      </c>
      <c r="EH20" s="43">
        <v>0.9042553191489362</v>
      </c>
      <c r="EI20" s="44">
        <v>1.047112462006079</v>
      </c>
      <c r="EJ20">
        <v>182</v>
      </c>
      <c r="EK20">
        <v>215</v>
      </c>
      <c r="EL20">
        <v>136</v>
      </c>
      <c r="EM20">
        <v>140</v>
      </c>
      <c r="EN20">
        <v>91</v>
      </c>
      <c r="EO20">
        <v>96</v>
      </c>
      <c r="EP20">
        <v>13</v>
      </c>
      <c r="EQ20">
        <v>9</v>
      </c>
      <c r="ER20">
        <v>76</v>
      </c>
      <c r="ES20">
        <v>81</v>
      </c>
      <c r="ET20">
        <v>40</v>
      </c>
      <c r="EU20">
        <v>26</v>
      </c>
      <c r="EV20">
        <v>5</v>
      </c>
      <c r="EW20">
        <v>5</v>
      </c>
      <c r="EX20">
        <v>9</v>
      </c>
      <c r="EY20">
        <v>7</v>
      </c>
      <c r="EZ20">
        <v>0.1</v>
      </c>
      <c r="FA20">
        <v>0.5</v>
      </c>
      <c r="FB20">
        <v>0.60000000000000009</v>
      </c>
      <c r="FC20" s="20">
        <v>6.16</v>
      </c>
      <c r="FD20" s="26">
        <v>0.34222222222222221</v>
      </c>
      <c r="FE20">
        <v>0.31900000000000001</v>
      </c>
      <c r="FF20">
        <v>-0.02</v>
      </c>
      <c r="FG20">
        <v>0.03</v>
      </c>
      <c r="FH20">
        <v>0.01</v>
      </c>
      <c r="FL20" s="42">
        <v>40</v>
      </c>
      <c r="FM20" s="20">
        <v>30</v>
      </c>
      <c r="FN20" s="41">
        <v>7.2014051500000009E-2</v>
      </c>
      <c r="FO20" s="20">
        <v>3.8</v>
      </c>
      <c r="FP20" s="20">
        <v>3.7326000000000001</v>
      </c>
      <c r="FQ20" s="20">
        <v>111.75555241193945</v>
      </c>
      <c r="FR20">
        <v>11</v>
      </c>
      <c r="FS20" t="s">
        <v>111</v>
      </c>
      <c r="FT20">
        <v>366</v>
      </c>
      <c r="FU20" t="s">
        <v>702</v>
      </c>
      <c r="FV20" t="s">
        <v>711</v>
      </c>
      <c r="FW20" s="45">
        <v>2000000</v>
      </c>
      <c r="FX20" s="45">
        <v>2000000</v>
      </c>
      <c r="FY20">
        <v>580</v>
      </c>
      <c r="FZ20">
        <v>106</v>
      </c>
      <c r="GA20">
        <v>100</v>
      </c>
      <c r="GB20">
        <v>206</v>
      </c>
      <c r="GC20">
        <v>57</v>
      </c>
      <c r="GD20">
        <v>187</v>
      </c>
      <c r="GE20">
        <v>1042</v>
      </c>
      <c r="GF20">
        <v>7220</v>
      </c>
      <c r="GG20">
        <v>13.9</v>
      </c>
      <c r="GH20">
        <v>9.1999999999999993</v>
      </c>
      <c r="GI20">
        <v>23.1</v>
      </c>
      <c r="GJ20" s="42">
        <v>3.8</v>
      </c>
    </row>
    <row r="21" spans="1:192" x14ac:dyDescent="0.45">
      <c r="A21" s="40">
        <v>31177</v>
      </c>
      <c r="B21" t="s">
        <v>212</v>
      </c>
      <c r="C21" t="s">
        <v>213</v>
      </c>
      <c r="D21" t="s">
        <v>91</v>
      </c>
      <c r="E21" t="s">
        <v>91</v>
      </c>
      <c r="F21">
        <v>76</v>
      </c>
      <c r="G21">
        <v>223</v>
      </c>
      <c r="H21">
        <v>2003</v>
      </c>
      <c r="I21">
        <v>1</v>
      </c>
      <c r="J21">
        <v>19</v>
      </c>
      <c r="K21" t="s">
        <v>202</v>
      </c>
      <c r="L21">
        <v>2005</v>
      </c>
      <c r="M21">
        <v>32</v>
      </c>
      <c r="N21">
        <v>13</v>
      </c>
      <c r="O21">
        <v>8470612</v>
      </c>
      <c r="P21" t="s">
        <v>861</v>
      </c>
      <c r="Q21" t="s">
        <v>862</v>
      </c>
      <c r="R21" t="s">
        <v>863</v>
      </c>
      <c r="S21" t="s">
        <v>390</v>
      </c>
      <c r="T21" t="s">
        <v>716</v>
      </c>
      <c r="U21" t="s">
        <v>102</v>
      </c>
      <c r="V21">
        <v>56</v>
      </c>
      <c r="W21">
        <v>11</v>
      </c>
      <c r="X21">
        <v>50</v>
      </c>
      <c r="Y21">
        <v>34</v>
      </c>
      <c r="Z21">
        <v>61</v>
      </c>
      <c r="AA21">
        <v>2</v>
      </c>
      <c r="AB21">
        <v>8</v>
      </c>
      <c r="AC21" s="26">
        <v>1.0892857142857142</v>
      </c>
      <c r="AD21" s="20">
        <v>8.056910569105689</v>
      </c>
      <c r="AE21" s="20">
        <v>20.231999999999999</v>
      </c>
      <c r="AF21">
        <v>20</v>
      </c>
      <c r="AG21">
        <v>5.9</v>
      </c>
      <c r="AH21">
        <v>42</v>
      </c>
      <c r="AI21">
        <v>1438</v>
      </c>
      <c r="AJ21">
        <v>71990</v>
      </c>
      <c r="AK21" s="20">
        <v>1199.8333333333001</v>
      </c>
      <c r="AL21">
        <v>1199.83</v>
      </c>
      <c r="AM21">
        <v>1200</v>
      </c>
      <c r="AN21" s="26">
        <v>21.425595238095237</v>
      </c>
      <c r="AO21">
        <v>35.299999999999997</v>
      </c>
      <c r="AP21" s="41">
        <v>0.71764705882352942</v>
      </c>
      <c r="AQ21">
        <v>242</v>
      </c>
      <c r="AR21">
        <v>242</v>
      </c>
      <c r="AS21">
        <v>242</v>
      </c>
      <c r="AT21">
        <v>182</v>
      </c>
      <c r="AU21">
        <v>182</v>
      </c>
      <c r="AV21">
        <v>117</v>
      </c>
      <c r="AW21">
        <v>108</v>
      </c>
      <c r="AX21">
        <v>36</v>
      </c>
      <c r="AY21">
        <v>7</v>
      </c>
      <c r="AZ21">
        <v>14</v>
      </c>
      <c r="BA21" s="42">
        <v>21</v>
      </c>
      <c r="BB21">
        <v>12.31</v>
      </c>
      <c r="BC21">
        <v>37.2393</v>
      </c>
      <c r="BD21" s="20">
        <v>530.6</v>
      </c>
      <c r="BE21" s="20">
        <v>772.6</v>
      </c>
      <c r="BF21" s="20">
        <v>38.635473358725825</v>
      </c>
      <c r="BG21">
        <v>449</v>
      </c>
      <c r="BH21">
        <v>354</v>
      </c>
      <c r="BI21">
        <v>421</v>
      </c>
      <c r="BJ21" s="41">
        <v>0.51609195402298846</v>
      </c>
      <c r="BK21">
        <v>96</v>
      </c>
      <c r="BL21">
        <v>96</v>
      </c>
      <c r="BM21">
        <v>52</v>
      </c>
      <c r="BN21" s="42">
        <v>44</v>
      </c>
      <c r="BO21">
        <v>65</v>
      </c>
      <c r="BP21">
        <v>64</v>
      </c>
      <c r="BQ21">
        <v>45</v>
      </c>
      <c r="BR21">
        <v>57</v>
      </c>
      <c r="BS21" s="41">
        <v>6.8509615384615391E-2</v>
      </c>
      <c r="BT21">
        <v>406</v>
      </c>
      <c r="BU21">
        <v>443</v>
      </c>
      <c r="BV21" s="41">
        <v>0.47820965842167257</v>
      </c>
      <c r="BW21">
        <v>131</v>
      </c>
      <c r="BX21">
        <v>128</v>
      </c>
      <c r="BY21">
        <v>146</v>
      </c>
      <c r="BZ21">
        <v>151</v>
      </c>
      <c r="CA21">
        <v>129</v>
      </c>
      <c r="CB21">
        <v>164</v>
      </c>
      <c r="CC21">
        <v>98</v>
      </c>
      <c r="CD21">
        <v>128</v>
      </c>
      <c r="CE21">
        <v>167</v>
      </c>
      <c r="CF21">
        <v>169</v>
      </c>
      <c r="CG21">
        <v>242</v>
      </c>
      <c r="CH21">
        <v>275</v>
      </c>
      <c r="CI21">
        <v>0</v>
      </c>
      <c r="CJ21">
        <v>0</v>
      </c>
      <c r="CK21">
        <v>3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2</v>
      </c>
      <c r="CT21">
        <v>1</v>
      </c>
      <c r="CU21">
        <v>0</v>
      </c>
      <c r="CV21">
        <v>5</v>
      </c>
      <c r="CW21">
        <v>0</v>
      </c>
      <c r="CX21">
        <v>2</v>
      </c>
      <c r="CY21">
        <v>4</v>
      </c>
      <c r="CZ21">
        <v>59</v>
      </c>
      <c r="DA21">
        <v>7</v>
      </c>
      <c r="DB21">
        <v>2</v>
      </c>
      <c r="DC21">
        <v>26</v>
      </c>
      <c r="DD21">
        <v>14</v>
      </c>
      <c r="DE21">
        <v>10</v>
      </c>
      <c r="DF21">
        <v>0</v>
      </c>
      <c r="DG21">
        <v>58</v>
      </c>
      <c r="DH21">
        <v>21</v>
      </c>
      <c r="DI21">
        <v>7</v>
      </c>
      <c r="DJ21">
        <v>20</v>
      </c>
      <c r="DK21">
        <v>20</v>
      </c>
      <c r="DL21">
        <v>0</v>
      </c>
      <c r="DM21">
        <v>6</v>
      </c>
      <c r="DN21">
        <v>6</v>
      </c>
      <c r="DO21">
        <v>0</v>
      </c>
      <c r="DP21" s="42">
        <v>-14</v>
      </c>
      <c r="DQ21" s="20">
        <v>-13.738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1298</v>
      </c>
      <c r="DX21">
        <v>1037</v>
      </c>
      <c r="DY21">
        <v>965</v>
      </c>
      <c r="DZ21">
        <v>775</v>
      </c>
      <c r="EA21">
        <v>672</v>
      </c>
      <c r="EB21">
        <v>536</v>
      </c>
      <c r="EC21">
        <v>78.959999999999994</v>
      </c>
      <c r="ED21">
        <v>55.34</v>
      </c>
      <c r="EE21">
        <v>85</v>
      </c>
      <c r="EF21">
        <v>55</v>
      </c>
      <c r="EG21" s="41">
        <v>0.12648809523809523</v>
      </c>
      <c r="EH21" s="43">
        <v>0.89738805970149249</v>
      </c>
      <c r="EI21" s="44">
        <v>1.0238761549395878</v>
      </c>
      <c r="EJ21">
        <v>1299</v>
      </c>
      <c r="EK21">
        <v>1037</v>
      </c>
      <c r="EL21">
        <v>963</v>
      </c>
      <c r="EM21">
        <v>774</v>
      </c>
      <c r="EN21">
        <v>672</v>
      </c>
      <c r="EO21">
        <v>535</v>
      </c>
      <c r="EP21">
        <v>85</v>
      </c>
      <c r="EQ21">
        <v>55</v>
      </c>
      <c r="ER21">
        <v>698</v>
      </c>
      <c r="ES21">
        <v>531</v>
      </c>
      <c r="ET21">
        <v>299</v>
      </c>
      <c r="EU21">
        <v>211</v>
      </c>
      <c r="EV21">
        <v>60</v>
      </c>
      <c r="EW21">
        <v>26</v>
      </c>
      <c r="EX21">
        <v>63</v>
      </c>
      <c r="EY21">
        <v>73</v>
      </c>
      <c r="EZ21">
        <v>4</v>
      </c>
      <c r="FA21">
        <v>2.1</v>
      </c>
      <c r="FB21">
        <v>6.2</v>
      </c>
      <c r="FC21" s="20">
        <v>55.1</v>
      </c>
      <c r="FD21" s="26">
        <v>0.98392857142857149</v>
      </c>
      <c r="FE21">
        <v>7.1410999999999998</v>
      </c>
      <c r="FF21">
        <v>0.60000000000000009</v>
      </c>
      <c r="FG21">
        <v>0.26</v>
      </c>
      <c r="FH21">
        <v>0.86</v>
      </c>
      <c r="FI21">
        <v>4</v>
      </c>
      <c r="FJ21">
        <v>1</v>
      </c>
      <c r="FK21">
        <v>0</v>
      </c>
      <c r="FL21" s="42">
        <v>195</v>
      </c>
      <c r="FM21" s="20">
        <v>6.7142857142857144</v>
      </c>
      <c r="FN21" s="41">
        <v>7.3214285700000006E-2</v>
      </c>
      <c r="FO21" s="20">
        <v>56.8</v>
      </c>
      <c r="FP21" s="20">
        <v>58.252400000000002</v>
      </c>
      <c r="FQ21" s="20">
        <v>116.76654192677297</v>
      </c>
      <c r="FR21">
        <v>4</v>
      </c>
      <c r="FS21" t="s">
        <v>111</v>
      </c>
      <c r="FT21">
        <v>195</v>
      </c>
      <c r="FU21" t="s">
        <v>702</v>
      </c>
      <c r="FV21" t="s">
        <v>711</v>
      </c>
      <c r="FW21" s="45">
        <v>9025000</v>
      </c>
      <c r="FX21" s="45">
        <v>8250000</v>
      </c>
      <c r="FY21">
        <v>917</v>
      </c>
      <c r="FZ21">
        <v>247</v>
      </c>
      <c r="GA21">
        <v>628</v>
      </c>
      <c r="GB21">
        <v>875</v>
      </c>
      <c r="GC21">
        <v>165</v>
      </c>
      <c r="GD21">
        <v>772</v>
      </c>
      <c r="GE21">
        <v>2109</v>
      </c>
      <c r="GF21">
        <v>18097</v>
      </c>
      <c r="GG21">
        <v>70.7</v>
      </c>
      <c r="GH21">
        <v>26.7</v>
      </c>
      <c r="GI21">
        <v>97.4</v>
      </c>
      <c r="GJ21" s="42">
        <v>56.8</v>
      </c>
    </row>
    <row r="22" spans="1:192" x14ac:dyDescent="0.45">
      <c r="A22" s="40">
        <v>32636</v>
      </c>
      <c r="B22" t="s">
        <v>864</v>
      </c>
      <c r="C22" t="s">
        <v>145</v>
      </c>
      <c r="D22" t="s">
        <v>91</v>
      </c>
      <c r="E22" t="s">
        <v>91</v>
      </c>
      <c r="F22">
        <v>75</v>
      </c>
      <c r="G22">
        <v>220</v>
      </c>
      <c r="H22">
        <v>2008</v>
      </c>
      <c r="I22">
        <v>5</v>
      </c>
      <c r="J22">
        <v>148</v>
      </c>
      <c r="K22" t="s">
        <v>92</v>
      </c>
      <c r="L22">
        <v>2009</v>
      </c>
      <c r="M22">
        <v>28</v>
      </c>
      <c r="N22">
        <v>9</v>
      </c>
      <c r="O22">
        <v>8474709</v>
      </c>
      <c r="P22" t="s">
        <v>865</v>
      </c>
      <c r="Q22" t="s">
        <v>866</v>
      </c>
      <c r="R22" t="s">
        <v>317</v>
      </c>
      <c r="S22" t="s">
        <v>404</v>
      </c>
      <c r="T22" t="s">
        <v>725</v>
      </c>
      <c r="U22" t="s">
        <v>129</v>
      </c>
      <c r="V22">
        <v>50</v>
      </c>
      <c r="W22">
        <v>3</v>
      </c>
      <c r="X22">
        <v>9</v>
      </c>
      <c r="Y22">
        <v>5</v>
      </c>
      <c r="Z22">
        <v>12</v>
      </c>
      <c r="AA22">
        <v>18</v>
      </c>
      <c r="AB22">
        <v>57</v>
      </c>
      <c r="AC22" s="26">
        <v>0.24</v>
      </c>
      <c r="AD22" s="20">
        <v>2.6730769230769234</v>
      </c>
      <c r="AE22" s="20">
        <v>4.2430000000000003</v>
      </c>
      <c r="AF22">
        <v>0</v>
      </c>
      <c r="AG22">
        <v>1.5</v>
      </c>
      <c r="AH22">
        <v>50</v>
      </c>
      <c r="AI22">
        <v>604</v>
      </c>
      <c r="AJ22">
        <v>23965</v>
      </c>
      <c r="AK22" s="20">
        <v>399.41666666666998</v>
      </c>
      <c r="AL22">
        <v>399.42</v>
      </c>
      <c r="AM22">
        <v>399</v>
      </c>
      <c r="AN22" s="26">
        <v>7.9883333333333333</v>
      </c>
      <c r="AO22">
        <v>13.62</v>
      </c>
      <c r="AP22" s="41">
        <v>0.63157894736842102</v>
      </c>
      <c r="AQ22">
        <v>79</v>
      </c>
      <c r="AR22">
        <v>79</v>
      </c>
      <c r="AS22">
        <v>79</v>
      </c>
      <c r="AT22">
        <v>64</v>
      </c>
      <c r="AU22">
        <v>64</v>
      </c>
      <c r="AV22">
        <v>46</v>
      </c>
      <c r="AW22">
        <v>45</v>
      </c>
      <c r="AX22">
        <v>25</v>
      </c>
      <c r="AY22">
        <v>4</v>
      </c>
      <c r="AZ22">
        <v>2</v>
      </c>
      <c r="BA22" s="42">
        <v>6</v>
      </c>
      <c r="BB22">
        <v>3.92</v>
      </c>
      <c r="BC22">
        <v>33.347799999999999</v>
      </c>
      <c r="BD22" s="20">
        <v>117.7</v>
      </c>
      <c r="BE22" s="20">
        <v>196.7</v>
      </c>
      <c r="BF22" s="20">
        <v>29.547844374342795</v>
      </c>
      <c r="BG22">
        <v>79</v>
      </c>
      <c r="BH22">
        <v>168</v>
      </c>
      <c r="BI22">
        <v>108</v>
      </c>
      <c r="BJ22" s="41">
        <v>0.42245989304812837</v>
      </c>
      <c r="BK22">
        <v>147</v>
      </c>
      <c r="BL22">
        <v>147</v>
      </c>
      <c r="BM22">
        <v>37</v>
      </c>
      <c r="BN22" s="42">
        <v>110</v>
      </c>
      <c r="BO22">
        <v>18</v>
      </c>
      <c r="BP22">
        <v>7</v>
      </c>
      <c r="BQ22">
        <v>6</v>
      </c>
      <c r="BR22">
        <v>9</v>
      </c>
      <c r="BS22" s="41">
        <v>0.03</v>
      </c>
      <c r="BT22">
        <v>12</v>
      </c>
      <c r="BU22">
        <v>4</v>
      </c>
      <c r="BV22" s="41">
        <v>0.75</v>
      </c>
      <c r="BW22">
        <v>3</v>
      </c>
      <c r="BX22">
        <v>2</v>
      </c>
      <c r="BY22">
        <v>7</v>
      </c>
      <c r="BZ22">
        <v>1</v>
      </c>
      <c r="CA22">
        <v>2</v>
      </c>
      <c r="CB22">
        <v>1</v>
      </c>
      <c r="CC22">
        <v>4</v>
      </c>
      <c r="CD22">
        <v>2</v>
      </c>
      <c r="CE22">
        <v>6</v>
      </c>
      <c r="CF22">
        <v>0</v>
      </c>
      <c r="CG22">
        <v>8</v>
      </c>
      <c r="CH22">
        <v>3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17</v>
      </c>
      <c r="DA22">
        <v>7</v>
      </c>
      <c r="DB22">
        <v>0</v>
      </c>
      <c r="DC22">
        <v>2</v>
      </c>
      <c r="DD22">
        <v>10</v>
      </c>
      <c r="DE22">
        <v>6</v>
      </c>
      <c r="DF22">
        <v>1</v>
      </c>
      <c r="DG22">
        <v>20</v>
      </c>
      <c r="DH22">
        <v>16</v>
      </c>
      <c r="DI22">
        <v>6</v>
      </c>
      <c r="DJ22">
        <v>16</v>
      </c>
      <c r="DK22">
        <v>11</v>
      </c>
      <c r="DL22">
        <v>5</v>
      </c>
      <c r="DM22">
        <v>11</v>
      </c>
      <c r="DN22">
        <v>5</v>
      </c>
      <c r="DO22">
        <v>6</v>
      </c>
      <c r="DP22" s="42">
        <v>-10</v>
      </c>
      <c r="DQ22" s="20">
        <v>-4.4109999999999996</v>
      </c>
      <c r="DR22">
        <v>10</v>
      </c>
      <c r="DS22">
        <v>6</v>
      </c>
      <c r="DT22">
        <v>0</v>
      </c>
      <c r="DU22">
        <v>0</v>
      </c>
      <c r="DV22">
        <v>0</v>
      </c>
      <c r="DW22">
        <v>358</v>
      </c>
      <c r="DX22">
        <v>372</v>
      </c>
      <c r="DY22">
        <v>273</v>
      </c>
      <c r="DZ22">
        <v>291</v>
      </c>
      <c r="EA22">
        <v>196</v>
      </c>
      <c r="EB22">
        <v>207</v>
      </c>
      <c r="EC22">
        <v>14.83</v>
      </c>
      <c r="ED22">
        <v>15.99</v>
      </c>
      <c r="EE22">
        <v>19</v>
      </c>
      <c r="EF22">
        <v>19</v>
      </c>
      <c r="EG22" s="41">
        <v>9.6938775510204078E-2</v>
      </c>
      <c r="EH22" s="43">
        <v>0.90821256038647347</v>
      </c>
      <c r="EI22" s="44">
        <v>1.0051513358966775</v>
      </c>
      <c r="EJ22">
        <v>357</v>
      </c>
      <c r="EK22">
        <v>374</v>
      </c>
      <c r="EL22">
        <v>272</v>
      </c>
      <c r="EM22">
        <v>293</v>
      </c>
      <c r="EN22">
        <v>196</v>
      </c>
      <c r="EO22">
        <v>209</v>
      </c>
      <c r="EP22">
        <v>19</v>
      </c>
      <c r="EQ22">
        <v>19</v>
      </c>
      <c r="ER22">
        <v>185</v>
      </c>
      <c r="ES22">
        <v>182</v>
      </c>
      <c r="ET22">
        <v>69</v>
      </c>
      <c r="EU22">
        <v>62</v>
      </c>
      <c r="EV22">
        <v>11</v>
      </c>
      <c r="EW22">
        <v>10</v>
      </c>
      <c r="EX22">
        <v>30</v>
      </c>
      <c r="EY22">
        <v>33</v>
      </c>
      <c r="EZ22">
        <v>0.4</v>
      </c>
      <c r="FA22">
        <v>0.4</v>
      </c>
      <c r="FB22">
        <v>0.8</v>
      </c>
      <c r="FC22" s="20">
        <v>10.63</v>
      </c>
      <c r="FD22" s="26">
        <v>0.21260000000000001</v>
      </c>
      <c r="FE22">
        <v>0.26950000000000002</v>
      </c>
      <c r="FF22">
        <v>7.0000000000000007E-2</v>
      </c>
      <c r="FG22">
        <v>-0.06</v>
      </c>
      <c r="FH22">
        <v>0</v>
      </c>
      <c r="FL22" s="42">
        <v>212</v>
      </c>
      <c r="FM22" s="20">
        <v>15.3</v>
      </c>
      <c r="FN22" s="41">
        <v>1.84269663E-2</v>
      </c>
      <c r="FO22" s="20">
        <v>7</v>
      </c>
      <c r="FP22" s="20">
        <v>11.117800000000001</v>
      </c>
      <c r="FQ22" s="20">
        <v>109.65900555805919</v>
      </c>
      <c r="FR22">
        <v>1</v>
      </c>
      <c r="FS22" t="s">
        <v>314</v>
      </c>
      <c r="FT22">
        <v>30</v>
      </c>
      <c r="FV22" t="s">
        <v>711</v>
      </c>
      <c r="FW22" s="45">
        <v>2500000</v>
      </c>
      <c r="FX22" s="45">
        <v>2500000</v>
      </c>
      <c r="FY22">
        <v>570</v>
      </c>
      <c r="FZ22">
        <v>50</v>
      </c>
      <c r="GA22">
        <v>59</v>
      </c>
      <c r="GB22">
        <v>109</v>
      </c>
      <c r="GC22">
        <v>-46</v>
      </c>
      <c r="GD22">
        <v>853</v>
      </c>
      <c r="GE22">
        <v>675</v>
      </c>
      <c r="GF22">
        <v>6148</v>
      </c>
      <c r="GG22">
        <v>0.4</v>
      </c>
      <c r="GH22">
        <v>4.5999999999999996</v>
      </c>
      <c r="GI22">
        <v>5</v>
      </c>
      <c r="GJ22" s="42">
        <v>7</v>
      </c>
    </row>
    <row r="23" spans="1:192" x14ac:dyDescent="0.45">
      <c r="A23" s="40">
        <v>30925</v>
      </c>
      <c r="B23" t="s">
        <v>867</v>
      </c>
      <c r="C23" t="s">
        <v>282</v>
      </c>
      <c r="D23" t="s">
        <v>107</v>
      </c>
      <c r="E23" t="s">
        <v>107</v>
      </c>
      <c r="F23">
        <v>74</v>
      </c>
      <c r="G23">
        <v>202</v>
      </c>
      <c r="H23">
        <v>2003</v>
      </c>
      <c r="I23">
        <v>1</v>
      </c>
      <c r="J23">
        <v>23</v>
      </c>
      <c r="K23" t="s">
        <v>202</v>
      </c>
      <c r="L23">
        <v>2003</v>
      </c>
      <c r="M23">
        <v>33</v>
      </c>
      <c r="N23">
        <v>14</v>
      </c>
      <c r="O23">
        <v>8470616</v>
      </c>
      <c r="P23" t="s">
        <v>868</v>
      </c>
      <c r="Q23" t="s">
        <v>869</v>
      </c>
      <c r="R23" t="s">
        <v>870</v>
      </c>
      <c r="S23" t="s">
        <v>390</v>
      </c>
      <c r="T23" t="s">
        <v>716</v>
      </c>
      <c r="U23" t="s">
        <v>102</v>
      </c>
      <c r="V23">
        <v>44</v>
      </c>
      <c r="W23">
        <v>8</v>
      </c>
      <c r="X23">
        <v>6</v>
      </c>
      <c r="Y23">
        <v>1</v>
      </c>
      <c r="Z23">
        <v>14</v>
      </c>
      <c r="AA23">
        <v>17</v>
      </c>
      <c r="AB23">
        <v>55</v>
      </c>
      <c r="AC23" s="26">
        <v>0.31818181818181818</v>
      </c>
      <c r="AD23" s="20">
        <v>-13.027870680044593</v>
      </c>
      <c r="AE23" s="20">
        <v>5.7679999999999998</v>
      </c>
      <c r="AF23">
        <v>-4</v>
      </c>
      <c r="AG23">
        <v>-0.9</v>
      </c>
      <c r="AH23">
        <v>46</v>
      </c>
      <c r="AI23">
        <v>1090</v>
      </c>
      <c r="AJ23">
        <v>47612</v>
      </c>
      <c r="AK23" s="20">
        <v>793.53333333333001</v>
      </c>
      <c r="AL23">
        <v>793.53</v>
      </c>
      <c r="AM23">
        <v>794</v>
      </c>
      <c r="AN23" s="26">
        <v>18.034848484848485</v>
      </c>
      <c r="AO23">
        <v>29.81</v>
      </c>
      <c r="AP23" s="41">
        <v>0.51851851851851849</v>
      </c>
      <c r="AQ23">
        <v>137</v>
      </c>
      <c r="AR23">
        <v>137</v>
      </c>
      <c r="AS23">
        <v>137</v>
      </c>
      <c r="AT23">
        <v>114</v>
      </c>
      <c r="AU23">
        <v>114</v>
      </c>
      <c r="AV23">
        <v>78</v>
      </c>
      <c r="AW23">
        <v>91</v>
      </c>
      <c r="AX23">
        <v>56</v>
      </c>
      <c r="AY23">
        <v>4</v>
      </c>
      <c r="AZ23">
        <v>14</v>
      </c>
      <c r="BA23" s="42">
        <v>18</v>
      </c>
      <c r="BB23">
        <v>11.18</v>
      </c>
      <c r="BC23">
        <v>24.640999999999998</v>
      </c>
      <c r="BD23" s="20">
        <v>0</v>
      </c>
      <c r="BE23" s="20">
        <v>137</v>
      </c>
      <c r="BF23" s="20">
        <v>10.358776605799404</v>
      </c>
      <c r="BG23">
        <v>222</v>
      </c>
      <c r="BH23">
        <v>266</v>
      </c>
      <c r="BI23">
        <v>431</v>
      </c>
      <c r="BJ23" s="41">
        <v>0.33996937212863704</v>
      </c>
      <c r="BK23">
        <v>71</v>
      </c>
      <c r="BL23">
        <v>70</v>
      </c>
      <c r="BM23">
        <v>55</v>
      </c>
      <c r="BN23" s="42">
        <v>15</v>
      </c>
      <c r="BO23">
        <v>36</v>
      </c>
      <c r="BP23">
        <v>21</v>
      </c>
      <c r="BQ23">
        <v>13</v>
      </c>
      <c r="BR23">
        <v>38</v>
      </c>
      <c r="BS23" s="41">
        <v>5.4519368723098996E-2</v>
      </c>
      <c r="BT23">
        <v>400</v>
      </c>
      <c r="BU23">
        <v>350</v>
      </c>
      <c r="BV23" s="41">
        <v>0.53333333333333333</v>
      </c>
      <c r="BW23">
        <v>157</v>
      </c>
      <c r="BX23">
        <v>154</v>
      </c>
      <c r="BY23">
        <v>142</v>
      </c>
      <c r="BZ23">
        <v>106</v>
      </c>
      <c r="CA23">
        <v>101</v>
      </c>
      <c r="CB23">
        <v>90</v>
      </c>
      <c r="CC23">
        <v>102</v>
      </c>
      <c r="CD23">
        <v>78</v>
      </c>
      <c r="CE23">
        <v>182</v>
      </c>
      <c r="CF23">
        <v>154</v>
      </c>
      <c r="CG23">
        <v>235</v>
      </c>
      <c r="CH23">
        <v>210</v>
      </c>
      <c r="CI23">
        <v>0</v>
      </c>
      <c r="CJ23">
        <v>0</v>
      </c>
      <c r="CK23">
        <v>0</v>
      </c>
      <c r="CL23">
        <v>2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2</v>
      </c>
      <c r="CU23">
        <v>0</v>
      </c>
      <c r="CV23">
        <v>2</v>
      </c>
      <c r="CW23">
        <v>0</v>
      </c>
      <c r="CX23">
        <v>1</v>
      </c>
      <c r="CY23">
        <v>3</v>
      </c>
      <c r="CZ23">
        <v>32</v>
      </c>
      <c r="DA23">
        <v>7</v>
      </c>
      <c r="DB23">
        <v>3</v>
      </c>
      <c r="DC23">
        <v>4</v>
      </c>
      <c r="DD23">
        <v>8</v>
      </c>
      <c r="DE23">
        <v>12</v>
      </c>
      <c r="DF23">
        <v>2</v>
      </c>
      <c r="DG23">
        <v>42</v>
      </c>
      <c r="DH23">
        <v>17</v>
      </c>
      <c r="DI23">
        <v>9</v>
      </c>
      <c r="DJ23">
        <v>17</v>
      </c>
      <c r="DK23">
        <v>14</v>
      </c>
      <c r="DL23">
        <v>3</v>
      </c>
      <c r="DM23">
        <v>13</v>
      </c>
      <c r="DN23">
        <v>10</v>
      </c>
      <c r="DO23">
        <v>3</v>
      </c>
      <c r="DP23" s="42">
        <v>-8</v>
      </c>
      <c r="DQ23" s="20">
        <v>-3.9260000000000002</v>
      </c>
      <c r="DR23">
        <v>13</v>
      </c>
      <c r="DS23">
        <v>4</v>
      </c>
      <c r="DT23">
        <v>0</v>
      </c>
      <c r="DU23">
        <v>0</v>
      </c>
      <c r="DV23">
        <v>0</v>
      </c>
      <c r="DW23">
        <v>716</v>
      </c>
      <c r="DX23">
        <v>891</v>
      </c>
      <c r="DY23">
        <v>552</v>
      </c>
      <c r="DZ23">
        <v>659</v>
      </c>
      <c r="EA23">
        <v>380</v>
      </c>
      <c r="EB23">
        <v>459</v>
      </c>
      <c r="EC23">
        <v>41.12</v>
      </c>
      <c r="ED23">
        <v>44.81</v>
      </c>
      <c r="EE23">
        <v>27</v>
      </c>
      <c r="EF23">
        <v>41</v>
      </c>
      <c r="EG23" s="41">
        <v>7.1052631578947367E-2</v>
      </c>
      <c r="EH23" s="43">
        <v>0.91067538126361658</v>
      </c>
      <c r="EI23" s="44">
        <v>0.98172801284256395</v>
      </c>
      <c r="EJ23">
        <v>718</v>
      </c>
      <c r="EK23">
        <v>888</v>
      </c>
      <c r="EL23">
        <v>556</v>
      </c>
      <c r="EM23">
        <v>657</v>
      </c>
      <c r="EN23">
        <v>383</v>
      </c>
      <c r="EO23">
        <v>458</v>
      </c>
      <c r="EP23">
        <v>27</v>
      </c>
      <c r="EQ23">
        <v>41</v>
      </c>
      <c r="ER23">
        <v>344</v>
      </c>
      <c r="ES23">
        <v>456</v>
      </c>
      <c r="ET23">
        <v>150</v>
      </c>
      <c r="EU23">
        <v>169</v>
      </c>
      <c r="EV23">
        <v>17</v>
      </c>
      <c r="EW23">
        <v>20</v>
      </c>
      <c r="EX23">
        <v>62</v>
      </c>
      <c r="EY23">
        <v>39</v>
      </c>
      <c r="EZ23">
        <v>0</v>
      </c>
      <c r="FA23">
        <v>0.7</v>
      </c>
      <c r="FB23">
        <v>0.8</v>
      </c>
      <c r="FC23" s="20">
        <v>14.25</v>
      </c>
      <c r="FD23" s="26">
        <v>0.32386363636363635</v>
      </c>
      <c r="FE23">
        <v>2.3992</v>
      </c>
      <c r="FF23">
        <v>0.16</v>
      </c>
      <c r="FG23">
        <v>-0.39</v>
      </c>
      <c r="FH23">
        <v>-0.23</v>
      </c>
      <c r="FL23" s="42">
        <v>159</v>
      </c>
      <c r="FM23" s="20">
        <v>6.4615384615384617</v>
      </c>
      <c r="FN23" s="41">
        <v>6.6856909899999997E-2</v>
      </c>
      <c r="FO23" s="20">
        <v>9.4</v>
      </c>
      <c r="FP23" s="20">
        <v>13.2148</v>
      </c>
      <c r="FQ23" s="20">
        <v>121.50769347094628</v>
      </c>
      <c r="FR23">
        <v>5</v>
      </c>
      <c r="FS23" t="s">
        <v>871</v>
      </c>
      <c r="FT23">
        <v>279</v>
      </c>
      <c r="FV23" t="s">
        <v>711</v>
      </c>
      <c r="FW23" s="45">
        <v>6675000</v>
      </c>
      <c r="FX23" s="45">
        <v>6875000</v>
      </c>
      <c r="FY23">
        <v>941</v>
      </c>
      <c r="FZ23">
        <v>253</v>
      </c>
      <c r="GA23">
        <v>312</v>
      </c>
      <c r="GB23">
        <v>565</v>
      </c>
      <c r="GC23">
        <v>29</v>
      </c>
      <c r="GD23">
        <v>876</v>
      </c>
      <c r="GE23">
        <v>2190</v>
      </c>
      <c r="GF23">
        <v>17863</v>
      </c>
      <c r="GG23">
        <v>38.799999999999997</v>
      </c>
      <c r="GH23">
        <v>21.2</v>
      </c>
      <c r="GI23">
        <v>59.9</v>
      </c>
      <c r="GJ23" s="42">
        <v>9.4</v>
      </c>
    </row>
    <row r="24" spans="1:192" x14ac:dyDescent="0.45">
      <c r="A24" s="40">
        <v>31034</v>
      </c>
      <c r="B24" t="s">
        <v>872</v>
      </c>
      <c r="C24" t="s">
        <v>175</v>
      </c>
      <c r="D24" t="s">
        <v>107</v>
      </c>
      <c r="E24" t="s">
        <v>107</v>
      </c>
      <c r="F24">
        <v>78</v>
      </c>
      <c r="G24">
        <v>245</v>
      </c>
      <c r="H24">
        <v>2003</v>
      </c>
      <c r="I24">
        <v>1</v>
      </c>
      <c r="J24">
        <v>26</v>
      </c>
      <c r="K24" t="s">
        <v>92</v>
      </c>
      <c r="L24">
        <v>2007</v>
      </c>
      <c r="M24">
        <v>33</v>
      </c>
      <c r="N24">
        <v>11</v>
      </c>
      <c r="O24">
        <v>8470619</v>
      </c>
      <c r="P24" t="s">
        <v>873</v>
      </c>
      <c r="Q24" t="s">
        <v>874</v>
      </c>
      <c r="R24" t="s">
        <v>875</v>
      </c>
      <c r="S24" t="s">
        <v>219</v>
      </c>
      <c r="T24" t="s">
        <v>716</v>
      </c>
      <c r="U24" t="s">
        <v>194</v>
      </c>
      <c r="V24">
        <v>69</v>
      </c>
      <c r="W24">
        <v>13</v>
      </c>
      <c r="X24">
        <v>10</v>
      </c>
      <c r="Y24">
        <v>7</v>
      </c>
      <c r="Z24">
        <v>23</v>
      </c>
      <c r="AA24">
        <v>14</v>
      </c>
      <c r="AB24">
        <v>70</v>
      </c>
      <c r="AC24" s="26">
        <v>0.33333333333333331</v>
      </c>
      <c r="AD24" s="20">
        <v>4.3125</v>
      </c>
      <c r="AE24" s="20">
        <v>9.6560000000000006</v>
      </c>
      <c r="AF24">
        <v>-9</v>
      </c>
      <c r="AG24">
        <v>5.6</v>
      </c>
      <c r="AH24">
        <v>45</v>
      </c>
      <c r="AI24">
        <v>1178</v>
      </c>
      <c r="AJ24">
        <v>55026</v>
      </c>
      <c r="AK24" s="20">
        <v>916.23333333333005</v>
      </c>
      <c r="AL24">
        <v>916.23</v>
      </c>
      <c r="AM24">
        <v>917</v>
      </c>
      <c r="AN24" s="26">
        <v>13.291304347826088</v>
      </c>
      <c r="AO24">
        <v>22.29</v>
      </c>
      <c r="AP24" s="41">
        <v>0.52272727272727271</v>
      </c>
      <c r="AQ24">
        <v>195</v>
      </c>
      <c r="AR24">
        <v>196</v>
      </c>
      <c r="AS24">
        <v>196</v>
      </c>
      <c r="AT24">
        <v>160</v>
      </c>
      <c r="AU24">
        <v>160</v>
      </c>
      <c r="AV24">
        <v>120</v>
      </c>
      <c r="AW24">
        <v>107</v>
      </c>
      <c r="AX24">
        <v>53</v>
      </c>
      <c r="AY24">
        <v>6</v>
      </c>
      <c r="AZ24">
        <v>5</v>
      </c>
      <c r="BA24" s="42">
        <v>11</v>
      </c>
      <c r="BB24">
        <v>12.16</v>
      </c>
      <c r="BC24">
        <v>32.725000000000001</v>
      </c>
      <c r="BD24" s="20">
        <v>133.80000000000001</v>
      </c>
      <c r="BE24" s="20">
        <v>328.8</v>
      </c>
      <c r="BF24" s="20">
        <v>21.531711469827446</v>
      </c>
      <c r="BG24">
        <v>378</v>
      </c>
      <c r="BH24">
        <v>248</v>
      </c>
      <c r="BI24">
        <v>321</v>
      </c>
      <c r="BJ24" s="41">
        <v>0.54077253218884125</v>
      </c>
      <c r="BK24">
        <v>126</v>
      </c>
      <c r="BL24">
        <v>124</v>
      </c>
      <c r="BM24">
        <v>49</v>
      </c>
      <c r="BN24" s="42">
        <v>75</v>
      </c>
      <c r="BO24">
        <v>40</v>
      </c>
      <c r="BP24">
        <v>18</v>
      </c>
      <c r="BQ24">
        <v>19</v>
      </c>
      <c r="BR24">
        <v>26</v>
      </c>
      <c r="BS24" s="41">
        <v>4.1139240506329111E-2</v>
      </c>
      <c r="BT24">
        <v>420</v>
      </c>
      <c r="BU24">
        <v>412</v>
      </c>
      <c r="BV24" s="41">
        <v>0.50480769230769229</v>
      </c>
      <c r="BW24">
        <v>157</v>
      </c>
      <c r="BX24">
        <v>139</v>
      </c>
      <c r="BY24">
        <v>97</v>
      </c>
      <c r="BZ24">
        <v>120</v>
      </c>
      <c r="CA24">
        <v>166</v>
      </c>
      <c r="CB24">
        <v>153</v>
      </c>
      <c r="CC24">
        <v>127</v>
      </c>
      <c r="CD24">
        <v>115</v>
      </c>
      <c r="CE24">
        <v>141</v>
      </c>
      <c r="CF24">
        <v>170</v>
      </c>
      <c r="CG24">
        <v>245</v>
      </c>
      <c r="CH24">
        <v>228</v>
      </c>
      <c r="CI24">
        <v>0</v>
      </c>
      <c r="CJ24">
        <v>0</v>
      </c>
      <c r="CK24">
        <v>4</v>
      </c>
      <c r="CL24">
        <v>2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5</v>
      </c>
      <c r="CT24">
        <v>1</v>
      </c>
      <c r="CU24">
        <v>0</v>
      </c>
      <c r="CV24">
        <v>5</v>
      </c>
      <c r="CW24">
        <v>0</v>
      </c>
      <c r="CX24">
        <v>2</v>
      </c>
      <c r="CY24">
        <v>1</v>
      </c>
      <c r="CZ24">
        <v>37</v>
      </c>
      <c r="DA24">
        <v>13</v>
      </c>
      <c r="DB24">
        <v>3</v>
      </c>
      <c r="DC24">
        <v>8</v>
      </c>
      <c r="DD24">
        <v>32</v>
      </c>
      <c r="DE24">
        <v>7</v>
      </c>
      <c r="DF24">
        <v>0</v>
      </c>
      <c r="DG24">
        <v>57</v>
      </c>
      <c r="DH24">
        <v>13</v>
      </c>
      <c r="DI24">
        <v>4</v>
      </c>
      <c r="DJ24">
        <v>13</v>
      </c>
      <c r="DK24">
        <v>12</v>
      </c>
      <c r="DL24">
        <v>1</v>
      </c>
      <c r="DM24">
        <v>5</v>
      </c>
      <c r="DN24">
        <v>4</v>
      </c>
      <c r="DO24">
        <v>1</v>
      </c>
      <c r="DP24" s="42">
        <v>-9</v>
      </c>
      <c r="DQ24" s="20">
        <v>-8.3209999999999997</v>
      </c>
      <c r="DR24">
        <v>10</v>
      </c>
      <c r="DS24">
        <v>1</v>
      </c>
      <c r="DT24">
        <v>0</v>
      </c>
      <c r="DU24">
        <v>2</v>
      </c>
      <c r="DV24">
        <v>0</v>
      </c>
      <c r="DW24">
        <v>961</v>
      </c>
      <c r="DX24">
        <v>806</v>
      </c>
      <c r="DY24">
        <v>747</v>
      </c>
      <c r="DZ24">
        <v>606</v>
      </c>
      <c r="EA24">
        <v>542</v>
      </c>
      <c r="EB24">
        <v>426</v>
      </c>
      <c r="EC24">
        <v>48.55</v>
      </c>
      <c r="ED24">
        <v>37.5</v>
      </c>
      <c r="EE24">
        <v>44</v>
      </c>
      <c r="EF24">
        <v>42</v>
      </c>
      <c r="EG24" s="41">
        <v>8.1180811808118078E-2</v>
      </c>
      <c r="EH24" s="43">
        <v>0.90140845070422537</v>
      </c>
      <c r="EI24" s="44">
        <v>0.98258926251234346</v>
      </c>
      <c r="EJ24">
        <v>965</v>
      </c>
      <c r="EK24">
        <v>811</v>
      </c>
      <c r="EL24">
        <v>748</v>
      </c>
      <c r="EM24">
        <v>610</v>
      </c>
      <c r="EN24">
        <v>542</v>
      </c>
      <c r="EO24">
        <v>429</v>
      </c>
      <c r="EP24">
        <v>44</v>
      </c>
      <c r="EQ24">
        <v>42</v>
      </c>
      <c r="ER24">
        <v>469</v>
      </c>
      <c r="ES24">
        <v>380</v>
      </c>
      <c r="ET24">
        <v>182</v>
      </c>
      <c r="EU24">
        <v>131</v>
      </c>
      <c r="EV24">
        <v>22</v>
      </c>
      <c r="EW24">
        <v>21</v>
      </c>
      <c r="EX24">
        <v>59</v>
      </c>
      <c r="EY24">
        <v>59</v>
      </c>
      <c r="EZ24">
        <v>1.2</v>
      </c>
      <c r="FA24">
        <v>0.7</v>
      </c>
      <c r="FB24">
        <v>2</v>
      </c>
      <c r="FC24" s="20">
        <v>22.33</v>
      </c>
      <c r="FD24" s="26">
        <v>0.32362318840579707</v>
      </c>
      <c r="FE24">
        <v>3.0691999999999999</v>
      </c>
      <c r="FF24">
        <v>-0.05</v>
      </c>
      <c r="FG24">
        <v>-0.04</v>
      </c>
      <c r="FH24">
        <v>-0.09</v>
      </c>
      <c r="FI24">
        <v>4</v>
      </c>
      <c r="FJ24">
        <v>2</v>
      </c>
      <c r="FK24">
        <v>2</v>
      </c>
      <c r="FL24" s="42">
        <v>198</v>
      </c>
      <c r="FM24" s="20">
        <v>14.5</v>
      </c>
      <c r="FN24" s="41">
        <v>6.71707624E-2</v>
      </c>
      <c r="FO24" s="20">
        <v>18.5</v>
      </c>
      <c r="FP24" s="20">
        <v>21.335799999999999</v>
      </c>
      <c r="FQ24" s="20">
        <v>115.71330342817852</v>
      </c>
      <c r="FR24">
        <v>4</v>
      </c>
      <c r="FS24" t="s">
        <v>876</v>
      </c>
      <c r="FT24">
        <v>195</v>
      </c>
      <c r="FV24" t="s">
        <v>711</v>
      </c>
      <c r="FW24" s="45">
        <v>3000000</v>
      </c>
      <c r="FX24" s="45">
        <v>2750000</v>
      </c>
      <c r="FY24">
        <v>693</v>
      </c>
      <c r="FZ24">
        <v>106</v>
      </c>
      <c r="GA24">
        <v>86</v>
      </c>
      <c r="GB24">
        <v>192</v>
      </c>
      <c r="GC24">
        <v>-29</v>
      </c>
      <c r="GD24">
        <v>533</v>
      </c>
      <c r="GE24">
        <v>1212</v>
      </c>
      <c r="GF24">
        <v>9060</v>
      </c>
      <c r="GG24">
        <v>7.5</v>
      </c>
      <c r="GH24">
        <v>9.4</v>
      </c>
      <c r="GI24">
        <v>16.899999999999999</v>
      </c>
      <c r="GJ24" s="42">
        <v>18.5</v>
      </c>
    </row>
    <row r="25" spans="1:192" x14ac:dyDescent="0.45">
      <c r="A25" s="40">
        <v>30803</v>
      </c>
      <c r="B25" t="s">
        <v>885</v>
      </c>
      <c r="C25" t="s">
        <v>475</v>
      </c>
      <c r="D25" t="s">
        <v>91</v>
      </c>
      <c r="E25" t="s">
        <v>107</v>
      </c>
      <c r="F25">
        <v>70</v>
      </c>
      <c r="G25">
        <v>202</v>
      </c>
      <c r="H25">
        <v>2003</v>
      </c>
      <c r="I25">
        <v>1</v>
      </c>
      <c r="J25">
        <v>29</v>
      </c>
      <c r="K25" t="s">
        <v>202</v>
      </c>
      <c r="L25">
        <v>2005</v>
      </c>
      <c r="M25">
        <v>33</v>
      </c>
      <c r="N25">
        <v>13</v>
      </c>
      <c r="O25">
        <v>8470622</v>
      </c>
      <c r="P25" t="s">
        <v>886</v>
      </c>
      <c r="Q25" t="s">
        <v>887</v>
      </c>
      <c r="R25" t="s">
        <v>888</v>
      </c>
      <c r="S25" t="s">
        <v>889</v>
      </c>
      <c r="T25" t="s">
        <v>710</v>
      </c>
      <c r="U25" t="s">
        <v>102</v>
      </c>
      <c r="V25">
        <v>2</v>
      </c>
      <c r="W25">
        <v>1</v>
      </c>
      <c r="X25">
        <v>0</v>
      </c>
      <c r="Y25">
        <v>0</v>
      </c>
      <c r="Z25">
        <v>1</v>
      </c>
      <c r="AA25">
        <v>29</v>
      </c>
      <c r="AB25">
        <v>68</v>
      </c>
      <c r="AC25" s="26">
        <v>0.5</v>
      </c>
      <c r="AD25" s="20">
        <v>0.22756410256410253</v>
      </c>
      <c r="AE25" s="20">
        <v>0.5</v>
      </c>
      <c r="AF25">
        <v>0</v>
      </c>
      <c r="AG25">
        <v>-0.2</v>
      </c>
      <c r="AH25">
        <v>0</v>
      </c>
      <c r="AI25">
        <v>48</v>
      </c>
      <c r="AJ25">
        <v>1975</v>
      </c>
      <c r="AK25" s="20">
        <v>32.916666666666998</v>
      </c>
      <c r="AL25">
        <v>32.92</v>
      </c>
      <c r="AM25">
        <v>33</v>
      </c>
      <c r="AN25" s="26">
        <v>16.458333333333332</v>
      </c>
      <c r="AO25">
        <v>27.44</v>
      </c>
      <c r="AP25" s="41">
        <v>1</v>
      </c>
      <c r="AQ25">
        <v>8</v>
      </c>
      <c r="AR25">
        <v>8</v>
      </c>
      <c r="AS25">
        <v>8</v>
      </c>
      <c r="AT25">
        <v>6</v>
      </c>
      <c r="AU25">
        <v>6</v>
      </c>
      <c r="AV25">
        <v>3</v>
      </c>
      <c r="AW25">
        <v>3</v>
      </c>
      <c r="AX25">
        <v>2</v>
      </c>
      <c r="AY25">
        <v>0</v>
      </c>
      <c r="AZ25">
        <v>0</v>
      </c>
      <c r="BA25" s="42">
        <v>0</v>
      </c>
      <c r="BB25">
        <v>0.28999999999999998</v>
      </c>
      <c r="BC25">
        <v>35.333300000000001</v>
      </c>
      <c r="BD25" s="20">
        <v>0</v>
      </c>
      <c r="BE25" s="20">
        <v>8</v>
      </c>
      <c r="BF25" s="20">
        <v>14.580801944106925</v>
      </c>
      <c r="BG25">
        <v>18</v>
      </c>
      <c r="BH25">
        <v>18</v>
      </c>
      <c r="BI25">
        <v>8</v>
      </c>
      <c r="BJ25" s="41">
        <v>0.69230769230769229</v>
      </c>
      <c r="BK25">
        <v>5</v>
      </c>
      <c r="BL25">
        <v>5</v>
      </c>
      <c r="BM25">
        <v>3</v>
      </c>
      <c r="BN25" s="42">
        <v>2</v>
      </c>
      <c r="BO25">
        <v>3</v>
      </c>
      <c r="BP25">
        <v>0</v>
      </c>
      <c r="BQ25">
        <v>0</v>
      </c>
      <c r="BR25">
        <v>1</v>
      </c>
      <c r="BS25" s="41">
        <v>4.7619047619047616E-2</v>
      </c>
      <c r="BT25">
        <v>0</v>
      </c>
      <c r="BU25">
        <v>1</v>
      </c>
      <c r="BV25" s="41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2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 s="42">
        <v>1</v>
      </c>
      <c r="DQ25" s="20">
        <v>0.999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32</v>
      </c>
      <c r="DX25">
        <v>36</v>
      </c>
      <c r="DY25">
        <v>25</v>
      </c>
      <c r="DZ25">
        <v>20</v>
      </c>
      <c r="EA25">
        <v>15</v>
      </c>
      <c r="EB25">
        <v>13</v>
      </c>
      <c r="EC25">
        <v>1.35</v>
      </c>
      <c r="ED25">
        <v>0.8</v>
      </c>
      <c r="EE25">
        <v>1</v>
      </c>
      <c r="EF25">
        <v>1</v>
      </c>
      <c r="EG25" s="41">
        <v>6.6666666666666666E-2</v>
      </c>
      <c r="EH25" s="43">
        <v>0.92307692307692313</v>
      </c>
      <c r="EI25" s="44">
        <v>0.98974358974358978</v>
      </c>
      <c r="EJ25">
        <v>32</v>
      </c>
      <c r="EK25">
        <v>36</v>
      </c>
      <c r="EL25">
        <v>25</v>
      </c>
      <c r="EM25">
        <v>20</v>
      </c>
      <c r="EN25">
        <v>15</v>
      </c>
      <c r="EO25">
        <v>13</v>
      </c>
      <c r="EP25">
        <v>1</v>
      </c>
      <c r="EQ25">
        <v>1</v>
      </c>
      <c r="ER25">
        <v>14</v>
      </c>
      <c r="ES25">
        <v>16</v>
      </c>
      <c r="ET25">
        <v>5</v>
      </c>
      <c r="EU25">
        <v>4</v>
      </c>
      <c r="EV25">
        <v>0</v>
      </c>
      <c r="EW25">
        <v>0</v>
      </c>
      <c r="EX25">
        <v>2</v>
      </c>
      <c r="EY25">
        <v>2</v>
      </c>
      <c r="EZ25">
        <v>0.1</v>
      </c>
      <c r="FA25">
        <v>0</v>
      </c>
      <c r="FB25">
        <v>0.1</v>
      </c>
      <c r="FC25" s="20">
        <v>0.16</v>
      </c>
      <c r="FD25" s="26">
        <v>0.08</v>
      </c>
      <c r="FE25">
        <v>0.21360000000000001</v>
      </c>
      <c r="FF25">
        <v>0</v>
      </c>
      <c r="FG25">
        <v>0</v>
      </c>
      <c r="FH25">
        <v>0</v>
      </c>
      <c r="FL25" s="42">
        <v>6</v>
      </c>
      <c r="FM25" s="20">
        <v>0</v>
      </c>
      <c r="FN25" s="41">
        <v>0.17826086960000001</v>
      </c>
      <c r="FO25" s="20">
        <v>1</v>
      </c>
      <c r="FP25" s="20">
        <v>1.1998</v>
      </c>
      <c r="FQ25" s="20">
        <v>123.93681652490885</v>
      </c>
      <c r="FR25">
        <v>7</v>
      </c>
      <c r="FS25" t="s">
        <v>890</v>
      </c>
      <c r="FT25">
        <v>310</v>
      </c>
      <c r="FV25" t="s">
        <v>711</v>
      </c>
      <c r="FW25" s="45">
        <v>3300000</v>
      </c>
      <c r="FX25" s="45">
        <v>3150000</v>
      </c>
      <c r="FY25">
        <v>626</v>
      </c>
      <c r="FZ25">
        <v>132</v>
      </c>
      <c r="GA25">
        <v>110</v>
      </c>
      <c r="GB25">
        <v>242</v>
      </c>
      <c r="GC25">
        <v>8</v>
      </c>
      <c r="GD25">
        <v>206</v>
      </c>
      <c r="GE25">
        <v>1162</v>
      </c>
      <c r="GF25">
        <v>8076</v>
      </c>
      <c r="GG25">
        <v>17.399999999999999</v>
      </c>
      <c r="GH25">
        <v>8.4</v>
      </c>
      <c r="GI25">
        <v>25.8</v>
      </c>
      <c r="GJ25" s="42">
        <v>1</v>
      </c>
    </row>
    <row r="26" spans="1:192" x14ac:dyDescent="0.45">
      <c r="A26" s="40">
        <v>29436</v>
      </c>
      <c r="B26" t="s">
        <v>891</v>
      </c>
      <c r="C26" t="s">
        <v>145</v>
      </c>
      <c r="D26" t="s">
        <v>91</v>
      </c>
      <c r="E26" t="s">
        <v>91</v>
      </c>
      <c r="F26">
        <v>72</v>
      </c>
      <c r="G26">
        <v>192</v>
      </c>
      <c r="H26">
        <v>2000</v>
      </c>
      <c r="I26">
        <v>3</v>
      </c>
      <c r="J26">
        <v>95</v>
      </c>
      <c r="K26" t="s">
        <v>92</v>
      </c>
      <c r="L26">
        <v>2003</v>
      </c>
      <c r="M26">
        <v>37</v>
      </c>
      <c r="N26">
        <v>13</v>
      </c>
      <c r="O26">
        <v>8468575</v>
      </c>
      <c r="P26" t="s">
        <v>892</v>
      </c>
      <c r="Q26" t="s">
        <v>893</v>
      </c>
      <c r="R26" t="s">
        <v>894</v>
      </c>
      <c r="S26" t="s">
        <v>895</v>
      </c>
      <c r="T26" t="s">
        <v>716</v>
      </c>
      <c r="U26" t="s">
        <v>129</v>
      </c>
      <c r="V26">
        <v>50</v>
      </c>
      <c r="W26">
        <v>6</v>
      </c>
      <c r="X26">
        <v>6</v>
      </c>
      <c r="Y26">
        <v>3</v>
      </c>
      <c r="Z26">
        <v>12</v>
      </c>
      <c r="AA26">
        <v>17</v>
      </c>
      <c r="AB26">
        <v>57</v>
      </c>
      <c r="AC26" s="26">
        <v>0.24</v>
      </c>
      <c r="AD26" s="20">
        <v>-3.9386068476977574</v>
      </c>
      <c r="AE26" s="20">
        <v>4.8280000000000003</v>
      </c>
      <c r="AF26">
        <v>3</v>
      </c>
      <c r="AG26">
        <v>1.5</v>
      </c>
      <c r="AH26">
        <v>16</v>
      </c>
      <c r="AI26">
        <v>785</v>
      </c>
      <c r="AJ26">
        <v>30892</v>
      </c>
      <c r="AK26" s="20">
        <v>514.86666666666997</v>
      </c>
      <c r="AL26">
        <v>514.87</v>
      </c>
      <c r="AM26">
        <v>515</v>
      </c>
      <c r="AN26" s="26">
        <v>10.297333333333334</v>
      </c>
      <c r="AO26">
        <v>17.489999999999998</v>
      </c>
      <c r="AP26" s="41">
        <v>0.63157894736842102</v>
      </c>
      <c r="AQ26">
        <v>83</v>
      </c>
      <c r="AR26">
        <v>83</v>
      </c>
      <c r="AS26">
        <v>83</v>
      </c>
      <c r="AT26">
        <v>64</v>
      </c>
      <c r="AU26">
        <v>64</v>
      </c>
      <c r="AV26">
        <v>46</v>
      </c>
      <c r="AW26">
        <v>57</v>
      </c>
      <c r="AX26">
        <v>22</v>
      </c>
      <c r="AY26">
        <v>3</v>
      </c>
      <c r="AZ26">
        <v>4</v>
      </c>
      <c r="BA26" s="42">
        <v>7</v>
      </c>
      <c r="BB26">
        <v>4.75</v>
      </c>
      <c r="BC26">
        <v>22.087</v>
      </c>
      <c r="BD26" s="20">
        <v>32.200000000000003</v>
      </c>
      <c r="BE26" s="20">
        <v>115.2</v>
      </c>
      <c r="BF26" s="20">
        <v>13.424747994639425</v>
      </c>
      <c r="BG26">
        <v>73</v>
      </c>
      <c r="BH26">
        <v>206</v>
      </c>
      <c r="BI26">
        <v>153</v>
      </c>
      <c r="BJ26" s="41">
        <v>0.32300884955752213</v>
      </c>
      <c r="BK26">
        <v>41</v>
      </c>
      <c r="BL26">
        <v>41</v>
      </c>
      <c r="BM26">
        <v>51</v>
      </c>
      <c r="BN26" s="42">
        <v>-10</v>
      </c>
      <c r="BO26">
        <v>18</v>
      </c>
      <c r="BP26">
        <v>19</v>
      </c>
      <c r="BQ26">
        <v>19</v>
      </c>
      <c r="BR26">
        <v>19</v>
      </c>
      <c r="BS26" s="41">
        <v>4.4392523364485979E-2</v>
      </c>
      <c r="BT26">
        <v>196</v>
      </c>
      <c r="BU26">
        <v>165</v>
      </c>
      <c r="BV26" s="41">
        <v>0.54293628808864269</v>
      </c>
      <c r="BW26">
        <v>61</v>
      </c>
      <c r="BX26">
        <v>72</v>
      </c>
      <c r="BY26">
        <v>107</v>
      </c>
      <c r="BZ26">
        <v>63</v>
      </c>
      <c r="CA26">
        <v>28</v>
      </c>
      <c r="CB26">
        <v>30</v>
      </c>
      <c r="CC26">
        <v>51</v>
      </c>
      <c r="CD26">
        <v>42</v>
      </c>
      <c r="CE26">
        <v>82</v>
      </c>
      <c r="CF26">
        <v>62</v>
      </c>
      <c r="CG26">
        <v>117</v>
      </c>
      <c r="CH26">
        <v>106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0</v>
      </c>
      <c r="CZ26">
        <v>18</v>
      </c>
      <c r="DA26">
        <v>12</v>
      </c>
      <c r="DB26">
        <v>3</v>
      </c>
      <c r="DC26">
        <v>1</v>
      </c>
      <c r="DD26">
        <v>7</v>
      </c>
      <c r="DE26">
        <v>6</v>
      </c>
      <c r="DF26">
        <v>0</v>
      </c>
      <c r="DG26">
        <v>17</v>
      </c>
      <c r="DH26">
        <v>8</v>
      </c>
      <c r="DI26">
        <v>6</v>
      </c>
      <c r="DJ26">
        <v>8</v>
      </c>
      <c r="DK26">
        <v>8</v>
      </c>
      <c r="DL26">
        <v>0</v>
      </c>
      <c r="DM26">
        <v>6</v>
      </c>
      <c r="DN26">
        <v>6</v>
      </c>
      <c r="DO26">
        <v>0</v>
      </c>
      <c r="DP26" s="42">
        <v>-2</v>
      </c>
      <c r="DQ26" s="20">
        <v>-1.8</v>
      </c>
      <c r="DR26">
        <v>8</v>
      </c>
      <c r="DS26">
        <v>0</v>
      </c>
      <c r="DT26">
        <v>0</v>
      </c>
      <c r="DU26">
        <v>0</v>
      </c>
      <c r="DV26">
        <v>0</v>
      </c>
      <c r="DW26">
        <v>411</v>
      </c>
      <c r="DX26">
        <v>513</v>
      </c>
      <c r="DY26">
        <v>315</v>
      </c>
      <c r="DZ26">
        <v>409</v>
      </c>
      <c r="EA26">
        <v>227</v>
      </c>
      <c r="EB26">
        <v>279</v>
      </c>
      <c r="EC26">
        <v>17.579999999999998</v>
      </c>
      <c r="ED26">
        <v>25.16</v>
      </c>
      <c r="EE26">
        <v>19</v>
      </c>
      <c r="EF26">
        <v>25</v>
      </c>
      <c r="EG26" s="41">
        <v>8.3700440528634359E-2</v>
      </c>
      <c r="EH26" s="43">
        <v>0.91039426523297495</v>
      </c>
      <c r="EI26" s="44">
        <v>0.9940947057616093</v>
      </c>
      <c r="EJ26">
        <v>411</v>
      </c>
      <c r="EK26">
        <v>516</v>
      </c>
      <c r="EL26">
        <v>315</v>
      </c>
      <c r="EM26">
        <v>410</v>
      </c>
      <c r="EN26">
        <v>228</v>
      </c>
      <c r="EO26">
        <v>280</v>
      </c>
      <c r="EP26">
        <v>19</v>
      </c>
      <c r="EQ26">
        <v>25</v>
      </c>
      <c r="ER26">
        <v>196</v>
      </c>
      <c r="ES26">
        <v>258</v>
      </c>
      <c r="ET26">
        <v>67</v>
      </c>
      <c r="EU26">
        <v>89</v>
      </c>
      <c r="EV26">
        <v>9</v>
      </c>
      <c r="EW26">
        <v>10</v>
      </c>
      <c r="EX26">
        <v>33</v>
      </c>
      <c r="EY26">
        <v>27</v>
      </c>
      <c r="EZ26">
        <v>0.4</v>
      </c>
      <c r="FA26">
        <v>0.60000000000000009</v>
      </c>
      <c r="FB26">
        <v>1.1000000000000001</v>
      </c>
      <c r="FC26" s="20">
        <v>11.85</v>
      </c>
      <c r="FD26" s="26">
        <v>0.23699999999999999</v>
      </c>
      <c r="FE26">
        <v>0.22370000000000001</v>
      </c>
      <c r="FF26">
        <v>0.12</v>
      </c>
      <c r="FG26">
        <v>-0.04</v>
      </c>
      <c r="FH26">
        <v>0.08</v>
      </c>
      <c r="FL26" s="42">
        <v>76</v>
      </c>
      <c r="FM26" s="20">
        <v>7.5</v>
      </c>
      <c r="FN26" s="41">
        <v>3.7272727300000003E-2</v>
      </c>
      <c r="FO26" s="20">
        <v>10.4</v>
      </c>
      <c r="FP26" s="20">
        <v>11.64</v>
      </c>
      <c r="FQ26" s="20">
        <v>107.67766620700371</v>
      </c>
      <c r="FV26" t="s">
        <v>711</v>
      </c>
      <c r="FW26" s="45">
        <v>1000000</v>
      </c>
      <c r="FX26" s="45">
        <v>1000000</v>
      </c>
      <c r="FY26">
        <v>897</v>
      </c>
      <c r="FZ26">
        <v>106</v>
      </c>
      <c r="GA26">
        <v>176</v>
      </c>
      <c r="GB26">
        <v>282</v>
      </c>
      <c r="GC26">
        <v>-23</v>
      </c>
      <c r="GD26">
        <v>487</v>
      </c>
      <c r="GE26">
        <v>1363</v>
      </c>
      <c r="GF26">
        <v>12290</v>
      </c>
      <c r="GG26">
        <v>7.1</v>
      </c>
      <c r="GH26">
        <v>12</v>
      </c>
      <c r="GI26">
        <v>19.2</v>
      </c>
      <c r="GJ26" s="42">
        <v>10.4</v>
      </c>
    </row>
    <row r="27" spans="1:192" x14ac:dyDescent="0.45">
      <c r="A27" s="40">
        <v>31245</v>
      </c>
      <c r="B27" t="s">
        <v>345</v>
      </c>
      <c r="D27" t="s">
        <v>223</v>
      </c>
      <c r="E27" t="s">
        <v>223</v>
      </c>
      <c r="F27">
        <v>74</v>
      </c>
      <c r="G27">
        <v>196</v>
      </c>
      <c r="H27">
        <v>2003</v>
      </c>
      <c r="I27">
        <v>2</v>
      </c>
      <c r="J27">
        <v>33</v>
      </c>
      <c r="K27" t="s">
        <v>92</v>
      </c>
      <c r="L27">
        <v>2006</v>
      </c>
      <c r="M27">
        <v>32</v>
      </c>
      <c r="N27">
        <v>12</v>
      </c>
      <c r="O27">
        <v>8470626</v>
      </c>
      <c r="P27" t="s">
        <v>896</v>
      </c>
      <c r="Q27" t="s">
        <v>897</v>
      </c>
      <c r="R27" t="s">
        <v>898</v>
      </c>
      <c r="S27" t="s">
        <v>899</v>
      </c>
      <c r="T27" t="s">
        <v>725</v>
      </c>
      <c r="U27" t="s">
        <v>117</v>
      </c>
      <c r="V27">
        <v>50</v>
      </c>
      <c r="W27">
        <v>10</v>
      </c>
      <c r="X27">
        <v>13</v>
      </c>
      <c r="Y27">
        <v>9</v>
      </c>
      <c r="Z27">
        <v>23</v>
      </c>
      <c r="AA27">
        <v>10</v>
      </c>
      <c r="AB27">
        <v>32</v>
      </c>
      <c r="AC27" s="26">
        <v>0.46</v>
      </c>
      <c r="AD27" s="20">
        <v>-10.417721518987342</v>
      </c>
      <c r="AE27" s="20">
        <v>8.9039999999999999</v>
      </c>
      <c r="AF27">
        <v>0</v>
      </c>
      <c r="AG27">
        <v>0.60000000000000009</v>
      </c>
      <c r="AH27">
        <v>4</v>
      </c>
      <c r="AI27">
        <v>1135</v>
      </c>
      <c r="AJ27">
        <v>48808</v>
      </c>
      <c r="AK27" s="20">
        <v>813.46666666666999</v>
      </c>
      <c r="AL27">
        <v>813.47</v>
      </c>
      <c r="AM27">
        <v>813</v>
      </c>
      <c r="AN27" s="26">
        <v>16.269333333333336</v>
      </c>
      <c r="AO27">
        <v>27.21</v>
      </c>
      <c r="AP27" s="41">
        <v>0.63888888888888884</v>
      </c>
      <c r="AQ27">
        <v>148</v>
      </c>
      <c r="AR27">
        <v>148</v>
      </c>
      <c r="AS27">
        <v>148</v>
      </c>
      <c r="AT27">
        <v>125</v>
      </c>
      <c r="AU27">
        <v>125</v>
      </c>
      <c r="AV27">
        <v>101</v>
      </c>
      <c r="AW27">
        <v>90</v>
      </c>
      <c r="AX27">
        <v>59</v>
      </c>
      <c r="AY27">
        <v>6</v>
      </c>
      <c r="AZ27">
        <v>6</v>
      </c>
      <c r="BA27" s="42">
        <v>12</v>
      </c>
      <c r="BB27">
        <v>11.27</v>
      </c>
      <c r="BC27">
        <v>31.316800000000001</v>
      </c>
      <c r="BD27" s="20">
        <v>185.1</v>
      </c>
      <c r="BE27" s="20">
        <v>333.1</v>
      </c>
      <c r="BF27" s="20">
        <v>24.56882245196504</v>
      </c>
      <c r="BG27">
        <v>222</v>
      </c>
      <c r="BH27">
        <v>252</v>
      </c>
      <c r="BI27">
        <v>285</v>
      </c>
      <c r="BJ27" s="41">
        <v>0.43786982248520712</v>
      </c>
      <c r="BK27">
        <v>7</v>
      </c>
      <c r="BL27">
        <v>7</v>
      </c>
      <c r="BM27">
        <v>38</v>
      </c>
      <c r="BN27" s="42">
        <v>-31</v>
      </c>
      <c r="BO27">
        <v>24</v>
      </c>
      <c r="BP27">
        <v>9</v>
      </c>
      <c r="BQ27">
        <v>25</v>
      </c>
      <c r="BR27">
        <v>30</v>
      </c>
      <c r="BS27" s="41">
        <v>4.7543581616481777E-2</v>
      </c>
      <c r="BT27">
        <v>6</v>
      </c>
      <c r="BU27">
        <v>8</v>
      </c>
      <c r="BV27" s="41">
        <v>0.42857142857142855</v>
      </c>
      <c r="BW27">
        <v>2</v>
      </c>
      <c r="BX27">
        <v>4</v>
      </c>
      <c r="BY27">
        <v>0</v>
      </c>
      <c r="BZ27">
        <v>0</v>
      </c>
      <c r="CA27">
        <v>4</v>
      </c>
      <c r="CB27">
        <v>4</v>
      </c>
      <c r="CC27">
        <v>2</v>
      </c>
      <c r="CD27">
        <v>4</v>
      </c>
      <c r="CE27">
        <v>2</v>
      </c>
      <c r="CF27">
        <v>1</v>
      </c>
      <c r="CG27">
        <v>4</v>
      </c>
      <c r="CH27">
        <v>3</v>
      </c>
      <c r="CI27">
        <v>0</v>
      </c>
      <c r="CJ27">
        <v>0</v>
      </c>
      <c r="CK27">
        <v>3</v>
      </c>
      <c r="CL27">
        <v>0</v>
      </c>
      <c r="CM27">
        <v>2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9</v>
      </c>
      <c r="CW27">
        <v>0</v>
      </c>
      <c r="CX27">
        <v>1</v>
      </c>
      <c r="CY27">
        <v>2</v>
      </c>
      <c r="CZ27">
        <v>21</v>
      </c>
      <c r="DA27">
        <v>19</v>
      </c>
      <c r="DB27">
        <v>4</v>
      </c>
      <c r="DC27">
        <v>2</v>
      </c>
      <c r="DD27">
        <v>5</v>
      </c>
      <c r="DE27">
        <v>5</v>
      </c>
      <c r="DF27">
        <v>1</v>
      </c>
      <c r="DG27">
        <v>65</v>
      </c>
      <c r="DH27">
        <v>2</v>
      </c>
      <c r="DI27">
        <v>6</v>
      </c>
      <c r="DJ27">
        <v>2</v>
      </c>
      <c r="DK27">
        <v>2</v>
      </c>
      <c r="DL27">
        <v>0</v>
      </c>
      <c r="DM27">
        <v>6</v>
      </c>
      <c r="DN27">
        <v>6</v>
      </c>
      <c r="DO27">
        <v>0</v>
      </c>
      <c r="DP27" s="42">
        <v>4</v>
      </c>
      <c r="DQ27" s="20">
        <v>3.988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730</v>
      </c>
      <c r="DX27">
        <v>782</v>
      </c>
      <c r="DY27">
        <v>554</v>
      </c>
      <c r="DZ27">
        <v>601</v>
      </c>
      <c r="EA27">
        <v>417</v>
      </c>
      <c r="EB27">
        <v>451</v>
      </c>
      <c r="EC27">
        <v>38.590000000000003</v>
      </c>
      <c r="ED27">
        <v>38.04</v>
      </c>
      <c r="EE27">
        <v>36</v>
      </c>
      <c r="EF27">
        <v>42</v>
      </c>
      <c r="EG27" s="41">
        <v>8.6330935251798566E-2</v>
      </c>
      <c r="EH27" s="43">
        <v>0.90687361419068735</v>
      </c>
      <c r="EI27" s="44">
        <v>0.99320454944248593</v>
      </c>
      <c r="EJ27">
        <v>727</v>
      </c>
      <c r="EK27">
        <v>779</v>
      </c>
      <c r="EL27">
        <v>552</v>
      </c>
      <c r="EM27">
        <v>598</v>
      </c>
      <c r="EN27">
        <v>416</v>
      </c>
      <c r="EO27">
        <v>450</v>
      </c>
      <c r="EP27">
        <v>36</v>
      </c>
      <c r="EQ27">
        <v>41</v>
      </c>
      <c r="ER27">
        <v>355</v>
      </c>
      <c r="ES27">
        <v>418</v>
      </c>
      <c r="ET27">
        <v>166</v>
      </c>
      <c r="EU27">
        <v>144</v>
      </c>
      <c r="EV27">
        <v>23</v>
      </c>
      <c r="EW27">
        <v>22</v>
      </c>
      <c r="EX27">
        <v>34</v>
      </c>
      <c r="EY27">
        <v>45</v>
      </c>
      <c r="EZ27">
        <v>1.1000000000000001</v>
      </c>
      <c r="FA27">
        <v>1</v>
      </c>
      <c r="FB27">
        <v>2.2000000000000002</v>
      </c>
      <c r="FC27" s="20">
        <v>23.61</v>
      </c>
      <c r="FD27" s="26">
        <v>0.47220000000000001</v>
      </c>
      <c r="FE27">
        <v>2.2696000000000001</v>
      </c>
      <c r="FF27">
        <v>0.1</v>
      </c>
      <c r="FG27">
        <v>0.08</v>
      </c>
      <c r="FH27">
        <v>0.18</v>
      </c>
      <c r="FL27" s="42">
        <v>41</v>
      </c>
      <c r="FM27" s="20">
        <v>16</v>
      </c>
      <c r="FN27" s="41">
        <v>7.8846153799999999E-2</v>
      </c>
      <c r="FO27" s="20">
        <v>22.6</v>
      </c>
      <c r="FP27" s="20">
        <v>23.797599999999999</v>
      </c>
      <c r="FQ27" s="20">
        <v>111.52224421306256</v>
      </c>
      <c r="FR27">
        <v>4</v>
      </c>
      <c r="FS27" t="s">
        <v>900</v>
      </c>
      <c r="FT27">
        <v>195</v>
      </c>
      <c r="FU27" t="s">
        <v>731</v>
      </c>
      <c r="FV27" t="s">
        <v>711</v>
      </c>
      <c r="FW27" s="45">
        <v>8000000</v>
      </c>
      <c r="FX27" s="45">
        <v>6000000</v>
      </c>
      <c r="FY27">
        <v>840</v>
      </c>
      <c r="FZ27">
        <v>233</v>
      </c>
      <c r="GA27">
        <v>318</v>
      </c>
      <c r="GB27">
        <v>551</v>
      </c>
      <c r="GC27">
        <v>50</v>
      </c>
      <c r="GD27">
        <v>158</v>
      </c>
      <c r="GE27">
        <v>1761</v>
      </c>
      <c r="GF27">
        <v>15333</v>
      </c>
      <c r="GG27">
        <v>42.4</v>
      </c>
      <c r="GH27">
        <v>19.100000000000001</v>
      </c>
      <c r="GI27">
        <v>61.5</v>
      </c>
      <c r="GJ27" s="42">
        <v>22.6</v>
      </c>
    </row>
    <row r="28" spans="1:192" x14ac:dyDescent="0.45">
      <c r="A28" s="40">
        <v>33020</v>
      </c>
      <c r="B28" t="s">
        <v>222</v>
      </c>
      <c r="D28" t="s">
        <v>223</v>
      </c>
      <c r="E28" t="s">
        <v>223</v>
      </c>
      <c r="F28">
        <v>72</v>
      </c>
      <c r="G28">
        <v>186</v>
      </c>
      <c r="H28">
        <v>2009</v>
      </c>
      <c r="I28">
        <v>5</v>
      </c>
      <c r="J28">
        <v>149</v>
      </c>
      <c r="K28" t="s">
        <v>92</v>
      </c>
      <c r="L28">
        <v>2010</v>
      </c>
      <c r="M28">
        <v>27</v>
      </c>
      <c r="N28">
        <v>8</v>
      </c>
      <c r="O28">
        <v>8475323</v>
      </c>
      <c r="P28" t="s">
        <v>901</v>
      </c>
      <c r="Q28" t="s">
        <v>902</v>
      </c>
      <c r="R28" t="s">
        <v>903</v>
      </c>
      <c r="S28" t="s">
        <v>904</v>
      </c>
      <c r="T28" t="s">
        <v>716</v>
      </c>
      <c r="U28" t="s">
        <v>343</v>
      </c>
      <c r="V28">
        <v>48</v>
      </c>
      <c r="W28">
        <v>1</v>
      </c>
      <c r="X28">
        <v>5</v>
      </c>
      <c r="Y28">
        <v>4</v>
      </c>
      <c r="Z28">
        <v>6</v>
      </c>
      <c r="AA28">
        <v>21</v>
      </c>
      <c r="AB28">
        <v>59</v>
      </c>
      <c r="AC28" s="26">
        <v>0.125</v>
      </c>
      <c r="AD28" s="20">
        <v>-6.6633165829145735</v>
      </c>
      <c r="AE28" s="20">
        <v>1.9460000000000002</v>
      </c>
      <c r="AF28">
        <v>-6</v>
      </c>
      <c r="AG28">
        <v>1.5</v>
      </c>
      <c r="AH28">
        <v>28</v>
      </c>
      <c r="AI28">
        <v>839</v>
      </c>
      <c r="AJ28">
        <v>31211</v>
      </c>
      <c r="AK28" s="20">
        <v>520.18333333332998</v>
      </c>
      <c r="AL28">
        <v>520.17999999999995</v>
      </c>
      <c r="AM28">
        <v>520</v>
      </c>
      <c r="AN28" s="26">
        <v>10.837152777777776</v>
      </c>
      <c r="AO28">
        <v>18.21</v>
      </c>
      <c r="AP28" s="41">
        <v>0.54545454545454541</v>
      </c>
      <c r="AQ28">
        <v>58</v>
      </c>
      <c r="AR28">
        <v>58</v>
      </c>
      <c r="AS28">
        <v>58</v>
      </c>
      <c r="AT28">
        <v>46</v>
      </c>
      <c r="AU28">
        <v>46</v>
      </c>
      <c r="AV28">
        <v>30</v>
      </c>
      <c r="AW28">
        <v>33</v>
      </c>
      <c r="AX28">
        <v>17</v>
      </c>
      <c r="AY28">
        <v>2</v>
      </c>
      <c r="AZ28">
        <v>4</v>
      </c>
      <c r="BA28" s="42">
        <v>6</v>
      </c>
      <c r="BB28">
        <v>2.67</v>
      </c>
      <c r="BC28">
        <v>33.5</v>
      </c>
      <c r="BD28" s="20">
        <v>110</v>
      </c>
      <c r="BE28" s="20">
        <v>168</v>
      </c>
      <c r="BF28" s="20">
        <v>19.377907647352842</v>
      </c>
      <c r="BG28">
        <v>113</v>
      </c>
      <c r="BH28">
        <v>170</v>
      </c>
      <c r="BI28">
        <v>164</v>
      </c>
      <c r="BJ28" s="41">
        <v>0.40794223826714804</v>
      </c>
      <c r="BK28">
        <v>56</v>
      </c>
      <c r="BL28">
        <v>56</v>
      </c>
      <c r="BM28">
        <v>75</v>
      </c>
      <c r="BN28" s="42">
        <v>-19</v>
      </c>
      <c r="BO28">
        <v>16</v>
      </c>
      <c r="BP28">
        <v>11</v>
      </c>
      <c r="BQ28">
        <v>10</v>
      </c>
      <c r="BR28">
        <v>16</v>
      </c>
      <c r="BS28" s="41">
        <v>4.1343669250645997E-2</v>
      </c>
      <c r="BT28">
        <v>159</v>
      </c>
      <c r="BU28">
        <v>128</v>
      </c>
      <c r="BV28" s="41">
        <v>0.55400696864111498</v>
      </c>
      <c r="BW28">
        <v>63</v>
      </c>
      <c r="BX28">
        <v>50</v>
      </c>
      <c r="BY28">
        <v>55</v>
      </c>
      <c r="BZ28">
        <v>47</v>
      </c>
      <c r="CA28">
        <v>41</v>
      </c>
      <c r="CB28">
        <v>31</v>
      </c>
      <c r="CC28">
        <v>61</v>
      </c>
      <c r="CD28">
        <v>36</v>
      </c>
      <c r="CE28">
        <v>44</v>
      </c>
      <c r="CF28">
        <v>42</v>
      </c>
      <c r="CG28">
        <v>87</v>
      </c>
      <c r="CH28">
        <v>77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15</v>
      </c>
      <c r="DA28">
        <v>2</v>
      </c>
      <c r="DB28">
        <v>3</v>
      </c>
      <c r="DC28">
        <v>1</v>
      </c>
      <c r="DD28">
        <v>6</v>
      </c>
      <c r="DE28">
        <v>0</v>
      </c>
      <c r="DF28">
        <v>0</v>
      </c>
      <c r="DG28">
        <v>18</v>
      </c>
      <c r="DH28">
        <v>10</v>
      </c>
      <c r="DI28">
        <v>13</v>
      </c>
      <c r="DJ28">
        <v>10</v>
      </c>
      <c r="DK28">
        <v>10</v>
      </c>
      <c r="DL28">
        <v>0</v>
      </c>
      <c r="DM28">
        <v>11</v>
      </c>
      <c r="DN28">
        <v>11</v>
      </c>
      <c r="DO28">
        <v>0</v>
      </c>
      <c r="DP28" s="42">
        <v>3</v>
      </c>
      <c r="DQ28" s="20">
        <v>-2.7640000000000002</v>
      </c>
      <c r="DR28">
        <v>9</v>
      </c>
      <c r="DS28">
        <v>0</v>
      </c>
      <c r="DT28">
        <v>0</v>
      </c>
      <c r="DU28">
        <v>1</v>
      </c>
      <c r="DV28">
        <v>0</v>
      </c>
      <c r="DW28">
        <v>467</v>
      </c>
      <c r="DX28">
        <v>489</v>
      </c>
      <c r="DY28">
        <v>334</v>
      </c>
      <c r="DZ28">
        <v>371</v>
      </c>
      <c r="EA28">
        <v>243</v>
      </c>
      <c r="EB28">
        <v>254</v>
      </c>
      <c r="EC28">
        <v>18.37</v>
      </c>
      <c r="ED28">
        <v>27.62</v>
      </c>
      <c r="EE28">
        <v>11</v>
      </c>
      <c r="EF28">
        <v>29</v>
      </c>
      <c r="EG28" s="41">
        <v>4.5267489711934158E-2</v>
      </c>
      <c r="EH28" s="43">
        <v>0.88582677165354329</v>
      </c>
      <c r="EI28" s="44">
        <v>0.93109426136547746</v>
      </c>
      <c r="EJ28">
        <v>467</v>
      </c>
      <c r="EK28">
        <v>488</v>
      </c>
      <c r="EL28">
        <v>334</v>
      </c>
      <c r="EM28">
        <v>370</v>
      </c>
      <c r="EN28">
        <v>243</v>
      </c>
      <c r="EO28">
        <v>254</v>
      </c>
      <c r="EP28">
        <v>11</v>
      </c>
      <c r="EQ28">
        <v>30</v>
      </c>
      <c r="ER28">
        <v>202</v>
      </c>
      <c r="ES28">
        <v>241</v>
      </c>
      <c r="ET28">
        <v>77</v>
      </c>
      <c r="EU28">
        <v>109</v>
      </c>
      <c r="EV28">
        <v>4</v>
      </c>
      <c r="EW28">
        <v>20</v>
      </c>
      <c r="EX28">
        <v>24</v>
      </c>
      <c r="EY28">
        <v>41</v>
      </c>
      <c r="EZ28">
        <v>-0.7</v>
      </c>
      <c r="FA28">
        <v>0.4</v>
      </c>
      <c r="FB28">
        <v>-0.30000000000000004</v>
      </c>
      <c r="FC28" s="20">
        <v>9.51</v>
      </c>
      <c r="FD28" s="26">
        <v>0.198125</v>
      </c>
      <c r="FE28">
        <v>0.19190000000000002</v>
      </c>
      <c r="FF28">
        <v>0.33</v>
      </c>
      <c r="FG28">
        <v>-0.06</v>
      </c>
      <c r="FH28">
        <v>0.27</v>
      </c>
      <c r="FL28" s="42">
        <v>100</v>
      </c>
      <c r="FM28" s="20">
        <v>7.333333333333333</v>
      </c>
      <c r="FN28" s="41">
        <v>7.6264881000000003E-3</v>
      </c>
      <c r="FO28" s="20">
        <v>3.2</v>
      </c>
      <c r="FP28" s="20">
        <v>5.4471999999999996</v>
      </c>
      <c r="FQ28" s="20">
        <v>110.26952208850784</v>
      </c>
      <c r="FR28">
        <v>8</v>
      </c>
      <c r="FS28" t="s">
        <v>905</v>
      </c>
      <c r="FT28">
        <v>345</v>
      </c>
      <c r="FU28" t="s">
        <v>731</v>
      </c>
      <c r="FV28" t="s">
        <v>711</v>
      </c>
      <c r="FW28" s="45">
        <v>3475000</v>
      </c>
      <c r="FX28" s="45">
        <v>3083333</v>
      </c>
      <c r="FY28">
        <v>446</v>
      </c>
      <c r="FZ28">
        <v>34</v>
      </c>
      <c r="GA28">
        <v>77</v>
      </c>
      <c r="GB28">
        <v>111</v>
      </c>
      <c r="GC28">
        <v>7</v>
      </c>
      <c r="GD28">
        <v>204</v>
      </c>
      <c r="GE28">
        <v>531</v>
      </c>
      <c r="GF28">
        <v>6083</v>
      </c>
      <c r="GG28">
        <v>-0.9</v>
      </c>
      <c r="GH28">
        <v>6.2</v>
      </c>
      <c r="GI28">
        <v>5.3</v>
      </c>
      <c r="GJ28" s="42">
        <v>3.2</v>
      </c>
    </row>
    <row r="29" spans="1:192" x14ac:dyDescent="0.45">
      <c r="A29" s="40">
        <v>35733</v>
      </c>
      <c r="B29" t="s">
        <v>906</v>
      </c>
      <c r="C29" t="s">
        <v>907</v>
      </c>
      <c r="D29" t="s">
        <v>107</v>
      </c>
      <c r="E29" t="s">
        <v>107</v>
      </c>
      <c r="F29">
        <v>77</v>
      </c>
      <c r="G29">
        <v>205</v>
      </c>
      <c r="H29">
        <v>2016</v>
      </c>
      <c r="I29">
        <v>1</v>
      </c>
      <c r="J29">
        <v>26</v>
      </c>
      <c r="K29" t="s">
        <v>202</v>
      </c>
      <c r="L29">
        <v>2017</v>
      </c>
      <c r="M29">
        <v>20</v>
      </c>
      <c r="N29">
        <v>1</v>
      </c>
      <c r="O29">
        <v>8479420</v>
      </c>
      <c r="P29" t="s">
        <v>908</v>
      </c>
      <c r="Q29" t="s">
        <v>909</v>
      </c>
      <c r="R29" t="s">
        <v>910</v>
      </c>
      <c r="S29" t="s">
        <v>911</v>
      </c>
      <c r="T29" t="s">
        <v>716</v>
      </c>
      <c r="U29" t="s">
        <v>95</v>
      </c>
      <c r="V29">
        <v>41</v>
      </c>
      <c r="W29">
        <v>3</v>
      </c>
      <c r="X29">
        <v>6</v>
      </c>
      <c r="Y29">
        <v>3</v>
      </c>
      <c r="Z29">
        <v>9</v>
      </c>
      <c r="AA29">
        <v>17</v>
      </c>
      <c r="AB29">
        <v>61</v>
      </c>
      <c r="AC29" s="26">
        <v>0.21951219512195122</v>
      </c>
      <c r="AD29" s="20">
        <v>0</v>
      </c>
      <c r="AE29" s="20">
        <v>3.2290000000000001</v>
      </c>
      <c r="AF29">
        <v>-12</v>
      </c>
      <c r="AG29">
        <v>-5</v>
      </c>
      <c r="AH29">
        <v>12</v>
      </c>
      <c r="AI29">
        <v>640</v>
      </c>
      <c r="AJ29">
        <v>29334</v>
      </c>
      <c r="AK29" s="20">
        <v>488.9</v>
      </c>
      <c r="AL29">
        <v>488.9</v>
      </c>
      <c r="AM29">
        <v>489</v>
      </c>
      <c r="AN29" s="26">
        <v>11.924390243902439</v>
      </c>
      <c r="AO29">
        <v>20.29</v>
      </c>
      <c r="AP29" s="41">
        <v>0.69230769230769229</v>
      </c>
      <c r="AQ29">
        <v>113</v>
      </c>
      <c r="AR29">
        <v>113</v>
      </c>
      <c r="AS29">
        <v>113</v>
      </c>
      <c r="AT29">
        <v>89</v>
      </c>
      <c r="AU29">
        <v>89</v>
      </c>
      <c r="AV29">
        <v>55</v>
      </c>
      <c r="AW29">
        <v>56</v>
      </c>
      <c r="AX29">
        <v>16</v>
      </c>
      <c r="AY29">
        <v>3</v>
      </c>
      <c r="AZ29">
        <v>7</v>
      </c>
      <c r="BA29" s="42">
        <v>10</v>
      </c>
      <c r="BB29">
        <v>4.1500000000000004</v>
      </c>
      <c r="BC29">
        <v>34.654499999999999</v>
      </c>
      <c r="BD29" s="20">
        <v>102.2</v>
      </c>
      <c r="BE29" s="20">
        <v>215.2</v>
      </c>
      <c r="BF29" s="20">
        <v>26.410308856616894</v>
      </c>
      <c r="BG29">
        <v>132</v>
      </c>
      <c r="BH29">
        <v>131</v>
      </c>
      <c r="BI29">
        <v>123</v>
      </c>
      <c r="BJ29" s="41">
        <v>0.51764705882352946</v>
      </c>
      <c r="BK29">
        <v>39</v>
      </c>
      <c r="BL29">
        <v>39</v>
      </c>
      <c r="BM29">
        <v>38</v>
      </c>
      <c r="BN29" s="42">
        <v>1</v>
      </c>
      <c r="BO29">
        <v>34</v>
      </c>
      <c r="BP29">
        <v>11</v>
      </c>
      <c r="BQ29">
        <v>20</v>
      </c>
      <c r="BR29">
        <v>9</v>
      </c>
      <c r="BS29" s="41">
        <v>2.6548672566371681E-2</v>
      </c>
      <c r="BT29">
        <v>1</v>
      </c>
      <c r="BU29">
        <v>9</v>
      </c>
      <c r="BV29" s="41">
        <v>0.1</v>
      </c>
      <c r="BW29">
        <v>1</v>
      </c>
      <c r="BX29">
        <v>2</v>
      </c>
      <c r="BY29">
        <v>0</v>
      </c>
      <c r="BZ29">
        <v>1</v>
      </c>
      <c r="CA29">
        <v>0</v>
      </c>
      <c r="CB29">
        <v>6</v>
      </c>
      <c r="CC29">
        <v>0</v>
      </c>
      <c r="CD29">
        <v>3</v>
      </c>
      <c r="CE29">
        <v>0</v>
      </c>
      <c r="CF29">
        <v>2</v>
      </c>
      <c r="CG29">
        <v>1</v>
      </c>
      <c r="CH29">
        <v>6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2</v>
      </c>
      <c r="CW29">
        <v>0</v>
      </c>
      <c r="CX29">
        <v>1</v>
      </c>
      <c r="CY29">
        <v>4</v>
      </c>
      <c r="CZ29">
        <v>29</v>
      </c>
      <c r="DA29">
        <v>1</v>
      </c>
      <c r="DB29">
        <v>1</v>
      </c>
      <c r="DC29">
        <v>7</v>
      </c>
      <c r="DD29">
        <v>5</v>
      </c>
      <c r="DE29">
        <v>1</v>
      </c>
      <c r="DF29">
        <v>1</v>
      </c>
      <c r="DG29">
        <v>39</v>
      </c>
      <c r="DH29">
        <v>6</v>
      </c>
      <c r="DI29">
        <v>8</v>
      </c>
      <c r="DJ29">
        <v>6</v>
      </c>
      <c r="DK29">
        <v>6</v>
      </c>
      <c r="DL29">
        <v>0</v>
      </c>
      <c r="DM29">
        <v>8</v>
      </c>
      <c r="DN29">
        <v>8</v>
      </c>
      <c r="DO29">
        <v>0</v>
      </c>
      <c r="DP29" s="42">
        <v>2</v>
      </c>
      <c r="DQ29" s="20">
        <v>0.70599999999999996</v>
      </c>
      <c r="DR29">
        <v>6</v>
      </c>
      <c r="DS29">
        <v>0</v>
      </c>
      <c r="DT29">
        <v>0</v>
      </c>
      <c r="DU29">
        <v>0</v>
      </c>
      <c r="DV29">
        <v>0</v>
      </c>
      <c r="DW29">
        <v>479</v>
      </c>
      <c r="DX29">
        <v>447</v>
      </c>
      <c r="DY29">
        <v>340</v>
      </c>
      <c r="DZ29">
        <v>330</v>
      </c>
      <c r="EA29">
        <v>251</v>
      </c>
      <c r="EB29">
        <v>252</v>
      </c>
      <c r="EC29">
        <v>17.309999999999999</v>
      </c>
      <c r="ED29">
        <v>21.54</v>
      </c>
      <c r="EE29">
        <v>13</v>
      </c>
      <c r="EF29">
        <v>22</v>
      </c>
      <c r="EG29" s="41">
        <v>5.1792828685258967E-2</v>
      </c>
      <c r="EH29" s="43">
        <v>0.91269841269841268</v>
      </c>
      <c r="EI29" s="44">
        <v>0.96449124138367159</v>
      </c>
      <c r="EJ29">
        <v>480</v>
      </c>
      <c r="EK29">
        <v>446</v>
      </c>
      <c r="EL29">
        <v>340</v>
      </c>
      <c r="EM29">
        <v>329</v>
      </c>
      <c r="EN29">
        <v>250</v>
      </c>
      <c r="EO29">
        <v>251</v>
      </c>
      <c r="EP29">
        <v>13</v>
      </c>
      <c r="EQ29">
        <v>22</v>
      </c>
      <c r="ER29">
        <v>226</v>
      </c>
      <c r="ES29">
        <v>217</v>
      </c>
      <c r="ET29">
        <v>69</v>
      </c>
      <c r="EU29">
        <v>79</v>
      </c>
      <c r="EV29">
        <v>6</v>
      </c>
      <c r="EW29">
        <v>15</v>
      </c>
      <c r="EX29">
        <v>32</v>
      </c>
      <c r="EY29">
        <v>26</v>
      </c>
      <c r="EZ29">
        <v>-0.1</v>
      </c>
      <c r="FA29">
        <v>0.2</v>
      </c>
      <c r="FB29">
        <v>0</v>
      </c>
      <c r="FC29" s="20">
        <v>8.9499999999999993</v>
      </c>
      <c r="FD29" s="26">
        <v>0.21829268292682924</v>
      </c>
      <c r="FE29">
        <v>0.31159999999999999</v>
      </c>
      <c r="FF29">
        <v>0.11</v>
      </c>
      <c r="FG29">
        <v>0</v>
      </c>
      <c r="FH29">
        <v>0.11</v>
      </c>
      <c r="FL29" s="42">
        <v>60</v>
      </c>
      <c r="FM29" s="20">
        <v>9.8333333333333339</v>
      </c>
      <c r="FN29" s="41">
        <v>2.7272727300000001E-2</v>
      </c>
      <c r="FO29" s="20">
        <v>7.8</v>
      </c>
      <c r="FP29" s="20">
        <v>9.1411999999999995</v>
      </c>
      <c r="FQ29" s="20">
        <v>113.64287175291471</v>
      </c>
      <c r="FR29">
        <v>2</v>
      </c>
      <c r="FS29" t="s">
        <v>314</v>
      </c>
      <c r="FT29">
        <v>28</v>
      </c>
      <c r="FV29" t="s">
        <v>751</v>
      </c>
      <c r="FW29" s="45">
        <v>925000</v>
      </c>
      <c r="FX29" s="45">
        <v>925000</v>
      </c>
      <c r="FY29">
        <v>41</v>
      </c>
      <c r="FZ29">
        <v>3</v>
      </c>
      <c r="GA29">
        <v>6</v>
      </c>
      <c r="GB29">
        <v>9</v>
      </c>
      <c r="GC29">
        <v>-12</v>
      </c>
      <c r="GD29">
        <v>12</v>
      </c>
      <c r="GE29">
        <v>55</v>
      </c>
      <c r="GF29">
        <v>489</v>
      </c>
      <c r="GG29">
        <v>-0.1</v>
      </c>
      <c r="GH29">
        <v>0.2</v>
      </c>
      <c r="GI29">
        <v>0</v>
      </c>
      <c r="GJ29" s="42">
        <v>7.8</v>
      </c>
    </row>
    <row r="30" spans="1:192" x14ac:dyDescent="0.45">
      <c r="A30" s="40">
        <v>32957</v>
      </c>
      <c r="B30" t="s">
        <v>918</v>
      </c>
      <c r="C30" t="s">
        <v>475</v>
      </c>
      <c r="D30" t="s">
        <v>91</v>
      </c>
      <c r="E30" t="s">
        <v>91</v>
      </c>
      <c r="F30">
        <v>74</v>
      </c>
      <c r="G30">
        <v>208</v>
      </c>
      <c r="H30">
        <v>2008</v>
      </c>
      <c r="I30">
        <v>3</v>
      </c>
      <c r="J30">
        <v>78</v>
      </c>
      <c r="K30" t="s">
        <v>92</v>
      </c>
      <c r="L30">
        <v>2010</v>
      </c>
      <c r="M30">
        <v>27</v>
      </c>
      <c r="N30">
        <v>7</v>
      </c>
      <c r="O30">
        <v>8474642</v>
      </c>
      <c r="P30" t="s">
        <v>919</v>
      </c>
      <c r="Q30" t="s">
        <v>920</v>
      </c>
      <c r="R30" t="s">
        <v>921</v>
      </c>
      <c r="S30" t="s">
        <v>922</v>
      </c>
      <c r="T30" t="s">
        <v>725</v>
      </c>
      <c r="U30" t="s">
        <v>188</v>
      </c>
      <c r="V30">
        <v>53</v>
      </c>
      <c r="W30">
        <v>3</v>
      </c>
      <c r="X30">
        <v>6</v>
      </c>
      <c r="Y30">
        <v>4</v>
      </c>
      <c r="Z30">
        <v>9</v>
      </c>
      <c r="AA30">
        <v>22</v>
      </c>
      <c r="AB30">
        <v>67</v>
      </c>
      <c r="AC30" s="26">
        <v>0.16981132075471697</v>
      </c>
      <c r="AD30" s="20">
        <v>-2.6809210526315788</v>
      </c>
      <c r="AE30" s="20">
        <v>3.2810000000000001</v>
      </c>
      <c r="AF30">
        <v>1</v>
      </c>
      <c r="AG30">
        <v>4.7</v>
      </c>
      <c r="AH30">
        <v>36</v>
      </c>
      <c r="AI30">
        <v>839</v>
      </c>
      <c r="AJ30">
        <v>33868</v>
      </c>
      <c r="AK30" s="20">
        <v>564.46666666666999</v>
      </c>
      <c r="AL30">
        <v>564.47</v>
      </c>
      <c r="AM30">
        <v>564</v>
      </c>
      <c r="AN30" s="26">
        <v>10.650314465408806</v>
      </c>
      <c r="AO30">
        <v>18.03</v>
      </c>
      <c r="AP30" s="41">
        <v>0.45</v>
      </c>
      <c r="AQ30">
        <v>84</v>
      </c>
      <c r="AR30">
        <v>84</v>
      </c>
      <c r="AS30">
        <v>84</v>
      </c>
      <c r="AT30">
        <v>72</v>
      </c>
      <c r="AU30">
        <v>72</v>
      </c>
      <c r="AV30">
        <v>56</v>
      </c>
      <c r="AW30">
        <v>67</v>
      </c>
      <c r="AX30">
        <v>43</v>
      </c>
      <c r="AY30">
        <v>3</v>
      </c>
      <c r="AZ30">
        <v>8</v>
      </c>
      <c r="BA30" s="42">
        <v>11</v>
      </c>
      <c r="BB30">
        <v>6.97</v>
      </c>
      <c r="BC30">
        <v>19.053599999999999</v>
      </c>
      <c r="BD30" s="20">
        <v>92</v>
      </c>
      <c r="BE30" s="20">
        <v>176</v>
      </c>
      <c r="BF30" s="20">
        <v>18.707814409977502</v>
      </c>
      <c r="BG30">
        <v>157</v>
      </c>
      <c r="BH30">
        <v>166</v>
      </c>
      <c r="BI30">
        <v>200</v>
      </c>
      <c r="BJ30" s="41">
        <v>0.43977591036414565</v>
      </c>
      <c r="BK30">
        <v>132</v>
      </c>
      <c r="BL30">
        <v>132</v>
      </c>
      <c r="BM30">
        <v>82</v>
      </c>
      <c r="BN30" s="42">
        <v>50</v>
      </c>
      <c r="BO30">
        <v>16</v>
      </c>
      <c r="BP30">
        <v>8</v>
      </c>
      <c r="BQ30">
        <v>5</v>
      </c>
      <c r="BR30">
        <v>27</v>
      </c>
      <c r="BS30" s="41">
        <v>6.413301662707839E-2</v>
      </c>
      <c r="BT30">
        <v>14</v>
      </c>
      <c r="BU30">
        <v>19</v>
      </c>
      <c r="BV30" s="41">
        <v>0.42424242424242425</v>
      </c>
      <c r="BW30">
        <v>4</v>
      </c>
      <c r="BX30">
        <v>3</v>
      </c>
      <c r="BY30">
        <v>1</v>
      </c>
      <c r="BZ30">
        <v>4</v>
      </c>
      <c r="CA30">
        <v>9</v>
      </c>
      <c r="CB30">
        <v>12</v>
      </c>
      <c r="CC30">
        <v>0</v>
      </c>
      <c r="CD30">
        <v>2</v>
      </c>
      <c r="CE30">
        <v>8</v>
      </c>
      <c r="CF30">
        <v>9</v>
      </c>
      <c r="CG30">
        <v>9</v>
      </c>
      <c r="CH30">
        <v>10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15</v>
      </c>
      <c r="DA30">
        <v>9</v>
      </c>
      <c r="DB30">
        <v>0</v>
      </c>
      <c r="DC30">
        <v>2</v>
      </c>
      <c r="DD30">
        <v>7</v>
      </c>
      <c r="DE30">
        <v>5</v>
      </c>
      <c r="DF30">
        <v>2</v>
      </c>
      <c r="DG30">
        <v>31</v>
      </c>
      <c r="DH30">
        <v>15</v>
      </c>
      <c r="DI30">
        <v>16</v>
      </c>
      <c r="DJ30">
        <v>13</v>
      </c>
      <c r="DK30">
        <v>11</v>
      </c>
      <c r="DL30">
        <v>2</v>
      </c>
      <c r="DM30">
        <v>15</v>
      </c>
      <c r="DN30">
        <v>13</v>
      </c>
      <c r="DO30">
        <v>2</v>
      </c>
      <c r="DP30" s="42">
        <v>1</v>
      </c>
      <c r="DQ30" s="20">
        <v>1.266</v>
      </c>
      <c r="DR30">
        <v>13</v>
      </c>
      <c r="DS30">
        <v>2</v>
      </c>
      <c r="DT30">
        <v>0</v>
      </c>
      <c r="DU30">
        <v>0</v>
      </c>
      <c r="DV30">
        <v>0</v>
      </c>
      <c r="DW30">
        <v>499</v>
      </c>
      <c r="DX30">
        <v>554</v>
      </c>
      <c r="DY30">
        <v>364</v>
      </c>
      <c r="DZ30">
        <v>394</v>
      </c>
      <c r="EA30">
        <v>266</v>
      </c>
      <c r="EB30">
        <v>291</v>
      </c>
      <c r="EC30">
        <v>23.3</v>
      </c>
      <c r="ED30">
        <v>21.73</v>
      </c>
      <c r="EE30">
        <v>20</v>
      </c>
      <c r="EF30">
        <v>21</v>
      </c>
      <c r="EG30" s="41">
        <v>7.5187969924812026E-2</v>
      </c>
      <c r="EH30" s="43">
        <v>0.92783505154639179</v>
      </c>
      <c r="EI30" s="44">
        <v>1.0030230214712037</v>
      </c>
      <c r="EJ30">
        <v>498</v>
      </c>
      <c r="EK30">
        <v>550</v>
      </c>
      <c r="EL30">
        <v>363</v>
      </c>
      <c r="EM30">
        <v>391</v>
      </c>
      <c r="EN30">
        <v>266</v>
      </c>
      <c r="EO30">
        <v>288</v>
      </c>
      <c r="EP30">
        <v>20</v>
      </c>
      <c r="EQ30">
        <v>21</v>
      </c>
      <c r="ER30">
        <v>249</v>
      </c>
      <c r="ES30">
        <v>257</v>
      </c>
      <c r="ET30">
        <v>97</v>
      </c>
      <c r="EU30">
        <v>98</v>
      </c>
      <c r="EV30">
        <v>11</v>
      </c>
      <c r="EW30">
        <v>10</v>
      </c>
      <c r="EX30">
        <v>55</v>
      </c>
      <c r="EY30">
        <v>58</v>
      </c>
      <c r="EZ30">
        <v>-0.30000000000000004</v>
      </c>
      <c r="FA30">
        <v>0.7</v>
      </c>
      <c r="FB30">
        <v>0.30000000000000004</v>
      </c>
      <c r="FC30" s="20">
        <v>12.1</v>
      </c>
      <c r="FD30" s="26">
        <v>0.22830188679245284</v>
      </c>
      <c r="FE30">
        <v>0.62280000000000002</v>
      </c>
      <c r="FF30">
        <v>0.13</v>
      </c>
      <c r="FG30">
        <v>0.22</v>
      </c>
      <c r="FH30">
        <v>0.35</v>
      </c>
      <c r="FL30" s="42">
        <v>197</v>
      </c>
      <c r="FM30" s="20">
        <v>10.538461538461538</v>
      </c>
      <c r="FN30" s="41">
        <v>2.06289308E-2</v>
      </c>
      <c r="FO30" s="20">
        <v>5.4</v>
      </c>
      <c r="FP30" s="20">
        <v>9.2531999999999996</v>
      </c>
      <c r="FQ30" s="20">
        <v>111.92800325969492</v>
      </c>
      <c r="FU30" t="s">
        <v>731</v>
      </c>
      <c r="FV30" t="s">
        <v>711</v>
      </c>
      <c r="FW30" s="45">
        <v>1000000</v>
      </c>
      <c r="FX30" s="45">
        <v>1000000</v>
      </c>
      <c r="FY30">
        <v>357</v>
      </c>
      <c r="FZ30">
        <v>30</v>
      </c>
      <c r="GA30">
        <v>46</v>
      </c>
      <c r="GB30">
        <v>76</v>
      </c>
      <c r="GC30">
        <v>-7</v>
      </c>
      <c r="GD30">
        <v>210</v>
      </c>
      <c r="GE30">
        <v>379</v>
      </c>
      <c r="GF30">
        <v>4231</v>
      </c>
      <c r="GG30">
        <v>-0.30000000000000004</v>
      </c>
      <c r="GH30">
        <v>4.5999999999999996</v>
      </c>
      <c r="GI30">
        <v>4.3</v>
      </c>
      <c r="GJ30" s="42">
        <v>5.4</v>
      </c>
    </row>
    <row r="31" spans="1:192" x14ac:dyDescent="0.45">
      <c r="A31" s="40">
        <v>31252</v>
      </c>
      <c r="B31" t="s">
        <v>923</v>
      </c>
      <c r="C31" t="s">
        <v>126</v>
      </c>
      <c r="D31" t="s">
        <v>91</v>
      </c>
      <c r="E31" t="s">
        <v>91</v>
      </c>
      <c r="F31">
        <v>73</v>
      </c>
      <c r="G31">
        <v>195</v>
      </c>
      <c r="H31">
        <v>2003</v>
      </c>
      <c r="I31">
        <v>2</v>
      </c>
      <c r="J31">
        <v>45</v>
      </c>
      <c r="K31" t="s">
        <v>202</v>
      </c>
      <c r="L31">
        <v>2003</v>
      </c>
      <c r="M31">
        <v>32</v>
      </c>
      <c r="N31">
        <v>14</v>
      </c>
      <c r="O31">
        <v>8470638</v>
      </c>
      <c r="P31" t="s">
        <v>924</v>
      </c>
      <c r="Q31" t="s">
        <v>925</v>
      </c>
      <c r="R31" t="s">
        <v>926</v>
      </c>
      <c r="S31" t="s">
        <v>927</v>
      </c>
      <c r="T31" t="s">
        <v>716</v>
      </c>
      <c r="U31" t="s">
        <v>263</v>
      </c>
      <c r="V31">
        <v>64</v>
      </c>
      <c r="W31">
        <v>30</v>
      </c>
      <c r="X31">
        <v>33</v>
      </c>
      <c r="Y31">
        <v>21</v>
      </c>
      <c r="Z31">
        <v>63</v>
      </c>
      <c r="AA31">
        <v>3</v>
      </c>
      <c r="AB31">
        <v>22</v>
      </c>
      <c r="AC31" s="26">
        <v>0.984375</v>
      </c>
      <c r="AD31" s="20">
        <v>15.231368186874306</v>
      </c>
      <c r="AE31" s="20">
        <v>24.704000000000001</v>
      </c>
      <c r="AF31">
        <v>21</v>
      </c>
      <c r="AG31">
        <v>4.4000000000000004</v>
      </c>
      <c r="AH31">
        <v>26</v>
      </c>
      <c r="AI31">
        <v>1574</v>
      </c>
      <c r="AJ31">
        <v>74640</v>
      </c>
      <c r="AK31" s="20">
        <v>1244</v>
      </c>
      <c r="AL31">
        <v>1244</v>
      </c>
      <c r="AM31">
        <v>1244</v>
      </c>
      <c r="AN31" s="26">
        <v>19.4375</v>
      </c>
      <c r="AO31">
        <v>31.97</v>
      </c>
      <c r="AP31" s="41">
        <v>0.69230769230769229</v>
      </c>
      <c r="AQ31">
        <v>398</v>
      </c>
      <c r="AR31">
        <v>398</v>
      </c>
      <c r="AS31">
        <v>398</v>
      </c>
      <c r="AT31">
        <v>315</v>
      </c>
      <c r="AU31">
        <v>315</v>
      </c>
      <c r="AV31">
        <v>224</v>
      </c>
      <c r="AW31">
        <v>251</v>
      </c>
      <c r="AX31">
        <v>87</v>
      </c>
      <c r="AY31">
        <v>11</v>
      </c>
      <c r="AZ31">
        <v>16</v>
      </c>
      <c r="BA31" s="42">
        <v>27</v>
      </c>
      <c r="BB31">
        <v>24.28</v>
      </c>
      <c r="BC31">
        <v>32.227699999999999</v>
      </c>
      <c r="BD31" s="20">
        <v>295.7</v>
      </c>
      <c r="BE31" s="20">
        <v>693.7</v>
      </c>
      <c r="BF31" s="20">
        <v>33.458199356913184</v>
      </c>
      <c r="BG31">
        <v>639</v>
      </c>
      <c r="BH31">
        <v>415</v>
      </c>
      <c r="BI31">
        <v>456</v>
      </c>
      <c r="BJ31" s="41">
        <v>0.58356164383561648</v>
      </c>
      <c r="BK31">
        <v>48</v>
      </c>
      <c r="BL31">
        <v>48</v>
      </c>
      <c r="BM31">
        <v>67</v>
      </c>
      <c r="BN31" s="42">
        <v>-19</v>
      </c>
      <c r="BO31">
        <v>91</v>
      </c>
      <c r="BP31">
        <v>42</v>
      </c>
      <c r="BQ31">
        <v>55</v>
      </c>
      <c r="BR31">
        <v>42</v>
      </c>
      <c r="BS31" s="41">
        <v>5.0480769230769232E-2</v>
      </c>
      <c r="BT31">
        <v>784</v>
      </c>
      <c r="BU31">
        <v>584</v>
      </c>
      <c r="BV31" s="41">
        <v>0.57309941520467833</v>
      </c>
      <c r="BW31">
        <v>248</v>
      </c>
      <c r="BX31">
        <v>179</v>
      </c>
      <c r="BY31">
        <v>229</v>
      </c>
      <c r="BZ31">
        <v>158</v>
      </c>
      <c r="CA31">
        <v>307</v>
      </c>
      <c r="CB31">
        <v>247</v>
      </c>
      <c r="CC31">
        <v>184</v>
      </c>
      <c r="CD31">
        <v>149</v>
      </c>
      <c r="CE31">
        <v>273</v>
      </c>
      <c r="CF31">
        <v>218</v>
      </c>
      <c r="CG31">
        <v>495</v>
      </c>
      <c r="CH31">
        <v>338</v>
      </c>
      <c r="CI31">
        <v>2</v>
      </c>
      <c r="CJ31">
        <v>0</v>
      </c>
      <c r="CK31">
        <v>3</v>
      </c>
      <c r="CL31">
        <v>6</v>
      </c>
      <c r="CM31">
        <v>2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9</v>
      </c>
      <c r="CT31">
        <v>3</v>
      </c>
      <c r="CU31">
        <v>0</v>
      </c>
      <c r="CV31">
        <v>16</v>
      </c>
      <c r="CW31">
        <v>0</v>
      </c>
      <c r="CX31">
        <v>7</v>
      </c>
      <c r="CY31">
        <v>10</v>
      </c>
      <c r="CZ31">
        <v>74</v>
      </c>
      <c r="DA31">
        <v>16</v>
      </c>
      <c r="DB31">
        <v>1</v>
      </c>
      <c r="DC31">
        <v>21</v>
      </c>
      <c r="DD31">
        <v>56</v>
      </c>
      <c r="DE31">
        <v>17</v>
      </c>
      <c r="DF31">
        <v>0</v>
      </c>
      <c r="DG31">
        <v>113</v>
      </c>
      <c r="DH31">
        <v>13</v>
      </c>
      <c r="DI31">
        <v>6</v>
      </c>
      <c r="DJ31">
        <v>13</v>
      </c>
      <c r="DK31">
        <v>13</v>
      </c>
      <c r="DL31">
        <v>0</v>
      </c>
      <c r="DM31">
        <v>7</v>
      </c>
      <c r="DN31">
        <v>7</v>
      </c>
      <c r="DO31">
        <v>0</v>
      </c>
      <c r="DP31" s="42">
        <v>-7</v>
      </c>
      <c r="DQ31" s="20">
        <v>-3.8519999999999999</v>
      </c>
      <c r="DR31">
        <v>13</v>
      </c>
      <c r="DS31">
        <v>0</v>
      </c>
      <c r="DT31">
        <v>0</v>
      </c>
      <c r="DU31">
        <v>0</v>
      </c>
      <c r="DV31">
        <v>0</v>
      </c>
      <c r="DW31">
        <v>1431</v>
      </c>
      <c r="DX31">
        <v>1014</v>
      </c>
      <c r="DY31">
        <v>1065</v>
      </c>
      <c r="DZ31">
        <v>790</v>
      </c>
      <c r="EA31">
        <v>754</v>
      </c>
      <c r="EB31">
        <v>584</v>
      </c>
      <c r="EC31">
        <v>71.95</v>
      </c>
      <c r="ED31">
        <v>57.13</v>
      </c>
      <c r="EE31">
        <v>91</v>
      </c>
      <c r="EF31">
        <v>47</v>
      </c>
      <c r="EG31" s="41">
        <v>0.1206896551724138</v>
      </c>
      <c r="EH31" s="43">
        <v>0.91952054794520544</v>
      </c>
      <c r="EI31" s="44">
        <v>1.0402102031176192</v>
      </c>
      <c r="EJ31">
        <v>1427</v>
      </c>
      <c r="EK31">
        <v>1012</v>
      </c>
      <c r="EL31">
        <v>1062</v>
      </c>
      <c r="EM31">
        <v>788</v>
      </c>
      <c r="EN31">
        <v>751</v>
      </c>
      <c r="EO31">
        <v>581</v>
      </c>
      <c r="EP31">
        <v>91</v>
      </c>
      <c r="EQ31">
        <v>46</v>
      </c>
      <c r="ER31">
        <v>770</v>
      </c>
      <c r="ES31">
        <v>530</v>
      </c>
      <c r="ET31">
        <v>246</v>
      </c>
      <c r="EU31">
        <v>236</v>
      </c>
      <c r="EV31">
        <v>38</v>
      </c>
      <c r="EW31">
        <v>31</v>
      </c>
      <c r="EX31">
        <v>72</v>
      </c>
      <c r="EY31">
        <v>89</v>
      </c>
      <c r="EZ31">
        <v>6</v>
      </c>
      <c r="FA31">
        <v>2.2999999999999998</v>
      </c>
      <c r="FB31">
        <v>8.3000000000000007</v>
      </c>
      <c r="FC31" s="20">
        <v>78.75</v>
      </c>
      <c r="FD31" s="26">
        <v>1.23046875</v>
      </c>
      <c r="FE31">
        <v>10.4437</v>
      </c>
      <c r="FF31">
        <v>2.39</v>
      </c>
      <c r="FG31">
        <v>-0.05</v>
      </c>
      <c r="FH31">
        <v>2.34</v>
      </c>
      <c r="FI31">
        <v>2</v>
      </c>
      <c r="FJ31">
        <v>0</v>
      </c>
      <c r="FK31">
        <v>0</v>
      </c>
      <c r="FL31" s="42">
        <v>116</v>
      </c>
      <c r="FM31" s="20">
        <v>7.9230769230769234</v>
      </c>
      <c r="FN31" s="41">
        <v>0.16218354430000001</v>
      </c>
      <c r="FO31" s="20">
        <v>60.4</v>
      </c>
      <c r="FP31" s="20">
        <v>62.229599999999998</v>
      </c>
      <c r="FQ31" s="20">
        <v>117.92604501607717</v>
      </c>
      <c r="FR31">
        <v>4</v>
      </c>
      <c r="FS31" t="s">
        <v>111</v>
      </c>
      <c r="FT31">
        <v>195</v>
      </c>
      <c r="FU31" t="s">
        <v>702</v>
      </c>
      <c r="FV31" t="s">
        <v>711</v>
      </c>
      <c r="FW31" s="45">
        <v>8750000</v>
      </c>
      <c r="FX31" s="45">
        <v>6875000</v>
      </c>
      <c r="FY31">
        <v>963</v>
      </c>
      <c r="FZ31">
        <v>289</v>
      </c>
      <c r="GA31">
        <v>445</v>
      </c>
      <c r="GB31">
        <v>734</v>
      </c>
      <c r="GC31">
        <v>155</v>
      </c>
      <c r="GD31">
        <v>366</v>
      </c>
      <c r="GE31">
        <v>2842</v>
      </c>
      <c r="GF31">
        <v>18164</v>
      </c>
      <c r="GG31">
        <v>60.2</v>
      </c>
      <c r="GH31">
        <v>25.9</v>
      </c>
      <c r="GI31">
        <v>86.1</v>
      </c>
      <c r="GJ31" s="42">
        <v>60.4</v>
      </c>
    </row>
    <row r="32" spans="1:192" x14ac:dyDescent="0.45">
      <c r="A32" s="40">
        <v>33039</v>
      </c>
      <c r="B32" t="s">
        <v>933</v>
      </c>
      <c r="C32" t="s">
        <v>145</v>
      </c>
      <c r="D32" t="s">
        <v>91</v>
      </c>
      <c r="E32" t="s">
        <v>91</v>
      </c>
      <c r="F32">
        <v>70</v>
      </c>
      <c r="G32">
        <v>192</v>
      </c>
      <c r="H32">
        <v>2008</v>
      </c>
      <c r="I32">
        <v>6</v>
      </c>
      <c r="J32">
        <v>178</v>
      </c>
      <c r="K32" t="s">
        <v>92</v>
      </c>
      <c r="L32">
        <v>2011</v>
      </c>
      <c r="M32">
        <v>27</v>
      </c>
      <c r="N32">
        <v>6</v>
      </c>
      <c r="O32">
        <v>8474736</v>
      </c>
      <c r="P32" t="s">
        <v>934</v>
      </c>
      <c r="Q32" t="s">
        <v>935</v>
      </c>
      <c r="R32" t="s">
        <v>936</v>
      </c>
      <c r="S32" t="s">
        <v>937</v>
      </c>
      <c r="T32" t="s">
        <v>938</v>
      </c>
      <c r="U32" t="s">
        <v>205</v>
      </c>
      <c r="V32">
        <v>53</v>
      </c>
      <c r="W32">
        <v>5</v>
      </c>
      <c r="X32">
        <v>2</v>
      </c>
      <c r="Y32">
        <v>1</v>
      </c>
      <c r="Z32">
        <v>7</v>
      </c>
      <c r="AA32">
        <v>21</v>
      </c>
      <c r="AB32">
        <v>58</v>
      </c>
      <c r="AC32" s="26">
        <v>0.13207547169811321</v>
      </c>
      <c r="AD32" s="20">
        <v>1.7963636363636359</v>
      </c>
      <c r="AE32" s="20">
        <v>3.0939999999999999</v>
      </c>
      <c r="AF32">
        <v>-7</v>
      </c>
      <c r="AG32">
        <v>-6.6</v>
      </c>
      <c r="AH32">
        <v>44</v>
      </c>
      <c r="AI32">
        <v>907</v>
      </c>
      <c r="AJ32">
        <v>35883</v>
      </c>
      <c r="AK32" s="20">
        <v>598.04999999999995</v>
      </c>
      <c r="AL32">
        <v>598.04999999999995</v>
      </c>
      <c r="AM32">
        <v>598</v>
      </c>
      <c r="AN32" s="26">
        <v>11.283962264150942</v>
      </c>
      <c r="AO32">
        <v>19.2</v>
      </c>
      <c r="AP32" s="41">
        <v>0.3888888888888889</v>
      </c>
      <c r="AQ32">
        <v>98</v>
      </c>
      <c r="AR32">
        <v>98</v>
      </c>
      <c r="AS32">
        <v>98</v>
      </c>
      <c r="AT32">
        <v>74</v>
      </c>
      <c r="AU32">
        <v>74</v>
      </c>
      <c r="AV32">
        <v>56</v>
      </c>
      <c r="AW32">
        <v>46</v>
      </c>
      <c r="AX32">
        <v>23</v>
      </c>
      <c r="AY32">
        <v>3</v>
      </c>
      <c r="AZ32">
        <v>4</v>
      </c>
      <c r="BA32" s="42">
        <v>7</v>
      </c>
      <c r="BB32">
        <v>3.96</v>
      </c>
      <c r="BC32">
        <v>35</v>
      </c>
      <c r="BD32" s="20">
        <v>24.1</v>
      </c>
      <c r="BE32" s="20">
        <v>122.1</v>
      </c>
      <c r="BF32" s="20">
        <v>12.249811888638074</v>
      </c>
      <c r="BG32">
        <v>143</v>
      </c>
      <c r="BH32">
        <v>202</v>
      </c>
      <c r="BI32">
        <v>191</v>
      </c>
      <c r="BJ32" s="41">
        <v>0.42814371257485029</v>
      </c>
      <c r="BK32">
        <v>188</v>
      </c>
      <c r="BL32">
        <v>187</v>
      </c>
      <c r="BM32">
        <v>51</v>
      </c>
      <c r="BN32" s="42">
        <v>136</v>
      </c>
      <c r="BO32">
        <v>18</v>
      </c>
      <c r="BP32">
        <v>7</v>
      </c>
      <c r="BQ32">
        <v>6</v>
      </c>
      <c r="BR32">
        <v>23</v>
      </c>
      <c r="BS32" s="41">
        <v>4.4145873320537425E-2</v>
      </c>
      <c r="BT32">
        <v>4</v>
      </c>
      <c r="BU32">
        <v>11</v>
      </c>
      <c r="BV32" s="41">
        <v>0.26666666666666666</v>
      </c>
      <c r="BW32">
        <v>1</v>
      </c>
      <c r="BX32">
        <v>1</v>
      </c>
      <c r="BY32">
        <v>1</v>
      </c>
      <c r="BZ32">
        <v>3</v>
      </c>
      <c r="CA32">
        <v>2</v>
      </c>
      <c r="CB32">
        <v>7</v>
      </c>
      <c r="CC32">
        <v>1</v>
      </c>
      <c r="CD32">
        <v>5</v>
      </c>
      <c r="CE32">
        <v>3</v>
      </c>
      <c r="CF32">
        <v>2</v>
      </c>
      <c r="CG32">
        <v>3</v>
      </c>
      <c r="CH32">
        <v>8</v>
      </c>
      <c r="CI32">
        <v>0</v>
      </c>
      <c r="CJ32">
        <v>0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4</v>
      </c>
      <c r="CW32">
        <v>0</v>
      </c>
      <c r="CX32">
        <v>1</v>
      </c>
      <c r="CY32">
        <v>0</v>
      </c>
      <c r="CZ32">
        <v>17</v>
      </c>
      <c r="DA32">
        <v>8</v>
      </c>
      <c r="DB32">
        <v>2</v>
      </c>
      <c r="DC32">
        <v>4</v>
      </c>
      <c r="DD32">
        <v>8</v>
      </c>
      <c r="DE32">
        <v>3</v>
      </c>
      <c r="DF32">
        <v>1</v>
      </c>
      <c r="DG32">
        <v>30</v>
      </c>
      <c r="DH32">
        <v>12</v>
      </c>
      <c r="DI32">
        <v>10</v>
      </c>
      <c r="DJ32">
        <v>11</v>
      </c>
      <c r="DK32">
        <v>7</v>
      </c>
      <c r="DL32">
        <v>4</v>
      </c>
      <c r="DM32">
        <v>11</v>
      </c>
      <c r="DN32">
        <v>7</v>
      </c>
      <c r="DO32">
        <v>4</v>
      </c>
      <c r="DP32" s="42">
        <v>-2</v>
      </c>
      <c r="DQ32" s="20">
        <v>-2.7869999999999999</v>
      </c>
      <c r="DR32">
        <v>7</v>
      </c>
      <c r="DS32">
        <v>4</v>
      </c>
      <c r="DT32">
        <v>1</v>
      </c>
      <c r="DU32">
        <v>0</v>
      </c>
      <c r="DV32">
        <v>0</v>
      </c>
      <c r="DW32">
        <v>449</v>
      </c>
      <c r="DX32">
        <v>656</v>
      </c>
      <c r="DY32">
        <v>326</v>
      </c>
      <c r="DZ32">
        <v>498</v>
      </c>
      <c r="EA32">
        <v>230</v>
      </c>
      <c r="EB32">
        <v>334</v>
      </c>
      <c r="EC32">
        <v>15.21</v>
      </c>
      <c r="ED32">
        <v>28.61</v>
      </c>
      <c r="EE32">
        <v>18</v>
      </c>
      <c r="EF32">
        <v>30</v>
      </c>
      <c r="EG32" s="41">
        <v>7.8260869565217397E-2</v>
      </c>
      <c r="EH32" s="43">
        <v>0.91017964071856283</v>
      </c>
      <c r="EI32" s="44">
        <v>0.98844051028378022</v>
      </c>
      <c r="EJ32">
        <v>452</v>
      </c>
      <c r="EK32">
        <v>653</v>
      </c>
      <c r="EL32">
        <v>328</v>
      </c>
      <c r="EM32">
        <v>496</v>
      </c>
      <c r="EN32">
        <v>230</v>
      </c>
      <c r="EO32">
        <v>333</v>
      </c>
      <c r="EP32">
        <v>18</v>
      </c>
      <c r="EQ32">
        <v>30</v>
      </c>
      <c r="ER32">
        <v>187</v>
      </c>
      <c r="ES32">
        <v>300</v>
      </c>
      <c r="ET32">
        <v>77</v>
      </c>
      <c r="EU32">
        <v>123</v>
      </c>
      <c r="EV32">
        <v>9</v>
      </c>
      <c r="EW32">
        <v>17</v>
      </c>
      <c r="EX32">
        <v>42</v>
      </c>
      <c r="EY32">
        <v>48</v>
      </c>
      <c r="EZ32">
        <v>-0.4</v>
      </c>
      <c r="FA32">
        <v>0.5</v>
      </c>
      <c r="FB32">
        <v>0.1</v>
      </c>
      <c r="FC32" s="20">
        <v>2.2800000000000002</v>
      </c>
      <c r="FD32" s="26">
        <v>4.3018867924528303E-2</v>
      </c>
      <c r="FE32">
        <v>0.47390000000000004</v>
      </c>
      <c r="FF32">
        <v>-0.57999999999999996</v>
      </c>
      <c r="FG32">
        <v>0</v>
      </c>
      <c r="FH32">
        <v>-0.57999999999999996</v>
      </c>
      <c r="FL32" s="42">
        <v>259</v>
      </c>
      <c r="FM32" s="20">
        <v>27.714285714285715</v>
      </c>
      <c r="FN32" s="41">
        <v>3.8486811199999998E-2</v>
      </c>
      <c r="FO32" s="20">
        <v>2.5999999999999996</v>
      </c>
      <c r="FP32" s="20">
        <v>6.4425999999999997</v>
      </c>
      <c r="FQ32" s="20">
        <v>110.8602959618761</v>
      </c>
      <c r="FR32">
        <v>4</v>
      </c>
      <c r="FS32" t="s">
        <v>189</v>
      </c>
      <c r="FT32">
        <v>195</v>
      </c>
      <c r="FV32" t="s">
        <v>711</v>
      </c>
      <c r="FW32" s="45">
        <v>700000</v>
      </c>
      <c r="FX32" s="45">
        <v>700000</v>
      </c>
      <c r="FY32">
        <v>328</v>
      </c>
      <c r="FZ32">
        <v>14</v>
      </c>
      <c r="GA32">
        <v>20</v>
      </c>
      <c r="GB32">
        <v>34</v>
      </c>
      <c r="GC32">
        <v>-42</v>
      </c>
      <c r="GD32">
        <v>699</v>
      </c>
      <c r="GE32">
        <v>262</v>
      </c>
      <c r="GF32">
        <v>2824</v>
      </c>
      <c r="GG32">
        <v>-2.7</v>
      </c>
      <c r="GH32">
        <v>1.3</v>
      </c>
      <c r="GI32">
        <v>-1.3</v>
      </c>
      <c r="GJ32" s="42">
        <v>2.5999999999999996</v>
      </c>
    </row>
    <row r="33" spans="1:192" x14ac:dyDescent="0.45">
      <c r="A33" s="40">
        <v>32245</v>
      </c>
      <c r="B33" t="s">
        <v>944</v>
      </c>
      <c r="C33" t="s">
        <v>106</v>
      </c>
      <c r="D33" t="s">
        <v>107</v>
      </c>
      <c r="E33" t="s">
        <v>107</v>
      </c>
      <c r="F33">
        <v>72</v>
      </c>
      <c r="G33">
        <v>200</v>
      </c>
      <c r="H33">
        <v>2008</v>
      </c>
      <c r="I33">
        <v>6</v>
      </c>
      <c r="J33">
        <v>177</v>
      </c>
      <c r="K33" t="s">
        <v>202</v>
      </c>
      <c r="L33">
        <v>2010</v>
      </c>
      <c r="M33">
        <v>29</v>
      </c>
      <c r="N33">
        <v>8</v>
      </c>
      <c r="O33">
        <v>8474739</v>
      </c>
      <c r="P33" t="s">
        <v>945</v>
      </c>
      <c r="Q33" t="s">
        <v>946</v>
      </c>
      <c r="R33" t="s">
        <v>947</v>
      </c>
      <c r="S33" t="s">
        <v>948</v>
      </c>
      <c r="T33" t="s">
        <v>949</v>
      </c>
      <c r="U33" t="s">
        <v>950</v>
      </c>
      <c r="V33">
        <v>75</v>
      </c>
      <c r="W33">
        <v>9</v>
      </c>
      <c r="X33">
        <v>8</v>
      </c>
      <c r="Y33">
        <v>5</v>
      </c>
      <c r="Z33">
        <v>17</v>
      </c>
      <c r="AA33">
        <v>0</v>
      </c>
      <c r="AB33">
        <v>0</v>
      </c>
      <c r="AC33" s="26">
        <v>0.22666666666666666</v>
      </c>
      <c r="AD33" s="20">
        <v>-8.3351206434316367</v>
      </c>
      <c r="AE33" s="20">
        <v>6.8659999999999997</v>
      </c>
      <c r="AF33">
        <v>-11</v>
      </c>
      <c r="AG33">
        <v>1.5</v>
      </c>
      <c r="AH33">
        <v>45</v>
      </c>
      <c r="AI33">
        <v>1312</v>
      </c>
      <c r="AJ33">
        <v>51687</v>
      </c>
      <c r="AK33" s="20">
        <v>861.45</v>
      </c>
      <c r="AL33">
        <v>861.45</v>
      </c>
      <c r="AM33">
        <v>862</v>
      </c>
      <c r="AN33" s="26">
        <v>11.486000000000001</v>
      </c>
      <c r="AO33">
        <v>19.37</v>
      </c>
      <c r="AP33" s="41">
        <v>0.58620689655172409</v>
      </c>
      <c r="AQ33">
        <v>149</v>
      </c>
      <c r="AR33">
        <v>149</v>
      </c>
      <c r="AS33">
        <v>149</v>
      </c>
      <c r="AT33">
        <v>127</v>
      </c>
      <c r="AU33">
        <v>127</v>
      </c>
      <c r="AV33">
        <v>86</v>
      </c>
      <c r="AW33">
        <v>92</v>
      </c>
      <c r="AX33">
        <v>37</v>
      </c>
      <c r="AY33">
        <v>5</v>
      </c>
      <c r="AZ33">
        <v>8</v>
      </c>
      <c r="BA33" s="42">
        <v>13</v>
      </c>
      <c r="BB33">
        <v>9.68</v>
      </c>
      <c r="BC33">
        <v>28.814</v>
      </c>
      <c r="BD33" s="20">
        <v>157.6</v>
      </c>
      <c r="BE33" s="20">
        <v>306.60000000000002</v>
      </c>
      <c r="BF33" s="20">
        <v>21.354692669336586</v>
      </c>
      <c r="BG33">
        <v>235</v>
      </c>
      <c r="BH33">
        <v>277</v>
      </c>
      <c r="BI33">
        <v>310</v>
      </c>
      <c r="BJ33" s="41">
        <v>0.43119266055045874</v>
      </c>
      <c r="BK33">
        <v>179</v>
      </c>
      <c r="BL33">
        <v>179</v>
      </c>
      <c r="BM33">
        <v>93</v>
      </c>
      <c r="BN33" s="42">
        <v>86</v>
      </c>
      <c r="BO33">
        <v>41</v>
      </c>
      <c r="BP33">
        <v>19</v>
      </c>
      <c r="BQ33">
        <v>21</v>
      </c>
      <c r="BR33">
        <v>41</v>
      </c>
      <c r="BS33" s="41">
        <v>6.0382916053019146E-2</v>
      </c>
      <c r="BT33">
        <v>211</v>
      </c>
      <c r="BU33">
        <v>244</v>
      </c>
      <c r="BV33" s="41">
        <v>0.46373626373626375</v>
      </c>
      <c r="BW33">
        <v>80</v>
      </c>
      <c r="BX33">
        <v>108</v>
      </c>
      <c r="BY33">
        <v>77</v>
      </c>
      <c r="BZ33">
        <v>70</v>
      </c>
      <c r="CA33">
        <v>54</v>
      </c>
      <c r="CB33">
        <v>66</v>
      </c>
      <c r="CC33">
        <v>56</v>
      </c>
      <c r="CD33">
        <v>73</v>
      </c>
      <c r="CE33">
        <v>91</v>
      </c>
      <c r="CF33">
        <v>95</v>
      </c>
      <c r="CG33">
        <v>114</v>
      </c>
      <c r="CH33">
        <v>130</v>
      </c>
      <c r="CI33">
        <v>0</v>
      </c>
      <c r="CJ33">
        <v>0</v>
      </c>
      <c r="CK33">
        <v>2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2</v>
      </c>
      <c r="CU33">
        <v>0</v>
      </c>
      <c r="CV33">
        <v>5</v>
      </c>
      <c r="CW33">
        <v>0</v>
      </c>
      <c r="CX33">
        <v>4</v>
      </c>
      <c r="CY33">
        <v>5</v>
      </c>
      <c r="CZ33">
        <v>32</v>
      </c>
      <c r="DA33">
        <v>12</v>
      </c>
      <c r="DB33">
        <v>4</v>
      </c>
      <c r="DC33">
        <v>6</v>
      </c>
      <c r="DD33">
        <v>13</v>
      </c>
      <c r="DE33">
        <v>6</v>
      </c>
      <c r="DF33">
        <v>1</v>
      </c>
      <c r="DG33">
        <v>44</v>
      </c>
      <c r="DH33">
        <v>21</v>
      </c>
      <c r="DI33">
        <v>22</v>
      </c>
      <c r="DJ33">
        <v>20</v>
      </c>
      <c r="DK33">
        <v>19</v>
      </c>
      <c r="DL33">
        <v>1</v>
      </c>
      <c r="DM33">
        <v>21</v>
      </c>
      <c r="DN33">
        <v>20</v>
      </c>
      <c r="DO33">
        <v>1</v>
      </c>
      <c r="DP33" s="42">
        <v>1</v>
      </c>
      <c r="DQ33" s="20">
        <v>1.7869999999999999</v>
      </c>
      <c r="DR33">
        <v>20</v>
      </c>
      <c r="DS33">
        <v>1</v>
      </c>
      <c r="DT33">
        <v>0</v>
      </c>
      <c r="DU33">
        <v>0</v>
      </c>
      <c r="DV33">
        <v>0</v>
      </c>
      <c r="DW33">
        <v>745</v>
      </c>
      <c r="DX33">
        <v>877</v>
      </c>
      <c r="DY33">
        <v>550</v>
      </c>
      <c r="DZ33">
        <v>638</v>
      </c>
      <c r="EA33">
        <v>398</v>
      </c>
      <c r="EB33">
        <v>456</v>
      </c>
      <c r="EC33">
        <v>33.64</v>
      </c>
      <c r="ED33">
        <v>36.590000000000003</v>
      </c>
      <c r="EE33">
        <v>29</v>
      </c>
      <c r="EF33">
        <v>45</v>
      </c>
      <c r="EG33" s="41">
        <v>7.2864321608040197E-2</v>
      </c>
      <c r="EH33" s="43">
        <v>0.90131578947368418</v>
      </c>
      <c r="EI33" s="44">
        <v>0.97418011108172442</v>
      </c>
      <c r="EJ33">
        <v>747</v>
      </c>
      <c r="EK33">
        <v>877</v>
      </c>
      <c r="EL33">
        <v>552</v>
      </c>
      <c r="EM33">
        <v>638</v>
      </c>
      <c r="EN33">
        <v>400</v>
      </c>
      <c r="EO33">
        <v>456</v>
      </c>
      <c r="EP33">
        <v>29</v>
      </c>
      <c r="EQ33">
        <v>45</v>
      </c>
      <c r="ER33">
        <v>364</v>
      </c>
      <c r="ES33">
        <v>396</v>
      </c>
      <c r="ET33">
        <v>126</v>
      </c>
      <c r="EU33">
        <v>149</v>
      </c>
      <c r="EV33">
        <v>16</v>
      </c>
      <c r="EW33">
        <v>22</v>
      </c>
      <c r="EX33">
        <v>64</v>
      </c>
      <c r="EY33">
        <v>72</v>
      </c>
      <c r="EZ33">
        <v>0.2</v>
      </c>
      <c r="FA33">
        <v>0.60000000000000009</v>
      </c>
      <c r="FB33">
        <v>0.8</v>
      </c>
      <c r="FC33" s="20">
        <v>15.92</v>
      </c>
      <c r="FD33" s="26">
        <v>0.21226666666666666</v>
      </c>
      <c r="FE33">
        <v>1.7450999999999999</v>
      </c>
      <c r="FF33">
        <v>0.33</v>
      </c>
      <c r="FG33">
        <v>0.08</v>
      </c>
      <c r="FH33">
        <v>0.41</v>
      </c>
      <c r="FL33" s="42">
        <v>266</v>
      </c>
      <c r="FM33" s="20">
        <v>10</v>
      </c>
      <c r="FN33" s="41">
        <v>7.9947956100000009E-2</v>
      </c>
      <c r="FO33" s="20">
        <v>12.5</v>
      </c>
      <c r="FP33" s="20">
        <v>17.357399999999998</v>
      </c>
      <c r="FQ33" s="20">
        <v>112.97231412153926</v>
      </c>
      <c r="FR33">
        <v>4</v>
      </c>
      <c r="FS33" t="s">
        <v>558</v>
      </c>
      <c r="FT33">
        <v>195</v>
      </c>
      <c r="FV33" t="s">
        <v>711</v>
      </c>
      <c r="FW33" s="45">
        <v>750000</v>
      </c>
      <c r="FX33" s="45">
        <v>750000</v>
      </c>
      <c r="FY33">
        <v>448</v>
      </c>
      <c r="FZ33">
        <v>62</v>
      </c>
      <c r="GA33">
        <v>81</v>
      </c>
      <c r="GB33">
        <v>143</v>
      </c>
      <c r="GC33">
        <v>-39</v>
      </c>
      <c r="GD33">
        <v>254</v>
      </c>
      <c r="GE33">
        <v>740</v>
      </c>
      <c r="GF33">
        <v>6108</v>
      </c>
      <c r="GG33">
        <v>5.4</v>
      </c>
      <c r="GH33">
        <v>5.6</v>
      </c>
      <c r="GI33">
        <v>11</v>
      </c>
      <c r="GJ33" s="42">
        <v>12.5</v>
      </c>
    </row>
    <row r="34" spans="1:192" x14ac:dyDescent="0.45">
      <c r="A34" s="40">
        <v>35448</v>
      </c>
      <c r="B34" t="s">
        <v>968</v>
      </c>
      <c r="D34" t="s">
        <v>132</v>
      </c>
      <c r="E34" t="s">
        <v>132</v>
      </c>
      <c r="F34">
        <v>69</v>
      </c>
      <c r="G34">
        <v>177</v>
      </c>
      <c r="H34">
        <v>2015</v>
      </c>
      <c r="I34">
        <v>4</v>
      </c>
      <c r="J34">
        <v>102</v>
      </c>
      <c r="K34" t="s">
        <v>202</v>
      </c>
      <c r="L34">
        <v>2016</v>
      </c>
      <c r="M34">
        <v>21</v>
      </c>
      <c r="N34">
        <v>2</v>
      </c>
      <c r="O34">
        <v>8478843</v>
      </c>
      <c r="P34" t="s">
        <v>969</v>
      </c>
      <c r="Q34" t="s">
        <v>970</v>
      </c>
      <c r="R34" t="s">
        <v>971</v>
      </c>
      <c r="S34" t="s">
        <v>972</v>
      </c>
      <c r="T34" t="s">
        <v>716</v>
      </c>
      <c r="U34" t="s">
        <v>373</v>
      </c>
      <c r="V34">
        <v>51</v>
      </c>
      <c r="W34">
        <v>11</v>
      </c>
      <c r="X34">
        <v>11</v>
      </c>
      <c r="Y34">
        <v>6</v>
      </c>
      <c r="Z34">
        <v>22</v>
      </c>
      <c r="AA34">
        <v>12</v>
      </c>
      <c r="AB34">
        <v>56</v>
      </c>
      <c r="AC34" s="26">
        <v>0.43137254901960786</v>
      </c>
      <c r="AD34" s="20">
        <v>11.148936170212766</v>
      </c>
      <c r="AE34" s="20">
        <v>8.7010000000000005</v>
      </c>
      <c r="AF34">
        <v>4</v>
      </c>
      <c r="AG34">
        <v>-1.3</v>
      </c>
      <c r="AH34">
        <v>6</v>
      </c>
      <c r="AI34">
        <v>985</v>
      </c>
      <c r="AJ34">
        <v>42390</v>
      </c>
      <c r="AK34" s="20">
        <v>706.5</v>
      </c>
      <c r="AL34">
        <v>706.5</v>
      </c>
      <c r="AM34">
        <v>707</v>
      </c>
      <c r="AN34" s="26">
        <v>13.852941176470589</v>
      </c>
      <c r="AO34">
        <v>23.24</v>
      </c>
      <c r="AP34" s="41">
        <v>0.55000000000000004</v>
      </c>
      <c r="AQ34">
        <v>141</v>
      </c>
      <c r="AR34">
        <v>141</v>
      </c>
      <c r="AS34">
        <v>141</v>
      </c>
      <c r="AT34">
        <v>108</v>
      </c>
      <c r="AU34">
        <v>108</v>
      </c>
      <c r="AV34">
        <v>79</v>
      </c>
      <c r="AW34">
        <v>76</v>
      </c>
      <c r="AX34">
        <v>29</v>
      </c>
      <c r="AY34">
        <v>1</v>
      </c>
      <c r="AZ34">
        <v>10</v>
      </c>
      <c r="BA34" s="42">
        <v>11</v>
      </c>
      <c r="BB34">
        <v>7.07</v>
      </c>
      <c r="BC34">
        <v>32.316499999999998</v>
      </c>
      <c r="BD34" s="20">
        <v>104.4</v>
      </c>
      <c r="BE34" s="20">
        <v>245.4</v>
      </c>
      <c r="BF34" s="20">
        <v>20.840764331210192</v>
      </c>
      <c r="BG34">
        <v>244</v>
      </c>
      <c r="BH34">
        <v>274</v>
      </c>
      <c r="BI34">
        <v>211</v>
      </c>
      <c r="BJ34" s="41">
        <v>0.53626373626373625</v>
      </c>
      <c r="BK34">
        <v>48</v>
      </c>
      <c r="BL34">
        <v>48</v>
      </c>
      <c r="BM34">
        <v>50</v>
      </c>
      <c r="BN34" s="42">
        <v>-2</v>
      </c>
      <c r="BO34">
        <v>29</v>
      </c>
      <c r="BP34">
        <v>21</v>
      </c>
      <c r="BQ34">
        <v>31</v>
      </c>
      <c r="BR34">
        <v>24</v>
      </c>
      <c r="BS34" s="41">
        <v>4.5540796963946868E-2</v>
      </c>
      <c r="BT34">
        <v>52</v>
      </c>
      <c r="BU34">
        <v>70</v>
      </c>
      <c r="BV34" s="41">
        <v>0.42622950819672129</v>
      </c>
      <c r="BW34">
        <v>10</v>
      </c>
      <c r="BX34">
        <v>18</v>
      </c>
      <c r="BY34">
        <v>21</v>
      </c>
      <c r="BZ34">
        <v>23</v>
      </c>
      <c r="CA34">
        <v>21</v>
      </c>
      <c r="CB34">
        <v>29</v>
      </c>
      <c r="CC34">
        <v>27</v>
      </c>
      <c r="CD34">
        <v>28</v>
      </c>
      <c r="CE34">
        <v>19</v>
      </c>
      <c r="CF34">
        <v>23</v>
      </c>
      <c r="CG34">
        <v>20</v>
      </c>
      <c r="CH34">
        <v>38</v>
      </c>
      <c r="CI34">
        <v>0</v>
      </c>
      <c r="CJ34">
        <v>0</v>
      </c>
      <c r="CK34">
        <v>2</v>
      </c>
      <c r="CL34">
        <v>3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5</v>
      </c>
      <c r="CT34">
        <v>0</v>
      </c>
      <c r="CU34">
        <v>0</v>
      </c>
      <c r="CV34">
        <v>4</v>
      </c>
      <c r="CW34">
        <v>1</v>
      </c>
      <c r="CX34">
        <v>3</v>
      </c>
      <c r="CY34">
        <v>3</v>
      </c>
      <c r="CZ34">
        <v>22</v>
      </c>
      <c r="DA34">
        <v>6</v>
      </c>
      <c r="DB34">
        <v>2</v>
      </c>
      <c r="DC34">
        <v>17</v>
      </c>
      <c r="DD34">
        <v>21</v>
      </c>
      <c r="DE34">
        <v>2</v>
      </c>
      <c r="DF34">
        <v>0</v>
      </c>
      <c r="DG34">
        <v>31</v>
      </c>
      <c r="DH34">
        <v>3</v>
      </c>
      <c r="DI34">
        <v>10</v>
      </c>
      <c r="DJ34">
        <v>3</v>
      </c>
      <c r="DK34">
        <v>3</v>
      </c>
      <c r="DL34">
        <v>0</v>
      </c>
      <c r="DM34">
        <v>11</v>
      </c>
      <c r="DN34">
        <v>11</v>
      </c>
      <c r="DO34">
        <v>0</v>
      </c>
      <c r="DP34" s="42">
        <v>7</v>
      </c>
      <c r="DQ34" s="20">
        <v>7.57</v>
      </c>
      <c r="DR34">
        <v>3</v>
      </c>
      <c r="DS34">
        <v>0</v>
      </c>
      <c r="DT34">
        <v>0</v>
      </c>
      <c r="DU34">
        <v>0</v>
      </c>
      <c r="DV34">
        <v>0</v>
      </c>
      <c r="DW34">
        <v>784</v>
      </c>
      <c r="DX34">
        <v>656</v>
      </c>
      <c r="DY34">
        <v>596</v>
      </c>
      <c r="DZ34">
        <v>503</v>
      </c>
      <c r="EA34">
        <v>443</v>
      </c>
      <c r="EB34">
        <v>354</v>
      </c>
      <c r="EC34">
        <v>34.380000000000003</v>
      </c>
      <c r="ED34">
        <v>29.18</v>
      </c>
      <c r="EE34">
        <v>40</v>
      </c>
      <c r="EF34">
        <v>26</v>
      </c>
      <c r="EG34" s="41">
        <v>9.0293453724604969E-2</v>
      </c>
      <c r="EH34" s="43">
        <v>0.92655367231638419</v>
      </c>
      <c r="EI34" s="44">
        <v>1.0168471260409893</v>
      </c>
      <c r="EJ34">
        <v>783</v>
      </c>
      <c r="EK34">
        <v>656</v>
      </c>
      <c r="EL34">
        <v>594</v>
      </c>
      <c r="EM34">
        <v>503</v>
      </c>
      <c r="EN34">
        <v>442</v>
      </c>
      <c r="EO34">
        <v>354</v>
      </c>
      <c r="EP34">
        <v>40</v>
      </c>
      <c r="EQ34">
        <v>25</v>
      </c>
      <c r="ER34">
        <v>379</v>
      </c>
      <c r="ES34">
        <v>320</v>
      </c>
      <c r="ET34">
        <v>112</v>
      </c>
      <c r="EU34">
        <v>107</v>
      </c>
      <c r="EV34">
        <v>21</v>
      </c>
      <c r="EW34">
        <v>13</v>
      </c>
      <c r="EX34">
        <v>51</v>
      </c>
      <c r="EY34">
        <v>54</v>
      </c>
      <c r="EZ34">
        <v>1.4</v>
      </c>
      <c r="FA34">
        <v>0.9</v>
      </c>
      <c r="FB34">
        <v>2.2999999999999998</v>
      </c>
      <c r="FC34" s="20">
        <v>25.05</v>
      </c>
      <c r="FD34" s="26">
        <v>0.49117647058823533</v>
      </c>
      <c r="FE34">
        <v>1.7455000000000001</v>
      </c>
      <c r="FF34">
        <v>1.1200000000000001</v>
      </c>
      <c r="FG34">
        <v>-0.04</v>
      </c>
      <c r="FH34">
        <v>1.07</v>
      </c>
      <c r="FI34">
        <v>1</v>
      </c>
      <c r="FJ34">
        <v>0</v>
      </c>
      <c r="FK34">
        <v>0</v>
      </c>
      <c r="FL34" s="42">
        <v>78</v>
      </c>
      <c r="FM34" s="20">
        <v>26.333333333333332</v>
      </c>
      <c r="FN34" s="41">
        <v>7.5582369699999999E-2</v>
      </c>
      <c r="FO34" s="20">
        <v>21.4</v>
      </c>
      <c r="FP34" s="20">
        <v>23.513999999999999</v>
      </c>
      <c r="FQ34" s="20">
        <v>122.29299363057325</v>
      </c>
      <c r="FR34">
        <v>4</v>
      </c>
      <c r="FS34" t="s">
        <v>189</v>
      </c>
      <c r="FT34">
        <v>195</v>
      </c>
      <c r="FV34" t="s">
        <v>751</v>
      </c>
      <c r="FW34" s="45">
        <v>715000</v>
      </c>
      <c r="FX34" s="45">
        <v>690000</v>
      </c>
      <c r="FY34">
        <v>98</v>
      </c>
      <c r="FZ34">
        <v>17</v>
      </c>
      <c r="GA34">
        <v>15</v>
      </c>
      <c r="GB34">
        <v>32</v>
      </c>
      <c r="GC34">
        <v>-1</v>
      </c>
      <c r="GD34">
        <v>14</v>
      </c>
      <c r="GE34">
        <v>146</v>
      </c>
      <c r="GF34">
        <v>1235</v>
      </c>
      <c r="GG34">
        <v>1.7000000000000002</v>
      </c>
      <c r="GH34">
        <v>1.4</v>
      </c>
      <c r="GI34">
        <v>3.1</v>
      </c>
      <c r="GJ34" s="42">
        <v>21.4</v>
      </c>
    </row>
    <row r="35" spans="1:192" x14ac:dyDescent="0.45">
      <c r="A35" s="40">
        <v>30803</v>
      </c>
      <c r="B35" t="s">
        <v>803</v>
      </c>
      <c r="C35" t="s">
        <v>362</v>
      </c>
      <c r="D35" t="s">
        <v>107</v>
      </c>
      <c r="E35" t="s">
        <v>107</v>
      </c>
      <c r="F35">
        <v>75</v>
      </c>
      <c r="G35">
        <v>221</v>
      </c>
      <c r="H35">
        <v>2003</v>
      </c>
      <c r="I35">
        <v>2</v>
      </c>
      <c r="J35">
        <v>62</v>
      </c>
      <c r="K35" t="s">
        <v>202</v>
      </c>
      <c r="L35">
        <v>2006</v>
      </c>
      <c r="M35">
        <v>33</v>
      </c>
      <c r="N35">
        <v>12</v>
      </c>
      <c r="O35">
        <v>8470655</v>
      </c>
      <c r="P35" t="s">
        <v>980</v>
      </c>
      <c r="Q35" t="s">
        <v>981</v>
      </c>
      <c r="R35" t="s">
        <v>982</v>
      </c>
      <c r="S35" t="s">
        <v>774</v>
      </c>
      <c r="T35" t="s">
        <v>710</v>
      </c>
      <c r="U35" t="s">
        <v>263</v>
      </c>
      <c r="V35">
        <v>57</v>
      </c>
      <c r="W35">
        <v>14</v>
      </c>
      <c r="X35">
        <v>19</v>
      </c>
      <c r="Y35">
        <v>14</v>
      </c>
      <c r="Z35">
        <v>33</v>
      </c>
      <c r="AA35">
        <v>9</v>
      </c>
      <c r="AB35">
        <v>52</v>
      </c>
      <c r="AC35" s="26">
        <v>0.57894736842105265</v>
      </c>
      <c r="AD35" s="20">
        <v>-2.4382022471910147</v>
      </c>
      <c r="AE35" s="20">
        <v>12.587</v>
      </c>
      <c r="AF35">
        <v>2</v>
      </c>
      <c r="AG35">
        <v>7.4</v>
      </c>
      <c r="AH35">
        <v>53</v>
      </c>
      <c r="AI35">
        <v>1114</v>
      </c>
      <c r="AJ35">
        <v>52652</v>
      </c>
      <c r="AK35" s="20">
        <v>877.53333333333001</v>
      </c>
      <c r="AL35">
        <v>877.53</v>
      </c>
      <c r="AM35">
        <v>878</v>
      </c>
      <c r="AN35" s="26">
        <v>15.3953216374269</v>
      </c>
      <c r="AO35">
        <v>25.91</v>
      </c>
      <c r="AP35" s="41">
        <v>0.6875</v>
      </c>
      <c r="AQ35">
        <v>240</v>
      </c>
      <c r="AR35">
        <v>240</v>
      </c>
      <c r="AS35">
        <v>240</v>
      </c>
      <c r="AT35">
        <v>214</v>
      </c>
      <c r="AU35">
        <v>214</v>
      </c>
      <c r="AV35">
        <v>160</v>
      </c>
      <c r="AW35">
        <v>131</v>
      </c>
      <c r="AX35">
        <v>61</v>
      </c>
      <c r="AY35">
        <v>10</v>
      </c>
      <c r="AZ35">
        <v>15</v>
      </c>
      <c r="BA35" s="42">
        <v>25</v>
      </c>
      <c r="BB35">
        <v>16.07</v>
      </c>
      <c r="BC35">
        <v>37.668799999999997</v>
      </c>
      <c r="BD35" s="20">
        <v>268.60000000000002</v>
      </c>
      <c r="BE35" s="20">
        <v>508.6</v>
      </c>
      <c r="BF35" s="20">
        <v>34.774879491299451</v>
      </c>
      <c r="BG35">
        <v>315</v>
      </c>
      <c r="BH35">
        <v>282</v>
      </c>
      <c r="BI35">
        <v>264</v>
      </c>
      <c r="BJ35" s="41">
        <v>0.54404145077720212</v>
      </c>
      <c r="BK35">
        <v>137</v>
      </c>
      <c r="BL35">
        <v>137</v>
      </c>
      <c r="BM35">
        <v>85</v>
      </c>
      <c r="BN35" s="42">
        <v>52</v>
      </c>
      <c r="BO35">
        <v>54</v>
      </c>
      <c r="BP35">
        <v>21</v>
      </c>
      <c r="BQ35">
        <v>31</v>
      </c>
      <c r="BR35">
        <v>25</v>
      </c>
      <c r="BS35" s="41">
        <v>4.7984644913627639E-2</v>
      </c>
      <c r="BT35">
        <v>125</v>
      </c>
      <c r="BU35">
        <v>117</v>
      </c>
      <c r="BV35" s="41">
        <v>0.51652892561983466</v>
      </c>
      <c r="BW35">
        <v>40</v>
      </c>
      <c r="BX35">
        <v>37</v>
      </c>
      <c r="BY35">
        <v>32</v>
      </c>
      <c r="BZ35">
        <v>39</v>
      </c>
      <c r="CA35">
        <v>53</v>
      </c>
      <c r="CB35">
        <v>41</v>
      </c>
      <c r="CC35">
        <v>20</v>
      </c>
      <c r="CD35">
        <v>23</v>
      </c>
      <c r="CE35">
        <v>69</v>
      </c>
      <c r="CF35">
        <v>51</v>
      </c>
      <c r="CG35">
        <v>69</v>
      </c>
      <c r="CH35">
        <v>68</v>
      </c>
      <c r="CI35">
        <v>0</v>
      </c>
      <c r="CJ35">
        <v>0</v>
      </c>
      <c r="CK35">
        <v>1</v>
      </c>
      <c r="CL35">
        <v>1</v>
      </c>
      <c r="CM35">
        <v>3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3</v>
      </c>
      <c r="CT35">
        <v>2</v>
      </c>
      <c r="CU35">
        <v>0</v>
      </c>
      <c r="CV35">
        <v>8</v>
      </c>
      <c r="CW35">
        <v>0</v>
      </c>
      <c r="CX35">
        <v>4</v>
      </c>
      <c r="CY35">
        <v>6</v>
      </c>
      <c r="CZ35">
        <v>44</v>
      </c>
      <c r="DA35">
        <v>10</v>
      </c>
      <c r="DB35">
        <v>1</v>
      </c>
      <c r="DC35">
        <v>7</v>
      </c>
      <c r="DD35">
        <v>34</v>
      </c>
      <c r="DE35">
        <v>11</v>
      </c>
      <c r="DF35">
        <v>0</v>
      </c>
      <c r="DG35">
        <v>97</v>
      </c>
      <c r="DH35">
        <v>14</v>
      </c>
      <c r="DI35">
        <v>5</v>
      </c>
      <c r="DJ35">
        <v>12</v>
      </c>
      <c r="DK35">
        <v>11</v>
      </c>
      <c r="DL35">
        <v>1</v>
      </c>
      <c r="DM35">
        <v>6</v>
      </c>
      <c r="DN35">
        <v>4</v>
      </c>
      <c r="DO35">
        <v>2</v>
      </c>
      <c r="DP35" s="42">
        <v>-9</v>
      </c>
      <c r="DQ35" s="20">
        <v>-6.41</v>
      </c>
      <c r="DR35">
        <v>9</v>
      </c>
      <c r="DS35">
        <v>3</v>
      </c>
      <c r="DT35">
        <v>1</v>
      </c>
      <c r="DU35">
        <v>0</v>
      </c>
      <c r="DV35">
        <v>1</v>
      </c>
      <c r="DW35">
        <v>989</v>
      </c>
      <c r="DX35">
        <v>675</v>
      </c>
      <c r="DY35">
        <v>750</v>
      </c>
      <c r="DZ35">
        <v>496</v>
      </c>
      <c r="EA35">
        <v>542</v>
      </c>
      <c r="EB35">
        <v>349</v>
      </c>
      <c r="EC35">
        <v>49.57</v>
      </c>
      <c r="ED35">
        <v>27.78</v>
      </c>
      <c r="EE35">
        <v>48</v>
      </c>
      <c r="EF35">
        <v>33</v>
      </c>
      <c r="EG35" s="41">
        <v>8.8560885608856083E-2</v>
      </c>
      <c r="EH35" s="43">
        <v>0.90544412607449853</v>
      </c>
      <c r="EI35" s="44">
        <v>0.99400501168335464</v>
      </c>
      <c r="EJ35">
        <v>990</v>
      </c>
      <c r="EK35">
        <v>675</v>
      </c>
      <c r="EL35">
        <v>751</v>
      </c>
      <c r="EM35">
        <v>496</v>
      </c>
      <c r="EN35">
        <v>544</v>
      </c>
      <c r="EO35">
        <v>349</v>
      </c>
      <c r="EP35">
        <v>48</v>
      </c>
      <c r="EQ35">
        <v>33</v>
      </c>
      <c r="ER35">
        <v>482</v>
      </c>
      <c r="ES35">
        <v>314</v>
      </c>
      <c r="ET35">
        <v>168</v>
      </c>
      <c r="EU35">
        <v>106</v>
      </c>
      <c r="EV35">
        <v>22</v>
      </c>
      <c r="EW35">
        <v>22</v>
      </c>
      <c r="EX35">
        <v>66</v>
      </c>
      <c r="EY35">
        <v>52</v>
      </c>
      <c r="EZ35">
        <v>2.4</v>
      </c>
      <c r="FA35">
        <v>1.1000000000000001</v>
      </c>
      <c r="FB35">
        <v>3.4</v>
      </c>
      <c r="FC35" s="20">
        <v>41.93</v>
      </c>
      <c r="FD35" s="26">
        <v>0.73561403508771928</v>
      </c>
      <c r="FE35">
        <v>3.0213000000000001</v>
      </c>
      <c r="FF35">
        <v>-0.09</v>
      </c>
      <c r="FG35">
        <v>0.09</v>
      </c>
      <c r="FH35">
        <v>-0.01</v>
      </c>
      <c r="FL35" s="42">
        <v>218</v>
      </c>
      <c r="FM35" s="20">
        <v>18.666666666666668</v>
      </c>
      <c r="FN35" s="41">
        <v>7.9606129900000003E-2</v>
      </c>
      <c r="FO35" s="20">
        <v>27.7</v>
      </c>
      <c r="FP35" s="20">
        <v>31.718</v>
      </c>
      <c r="FQ35" s="20">
        <v>113.77388807220267</v>
      </c>
      <c r="FR35">
        <v>4</v>
      </c>
      <c r="FS35" t="s">
        <v>430</v>
      </c>
      <c r="FT35">
        <v>195</v>
      </c>
      <c r="FV35" t="s">
        <v>711</v>
      </c>
      <c r="FW35" s="45">
        <v>8000000</v>
      </c>
      <c r="FX35" s="45">
        <v>6000000</v>
      </c>
      <c r="FY35">
        <v>858</v>
      </c>
      <c r="FZ35">
        <v>237</v>
      </c>
      <c r="GA35">
        <v>294</v>
      </c>
      <c r="GB35">
        <v>531</v>
      </c>
      <c r="GC35">
        <v>69</v>
      </c>
      <c r="GD35">
        <v>1091</v>
      </c>
      <c r="GE35">
        <v>1985</v>
      </c>
      <c r="GF35">
        <v>15409</v>
      </c>
      <c r="GG35">
        <v>40.799999999999997</v>
      </c>
      <c r="GH35">
        <v>21.7</v>
      </c>
      <c r="GI35">
        <v>62.5</v>
      </c>
      <c r="GJ35" s="42">
        <v>27.7</v>
      </c>
    </row>
    <row r="36" spans="1:192" x14ac:dyDescent="0.45">
      <c r="A36" s="40">
        <v>29754</v>
      </c>
      <c r="B36" t="s">
        <v>983</v>
      </c>
      <c r="C36" t="s">
        <v>362</v>
      </c>
      <c r="D36" t="s">
        <v>107</v>
      </c>
      <c r="E36" t="s">
        <v>107</v>
      </c>
      <c r="F36">
        <v>72</v>
      </c>
      <c r="G36">
        <v>209</v>
      </c>
      <c r="H36">
        <v>2000</v>
      </c>
      <c r="I36">
        <v>5</v>
      </c>
      <c r="J36">
        <v>131</v>
      </c>
      <c r="K36" t="s">
        <v>92</v>
      </c>
      <c r="L36">
        <v>2008</v>
      </c>
      <c r="M36">
        <v>36</v>
      </c>
      <c r="N36">
        <v>10</v>
      </c>
      <c r="O36">
        <v>8468611</v>
      </c>
      <c r="P36" t="s">
        <v>984</v>
      </c>
      <c r="Q36" t="s">
        <v>985</v>
      </c>
      <c r="R36" t="s">
        <v>986</v>
      </c>
      <c r="S36" t="s">
        <v>404</v>
      </c>
      <c r="T36" t="s">
        <v>938</v>
      </c>
      <c r="U36" t="s">
        <v>285</v>
      </c>
      <c r="V36">
        <v>60</v>
      </c>
      <c r="W36">
        <v>5</v>
      </c>
      <c r="X36">
        <v>8</v>
      </c>
      <c r="Y36">
        <v>7</v>
      </c>
      <c r="Z36">
        <v>13</v>
      </c>
      <c r="AA36">
        <v>19</v>
      </c>
      <c r="AB36">
        <v>78</v>
      </c>
      <c r="AC36" s="26">
        <v>0.21666666666666667</v>
      </c>
      <c r="AD36" s="20">
        <v>1.4836852207293667</v>
      </c>
      <c r="AE36" s="20">
        <v>4.8639999999999999</v>
      </c>
      <c r="AF36">
        <v>-1</v>
      </c>
      <c r="AG36">
        <v>0</v>
      </c>
      <c r="AH36">
        <v>39</v>
      </c>
      <c r="AI36">
        <v>868</v>
      </c>
      <c r="AJ36">
        <v>33927</v>
      </c>
      <c r="AK36" s="20">
        <v>565.45000000000005</v>
      </c>
      <c r="AL36">
        <v>565.45000000000005</v>
      </c>
      <c r="AM36">
        <v>565</v>
      </c>
      <c r="AN36" s="26">
        <v>9.4241666666666681</v>
      </c>
      <c r="AO36">
        <v>15.99</v>
      </c>
      <c r="AP36" s="41">
        <v>0.68421052631578949</v>
      </c>
      <c r="AQ36">
        <v>87</v>
      </c>
      <c r="AR36">
        <v>87</v>
      </c>
      <c r="AS36">
        <v>87</v>
      </c>
      <c r="AT36">
        <v>73</v>
      </c>
      <c r="AU36">
        <v>73</v>
      </c>
      <c r="AV36">
        <v>56</v>
      </c>
      <c r="AW36">
        <v>43</v>
      </c>
      <c r="AX36">
        <v>19</v>
      </c>
      <c r="AY36">
        <v>4</v>
      </c>
      <c r="AZ36">
        <v>5</v>
      </c>
      <c r="BA36" s="42">
        <v>9</v>
      </c>
      <c r="BB36">
        <v>4.28</v>
      </c>
      <c r="BC36">
        <v>39.642899999999997</v>
      </c>
      <c r="BD36" s="20">
        <v>158.30000000000001</v>
      </c>
      <c r="BE36" s="20">
        <v>245.3</v>
      </c>
      <c r="BF36" s="20">
        <v>26.028826598284553</v>
      </c>
      <c r="BG36">
        <v>111</v>
      </c>
      <c r="BH36">
        <v>142</v>
      </c>
      <c r="BI36">
        <v>274</v>
      </c>
      <c r="BJ36" s="41">
        <v>0.2883116883116883</v>
      </c>
      <c r="BK36">
        <v>123</v>
      </c>
      <c r="BL36">
        <v>123</v>
      </c>
      <c r="BM36">
        <v>46</v>
      </c>
      <c r="BN36" s="42">
        <v>77</v>
      </c>
      <c r="BO36">
        <v>17</v>
      </c>
      <c r="BP36">
        <v>12</v>
      </c>
      <c r="BQ36">
        <v>16</v>
      </c>
      <c r="BR36">
        <v>42</v>
      </c>
      <c r="BS36" s="41">
        <v>7.8066914498141265E-2</v>
      </c>
      <c r="BT36">
        <v>226</v>
      </c>
      <c r="BU36">
        <v>232</v>
      </c>
      <c r="BV36" s="41">
        <v>0.49344978165938863</v>
      </c>
      <c r="BW36">
        <v>118</v>
      </c>
      <c r="BX36">
        <v>127</v>
      </c>
      <c r="BY36">
        <v>64</v>
      </c>
      <c r="BZ36">
        <v>58</v>
      </c>
      <c r="CA36">
        <v>44</v>
      </c>
      <c r="CB36">
        <v>47</v>
      </c>
      <c r="CC36">
        <v>48</v>
      </c>
      <c r="CD36">
        <v>62</v>
      </c>
      <c r="CE36">
        <v>102</v>
      </c>
      <c r="CF36">
        <v>102</v>
      </c>
      <c r="CG36">
        <v>134</v>
      </c>
      <c r="CH36">
        <v>123</v>
      </c>
      <c r="CI36">
        <v>0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16</v>
      </c>
      <c r="DA36">
        <v>7</v>
      </c>
      <c r="DB36">
        <v>1</v>
      </c>
      <c r="DC36">
        <v>5</v>
      </c>
      <c r="DD36">
        <v>3</v>
      </c>
      <c r="DE36">
        <v>1</v>
      </c>
      <c r="DF36">
        <v>2</v>
      </c>
      <c r="DG36">
        <v>37</v>
      </c>
      <c r="DH36">
        <v>12</v>
      </c>
      <c r="DI36">
        <v>2</v>
      </c>
      <c r="DJ36">
        <v>12</v>
      </c>
      <c r="DK36">
        <v>8</v>
      </c>
      <c r="DL36">
        <v>4</v>
      </c>
      <c r="DM36">
        <v>7</v>
      </c>
      <c r="DN36">
        <v>3</v>
      </c>
      <c r="DO36">
        <v>4</v>
      </c>
      <c r="DP36" s="42">
        <v>-10</v>
      </c>
      <c r="DQ36" s="20">
        <v>-5.1020000000000003</v>
      </c>
      <c r="DR36">
        <v>7</v>
      </c>
      <c r="DS36">
        <v>5</v>
      </c>
      <c r="DT36">
        <v>0</v>
      </c>
      <c r="DU36">
        <v>0</v>
      </c>
      <c r="DV36">
        <v>0</v>
      </c>
      <c r="DW36">
        <v>435</v>
      </c>
      <c r="DX36">
        <v>697</v>
      </c>
      <c r="DY36">
        <v>332</v>
      </c>
      <c r="DZ36">
        <v>496</v>
      </c>
      <c r="EA36">
        <v>243</v>
      </c>
      <c r="EB36">
        <v>365</v>
      </c>
      <c r="EC36">
        <v>18.690000000000001</v>
      </c>
      <c r="ED36">
        <v>32.04</v>
      </c>
      <c r="EE36">
        <v>19</v>
      </c>
      <c r="EF36">
        <v>32</v>
      </c>
      <c r="EG36" s="41">
        <v>7.8189300411522639E-2</v>
      </c>
      <c r="EH36" s="43">
        <v>0.9123287671232877</v>
      </c>
      <c r="EI36" s="44">
        <v>0.99051806753481031</v>
      </c>
      <c r="EJ36">
        <v>435</v>
      </c>
      <c r="EK36">
        <v>696</v>
      </c>
      <c r="EL36">
        <v>331</v>
      </c>
      <c r="EM36">
        <v>496</v>
      </c>
      <c r="EN36">
        <v>242</v>
      </c>
      <c r="EO36">
        <v>366</v>
      </c>
      <c r="EP36">
        <v>19</v>
      </c>
      <c r="EQ36">
        <v>33</v>
      </c>
      <c r="ER36">
        <v>188</v>
      </c>
      <c r="ES36">
        <v>308</v>
      </c>
      <c r="ET36">
        <v>76</v>
      </c>
      <c r="EU36">
        <v>118</v>
      </c>
      <c r="EV36">
        <v>7</v>
      </c>
      <c r="EW36">
        <v>18</v>
      </c>
      <c r="EX36">
        <v>34</v>
      </c>
      <c r="EY36">
        <v>39</v>
      </c>
      <c r="EZ36">
        <v>0.30000000000000004</v>
      </c>
      <c r="FA36">
        <v>0.5</v>
      </c>
      <c r="FB36">
        <v>0.8</v>
      </c>
      <c r="FC36" s="20">
        <v>14.84</v>
      </c>
      <c r="FD36" s="26">
        <v>0.24733333333333332</v>
      </c>
      <c r="FE36">
        <v>0.72950000000000004</v>
      </c>
      <c r="FF36">
        <v>-0.02</v>
      </c>
      <c r="FG36">
        <v>0.26</v>
      </c>
      <c r="FH36">
        <v>0.24</v>
      </c>
      <c r="FI36">
        <v>1</v>
      </c>
      <c r="FJ36">
        <v>0</v>
      </c>
      <c r="FK36">
        <v>0</v>
      </c>
      <c r="FL36" s="42">
        <v>209</v>
      </c>
      <c r="FM36" s="20">
        <v>19.857142857142858</v>
      </c>
      <c r="FN36" s="41">
        <v>2.5497512400000002E-2</v>
      </c>
      <c r="FO36" s="20">
        <v>9.1</v>
      </c>
      <c r="FP36" s="20">
        <v>11.9796</v>
      </c>
      <c r="FQ36" s="20">
        <v>120.11672119550799</v>
      </c>
      <c r="FR36">
        <v>6</v>
      </c>
      <c r="FS36" t="s">
        <v>308</v>
      </c>
      <c r="FT36">
        <v>212</v>
      </c>
      <c r="FV36" t="s">
        <v>711</v>
      </c>
      <c r="FW36" s="45">
        <v>700000</v>
      </c>
      <c r="FX36" s="45">
        <v>700000</v>
      </c>
      <c r="FY36">
        <v>581</v>
      </c>
      <c r="FZ36">
        <v>54</v>
      </c>
      <c r="GA36">
        <v>59</v>
      </c>
      <c r="GB36">
        <v>113</v>
      </c>
      <c r="GC36">
        <v>-39</v>
      </c>
      <c r="GD36">
        <v>703</v>
      </c>
      <c r="GE36">
        <v>697</v>
      </c>
      <c r="GF36">
        <v>6775</v>
      </c>
      <c r="GG36">
        <v>-0.7</v>
      </c>
      <c r="GH36">
        <v>6</v>
      </c>
      <c r="GI36">
        <v>5.3</v>
      </c>
      <c r="GJ36" s="42">
        <v>9.1</v>
      </c>
    </row>
    <row r="37" spans="1:192" x14ac:dyDescent="0.45">
      <c r="A37" s="40">
        <v>33056</v>
      </c>
      <c r="B37" t="s">
        <v>987</v>
      </c>
      <c r="C37" t="s">
        <v>362</v>
      </c>
      <c r="D37" t="s">
        <v>107</v>
      </c>
      <c r="E37" t="s">
        <v>107</v>
      </c>
      <c r="F37">
        <v>70</v>
      </c>
      <c r="G37">
        <v>169</v>
      </c>
      <c r="K37" t="s">
        <v>202</v>
      </c>
      <c r="L37">
        <v>2011</v>
      </c>
      <c r="M37">
        <v>27</v>
      </c>
      <c r="N37">
        <v>6</v>
      </c>
      <c r="O37">
        <v>8476806</v>
      </c>
      <c r="P37" t="s">
        <v>988</v>
      </c>
      <c r="Q37" t="s">
        <v>989</v>
      </c>
      <c r="R37" t="s">
        <v>843</v>
      </c>
      <c r="S37" t="s">
        <v>990</v>
      </c>
      <c r="T37" t="s">
        <v>710</v>
      </c>
      <c r="U37" t="s">
        <v>991</v>
      </c>
      <c r="V37">
        <v>47</v>
      </c>
      <c r="W37">
        <v>2</v>
      </c>
      <c r="X37">
        <v>5</v>
      </c>
      <c r="Y37">
        <v>2</v>
      </c>
      <c r="Z37">
        <v>7</v>
      </c>
      <c r="AA37">
        <v>0</v>
      </c>
      <c r="AB37">
        <v>0</v>
      </c>
      <c r="AC37" s="26">
        <v>0.14893617021276595</v>
      </c>
      <c r="AD37" s="20">
        <v>-3.2251908396946565</v>
      </c>
      <c r="AE37" s="20">
        <v>2.468</v>
      </c>
      <c r="AF37">
        <v>-5</v>
      </c>
      <c r="AG37">
        <v>0.60000000000000009</v>
      </c>
      <c r="AH37">
        <v>24</v>
      </c>
      <c r="AI37">
        <v>616</v>
      </c>
      <c r="AJ37">
        <v>25580</v>
      </c>
      <c r="AK37" s="20">
        <v>426.33333333333002</v>
      </c>
      <c r="AL37">
        <v>426.33</v>
      </c>
      <c r="AM37">
        <v>426</v>
      </c>
      <c r="AN37" s="26">
        <v>9.0709219858156018</v>
      </c>
      <c r="AO37">
        <v>15.76</v>
      </c>
      <c r="AP37" s="41">
        <v>0.77777777777777779</v>
      </c>
      <c r="AQ37">
        <v>78</v>
      </c>
      <c r="AR37">
        <v>78</v>
      </c>
      <c r="AS37">
        <v>78</v>
      </c>
      <c r="AT37">
        <v>60</v>
      </c>
      <c r="AU37">
        <v>60</v>
      </c>
      <c r="AV37">
        <v>40</v>
      </c>
      <c r="AW37">
        <v>41</v>
      </c>
      <c r="AX37">
        <v>17</v>
      </c>
      <c r="AY37">
        <v>6</v>
      </c>
      <c r="AZ37">
        <v>2</v>
      </c>
      <c r="BA37" s="42">
        <v>8</v>
      </c>
      <c r="BB37">
        <v>3.36</v>
      </c>
      <c r="BC37">
        <v>30.975000000000001</v>
      </c>
      <c r="BD37" s="20">
        <v>93.3</v>
      </c>
      <c r="BE37" s="20">
        <v>171.3</v>
      </c>
      <c r="BF37" s="20">
        <v>24.10808528604602</v>
      </c>
      <c r="BG37">
        <v>104</v>
      </c>
      <c r="BH37">
        <v>158</v>
      </c>
      <c r="BI37">
        <v>116</v>
      </c>
      <c r="BJ37" s="41">
        <v>0.47272727272727272</v>
      </c>
      <c r="BK37">
        <v>71</v>
      </c>
      <c r="BL37">
        <v>71</v>
      </c>
      <c r="BM37">
        <v>40</v>
      </c>
      <c r="BN37" s="42">
        <v>31</v>
      </c>
      <c r="BO37">
        <v>20</v>
      </c>
      <c r="BP37">
        <v>11</v>
      </c>
      <c r="BQ37">
        <v>11</v>
      </c>
      <c r="BR37">
        <v>23</v>
      </c>
      <c r="BS37" s="41">
        <v>7.5163398692810454E-2</v>
      </c>
      <c r="BT37">
        <v>51</v>
      </c>
      <c r="BU37">
        <v>66</v>
      </c>
      <c r="BV37" s="41">
        <v>0.4358974358974359</v>
      </c>
      <c r="BW37">
        <v>15</v>
      </c>
      <c r="BX37">
        <v>16</v>
      </c>
      <c r="BY37">
        <v>22</v>
      </c>
      <c r="BZ37">
        <v>32</v>
      </c>
      <c r="CA37">
        <v>14</v>
      </c>
      <c r="CB37">
        <v>18</v>
      </c>
      <c r="CC37">
        <v>25</v>
      </c>
      <c r="CD37">
        <v>28</v>
      </c>
      <c r="CE37">
        <v>7</v>
      </c>
      <c r="CF37">
        <v>12</v>
      </c>
      <c r="CG37">
        <v>25</v>
      </c>
      <c r="CH37">
        <v>38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</v>
      </c>
      <c r="CZ37">
        <v>18</v>
      </c>
      <c r="DA37">
        <v>5</v>
      </c>
      <c r="DB37">
        <v>0</v>
      </c>
      <c r="DC37">
        <v>3</v>
      </c>
      <c r="DD37">
        <v>4</v>
      </c>
      <c r="DE37">
        <v>2</v>
      </c>
      <c r="DF37">
        <v>0</v>
      </c>
      <c r="DG37">
        <v>26</v>
      </c>
      <c r="DH37">
        <v>6</v>
      </c>
      <c r="DI37">
        <v>6</v>
      </c>
      <c r="DJ37">
        <v>5</v>
      </c>
      <c r="DK37">
        <v>2</v>
      </c>
      <c r="DL37">
        <v>3</v>
      </c>
      <c r="DM37">
        <v>9</v>
      </c>
      <c r="DN37">
        <v>5</v>
      </c>
      <c r="DO37">
        <v>4</v>
      </c>
      <c r="DP37" s="42">
        <v>0</v>
      </c>
      <c r="DQ37" s="20">
        <v>3.5169999999999999</v>
      </c>
      <c r="DR37">
        <v>2</v>
      </c>
      <c r="DS37">
        <v>4</v>
      </c>
      <c r="DT37">
        <v>0</v>
      </c>
      <c r="DU37">
        <v>0</v>
      </c>
      <c r="DV37">
        <v>0</v>
      </c>
      <c r="DW37">
        <v>385</v>
      </c>
      <c r="DX37">
        <v>379</v>
      </c>
      <c r="DY37">
        <v>306</v>
      </c>
      <c r="DZ37">
        <v>283</v>
      </c>
      <c r="EA37">
        <v>220</v>
      </c>
      <c r="EB37">
        <v>185</v>
      </c>
      <c r="EC37">
        <v>15.8</v>
      </c>
      <c r="ED37">
        <v>13.67</v>
      </c>
      <c r="EE37">
        <v>9</v>
      </c>
      <c r="EF37">
        <v>14</v>
      </c>
      <c r="EG37" s="41">
        <v>4.0909090909090909E-2</v>
      </c>
      <c r="EH37" s="43">
        <v>0.92432432432432432</v>
      </c>
      <c r="EI37" s="44">
        <v>0.96523341523341522</v>
      </c>
      <c r="EJ37">
        <v>382</v>
      </c>
      <c r="EK37">
        <v>378</v>
      </c>
      <c r="EL37">
        <v>303</v>
      </c>
      <c r="EM37">
        <v>282</v>
      </c>
      <c r="EN37">
        <v>216</v>
      </c>
      <c r="EO37">
        <v>185</v>
      </c>
      <c r="EP37">
        <v>9</v>
      </c>
      <c r="EQ37">
        <v>14</v>
      </c>
      <c r="ER37">
        <v>185</v>
      </c>
      <c r="ES37">
        <v>167</v>
      </c>
      <c r="ET37">
        <v>70</v>
      </c>
      <c r="EU37">
        <v>62</v>
      </c>
      <c r="EV37">
        <v>5</v>
      </c>
      <c r="EW37">
        <v>8</v>
      </c>
      <c r="EX37">
        <v>36</v>
      </c>
      <c r="EY37">
        <v>31</v>
      </c>
      <c r="EZ37">
        <v>-0.30000000000000004</v>
      </c>
      <c r="FA37">
        <v>0.2</v>
      </c>
      <c r="FB37">
        <v>-0.1</v>
      </c>
      <c r="FC37" s="20">
        <v>8.59</v>
      </c>
      <c r="FD37" s="26">
        <v>0.18276595744680851</v>
      </c>
      <c r="FE37">
        <v>0.58610000000000007</v>
      </c>
      <c r="FF37">
        <v>0.22</v>
      </c>
      <c r="FG37">
        <v>0.32</v>
      </c>
      <c r="FH37">
        <v>0.54</v>
      </c>
      <c r="FL37" s="42">
        <v>122</v>
      </c>
      <c r="FM37" s="20">
        <v>41</v>
      </c>
      <c r="FN37" s="41">
        <v>2.73233212E-2</v>
      </c>
      <c r="FO37" s="20">
        <v>4.5999999999999996</v>
      </c>
      <c r="FP37" s="20">
        <v>7.7034000000000002</v>
      </c>
      <c r="FQ37" s="20">
        <v>107.52234184786434</v>
      </c>
      <c r="FV37" t="s">
        <v>711</v>
      </c>
      <c r="FW37" s="45">
        <v>1250000</v>
      </c>
      <c r="FX37" s="45">
        <v>1250000</v>
      </c>
      <c r="FY37">
        <v>309</v>
      </c>
      <c r="FZ37">
        <v>20</v>
      </c>
      <c r="GA37">
        <v>44</v>
      </c>
      <c r="GB37">
        <v>64</v>
      </c>
      <c r="GC37">
        <v>-5</v>
      </c>
      <c r="GD37">
        <v>192</v>
      </c>
      <c r="GE37">
        <v>447</v>
      </c>
      <c r="GF37">
        <v>3574</v>
      </c>
      <c r="GG37">
        <v>-0.60000000000000009</v>
      </c>
      <c r="GH37">
        <v>3.5</v>
      </c>
      <c r="GI37">
        <v>2.9</v>
      </c>
      <c r="GJ37" s="42">
        <v>4.5999999999999996</v>
      </c>
    </row>
    <row r="38" spans="1:192" x14ac:dyDescent="0.45">
      <c r="A38" s="40">
        <v>34554</v>
      </c>
      <c r="B38" t="s">
        <v>996</v>
      </c>
      <c r="D38" t="s">
        <v>399</v>
      </c>
      <c r="E38" t="s">
        <v>399</v>
      </c>
      <c r="F38">
        <v>71</v>
      </c>
      <c r="G38">
        <v>176</v>
      </c>
      <c r="H38">
        <v>2015</v>
      </c>
      <c r="I38">
        <v>5</v>
      </c>
      <c r="J38">
        <v>137</v>
      </c>
      <c r="K38" t="s">
        <v>92</v>
      </c>
      <c r="L38">
        <v>2015</v>
      </c>
      <c r="M38">
        <v>23</v>
      </c>
      <c r="N38">
        <v>3</v>
      </c>
      <c r="O38">
        <v>8478866</v>
      </c>
      <c r="P38" t="s">
        <v>997</v>
      </c>
      <c r="Q38" t="s">
        <v>998</v>
      </c>
      <c r="R38" t="s">
        <v>999</v>
      </c>
      <c r="S38" t="s">
        <v>1000</v>
      </c>
      <c r="T38" t="s">
        <v>716</v>
      </c>
      <c r="U38" t="s">
        <v>230</v>
      </c>
      <c r="V38">
        <v>33</v>
      </c>
      <c r="W38">
        <v>4</v>
      </c>
      <c r="X38">
        <v>8</v>
      </c>
      <c r="Y38">
        <v>4</v>
      </c>
      <c r="Z38">
        <v>12</v>
      </c>
      <c r="AA38">
        <v>16</v>
      </c>
      <c r="AB38">
        <v>86</v>
      </c>
      <c r="AC38" s="26">
        <v>0.36363636363636365</v>
      </c>
      <c r="AD38" s="20">
        <v>-1.1999999999999993</v>
      </c>
      <c r="AE38" s="20">
        <v>4.3529999999999998</v>
      </c>
      <c r="AF38">
        <v>2</v>
      </c>
      <c r="AG38">
        <v>0.4</v>
      </c>
      <c r="AH38">
        <v>16</v>
      </c>
      <c r="AI38">
        <v>523</v>
      </c>
      <c r="AJ38">
        <v>22616</v>
      </c>
      <c r="AK38" s="20">
        <v>376.93333333332998</v>
      </c>
      <c r="AL38">
        <v>376.93</v>
      </c>
      <c r="AM38">
        <v>377</v>
      </c>
      <c r="AN38" s="26">
        <v>11.422222222222222</v>
      </c>
      <c r="AO38">
        <v>19.43</v>
      </c>
      <c r="AP38" s="41">
        <v>0.5714285714285714</v>
      </c>
      <c r="AQ38">
        <v>67</v>
      </c>
      <c r="AR38">
        <v>68</v>
      </c>
      <c r="AS38">
        <v>68</v>
      </c>
      <c r="AT38">
        <v>50</v>
      </c>
      <c r="AU38">
        <v>51</v>
      </c>
      <c r="AV38">
        <v>36</v>
      </c>
      <c r="AW38">
        <v>47</v>
      </c>
      <c r="AX38">
        <v>19</v>
      </c>
      <c r="AY38">
        <v>2</v>
      </c>
      <c r="AZ38">
        <v>3</v>
      </c>
      <c r="BA38" s="42">
        <v>5</v>
      </c>
      <c r="BB38">
        <v>3.97</v>
      </c>
      <c r="BC38">
        <v>25.944400000000002</v>
      </c>
      <c r="BD38" s="20">
        <v>65.5</v>
      </c>
      <c r="BE38" s="20">
        <v>132.5</v>
      </c>
      <c r="BF38" s="20">
        <v>21.091449340726395</v>
      </c>
      <c r="BG38">
        <v>112</v>
      </c>
      <c r="BH38">
        <v>128</v>
      </c>
      <c r="BI38">
        <v>110</v>
      </c>
      <c r="BJ38" s="41">
        <v>0.50450450450450446</v>
      </c>
      <c r="BK38">
        <v>37</v>
      </c>
      <c r="BL38">
        <v>37</v>
      </c>
      <c r="BM38">
        <v>31</v>
      </c>
      <c r="BN38" s="42">
        <v>6</v>
      </c>
      <c r="BO38">
        <v>15</v>
      </c>
      <c r="BP38">
        <v>13</v>
      </c>
      <c r="BQ38">
        <v>10</v>
      </c>
      <c r="BR38">
        <v>18</v>
      </c>
      <c r="BS38" s="41">
        <v>6.9767441860465115E-2</v>
      </c>
      <c r="BT38">
        <v>6</v>
      </c>
      <c r="BU38">
        <v>8</v>
      </c>
      <c r="BV38" s="41">
        <v>0.42857142857142855</v>
      </c>
      <c r="BW38">
        <v>1</v>
      </c>
      <c r="BX38">
        <v>0</v>
      </c>
      <c r="BY38">
        <v>1</v>
      </c>
      <c r="BZ38">
        <v>3</v>
      </c>
      <c r="CA38">
        <v>4</v>
      </c>
      <c r="CB38">
        <v>5</v>
      </c>
      <c r="CC38">
        <v>2</v>
      </c>
      <c r="CD38">
        <v>1</v>
      </c>
      <c r="CE38">
        <v>2</v>
      </c>
      <c r="CF38">
        <v>2</v>
      </c>
      <c r="CG38">
        <v>4</v>
      </c>
      <c r="CH38">
        <v>5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1</v>
      </c>
      <c r="CZ38">
        <v>14</v>
      </c>
      <c r="DA38">
        <v>2</v>
      </c>
      <c r="DB38">
        <v>0</v>
      </c>
      <c r="DC38">
        <v>1</v>
      </c>
      <c r="DD38">
        <v>8</v>
      </c>
      <c r="DE38">
        <v>4</v>
      </c>
      <c r="DF38">
        <v>0</v>
      </c>
      <c r="DG38">
        <v>21</v>
      </c>
      <c r="DH38">
        <v>8</v>
      </c>
      <c r="DI38">
        <v>4</v>
      </c>
      <c r="DJ38">
        <v>8</v>
      </c>
      <c r="DK38">
        <v>8</v>
      </c>
      <c r="DL38">
        <v>0</v>
      </c>
      <c r="DM38">
        <v>4</v>
      </c>
      <c r="DN38">
        <v>4</v>
      </c>
      <c r="DO38">
        <v>0</v>
      </c>
      <c r="DP38" s="42">
        <v>-4</v>
      </c>
      <c r="DQ38" s="20">
        <v>-3.3090000000000002</v>
      </c>
      <c r="DR38">
        <v>8</v>
      </c>
      <c r="DS38">
        <v>0</v>
      </c>
      <c r="DT38">
        <v>0</v>
      </c>
      <c r="DU38">
        <v>0</v>
      </c>
      <c r="DV38">
        <v>0</v>
      </c>
      <c r="DW38">
        <v>416</v>
      </c>
      <c r="DX38">
        <v>341</v>
      </c>
      <c r="DY38">
        <v>307</v>
      </c>
      <c r="DZ38">
        <v>240</v>
      </c>
      <c r="EA38">
        <v>225</v>
      </c>
      <c r="EB38">
        <v>187</v>
      </c>
      <c r="EC38">
        <v>19.350000000000001</v>
      </c>
      <c r="ED38">
        <v>15.7</v>
      </c>
      <c r="EE38">
        <v>21</v>
      </c>
      <c r="EF38">
        <v>18</v>
      </c>
      <c r="EG38" s="41">
        <v>9.3333333333333338E-2</v>
      </c>
      <c r="EH38" s="43">
        <v>0.90374331550802145</v>
      </c>
      <c r="EI38" s="44">
        <v>0.99707664884135483</v>
      </c>
      <c r="EJ38">
        <v>418</v>
      </c>
      <c r="EK38">
        <v>340</v>
      </c>
      <c r="EL38">
        <v>309</v>
      </c>
      <c r="EM38">
        <v>238</v>
      </c>
      <c r="EN38">
        <v>227</v>
      </c>
      <c r="EO38">
        <v>186</v>
      </c>
      <c r="EP38">
        <v>21</v>
      </c>
      <c r="EQ38">
        <v>18</v>
      </c>
      <c r="ER38">
        <v>219</v>
      </c>
      <c r="ES38">
        <v>184</v>
      </c>
      <c r="ET38">
        <v>78</v>
      </c>
      <c r="EU38">
        <v>80</v>
      </c>
      <c r="EV38">
        <v>10</v>
      </c>
      <c r="EW38">
        <v>11</v>
      </c>
      <c r="EX38">
        <v>23</v>
      </c>
      <c r="EY38">
        <v>19</v>
      </c>
      <c r="EZ38">
        <v>0.60000000000000009</v>
      </c>
      <c r="FA38">
        <v>0.5</v>
      </c>
      <c r="FB38">
        <v>1.1000000000000001</v>
      </c>
      <c r="FC38" s="20">
        <v>13.9</v>
      </c>
      <c r="FD38" s="26">
        <v>0.4212121212121212</v>
      </c>
      <c r="FE38">
        <v>0.88160000000000005</v>
      </c>
      <c r="FF38">
        <v>0.06</v>
      </c>
      <c r="FG38">
        <v>-0.23</v>
      </c>
      <c r="FH38">
        <v>-0.18</v>
      </c>
      <c r="FL38" s="42">
        <v>71</v>
      </c>
      <c r="FM38" s="20">
        <v>5.875</v>
      </c>
      <c r="FN38" s="41">
        <v>3.7366142599999999E-2</v>
      </c>
      <c r="FO38" s="20">
        <v>10.4</v>
      </c>
      <c r="FP38" s="20">
        <v>11.338200000000001</v>
      </c>
      <c r="FQ38" s="20">
        <v>120.49982755418779</v>
      </c>
      <c r="FR38">
        <v>4</v>
      </c>
      <c r="FS38" t="s">
        <v>111</v>
      </c>
      <c r="FT38">
        <v>195</v>
      </c>
      <c r="FV38" t="s">
        <v>751</v>
      </c>
      <c r="FW38" s="45">
        <v>742500</v>
      </c>
      <c r="FX38" s="45">
        <v>692500</v>
      </c>
      <c r="FY38">
        <v>38</v>
      </c>
      <c r="FZ38">
        <v>4</v>
      </c>
      <c r="GA38">
        <v>10</v>
      </c>
      <c r="GB38">
        <v>14</v>
      </c>
      <c r="GC38">
        <v>1</v>
      </c>
      <c r="GD38">
        <v>16</v>
      </c>
      <c r="GE38">
        <v>40</v>
      </c>
      <c r="GF38">
        <v>421</v>
      </c>
      <c r="GG38">
        <v>0.7</v>
      </c>
      <c r="GH38">
        <v>0.5</v>
      </c>
      <c r="GI38">
        <v>1.1000000000000001</v>
      </c>
      <c r="GJ38" s="42">
        <v>10.4</v>
      </c>
    </row>
    <row r="39" spans="1:192" x14ac:dyDescent="0.45">
      <c r="A39" s="40">
        <v>32626</v>
      </c>
      <c r="B39" t="s">
        <v>1005</v>
      </c>
      <c r="C39" t="s">
        <v>282</v>
      </c>
      <c r="D39" t="s">
        <v>107</v>
      </c>
      <c r="E39" t="s">
        <v>107</v>
      </c>
      <c r="F39">
        <v>71</v>
      </c>
      <c r="G39">
        <v>192</v>
      </c>
      <c r="K39" t="s">
        <v>202</v>
      </c>
      <c r="L39">
        <v>2013</v>
      </c>
      <c r="M39">
        <v>28</v>
      </c>
      <c r="N39">
        <v>5</v>
      </c>
      <c r="O39">
        <v>8476822</v>
      </c>
      <c r="P39" t="s">
        <v>1006</v>
      </c>
      <c r="Q39" t="s">
        <v>1007</v>
      </c>
      <c r="R39" t="s">
        <v>1008</v>
      </c>
      <c r="S39" t="s">
        <v>1009</v>
      </c>
      <c r="T39" t="s">
        <v>710</v>
      </c>
      <c r="U39" t="s">
        <v>298</v>
      </c>
      <c r="V39">
        <v>69</v>
      </c>
      <c r="W39">
        <v>11</v>
      </c>
      <c r="X39">
        <v>8</v>
      </c>
      <c r="Y39">
        <v>5</v>
      </c>
      <c r="Z39">
        <v>19</v>
      </c>
      <c r="AA39">
        <v>14</v>
      </c>
      <c r="AB39">
        <v>44</v>
      </c>
      <c r="AC39" s="26">
        <v>0.27536231884057971</v>
      </c>
      <c r="AD39" s="20">
        <v>4.8703071672354952</v>
      </c>
      <c r="AE39" s="20">
        <v>7.843</v>
      </c>
      <c r="AF39">
        <v>-14</v>
      </c>
      <c r="AG39">
        <v>-6.9</v>
      </c>
      <c r="AH39">
        <v>17</v>
      </c>
      <c r="AI39">
        <v>1385</v>
      </c>
      <c r="AJ39">
        <v>54644</v>
      </c>
      <c r="AK39" s="20">
        <v>910.73333333333005</v>
      </c>
      <c r="AL39">
        <v>895.55</v>
      </c>
      <c r="AM39">
        <v>911</v>
      </c>
      <c r="AN39" s="26">
        <v>13.199033816425121</v>
      </c>
      <c r="AO39">
        <v>22.18</v>
      </c>
      <c r="AP39" s="41">
        <v>0.82608695652173914</v>
      </c>
      <c r="AQ39">
        <v>121</v>
      </c>
      <c r="AR39">
        <v>122</v>
      </c>
      <c r="AS39">
        <v>122</v>
      </c>
      <c r="AT39">
        <v>114</v>
      </c>
      <c r="AU39">
        <v>115</v>
      </c>
      <c r="AV39">
        <v>88</v>
      </c>
      <c r="AW39">
        <v>86</v>
      </c>
      <c r="AX39">
        <v>48</v>
      </c>
      <c r="AY39">
        <v>8</v>
      </c>
      <c r="AZ39">
        <v>9</v>
      </c>
      <c r="BA39" s="42">
        <v>17</v>
      </c>
      <c r="BB39">
        <v>11.23</v>
      </c>
      <c r="BC39">
        <v>31.238600000000002</v>
      </c>
      <c r="BD39" s="20">
        <v>133.80000000000001</v>
      </c>
      <c r="BE39" s="20">
        <v>254.8</v>
      </c>
      <c r="BF39" s="20">
        <v>17.071073641896042</v>
      </c>
      <c r="BG39">
        <v>221</v>
      </c>
      <c r="BH39">
        <v>252</v>
      </c>
      <c r="BI39">
        <v>621</v>
      </c>
      <c r="BJ39" s="41">
        <v>0.26247030878859856</v>
      </c>
      <c r="BK39">
        <v>137</v>
      </c>
      <c r="BL39">
        <v>136</v>
      </c>
      <c r="BM39">
        <v>92</v>
      </c>
      <c r="BN39" s="42">
        <v>44</v>
      </c>
      <c r="BO39">
        <v>27</v>
      </c>
      <c r="BP39">
        <v>10</v>
      </c>
      <c r="BQ39">
        <v>16</v>
      </c>
      <c r="BR39">
        <v>83</v>
      </c>
      <c r="BS39" s="41">
        <v>9.8809523809523805E-2</v>
      </c>
      <c r="BT39">
        <v>394</v>
      </c>
      <c r="BU39">
        <v>285</v>
      </c>
      <c r="BV39" s="41">
        <v>0.5802650957290133</v>
      </c>
      <c r="BW39">
        <v>231</v>
      </c>
      <c r="BX39">
        <v>167</v>
      </c>
      <c r="BY39">
        <v>85</v>
      </c>
      <c r="BZ39">
        <v>51</v>
      </c>
      <c r="CA39">
        <v>78</v>
      </c>
      <c r="CB39">
        <v>67</v>
      </c>
      <c r="CC39">
        <v>106</v>
      </c>
      <c r="CD39">
        <v>72</v>
      </c>
      <c r="CE39">
        <v>154</v>
      </c>
      <c r="CF39">
        <v>114</v>
      </c>
      <c r="CG39">
        <v>239</v>
      </c>
      <c r="CH39">
        <v>180</v>
      </c>
      <c r="CI39">
        <v>0</v>
      </c>
      <c r="CJ39">
        <v>0</v>
      </c>
      <c r="CK39">
        <v>1</v>
      </c>
      <c r="CL39">
        <v>2</v>
      </c>
      <c r="CM39">
        <v>2</v>
      </c>
      <c r="CN39">
        <v>0</v>
      </c>
      <c r="CO39">
        <v>0</v>
      </c>
      <c r="CP39">
        <v>2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8</v>
      </c>
      <c r="CW39">
        <v>0</v>
      </c>
      <c r="CX39">
        <v>0</v>
      </c>
      <c r="CY39">
        <v>2</v>
      </c>
      <c r="CZ39">
        <v>25</v>
      </c>
      <c r="DA39">
        <v>16</v>
      </c>
      <c r="DB39">
        <v>2</v>
      </c>
      <c r="DC39">
        <v>3</v>
      </c>
      <c r="DD39">
        <v>5</v>
      </c>
      <c r="DE39">
        <v>13</v>
      </c>
      <c r="DF39">
        <v>0</v>
      </c>
      <c r="DG39">
        <v>49</v>
      </c>
      <c r="DH39">
        <v>7</v>
      </c>
      <c r="DI39">
        <v>17</v>
      </c>
      <c r="DJ39">
        <v>6</v>
      </c>
      <c r="DK39">
        <v>5</v>
      </c>
      <c r="DL39">
        <v>1</v>
      </c>
      <c r="DM39">
        <v>15</v>
      </c>
      <c r="DN39">
        <v>14</v>
      </c>
      <c r="DO39">
        <v>1</v>
      </c>
      <c r="DP39" s="42">
        <v>10</v>
      </c>
      <c r="DQ39" s="20">
        <v>6.2910000000000004</v>
      </c>
      <c r="DR39">
        <v>6</v>
      </c>
      <c r="DS39">
        <v>1</v>
      </c>
      <c r="DT39">
        <v>0</v>
      </c>
      <c r="DU39">
        <v>0</v>
      </c>
      <c r="DV39">
        <v>0</v>
      </c>
      <c r="DW39">
        <v>608</v>
      </c>
      <c r="DX39">
        <v>1065</v>
      </c>
      <c r="DY39">
        <v>495</v>
      </c>
      <c r="DZ39">
        <v>757</v>
      </c>
      <c r="EA39">
        <v>345</v>
      </c>
      <c r="EB39">
        <v>532</v>
      </c>
      <c r="EC39">
        <v>31.59</v>
      </c>
      <c r="ED39">
        <v>53.74</v>
      </c>
      <c r="EE39">
        <v>23</v>
      </c>
      <c r="EF39">
        <v>60</v>
      </c>
      <c r="EG39" s="41">
        <v>6.6666666666666666E-2</v>
      </c>
      <c r="EH39" s="43">
        <v>0.88721804511278202</v>
      </c>
      <c r="EI39" s="44">
        <v>0.95388471177944867</v>
      </c>
      <c r="EJ39">
        <v>613</v>
      </c>
      <c r="EK39">
        <v>1088</v>
      </c>
      <c r="EL39">
        <v>499</v>
      </c>
      <c r="EM39">
        <v>772</v>
      </c>
      <c r="EN39">
        <v>348</v>
      </c>
      <c r="EO39">
        <v>544</v>
      </c>
      <c r="EP39">
        <v>23</v>
      </c>
      <c r="EQ39">
        <v>60</v>
      </c>
      <c r="ER39">
        <v>293</v>
      </c>
      <c r="ES39">
        <v>530</v>
      </c>
      <c r="ET39">
        <v>122</v>
      </c>
      <c r="EU39">
        <v>192</v>
      </c>
      <c r="EV39">
        <v>15</v>
      </c>
      <c r="EW39">
        <v>32</v>
      </c>
      <c r="EX39">
        <v>53</v>
      </c>
      <c r="EY39">
        <v>49</v>
      </c>
      <c r="EZ39">
        <v>0.5</v>
      </c>
      <c r="FA39">
        <v>0.60000000000000009</v>
      </c>
      <c r="FB39">
        <v>1.1000000000000001</v>
      </c>
      <c r="FC39" s="20">
        <v>15.62</v>
      </c>
      <c r="FD39" s="26">
        <v>0.22637681159420289</v>
      </c>
      <c r="FE39">
        <v>2.2353999999999998</v>
      </c>
      <c r="FF39">
        <v>0.24</v>
      </c>
      <c r="FG39">
        <v>-0.09</v>
      </c>
      <c r="FH39">
        <v>0.15</v>
      </c>
      <c r="FL39" s="42">
        <v>238</v>
      </c>
      <c r="FM39" s="20">
        <v>25.5</v>
      </c>
      <c r="FN39" s="41">
        <v>6.50371332E-2</v>
      </c>
      <c r="FO39" s="20">
        <v>17.3</v>
      </c>
      <c r="FP39" s="20">
        <v>20.258199999999999</v>
      </c>
      <c r="FQ39" s="20">
        <v>112.08754396739434</v>
      </c>
      <c r="FR39">
        <v>5</v>
      </c>
      <c r="FS39" t="s">
        <v>1010</v>
      </c>
      <c r="FT39">
        <v>217</v>
      </c>
      <c r="FV39" t="s">
        <v>711</v>
      </c>
      <c r="FW39" s="45">
        <v>2000000</v>
      </c>
      <c r="FX39" s="45">
        <v>1800000</v>
      </c>
      <c r="FY39">
        <v>362</v>
      </c>
      <c r="FZ39">
        <v>35</v>
      </c>
      <c r="GA39">
        <v>44</v>
      </c>
      <c r="GB39">
        <v>79</v>
      </c>
      <c r="GC39">
        <v>-23</v>
      </c>
      <c r="GD39">
        <v>145</v>
      </c>
      <c r="GE39">
        <v>410</v>
      </c>
      <c r="GF39">
        <v>5034</v>
      </c>
      <c r="GG39">
        <v>-1.6</v>
      </c>
      <c r="GH39">
        <v>5</v>
      </c>
      <c r="GI39">
        <v>3.4</v>
      </c>
      <c r="GJ39" s="42">
        <v>17.3</v>
      </c>
    </row>
    <row r="40" spans="1:192" x14ac:dyDescent="0.45">
      <c r="A40" s="40">
        <v>35683</v>
      </c>
      <c r="B40" t="s">
        <v>149</v>
      </c>
      <c r="C40" t="s">
        <v>150</v>
      </c>
      <c r="D40" t="s">
        <v>107</v>
      </c>
      <c r="E40" t="s">
        <v>107</v>
      </c>
      <c r="F40">
        <v>73</v>
      </c>
      <c r="G40">
        <v>175</v>
      </c>
      <c r="H40">
        <v>2015</v>
      </c>
      <c r="I40">
        <v>5</v>
      </c>
      <c r="J40">
        <v>148</v>
      </c>
      <c r="K40" t="s">
        <v>202</v>
      </c>
      <c r="L40">
        <v>2017</v>
      </c>
      <c r="M40">
        <v>20</v>
      </c>
      <c r="N40">
        <v>1</v>
      </c>
      <c r="O40">
        <v>8478873</v>
      </c>
      <c r="P40" t="s">
        <v>1011</v>
      </c>
      <c r="Q40" t="s">
        <v>1012</v>
      </c>
      <c r="R40" t="s">
        <v>1013</v>
      </c>
      <c r="S40" t="s">
        <v>1014</v>
      </c>
      <c r="T40" t="s">
        <v>710</v>
      </c>
      <c r="U40" t="s">
        <v>102</v>
      </c>
      <c r="V40">
        <v>2</v>
      </c>
      <c r="W40">
        <v>0</v>
      </c>
      <c r="X40">
        <v>0</v>
      </c>
      <c r="Y40">
        <v>0</v>
      </c>
      <c r="Z40">
        <v>0</v>
      </c>
      <c r="AA40">
        <v>35</v>
      </c>
      <c r="AB40">
        <v>69</v>
      </c>
      <c r="AC40" s="26">
        <v>0</v>
      </c>
      <c r="AD40" s="20">
        <v>0</v>
      </c>
      <c r="AE40" s="20">
        <v>0</v>
      </c>
      <c r="AF40">
        <v>0</v>
      </c>
      <c r="AG40">
        <v>-0.1</v>
      </c>
      <c r="AH40">
        <v>0</v>
      </c>
      <c r="AI40">
        <v>29</v>
      </c>
      <c r="AJ40">
        <v>1225</v>
      </c>
      <c r="AK40" s="20">
        <v>20.416666666666998</v>
      </c>
      <c r="AL40">
        <v>20.420000000000002</v>
      </c>
      <c r="AM40">
        <v>20</v>
      </c>
      <c r="AN40" s="26">
        <v>10.208333333333334</v>
      </c>
      <c r="AO40">
        <v>18.11</v>
      </c>
      <c r="AP40" s="41">
        <v>0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2</v>
      </c>
      <c r="AX40">
        <v>0</v>
      </c>
      <c r="AY40">
        <v>0</v>
      </c>
      <c r="AZ40">
        <v>0</v>
      </c>
      <c r="BA40" s="42">
        <v>0</v>
      </c>
      <c r="BB40">
        <v>0.21</v>
      </c>
      <c r="BC40">
        <v>26.333300000000001</v>
      </c>
      <c r="BD40" s="20">
        <v>0</v>
      </c>
      <c r="BE40" s="20">
        <v>3</v>
      </c>
      <c r="BF40" s="20">
        <v>8.8148873653281097</v>
      </c>
      <c r="BG40">
        <v>10</v>
      </c>
      <c r="BH40">
        <v>8</v>
      </c>
      <c r="BI40">
        <v>4</v>
      </c>
      <c r="BJ40" s="41">
        <v>0.7142857142857143</v>
      </c>
      <c r="BK40">
        <v>0</v>
      </c>
      <c r="BL40">
        <v>0</v>
      </c>
      <c r="BM40">
        <v>4</v>
      </c>
      <c r="BN40" s="42">
        <v>-4</v>
      </c>
      <c r="BO40">
        <v>0</v>
      </c>
      <c r="BP40">
        <v>0</v>
      </c>
      <c r="BQ40">
        <v>0</v>
      </c>
      <c r="BR40">
        <v>2</v>
      </c>
      <c r="BS40" s="41">
        <v>0.14285714285714285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s="42">
        <v>0</v>
      </c>
      <c r="DQ40" s="20">
        <v>-0.02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</v>
      </c>
      <c r="DX40">
        <v>16</v>
      </c>
      <c r="DY40">
        <v>7</v>
      </c>
      <c r="DZ40">
        <v>12</v>
      </c>
      <c r="EA40">
        <v>6</v>
      </c>
      <c r="EB40">
        <v>8</v>
      </c>
      <c r="EC40">
        <v>0.33</v>
      </c>
      <c r="ED40">
        <v>0.68</v>
      </c>
      <c r="EE40">
        <v>0</v>
      </c>
      <c r="EF40">
        <v>0</v>
      </c>
      <c r="EG40" s="41">
        <v>0</v>
      </c>
      <c r="EH40" s="43">
        <v>1</v>
      </c>
      <c r="EI40" s="44">
        <v>1</v>
      </c>
      <c r="EJ40">
        <v>11</v>
      </c>
      <c r="EK40">
        <v>16</v>
      </c>
      <c r="EL40">
        <v>7</v>
      </c>
      <c r="EM40">
        <v>12</v>
      </c>
      <c r="EN40">
        <v>6</v>
      </c>
      <c r="EO40">
        <v>8</v>
      </c>
      <c r="EP40">
        <v>0</v>
      </c>
      <c r="EQ40">
        <v>0</v>
      </c>
      <c r="ER40">
        <v>6</v>
      </c>
      <c r="ES40">
        <v>6</v>
      </c>
      <c r="ET40">
        <v>1</v>
      </c>
      <c r="EU40">
        <v>2</v>
      </c>
      <c r="EV40">
        <v>0</v>
      </c>
      <c r="EW40">
        <v>0</v>
      </c>
      <c r="EX40">
        <v>0</v>
      </c>
      <c r="EY40">
        <v>2</v>
      </c>
      <c r="EZ40">
        <v>-0.1</v>
      </c>
      <c r="FA40">
        <v>0</v>
      </c>
      <c r="FB40">
        <v>0</v>
      </c>
      <c r="FC40" s="20">
        <v>0.08</v>
      </c>
      <c r="FD40" s="26">
        <v>0.04</v>
      </c>
      <c r="FE40">
        <v>2.0000000000000001E-4</v>
      </c>
      <c r="FF40">
        <v>0</v>
      </c>
      <c r="FG40">
        <v>0</v>
      </c>
      <c r="FH40">
        <v>0</v>
      </c>
      <c r="FL40" s="42">
        <v>2</v>
      </c>
      <c r="FM40" s="20">
        <v>0</v>
      </c>
      <c r="FN40" s="41">
        <v>0</v>
      </c>
      <c r="FO40" s="20">
        <v>0</v>
      </c>
      <c r="FP40" s="20">
        <v>-4.0000000000000001E-3</v>
      </c>
      <c r="FQ40" s="20">
        <v>79.333986287952982</v>
      </c>
      <c r="FR40">
        <v>4</v>
      </c>
      <c r="FS40" t="s">
        <v>314</v>
      </c>
      <c r="FT40">
        <v>73</v>
      </c>
      <c r="FU40" t="s">
        <v>731</v>
      </c>
      <c r="FV40" t="s">
        <v>751</v>
      </c>
      <c r="FW40" s="45">
        <v>925000</v>
      </c>
      <c r="FX40" s="45">
        <v>925000</v>
      </c>
      <c r="FY40">
        <v>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3</v>
      </c>
      <c r="GF40">
        <v>20</v>
      </c>
      <c r="GG40">
        <v>-0.1</v>
      </c>
      <c r="GH40">
        <v>0</v>
      </c>
      <c r="GI40">
        <v>0</v>
      </c>
      <c r="GJ40" s="42">
        <v>0</v>
      </c>
    </row>
    <row r="41" spans="1:192" x14ac:dyDescent="0.45">
      <c r="A41" s="40">
        <v>33587</v>
      </c>
      <c r="B41" t="s">
        <v>1015</v>
      </c>
      <c r="C41" t="s">
        <v>126</v>
      </c>
      <c r="D41" t="s">
        <v>91</v>
      </c>
      <c r="E41" t="s">
        <v>91</v>
      </c>
      <c r="F41">
        <v>69</v>
      </c>
      <c r="G41">
        <v>172</v>
      </c>
      <c r="K41" t="s">
        <v>92</v>
      </c>
      <c r="L41">
        <v>2015</v>
      </c>
      <c r="M41">
        <v>26</v>
      </c>
      <c r="N41">
        <v>3</v>
      </c>
      <c r="O41">
        <v>8476826</v>
      </c>
      <c r="P41" t="s">
        <v>1016</v>
      </c>
      <c r="Q41" t="s">
        <v>1017</v>
      </c>
      <c r="R41" t="s">
        <v>1018</v>
      </c>
      <c r="S41" t="s">
        <v>1019</v>
      </c>
      <c r="T41" t="s">
        <v>716</v>
      </c>
      <c r="U41" t="s">
        <v>153</v>
      </c>
      <c r="V41">
        <v>82</v>
      </c>
      <c r="W41">
        <v>25</v>
      </c>
      <c r="X41">
        <v>39</v>
      </c>
      <c r="Y41">
        <v>23</v>
      </c>
      <c r="Z41">
        <v>64</v>
      </c>
      <c r="AA41">
        <v>4</v>
      </c>
      <c r="AB41">
        <v>36</v>
      </c>
      <c r="AC41" s="26">
        <v>0.78048780487804881</v>
      </c>
      <c r="AD41" s="20">
        <v>30.454545454545453</v>
      </c>
      <c r="AE41" s="20">
        <v>23.923999999999999</v>
      </c>
      <c r="AF41">
        <v>34</v>
      </c>
      <c r="AG41">
        <v>4</v>
      </c>
      <c r="AH41">
        <v>50</v>
      </c>
      <c r="AI41">
        <v>1688</v>
      </c>
      <c r="AJ41">
        <v>79497</v>
      </c>
      <c r="AK41" s="20">
        <v>1324.95</v>
      </c>
      <c r="AL41">
        <v>1324.95</v>
      </c>
      <c r="AM41">
        <v>1325</v>
      </c>
      <c r="AN41" s="26">
        <v>16.157926829268295</v>
      </c>
      <c r="AO41">
        <v>26.97</v>
      </c>
      <c r="AP41" s="41">
        <v>0.71111111111111114</v>
      </c>
      <c r="AQ41">
        <v>240</v>
      </c>
      <c r="AR41">
        <v>240</v>
      </c>
      <c r="AS41">
        <v>240</v>
      </c>
      <c r="AT41">
        <v>190</v>
      </c>
      <c r="AU41">
        <v>190</v>
      </c>
      <c r="AV41">
        <v>136</v>
      </c>
      <c r="AW41">
        <v>159</v>
      </c>
      <c r="AX41">
        <v>85</v>
      </c>
      <c r="AY41">
        <v>12</v>
      </c>
      <c r="AZ41">
        <v>17</v>
      </c>
      <c r="BA41" s="42">
        <v>29</v>
      </c>
      <c r="BB41">
        <v>17.28</v>
      </c>
      <c r="BC41">
        <v>26.220600000000001</v>
      </c>
      <c r="BD41" s="20">
        <v>331.4</v>
      </c>
      <c r="BE41" s="20">
        <v>571.4</v>
      </c>
      <c r="BF41" s="20">
        <v>25.875693422393297</v>
      </c>
      <c r="BG41">
        <v>378</v>
      </c>
      <c r="BH41">
        <v>439</v>
      </c>
      <c r="BI41">
        <v>429</v>
      </c>
      <c r="BJ41" s="41">
        <v>0.46840148698884759</v>
      </c>
      <c r="BK41">
        <v>57</v>
      </c>
      <c r="BL41">
        <v>57</v>
      </c>
      <c r="BM41">
        <v>127</v>
      </c>
      <c r="BN41" s="42">
        <v>-70</v>
      </c>
      <c r="BO41">
        <v>54</v>
      </c>
      <c r="BP41">
        <v>35</v>
      </c>
      <c r="BQ41">
        <v>52</v>
      </c>
      <c r="BR41">
        <v>42</v>
      </c>
      <c r="BS41" s="41">
        <v>4.4257112750263436E-2</v>
      </c>
      <c r="BT41">
        <v>158</v>
      </c>
      <c r="BU41">
        <v>206</v>
      </c>
      <c r="BV41" s="41">
        <v>0.43406593406593408</v>
      </c>
      <c r="BW41">
        <v>52</v>
      </c>
      <c r="BX41">
        <v>65</v>
      </c>
      <c r="BY41">
        <v>43</v>
      </c>
      <c r="BZ41">
        <v>61</v>
      </c>
      <c r="CA41">
        <v>63</v>
      </c>
      <c r="CB41">
        <v>80</v>
      </c>
      <c r="CC41">
        <v>58</v>
      </c>
      <c r="CD41">
        <v>71</v>
      </c>
      <c r="CE41">
        <v>42</v>
      </c>
      <c r="CF41">
        <v>69</v>
      </c>
      <c r="CG41">
        <v>88</v>
      </c>
      <c r="CH41">
        <v>109</v>
      </c>
      <c r="CI41">
        <v>0</v>
      </c>
      <c r="CJ41">
        <v>1</v>
      </c>
      <c r="CK41">
        <v>1</v>
      </c>
      <c r="CL41">
        <v>5</v>
      </c>
      <c r="CM41">
        <v>0</v>
      </c>
      <c r="CN41">
        <v>0</v>
      </c>
      <c r="CO41">
        <v>0</v>
      </c>
      <c r="CP41">
        <v>3</v>
      </c>
      <c r="CQ41">
        <v>2</v>
      </c>
      <c r="CR41">
        <v>2</v>
      </c>
      <c r="CS41">
        <v>1</v>
      </c>
      <c r="CT41">
        <v>3</v>
      </c>
      <c r="CU41">
        <v>0</v>
      </c>
      <c r="CV41">
        <v>14</v>
      </c>
      <c r="CW41">
        <v>0</v>
      </c>
      <c r="CX41">
        <v>6</v>
      </c>
      <c r="CY41">
        <v>11</v>
      </c>
      <c r="CZ41">
        <v>37</v>
      </c>
      <c r="DA41">
        <v>11</v>
      </c>
      <c r="DB41">
        <v>2</v>
      </c>
      <c r="DC41">
        <v>16</v>
      </c>
      <c r="DD41">
        <v>16</v>
      </c>
      <c r="DE41">
        <v>14</v>
      </c>
      <c r="DF41">
        <v>0</v>
      </c>
      <c r="DG41">
        <v>77</v>
      </c>
      <c r="DH41">
        <v>22</v>
      </c>
      <c r="DI41">
        <v>26</v>
      </c>
      <c r="DJ41">
        <v>21</v>
      </c>
      <c r="DK41">
        <v>20</v>
      </c>
      <c r="DL41">
        <v>1</v>
      </c>
      <c r="DM41">
        <v>25</v>
      </c>
      <c r="DN41">
        <v>23</v>
      </c>
      <c r="DO41">
        <v>2</v>
      </c>
      <c r="DP41" s="42">
        <v>4</v>
      </c>
      <c r="DQ41" s="20">
        <v>-3.2000000000000001E-2</v>
      </c>
      <c r="DR41">
        <v>20</v>
      </c>
      <c r="DS41">
        <v>2</v>
      </c>
      <c r="DT41">
        <v>0</v>
      </c>
      <c r="DU41">
        <v>0</v>
      </c>
      <c r="DV41">
        <v>0</v>
      </c>
      <c r="DW41">
        <v>1348</v>
      </c>
      <c r="DX41">
        <v>1179</v>
      </c>
      <c r="DY41">
        <v>994</v>
      </c>
      <c r="DZ41">
        <v>907</v>
      </c>
      <c r="EA41">
        <v>698</v>
      </c>
      <c r="EB41">
        <v>663</v>
      </c>
      <c r="EC41">
        <v>68.739999999999995</v>
      </c>
      <c r="ED41">
        <v>50.02</v>
      </c>
      <c r="EE41">
        <v>90</v>
      </c>
      <c r="EF41">
        <v>45</v>
      </c>
      <c r="EG41" s="41">
        <v>0.12893982808022922</v>
      </c>
      <c r="EH41" s="43">
        <v>0.9321266968325792</v>
      </c>
      <c r="EI41" s="44">
        <v>1.0610665249128084</v>
      </c>
      <c r="EJ41">
        <v>1350</v>
      </c>
      <c r="EK41">
        <v>1178</v>
      </c>
      <c r="EL41">
        <v>995</v>
      </c>
      <c r="EM41">
        <v>906</v>
      </c>
      <c r="EN41">
        <v>701</v>
      </c>
      <c r="EO41">
        <v>662</v>
      </c>
      <c r="EP41">
        <v>90</v>
      </c>
      <c r="EQ41">
        <v>45</v>
      </c>
      <c r="ER41">
        <v>728</v>
      </c>
      <c r="ES41">
        <v>582</v>
      </c>
      <c r="ET41">
        <v>279</v>
      </c>
      <c r="EU41">
        <v>204</v>
      </c>
      <c r="EV41">
        <v>56</v>
      </c>
      <c r="EW41">
        <v>21</v>
      </c>
      <c r="EX41">
        <v>87</v>
      </c>
      <c r="EY41">
        <v>95</v>
      </c>
      <c r="EZ41">
        <v>5.4</v>
      </c>
      <c r="FA41">
        <v>2.2999999999999998</v>
      </c>
      <c r="FB41">
        <v>7.7</v>
      </c>
      <c r="FC41" s="20">
        <v>63.87</v>
      </c>
      <c r="FD41" s="26">
        <v>0.77890243902439016</v>
      </c>
      <c r="FE41">
        <v>6.5948000000000002</v>
      </c>
      <c r="FF41">
        <v>1.77</v>
      </c>
      <c r="FG41">
        <v>0.33</v>
      </c>
      <c r="FH41">
        <v>2.1</v>
      </c>
      <c r="FI41">
        <v>1</v>
      </c>
      <c r="FJ41">
        <v>0</v>
      </c>
      <c r="FK41">
        <v>0</v>
      </c>
      <c r="FL41" s="42">
        <v>151</v>
      </c>
      <c r="FM41" s="20">
        <v>5.45</v>
      </c>
      <c r="FN41" s="41">
        <v>9.4339622600000006E-2</v>
      </c>
      <c r="FO41" s="20">
        <v>59</v>
      </c>
      <c r="FP41" s="20">
        <v>63.993600000000001</v>
      </c>
      <c r="FQ41" s="20">
        <v>114.43450696252688</v>
      </c>
      <c r="FV41" t="s">
        <v>711</v>
      </c>
      <c r="FW41" s="45">
        <v>1000000</v>
      </c>
      <c r="FX41" s="45">
        <v>1000000</v>
      </c>
      <c r="FY41">
        <v>104</v>
      </c>
      <c r="FZ41">
        <v>31</v>
      </c>
      <c r="GA41">
        <v>42</v>
      </c>
      <c r="GB41">
        <v>73</v>
      </c>
      <c r="GC41">
        <v>34</v>
      </c>
      <c r="GD41">
        <v>60</v>
      </c>
      <c r="GE41">
        <v>166</v>
      </c>
      <c r="GF41">
        <v>1647</v>
      </c>
      <c r="GG41">
        <v>6.2</v>
      </c>
      <c r="GH41">
        <v>2.7</v>
      </c>
      <c r="GI41">
        <v>8.9</v>
      </c>
      <c r="GJ41" s="42">
        <v>59</v>
      </c>
    </row>
    <row r="42" spans="1:192" x14ac:dyDescent="0.45">
      <c r="A42" s="40">
        <v>35256</v>
      </c>
      <c r="B42" t="s">
        <v>1020</v>
      </c>
      <c r="C42" t="s">
        <v>362</v>
      </c>
      <c r="D42" t="s">
        <v>107</v>
      </c>
      <c r="E42" t="s">
        <v>107</v>
      </c>
      <c r="F42">
        <v>71</v>
      </c>
      <c r="G42">
        <v>175</v>
      </c>
      <c r="H42">
        <v>2014</v>
      </c>
      <c r="I42">
        <v>5</v>
      </c>
      <c r="J42">
        <v>134</v>
      </c>
      <c r="K42" t="s">
        <v>92</v>
      </c>
      <c r="L42">
        <v>2017</v>
      </c>
      <c r="M42">
        <v>21</v>
      </c>
      <c r="N42">
        <v>1</v>
      </c>
      <c r="O42">
        <v>8478063</v>
      </c>
      <c r="P42" t="s">
        <v>1021</v>
      </c>
      <c r="Q42" t="s">
        <v>1022</v>
      </c>
      <c r="R42" t="s">
        <v>1023</v>
      </c>
      <c r="S42" t="s">
        <v>1024</v>
      </c>
      <c r="T42" t="s">
        <v>725</v>
      </c>
      <c r="U42" t="s">
        <v>253</v>
      </c>
      <c r="V42">
        <v>3</v>
      </c>
      <c r="W42">
        <v>0</v>
      </c>
      <c r="X42">
        <v>1</v>
      </c>
      <c r="Y42">
        <v>1</v>
      </c>
      <c r="Z42">
        <v>1</v>
      </c>
      <c r="AA42">
        <v>23</v>
      </c>
      <c r="AB42">
        <v>86</v>
      </c>
      <c r="AC42" s="26">
        <v>0.33333333333333331</v>
      </c>
      <c r="AD42" s="20">
        <v>0</v>
      </c>
      <c r="AE42" s="20">
        <v>0.29299999999999998</v>
      </c>
      <c r="AF42">
        <v>-1</v>
      </c>
      <c r="AG42">
        <v>1</v>
      </c>
      <c r="AH42">
        <v>0</v>
      </c>
      <c r="AI42">
        <v>37</v>
      </c>
      <c r="AJ42">
        <v>1623</v>
      </c>
      <c r="AK42" s="20">
        <v>27.05</v>
      </c>
      <c r="AL42">
        <v>27.05</v>
      </c>
      <c r="AM42">
        <v>27</v>
      </c>
      <c r="AN42" s="26">
        <v>9.0166666666666675</v>
      </c>
      <c r="AO42">
        <v>15.62</v>
      </c>
      <c r="AP42" s="41">
        <v>1</v>
      </c>
      <c r="AQ42">
        <v>6</v>
      </c>
      <c r="AR42">
        <v>6</v>
      </c>
      <c r="AS42">
        <v>6</v>
      </c>
      <c r="AT42">
        <v>4</v>
      </c>
      <c r="AU42">
        <v>4</v>
      </c>
      <c r="AV42">
        <v>4</v>
      </c>
      <c r="AW42">
        <v>3</v>
      </c>
      <c r="AX42">
        <v>2</v>
      </c>
      <c r="AY42">
        <v>0</v>
      </c>
      <c r="AZ42">
        <v>0</v>
      </c>
      <c r="BA42" s="42">
        <v>0</v>
      </c>
      <c r="BB42">
        <v>0.28000000000000003</v>
      </c>
      <c r="BC42">
        <v>27.25</v>
      </c>
      <c r="BD42" s="20">
        <v>30</v>
      </c>
      <c r="BE42" s="20">
        <v>36</v>
      </c>
      <c r="BF42" s="20">
        <v>79.852125693160815</v>
      </c>
      <c r="BG42">
        <v>6</v>
      </c>
      <c r="BH42">
        <v>7</v>
      </c>
      <c r="BI42">
        <v>13</v>
      </c>
      <c r="BJ42" s="41">
        <v>0.31578947368421051</v>
      </c>
      <c r="BK42">
        <v>0</v>
      </c>
      <c r="BL42">
        <v>0</v>
      </c>
      <c r="BM42">
        <v>4</v>
      </c>
      <c r="BN42" s="42">
        <v>-4</v>
      </c>
      <c r="BO42">
        <v>0</v>
      </c>
      <c r="BP42">
        <v>0</v>
      </c>
      <c r="BQ42">
        <v>3</v>
      </c>
      <c r="BR42">
        <v>2</v>
      </c>
      <c r="BS42" s="41">
        <v>0.11764705882352941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s="42">
        <v>0</v>
      </c>
      <c r="DQ42" s="20">
        <v>-2.9000000000000001E-2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30</v>
      </c>
      <c r="DX42">
        <v>26</v>
      </c>
      <c r="DY42">
        <v>23</v>
      </c>
      <c r="DZ42">
        <v>15</v>
      </c>
      <c r="EA42">
        <v>17</v>
      </c>
      <c r="EB42">
        <v>11</v>
      </c>
      <c r="EC42">
        <v>1.28</v>
      </c>
      <c r="ED42">
        <v>0.61</v>
      </c>
      <c r="EE42">
        <v>1</v>
      </c>
      <c r="EF42">
        <v>2</v>
      </c>
      <c r="EG42" s="41">
        <v>5.8823529411764705E-2</v>
      </c>
      <c r="EH42" s="43">
        <v>0.81818181818181812</v>
      </c>
      <c r="EI42" s="44">
        <v>0.87700534759358284</v>
      </c>
      <c r="EJ42">
        <v>30</v>
      </c>
      <c r="EK42">
        <v>26</v>
      </c>
      <c r="EL42">
        <v>23</v>
      </c>
      <c r="EM42">
        <v>15</v>
      </c>
      <c r="EN42">
        <v>17</v>
      </c>
      <c r="EO42">
        <v>11</v>
      </c>
      <c r="EP42">
        <v>1</v>
      </c>
      <c r="EQ42">
        <v>2</v>
      </c>
      <c r="ER42">
        <v>13</v>
      </c>
      <c r="ES42">
        <v>13</v>
      </c>
      <c r="ET42">
        <v>7</v>
      </c>
      <c r="EU42">
        <v>2</v>
      </c>
      <c r="EV42">
        <v>0</v>
      </c>
      <c r="EW42">
        <v>1</v>
      </c>
      <c r="EX42">
        <v>0</v>
      </c>
      <c r="EY42">
        <v>1</v>
      </c>
      <c r="EZ42">
        <v>0</v>
      </c>
      <c r="FA42">
        <v>0</v>
      </c>
      <c r="FB42">
        <v>0</v>
      </c>
      <c r="FC42" s="20">
        <v>1.1499999999999999</v>
      </c>
      <c r="FD42" s="26">
        <v>0.3833333333333333</v>
      </c>
      <c r="FE42">
        <v>1.6000000000000001E-3</v>
      </c>
      <c r="FF42">
        <v>0</v>
      </c>
      <c r="FG42">
        <v>0</v>
      </c>
      <c r="FH42">
        <v>0</v>
      </c>
      <c r="FL42" s="42">
        <v>2</v>
      </c>
      <c r="FM42" s="20">
        <v>0</v>
      </c>
      <c r="FN42" s="41">
        <v>0</v>
      </c>
      <c r="FO42" s="20">
        <v>1</v>
      </c>
      <c r="FP42" s="20">
        <v>0.99419999999999997</v>
      </c>
      <c r="FQ42" s="20">
        <v>124.21441774491682</v>
      </c>
      <c r="FV42" t="s">
        <v>751</v>
      </c>
      <c r="FW42" s="45">
        <v>925000</v>
      </c>
      <c r="FX42" s="45">
        <v>925000</v>
      </c>
      <c r="FY42">
        <v>3</v>
      </c>
      <c r="FZ42">
        <v>0</v>
      </c>
      <c r="GA42">
        <v>1</v>
      </c>
      <c r="GB42">
        <v>1</v>
      </c>
      <c r="GC42">
        <v>-1</v>
      </c>
      <c r="GD42">
        <v>0</v>
      </c>
      <c r="GE42">
        <v>4</v>
      </c>
      <c r="GF42">
        <v>27</v>
      </c>
      <c r="GG42">
        <v>0</v>
      </c>
      <c r="GH42">
        <v>0</v>
      </c>
      <c r="GI42">
        <v>0</v>
      </c>
      <c r="GJ42" s="42">
        <v>1</v>
      </c>
    </row>
    <row r="43" spans="1:192" x14ac:dyDescent="0.45">
      <c r="A43" s="40">
        <v>31853</v>
      </c>
      <c r="B43" t="s">
        <v>1028</v>
      </c>
      <c r="C43" t="s">
        <v>1029</v>
      </c>
      <c r="D43" t="s">
        <v>107</v>
      </c>
      <c r="E43" t="s">
        <v>107</v>
      </c>
      <c r="F43">
        <v>74</v>
      </c>
      <c r="G43">
        <v>209</v>
      </c>
      <c r="H43">
        <v>2005</v>
      </c>
      <c r="I43">
        <v>1</v>
      </c>
      <c r="J43">
        <v>2</v>
      </c>
      <c r="K43" t="s">
        <v>202</v>
      </c>
      <c r="L43">
        <v>2007</v>
      </c>
      <c r="M43">
        <v>30</v>
      </c>
      <c r="N43">
        <v>11</v>
      </c>
      <c r="O43">
        <v>8471676</v>
      </c>
      <c r="P43" t="s">
        <v>1030</v>
      </c>
      <c r="Q43" t="s">
        <v>1031</v>
      </c>
      <c r="R43" t="s">
        <v>390</v>
      </c>
      <c r="S43" t="s">
        <v>1032</v>
      </c>
      <c r="T43" t="s">
        <v>710</v>
      </c>
      <c r="U43" t="s">
        <v>110</v>
      </c>
      <c r="V43">
        <v>62</v>
      </c>
      <c r="W43">
        <v>11</v>
      </c>
      <c r="X43">
        <v>22</v>
      </c>
      <c r="Y43">
        <v>12</v>
      </c>
      <c r="Z43">
        <v>33</v>
      </c>
      <c r="AA43">
        <v>7</v>
      </c>
      <c r="AB43">
        <v>29</v>
      </c>
      <c r="AC43" s="26">
        <v>0.532258064516129</v>
      </c>
      <c r="AD43" s="20">
        <v>-10.742899850523166</v>
      </c>
      <c r="AE43" s="20">
        <v>11.975999999999999</v>
      </c>
      <c r="AF43">
        <v>-12</v>
      </c>
      <c r="AG43">
        <v>3.2</v>
      </c>
      <c r="AH43">
        <v>14</v>
      </c>
      <c r="AI43">
        <v>1301</v>
      </c>
      <c r="AJ43">
        <v>61163</v>
      </c>
      <c r="AK43" s="20">
        <v>1019.3833333333</v>
      </c>
      <c r="AL43">
        <v>1019.38</v>
      </c>
      <c r="AM43">
        <v>1019</v>
      </c>
      <c r="AN43" s="26">
        <v>16.441666666666666</v>
      </c>
      <c r="AO43">
        <v>27.35</v>
      </c>
      <c r="AP43" s="41">
        <v>0.6470588235294118</v>
      </c>
      <c r="AQ43">
        <v>236</v>
      </c>
      <c r="AR43">
        <v>236</v>
      </c>
      <c r="AS43">
        <v>236</v>
      </c>
      <c r="AT43">
        <v>166</v>
      </c>
      <c r="AU43">
        <v>166</v>
      </c>
      <c r="AV43">
        <v>112</v>
      </c>
      <c r="AW43">
        <v>120</v>
      </c>
      <c r="AX43">
        <v>51</v>
      </c>
      <c r="AY43">
        <v>7</v>
      </c>
      <c r="AZ43">
        <v>10</v>
      </c>
      <c r="BA43" s="42">
        <v>17</v>
      </c>
      <c r="BB43">
        <v>10.46</v>
      </c>
      <c r="BC43">
        <v>34.839300000000001</v>
      </c>
      <c r="BD43" s="20">
        <v>253.5</v>
      </c>
      <c r="BE43" s="20">
        <v>489.5</v>
      </c>
      <c r="BF43" s="20">
        <v>28.811630598991545</v>
      </c>
      <c r="BG43">
        <v>429</v>
      </c>
      <c r="BH43">
        <v>336</v>
      </c>
      <c r="BI43">
        <v>290</v>
      </c>
      <c r="BJ43" s="41">
        <v>0.59666203059805289</v>
      </c>
      <c r="BK43">
        <v>97</v>
      </c>
      <c r="BL43">
        <v>97</v>
      </c>
      <c r="BM43">
        <v>84</v>
      </c>
      <c r="BN43" s="42">
        <v>13</v>
      </c>
      <c r="BO43">
        <v>54</v>
      </c>
      <c r="BP43">
        <v>37</v>
      </c>
      <c r="BQ43">
        <v>24</v>
      </c>
      <c r="BR43">
        <v>52</v>
      </c>
      <c r="BS43" s="41">
        <v>7.2222222222222215E-2</v>
      </c>
      <c r="BT43">
        <v>12</v>
      </c>
      <c r="BU43">
        <v>10</v>
      </c>
      <c r="BV43" s="41">
        <v>0.54545454545454541</v>
      </c>
      <c r="BW43">
        <v>4</v>
      </c>
      <c r="BX43">
        <v>1</v>
      </c>
      <c r="BY43">
        <v>3</v>
      </c>
      <c r="BZ43">
        <v>1</v>
      </c>
      <c r="CA43">
        <v>5</v>
      </c>
      <c r="CB43">
        <v>8</v>
      </c>
      <c r="CC43">
        <v>6</v>
      </c>
      <c r="CD43">
        <v>2</v>
      </c>
      <c r="CE43">
        <v>3</v>
      </c>
      <c r="CF43">
        <v>3</v>
      </c>
      <c r="CG43">
        <v>8</v>
      </c>
      <c r="CH43">
        <v>7</v>
      </c>
      <c r="CI43">
        <v>0</v>
      </c>
      <c r="CJ43">
        <v>0</v>
      </c>
      <c r="CK43">
        <v>3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2</v>
      </c>
      <c r="CR43">
        <v>0</v>
      </c>
      <c r="CS43">
        <v>1</v>
      </c>
      <c r="CT43">
        <v>1</v>
      </c>
      <c r="CU43">
        <v>0</v>
      </c>
      <c r="CV43">
        <v>7</v>
      </c>
      <c r="CW43">
        <v>0</v>
      </c>
      <c r="CX43">
        <v>4</v>
      </c>
      <c r="CY43">
        <v>6</v>
      </c>
      <c r="CZ43">
        <v>44</v>
      </c>
      <c r="DA43">
        <v>9</v>
      </c>
      <c r="DB43">
        <v>4</v>
      </c>
      <c r="DC43">
        <v>3</v>
      </c>
      <c r="DD43">
        <v>16</v>
      </c>
      <c r="DE43">
        <v>11</v>
      </c>
      <c r="DF43">
        <v>2</v>
      </c>
      <c r="DG43">
        <v>67</v>
      </c>
      <c r="DH43">
        <v>7</v>
      </c>
      <c r="DI43">
        <v>12</v>
      </c>
      <c r="DJ43">
        <v>7</v>
      </c>
      <c r="DK43">
        <v>7</v>
      </c>
      <c r="DL43">
        <v>0</v>
      </c>
      <c r="DM43">
        <v>11</v>
      </c>
      <c r="DN43">
        <v>11</v>
      </c>
      <c r="DO43">
        <v>0</v>
      </c>
      <c r="DP43" s="42">
        <v>5</v>
      </c>
      <c r="DQ43" s="20">
        <v>3.7690000000000001</v>
      </c>
      <c r="DR43">
        <v>7</v>
      </c>
      <c r="DS43">
        <v>0</v>
      </c>
      <c r="DT43">
        <v>0</v>
      </c>
      <c r="DU43">
        <v>0</v>
      </c>
      <c r="DV43">
        <v>0</v>
      </c>
      <c r="DW43">
        <v>1106</v>
      </c>
      <c r="DX43">
        <v>911</v>
      </c>
      <c r="DY43">
        <v>787</v>
      </c>
      <c r="DZ43">
        <v>668</v>
      </c>
      <c r="EA43">
        <v>569</v>
      </c>
      <c r="EB43">
        <v>474</v>
      </c>
      <c r="EC43">
        <v>47.82</v>
      </c>
      <c r="ED43">
        <v>43.89</v>
      </c>
      <c r="EE43">
        <v>51</v>
      </c>
      <c r="EF43">
        <v>53</v>
      </c>
      <c r="EG43" s="41">
        <v>8.9630931458699478E-2</v>
      </c>
      <c r="EH43" s="43">
        <v>0.88818565400843885</v>
      </c>
      <c r="EI43" s="44">
        <v>0.97781658546713834</v>
      </c>
      <c r="EJ43">
        <v>1105</v>
      </c>
      <c r="EK43">
        <v>911</v>
      </c>
      <c r="EL43">
        <v>785</v>
      </c>
      <c r="EM43">
        <v>668</v>
      </c>
      <c r="EN43">
        <v>568</v>
      </c>
      <c r="EO43">
        <v>474</v>
      </c>
      <c r="EP43">
        <v>50</v>
      </c>
      <c r="EQ43">
        <v>53</v>
      </c>
      <c r="ER43">
        <v>513</v>
      </c>
      <c r="ES43">
        <v>436</v>
      </c>
      <c r="ET43">
        <v>201</v>
      </c>
      <c r="EU43">
        <v>170</v>
      </c>
      <c r="EV43">
        <v>26</v>
      </c>
      <c r="EW43">
        <v>27</v>
      </c>
      <c r="EX43">
        <v>48</v>
      </c>
      <c r="EY43">
        <v>66</v>
      </c>
      <c r="EZ43">
        <v>1.7000000000000002</v>
      </c>
      <c r="FA43">
        <v>0.7</v>
      </c>
      <c r="FB43">
        <v>2.4</v>
      </c>
      <c r="FC43" s="20">
        <v>30.37</v>
      </c>
      <c r="FD43" s="26">
        <v>0.48983870967741938</v>
      </c>
      <c r="FE43">
        <v>3.0524</v>
      </c>
      <c r="FF43">
        <v>0.04</v>
      </c>
      <c r="FG43">
        <v>-0.06</v>
      </c>
      <c r="FH43">
        <v>-0.02</v>
      </c>
      <c r="FI43">
        <v>4</v>
      </c>
      <c r="FJ43">
        <v>1</v>
      </c>
      <c r="FK43">
        <v>0</v>
      </c>
      <c r="FL43" s="42">
        <v>163</v>
      </c>
      <c r="FM43" s="20">
        <v>17.285714285714285</v>
      </c>
      <c r="FN43" s="41">
        <v>6.9944168700000003E-2</v>
      </c>
      <c r="FO43" s="20">
        <v>31.6</v>
      </c>
      <c r="FP43" s="20">
        <v>33.753799999999998</v>
      </c>
      <c r="FQ43" s="20">
        <v>118.71922148757088</v>
      </c>
      <c r="FR43">
        <v>14</v>
      </c>
      <c r="FS43" t="s">
        <v>558</v>
      </c>
      <c r="FT43">
        <v>1079</v>
      </c>
      <c r="FU43" t="s">
        <v>731</v>
      </c>
      <c r="FV43" t="s">
        <v>711</v>
      </c>
      <c r="FW43" s="45">
        <v>7250000</v>
      </c>
      <c r="FX43" s="45">
        <v>7250000</v>
      </c>
      <c r="FY43">
        <v>731</v>
      </c>
      <c r="FZ43">
        <v>234</v>
      </c>
      <c r="GA43">
        <v>271</v>
      </c>
      <c r="GB43">
        <v>505</v>
      </c>
      <c r="GC43">
        <v>28</v>
      </c>
      <c r="GD43">
        <v>386</v>
      </c>
      <c r="GE43">
        <v>1861</v>
      </c>
      <c r="GF43">
        <v>12585</v>
      </c>
      <c r="GG43">
        <v>46.1</v>
      </c>
      <c r="GH43">
        <v>14.2</v>
      </c>
      <c r="GI43">
        <v>60.4</v>
      </c>
      <c r="GJ43" s="42">
        <v>31.6</v>
      </c>
    </row>
    <row r="44" spans="1:192" x14ac:dyDescent="0.45">
      <c r="A44" s="40">
        <v>34377</v>
      </c>
      <c r="B44" t="s">
        <v>1036</v>
      </c>
      <c r="C44" t="s">
        <v>823</v>
      </c>
      <c r="D44" t="s">
        <v>107</v>
      </c>
      <c r="E44" t="s">
        <v>107</v>
      </c>
      <c r="F44">
        <v>73</v>
      </c>
      <c r="G44">
        <v>207</v>
      </c>
      <c r="H44">
        <v>2012</v>
      </c>
      <c r="I44">
        <v>1</v>
      </c>
      <c r="J44">
        <v>3</v>
      </c>
      <c r="K44" t="s">
        <v>92</v>
      </c>
      <c r="L44">
        <v>2012</v>
      </c>
      <c r="M44">
        <v>23</v>
      </c>
      <c r="N44">
        <v>6</v>
      </c>
      <c r="O44">
        <v>8476851</v>
      </c>
      <c r="P44" t="s">
        <v>1037</v>
      </c>
      <c r="Q44" t="s">
        <v>1038</v>
      </c>
      <c r="R44" t="s">
        <v>1039</v>
      </c>
      <c r="S44" t="s">
        <v>486</v>
      </c>
      <c r="T44" t="s">
        <v>725</v>
      </c>
      <c r="U44" t="s">
        <v>178</v>
      </c>
      <c r="V44">
        <v>82</v>
      </c>
      <c r="W44">
        <v>19</v>
      </c>
      <c r="X44">
        <v>32</v>
      </c>
      <c r="Y44">
        <v>16</v>
      </c>
      <c r="Z44">
        <v>51</v>
      </c>
      <c r="AA44">
        <v>2</v>
      </c>
      <c r="AB44">
        <v>3</v>
      </c>
      <c r="AC44" s="26">
        <v>0.62195121951219512</v>
      </c>
      <c r="AD44" s="20">
        <v>1.2142857142857153</v>
      </c>
      <c r="AE44" s="20">
        <v>19.567</v>
      </c>
      <c r="AF44">
        <v>-31</v>
      </c>
      <c r="AG44">
        <v>-5.4</v>
      </c>
      <c r="AH44">
        <v>22</v>
      </c>
      <c r="AI44">
        <v>1589</v>
      </c>
      <c r="AJ44">
        <v>79872</v>
      </c>
      <c r="AK44" s="20">
        <v>1331.2</v>
      </c>
      <c r="AL44">
        <v>1331.13</v>
      </c>
      <c r="AM44">
        <v>1331</v>
      </c>
      <c r="AN44" s="26">
        <v>16.234146341463415</v>
      </c>
      <c r="AO44">
        <v>26.86</v>
      </c>
      <c r="AP44" s="41">
        <v>0.76119402985074625</v>
      </c>
      <c r="AQ44">
        <v>382</v>
      </c>
      <c r="AR44">
        <v>382</v>
      </c>
      <c r="AS44">
        <v>382</v>
      </c>
      <c r="AT44">
        <v>283</v>
      </c>
      <c r="AU44">
        <v>283</v>
      </c>
      <c r="AV44">
        <v>213</v>
      </c>
      <c r="AW44">
        <v>197</v>
      </c>
      <c r="AX44">
        <v>76</v>
      </c>
      <c r="AY44">
        <v>9</v>
      </c>
      <c r="AZ44">
        <v>35</v>
      </c>
      <c r="BA44" s="42">
        <v>44</v>
      </c>
      <c r="BB44">
        <v>20.77</v>
      </c>
      <c r="BC44">
        <v>29.831</v>
      </c>
      <c r="BD44" s="20">
        <v>484.7</v>
      </c>
      <c r="BE44" s="20">
        <v>866.7</v>
      </c>
      <c r="BF44" s="20">
        <v>39.066056658628384</v>
      </c>
      <c r="BG44">
        <v>620</v>
      </c>
      <c r="BH44">
        <v>381</v>
      </c>
      <c r="BI44">
        <v>314</v>
      </c>
      <c r="BJ44" s="41">
        <v>0.6638115631691649</v>
      </c>
      <c r="BK44">
        <v>33</v>
      </c>
      <c r="BL44">
        <v>33</v>
      </c>
      <c r="BM44">
        <v>93</v>
      </c>
      <c r="BN44" s="42">
        <v>-60</v>
      </c>
      <c r="BO44">
        <v>70</v>
      </c>
      <c r="BP44">
        <v>56</v>
      </c>
      <c r="BQ44">
        <v>29</v>
      </c>
      <c r="BR44">
        <v>37</v>
      </c>
      <c r="BS44" s="41">
        <v>3.9487726787620067E-2</v>
      </c>
      <c r="BT44">
        <v>49</v>
      </c>
      <c r="BU44">
        <v>60</v>
      </c>
      <c r="BV44" s="41">
        <v>0.44954128440366975</v>
      </c>
      <c r="BW44">
        <v>7</v>
      </c>
      <c r="BX44">
        <v>7</v>
      </c>
      <c r="BY44">
        <v>17</v>
      </c>
      <c r="BZ44">
        <v>16</v>
      </c>
      <c r="CA44">
        <v>25</v>
      </c>
      <c r="CB44">
        <v>37</v>
      </c>
      <c r="CC44">
        <v>12</v>
      </c>
      <c r="CD44">
        <v>11</v>
      </c>
      <c r="CE44">
        <v>17</v>
      </c>
      <c r="CF44">
        <v>28</v>
      </c>
      <c r="CG44">
        <v>28</v>
      </c>
      <c r="CH44">
        <v>29</v>
      </c>
      <c r="CI44">
        <v>1</v>
      </c>
      <c r="CJ44">
        <v>0</v>
      </c>
      <c r="CK44">
        <v>1</v>
      </c>
      <c r="CL44">
        <v>2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2</v>
      </c>
      <c r="CT44">
        <v>1</v>
      </c>
      <c r="CU44">
        <v>0</v>
      </c>
      <c r="CV44">
        <v>14</v>
      </c>
      <c r="CW44">
        <v>0</v>
      </c>
      <c r="CX44">
        <v>4</v>
      </c>
      <c r="CY44">
        <v>7</v>
      </c>
      <c r="CZ44">
        <v>59</v>
      </c>
      <c r="DA44">
        <v>17</v>
      </c>
      <c r="DB44">
        <v>1</v>
      </c>
      <c r="DC44">
        <v>40</v>
      </c>
      <c r="DD44">
        <v>27</v>
      </c>
      <c r="DE44">
        <v>11</v>
      </c>
      <c r="DF44">
        <v>2</v>
      </c>
      <c r="DG44">
        <v>115</v>
      </c>
      <c r="DH44">
        <v>11</v>
      </c>
      <c r="DI44">
        <v>11</v>
      </c>
      <c r="DJ44">
        <v>10</v>
      </c>
      <c r="DK44">
        <v>10</v>
      </c>
      <c r="DL44">
        <v>0</v>
      </c>
      <c r="DM44">
        <v>10</v>
      </c>
      <c r="DN44">
        <v>10</v>
      </c>
      <c r="DO44">
        <v>0</v>
      </c>
      <c r="DP44" s="42">
        <v>0</v>
      </c>
      <c r="DQ44" s="20">
        <v>0.76600000000000001</v>
      </c>
      <c r="DR44">
        <v>11</v>
      </c>
      <c r="DS44">
        <v>0</v>
      </c>
      <c r="DT44">
        <v>0</v>
      </c>
      <c r="DU44">
        <v>0</v>
      </c>
      <c r="DV44">
        <v>0</v>
      </c>
      <c r="DW44">
        <v>1575</v>
      </c>
      <c r="DX44">
        <v>1210</v>
      </c>
      <c r="DY44">
        <v>1132</v>
      </c>
      <c r="DZ44">
        <v>900</v>
      </c>
      <c r="EA44">
        <v>828</v>
      </c>
      <c r="EB44">
        <v>641</v>
      </c>
      <c r="EC44">
        <v>82.29</v>
      </c>
      <c r="ED44">
        <v>62.68</v>
      </c>
      <c r="EE44">
        <v>67</v>
      </c>
      <c r="EF44">
        <v>61</v>
      </c>
      <c r="EG44" s="41">
        <v>8.0917874396135264E-2</v>
      </c>
      <c r="EH44" s="43">
        <v>0.90483619344773791</v>
      </c>
      <c r="EI44" s="44">
        <v>0.98575406784387321</v>
      </c>
      <c r="EJ44">
        <v>1573</v>
      </c>
      <c r="EK44">
        <v>1213</v>
      </c>
      <c r="EL44">
        <v>1131</v>
      </c>
      <c r="EM44">
        <v>905</v>
      </c>
      <c r="EN44">
        <v>826</v>
      </c>
      <c r="EO44">
        <v>646</v>
      </c>
      <c r="EP44">
        <v>67</v>
      </c>
      <c r="EQ44">
        <v>62</v>
      </c>
      <c r="ER44">
        <v>767</v>
      </c>
      <c r="ES44">
        <v>613</v>
      </c>
      <c r="ET44">
        <v>325</v>
      </c>
      <c r="EU44">
        <v>233</v>
      </c>
      <c r="EV44">
        <v>40</v>
      </c>
      <c r="EW44">
        <v>35</v>
      </c>
      <c r="EX44">
        <v>70</v>
      </c>
      <c r="EY44">
        <v>82</v>
      </c>
      <c r="EZ44">
        <v>3.7</v>
      </c>
      <c r="FA44">
        <v>0.5</v>
      </c>
      <c r="FB44">
        <v>4.2</v>
      </c>
      <c r="FC44" s="20">
        <v>47.27</v>
      </c>
      <c r="FD44" s="26">
        <v>0.57646341463414641</v>
      </c>
      <c r="FE44">
        <v>4.3421000000000003</v>
      </c>
      <c r="FF44">
        <v>0.4</v>
      </c>
      <c r="FG44">
        <v>-0.43</v>
      </c>
      <c r="FH44">
        <v>-0.04</v>
      </c>
      <c r="FI44">
        <v>2</v>
      </c>
      <c r="FJ44">
        <v>0</v>
      </c>
      <c r="FK44">
        <v>0</v>
      </c>
      <c r="FL44" s="42">
        <v>92</v>
      </c>
      <c r="FM44" s="20">
        <v>5.6363636363636367</v>
      </c>
      <c r="FN44" s="41">
        <v>0.1010638298</v>
      </c>
      <c r="FO44" s="20">
        <v>48.8</v>
      </c>
      <c r="FP44" s="20">
        <v>51.153199999999998</v>
      </c>
      <c r="FQ44" s="20">
        <v>125.53244236100154</v>
      </c>
      <c r="FV44" t="s">
        <v>711</v>
      </c>
      <c r="FW44" s="45">
        <v>4900000</v>
      </c>
      <c r="FX44" s="45">
        <v>4900000</v>
      </c>
      <c r="FY44">
        <v>418</v>
      </c>
      <c r="FZ44">
        <v>108</v>
      </c>
      <c r="GA44">
        <v>147</v>
      </c>
      <c r="GB44">
        <v>255</v>
      </c>
      <c r="GC44">
        <v>-34</v>
      </c>
      <c r="GD44">
        <v>151</v>
      </c>
      <c r="GE44">
        <v>870</v>
      </c>
      <c r="GF44">
        <v>6478</v>
      </c>
      <c r="GG44">
        <v>22.1</v>
      </c>
      <c r="GH44">
        <v>6.2</v>
      </c>
      <c r="GI44">
        <v>28.2</v>
      </c>
      <c r="GJ44" s="42">
        <v>48.8</v>
      </c>
    </row>
    <row r="45" spans="1:192" x14ac:dyDescent="0.45">
      <c r="A45" s="40">
        <v>34248</v>
      </c>
      <c r="B45" t="s">
        <v>1050</v>
      </c>
      <c r="D45" t="s">
        <v>156</v>
      </c>
      <c r="E45" t="s">
        <v>156</v>
      </c>
      <c r="F45">
        <v>71</v>
      </c>
      <c r="G45">
        <v>195</v>
      </c>
      <c r="H45">
        <v>2012</v>
      </c>
      <c r="I45">
        <v>1</v>
      </c>
      <c r="J45">
        <v>1</v>
      </c>
      <c r="K45" t="s">
        <v>92</v>
      </c>
      <c r="L45">
        <v>2012</v>
      </c>
      <c r="M45">
        <v>24</v>
      </c>
      <c r="N45">
        <v>6</v>
      </c>
      <c r="O45">
        <v>8476855</v>
      </c>
      <c r="P45" t="s">
        <v>1051</v>
      </c>
      <c r="Q45" t="s">
        <v>1052</v>
      </c>
      <c r="R45" t="s">
        <v>1053</v>
      </c>
      <c r="S45" t="s">
        <v>1054</v>
      </c>
      <c r="T45" t="s">
        <v>710</v>
      </c>
      <c r="U45" t="s">
        <v>135</v>
      </c>
      <c r="V45">
        <v>58</v>
      </c>
      <c r="W45">
        <v>9</v>
      </c>
      <c r="X45">
        <v>7</v>
      </c>
      <c r="Y45">
        <v>5</v>
      </c>
      <c r="Z45">
        <v>16</v>
      </c>
      <c r="AA45">
        <v>16</v>
      </c>
      <c r="AB45">
        <v>81</v>
      </c>
      <c r="AC45" s="26">
        <v>0.27586206896551724</v>
      </c>
      <c r="AD45" s="20">
        <v>-7.8356164383561655</v>
      </c>
      <c r="AE45" s="20">
        <v>6.61</v>
      </c>
      <c r="AF45">
        <v>2</v>
      </c>
      <c r="AG45">
        <v>-0.4</v>
      </c>
      <c r="AH45">
        <v>26</v>
      </c>
      <c r="AI45">
        <v>864</v>
      </c>
      <c r="AJ45">
        <v>37717</v>
      </c>
      <c r="AK45" s="20">
        <v>628.61666666666997</v>
      </c>
      <c r="AL45">
        <v>628.62</v>
      </c>
      <c r="AM45">
        <v>629</v>
      </c>
      <c r="AN45" s="26">
        <v>10.838218390804597</v>
      </c>
      <c r="AO45">
        <v>18.36</v>
      </c>
      <c r="AP45" s="41">
        <v>0.47058823529411764</v>
      </c>
      <c r="AQ45">
        <v>163</v>
      </c>
      <c r="AR45">
        <v>163</v>
      </c>
      <c r="AS45">
        <v>163</v>
      </c>
      <c r="AT45">
        <v>131</v>
      </c>
      <c r="AU45">
        <v>131</v>
      </c>
      <c r="AV45">
        <v>94</v>
      </c>
      <c r="AW45">
        <v>87</v>
      </c>
      <c r="AX45">
        <v>17</v>
      </c>
      <c r="AY45">
        <v>5</v>
      </c>
      <c r="AZ45">
        <v>10</v>
      </c>
      <c r="BA45" s="42">
        <v>15</v>
      </c>
      <c r="BB45">
        <v>7.77</v>
      </c>
      <c r="BC45">
        <v>33.712800000000001</v>
      </c>
      <c r="BD45" s="20">
        <v>89.3</v>
      </c>
      <c r="BE45" s="20">
        <v>252.3</v>
      </c>
      <c r="BF45" s="20">
        <v>24.081320988832683</v>
      </c>
      <c r="BG45">
        <v>224</v>
      </c>
      <c r="BH45">
        <v>179</v>
      </c>
      <c r="BI45">
        <v>145</v>
      </c>
      <c r="BJ45" s="41">
        <v>0.60704607046070458</v>
      </c>
      <c r="BK45">
        <v>60</v>
      </c>
      <c r="BL45">
        <v>60</v>
      </c>
      <c r="BM45">
        <v>34</v>
      </c>
      <c r="BN45" s="42">
        <v>26</v>
      </c>
      <c r="BO45">
        <v>37</v>
      </c>
      <c r="BP45">
        <v>16</v>
      </c>
      <c r="BQ45">
        <v>17</v>
      </c>
      <c r="BR45">
        <v>9</v>
      </c>
      <c r="BS45" s="41">
        <v>2.2499999999999999E-2</v>
      </c>
      <c r="BT45">
        <v>0</v>
      </c>
      <c r="BU45">
        <v>2</v>
      </c>
      <c r="BV45" s="41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2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2</v>
      </c>
      <c r="CS45">
        <v>4</v>
      </c>
      <c r="CT45">
        <v>0</v>
      </c>
      <c r="CU45">
        <v>0</v>
      </c>
      <c r="CV45">
        <v>2</v>
      </c>
      <c r="CW45">
        <v>0</v>
      </c>
      <c r="CX45">
        <v>2</v>
      </c>
      <c r="CY45">
        <v>1</v>
      </c>
      <c r="CZ45">
        <v>34</v>
      </c>
      <c r="DA45">
        <v>8</v>
      </c>
      <c r="DB45">
        <v>1</v>
      </c>
      <c r="DC45">
        <v>16</v>
      </c>
      <c r="DD45">
        <v>17</v>
      </c>
      <c r="DE45">
        <v>1</v>
      </c>
      <c r="DF45">
        <v>0</v>
      </c>
      <c r="DG45">
        <v>51</v>
      </c>
      <c r="DH45">
        <v>13</v>
      </c>
      <c r="DI45">
        <v>12</v>
      </c>
      <c r="DJ45">
        <v>14</v>
      </c>
      <c r="DK45">
        <v>14</v>
      </c>
      <c r="DL45">
        <v>0</v>
      </c>
      <c r="DM45">
        <v>12</v>
      </c>
      <c r="DN45">
        <v>12</v>
      </c>
      <c r="DO45">
        <v>0</v>
      </c>
      <c r="DP45" s="42">
        <v>-1</v>
      </c>
      <c r="DQ45" s="20">
        <v>-1.1320000000000001</v>
      </c>
      <c r="DR45">
        <v>13</v>
      </c>
      <c r="DS45">
        <v>0</v>
      </c>
      <c r="DT45">
        <v>0</v>
      </c>
      <c r="DU45">
        <v>0</v>
      </c>
      <c r="DV45">
        <v>0</v>
      </c>
      <c r="DW45">
        <v>593</v>
      </c>
      <c r="DX45">
        <v>510</v>
      </c>
      <c r="DY45">
        <v>443</v>
      </c>
      <c r="DZ45">
        <v>391</v>
      </c>
      <c r="EA45">
        <v>319</v>
      </c>
      <c r="EB45">
        <v>285</v>
      </c>
      <c r="EC45">
        <v>26.13</v>
      </c>
      <c r="ED45">
        <v>21.82</v>
      </c>
      <c r="EE45">
        <v>34</v>
      </c>
      <c r="EF45">
        <v>23</v>
      </c>
      <c r="EG45" s="41">
        <v>0.10658307210031348</v>
      </c>
      <c r="EH45" s="43">
        <v>0.91929824561403506</v>
      </c>
      <c r="EI45" s="44">
        <v>1.0258813177143487</v>
      </c>
      <c r="EJ45">
        <v>592</v>
      </c>
      <c r="EK45">
        <v>510</v>
      </c>
      <c r="EL45">
        <v>443</v>
      </c>
      <c r="EM45">
        <v>392</v>
      </c>
      <c r="EN45">
        <v>319</v>
      </c>
      <c r="EO45">
        <v>286</v>
      </c>
      <c r="EP45">
        <v>34</v>
      </c>
      <c r="EQ45">
        <v>23</v>
      </c>
      <c r="ER45">
        <v>284</v>
      </c>
      <c r="ES45">
        <v>233</v>
      </c>
      <c r="ET45">
        <v>97</v>
      </c>
      <c r="EU45">
        <v>87</v>
      </c>
      <c r="EV45">
        <v>14</v>
      </c>
      <c r="EW45">
        <v>14</v>
      </c>
      <c r="EX45">
        <v>52</v>
      </c>
      <c r="EY45">
        <v>52</v>
      </c>
      <c r="EZ45">
        <v>0.8</v>
      </c>
      <c r="FA45">
        <v>0.8</v>
      </c>
      <c r="FB45">
        <v>1.7000000000000002</v>
      </c>
      <c r="FC45" s="20">
        <v>18.079999999999998</v>
      </c>
      <c r="FD45" s="26">
        <v>0.31172413793103443</v>
      </c>
      <c r="FE45">
        <v>1.4058999999999999</v>
      </c>
      <c r="FF45">
        <v>0.05</v>
      </c>
      <c r="FG45">
        <v>0</v>
      </c>
      <c r="FH45">
        <v>0.05</v>
      </c>
      <c r="FL45" s="42">
        <v>95</v>
      </c>
      <c r="FM45" s="20">
        <v>5.9230769230769234</v>
      </c>
      <c r="FN45" s="41">
        <v>5.1724137900000001E-2</v>
      </c>
      <c r="FO45" s="20">
        <v>13.4</v>
      </c>
      <c r="FP45" s="20">
        <v>15.7736</v>
      </c>
      <c r="FQ45" s="20">
        <v>105.27822850052496</v>
      </c>
      <c r="FR45">
        <v>3</v>
      </c>
      <c r="FS45" t="s">
        <v>455</v>
      </c>
      <c r="FT45">
        <v>32</v>
      </c>
      <c r="FV45" t="s">
        <v>751</v>
      </c>
      <c r="FW45" s="45">
        <v>875000</v>
      </c>
      <c r="FX45" s="45">
        <v>875000</v>
      </c>
      <c r="FY45">
        <v>350</v>
      </c>
      <c r="FZ45">
        <v>62</v>
      </c>
      <c r="GA45">
        <v>74</v>
      </c>
      <c r="GB45">
        <v>136</v>
      </c>
      <c r="GC45">
        <v>-89</v>
      </c>
      <c r="GD45">
        <v>142</v>
      </c>
      <c r="GE45">
        <v>650</v>
      </c>
      <c r="GF45">
        <v>4759</v>
      </c>
      <c r="GG45">
        <v>8.6</v>
      </c>
      <c r="GH45">
        <v>2</v>
      </c>
      <c r="GI45">
        <v>10.7</v>
      </c>
      <c r="GJ45" s="42">
        <v>13.4</v>
      </c>
    </row>
    <row r="46" spans="1:192" x14ac:dyDescent="0.45">
      <c r="A46" s="40">
        <v>34235</v>
      </c>
      <c r="B46" t="s">
        <v>222</v>
      </c>
      <c r="D46" t="s">
        <v>223</v>
      </c>
      <c r="E46" t="s">
        <v>223</v>
      </c>
      <c r="F46">
        <v>71</v>
      </c>
      <c r="G46">
        <v>196</v>
      </c>
      <c r="H46">
        <v>2012</v>
      </c>
      <c r="I46">
        <v>2</v>
      </c>
      <c r="J46">
        <v>37</v>
      </c>
      <c r="K46" t="s">
        <v>202</v>
      </c>
      <c r="L46">
        <v>2016</v>
      </c>
      <c r="M46">
        <v>24</v>
      </c>
      <c r="N46">
        <v>2</v>
      </c>
      <c r="O46">
        <v>8476857</v>
      </c>
      <c r="P46" t="s">
        <v>1058</v>
      </c>
      <c r="Q46" t="s">
        <v>1059</v>
      </c>
      <c r="R46" t="s">
        <v>1060</v>
      </c>
      <c r="S46" t="s">
        <v>1061</v>
      </c>
      <c r="T46" t="s">
        <v>725</v>
      </c>
      <c r="U46" t="s">
        <v>1062</v>
      </c>
      <c r="V46">
        <v>53</v>
      </c>
      <c r="W46">
        <v>4</v>
      </c>
      <c r="X46">
        <v>12</v>
      </c>
      <c r="Y46">
        <v>7</v>
      </c>
      <c r="Z46">
        <v>16</v>
      </c>
      <c r="AA46">
        <v>0</v>
      </c>
      <c r="AB46">
        <v>0</v>
      </c>
      <c r="AC46" s="26">
        <v>0.30188679245283018</v>
      </c>
      <c r="AD46" s="20">
        <v>8.9333333333333336</v>
      </c>
      <c r="AE46" s="20">
        <v>5.641</v>
      </c>
      <c r="AF46">
        <v>9</v>
      </c>
      <c r="AG46">
        <v>-2.1</v>
      </c>
      <c r="AH46">
        <v>10</v>
      </c>
      <c r="AI46">
        <v>880</v>
      </c>
      <c r="AJ46">
        <v>38692</v>
      </c>
      <c r="AK46" s="20">
        <v>644.86666666666997</v>
      </c>
      <c r="AL46">
        <v>644.87</v>
      </c>
      <c r="AM46">
        <v>645</v>
      </c>
      <c r="AN46" s="26">
        <v>12.167295597484276</v>
      </c>
      <c r="AO46">
        <v>20.52</v>
      </c>
      <c r="AP46" s="41">
        <v>0.5</v>
      </c>
      <c r="AQ46">
        <v>125</v>
      </c>
      <c r="AR46">
        <v>125</v>
      </c>
      <c r="AS46">
        <v>125</v>
      </c>
      <c r="AT46">
        <v>101</v>
      </c>
      <c r="AU46">
        <v>101</v>
      </c>
      <c r="AV46">
        <v>70</v>
      </c>
      <c r="AW46">
        <v>70</v>
      </c>
      <c r="AX46">
        <v>29</v>
      </c>
      <c r="AY46">
        <v>5</v>
      </c>
      <c r="AZ46">
        <v>6</v>
      </c>
      <c r="BA46" s="42">
        <v>11</v>
      </c>
      <c r="BB46">
        <v>6.46</v>
      </c>
      <c r="BC46">
        <v>31.571400000000001</v>
      </c>
      <c r="BD46" s="20">
        <v>135.1</v>
      </c>
      <c r="BE46" s="20">
        <v>260.10000000000002</v>
      </c>
      <c r="BF46" s="20">
        <v>24.200226402220604</v>
      </c>
      <c r="BG46">
        <v>215</v>
      </c>
      <c r="BH46">
        <v>233</v>
      </c>
      <c r="BI46">
        <v>156</v>
      </c>
      <c r="BJ46" s="41">
        <v>0.57951482479784366</v>
      </c>
      <c r="BK46">
        <v>24</v>
      </c>
      <c r="BL46">
        <v>24</v>
      </c>
      <c r="BM46">
        <v>35</v>
      </c>
      <c r="BN46" s="42">
        <v>-11</v>
      </c>
      <c r="BO46">
        <v>31</v>
      </c>
      <c r="BP46">
        <v>20</v>
      </c>
      <c r="BQ46">
        <v>12</v>
      </c>
      <c r="BR46">
        <v>8</v>
      </c>
      <c r="BS46" s="41">
        <v>1.6842105263157894E-2</v>
      </c>
      <c r="BT46">
        <v>4</v>
      </c>
      <c r="BU46">
        <v>8</v>
      </c>
      <c r="BV46" s="41">
        <v>0.33333333333333331</v>
      </c>
      <c r="BW46">
        <v>0</v>
      </c>
      <c r="BX46">
        <v>1</v>
      </c>
      <c r="BY46">
        <v>2</v>
      </c>
      <c r="BZ46">
        <v>2</v>
      </c>
      <c r="CA46">
        <v>2</v>
      </c>
      <c r="CB46">
        <v>5</v>
      </c>
      <c r="CC46">
        <v>1</v>
      </c>
      <c r="CD46">
        <v>3</v>
      </c>
      <c r="CE46">
        <v>0</v>
      </c>
      <c r="CF46">
        <v>2</v>
      </c>
      <c r="CG46">
        <v>3</v>
      </c>
      <c r="CH46">
        <v>5</v>
      </c>
      <c r="CI46">
        <v>0</v>
      </c>
      <c r="CJ46">
        <v>0</v>
      </c>
      <c r="CK46">
        <v>2</v>
      </c>
      <c r="CL46">
        <v>3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2</v>
      </c>
      <c r="CW46">
        <v>0</v>
      </c>
      <c r="CX46">
        <v>0</v>
      </c>
      <c r="CY46">
        <v>3</v>
      </c>
      <c r="CZ46">
        <v>28</v>
      </c>
      <c r="DA46">
        <v>6</v>
      </c>
      <c r="DB46">
        <v>1</v>
      </c>
      <c r="DC46">
        <v>5</v>
      </c>
      <c r="DD46">
        <v>10</v>
      </c>
      <c r="DE46">
        <v>3</v>
      </c>
      <c r="DF46">
        <v>2</v>
      </c>
      <c r="DG46">
        <v>43</v>
      </c>
      <c r="DH46">
        <v>5</v>
      </c>
      <c r="DI46">
        <v>10</v>
      </c>
      <c r="DJ46">
        <v>5</v>
      </c>
      <c r="DK46">
        <v>5</v>
      </c>
      <c r="DL46">
        <v>0</v>
      </c>
      <c r="DM46">
        <v>10</v>
      </c>
      <c r="DN46">
        <v>10</v>
      </c>
      <c r="DO46">
        <v>0</v>
      </c>
      <c r="DP46" s="42">
        <v>5</v>
      </c>
      <c r="DQ46" s="20">
        <v>2.4089999999999998</v>
      </c>
      <c r="DR46">
        <v>5</v>
      </c>
      <c r="DS46">
        <v>0</v>
      </c>
      <c r="DT46">
        <v>0</v>
      </c>
      <c r="DU46">
        <v>0</v>
      </c>
      <c r="DV46">
        <v>0</v>
      </c>
      <c r="DW46">
        <v>547</v>
      </c>
      <c r="DX46">
        <v>619</v>
      </c>
      <c r="DY46">
        <v>419</v>
      </c>
      <c r="DZ46">
        <v>467</v>
      </c>
      <c r="EA46">
        <v>303</v>
      </c>
      <c r="EB46">
        <v>334</v>
      </c>
      <c r="EC46">
        <v>24.83</v>
      </c>
      <c r="ED46">
        <v>25.82</v>
      </c>
      <c r="EE46">
        <v>32</v>
      </c>
      <c r="EF46">
        <v>20</v>
      </c>
      <c r="EG46" s="41">
        <v>0.10561056105610561</v>
      </c>
      <c r="EH46" s="43">
        <v>0.94011976047904189</v>
      </c>
      <c r="EI46" s="44">
        <v>1.0457303215351474</v>
      </c>
      <c r="EJ46">
        <v>546</v>
      </c>
      <c r="EK46">
        <v>619</v>
      </c>
      <c r="EL46">
        <v>419</v>
      </c>
      <c r="EM46">
        <v>467</v>
      </c>
      <c r="EN46">
        <v>303</v>
      </c>
      <c r="EO46">
        <v>334</v>
      </c>
      <c r="EP46">
        <v>32</v>
      </c>
      <c r="EQ46">
        <v>20</v>
      </c>
      <c r="ER46">
        <v>261</v>
      </c>
      <c r="ES46">
        <v>314</v>
      </c>
      <c r="ET46">
        <v>103</v>
      </c>
      <c r="EU46">
        <v>117</v>
      </c>
      <c r="EV46">
        <v>19</v>
      </c>
      <c r="EW46">
        <v>9</v>
      </c>
      <c r="EX46">
        <v>42</v>
      </c>
      <c r="EY46">
        <v>42</v>
      </c>
      <c r="EZ46">
        <v>0.30000000000000004</v>
      </c>
      <c r="FA46">
        <v>1</v>
      </c>
      <c r="FB46">
        <v>1.3</v>
      </c>
      <c r="FC46" s="20">
        <v>14.66</v>
      </c>
      <c r="FD46" s="26">
        <v>0.27660377358490568</v>
      </c>
      <c r="FE46">
        <v>0.96510000000000007</v>
      </c>
      <c r="FF46">
        <v>0.15</v>
      </c>
      <c r="FG46">
        <v>0.1</v>
      </c>
      <c r="FH46">
        <v>0.25</v>
      </c>
      <c r="FL46" s="42">
        <v>42</v>
      </c>
      <c r="FM46" s="20">
        <v>7.2</v>
      </c>
      <c r="FN46" s="41">
        <v>6.2267823800000004E-2</v>
      </c>
      <c r="FO46" s="20">
        <v>15</v>
      </c>
      <c r="FP46" s="20">
        <v>16.4818</v>
      </c>
      <c r="FQ46" s="20">
        <v>108.48698187231535</v>
      </c>
      <c r="FV46" t="s">
        <v>751</v>
      </c>
      <c r="FW46" s="45">
        <v>650000</v>
      </c>
      <c r="FX46" s="45">
        <v>650000</v>
      </c>
      <c r="FY46">
        <v>68</v>
      </c>
      <c r="FZ46">
        <v>5</v>
      </c>
      <c r="GA46">
        <v>13</v>
      </c>
      <c r="GB46">
        <v>18</v>
      </c>
      <c r="GC46">
        <v>7</v>
      </c>
      <c r="GD46">
        <v>14</v>
      </c>
      <c r="GE46">
        <v>82</v>
      </c>
      <c r="GF46">
        <v>830</v>
      </c>
      <c r="GG46">
        <v>0.1</v>
      </c>
      <c r="GH46">
        <v>1.1000000000000001</v>
      </c>
      <c r="GI46">
        <v>1.2</v>
      </c>
      <c r="GJ46" s="42">
        <v>15</v>
      </c>
    </row>
    <row r="47" spans="1:192" x14ac:dyDescent="0.45">
      <c r="A47" s="40">
        <v>34251</v>
      </c>
      <c r="B47" t="s">
        <v>1063</v>
      </c>
      <c r="C47" t="s">
        <v>145</v>
      </c>
      <c r="D47" t="s">
        <v>91</v>
      </c>
      <c r="E47" t="s">
        <v>91</v>
      </c>
      <c r="F47">
        <v>72</v>
      </c>
      <c r="G47">
        <v>200</v>
      </c>
      <c r="H47">
        <v>2012</v>
      </c>
      <c r="I47">
        <v>2</v>
      </c>
      <c r="J47">
        <v>38</v>
      </c>
      <c r="K47" t="s">
        <v>92</v>
      </c>
      <c r="L47">
        <v>2015</v>
      </c>
      <c r="M47">
        <v>24</v>
      </c>
      <c r="N47">
        <v>3</v>
      </c>
      <c r="O47">
        <v>8476858</v>
      </c>
      <c r="P47" t="s">
        <v>1064</v>
      </c>
      <c r="Q47" t="s">
        <v>1065</v>
      </c>
      <c r="R47" t="s">
        <v>1066</v>
      </c>
      <c r="S47" t="s">
        <v>1067</v>
      </c>
      <c r="T47" t="s">
        <v>725</v>
      </c>
      <c r="U47" t="s">
        <v>343</v>
      </c>
      <c r="V47">
        <v>49</v>
      </c>
      <c r="W47">
        <v>5</v>
      </c>
      <c r="X47">
        <v>8</v>
      </c>
      <c r="Y47">
        <v>6</v>
      </c>
      <c r="Z47">
        <v>13</v>
      </c>
      <c r="AA47">
        <v>15</v>
      </c>
      <c r="AB47">
        <v>52</v>
      </c>
      <c r="AC47" s="26">
        <v>0.26530612244897961</v>
      </c>
      <c r="AD47" s="20">
        <v>-2.2727272727272734</v>
      </c>
      <c r="AE47" s="20">
        <v>4.8140000000000001</v>
      </c>
      <c r="AF47">
        <v>0</v>
      </c>
      <c r="AG47">
        <v>-0.5</v>
      </c>
      <c r="AH47">
        <v>17</v>
      </c>
      <c r="AI47">
        <v>734</v>
      </c>
      <c r="AJ47">
        <v>30876</v>
      </c>
      <c r="AK47" s="20">
        <v>514.6</v>
      </c>
      <c r="AL47">
        <v>514.6</v>
      </c>
      <c r="AM47">
        <v>515</v>
      </c>
      <c r="AN47" s="26">
        <v>10.502040816326531</v>
      </c>
      <c r="AO47">
        <v>17.88</v>
      </c>
      <c r="AP47" s="41">
        <v>0.59090909090909094</v>
      </c>
      <c r="AQ47">
        <v>123</v>
      </c>
      <c r="AR47">
        <v>123</v>
      </c>
      <c r="AS47">
        <v>123</v>
      </c>
      <c r="AT47">
        <v>95</v>
      </c>
      <c r="AU47">
        <v>95</v>
      </c>
      <c r="AV47">
        <v>64</v>
      </c>
      <c r="AW47">
        <v>48</v>
      </c>
      <c r="AX47">
        <v>18</v>
      </c>
      <c r="AY47">
        <v>4</v>
      </c>
      <c r="AZ47">
        <v>8</v>
      </c>
      <c r="BA47" s="42">
        <v>12</v>
      </c>
      <c r="BB47">
        <v>4.01</v>
      </c>
      <c r="BC47">
        <v>36.328099999999999</v>
      </c>
      <c r="BD47" s="20">
        <v>163.5</v>
      </c>
      <c r="BE47" s="20">
        <v>286.5</v>
      </c>
      <c r="BF47" s="20">
        <v>33.404586086280602</v>
      </c>
      <c r="BG47">
        <v>157</v>
      </c>
      <c r="BH47">
        <v>172</v>
      </c>
      <c r="BI47">
        <v>139</v>
      </c>
      <c r="BJ47" s="41">
        <v>0.53040540540540537</v>
      </c>
      <c r="BK47">
        <v>88</v>
      </c>
      <c r="BL47">
        <v>88</v>
      </c>
      <c r="BM47">
        <v>46</v>
      </c>
      <c r="BN47" s="42">
        <v>42</v>
      </c>
      <c r="BO47">
        <v>31</v>
      </c>
      <c r="BP47">
        <v>13</v>
      </c>
      <c r="BQ47">
        <v>16</v>
      </c>
      <c r="BR47">
        <v>14</v>
      </c>
      <c r="BS47" s="41">
        <v>3.9325842696629212E-2</v>
      </c>
      <c r="BT47">
        <v>0</v>
      </c>
      <c r="BU47">
        <v>1</v>
      </c>
      <c r="BV47" s="41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3</v>
      </c>
      <c r="CW47">
        <v>0</v>
      </c>
      <c r="CX47">
        <v>1</v>
      </c>
      <c r="CY47">
        <v>2</v>
      </c>
      <c r="CZ47">
        <v>28</v>
      </c>
      <c r="DA47">
        <v>1</v>
      </c>
      <c r="DB47">
        <v>0</v>
      </c>
      <c r="DC47">
        <v>4</v>
      </c>
      <c r="DD47">
        <v>23</v>
      </c>
      <c r="DE47">
        <v>2</v>
      </c>
      <c r="DF47">
        <v>1</v>
      </c>
      <c r="DG47">
        <v>33</v>
      </c>
      <c r="DH47">
        <v>7</v>
      </c>
      <c r="DI47">
        <v>3</v>
      </c>
      <c r="DJ47">
        <v>7</v>
      </c>
      <c r="DK47">
        <v>6</v>
      </c>
      <c r="DL47">
        <v>1</v>
      </c>
      <c r="DM47">
        <v>5</v>
      </c>
      <c r="DN47">
        <v>4</v>
      </c>
      <c r="DO47">
        <v>1</v>
      </c>
      <c r="DP47" s="42">
        <v>-4</v>
      </c>
      <c r="DQ47" s="20">
        <v>-3.5190000000000001</v>
      </c>
      <c r="DR47">
        <v>6</v>
      </c>
      <c r="DS47">
        <v>1</v>
      </c>
      <c r="DT47">
        <v>0</v>
      </c>
      <c r="DU47">
        <v>0</v>
      </c>
      <c r="DV47">
        <v>0</v>
      </c>
      <c r="DW47">
        <v>557</v>
      </c>
      <c r="DX47">
        <v>452</v>
      </c>
      <c r="DY47">
        <v>411</v>
      </c>
      <c r="DZ47">
        <v>342</v>
      </c>
      <c r="EA47">
        <v>290</v>
      </c>
      <c r="EB47">
        <v>239</v>
      </c>
      <c r="EC47">
        <v>22.7</v>
      </c>
      <c r="ED47">
        <v>21.44</v>
      </c>
      <c r="EE47">
        <v>22</v>
      </c>
      <c r="EF47">
        <v>21</v>
      </c>
      <c r="EG47" s="41">
        <v>7.586206896551724E-2</v>
      </c>
      <c r="EH47" s="43">
        <v>0.91213389121338917</v>
      </c>
      <c r="EI47" s="44">
        <v>0.98799596017890645</v>
      </c>
      <c r="EJ47">
        <v>556</v>
      </c>
      <c r="EK47">
        <v>453</v>
      </c>
      <c r="EL47">
        <v>409</v>
      </c>
      <c r="EM47">
        <v>343</v>
      </c>
      <c r="EN47">
        <v>288</v>
      </c>
      <c r="EO47">
        <v>240</v>
      </c>
      <c r="EP47">
        <v>22</v>
      </c>
      <c r="EQ47">
        <v>21</v>
      </c>
      <c r="ER47">
        <v>246</v>
      </c>
      <c r="ES47">
        <v>224</v>
      </c>
      <c r="ET47">
        <v>92</v>
      </c>
      <c r="EU47">
        <v>91</v>
      </c>
      <c r="EV47">
        <v>12</v>
      </c>
      <c r="EW47">
        <v>12</v>
      </c>
      <c r="EX47">
        <v>29</v>
      </c>
      <c r="EY47">
        <v>34</v>
      </c>
      <c r="EZ47">
        <v>0.4</v>
      </c>
      <c r="FA47">
        <v>0.7</v>
      </c>
      <c r="FB47">
        <v>1.1000000000000001</v>
      </c>
      <c r="FC47" s="20">
        <v>18.89</v>
      </c>
      <c r="FD47" s="26">
        <v>0.38551020408163267</v>
      </c>
      <c r="FE47">
        <v>1.1202000000000001</v>
      </c>
      <c r="FF47">
        <v>0.25</v>
      </c>
      <c r="FG47">
        <v>-0.21</v>
      </c>
      <c r="FH47">
        <v>0.04</v>
      </c>
      <c r="FI47">
        <v>1</v>
      </c>
      <c r="FJ47">
        <v>1</v>
      </c>
      <c r="FK47">
        <v>1</v>
      </c>
      <c r="FL47" s="42">
        <v>120</v>
      </c>
      <c r="FM47" s="20">
        <v>17.333333333333332</v>
      </c>
      <c r="FN47" s="41">
        <v>3.80333952E-2</v>
      </c>
      <c r="FO47" s="20">
        <v>11.3</v>
      </c>
      <c r="FP47" s="20">
        <v>12.296200000000001</v>
      </c>
      <c r="FQ47" s="20">
        <v>117.64477263894285</v>
      </c>
      <c r="FV47" t="s">
        <v>751</v>
      </c>
      <c r="FW47" s="45">
        <v>725000</v>
      </c>
      <c r="FX47" s="45">
        <v>725000</v>
      </c>
      <c r="FY47">
        <v>126</v>
      </c>
      <c r="FZ47">
        <v>13</v>
      </c>
      <c r="GA47">
        <v>24</v>
      </c>
      <c r="GB47">
        <v>37</v>
      </c>
      <c r="GC47">
        <v>-12</v>
      </c>
      <c r="GD47">
        <v>50</v>
      </c>
      <c r="GE47">
        <v>200</v>
      </c>
      <c r="GF47">
        <v>1542</v>
      </c>
      <c r="GG47">
        <v>1.1000000000000001</v>
      </c>
      <c r="GH47">
        <v>1.5</v>
      </c>
      <c r="GI47">
        <v>2.7</v>
      </c>
      <c r="GJ47" s="42">
        <v>11.3</v>
      </c>
    </row>
    <row r="48" spans="1:192" x14ac:dyDescent="0.45">
      <c r="A48" s="40">
        <v>34388</v>
      </c>
      <c r="B48" t="s">
        <v>393</v>
      </c>
      <c r="C48" t="s">
        <v>106</v>
      </c>
      <c r="D48" t="s">
        <v>107</v>
      </c>
      <c r="E48" t="s">
        <v>107</v>
      </c>
      <c r="F48">
        <v>74</v>
      </c>
      <c r="G48">
        <v>220</v>
      </c>
      <c r="H48">
        <v>2012</v>
      </c>
      <c r="I48">
        <v>1</v>
      </c>
      <c r="J48">
        <v>29</v>
      </c>
      <c r="K48" t="s">
        <v>92</v>
      </c>
      <c r="L48">
        <v>2012</v>
      </c>
      <c r="M48">
        <v>23</v>
      </c>
      <c r="N48">
        <v>4</v>
      </c>
      <c r="O48">
        <v>8476870</v>
      </c>
      <c r="P48" t="s">
        <v>1088</v>
      </c>
      <c r="Q48" t="s">
        <v>1089</v>
      </c>
      <c r="R48" t="s">
        <v>1090</v>
      </c>
      <c r="S48" t="s">
        <v>1091</v>
      </c>
      <c r="T48" t="s">
        <v>716</v>
      </c>
      <c r="U48" t="s">
        <v>917</v>
      </c>
      <c r="V48">
        <v>8</v>
      </c>
      <c r="W48">
        <v>0</v>
      </c>
      <c r="X48">
        <v>1</v>
      </c>
      <c r="Y48">
        <v>1</v>
      </c>
      <c r="Z48">
        <v>1</v>
      </c>
      <c r="AA48">
        <v>29</v>
      </c>
      <c r="AB48">
        <v>77</v>
      </c>
      <c r="AC48" s="26">
        <v>0.125</v>
      </c>
      <c r="AD48" s="20">
        <v>0.1428571428571429</v>
      </c>
      <c r="AE48" s="20">
        <v>0.30299999999999999</v>
      </c>
      <c r="AF48">
        <v>0</v>
      </c>
      <c r="AG48">
        <v>0</v>
      </c>
      <c r="AH48">
        <v>0</v>
      </c>
      <c r="AI48">
        <v>98</v>
      </c>
      <c r="AJ48">
        <v>3937</v>
      </c>
      <c r="AK48" s="20">
        <v>65.616666666667001</v>
      </c>
      <c r="AL48">
        <v>65.62</v>
      </c>
      <c r="AM48">
        <v>66</v>
      </c>
      <c r="AN48" s="26">
        <v>8.2020833333333325</v>
      </c>
      <c r="AO48">
        <v>14.12</v>
      </c>
      <c r="AP48" s="41">
        <v>1</v>
      </c>
      <c r="AQ48">
        <v>19</v>
      </c>
      <c r="AR48">
        <v>19</v>
      </c>
      <c r="AS48">
        <v>19</v>
      </c>
      <c r="AT48">
        <v>13</v>
      </c>
      <c r="AU48">
        <v>13</v>
      </c>
      <c r="AV48">
        <v>8</v>
      </c>
      <c r="AW48">
        <v>7</v>
      </c>
      <c r="AX48">
        <v>2</v>
      </c>
      <c r="AY48">
        <v>0</v>
      </c>
      <c r="AZ48">
        <v>1</v>
      </c>
      <c r="BA48" s="42">
        <v>1</v>
      </c>
      <c r="BB48">
        <v>0.46</v>
      </c>
      <c r="BC48">
        <v>39</v>
      </c>
      <c r="BD48" s="20">
        <v>70</v>
      </c>
      <c r="BE48" s="20">
        <v>89</v>
      </c>
      <c r="BF48" s="20">
        <v>81.377628771715933</v>
      </c>
      <c r="BG48">
        <v>34</v>
      </c>
      <c r="BH48">
        <v>17</v>
      </c>
      <c r="BI48">
        <v>20</v>
      </c>
      <c r="BJ48" s="41">
        <v>0.62962962962962965</v>
      </c>
      <c r="BK48">
        <v>8</v>
      </c>
      <c r="BL48">
        <v>8</v>
      </c>
      <c r="BM48">
        <v>10</v>
      </c>
      <c r="BN48" s="42">
        <v>-2</v>
      </c>
      <c r="BO48">
        <v>5</v>
      </c>
      <c r="BP48">
        <v>3</v>
      </c>
      <c r="BQ48">
        <v>5</v>
      </c>
      <c r="BR48">
        <v>1</v>
      </c>
      <c r="BS48" s="41">
        <v>2.5000000000000001E-2</v>
      </c>
      <c r="BT48">
        <v>1</v>
      </c>
      <c r="BU48">
        <v>1</v>
      </c>
      <c r="BV48" s="41">
        <v>0.5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4</v>
      </c>
      <c r="DA48">
        <v>0</v>
      </c>
      <c r="DB48">
        <v>0</v>
      </c>
      <c r="DC48">
        <v>2</v>
      </c>
      <c r="DD48">
        <v>1</v>
      </c>
      <c r="DE48">
        <v>0</v>
      </c>
      <c r="DF48">
        <v>0</v>
      </c>
      <c r="DG48">
        <v>5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0</v>
      </c>
      <c r="DP48" s="42">
        <v>2</v>
      </c>
      <c r="DQ48" s="20">
        <v>1.9410000000000001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72</v>
      </c>
      <c r="DX48">
        <v>53</v>
      </c>
      <c r="DY48">
        <v>49</v>
      </c>
      <c r="DZ48">
        <v>39</v>
      </c>
      <c r="EA48">
        <v>29</v>
      </c>
      <c r="EB48">
        <v>30</v>
      </c>
      <c r="EC48">
        <v>2.2800000000000002</v>
      </c>
      <c r="ED48">
        <v>2.0099999999999998</v>
      </c>
      <c r="EE48">
        <v>1</v>
      </c>
      <c r="EF48">
        <v>1</v>
      </c>
      <c r="EG48" s="41">
        <v>3.4482758620689655E-2</v>
      </c>
      <c r="EH48" s="43">
        <v>0.96666666666666667</v>
      </c>
      <c r="EI48" s="44">
        <v>1.0011494252873563</v>
      </c>
      <c r="EJ48">
        <v>71</v>
      </c>
      <c r="EK48">
        <v>53</v>
      </c>
      <c r="EL48">
        <v>48</v>
      </c>
      <c r="EM48">
        <v>39</v>
      </c>
      <c r="EN48">
        <v>29</v>
      </c>
      <c r="EO48">
        <v>30</v>
      </c>
      <c r="EP48">
        <v>1</v>
      </c>
      <c r="EQ48">
        <v>1</v>
      </c>
      <c r="ER48">
        <v>34</v>
      </c>
      <c r="ES48">
        <v>25</v>
      </c>
      <c r="ET48">
        <v>13</v>
      </c>
      <c r="EU48">
        <v>11</v>
      </c>
      <c r="EV48">
        <v>0</v>
      </c>
      <c r="EW48">
        <v>1</v>
      </c>
      <c r="EX48">
        <v>1</v>
      </c>
      <c r="EY48">
        <v>5</v>
      </c>
      <c r="EZ48">
        <v>-0.1</v>
      </c>
      <c r="FA48">
        <v>0.1</v>
      </c>
      <c r="FB48">
        <v>0</v>
      </c>
      <c r="FC48" s="20">
        <v>2.5</v>
      </c>
      <c r="FD48" s="26">
        <v>0.3125</v>
      </c>
      <c r="FE48">
        <v>7.0000000000000001E-3</v>
      </c>
      <c r="FF48">
        <v>0</v>
      </c>
      <c r="FG48">
        <v>0</v>
      </c>
      <c r="FH48">
        <v>0</v>
      </c>
      <c r="FL48" s="42">
        <v>9</v>
      </c>
      <c r="FM48" s="20">
        <v>0</v>
      </c>
      <c r="FN48" s="41">
        <v>0</v>
      </c>
      <c r="FO48" s="20">
        <v>1</v>
      </c>
      <c r="FP48" s="20">
        <v>1.3881999999999999</v>
      </c>
      <c r="FQ48" s="20">
        <v>114.2944224321853</v>
      </c>
      <c r="FV48" t="s">
        <v>751</v>
      </c>
      <c r="FW48" s="45">
        <v>650000</v>
      </c>
      <c r="FX48" s="45">
        <v>650000</v>
      </c>
      <c r="FY48">
        <v>64</v>
      </c>
      <c r="FZ48">
        <v>3</v>
      </c>
      <c r="GA48">
        <v>4</v>
      </c>
      <c r="GB48">
        <v>7</v>
      </c>
      <c r="GC48">
        <v>-14</v>
      </c>
      <c r="GD48">
        <v>27</v>
      </c>
      <c r="GE48">
        <v>65</v>
      </c>
      <c r="GF48">
        <v>634</v>
      </c>
      <c r="GG48">
        <v>-0.60000000000000009</v>
      </c>
      <c r="GH48">
        <v>0.30000000000000004</v>
      </c>
      <c r="GI48">
        <v>-0.4</v>
      </c>
      <c r="GJ48" s="42">
        <v>1</v>
      </c>
    </row>
    <row r="49" spans="1:192" x14ac:dyDescent="0.45">
      <c r="A49" s="40">
        <v>33826</v>
      </c>
      <c r="B49" t="s">
        <v>1078</v>
      </c>
      <c r="C49" t="s">
        <v>145</v>
      </c>
      <c r="D49" t="s">
        <v>91</v>
      </c>
      <c r="E49" t="s">
        <v>91</v>
      </c>
      <c r="F49">
        <v>73</v>
      </c>
      <c r="G49">
        <v>201</v>
      </c>
      <c r="H49">
        <v>2012</v>
      </c>
      <c r="I49">
        <v>1</v>
      </c>
      <c r="J49">
        <v>30</v>
      </c>
      <c r="K49" t="s">
        <v>92</v>
      </c>
      <c r="L49">
        <v>2013</v>
      </c>
      <c r="M49">
        <v>25</v>
      </c>
      <c r="N49">
        <v>5</v>
      </c>
      <c r="O49">
        <v>8476871</v>
      </c>
      <c r="P49" t="s">
        <v>1092</v>
      </c>
      <c r="Q49" t="s">
        <v>1093</v>
      </c>
      <c r="R49" t="s">
        <v>1094</v>
      </c>
      <c r="S49" t="s">
        <v>1095</v>
      </c>
      <c r="T49" t="s">
        <v>725</v>
      </c>
      <c r="U49" t="s">
        <v>172</v>
      </c>
      <c r="V49">
        <v>82</v>
      </c>
      <c r="W49">
        <v>15</v>
      </c>
      <c r="X49">
        <v>25</v>
      </c>
      <c r="Y49">
        <v>13</v>
      </c>
      <c r="Z49">
        <v>40</v>
      </c>
      <c r="AA49">
        <v>6</v>
      </c>
      <c r="AB49">
        <v>52</v>
      </c>
      <c r="AC49" s="26">
        <v>0.48780487804878048</v>
      </c>
      <c r="AD49" s="20">
        <v>2.6283185840707972</v>
      </c>
      <c r="AE49" s="20">
        <v>14.888</v>
      </c>
      <c r="AF49">
        <v>11</v>
      </c>
      <c r="AG49">
        <v>-0.7</v>
      </c>
      <c r="AH49">
        <v>27</v>
      </c>
      <c r="AI49">
        <v>1858</v>
      </c>
      <c r="AJ49">
        <v>78561</v>
      </c>
      <c r="AK49" s="20">
        <v>1309.3499999999999</v>
      </c>
      <c r="AL49">
        <v>1308.8499999999999</v>
      </c>
      <c r="AM49">
        <v>1309</v>
      </c>
      <c r="AN49" s="26">
        <v>15.967682926829267</v>
      </c>
      <c r="AO49">
        <v>26.48</v>
      </c>
      <c r="AP49" s="41">
        <v>0.50632911392405067</v>
      </c>
      <c r="AQ49">
        <v>319</v>
      </c>
      <c r="AR49">
        <v>319</v>
      </c>
      <c r="AS49">
        <v>319</v>
      </c>
      <c r="AT49">
        <v>263</v>
      </c>
      <c r="AU49">
        <v>263</v>
      </c>
      <c r="AV49">
        <v>180</v>
      </c>
      <c r="AW49">
        <v>183</v>
      </c>
      <c r="AX49">
        <v>82</v>
      </c>
      <c r="AY49">
        <v>11</v>
      </c>
      <c r="AZ49">
        <v>23</v>
      </c>
      <c r="BA49" s="42">
        <v>34</v>
      </c>
      <c r="BB49">
        <v>23.11</v>
      </c>
      <c r="BC49">
        <v>30.772200000000002</v>
      </c>
      <c r="BD49" s="20">
        <v>166.2</v>
      </c>
      <c r="BE49" s="20">
        <v>485.2</v>
      </c>
      <c r="BF49" s="20">
        <v>22.242426557665127</v>
      </c>
      <c r="BG49">
        <v>501</v>
      </c>
      <c r="BH49">
        <v>447</v>
      </c>
      <c r="BI49">
        <v>348</v>
      </c>
      <c r="BJ49" s="41">
        <v>0.59010600706713778</v>
      </c>
      <c r="BK49">
        <v>116</v>
      </c>
      <c r="BL49">
        <v>116</v>
      </c>
      <c r="BM49">
        <v>98</v>
      </c>
      <c r="BN49" s="42">
        <v>18</v>
      </c>
      <c r="BO49">
        <v>83</v>
      </c>
      <c r="BP49">
        <v>39</v>
      </c>
      <c r="BQ49">
        <v>25</v>
      </c>
      <c r="BR49">
        <v>36</v>
      </c>
      <c r="BS49" s="41">
        <v>3.614457831325301E-2</v>
      </c>
      <c r="BT49">
        <v>36</v>
      </c>
      <c r="BU49">
        <v>37</v>
      </c>
      <c r="BV49" s="41">
        <v>0.49315068493150682</v>
      </c>
      <c r="BW49">
        <v>9</v>
      </c>
      <c r="BX49">
        <v>6</v>
      </c>
      <c r="BY49">
        <v>6</v>
      </c>
      <c r="BZ49">
        <v>8</v>
      </c>
      <c r="CA49">
        <v>21</v>
      </c>
      <c r="CB49">
        <v>23</v>
      </c>
      <c r="CC49">
        <v>10</v>
      </c>
      <c r="CD49">
        <v>11</v>
      </c>
      <c r="CE49">
        <v>9</v>
      </c>
      <c r="CF49">
        <v>7</v>
      </c>
      <c r="CG49">
        <v>23</v>
      </c>
      <c r="CH49">
        <v>27</v>
      </c>
      <c r="CI49">
        <v>0</v>
      </c>
      <c r="CJ49">
        <v>2</v>
      </c>
      <c r="CK49">
        <v>3</v>
      </c>
      <c r="CL49">
        <v>4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3</v>
      </c>
      <c r="CT49">
        <v>3</v>
      </c>
      <c r="CU49">
        <v>0</v>
      </c>
      <c r="CV49">
        <v>7</v>
      </c>
      <c r="CW49">
        <v>0</v>
      </c>
      <c r="CX49">
        <v>1</v>
      </c>
      <c r="CY49">
        <v>4</v>
      </c>
      <c r="CZ49">
        <v>78</v>
      </c>
      <c r="DA49">
        <v>10</v>
      </c>
      <c r="DB49">
        <v>2</v>
      </c>
      <c r="DC49">
        <v>13</v>
      </c>
      <c r="DD49">
        <v>38</v>
      </c>
      <c r="DE49">
        <v>9</v>
      </c>
      <c r="DF49">
        <v>1</v>
      </c>
      <c r="DG49">
        <v>107</v>
      </c>
      <c r="DH49">
        <v>12</v>
      </c>
      <c r="DI49">
        <v>29</v>
      </c>
      <c r="DJ49">
        <v>12</v>
      </c>
      <c r="DK49">
        <v>11</v>
      </c>
      <c r="DL49">
        <v>1</v>
      </c>
      <c r="DM49">
        <v>30</v>
      </c>
      <c r="DN49">
        <v>29</v>
      </c>
      <c r="DO49">
        <v>1</v>
      </c>
      <c r="DP49" s="42">
        <v>17</v>
      </c>
      <c r="DQ49" s="20">
        <v>15.002000000000001</v>
      </c>
      <c r="DR49">
        <v>11</v>
      </c>
      <c r="DS49">
        <v>1</v>
      </c>
      <c r="DT49">
        <v>0</v>
      </c>
      <c r="DU49">
        <v>0</v>
      </c>
      <c r="DV49">
        <v>0</v>
      </c>
      <c r="DW49">
        <v>1414</v>
      </c>
      <c r="DX49">
        <v>1248</v>
      </c>
      <c r="DY49">
        <v>1060</v>
      </c>
      <c r="DZ49">
        <v>960</v>
      </c>
      <c r="EA49">
        <v>751</v>
      </c>
      <c r="EB49">
        <v>694</v>
      </c>
      <c r="EC49">
        <v>68.64</v>
      </c>
      <c r="ED49">
        <v>66.819999999999993</v>
      </c>
      <c r="EE49">
        <v>79</v>
      </c>
      <c r="EF49">
        <v>62</v>
      </c>
      <c r="EG49" s="41">
        <v>0.1051930758988016</v>
      </c>
      <c r="EH49" s="43">
        <v>0.91066282420749278</v>
      </c>
      <c r="EI49" s="44">
        <v>1.0158559001062943</v>
      </c>
      <c r="EJ49">
        <v>1420</v>
      </c>
      <c r="EK49">
        <v>1249</v>
      </c>
      <c r="EL49">
        <v>1065</v>
      </c>
      <c r="EM49">
        <v>961</v>
      </c>
      <c r="EN49">
        <v>755</v>
      </c>
      <c r="EO49">
        <v>695</v>
      </c>
      <c r="EP49">
        <v>79</v>
      </c>
      <c r="EQ49">
        <v>62</v>
      </c>
      <c r="ER49">
        <v>662</v>
      </c>
      <c r="ES49">
        <v>632</v>
      </c>
      <c r="ET49">
        <v>235</v>
      </c>
      <c r="EU49">
        <v>251</v>
      </c>
      <c r="EV49">
        <v>42</v>
      </c>
      <c r="EW49">
        <v>33</v>
      </c>
      <c r="EX49">
        <v>71</v>
      </c>
      <c r="EY49">
        <v>92</v>
      </c>
      <c r="EZ49">
        <v>2</v>
      </c>
      <c r="FA49">
        <v>2.1</v>
      </c>
      <c r="FB49">
        <v>4</v>
      </c>
      <c r="FC49" s="20">
        <v>49.99</v>
      </c>
      <c r="FD49" s="26">
        <v>0.6096341463414634</v>
      </c>
      <c r="FE49">
        <v>3.6653000000000002</v>
      </c>
      <c r="FF49">
        <v>0.9</v>
      </c>
      <c r="FG49">
        <v>0.03</v>
      </c>
      <c r="FH49">
        <v>0.92</v>
      </c>
      <c r="FL49" s="42">
        <v>180</v>
      </c>
      <c r="FM49" s="20">
        <v>12.818181818181818</v>
      </c>
      <c r="FN49" s="41">
        <v>6.7567567600000003E-2</v>
      </c>
      <c r="FO49" s="20">
        <v>37.299999999999997</v>
      </c>
      <c r="FP49" s="20">
        <v>43.000399999999999</v>
      </c>
      <c r="FQ49" s="20">
        <v>122.03079038850899</v>
      </c>
      <c r="FV49" t="s">
        <v>711</v>
      </c>
      <c r="FW49" s="45">
        <v>3500000</v>
      </c>
      <c r="FX49" s="45">
        <v>3750000</v>
      </c>
      <c r="FY49">
        <v>308</v>
      </c>
      <c r="FZ49">
        <v>69</v>
      </c>
      <c r="GA49">
        <v>74</v>
      </c>
      <c r="GB49">
        <v>143</v>
      </c>
      <c r="GC49">
        <v>43</v>
      </c>
      <c r="GD49">
        <v>80</v>
      </c>
      <c r="GE49">
        <v>603</v>
      </c>
      <c r="GF49">
        <v>4586</v>
      </c>
      <c r="GG49">
        <v>10.3</v>
      </c>
      <c r="GH49">
        <v>7.6</v>
      </c>
      <c r="GI49">
        <v>17.899999999999999</v>
      </c>
      <c r="GJ49" s="42">
        <v>37.299999999999997</v>
      </c>
    </row>
    <row r="50" spans="1:192" x14ac:dyDescent="0.45">
      <c r="A50" s="40">
        <v>34484</v>
      </c>
      <c r="B50" t="s">
        <v>379</v>
      </c>
      <c r="C50" t="s">
        <v>145</v>
      </c>
      <c r="D50" t="s">
        <v>91</v>
      </c>
      <c r="E50" t="s">
        <v>91</v>
      </c>
      <c r="F50">
        <v>73</v>
      </c>
      <c r="G50">
        <v>190</v>
      </c>
      <c r="H50">
        <v>2012</v>
      </c>
      <c r="I50">
        <v>1</v>
      </c>
      <c r="J50">
        <v>20</v>
      </c>
      <c r="K50" t="s">
        <v>92</v>
      </c>
      <c r="L50">
        <v>2012</v>
      </c>
      <c r="M50">
        <v>23</v>
      </c>
      <c r="N50">
        <v>5</v>
      </c>
      <c r="O50">
        <v>8476872</v>
      </c>
      <c r="P50" t="s">
        <v>1096</v>
      </c>
      <c r="Q50" t="s">
        <v>1097</v>
      </c>
      <c r="R50" t="s">
        <v>1098</v>
      </c>
      <c r="S50" t="s">
        <v>198</v>
      </c>
      <c r="T50" t="s">
        <v>716</v>
      </c>
      <c r="U50" t="s">
        <v>382</v>
      </c>
      <c r="V50">
        <v>81</v>
      </c>
      <c r="W50">
        <v>10</v>
      </c>
      <c r="X50">
        <v>10</v>
      </c>
      <c r="Y50">
        <v>7</v>
      </c>
      <c r="Z50">
        <v>20</v>
      </c>
      <c r="AA50">
        <v>13</v>
      </c>
      <c r="AB50">
        <v>82</v>
      </c>
      <c r="AC50" s="26">
        <v>0.24691358024691357</v>
      </c>
      <c r="AD50" s="20">
        <v>-6.4220183486238369E-2</v>
      </c>
      <c r="AE50" s="20">
        <v>7.8170000000000002</v>
      </c>
      <c r="AF50">
        <v>-10</v>
      </c>
      <c r="AG50">
        <v>3.1</v>
      </c>
      <c r="AH50">
        <v>42</v>
      </c>
      <c r="AI50">
        <v>1307</v>
      </c>
      <c r="AJ50">
        <v>54043</v>
      </c>
      <c r="AK50" s="20">
        <v>900.71666666666999</v>
      </c>
      <c r="AL50">
        <v>900.72</v>
      </c>
      <c r="AM50">
        <v>901</v>
      </c>
      <c r="AN50" s="26">
        <v>11.119958847736626</v>
      </c>
      <c r="AO50">
        <v>18.84</v>
      </c>
      <c r="AP50" s="41">
        <v>0.86956521739130432</v>
      </c>
      <c r="AQ50">
        <v>173</v>
      </c>
      <c r="AR50">
        <v>173</v>
      </c>
      <c r="AS50">
        <v>173</v>
      </c>
      <c r="AT50">
        <v>146</v>
      </c>
      <c r="AU50">
        <v>146</v>
      </c>
      <c r="AV50">
        <v>108</v>
      </c>
      <c r="AW50">
        <v>104</v>
      </c>
      <c r="AX50">
        <v>52</v>
      </c>
      <c r="AY50">
        <v>10</v>
      </c>
      <c r="AZ50">
        <v>10</v>
      </c>
      <c r="BA50" s="42">
        <v>20</v>
      </c>
      <c r="BB50">
        <v>10.82</v>
      </c>
      <c r="BC50">
        <v>31.351900000000001</v>
      </c>
      <c r="BD50" s="20">
        <v>213.6</v>
      </c>
      <c r="BE50" s="20">
        <v>386.6</v>
      </c>
      <c r="BF50" s="20">
        <v>25.752731148414604</v>
      </c>
      <c r="BG50">
        <v>206</v>
      </c>
      <c r="BH50">
        <v>268</v>
      </c>
      <c r="BI50">
        <v>278</v>
      </c>
      <c r="BJ50" s="41">
        <v>0.42561983471074383</v>
      </c>
      <c r="BK50">
        <v>126</v>
      </c>
      <c r="BL50">
        <v>126</v>
      </c>
      <c r="BM50">
        <v>62</v>
      </c>
      <c r="BN50" s="42">
        <v>64</v>
      </c>
      <c r="BO50">
        <v>38</v>
      </c>
      <c r="BP50">
        <v>23</v>
      </c>
      <c r="BQ50">
        <v>22</v>
      </c>
      <c r="BR50">
        <v>27</v>
      </c>
      <c r="BS50" s="41">
        <v>4.4262295081967211E-2</v>
      </c>
      <c r="BT50">
        <v>314</v>
      </c>
      <c r="BU50">
        <v>290</v>
      </c>
      <c r="BV50" s="41">
        <v>0.51986754966887416</v>
      </c>
      <c r="BW50">
        <v>102</v>
      </c>
      <c r="BX50">
        <v>116</v>
      </c>
      <c r="BY50">
        <v>122</v>
      </c>
      <c r="BZ50">
        <v>105</v>
      </c>
      <c r="CA50">
        <v>90</v>
      </c>
      <c r="CB50">
        <v>69</v>
      </c>
      <c r="CC50">
        <v>94</v>
      </c>
      <c r="CD50">
        <v>94</v>
      </c>
      <c r="CE50">
        <v>108</v>
      </c>
      <c r="CF50">
        <v>83</v>
      </c>
      <c r="CG50">
        <v>200</v>
      </c>
      <c r="CH50">
        <v>186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1</v>
      </c>
      <c r="CT50">
        <v>3</v>
      </c>
      <c r="CU50">
        <v>0</v>
      </c>
      <c r="CV50">
        <v>5</v>
      </c>
      <c r="CW50">
        <v>0</v>
      </c>
      <c r="CX50">
        <v>0</v>
      </c>
      <c r="CY50">
        <v>3</v>
      </c>
      <c r="CZ50">
        <v>35</v>
      </c>
      <c r="DA50">
        <v>11</v>
      </c>
      <c r="DB50">
        <v>5</v>
      </c>
      <c r="DC50">
        <v>6</v>
      </c>
      <c r="DD50">
        <v>19</v>
      </c>
      <c r="DE50">
        <v>11</v>
      </c>
      <c r="DF50">
        <v>3</v>
      </c>
      <c r="DG50">
        <v>53</v>
      </c>
      <c r="DH50">
        <v>14</v>
      </c>
      <c r="DI50">
        <v>19</v>
      </c>
      <c r="DJ50">
        <v>14</v>
      </c>
      <c r="DK50">
        <v>12</v>
      </c>
      <c r="DL50">
        <v>2</v>
      </c>
      <c r="DM50">
        <v>21</v>
      </c>
      <c r="DN50">
        <v>19</v>
      </c>
      <c r="DO50">
        <v>2</v>
      </c>
      <c r="DP50" s="42">
        <v>5</v>
      </c>
      <c r="DQ50" s="20">
        <v>7.7130000000000001</v>
      </c>
      <c r="DR50">
        <v>11</v>
      </c>
      <c r="DS50">
        <v>2</v>
      </c>
      <c r="DT50">
        <v>0</v>
      </c>
      <c r="DU50">
        <v>1</v>
      </c>
      <c r="DV50">
        <v>0</v>
      </c>
      <c r="DW50">
        <v>746</v>
      </c>
      <c r="DX50">
        <v>824</v>
      </c>
      <c r="DY50">
        <v>569</v>
      </c>
      <c r="DZ50">
        <v>583</v>
      </c>
      <c r="EA50">
        <v>421</v>
      </c>
      <c r="EB50">
        <v>400</v>
      </c>
      <c r="EC50">
        <v>31.42</v>
      </c>
      <c r="ED50">
        <v>36.47</v>
      </c>
      <c r="EE50">
        <v>23</v>
      </c>
      <c r="EF50">
        <v>44</v>
      </c>
      <c r="EG50" s="41">
        <v>5.4631828978622329E-2</v>
      </c>
      <c r="EH50" s="43">
        <v>0.89</v>
      </c>
      <c r="EI50" s="44">
        <v>0.9446318289786223</v>
      </c>
      <c r="EJ50">
        <v>748</v>
      </c>
      <c r="EK50">
        <v>828</v>
      </c>
      <c r="EL50">
        <v>572</v>
      </c>
      <c r="EM50">
        <v>587</v>
      </c>
      <c r="EN50">
        <v>424</v>
      </c>
      <c r="EO50">
        <v>404</v>
      </c>
      <c r="EP50">
        <v>23</v>
      </c>
      <c r="EQ50">
        <v>44</v>
      </c>
      <c r="ER50">
        <v>347</v>
      </c>
      <c r="ES50">
        <v>380</v>
      </c>
      <c r="ET50">
        <v>132</v>
      </c>
      <c r="EU50">
        <v>151</v>
      </c>
      <c r="EV50">
        <v>8</v>
      </c>
      <c r="EW50">
        <v>27</v>
      </c>
      <c r="EX50">
        <v>53</v>
      </c>
      <c r="EY50">
        <v>70</v>
      </c>
      <c r="EZ50">
        <v>0.5</v>
      </c>
      <c r="FA50">
        <v>0.5</v>
      </c>
      <c r="FB50">
        <v>1</v>
      </c>
      <c r="FC50" s="20">
        <v>24.29</v>
      </c>
      <c r="FD50" s="26">
        <v>0.29987654320987656</v>
      </c>
      <c r="FE50">
        <v>0.85</v>
      </c>
      <c r="FF50">
        <v>0.52</v>
      </c>
      <c r="FG50">
        <v>0.31</v>
      </c>
      <c r="FH50">
        <v>0.83</v>
      </c>
      <c r="FL50" s="42">
        <v>197</v>
      </c>
      <c r="FM50" s="20">
        <v>13.454545454545455</v>
      </c>
      <c r="FN50" s="41">
        <v>4.23575598E-2</v>
      </c>
      <c r="FO50" s="20">
        <v>15.8</v>
      </c>
      <c r="FP50" s="20">
        <v>21.5426</v>
      </c>
      <c r="FQ50" s="20">
        <v>104.5830002664535</v>
      </c>
      <c r="FV50" t="s">
        <v>751</v>
      </c>
      <c r="FW50" s="45">
        <v>875000</v>
      </c>
      <c r="FX50" s="45">
        <v>962500</v>
      </c>
      <c r="FY50">
        <v>190</v>
      </c>
      <c r="FZ50">
        <v>19</v>
      </c>
      <c r="GA50">
        <v>28</v>
      </c>
      <c r="GB50">
        <v>47</v>
      </c>
      <c r="GC50">
        <v>-13</v>
      </c>
      <c r="GD50">
        <v>93</v>
      </c>
      <c r="GE50">
        <v>258</v>
      </c>
      <c r="GF50">
        <v>2114</v>
      </c>
      <c r="GG50">
        <v>1.1000000000000001</v>
      </c>
      <c r="GH50">
        <v>1.8</v>
      </c>
      <c r="GI50">
        <v>2.9</v>
      </c>
      <c r="GJ50" s="42">
        <v>15.8</v>
      </c>
    </row>
    <row r="51" spans="1:192" x14ac:dyDescent="0.45">
      <c r="A51" s="40">
        <v>34590</v>
      </c>
      <c r="B51" t="s">
        <v>1099</v>
      </c>
      <c r="C51" t="s">
        <v>145</v>
      </c>
      <c r="D51" t="s">
        <v>91</v>
      </c>
      <c r="E51" t="s">
        <v>91</v>
      </c>
      <c r="F51">
        <v>76</v>
      </c>
      <c r="G51">
        <v>202</v>
      </c>
      <c r="H51">
        <v>2012</v>
      </c>
      <c r="I51">
        <v>1</v>
      </c>
      <c r="J51">
        <v>21</v>
      </c>
      <c r="K51" t="s">
        <v>92</v>
      </c>
      <c r="L51">
        <v>2016</v>
      </c>
      <c r="M51">
        <v>23</v>
      </c>
      <c r="N51">
        <v>2</v>
      </c>
      <c r="O51">
        <v>8476873</v>
      </c>
      <c r="P51" t="s">
        <v>1100</v>
      </c>
      <c r="Q51" t="s">
        <v>1101</v>
      </c>
      <c r="R51" t="s">
        <v>1102</v>
      </c>
      <c r="S51" t="s">
        <v>884</v>
      </c>
      <c r="T51" t="s">
        <v>716</v>
      </c>
      <c r="U51" t="s">
        <v>123</v>
      </c>
      <c r="V51">
        <v>72</v>
      </c>
      <c r="W51">
        <v>17</v>
      </c>
      <c r="X51">
        <v>8</v>
      </c>
      <c r="Y51">
        <v>4</v>
      </c>
      <c r="Z51">
        <v>25</v>
      </c>
      <c r="AA51">
        <v>11</v>
      </c>
      <c r="AB51">
        <v>59</v>
      </c>
      <c r="AC51" s="26">
        <v>0.34722222222222221</v>
      </c>
      <c r="AD51" s="20">
        <v>25</v>
      </c>
      <c r="AE51" s="20">
        <v>10.816000000000001</v>
      </c>
      <c r="AF51">
        <v>-7</v>
      </c>
      <c r="AG51">
        <v>1.6</v>
      </c>
      <c r="AH51">
        <v>33</v>
      </c>
      <c r="AI51">
        <v>1266</v>
      </c>
      <c r="AJ51">
        <v>57698</v>
      </c>
      <c r="AK51" s="20">
        <v>961.63333333333003</v>
      </c>
      <c r="AL51">
        <v>961.6</v>
      </c>
      <c r="AM51">
        <v>962</v>
      </c>
      <c r="AN51" s="26">
        <v>13.356018518518518</v>
      </c>
      <c r="AO51">
        <v>22.39</v>
      </c>
      <c r="AP51" s="41">
        <v>0.7142857142857143</v>
      </c>
      <c r="AQ51">
        <v>211</v>
      </c>
      <c r="AR51">
        <v>211</v>
      </c>
      <c r="AS51">
        <v>211</v>
      </c>
      <c r="AT51">
        <v>172</v>
      </c>
      <c r="AU51">
        <v>172</v>
      </c>
      <c r="AV51">
        <v>118</v>
      </c>
      <c r="AW51">
        <v>144</v>
      </c>
      <c r="AX51">
        <v>68</v>
      </c>
      <c r="AY51">
        <v>8</v>
      </c>
      <c r="AZ51">
        <v>17</v>
      </c>
      <c r="BA51" s="42">
        <v>25</v>
      </c>
      <c r="BB51">
        <v>15.47</v>
      </c>
      <c r="BC51">
        <v>27.754200000000001</v>
      </c>
      <c r="BD51" s="20">
        <v>124.1</v>
      </c>
      <c r="BE51" s="20">
        <v>335.1</v>
      </c>
      <c r="BF51" s="20">
        <v>20.908901830282865</v>
      </c>
      <c r="BG51">
        <v>354</v>
      </c>
      <c r="BH51">
        <v>327</v>
      </c>
      <c r="BI51">
        <v>221</v>
      </c>
      <c r="BJ51" s="41">
        <v>0.6156521739130435</v>
      </c>
      <c r="BK51">
        <v>35</v>
      </c>
      <c r="BL51">
        <v>35</v>
      </c>
      <c r="BM51">
        <v>50</v>
      </c>
      <c r="BN51" s="42">
        <v>-15</v>
      </c>
      <c r="BO51">
        <v>54</v>
      </c>
      <c r="BP51">
        <v>20</v>
      </c>
      <c r="BQ51">
        <v>33</v>
      </c>
      <c r="BR51">
        <v>51</v>
      </c>
      <c r="BS51" s="41">
        <v>7.1129707112970716E-2</v>
      </c>
      <c r="BT51">
        <v>395</v>
      </c>
      <c r="BU51">
        <v>415</v>
      </c>
      <c r="BV51" s="41">
        <v>0.48765432098765432</v>
      </c>
      <c r="BW51">
        <v>89</v>
      </c>
      <c r="BX51">
        <v>122</v>
      </c>
      <c r="BY51">
        <v>155</v>
      </c>
      <c r="BZ51">
        <v>157</v>
      </c>
      <c r="CA51">
        <v>151</v>
      </c>
      <c r="CB51">
        <v>136</v>
      </c>
      <c r="CC51">
        <v>137</v>
      </c>
      <c r="CD51">
        <v>135</v>
      </c>
      <c r="CE51">
        <v>105</v>
      </c>
      <c r="CF51">
        <v>128</v>
      </c>
      <c r="CG51">
        <v>246</v>
      </c>
      <c r="CH51">
        <v>247</v>
      </c>
      <c r="CI51">
        <v>1</v>
      </c>
      <c r="CJ51">
        <v>0</v>
      </c>
      <c r="CK51">
        <v>3</v>
      </c>
      <c r="CL51">
        <v>3</v>
      </c>
      <c r="CM51">
        <v>0</v>
      </c>
      <c r="CN51">
        <v>0</v>
      </c>
      <c r="CO51">
        <v>0</v>
      </c>
      <c r="CP51">
        <v>4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9</v>
      </c>
      <c r="CW51">
        <v>0</v>
      </c>
      <c r="CX51">
        <v>1</v>
      </c>
      <c r="CY51">
        <v>8</v>
      </c>
      <c r="CZ51">
        <v>45</v>
      </c>
      <c r="DA51">
        <v>16</v>
      </c>
      <c r="DB51">
        <v>1</v>
      </c>
      <c r="DC51">
        <v>14</v>
      </c>
      <c r="DD51">
        <v>12</v>
      </c>
      <c r="DE51">
        <v>8</v>
      </c>
      <c r="DF51">
        <v>0</v>
      </c>
      <c r="DG51">
        <v>67</v>
      </c>
      <c r="DH51">
        <v>15</v>
      </c>
      <c r="DI51">
        <v>14</v>
      </c>
      <c r="DJ51">
        <v>15</v>
      </c>
      <c r="DK51">
        <v>14</v>
      </c>
      <c r="DL51">
        <v>1</v>
      </c>
      <c r="DM51">
        <v>13</v>
      </c>
      <c r="DN51">
        <v>12</v>
      </c>
      <c r="DO51">
        <v>1</v>
      </c>
      <c r="DP51" s="42">
        <v>-1</v>
      </c>
      <c r="DQ51" s="20">
        <v>-3.0619999999999998</v>
      </c>
      <c r="DR51">
        <v>14</v>
      </c>
      <c r="DS51">
        <v>1</v>
      </c>
      <c r="DT51">
        <v>0</v>
      </c>
      <c r="DU51">
        <v>0</v>
      </c>
      <c r="DV51">
        <v>0</v>
      </c>
      <c r="DW51">
        <v>981</v>
      </c>
      <c r="DX51">
        <v>916</v>
      </c>
      <c r="DY51">
        <v>724</v>
      </c>
      <c r="DZ51">
        <v>666</v>
      </c>
      <c r="EA51">
        <v>485</v>
      </c>
      <c r="EB51">
        <v>478</v>
      </c>
      <c r="EC51">
        <v>45.02</v>
      </c>
      <c r="ED51">
        <v>41.34</v>
      </c>
      <c r="EE51">
        <v>35</v>
      </c>
      <c r="EF51">
        <v>43</v>
      </c>
      <c r="EG51" s="41">
        <v>7.2164948453608241E-2</v>
      </c>
      <c r="EH51" s="43">
        <v>0.91004184100418406</v>
      </c>
      <c r="EI51" s="44">
        <v>0.98220678945779227</v>
      </c>
      <c r="EJ51">
        <v>979</v>
      </c>
      <c r="EK51">
        <v>916</v>
      </c>
      <c r="EL51">
        <v>723</v>
      </c>
      <c r="EM51">
        <v>666</v>
      </c>
      <c r="EN51">
        <v>484</v>
      </c>
      <c r="EO51">
        <v>479</v>
      </c>
      <c r="EP51">
        <v>35</v>
      </c>
      <c r="EQ51">
        <v>43</v>
      </c>
      <c r="ER51">
        <v>473</v>
      </c>
      <c r="ES51">
        <v>416</v>
      </c>
      <c r="ET51">
        <v>193</v>
      </c>
      <c r="EU51">
        <v>159</v>
      </c>
      <c r="EV51">
        <v>23</v>
      </c>
      <c r="EW51">
        <v>22</v>
      </c>
      <c r="EX51">
        <v>81</v>
      </c>
      <c r="EY51">
        <v>81</v>
      </c>
      <c r="EZ51">
        <v>1.6</v>
      </c>
      <c r="FA51">
        <v>1</v>
      </c>
      <c r="FB51">
        <v>2.5</v>
      </c>
      <c r="FC51" s="20">
        <v>29.55</v>
      </c>
      <c r="FD51" s="26">
        <v>0.41041666666666665</v>
      </c>
      <c r="FE51">
        <v>4.2729999999999997</v>
      </c>
      <c r="FF51">
        <v>0.41</v>
      </c>
      <c r="FG51">
        <v>-0.06</v>
      </c>
      <c r="FH51">
        <v>0.35</v>
      </c>
      <c r="FI51">
        <v>1</v>
      </c>
      <c r="FJ51">
        <v>0</v>
      </c>
      <c r="FK51">
        <v>0</v>
      </c>
      <c r="FL51" s="42">
        <v>120</v>
      </c>
      <c r="FM51" s="20">
        <v>4.8571428571428568</v>
      </c>
      <c r="FN51" s="41">
        <v>9.7292015600000004E-2</v>
      </c>
      <c r="FO51" s="20">
        <v>21.7</v>
      </c>
      <c r="FP51" s="20">
        <v>24.387599999999999</v>
      </c>
      <c r="FQ51" s="20">
        <v>118.36522462562395</v>
      </c>
      <c r="FV51" t="s">
        <v>751</v>
      </c>
      <c r="FW51" s="45">
        <v>925000</v>
      </c>
      <c r="FX51" s="45">
        <v>925000</v>
      </c>
      <c r="FY51">
        <v>73</v>
      </c>
      <c r="FZ51">
        <v>17</v>
      </c>
      <c r="GA51">
        <v>8</v>
      </c>
      <c r="GB51">
        <v>25</v>
      </c>
      <c r="GC51">
        <v>-7</v>
      </c>
      <c r="GD51">
        <v>33</v>
      </c>
      <c r="GE51">
        <v>118</v>
      </c>
      <c r="GF51">
        <v>972</v>
      </c>
      <c r="GG51">
        <v>1.6</v>
      </c>
      <c r="GH51">
        <v>1</v>
      </c>
      <c r="GI51">
        <v>2.5</v>
      </c>
      <c r="GJ51" s="42">
        <v>21.7</v>
      </c>
    </row>
    <row r="52" spans="1:192" x14ac:dyDescent="0.45">
      <c r="A52" s="40">
        <v>34339</v>
      </c>
      <c r="B52" t="s">
        <v>1115</v>
      </c>
      <c r="D52" t="s">
        <v>256</v>
      </c>
      <c r="E52" t="s">
        <v>256</v>
      </c>
      <c r="F52">
        <v>74</v>
      </c>
      <c r="G52">
        <v>207</v>
      </c>
      <c r="H52">
        <v>2012</v>
      </c>
      <c r="I52">
        <v>1</v>
      </c>
      <c r="J52">
        <v>14</v>
      </c>
      <c r="K52" t="s">
        <v>92</v>
      </c>
      <c r="L52">
        <v>2013</v>
      </c>
      <c r="M52">
        <v>24</v>
      </c>
      <c r="N52">
        <v>5</v>
      </c>
      <c r="O52">
        <v>8476878</v>
      </c>
      <c r="P52" t="s">
        <v>1116</v>
      </c>
      <c r="Q52" t="s">
        <v>1117</v>
      </c>
      <c r="R52" t="s">
        <v>1118</v>
      </c>
      <c r="S52" t="s">
        <v>1119</v>
      </c>
      <c r="T52" t="s">
        <v>716</v>
      </c>
      <c r="U52" t="s">
        <v>313</v>
      </c>
      <c r="V52">
        <v>71</v>
      </c>
      <c r="W52">
        <v>7</v>
      </c>
      <c r="X52">
        <v>8</v>
      </c>
      <c r="Y52">
        <v>4</v>
      </c>
      <c r="Z52">
        <v>15</v>
      </c>
      <c r="AA52">
        <v>12</v>
      </c>
      <c r="AB52">
        <v>49</v>
      </c>
      <c r="AC52" s="26">
        <v>0.21126760563380281</v>
      </c>
      <c r="AD52" s="20">
        <v>-7.0433212996389898</v>
      </c>
      <c r="AE52" s="20">
        <v>5.907</v>
      </c>
      <c r="AF52">
        <v>-12</v>
      </c>
      <c r="AG52">
        <v>-1.5</v>
      </c>
      <c r="AH52">
        <v>26</v>
      </c>
      <c r="AI52">
        <v>1331</v>
      </c>
      <c r="AJ52">
        <v>58404</v>
      </c>
      <c r="AK52" s="20">
        <v>973.4</v>
      </c>
      <c r="AL52">
        <v>973.4</v>
      </c>
      <c r="AM52">
        <v>973</v>
      </c>
      <c r="AN52" s="26">
        <v>13.709859154929577</v>
      </c>
      <c r="AO52">
        <v>23.17</v>
      </c>
      <c r="AP52" s="41">
        <v>0.6</v>
      </c>
      <c r="AQ52">
        <v>168</v>
      </c>
      <c r="AR52">
        <v>168</v>
      </c>
      <c r="AS52">
        <v>168</v>
      </c>
      <c r="AT52">
        <v>142</v>
      </c>
      <c r="AU52">
        <v>142</v>
      </c>
      <c r="AV52">
        <v>113</v>
      </c>
      <c r="AW52">
        <v>91</v>
      </c>
      <c r="AX52">
        <v>46</v>
      </c>
      <c r="AY52">
        <v>4</v>
      </c>
      <c r="AZ52">
        <v>4</v>
      </c>
      <c r="BA52" s="42">
        <v>8</v>
      </c>
      <c r="BB52">
        <v>9.18</v>
      </c>
      <c r="BC52">
        <v>33.070799999999998</v>
      </c>
      <c r="BD52" s="20">
        <v>128.80000000000001</v>
      </c>
      <c r="BE52" s="20">
        <v>296.8</v>
      </c>
      <c r="BF52" s="20">
        <v>18.294637353605918</v>
      </c>
      <c r="BG52">
        <v>257</v>
      </c>
      <c r="BH52">
        <v>301</v>
      </c>
      <c r="BI52">
        <v>315</v>
      </c>
      <c r="BJ52" s="41">
        <v>0.44930069930069932</v>
      </c>
      <c r="BK52">
        <v>134</v>
      </c>
      <c r="BL52">
        <v>134</v>
      </c>
      <c r="BM52">
        <v>123</v>
      </c>
      <c r="BN52" s="42">
        <v>11</v>
      </c>
      <c r="BO52">
        <v>29</v>
      </c>
      <c r="BP52">
        <v>12</v>
      </c>
      <c r="BQ52">
        <v>18</v>
      </c>
      <c r="BR52">
        <v>32</v>
      </c>
      <c r="BS52" s="41">
        <v>3.9950062421972535E-2</v>
      </c>
      <c r="BT52">
        <v>23</v>
      </c>
      <c r="BU52">
        <v>40</v>
      </c>
      <c r="BV52" s="41">
        <v>0.36507936507936506</v>
      </c>
      <c r="BW52">
        <v>5</v>
      </c>
      <c r="BX52">
        <v>7</v>
      </c>
      <c r="BY52">
        <v>5</v>
      </c>
      <c r="BZ52">
        <v>12</v>
      </c>
      <c r="CA52">
        <v>13</v>
      </c>
      <c r="CB52">
        <v>21</v>
      </c>
      <c r="CC52">
        <v>5</v>
      </c>
      <c r="CD52">
        <v>14</v>
      </c>
      <c r="CE52">
        <v>11</v>
      </c>
      <c r="CF52">
        <v>13</v>
      </c>
      <c r="CG52">
        <v>15</v>
      </c>
      <c r="CH52">
        <v>23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2</v>
      </c>
      <c r="CU52">
        <v>0</v>
      </c>
      <c r="CV52">
        <v>4</v>
      </c>
      <c r="CW52">
        <v>0</v>
      </c>
      <c r="CX52">
        <v>0</v>
      </c>
      <c r="CY52">
        <v>3</v>
      </c>
      <c r="CZ52">
        <v>26</v>
      </c>
      <c r="DA52">
        <v>11</v>
      </c>
      <c r="DB52">
        <v>2</v>
      </c>
      <c r="DC52">
        <v>10</v>
      </c>
      <c r="DD52">
        <v>12</v>
      </c>
      <c r="DE52">
        <v>10</v>
      </c>
      <c r="DF52">
        <v>2</v>
      </c>
      <c r="DG52">
        <v>66</v>
      </c>
      <c r="DH52">
        <v>13</v>
      </c>
      <c r="DI52">
        <v>17</v>
      </c>
      <c r="DJ52">
        <v>11</v>
      </c>
      <c r="DK52">
        <v>11</v>
      </c>
      <c r="DL52">
        <v>0</v>
      </c>
      <c r="DM52">
        <v>17</v>
      </c>
      <c r="DN52">
        <v>17</v>
      </c>
      <c r="DO52">
        <v>0</v>
      </c>
      <c r="DP52" s="42">
        <v>4</v>
      </c>
      <c r="DQ52" s="20">
        <v>3.5209999999999999</v>
      </c>
      <c r="DR52">
        <v>13</v>
      </c>
      <c r="DS52">
        <v>0</v>
      </c>
      <c r="DT52">
        <v>0</v>
      </c>
      <c r="DU52">
        <v>0</v>
      </c>
      <c r="DV52">
        <v>0</v>
      </c>
      <c r="DW52">
        <v>739</v>
      </c>
      <c r="DX52">
        <v>968</v>
      </c>
      <c r="DY52">
        <v>564</v>
      </c>
      <c r="DZ52">
        <v>769</v>
      </c>
      <c r="EA52">
        <v>427</v>
      </c>
      <c r="EB52">
        <v>563</v>
      </c>
      <c r="EC52">
        <v>28.78</v>
      </c>
      <c r="ED52">
        <v>51.99</v>
      </c>
      <c r="EE52">
        <v>25</v>
      </c>
      <c r="EF52">
        <v>55</v>
      </c>
      <c r="EG52" s="41">
        <v>5.8548009367681501E-2</v>
      </c>
      <c r="EH52" s="43">
        <v>0.90230905861456479</v>
      </c>
      <c r="EI52" s="44">
        <v>0.96085706798224624</v>
      </c>
      <c r="EJ52">
        <v>737</v>
      </c>
      <c r="EK52">
        <v>969</v>
      </c>
      <c r="EL52">
        <v>563</v>
      </c>
      <c r="EM52">
        <v>770</v>
      </c>
      <c r="EN52">
        <v>425</v>
      </c>
      <c r="EO52">
        <v>564</v>
      </c>
      <c r="EP52">
        <v>25</v>
      </c>
      <c r="EQ52">
        <v>55</v>
      </c>
      <c r="ER52">
        <v>323</v>
      </c>
      <c r="ES52">
        <v>450</v>
      </c>
      <c r="ET52">
        <v>127</v>
      </c>
      <c r="EU52">
        <v>202</v>
      </c>
      <c r="EV52">
        <v>15</v>
      </c>
      <c r="EW52">
        <v>27</v>
      </c>
      <c r="EX52">
        <v>68</v>
      </c>
      <c r="EY52">
        <v>73</v>
      </c>
      <c r="EZ52">
        <v>-0.4</v>
      </c>
      <c r="FA52">
        <v>1</v>
      </c>
      <c r="FB52">
        <v>0.5</v>
      </c>
      <c r="FC52" s="20">
        <v>17.25</v>
      </c>
      <c r="FD52" s="26">
        <v>0.24295774647887325</v>
      </c>
      <c r="FE52">
        <v>0.81140000000000001</v>
      </c>
      <c r="FF52">
        <v>-0.13</v>
      </c>
      <c r="FG52">
        <v>0.25</v>
      </c>
      <c r="FH52">
        <v>0.12</v>
      </c>
      <c r="FL52" s="42">
        <v>192</v>
      </c>
      <c r="FM52" s="20">
        <v>11.692307692307692</v>
      </c>
      <c r="FN52" s="41">
        <v>4.2327262000000004E-2</v>
      </c>
      <c r="FO52" s="20">
        <v>12.4</v>
      </c>
      <c r="FP52" s="20">
        <v>15.7042</v>
      </c>
      <c r="FQ52" s="20">
        <v>105.21882062872406</v>
      </c>
      <c r="FR52">
        <v>4</v>
      </c>
      <c r="FS52" t="s">
        <v>314</v>
      </c>
      <c r="FT52">
        <v>195</v>
      </c>
      <c r="FV52" t="s">
        <v>751</v>
      </c>
      <c r="FW52" s="45">
        <v>1600000</v>
      </c>
      <c r="FX52" s="45">
        <v>1600000</v>
      </c>
      <c r="FY52">
        <v>348</v>
      </c>
      <c r="FZ52">
        <v>44</v>
      </c>
      <c r="GA52">
        <v>57</v>
      </c>
      <c r="GB52">
        <v>101</v>
      </c>
      <c r="GC52">
        <v>-41</v>
      </c>
      <c r="GD52">
        <v>103</v>
      </c>
      <c r="GE52">
        <v>565</v>
      </c>
      <c r="GF52">
        <v>5264</v>
      </c>
      <c r="GG52">
        <v>1.4</v>
      </c>
      <c r="GH52">
        <v>5.6</v>
      </c>
      <c r="GI52">
        <v>7</v>
      </c>
      <c r="GJ52" s="42">
        <v>12.4</v>
      </c>
    </row>
    <row r="53" spans="1:192" x14ac:dyDescent="0.45">
      <c r="A53" s="40">
        <v>34422</v>
      </c>
      <c r="B53" t="s">
        <v>1063</v>
      </c>
      <c r="C53" t="s">
        <v>145</v>
      </c>
      <c r="D53" t="s">
        <v>91</v>
      </c>
      <c r="E53" t="s">
        <v>91</v>
      </c>
      <c r="F53">
        <v>76</v>
      </c>
      <c r="G53">
        <v>218</v>
      </c>
      <c r="H53">
        <v>2012</v>
      </c>
      <c r="I53">
        <v>1</v>
      </c>
      <c r="J53">
        <v>16</v>
      </c>
      <c r="K53" t="s">
        <v>202</v>
      </c>
      <c r="L53">
        <v>2013</v>
      </c>
      <c r="M53">
        <v>23</v>
      </c>
      <c r="N53">
        <v>5</v>
      </c>
      <c r="O53">
        <v>8476880</v>
      </c>
      <c r="P53" t="s">
        <v>1125</v>
      </c>
      <c r="Q53" t="s">
        <v>1126</v>
      </c>
      <c r="R53" t="s">
        <v>1127</v>
      </c>
      <c r="S53" t="s">
        <v>1128</v>
      </c>
      <c r="T53" t="s">
        <v>710</v>
      </c>
      <c r="U53" t="s">
        <v>253</v>
      </c>
      <c r="V53">
        <v>78</v>
      </c>
      <c r="W53">
        <v>14</v>
      </c>
      <c r="X53">
        <v>21</v>
      </c>
      <c r="Y53">
        <v>12</v>
      </c>
      <c r="Z53">
        <v>35</v>
      </c>
      <c r="AA53">
        <v>7</v>
      </c>
      <c r="AB53">
        <v>52</v>
      </c>
      <c r="AC53" s="26">
        <v>0.44871794871794873</v>
      </c>
      <c r="AD53" s="20">
        <v>17.80511182108626</v>
      </c>
      <c r="AE53" s="20">
        <v>13.151</v>
      </c>
      <c r="AF53">
        <v>10</v>
      </c>
      <c r="AG53">
        <v>-4.5999999999999996</v>
      </c>
      <c r="AH53">
        <v>187</v>
      </c>
      <c r="AI53">
        <v>1567</v>
      </c>
      <c r="AJ53">
        <v>74828</v>
      </c>
      <c r="AK53" s="20">
        <v>1247.1333333333</v>
      </c>
      <c r="AL53">
        <v>1246.78</v>
      </c>
      <c r="AM53">
        <v>1247</v>
      </c>
      <c r="AN53" s="26">
        <v>15.988888888888891</v>
      </c>
      <c r="AO53">
        <v>26.71</v>
      </c>
      <c r="AP53" s="41">
        <v>0.55555555555555558</v>
      </c>
      <c r="AQ53">
        <v>234</v>
      </c>
      <c r="AR53">
        <v>234</v>
      </c>
      <c r="AS53">
        <v>234</v>
      </c>
      <c r="AT53">
        <v>180</v>
      </c>
      <c r="AU53">
        <v>180</v>
      </c>
      <c r="AV53">
        <v>123</v>
      </c>
      <c r="AW53">
        <v>145</v>
      </c>
      <c r="AX53">
        <v>73</v>
      </c>
      <c r="AY53">
        <v>6</v>
      </c>
      <c r="AZ53">
        <v>18</v>
      </c>
      <c r="BA53" s="42">
        <v>24</v>
      </c>
      <c r="BB53">
        <v>14.18</v>
      </c>
      <c r="BC53">
        <v>30.788599999999999</v>
      </c>
      <c r="BD53" s="20">
        <v>216</v>
      </c>
      <c r="BE53" s="20">
        <v>450</v>
      </c>
      <c r="BF53" s="20">
        <v>21.655785302940377</v>
      </c>
      <c r="BG53">
        <v>405</v>
      </c>
      <c r="BH53">
        <v>475</v>
      </c>
      <c r="BI53">
        <v>377</v>
      </c>
      <c r="BJ53" s="41">
        <v>0.51790281329923271</v>
      </c>
      <c r="BK53">
        <v>250</v>
      </c>
      <c r="BL53">
        <v>250</v>
      </c>
      <c r="BM53">
        <v>158</v>
      </c>
      <c r="BN53" s="42">
        <v>92</v>
      </c>
      <c r="BO53">
        <v>57</v>
      </c>
      <c r="BP53">
        <v>44</v>
      </c>
      <c r="BQ53">
        <v>40</v>
      </c>
      <c r="BR53">
        <v>51</v>
      </c>
      <c r="BS53" s="41">
        <v>4.9180327868852458E-2</v>
      </c>
      <c r="BT53">
        <v>25</v>
      </c>
      <c r="BU53">
        <v>29</v>
      </c>
      <c r="BV53" s="41">
        <v>0.46296296296296297</v>
      </c>
      <c r="BW53">
        <v>5</v>
      </c>
      <c r="BX53">
        <v>6</v>
      </c>
      <c r="BY53">
        <v>4</v>
      </c>
      <c r="BZ53">
        <v>6</v>
      </c>
      <c r="CA53">
        <v>16</v>
      </c>
      <c r="CB53">
        <v>17</v>
      </c>
      <c r="CC53">
        <v>5</v>
      </c>
      <c r="CD53">
        <v>7</v>
      </c>
      <c r="CE53">
        <v>12</v>
      </c>
      <c r="CF53">
        <v>11</v>
      </c>
      <c r="CG53">
        <v>16</v>
      </c>
      <c r="CH53">
        <v>22</v>
      </c>
      <c r="CI53">
        <v>0</v>
      </c>
      <c r="CJ53">
        <v>0</v>
      </c>
      <c r="CK53">
        <v>3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3</v>
      </c>
      <c r="CT53">
        <v>2</v>
      </c>
      <c r="CU53">
        <v>0</v>
      </c>
      <c r="CV53">
        <v>7</v>
      </c>
      <c r="CW53">
        <v>0</v>
      </c>
      <c r="CX53">
        <v>3</v>
      </c>
      <c r="CY53">
        <v>7</v>
      </c>
      <c r="CZ53">
        <v>47</v>
      </c>
      <c r="DA53">
        <v>19</v>
      </c>
      <c r="DB53">
        <v>3</v>
      </c>
      <c r="DC53">
        <v>2</v>
      </c>
      <c r="DD53">
        <v>21</v>
      </c>
      <c r="DE53">
        <v>11</v>
      </c>
      <c r="DF53">
        <v>1</v>
      </c>
      <c r="DG53">
        <v>66</v>
      </c>
      <c r="DH53">
        <v>58</v>
      </c>
      <c r="DI53">
        <v>37</v>
      </c>
      <c r="DJ53">
        <v>58</v>
      </c>
      <c r="DK53">
        <v>47</v>
      </c>
      <c r="DL53">
        <v>11</v>
      </c>
      <c r="DM53">
        <v>46</v>
      </c>
      <c r="DN53">
        <v>34</v>
      </c>
      <c r="DO53">
        <v>12</v>
      </c>
      <c r="DP53" s="42">
        <v>-21</v>
      </c>
      <c r="DQ53" s="20">
        <v>-13.855</v>
      </c>
      <c r="DR53">
        <v>41</v>
      </c>
      <c r="DS53">
        <v>13</v>
      </c>
      <c r="DT53">
        <v>0</v>
      </c>
      <c r="DU53">
        <v>4</v>
      </c>
      <c r="DV53">
        <v>0</v>
      </c>
      <c r="DW53">
        <v>1143</v>
      </c>
      <c r="DX53">
        <v>1294</v>
      </c>
      <c r="DY53">
        <v>831</v>
      </c>
      <c r="DZ53">
        <v>986</v>
      </c>
      <c r="EA53">
        <v>569</v>
      </c>
      <c r="EB53">
        <v>675</v>
      </c>
      <c r="EC53">
        <v>51.46</v>
      </c>
      <c r="ED53">
        <v>64.09</v>
      </c>
      <c r="EE53">
        <v>63</v>
      </c>
      <c r="EF53">
        <v>63</v>
      </c>
      <c r="EG53" s="41">
        <v>0.11072056239015818</v>
      </c>
      <c r="EH53" s="43">
        <v>0.90666666666666662</v>
      </c>
      <c r="EI53" s="44">
        <v>1.0173872290568249</v>
      </c>
      <c r="EJ53">
        <v>1143</v>
      </c>
      <c r="EK53">
        <v>1298</v>
      </c>
      <c r="EL53">
        <v>832</v>
      </c>
      <c r="EM53">
        <v>990</v>
      </c>
      <c r="EN53">
        <v>571</v>
      </c>
      <c r="EO53">
        <v>679</v>
      </c>
      <c r="EP53">
        <v>63</v>
      </c>
      <c r="EQ53">
        <v>64</v>
      </c>
      <c r="ER53">
        <v>569</v>
      </c>
      <c r="ES53">
        <v>691</v>
      </c>
      <c r="ET53">
        <v>223</v>
      </c>
      <c r="EU53">
        <v>288</v>
      </c>
      <c r="EV53">
        <v>28</v>
      </c>
      <c r="EW53">
        <v>43</v>
      </c>
      <c r="EX53">
        <v>115</v>
      </c>
      <c r="EY53">
        <v>115</v>
      </c>
      <c r="EZ53">
        <v>1.5</v>
      </c>
      <c r="FA53">
        <v>1.7000000000000002</v>
      </c>
      <c r="FB53">
        <v>3.2</v>
      </c>
      <c r="FC53" s="20">
        <v>36.229999999999997</v>
      </c>
      <c r="FD53" s="26">
        <v>0.46448717948717944</v>
      </c>
      <c r="FE53">
        <v>4.9280999999999997</v>
      </c>
      <c r="FF53">
        <v>0.45</v>
      </c>
      <c r="FG53">
        <v>-0.42</v>
      </c>
      <c r="FH53">
        <v>0.03</v>
      </c>
      <c r="FL53" s="42">
        <v>501</v>
      </c>
      <c r="FM53" s="20">
        <v>7.0731707317073171</v>
      </c>
      <c r="FN53" s="41">
        <v>6.0817969900000005E-2</v>
      </c>
      <c r="FO53" s="20">
        <v>16.3</v>
      </c>
      <c r="FP53" s="20">
        <v>32.228999999999999</v>
      </c>
      <c r="FQ53" s="20">
        <v>117.27810840725709</v>
      </c>
      <c r="FV53" t="s">
        <v>751</v>
      </c>
      <c r="FW53" s="45">
        <v>2250000</v>
      </c>
      <c r="FX53" s="45">
        <v>2000000</v>
      </c>
      <c r="FY53">
        <v>391</v>
      </c>
      <c r="FZ53">
        <v>35</v>
      </c>
      <c r="GA53">
        <v>69</v>
      </c>
      <c r="GB53">
        <v>104</v>
      </c>
      <c r="GC53">
        <v>22</v>
      </c>
      <c r="GD53">
        <v>806</v>
      </c>
      <c r="GE53">
        <v>459</v>
      </c>
      <c r="GF53">
        <v>4750</v>
      </c>
      <c r="GG53">
        <v>1.7000000000000002</v>
      </c>
      <c r="GH53">
        <v>5.9</v>
      </c>
      <c r="GI53">
        <v>7.6</v>
      </c>
      <c r="GJ53" s="42">
        <v>16.3</v>
      </c>
    </row>
    <row r="54" spans="1:192" x14ac:dyDescent="0.45">
      <c r="A54" s="40">
        <v>34285</v>
      </c>
      <c r="B54" t="s">
        <v>1129</v>
      </c>
      <c r="D54" t="s">
        <v>399</v>
      </c>
      <c r="E54" t="s">
        <v>399</v>
      </c>
      <c r="F54">
        <v>74</v>
      </c>
      <c r="G54">
        <v>220</v>
      </c>
      <c r="H54">
        <v>2012</v>
      </c>
      <c r="I54">
        <v>1</v>
      </c>
      <c r="J54">
        <v>17</v>
      </c>
      <c r="K54" t="s">
        <v>92</v>
      </c>
      <c r="L54">
        <v>2013</v>
      </c>
      <c r="M54">
        <v>24</v>
      </c>
      <c r="N54">
        <v>5</v>
      </c>
      <c r="O54">
        <v>8476881</v>
      </c>
      <c r="P54" t="s">
        <v>1130</v>
      </c>
      <c r="Q54" t="s">
        <v>1131</v>
      </c>
      <c r="R54" t="s">
        <v>1132</v>
      </c>
      <c r="S54" t="s">
        <v>1133</v>
      </c>
      <c r="T54" t="s">
        <v>716</v>
      </c>
      <c r="U54" t="s">
        <v>319</v>
      </c>
      <c r="V54">
        <v>79</v>
      </c>
      <c r="W54">
        <v>22</v>
      </c>
      <c r="X54">
        <v>24</v>
      </c>
      <c r="Y54">
        <v>14</v>
      </c>
      <c r="Z54">
        <v>46</v>
      </c>
      <c r="AA54">
        <v>4</v>
      </c>
      <c r="AB54">
        <v>21</v>
      </c>
      <c r="AC54" s="26">
        <v>0.58227848101265822</v>
      </c>
      <c r="AD54" s="20">
        <v>6.6586345381526115</v>
      </c>
      <c r="AE54" s="20">
        <v>17.814</v>
      </c>
      <c r="AF54">
        <v>-2</v>
      </c>
      <c r="AG54">
        <v>2.7</v>
      </c>
      <c r="AH54">
        <v>41</v>
      </c>
      <c r="AI54">
        <v>1942</v>
      </c>
      <c r="AJ54">
        <v>85801</v>
      </c>
      <c r="AK54" s="20">
        <v>1430.0166666667001</v>
      </c>
      <c r="AL54">
        <v>1430.02</v>
      </c>
      <c r="AM54">
        <v>1430</v>
      </c>
      <c r="AN54" s="26">
        <v>18.101476793248946</v>
      </c>
      <c r="AO54">
        <v>29.87</v>
      </c>
      <c r="AP54" s="41">
        <v>0.5168539325842697</v>
      </c>
      <c r="AQ54">
        <v>331</v>
      </c>
      <c r="AR54">
        <v>331</v>
      </c>
      <c r="AS54">
        <v>332</v>
      </c>
      <c r="AT54">
        <v>263</v>
      </c>
      <c r="AU54">
        <v>264</v>
      </c>
      <c r="AV54">
        <v>175</v>
      </c>
      <c r="AW54">
        <v>243</v>
      </c>
      <c r="AX54">
        <v>134</v>
      </c>
      <c r="AY54">
        <v>7</v>
      </c>
      <c r="AZ54">
        <v>29</v>
      </c>
      <c r="BA54" s="42">
        <v>36</v>
      </c>
      <c r="BB54">
        <v>32.51</v>
      </c>
      <c r="BC54">
        <v>23.7486</v>
      </c>
      <c r="BD54" s="20">
        <v>321.3</v>
      </c>
      <c r="BE54" s="20">
        <v>652.29999999999995</v>
      </c>
      <c r="BF54" s="20">
        <v>27.368847988140026</v>
      </c>
      <c r="BG54">
        <v>534</v>
      </c>
      <c r="BH54">
        <v>488</v>
      </c>
      <c r="BI54">
        <v>492</v>
      </c>
      <c r="BJ54" s="41">
        <v>0.52046783625730997</v>
      </c>
      <c r="BK54">
        <v>84</v>
      </c>
      <c r="BL54">
        <v>84</v>
      </c>
      <c r="BM54">
        <v>117</v>
      </c>
      <c r="BN54" s="42">
        <v>-33</v>
      </c>
      <c r="BO54">
        <v>89</v>
      </c>
      <c r="BP54">
        <v>45</v>
      </c>
      <c r="BQ54">
        <v>60</v>
      </c>
      <c r="BR54">
        <v>71</v>
      </c>
      <c r="BS54" s="41">
        <v>6.8999028182701649E-2</v>
      </c>
      <c r="BT54">
        <v>587</v>
      </c>
      <c r="BU54">
        <v>569</v>
      </c>
      <c r="BV54" s="41">
        <v>0.50778546712802763</v>
      </c>
      <c r="BW54">
        <v>188</v>
      </c>
      <c r="BX54">
        <v>198</v>
      </c>
      <c r="BY54">
        <v>214</v>
      </c>
      <c r="BZ54">
        <v>193</v>
      </c>
      <c r="CA54">
        <v>185</v>
      </c>
      <c r="CB54">
        <v>178</v>
      </c>
      <c r="CC54">
        <v>173</v>
      </c>
      <c r="CD54">
        <v>171</v>
      </c>
      <c r="CE54">
        <v>210</v>
      </c>
      <c r="CF54">
        <v>186</v>
      </c>
      <c r="CG54">
        <v>379</v>
      </c>
      <c r="CH54">
        <v>373</v>
      </c>
      <c r="CI54">
        <v>0</v>
      </c>
      <c r="CJ54">
        <v>1</v>
      </c>
      <c r="CK54">
        <v>3</v>
      </c>
      <c r="CL54">
        <v>5</v>
      </c>
      <c r="CM54">
        <v>4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3</v>
      </c>
      <c r="CT54">
        <v>3</v>
      </c>
      <c r="CU54">
        <v>0</v>
      </c>
      <c r="CV54">
        <v>14</v>
      </c>
      <c r="CW54">
        <v>0</v>
      </c>
      <c r="CX54">
        <v>2</v>
      </c>
      <c r="CY54">
        <v>11</v>
      </c>
      <c r="CZ54">
        <v>76</v>
      </c>
      <c r="DA54">
        <v>21</v>
      </c>
      <c r="DB54">
        <v>8</v>
      </c>
      <c r="DC54">
        <v>5</v>
      </c>
      <c r="DD54">
        <v>21</v>
      </c>
      <c r="DE54">
        <v>17</v>
      </c>
      <c r="DF54">
        <v>2</v>
      </c>
      <c r="DG54">
        <v>101</v>
      </c>
      <c r="DH54">
        <v>15</v>
      </c>
      <c r="DI54">
        <v>19</v>
      </c>
      <c r="DJ54">
        <v>14</v>
      </c>
      <c r="DK54">
        <v>14</v>
      </c>
      <c r="DL54">
        <v>0</v>
      </c>
      <c r="DM54">
        <v>19</v>
      </c>
      <c r="DN54">
        <v>19</v>
      </c>
      <c r="DO54">
        <v>0</v>
      </c>
      <c r="DP54" s="42">
        <v>4</v>
      </c>
      <c r="DQ54" s="20">
        <v>1.964</v>
      </c>
      <c r="DR54">
        <v>13</v>
      </c>
      <c r="DS54">
        <v>1</v>
      </c>
      <c r="DT54">
        <v>0</v>
      </c>
      <c r="DU54">
        <v>0</v>
      </c>
      <c r="DV54">
        <v>1</v>
      </c>
      <c r="DW54">
        <v>1633</v>
      </c>
      <c r="DX54">
        <v>1376</v>
      </c>
      <c r="DY54">
        <v>1182</v>
      </c>
      <c r="DZ54">
        <v>958</v>
      </c>
      <c r="EA54">
        <v>837</v>
      </c>
      <c r="EB54">
        <v>675</v>
      </c>
      <c r="EC54">
        <v>90.66</v>
      </c>
      <c r="ED54">
        <v>66.959999999999994</v>
      </c>
      <c r="EE54">
        <v>89</v>
      </c>
      <c r="EF54">
        <v>71</v>
      </c>
      <c r="EG54" s="41">
        <v>0.1063321385902031</v>
      </c>
      <c r="EH54" s="43">
        <v>0.89481481481481484</v>
      </c>
      <c r="EI54" s="44">
        <v>1.0011469534050179</v>
      </c>
      <c r="EJ54">
        <v>1632</v>
      </c>
      <c r="EK54">
        <v>1371</v>
      </c>
      <c r="EL54">
        <v>1181</v>
      </c>
      <c r="EM54">
        <v>953</v>
      </c>
      <c r="EN54">
        <v>837</v>
      </c>
      <c r="EO54">
        <v>673</v>
      </c>
      <c r="EP54">
        <v>89</v>
      </c>
      <c r="EQ54">
        <v>71</v>
      </c>
      <c r="ER54">
        <v>816</v>
      </c>
      <c r="ES54">
        <v>664</v>
      </c>
      <c r="ET54">
        <v>317</v>
      </c>
      <c r="EU54">
        <v>249</v>
      </c>
      <c r="EV54">
        <v>41</v>
      </c>
      <c r="EW54">
        <v>41</v>
      </c>
      <c r="EX54">
        <v>65</v>
      </c>
      <c r="EY54">
        <v>74</v>
      </c>
      <c r="EZ54">
        <v>2.9</v>
      </c>
      <c r="FA54">
        <v>1.7000000000000002</v>
      </c>
      <c r="FB54">
        <v>4.5999999999999996</v>
      </c>
      <c r="FC54" s="20">
        <v>50.23</v>
      </c>
      <c r="FD54" s="26">
        <v>0.63582278481012655</v>
      </c>
      <c r="FE54">
        <v>5.4629000000000003</v>
      </c>
      <c r="FF54">
        <v>-0.9</v>
      </c>
      <c r="FG54">
        <v>0.04</v>
      </c>
      <c r="FH54">
        <v>-0.86</v>
      </c>
      <c r="FI54">
        <v>2</v>
      </c>
      <c r="FJ54">
        <v>0</v>
      </c>
      <c r="FK54">
        <v>0</v>
      </c>
      <c r="FL54" s="42">
        <v>197</v>
      </c>
      <c r="FM54" s="20">
        <v>11.076923076923077</v>
      </c>
      <c r="FN54" s="41">
        <v>0.10149085790000001</v>
      </c>
      <c r="FO54" s="20">
        <v>41.9</v>
      </c>
      <c r="FP54" s="20">
        <v>46.392800000000001</v>
      </c>
      <c r="FQ54" s="20">
        <v>126.24998251772703</v>
      </c>
      <c r="FR54">
        <v>4</v>
      </c>
      <c r="FS54" t="s">
        <v>876</v>
      </c>
      <c r="FT54">
        <v>195</v>
      </c>
      <c r="FV54" t="s">
        <v>751</v>
      </c>
      <c r="FW54" s="45">
        <v>3200000</v>
      </c>
      <c r="FX54" s="45">
        <v>3000000</v>
      </c>
      <c r="FY54">
        <v>328</v>
      </c>
      <c r="FZ54">
        <v>81</v>
      </c>
      <c r="GA54">
        <v>89</v>
      </c>
      <c r="GB54">
        <v>170</v>
      </c>
      <c r="GC54">
        <v>12</v>
      </c>
      <c r="GD54">
        <v>101</v>
      </c>
      <c r="GE54">
        <v>720</v>
      </c>
      <c r="GF54">
        <v>5328</v>
      </c>
      <c r="GG54">
        <v>12.3</v>
      </c>
      <c r="GH54">
        <v>6.9</v>
      </c>
      <c r="GI54">
        <v>19.2</v>
      </c>
      <c r="GJ54" s="42">
        <v>41.9</v>
      </c>
    </row>
    <row r="55" spans="1:192" x14ac:dyDescent="0.45">
      <c r="A55" s="40">
        <v>34588</v>
      </c>
      <c r="B55" t="s">
        <v>119</v>
      </c>
      <c r="D55" t="s">
        <v>120</v>
      </c>
      <c r="E55" t="s">
        <v>120</v>
      </c>
      <c r="F55">
        <v>71</v>
      </c>
      <c r="G55">
        <v>178</v>
      </c>
      <c r="H55">
        <v>2012</v>
      </c>
      <c r="I55">
        <v>1</v>
      </c>
      <c r="J55">
        <v>18</v>
      </c>
      <c r="K55" t="s">
        <v>92</v>
      </c>
      <c r="L55">
        <v>2013</v>
      </c>
      <c r="M55">
        <v>23</v>
      </c>
      <c r="N55">
        <v>5</v>
      </c>
      <c r="O55">
        <v>8476882</v>
      </c>
      <c r="P55" t="s">
        <v>1134</v>
      </c>
      <c r="Q55" t="s">
        <v>1135</v>
      </c>
      <c r="R55" t="s">
        <v>1136</v>
      </c>
      <c r="S55" t="s">
        <v>1137</v>
      </c>
      <c r="T55" t="s">
        <v>725</v>
      </c>
      <c r="U55" t="s">
        <v>343</v>
      </c>
      <c r="V55">
        <v>82</v>
      </c>
      <c r="W55">
        <v>23</v>
      </c>
      <c r="X55">
        <v>41</v>
      </c>
      <c r="Y55">
        <v>24</v>
      </c>
      <c r="Z55">
        <v>64</v>
      </c>
      <c r="AA55">
        <v>2</v>
      </c>
      <c r="AB55">
        <v>1</v>
      </c>
      <c r="AC55" s="26">
        <v>0.78048780487804881</v>
      </c>
      <c r="AD55" s="20">
        <v>28.020408163265309</v>
      </c>
      <c r="AE55" s="20">
        <v>23.356999999999999</v>
      </c>
      <c r="AF55">
        <v>8</v>
      </c>
      <c r="AG55">
        <v>9.1999999999999993</v>
      </c>
      <c r="AH55">
        <v>14</v>
      </c>
      <c r="AI55">
        <v>1791</v>
      </c>
      <c r="AJ55">
        <v>83085</v>
      </c>
      <c r="AK55" s="20">
        <v>1384.75</v>
      </c>
      <c r="AL55">
        <v>1384.7</v>
      </c>
      <c r="AM55">
        <v>1385</v>
      </c>
      <c r="AN55" s="26">
        <v>16.887195121951219</v>
      </c>
      <c r="AO55">
        <v>27.96</v>
      </c>
      <c r="AP55" s="41">
        <v>0.71111111111111114</v>
      </c>
      <c r="AQ55">
        <v>352</v>
      </c>
      <c r="AR55">
        <v>352</v>
      </c>
      <c r="AS55">
        <v>352</v>
      </c>
      <c r="AT55">
        <v>266</v>
      </c>
      <c r="AU55">
        <v>266</v>
      </c>
      <c r="AV55">
        <v>185</v>
      </c>
      <c r="AW55">
        <v>183</v>
      </c>
      <c r="AX55">
        <v>64</v>
      </c>
      <c r="AY55">
        <v>8</v>
      </c>
      <c r="AZ55">
        <v>23</v>
      </c>
      <c r="BA55" s="42">
        <v>31</v>
      </c>
      <c r="BB55">
        <v>18.03</v>
      </c>
      <c r="BC55">
        <v>33.481099999999998</v>
      </c>
      <c r="BD55" s="20">
        <v>427.4</v>
      </c>
      <c r="BE55" s="20">
        <v>779.4</v>
      </c>
      <c r="BF55" s="20">
        <v>33.771936159456921</v>
      </c>
      <c r="BG55">
        <v>626</v>
      </c>
      <c r="BH55">
        <v>462</v>
      </c>
      <c r="BI55">
        <v>280</v>
      </c>
      <c r="BJ55" s="41">
        <v>0.69094922737306841</v>
      </c>
      <c r="BK55">
        <v>26</v>
      </c>
      <c r="BL55">
        <v>26</v>
      </c>
      <c r="BM55">
        <v>82</v>
      </c>
      <c r="BN55" s="42">
        <v>-56</v>
      </c>
      <c r="BO55">
        <v>81</v>
      </c>
      <c r="BP55">
        <v>33</v>
      </c>
      <c r="BQ55">
        <v>47</v>
      </c>
      <c r="BR55">
        <v>22</v>
      </c>
      <c r="BS55" s="41">
        <v>2.8097062579821201E-2</v>
      </c>
      <c r="BT55">
        <v>15</v>
      </c>
      <c r="BU55">
        <v>34</v>
      </c>
      <c r="BV55" s="41">
        <v>0.30612244897959184</v>
      </c>
      <c r="BW55">
        <v>8</v>
      </c>
      <c r="BX55">
        <v>4</v>
      </c>
      <c r="BY55">
        <v>1</v>
      </c>
      <c r="BZ55">
        <v>14</v>
      </c>
      <c r="CA55">
        <v>6</v>
      </c>
      <c r="CB55">
        <v>16</v>
      </c>
      <c r="CC55">
        <v>5</v>
      </c>
      <c r="CD55">
        <v>6</v>
      </c>
      <c r="CE55">
        <v>2</v>
      </c>
      <c r="CF55">
        <v>9</v>
      </c>
      <c r="CG55">
        <v>10</v>
      </c>
      <c r="CH55">
        <v>24</v>
      </c>
      <c r="CI55">
        <v>1</v>
      </c>
      <c r="CJ55">
        <v>0</v>
      </c>
      <c r="CK55">
        <v>3</v>
      </c>
      <c r="CL55">
        <v>3</v>
      </c>
      <c r="CM55">
        <v>0</v>
      </c>
      <c r="CN55">
        <v>0</v>
      </c>
      <c r="CO55">
        <v>0</v>
      </c>
      <c r="CP55">
        <v>1</v>
      </c>
      <c r="CQ55">
        <v>3</v>
      </c>
      <c r="CR55">
        <v>3</v>
      </c>
      <c r="CS55">
        <v>6</v>
      </c>
      <c r="CT55">
        <v>0</v>
      </c>
      <c r="CU55">
        <v>0</v>
      </c>
      <c r="CV55">
        <v>10</v>
      </c>
      <c r="CW55">
        <v>1</v>
      </c>
      <c r="CX55">
        <v>3</v>
      </c>
      <c r="CY55">
        <v>8</v>
      </c>
      <c r="CZ55">
        <v>69</v>
      </c>
      <c r="DA55">
        <v>15</v>
      </c>
      <c r="DB55">
        <v>8</v>
      </c>
      <c r="DC55">
        <v>30</v>
      </c>
      <c r="DD55">
        <v>48</v>
      </c>
      <c r="DE55">
        <v>8</v>
      </c>
      <c r="DF55">
        <v>0</v>
      </c>
      <c r="DG55">
        <v>76</v>
      </c>
      <c r="DH55">
        <v>6</v>
      </c>
      <c r="DI55">
        <v>8</v>
      </c>
      <c r="DJ55">
        <v>7</v>
      </c>
      <c r="DK55">
        <v>7</v>
      </c>
      <c r="DL55">
        <v>0</v>
      </c>
      <c r="DM55">
        <v>7</v>
      </c>
      <c r="DN55">
        <v>7</v>
      </c>
      <c r="DO55">
        <v>0</v>
      </c>
      <c r="DP55" s="42">
        <v>2</v>
      </c>
      <c r="DQ55" s="20">
        <v>-2.3849999999999998</v>
      </c>
      <c r="DR55">
        <v>6</v>
      </c>
      <c r="DS55">
        <v>0</v>
      </c>
      <c r="DT55">
        <v>0</v>
      </c>
      <c r="DU55">
        <v>0</v>
      </c>
      <c r="DV55">
        <v>0</v>
      </c>
      <c r="DW55">
        <v>1669</v>
      </c>
      <c r="DX55">
        <v>955</v>
      </c>
      <c r="DY55">
        <v>1231</v>
      </c>
      <c r="DZ55">
        <v>761</v>
      </c>
      <c r="EA55">
        <v>868</v>
      </c>
      <c r="EB55">
        <v>565</v>
      </c>
      <c r="EC55">
        <v>89.87</v>
      </c>
      <c r="ED55">
        <v>47.71</v>
      </c>
      <c r="EE55">
        <v>90</v>
      </c>
      <c r="EF55">
        <v>54</v>
      </c>
      <c r="EG55" s="41">
        <v>0.10368663594470046</v>
      </c>
      <c r="EH55" s="43">
        <v>0.90442477876106198</v>
      </c>
      <c r="EI55" s="44">
        <v>1.0081114147057624</v>
      </c>
      <c r="EJ55">
        <v>1668</v>
      </c>
      <c r="EK55">
        <v>957</v>
      </c>
      <c r="EL55">
        <v>1231</v>
      </c>
      <c r="EM55">
        <v>762</v>
      </c>
      <c r="EN55">
        <v>867</v>
      </c>
      <c r="EO55">
        <v>566</v>
      </c>
      <c r="EP55">
        <v>90</v>
      </c>
      <c r="EQ55">
        <v>54</v>
      </c>
      <c r="ER55">
        <v>837</v>
      </c>
      <c r="ES55">
        <v>461</v>
      </c>
      <c r="ET55">
        <v>333</v>
      </c>
      <c r="EU55">
        <v>200</v>
      </c>
      <c r="EV55">
        <v>49</v>
      </c>
      <c r="EW55">
        <v>28</v>
      </c>
      <c r="EX55">
        <v>50</v>
      </c>
      <c r="EY55">
        <v>65</v>
      </c>
      <c r="EZ55">
        <v>5</v>
      </c>
      <c r="FA55">
        <v>2.1</v>
      </c>
      <c r="FB55">
        <v>7.1</v>
      </c>
      <c r="FC55" s="20">
        <v>71.78</v>
      </c>
      <c r="FD55" s="26">
        <v>0.87536585365853659</v>
      </c>
      <c r="FE55">
        <v>6.2207999999999997</v>
      </c>
      <c r="FF55">
        <v>0.91</v>
      </c>
      <c r="FG55">
        <v>0.41</v>
      </c>
      <c r="FH55">
        <v>1.32</v>
      </c>
      <c r="FI55">
        <v>2</v>
      </c>
      <c r="FJ55">
        <v>1</v>
      </c>
      <c r="FK55">
        <v>0</v>
      </c>
      <c r="FL55" s="42">
        <v>62</v>
      </c>
      <c r="FM55" s="20">
        <v>12.166666666666666</v>
      </c>
      <c r="FN55" s="41">
        <v>0.1138613861</v>
      </c>
      <c r="FO55" s="20">
        <v>62.6</v>
      </c>
      <c r="FP55" s="20">
        <v>63.523000000000003</v>
      </c>
      <c r="FQ55" s="20">
        <v>113.69971835054524</v>
      </c>
      <c r="FV55" t="s">
        <v>751</v>
      </c>
      <c r="FW55" s="45">
        <v>2860000</v>
      </c>
      <c r="FX55" s="45">
        <v>2860000</v>
      </c>
      <c r="FY55">
        <v>278</v>
      </c>
      <c r="FZ55">
        <v>55</v>
      </c>
      <c r="GA55">
        <v>95</v>
      </c>
      <c r="GB55">
        <v>150</v>
      </c>
      <c r="GC55">
        <v>4</v>
      </c>
      <c r="GD55">
        <v>52</v>
      </c>
      <c r="GE55">
        <v>560</v>
      </c>
      <c r="GF55">
        <v>4374</v>
      </c>
      <c r="GG55">
        <v>9.8000000000000007</v>
      </c>
      <c r="GH55">
        <v>5.5</v>
      </c>
      <c r="GI55">
        <v>15.3</v>
      </c>
      <c r="GJ55" s="42">
        <v>62.6</v>
      </c>
    </row>
    <row r="56" spans="1:192" x14ac:dyDescent="0.45">
      <c r="A56" s="40">
        <v>34559</v>
      </c>
      <c r="B56" t="s">
        <v>1152</v>
      </c>
      <c r="D56" t="s">
        <v>223</v>
      </c>
      <c r="E56" t="s">
        <v>223</v>
      </c>
      <c r="F56">
        <v>73</v>
      </c>
      <c r="G56">
        <v>205</v>
      </c>
      <c r="H56">
        <v>2012</v>
      </c>
      <c r="I56">
        <v>1</v>
      </c>
      <c r="J56">
        <v>11</v>
      </c>
      <c r="K56" t="s">
        <v>202</v>
      </c>
      <c r="L56">
        <v>2012</v>
      </c>
      <c r="M56">
        <v>23</v>
      </c>
      <c r="N56">
        <v>6</v>
      </c>
      <c r="O56">
        <v>8476887</v>
      </c>
      <c r="P56" t="s">
        <v>1153</v>
      </c>
      <c r="Q56" t="s">
        <v>1154</v>
      </c>
      <c r="R56" t="s">
        <v>235</v>
      </c>
      <c r="S56" t="s">
        <v>1155</v>
      </c>
      <c r="T56" t="s">
        <v>725</v>
      </c>
      <c r="U56" t="s">
        <v>307</v>
      </c>
      <c r="V56">
        <v>67</v>
      </c>
      <c r="W56">
        <v>26</v>
      </c>
      <c r="X56">
        <v>38</v>
      </c>
      <c r="Y56">
        <v>30</v>
      </c>
      <c r="Z56">
        <v>64</v>
      </c>
      <c r="AA56">
        <v>1</v>
      </c>
      <c r="AB56">
        <v>0</v>
      </c>
      <c r="AC56" s="26">
        <v>0.95522388059701491</v>
      </c>
      <c r="AD56" s="20">
        <v>15.526515151515149</v>
      </c>
      <c r="AE56" s="20">
        <v>24.640999999999998</v>
      </c>
      <c r="AF56">
        <v>27</v>
      </c>
      <c r="AG56">
        <v>0.7</v>
      </c>
      <c r="AH56">
        <v>38</v>
      </c>
      <c r="AI56">
        <v>1601</v>
      </c>
      <c r="AJ56">
        <v>70246</v>
      </c>
      <c r="AK56" s="20">
        <v>1170.7666666667001</v>
      </c>
      <c r="AL56">
        <v>1170.77</v>
      </c>
      <c r="AM56">
        <v>1171</v>
      </c>
      <c r="AN56" s="26">
        <v>17.474129353233831</v>
      </c>
      <c r="AO56">
        <v>28.83</v>
      </c>
      <c r="AP56" s="41">
        <v>0.70329670329670335</v>
      </c>
      <c r="AQ56">
        <v>349</v>
      </c>
      <c r="AR56">
        <v>348</v>
      </c>
      <c r="AS56">
        <v>349</v>
      </c>
      <c r="AT56">
        <v>266</v>
      </c>
      <c r="AU56">
        <v>266</v>
      </c>
      <c r="AV56">
        <v>179</v>
      </c>
      <c r="AW56">
        <v>176</v>
      </c>
      <c r="AX56">
        <v>63</v>
      </c>
      <c r="AY56">
        <v>4</v>
      </c>
      <c r="AZ56">
        <v>15</v>
      </c>
      <c r="BA56" s="42">
        <v>19</v>
      </c>
      <c r="BB56">
        <v>20.39</v>
      </c>
      <c r="BC56">
        <v>30.094999999999999</v>
      </c>
      <c r="BD56" s="20">
        <v>471.2</v>
      </c>
      <c r="BE56" s="20">
        <v>820.2</v>
      </c>
      <c r="BF56" s="20">
        <v>42.033875142000568</v>
      </c>
      <c r="BG56">
        <v>551</v>
      </c>
      <c r="BH56">
        <v>388</v>
      </c>
      <c r="BI56">
        <v>345</v>
      </c>
      <c r="BJ56" s="41">
        <v>0.6149553571428571</v>
      </c>
      <c r="BK56">
        <v>86</v>
      </c>
      <c r="BL56">
        <v>86</v>
      </c>
      <c r="BM56">
        <v>77</v>
      </c>
      <c r="BN56" s="42">
        <v>9</v>
      </c>
      <c r="BO56">
        <v>87</v>
      </c>
      <c r="BP56">
        <v>65</v>
      </c>
      <c r="BQ56">
        <v>49</v>
      </c>
      <c r="BR56">
        <v>37</v>
      </c>
      <c r="BS56" s="41">
        <v>4.6365914786967416E-2</v>
      </c>
      <c r="BT56">
        <v>4</v>
      </c>
      <c r="BU56">
        <v>5</v>
      </c>
      <c r="BV56" s="41">
        <v>0.44444444444444442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1</v>
      </c>
      <c r="CG56">
        <v>4</v>
      </c>
      <c r="CH56">
        <v>3</v>
      </c>
      <c r="CI56">
        <v>1</v>
      </c>
      <c r="CJ56">
        <v>2</v>
      </c>
      <c r="CK56">
        <v>3</v>
      </c>
      <c r="CL56">
        <v>6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2</v>
      </c>
      <c r="CT56">
        <v>0</v>
      </c>
      <c r="CU56">
        <v>0</v>
      </c>
      <c r="CV56">
        <v>23</v>
      </c>
      <c r="CW56">
        <v>0</v>
      </c>
      <c r="CX56">
        <v>5</v>
      </c>
      <c r="CY56">
        <v>14</v>
      </c>
      <c r="CZ56">
        <v>68</v>
      </c>
      <c r="DA56">
        <v>9</v>
      </c>
      <c r="DB56">
        <v>4</v>
      </c>
      <c r="DC56">
        <v>13</v>
      </c>
      <c r="DD56">
        <v>38</v>
      </c>
      <c r="DE56">
        <v>5</v>
      </c>
      <c r="DF56">
        <v>0</v>
      </c>
      <c r="DG56">
        <v>110</v>
      </c>
      <c r="DH56">
        <v>19</v>
      </c>
      <c r="DI56">
        <v>13</v>
      </c>
      <c r="DJ56">
        <v>18</v>
      </c>
      <c r="DK56">
        <v>18</v>
      </c>
      <c r="DL56">
        <v>0</v>
      </c>
      <c r="DM56">
        <v>13</v>
      </c>
      <c r="DN56">
        <v>13</v>
      </c>
      <c r="DO56">
        <v>0</v>
      </c>
      <c r="DP56" s="42">
        <v>-6</v>
      </c>
      <c r="DQ56" s="20">
        <v>-3.4569999999999999</v>
      </c>
      <c r="DR56">
        <v>19</v>
      </c>
      <c r="DS56">
        <v>0</v>
      </c>
      <c r="DT56">
        <v>0</v>
      </c>
      <c r="DU56">
        <v>0</v>
      </c>
      <c r="DV56">
        <v>0</v>
      </c>
      <c r="DW56">
        <v>1359</v>
      </c>
      <c r="DX56">
        <v>981</v>
      </c>
      <c r="DY56">
        <v>1041</v>
      </c>
      <c r="DZ56">
        <v>761</v>
      </c>
      <c r="EA56">
        <v>740</v>
      </c>
      <c r="EB56">
        <v>575</v>
      </c>
      <c r="EC56">
        <v>75.09</v>
      </c>
      <c r="ED56">
        <v>50.12</v>
      </c>
      <c r="EE56">
        <v>91</v>
      </c>
      <c r="EF56">
        <v>38</v>
      </c>
      <c r="EG56" s="41">
        <v>0.12297297297297298</v>
      </c>
      <c r="EH56" s="43">
        <v>0.93391304347826087</v>
      </c>
      <c r="EI56" s="44">
        <v>1.0568860164512339</v>
      </c>
      <c r="EJ56">
        <v>1363</v>
      </c>
      <c r="EK56">
        <v>982</v>
      </c>
      <c r="EL56">
        <v>1043</v>
      </c>
      <c r="EM56">
        <v>762</v>
      </c>
      <c r="EN56">
        <v>741</v>
      </c>
      <c r="EO56">
        <v>575</v>
      </c>
      <c r="EP56">
        <v>91</v>
      </c>
      <c r="EQ56">
        <v>38</v>
      </c>
      <c r="ER56">
        <v>643</v>
      </c>
      <c r="ES56">
        <v>500</v>
      </c>
      <c r="ET56">
        <v>252</v>
      </c>
      <c r="EU56">
        <v>204</v>
      </c>
      <c r="EV56">
        <v>52</v>
      </c>
      <c r="EW56">
        <v>19</v>
      </c>
      <c r="EX56">
        <v>93</v>
      </c>
      <c r="EY56">
        <v>89</v>
      </c>
      <c r="EZ56">
        <v>6.1</v>
      </c>
      <c r="FA56">
        <v>2.2000000000000002</v>
      </c>
      <c r="FB56">
        <v>8.3000000000000007</v>
      </c>
      <c r="FC56" s="20">
        <v>69.27</v>
      </c>
      <c r="FD56" s="26">
        <v>1.0338805970149254</v>
      </c>
      <c r="FE56">
        <v>8.9202999999999992</v>
      </c>
      <c r="FF56">
        <v>0.89</v>
      </c>
      <c r="FG56">
        <v>0.09</v>
      </c>
      <c r="FH56">
        <v>0.97</v>
      </c>
      <c r="FI56">
        <v>10</v>
      </c>
      <c r="FJ56">
        <v>2</v>
      </c>
      <c r="FK56">
        <v>1</v>
      </c>
      <c r="FL56" s="42">
        <v>161</v>
      </c>
      <c r="FM56" s="20">
        <v>7.1052631578947372</v>
      </c>
      <c r="FN56" s="41">
        <v>0.1354080661</v>
      </c>
      <c r="FO56" s="20">
        <v>60.2</v>
      </c>
      <c r="FP56" s="20">
        <v>63.308599999999998</v>
      </c>
      <c r="FQ56" s="20">
        <v>119.92107758142078</v>
      </c>
      <c r="FR56">
        <v>4</v>
      </c>
      <c r="FS56" t="s">
        <v>314</v>
      </c>
      <c r="FT56">
        <v>195</v>
      </c>
      <c r="FV56" t="s">
        <v>711</v>
      </c>
      <c r="FW56" s="45">
        <v>6000000</v>
      </c>
      <c r="FX56" s="45">
        <v>6000000</v>
      </c>
      <c r="FY56">
        <v>331</v>
      </c>
      <c r="FZ56">
        <v>117</v>
      </c>
      <c r="GA56">
        <v>138</v>
      </c>
      <c r="GB56">
        <v>255</v>
      </c>
      <c r="GC56">
        <v>26</v>
      </c>
      <c r="GD56">
        <v>145</v>
      </c>
      <c r="GE56">
        <v>931</v>
      </c>
      <c r="GF56">
        <v>5898</v>
      </c>
      <c r="GG56">
        <v>24.9</v>
      </c>
      <c r="GH56">
        <v>7.2</v>
      </c>
      <c r="GI56">
        <v>32.1</v>
      </c>
      <c r="GJ56" s="42">
        <v>60.2</v>
      </c>
    </row>
    <row r="57" spans="1:192" x14ac:dyDescent="0.45">
      <c r="A57" s="40">
        <v>34343</v>
      </c>
      <c r="B57" t="s">
        <v>1156</v>
      </c>
      <c r="D57" t="s">
        <v>399</v>
      </c>
      <c r="E57" t="s">
        <v>399</v>
      </c>
      <c r="F57">
        <v>75</v>
      </c>
      <c r="G57">
        <v>216</v>
      </c>
      <c r="H57">
        <v>2012</v>
      </c>
      <c r="I57">
        <v>1</v>
      </c>
      <c r="J57">
        <v>13</v>
      </c>
      <c r="K57" t="s">
        <v>92</v>
      </c>
      <c r="L57">
        <v>2015</v>
      </c>
      <c r="M57">
        <v>24</v>
      </c>
      <c r="N57">
        <v>3</v>
      </c>
      <c r="O57">
        <v>8476889</v>
      </c>
      <c r="P57" t="s">
        <v>1157</v>
      </c>
      <c r="Q57" t="s">
        <v>1158</v>
      </c>
      <c r="R57" t="s">
        <v>1159</v>
      </c>
      <c r="S57" t="s">
        <v>1160</v>
      </c>
      <c r="T57" t="s">
        <v>716</v>
      </c>
      <c r="U57" t="s">
        <v>351</v>
      </c>
      <c r="V57">
        <v>79</v>
      </c>
      <c r="W57">
        <v>17</v>
      </c>
      <c r="X57">
        <v>16</v>
      </c>
      <c r="Y57">
        <v>8</v>
      </c>
      <c r="Z57">
        <v>33</v>
      </c>
      <c r="AA57">
        <v>6</v>
      </c>
      <c r="AB57">
        <v>46</v>
      </c>
      <c r="AC57" s="26">
        <v>0.41772151898734178</v>
      </c>
      <c r="AD57" s="20">
        <v>4.5599999999999987</v>
      </c>
      <c r="AE57" s="20">
        <v>13.401999999999999</v>
      </c>
      <c r="AF57">
        <v>21</v>
      </c>
      <c r="AG57">
        <v>0.9</v>
      </c>
      <c r="AH57">
        <v>36</v>
      </c>
      <c r="AI57">
        <v>1842</v>
      </c>
      <c r="AJ57">
        <v>72386</v>
      </c>
      <c r="AK57" s="20">
        <v>1206.4333333333</v>
      </c>
      <c r="AL57">
        <v>1206.47</v>
      </c>
      <c r="AM57">
        <v>1206</v>
      </c>
      <c r="AN57" s="26">
        <v>15.271308016877638</v>
      </c>
      <c r="AO57">
        <v>25.4</v>
      </c>
      <c r="AP57" s="41">
        <v>0.63461538461538458</v>
      </c>
      <c r="AQ57">
        <v>189</v>
      </c>
      <c r="AR57">
        <v>188</v>
      </c>
      <c r="AS57">
        <v>189</v>
      </c>
      <c r="AT57">
        <v>150</v>
      </c>
      <c r="AU57">
        <v>150</v>
      </c>
      <c r="AV57">
        <v>119</v>
      </c>
      <c r="AW57">
        <v>118</v>
      </c>
      <c r="AX57">
        <v>63</v>
      </c>
      <c r="AY57">
        <v>8</v>
      </c>
      <c r="AZ57">
        <v>16</v>
      </c>
      <c r="BA57" s="42">
        <v>24</v>
      </c>
      <c r="BB57">
        <v>13.42</v>
      </c>
      <c r="BC57">
        <v>27.6387</v>
      </c>
      <c r="BD57" s="20">
        <v>160.19999999999999</v>
      </c>
      <c r="BE57" s="20">
        <v>349.2</v>
      </c>
      <c r="BF57" s="20">
        <v>17.366366341475544</v>
      </c>
      <c r="BG57">
        <v>229</v>
      </c>
      <c r="BH57">
        <v>483</v>
      </c>
      <c r="BI57">
        <v>540</v>
      </c>
      <c r="BJ57" s="41">
        <v>0.29778933680104031</v>
      </c>
      <c r="BK57">
        <v>101</v>
      </c>
      <c r="BL57">
        <v>101</v>
      </c>
      <c r="BM57">
        <v>122</v>
      </c>
      <c r="BN57" s="42">
        <v>-21</v>
      </c>
      <c r="BO57">
        <v>31</v>
      </c>
      <c r="BP57">
        <v>16</v>
      </c>
      <c r="BQ57">
        <v>38</v>
      </c>
      <c r="BR57">
        <v>56</v>
      </c>
      <c r="BS57" s="41">
        <v>6.1470911086717893E-2</v>
      </c>
      <c r="BT57">
        <v>556</v>
      </c>
      <c r="BU57">
        <v>521</v>
      </c>
      <c r="BV57" s="41">
        <v>0.51624883936861654</v>
      </c>
      <c r="BW57">
        <v>236</v>
      </c>
      <c r="BX57">
        <v>211</v>
      </c>
      <c r="BY57">
        <v>220</v>
      </c>
      <c r="BZ57">
        <v>222</v>
      </c>
      <c r="CA57">
        <v>100</v>
      </c>
      <c r="CB57">
        <v>88</v>
      </c>
      <c r="CC57">
        <v>133</v>
      </c>
      <c r="CD57">
        <v>146</v>
      </c>
      <c r="CE57">
        <v>219</v>
      </c>
      <c r="CF57">
        <v>177</v>
      </c>
      <c r="CG57">
        <v>336</v>
      </c>
      <c r="CH57">
        <v>316</v>
      </c>
      <c r="CI57">
        <v>1</v>
      </c>
      <c r="CJ57">
        <v>0</v>
      </c>
      <c r="CK57">
        <v>4</v>
      </c>
      <c r="CL57">
        <v>3</v>
      </c>
      <c r="CM57">
        <v>0</v>
      </c>
      <c r="CN57">
        <v>1</v>
      </c>
      <c r="CO57">
        <v>1</v>
      </c>
      <c r="CP57">
        <v>2</v>
      </c>
      <c r="CQ57">
        <v>1</v>
      </c>
      <c r="CR57">
        <v>0</v>
      </c>
      <c r="CS57">
        <v>3</v>
      </c>
      <c r="CT57">
        <v>6</v>
      </c>
      <c r="CU57">
        <v>0</v>
      </c>
      <c r="CV57">
        <v>5</v>
      </c>
      <c r="CW57">
        <v>0</v>
      </c>
      <c r="CX57">
        <v>2</v>
      </c>
      <c r="CY57">
        <v>2</v>
      </c>
      <c r="CZ57">
        <v>27</v>
      </c>
      <c r="DA57">
        <v>11</v>
      </c>
      <c r="DB57">
        <v>5</v>
      </c>
      <c r="DC57">
        <v>11</v>
      </c>
      <c r="DD57">
        <v>14</v>
      </c>
      <c r="DE57">
        <v>18</v>
      </c>
      <c r="DF57">
        <v>0</v>
      </c>
      <c r="DG57">
        <v>60</v>
      </c>
      <c r="DH57">
        <v>15</v>
      </c>
      <c r="DI57">
        <v>13</v>
      </c>
      <c r="DJ57">
        <v>12</v>
      </c>
      <c r="DK57">
        <v>10</v>
      </c>
      <c r="DL57">
        <v>2</v>
      </c>
      <c r="DM57">
        <v>14</v>
      </c>
      <c r="DN57">
        <v>12</v>
      </c>
      <c r="DO57">
        <v>2</v>
      </c>
      <c r="DP57" s="42">
        <v>-2</v>
      </c>
      <c r="DQ57" s="20">
        <v>0.13700000000000001</v>
      </c>
      <c r="DR57">
        <v>13</v>
      </c>
      <c r="DS57">
        <v>2</v>
      </c>
      <c r="DT57">
        <v>0</v>
      </c>
      <c r="DU57">
        <v>0</v>
      </c>
      <c r="DV57">
        <v>0</v>
      </c>
      <c r="DW57">
        <v>1005</v>
      </c>
      <c r="DX57">
        <v>1199</v>
      </c>
      <c r="DY57">
        <v>744</v>
      </c>
      <c r="DZ57">
        <v>855</v>
      </c>
      <c r="EA57">
        <v>538</v>
      </c>
      <c r="EB57">
        <v>609</v>
      </c>
      <c r="EC57">
        <v>46.8</v>
      </c>
      <c r="ED57">
        <v>56.07</v>
      </c>
      <c r="EE57">
        <v>52</v>
      </c>
      <c r="EF57">
        <v>49</v>
      </c>
      <c r="EG57" s="41">
        <v>9.6654275092936809E-2</v>
      </c>
      <c r="EH57" s="43">
        <v>0.91954022988505746</v>
      </c>
      <c r="EI57" s="44">
        <v>1.0161945049779944</v>
      </c>
      <c r="EJ57">
        <v>1002</v>
      </c>
      <c r="EK57">
        <v>1197</v>
      </c>
      <c r="EL57">
        <v>741</v>
      </c>
      <c r="EM57">
        <v>853</v>
      </c>
      <c r="EN57">
        <v>536</v>
      </c>
      <c r="EO57">
        <v>609</v>
      </c>
      <c r="EP57">
        <v>52</v>
      </c>
      <c r="EQ57">
        <v>49</v>
      </c>
      <c r="ER57">
        <v>479</v>
      </c>
      <c r="ES57">
        <v>591</v>
      </c>
      <c r="ET57">
        <v>192</v>
      </c>
      <c r="EU57">
        <v>220</v>
      </c>
      <c r="EV57">
        <v>34</v>
      </c>
      <c r="EW57">
        <v>18</v>
      </c>
      <c r="EX57">
        <v>100</v>
      </c>
      <c r="EY57">
        <v>101</v>
      </c>
      <c r="EZ57">
        <v>1.9</v>
      </c>
      <c r="FA57">
        <v>2.2999999999999998</v>
      </c>
      <c r="FB57">
        <v>4.2</v>
      </c>
      <c r="FC57" s="20">
        <v>37.58</v>
      </c>
      <c r="FD57" s="26">
        <v>0.47569620253164557</v>
      </c>
      <c r="FE57">
        <v>4.4373000000000005</v>
      </c>
      <c r="FF57">
        <v>0.71</v>
      </c>
      <c r="FG57">
        <v>0.23</v>
      </c>
      <c r="FH57">
        <v>0.94</v>
      </c>
      <c r="FL57" s="42">
        <v>195</v>
      </c>
      <c r="FM57" s="20">
        <v>10.692307692307692</v>
      </c>
      <c r="FN57" s="41">
        <v>8.2455932800000006E-2</v>
      </c>
      <c r="FO57" s="20">
        <v>29.4</v>
      </c>
      <c r="FP57" s="20">
        <v>33.0274</v>
      </c>
      <c r="FQ57" s="20">
        <v>109.60902467529237</v>
      </c>
      <c r="FR57">
        <v>5</v>
      </c>
      <c r="FS57" t="s">
        <v>1161</v>
      </c>
      <c r="FT57">
        <v>222</v>
      </c>
      <c r="FV57" t="s">
        <v>751</v>
      </c>
      <c r="FW57" s="45">
        <v>2000000</v>
      </c>
      <c r="FX57" s="45">
        <v>2200000</v>
      </c>
      <c r="FY57">
        <v>204</v>
      </c>
      <c r="FZ57">
        <v>34</v>
      </c>
      <c r="GA57">
        <v>44</v>
      </c>
      <c r="GB57">
        <v>78</v>
      </c>
      <c r="GC57">
        <v>24</v>
      </c>
      <c r="GD57">
        <v>119</v>
      </c>
      <c r="GE57">
        <v>317</v>
      </c>
      <c r="GF57">
        <v>3056</v>
      </c>
      <c r="GG57">
        <v>3.6</v>
      </c>
      <c r="GH57">
        <v>4.2</v>
      </c>
      <c r="GI57">
        <v>7.8</v>
      </c>
      <c r="GJ57" s="42">
        <v>29.4</v>
      </c>
    </row>
    <row r="58" spans="1:192" x14ac:dyDescent="0.45">
      <c r="A58" s="40">
        <v>34473</v>
      </c>
      <c r="B58" t="s">
        <v>207</v>
      </c>
      <c r="C58" t="s">
        <v>208</v>
      </c>
      <c r="D58" t="s">
        <v>91</v>
      </c>
      <c r="E58" t="s">
        <v>91</v>
      </c>
      <c r="F58">
        <v>70</v>
      </c>
      <c r="G58">
        <v>180</v>
      </c>
      <c r="H58">
        <v>2012</v>
      </c>
      <c r="I58">
        <v>3</v>
      </c>
      <c r="J58">
        <v>89</v>
      </c>
      <c r="K58" t="s">
        <v>92</v>
      </c>
      <c r="L58">
        <v>2015</v>
      </c>
      <c r="M58">
        <v>23</v>
      </c>
      <c r="N58">
        <v>2</v>
      </c>
      <c r="O58">
        <v>8476894</v>
      </c>
      <c r="P58" t="s">
        <v>1175</v>
      </c>
      <c r="Q58" t="s">
        <v>1176</v>
      </c>
      <c r="R58" t="s">
        <v>1177</v>
      </c>
      <c r="S58" t="s">
        <v>1178</v>
      </c>
      <c r="T58" t="s">
        <v>725</v>
      </c>
      <c r="U58" t="s">
        <v>1179</v>
      </c>
      <c r="V58">
        <v>58</v>
      </c>
      <c r="W58">
        <v>5</v>
      </c>
      <c r="X58">
        <v>17</v>
      </c>
      <c r="Y58">
        <v>13</v>
      </c>
      <c r="Z58">
        <v>22</v>
      </c>
      <c r="AA58">
        <v>0</v>
      </c>
      <c r="AB58">
        <v>0</v>
      </c>
      <c r="AC58" s="26">
        <v>0.37931034482758619</v>
      </c>
      <c r="AD58" s="20">
        <v>-7</v>
      </c>
      <c r="AE58" s="20">
        <v>7.6370000000000005</v>
      </c>
      <c r="AF58">
        <v>-4</v>
      </c>
      <c r="AG58">
        <v>2.8</v>
      </c>
      <c r="AH58">
        <v>14</v>
      </c>
      <c r="AI58">
        <v>936</v>
      </c>
      <c r="AJ58">
        <v>45714</v>
      </c>
      <c r="AK58" s="20">
        <v>761.86666666666997</v>
      </c>
      <c r="AL58">
        <v>762.45</v>
      </c>
      <c r="AM58">
        <v>762</v>
      </c>
      <c r="AN58" s="26">
        <v>13.136206896551723</v>
      </c>
      <c r="AO58">
        <v>22.05</v>
      </c>
      <c r="AP58" s="41">
        <v>0.66666666666666663</v>
      </c>
      <c r="AQ58">
        <v>169</v>
      </c>
      <c r="AR58">
        <v>169</v>
      </c>
      <c r="AS58">
        <v>169</v>
      </c>
      <c r="AT58">
        <v>122</v>
      </c>
      <c r="AU58">
        <v>122</v>
      </c>
      <c r="AV58">
        <v>95</v>
      </c>
      <c r="AW58">
        <v>94</v>
      </c>
      <c r="AX58">
        <v>35</v>
      </c>
      <c r="AY58">
        <v>6</v>
      </c>
      <c r="AZ58">
        <v>6</v>
      </c>
      <c r="BA58" s="42">
        <v>12</v>
      </c>
      <c r="BB58">
        <v>8.98</v>
      </c>
      <c r="BC58">
        <v>31.0105</v>
      </c>
      <c r="BD58" s="20">
        <v>261.3</v>
      </c>
      <c r="BE58" s="20">
        <v>430.3</v>
      </c>
      <c r="BF58" s="20">
        <v>33.861892583120202</v>
      </c>
      <c r="BG58">
        <v>288</v>
      </c>
      <c r="BH58">
        <v>216</v>
      </c>
      <c r="BI58">
        <v>191</v>
      </c>
      <c r="BJ58" s="41">
        <v>0.60125260960334026</v>
      </c>
      <c r="BK58">
        <v>32</v>
      </c>
      <c r="BL58">
        <v>32</v>
      </c>
      <c r="BM58">
        <v>55</v>
      </c>
      <c r="BN58" s="42">
        <v>-23</v>
      </c>
      <c r="BO58">
        <v>27</v>
      </c>
      <c r="BP58">
        <v>33</v>
      </c>
      <c r="BQ58">
        <v>39</v>
      </c>
      <c r="BR58">
        <v>22</v>
      </c>
      <c r="BS58" s="41">
        <v>3.9285714285714285E-2</v>
      </c>
      <c r="BT58">
        <v>8</v>
      </c>
      <c r="BU58">
        <v>6</v>
      </c>
      <c r="BV58" s="41">
        <v>0.5714285714285714</v>
      </c>
      <c r="BW58">
        <v>1</v>
      </c>
      <c r="BX58">
        <v>1</v>
      </c>
      <c r="BY58">
        <v>2</v>
      </c>
      <c r="BZ58">
        <v>0</v>
      </c>
      <c r="CA58">
        <v>5</v>
      </c>
      <c r="CB58">
        <v>5</v>
      </c>
      <c r="CC58">
        <v>2</v>
      </c>
      <c r="CD58">
        <v>1</v>
      </c>
      <c r="CE58">
        <v>4</v>
      </c>
      <c r="CF58">
        <v>1</v>
      </c>
      <c r="CG58">
        <v>6</v>
      </c>
      <c r="CH58">
        <v>6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4</v>
      </c>
      <c r="CW58">
        <v>1</v>
      </c>
      <c r="CX58">
        <v>2</v>
      </c>
      <c r="CY58">
        <v>5</v>
      </c>
      <c r="CZ58">
        <v>19</v>
      </c>
      <c r="DA58">
        <v>12</v>
      </c>
      <c r="DB58">
        <v>3</v>
      </c>
      <c r="DC58">
        <v>2</v>
      </c>
      <c r="DD58">
        <v>4</v>
      </c>
      <c r="DE58">
        <v>1</v>
      </c>
      <c r="DF58">
        <v>1</v>
      </c>
      <c r="DG58">
        <v>72</v>
      </c>
      <c r="DH58">
        <v>7</v>
      </c>
      <c r="DI58">
        <v>9</v>
      </c>
      <c r="DJ58">
        <v>7</v>
      </c>
      <c r="DK58">
        <v>7</v>
      </c>
      <c r="DL58">
        <v>0</v>
      </c>
      <c r="DM58">
        <v>9</v>
      </c>
      <c r="DN58">
        <v>9</v>
      </c>
      <c r="DO58">
        <v>0</v>
      </c>
      <c r="DP58" s="42">
        <v>2</v>
      </c>
      <c r="DQ58" s="20">
        <v>0.44900000000000001</v>
      </c>
      <c r="DR58">
        <v>7</v>
      </c>
      <c r="DS58">
        <v>0</v>
      </c>
      <c r="DT58">
        <v>0</v>
      </c>
      <c r="DU58">
        <v>0</v>
      </c>
      <c r="DV58">
        <v>0</v>
      </c>
      <c r="DW58">
        <v>767</v>
      </c>
      <c r="DX58">
        <v>727</v>
      </c>
      <c r="DY58">
        <v>566</v>
      </c>
      <c r="DZ58">
        <v>538</v>
      </c>
      <c r="EA58">
        <v>406</v>
      </c>
      <c r="EB58">
        <v>389</v>
      </c>
      <c r="EC58">
        <v>35.1</v>
      </c>
      <c r="ED58">
        <v>32.630000000000003</v>
      </c>
      <c r="EE58">
        <v>33</v>
      </c>
      <c r="EF58">
        <v>34</v>
      </c>
      <c r="EG58" s="41">
        <v>8.1280788177339899E-2</v>
      </c>
      <c r="EH58" s="43">
        <v>0.91259640102827766</v>
      </c>
      <c r="EI58" s="44">
        <v>0.99387718920561752</v>
      </c>
      <c r="EJ58">
        <v>761</v>
      </c>
      <c r="EK58">
        <v>725</v>
      </c>
      <c r="EL58">
        <v>560</v>
      </c>
      <c r="EM58">
        <v>536</v>
      </c>
      <c r="EN58">
        <v>403</v>
      </c>
      <c r="EO58">
        <v>389</v>
      </c>
      <c r="EP58">
        <v>33</v>
      </c>
      <c r="EQ58">
        <v>34</v>
      </c>
      <c r="ER58">
        <v>394</v>
      </c>
      <c r="ES58">
        <v>356</v>
      </c>
      <c r="ET58">
        <v>133</v>
      </c>
      <c r="EU58">
        <v>127</v>
      </c>
      <c r="EV58">
        <v>20</v>
      </c>
      <c r="EW58">
        <v>17</v>
      </c>
      <c r="EX58">
        <v>49</v>
      </c>
      <c r="EY58">
        <v>37</v>
      </c>
      <c r="EZ58">
        <v>0.7</v>
      </c>
      <c r="FA58">
        <v>0.7</v>
      </c>
      <c r="FB58">
        <v>1.4</v>
      </c>
      <c r="FC58" s="20">
        <v>22</v>
      </c>
      <c r="FD58" s="26">
        <v>0.37931034482758619</v>
      </c>
      <c r="FE58">
        <v>1.3084</v>
      </c>
      <c r="FF58">
        <v>-0.03</v>
      </c>
      <c r="FG58">
        <v>-0.04</v>
      </c>
      <c r="FH58">
        <v>-0.08</v>
      </c>
      <c r="FL58" s="42">
        <v>68</v>
      </c>
      <c r="FM58" s="20">
        <v>10.142857142857142</v>
      </c>
      <c r="FN58" s="41">
        <v>9.5739878200000003E-2</v>
      </c>
      <c r="FO58" s="20">
        <v>20.6</v>
      </c>
      <c r="FP58" s="20">
        <v>22.0898</v>
      </c>
      <c r="FQ58" s="20">
        <v>117.56836513869762</v>
      </c>
      <c r="FR58">
        <v>8</v>
      </c>
      <c r="FS58" t="s">
        <v>1180</v>
      </c>
      <c r="FT58">
        <v>390</v>
      </c>
      <c r="FV58" t="s">
        <v>751</v>
      </c>
      <c r="FW58" s="45">
        <v>650000</v>
      </c>
      <c r="FX58" s="45">
        <v>650000</v>
      </c>
      <c r="FY58">
        <v>64</v>
      </c>
      <c r="FZ58">
        <v>6</v>
      </c>
      <c r="GA58">
        <v>19</v>
      </c>
      <c r="GB58">
        <v>25</v>
      </c>
      <c r="GC58">
        <v>-5</v>
      </c>
      <c r="GD58">
        <v>16</v>
      </c>
      <c r="GE58">
        <v>106</v>
      </c>
      <c r="GF58">
        <v>847</v>
      </c>
      <c r="GG58">
        <v>0.9</v>
      </c>
      <c r="GH58">
        <v>0.7</v>
      </c>
      <c r="GI58">
        <v>1.6</v>
      </c>
      <c r="GJ58" s="42">
        <v>20.6</v>
      </c>
    </row>
    <row r="59" spans="1:192" x14ac:dyDescent="0.45">
      <c r="A59" s="40">
        <v>34416</v>
      </c>
      <c r="B59" t="s">
        <v>1181</v>
      </c>
      <c r="D59" t="s">
        <v>223</v>
      </c>
      <c r="E59" t="s">
        <v>223</v>
      </c>
      <c r="F59">
        <v>75</v>
      </c>
      <c r="G59">
        <v>209</v>
      </c>
      <c r="H59">
        <v>2012</v>
      </c>
      <c r="I59">
        <v>3</v>
      </c>
      <c r="J59">
        <v>81</v>
      </c>
      <c r="K59" t="s">
        <v>202</v>
      </c>
      <c r="L59">
        <v>2015</v>
      </c>
      <c r="M59">
        <v>23</v>
      </c>
      <c r="N59">
        <v>3</v>
      </c>
      <c r="O59">
        <v>8476897</v>
      </c>
      <c r="P59" t="s">
        <v>1182</v>
      </c>
      <c r="Q59" t="s">
        <v>1183</v>
      </c>
      <c r="R59" t="s">
        <v>1184</v>
      </c>
      <c r="S59" t="s">
        <v>1185</v>
      </c>
      <c r="T59" t="s">
        <v>716</v>
      </c>
      <c r="U59" t="s">
        <v>95</v>
      </c>
      <c r="V59">
        <v>42</v>
      </c>
      <c r="W59">
        <v>1</v>
      </c>
      <c r="X59">
        <v>4</v>
      </c>
      <c r="Y59">
        <v>3</v>
      </c>
      <c r="Z59">
        <v>5</v>
      </c>
      <c r="AA59">
        <v>21</v>
      </c>
      <c r="AB59">
        <v>65</v>
      </c>
      <c r="AC59" s="26">
        <v>0.11904761904761904</v>
      </c>
      <c r="AD59" s="20">
        <v>-1</v>
      </c>
      <c r="AE59" s="20">
        <v>1.6520000000000001</v>
      </c>
      <c r="AF59">
        <v>-5</v>
      </c>
      <c r="AG59">
        <v>1</v>
      </c>
      <c r="AH59">
        <v>14</v>
      </c>
      <c r="AI59">
        <v>661</v>
      </c>
      <c r="AJ59">
        <v>26401</v>
      </c>
      <c r="AK59" s="20">
        <v>440.01666666667001</v>
      </c>
      <c r="AL59">
        <v>439.9</v>
      </c>
      <c r="AM59">
        <v>440</v>
      </c>
      <c r="AN59" s="26">
        <v>10.476587301587301</v>
      </c>
      <c r="AO59">
        <v>17.78</v>
      </c>
      <c r="AP59" s="41">
        <v>0.55555555555555558</v>
      </c>
      <c r="AQ59">
        <v>74</v>
      </c>
      <c r="AR59">
        <v>74</v>
      </c>
      <c r="AS59">
        <v>74</v>
      </c>
      <c r="AT59">
        <v>63</v>
      </c>
      <c r="AU59">
        <v>63</v>
      </c>
      <c r="AV59">
        <v>41</v>
      </c>
      <c r="AW59">
        <v>43</v>
      </c>
      <c r="AX59">
        <v>21</v>
      </c>
      <c r="AY59">
        <v>4</v>
      </c>
      <c r="AZ59">
        <v>2</v>
      </c>
      <c r="BA59" s="42">
        <v>6</v>
      </c>
      <c r="BB59">
        <v>4.0599999999999996</v>
      </c>
      <c r="BC59">
        <v>28.1951</v>
      </c>
      <c r="BD59" s="20">
        <v>118.5</v>
      </c>
      <c r="BE59" s="20">
        <v>192.5</v>
      </c>
      <c r="BF59" s="20">
        <v>26.255967265287566</v>
      </c>
      <c r="BG59">
        <v>90</v>
      </c>
      <c r="BH59">
        <v>135</v>
      </c>
      <c r="BI59">
        <v>168</v>
      </c>
      <c r="BJ59" s="41">
        <v>0.34883720930232559</v>
      </c>
      <c r="BK59">
        <v>47</v>
      </c>
      <c r="BL59">
        <v>47</v>
      </c>
      <c r="BM59">
        <v>54</v>
      </c>
      <c r="BN59" s="42">
        <v>-7</v>
      </c>
      <c r="BO59">
        <v>22</v>
      </c>
      <c r="BP59">
        <v>6</v>
      </c>
      <c r="BQ59">
        <v>20</v>
      </c>
      <c r="BR59">
        <v>14</v>
      </c>
      <c r="BS59" s="41">
        <v>4.5016077170418008E-2</v>
      </c>
      <c r="BT59">
        <v>144</v>
      </c>
      <c r="BU59">
        <v>179</v>
      </c>
      <c r="BV59" s="41">
        <v>0.44582043343653249</v>
      </c>
      <c r="BW59">
        <v>66</v>
      </c>
      <c r="BX59">
        <v>65</v>
      </c>
      <c r="BY59">
        <v>50</v>
      </c>
      <c r="BZ59">
        <v>73</v>
      </c>
      <c r="CA59">
        <v>28</v>
      </c>
      <c r="CB59">
        <v>41</v>
      </c>
      <c r="CC59">
        <v>37</v>
      </c>
      <c r="CD59">
        <v>44</v>
      </c>
      <c r="CE59">
        <v>64</v>
      </c>
      <c r="CF59">
        <v>74</v>
      </c>
      <c r="CG59">
        <v>85</v>
      </c>
      <c r="CH59">
        <v>114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4</v>
      </c>
      <c r="CZ59">
        <v>18</v>
      </c>
      <c r="DA59">
        <v>7</v>
      </c>
      <c r="DB59">
        <v>0</v>
      </c>
      <c r="DC59">
        <v>3</v>
      </c>
      <c r="DD59">
        <v>3</v>
      </c>
      <c r="DE59">
        <v>2</v>
      </c>
      <c r="DF59">
        <v>4</v>
      </c>
      <c r="DG59">
        <v>22</v>
      </c>
      <c r="DH59">
        <v>7</v>
      </c>
      <c r="DI59">
        <v>9</v>
      </c>
      <c r="DJ59">
        <v>7</v>
      </c>
      <c r="DK59">
        <v>7</v>
      </c>
      <c r="DL59">
        <v>0</v>
      </c>
      <c r="DM59">
        <v>9</v>
      </c>
      <c r="DN59">
        <v>9</v>
      </c>
      <c r="DO59">
        <v>0</v>
      </c>
      <c r="DP59" s="42">
        <v>2</v>
      </c>
      <c r="DQ59" s="20">
        <v>0.443</v>
      </c>
      <c r="DR59">
        <v>7</v>
      </c>
      <c r="DS59">
        <v>0</v>
      </c>
      <c r="DT59">
        <v>0</v>
      </c>
      <c r="DU59">
        <v>0</v>
      </c>
      <c r="DV59">
        <v>0</v>
      </c>
      <c r="DW59">
        <v>344</v>
      </c>
      <c r="DX59">
        <v>412</v>
      </c>
      <c r="DY59">
        <v>267</v>
      </c>
      <c r="DZ59">
        <v>297</v>
      </c>
      <c r="EA59">
        <v>182</v>
      </c>
      <c r="EB59">
        <v>213</v>
      </c>
      <c r="EC59">
        <v>14.59</v>
      </c>
      <c r="ED59">
        <v>15.6</v>
      </c>
      <c r="EE59">
        <v>9</v>
      </c>
      <c r="EF59">
        <v>17</v>
      </c>
      <c r="EG59" s="41">
        <v>4.9450549450549448E-2</v>
      </c>
      <c r="EH59" s="43">
        <v>0.92018779342723001</v>
      </c>
      <c r="EI59" s="44">
        <v>0.9696383428777795</v>
      </c>
      <c r="EJ59">
        <v>343</v>
      </c>
      <c r="EK59">
        <v>412</v>
      </c>
      <c r="EL59">
        <v>266</v>
      </c>
      <c r="EM59">
        <v>297</v>
      </c>
      <c r="EN59">
        <v>181</v>
      </c>
      <c r="EO59">
        <v>213</v>
      </c>
      <c r="EP59">
        <v>9</v>
      </c>
      <c r="EQ59">
        <v>17</v>
      </c>
      <c r="ER59">
        <v>159</v>
      </c>
      <c r="ES59">
        <v>181</v>
      </c>
      <c r="ET59">
        <v>72</v>
      </c>
      <c r="EU59">
        <v>68</v>
      </c>
      <c r="EV59">
        <v>6</v>
      </c>
      <c r="EW59">
        <v>8</v>
      </c>
      <c r="EX59">
        <v>26</v>
      </c>
      <c r="EY59">
        <v>25</v>
      </c>
      <c r="EZ59">
        <v>-0.60000000000000009</v>
      </c>
      <c r="FA59">
        <v>0.4</v>
      </c>
      <c r="FB59">
        <v>-0.30000000000000004</v>
      </c>
      <c r="FC59" s="20">
        <v>5.08</v>
      </c>
      <c r="FD59" s="26">
        <v>0.12095238095238095</v>
      </c>
      <c r="FE59">
        <v>9.74E-2</v>
      </c>
      <c r="FF59">
        <v>-0.09</v>
      </c>
      <c r="FG59">
        <v>0.11</v>
      </c>
      <c r="FH59">
        <v>0.02</v>
      </c>
      <c r="FL59" s="42">
        <v>75</v>
      </c>
      <c r="FM59" s="20">
        <v>9.5714285714285712</v>
      </c>
      <c r="FN59" s="41">
        <v>8.7945087999999998E-3</v>
      </c>
      <c r="FO59" s="20">
        <v>3.6</v>
      </c>
      <c r="FP59" s="20">
        <v>5.0885999999999996</v>
      </c>
      <c r="FQ59" s="20">
        <v>103.11434416912935</v>
      </c>
      <c r="FV59" t="s">
        <v>751</v>
      </c>
      <c r="FW59" s="45">
        <v>675000</v>
      </c>
      <c r="FX59" s="45">
        <v>675000</v>
      </c>
      <c r="FY59">
        <v>70</v>
      </c>
      <c r="FZ59">
        <v>2</v>
      </c>
      <c r="GA59">
        <v>7</v>
      </c>
      <c r="GB59">
        <v>9</v>
      </c>
      <c r="GC59">
        <v>-9</v>
      </c>
      <c r="GD59">
        <v>20</v>
      </c>
      <c r="GE59">
        <v>63</v>
      </c>
      <c r="GF59">
        <v>717</v>
      </c>
      <c r="GG59">
        <v>-0.8</v>
      </c>
      <c r="GH59">
        <v>0.5</v>
      </c>
      <c r="GI59">
        <v>-0.4</v>
      </c>
      <c r="GJ59" s="42">
        <v>3.6</v>
      </c>
    </row>
    <row r="60" spans="1:192" x14ac:dyDescent="0.45">
      <c r="A60" s="40">
        <v>31082</v>
      </c>
      <c r="B60" t="s">
        <v>1186</v>
      </c>
      <c r="C60" t="s">
        <v>145</v>
      </c>
      <c r="D60" t="s">
        <v>91</v>
      </c>
      <c r="E60" t="s">
        <v>91</v>
      </c>
      <c r="F60">
        <v>72</v>
      </c>
      <c r="G60">
        <v>190</v>
      </c>
      <c r="H60">
        <v>2003</v>
      </c>
      <c r="I60">
        <v>5</v>
      </c>
      <c r="J60">
        <v>163</v>
      </c>
      <c r="K60" t="s">
        <v>92</v>
      </c>
      <c r="L60">
        <v>2005</v>
      </c>
      <c r="M60">
        <v>32</v>
      </c>
      <c r="N60">
        <v>13</v>
      </c>
      <c r="O60">
        <v>8470755</v>
      </c>
      <c r="P60" t="s">
        <v>1187</v>
      </c>
      <c r="Q60" t="s">
        <v>1188</v>
      </c>
      <c r="R60" t="s">
        <v>1189</v>
      </c>
      <c r="S60" t="s">
        <v>916</v>
      </c>
      <c r="T60" t="s">
        <v>716</v>
      </c>
      <c r="U60" t="s">
        <v>205</v>
      </c>
      <c r="V60">
        <v>76</v>
      </c>
      <c r="W60">
        <v>3</v>
      </c>
      <c r="X60">
        <v>12</v>
      </c>
      <c r="Y60">
        <v>7</v>
      </c>
      <c r="Z60">
        <v>15</v>
      </c>
      <c r="AA60">
        <v>15</v>
      </c>
      <c r="AB60">
        <v>50</v>
      </c>
      <c r="AC60" s="26">
        <v>0.19736842105263158</v>
      </c>
      <c r="AD60" s="20">
        <v>-8.6639209225700178</v>
      </c>
      <c r="AE60" s="20">
        <v>5.0620000000000003</v>
      </c>
      <c r="AF60">
        <v>-24</v>
      </c>
      <c r="AG60">
        <v>-0.5</v>
      </c>
      <c r="AH60">
        <v>45</v>
      </c>
      <c r="AI60">
        <v>1700</v>
      </c>
      <c r="AJ60">
        <v>67337</v>
      </c>
      <c r="AK60" s="20">
        <v>1122.1500000000001</v>
      </c>
      <c r="AL60">
        <v>1122.97</v>
      </c>
      <c r="AM60">
        <v>1122</v>
      </c>
      <c r="AN60" s="26">
        <v>14.76688596491228</v>
      </c>
      <c r="AO60">
        <v>24.69</v>
      </c>
      <c r="AP60" s="41">
        <v>0.55555555555555558</v>
      </c>
      <c r="AQ60">
        <v>185</v>
      </c>
      <c r="AR60">
        <v>185</v>
      </c>
      <c r="AS60">
        <v>185</v>
      </c>
      <c r="AT60">
        <v>137</v>
      </c>
      <c r="AU60">
        <v>137</v>
      </c>
      <c r="AV60">
        <v>105</v>
      </c>
      <c r="AW60">
        <v>118</v>
      </c>
      <c r="AX60">
        <v>58</v>
      </c>
      <c r="AY60">
        <v>4</v>
      </c>
      <c r="AZ60">
        <v>17</v>
      </c>
      <c r="BA60" s="42">
        <v>21</v>
      </c>
      <c r="BB60">
        <v>11.01</v>
      </c>
      <c r="BC60">
        <v>25.780999999999999</v>
      </c>
      <c r="BD60" s="20">
        <v>173.5</v>
      </c>
      <c r="BE60" s="20">
        <v>358.5</v>
      </c>
      <c r="BF60" s="20">
        <v>19.154563345414392</v>
      </c>
      <c r="BG60">
        <v>243</v>
      </c>
      <c r="BH60">
        <v>357</v>
      </c>
      <c r="BI60">
        <v>650</v>
      </c>
      <c r="BJ60" s="41">
        <v>0.27211646136618139</v>
      </c>
      <c r="BK60">
        <v>72</v>
      </c>
      <c r="BL60">
        <v>72</v>
      </c>
      <c r="BM60">
        <v>76</v>
      </c>
      <c r="BN60" s="42">
        <v>-4</v>
      </c>
      <c r="BO60">
        <v>32</v>
      </c>
      <c r="BP60">
        <v>15</v>
      </c>
      <c r="BQ60">
        <v>24</v>
      </c>
      <c r="BR60">
        <v>52</v>
      </c>
      <c r="BS60" s="41">
        <v>5.2472250252270432E-2</v>
      </c>
      <c r="BT60">
        <v>543</v>
      </c>
      <c r="BU60">
        <v>500</v>
      </c>
      <c r="BV60" s="41">
        <v>0.5206136145733461</v>
      </c>
      <c r="BW60">
        <v>272</v>
      </c>
      <c r="BX60">
        <v>256</v>
      </c>
      <c r="BY60">
        <v>169</v>
      </c>
      <c r="BZ60">
        <v>149</v>
      </c>
      <c r="CA60">
        <v>102</v>
      </c>
      <c r="CB60">
        <v>93</v>
      </c>
      <c r="CC60">
        <v>150</v>
      </c>
      <c r="CD60">
        <v>146</v>
      </c>
      <c r="CE60">
        <v>181</v>
      </c>
      <c r="CF60">
        <v>196</v>
      </c>
      <c r="CG60">
        <v>334</v>
      </c>
      <c r="CH60">
        <v>276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2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</v>
      </c>
      <c r="CY60">
        <v>1</v>
      </c>
      <c r="CZ60">
        <v>27</v>
      </c>
      <c r="DA60">
        <v>14</v>
      </c>
      <c r="DB60">
        <v>3</v>
      </c>
      <c r="DC60">
        <v>4</v>
      </c>
      <c r="DD60">
        <v>5</v>
      </c>
      <c r="DE60">
        <v>5</v>
      </c>
      <c r="DF60">
        <v>6</v>
      </c>
      <c r="DG60">
        <v>68</v>
      </c>
      <c r="DH60">
        <v>17</v>
      </c>
      <c r="DI60">
        <v>10</v>
      </c>
      <c r="DJ60">
        <v>17</v>
      </c>
      <c r="DK60">
        <v>14</v>
      </c>
      <c r="DL60">
        <v>3</v>
      </c>
      <c r="DM60">
        <v>14</v>
      </c>
      <c r="DN60">
        <v>11</v>
      </c>
      <c r="DO60">
        <v>3</v>
      </c>
      <c r="DP60" s="42">
        <v>-7</v>
      </c>
      <c r="DQ60" s="20">
        <v>-3.8010000000000002</v>
      </c>
      <c r="DR60">
        <v>14</v>
      </c>
      <c r="DS60">
        <v>3</v>
      </c>
      <c r="DT60">
        <v>0</v>
      </c>
      <c r="DU60">
        <v>0</v>
      </c>
      <c r="DV60">
        <v>0</v>
      </c>
      <c r="DW60">
        <v>900</v>
      </c>
      <c r="DX60">
        <v>1255</v>
      </c>
      <c r="DY60">
        <v>656</v>
      </c>
      <c r="DZ60">
        <v>939</v>
      </c>
      <c r="EA60">
        <v>481</v>
      </c>
      <c r="EB60">
        <v>626</v>
      </c>
      <c r="EC60">
        <v>39.369999999999997</v>
      </c>
      <c r="ED60">
        <v>61.86</v>
      </c>
      <c r="EE60">
        <v>27</v>
      </c>
      <c r="EF60">
        <v>64</v>
      </c>
      <c r="EG60" s="41">
        <v>5.6133056133056136E-2</v>
      </c>
      <c r="EH60" s="43">
        <v>0.89776357827476039</v>
      </c>
      <c r="EI60" s="44">
        <v>0.95389663440781658</v>
      </c>
      <c r="EJ60">
        <v>896</v>
      </c>
      <c r="EK60">
        <v>1256</v>
      </c>
      <c r="EL60">
        <v>652</v>
      </c>
      <c r="EM60">
        <v>939</v>
      </c>
      <c r="EN60">
        <v>475</v>
      </c>
      <c r="EO60">
        <v>624</v>
      </c>
      <c r="EP60">
        <v>25</v>
      </c>
      <c r="EQ60">
        <v>65</v>
      </c>
      <c r="ER60">
        <v>426</v>
      </c>
      <c r="ES60">
        <v>606</v>
      </c>
      <c r="ET60">
        <v>183</v>
      </c>
      <c r="EU60">
        <v>262</v>
      </c>
      <c r="EV60">
        <v>15</v>
      </c>
      <c r="EW60">
        <v>30</v>
      </c>
      <c r="EX60">
        <v>85</v>
      </c>
      <c r="EY60">
        <v>78</v>
      </c>
      <c r="EZ60">
        <v>-1.3</v>
      </c>
      <c r="FA60">
        <v>0.60000000000000009</v>
      </c>
      <c r="FB60">
        <v>-0.7</v>
      </c>
      <c r="FC60" s="20">
        <v>13.43</v>
      </c>
      <c r="FD60" s="26">
        <v>0.17671052631578946</v>
      </c>
      <c r="FE60">
        <v>1.2911000000000001</v>
      </c>
      <c r="FF60">
        <v>-0.57999999999999996</v>
      </c>
      <c r="FG60">
        <v>0.23</v>
      </c>
      <c r="FH60">
        <v>-0.35</v>
      </c>
      <c r="FL60" s="42">
        <v>172</v>
      </c>
      <c r="FM60" s="20">
        <v>6.8571428571428568</v>
      </c>
      <c r="FN60" s="41">
        <v>1.5945035E-2</v>
      </c>
      <c r="FO60" s="20">
        <v>10.5</v>
      </c>
      <c r="FP60" s="20">
        <v>14.239800000000001</v>
      </c>
      <c r="FQ60" s="20">
        <v>115.14109904984105</v>
      </c>
      <c r="FR60">
        <v>4</v>
      </c>
      <c r="FS60" t="s">
        <v>189</v>
      </c>
      <c r="FT60">
        <v>195</v>
      </c>
      <c r="FV60" t="s">
        <v>711</v>
      </c>
      <c r="FW60" s="45">
        <v>2250000</v>
      </c>
      <c r="FX60" s="45">
        <v>2083333</v>
      </c>
      <c r="FY60">
        <v>683</v>
      </c>
      <c r="FZ60">
        <v>81</v>
      </c>
      <c r="GA60">
        <v>123</v>
      </c>
      <c r="GB60">
        <v>204</v>
      </c>
      <c r="GC60">
        <v>-37</v>
      </c>
      <c r="GD60">
        <v>362</v>
      </c>
      <c r="GE60">
        <v>1023</v>
      </c>
      <c r="GF60">
        <v>9194</v>
      </c>
      <c r="GG60">
        <v>4.8</v>
      </c>
      <c r="GH60">
        <v>9.6</v>
      </c>
      <c r="GI60">
        <v>14.5</v>
      </c>
      <c r="GJ60" s="42">
        <v>10.5</v>
      </c>
    </row>
    <row r="61" spans="1:192" x14ac:dyDescent="0.45">
      <c r="A61" s="40">
        <v>34446</v>
      </c>
      <c r="B61" t="s">
        <v>310</v>
      </c>
      <c r="C61" t="s">
        <v>213</v>
      </c>
      <c r="D61" t="s">
        <v>91</v>
      </c>
      <c r="E61" t="s">
        <v>91</v>
      </c>
      <c r="F61">
        <v>72</v>
      </c>
      <c r="G61">
        <v>203</v>
      </c>
      <c r="H61">
        <v>2012</v>
      </c>
      <c r="I61">
        <v>3</v>
      </c>
      <c r="J61">
        <v>77</v>
      </c>
      <c r="K61" t="s">
        <v>92</v>
      </c>
      <c r="L61">
        <v>2015</v>
      </c>
      <c r="M61">
        <v>23</v>
      </c>
      <c r="N61">
        <v>3</v>
      </c>
      <c r="O61">
        <v>8476905</v>
      </c>
      <c r="P61" t="s">
        <v>1199</v>
      </c>
      <c r="Q61" t="s">
        <v>1200</v>
      </c>
      <c r="R61" t="s">
        <v>1201</v>
      </c>
      <c r="S61" t="s">
        <v>1202</v>
      </c>
      <c r="T61" t="s">
        <v>716</v>
      </c>
      <c r="U61" t="s">
        <v>253</v>
      </c>
      <c r="V61">
        <v>67</v>
      </c>
      <c r="W61">
        <v>6</v>
      </c>
      <c r="X61">
        <v>12</v>
      </c>
      <c r="Y61">
        <v>9</v>
      </c>
      <c r="Z61">
        <v>18</v>
      </c>
      <c r="AA61">
        <v>15</v>
      </c>
      <c r="AB61">
        <v>69</v>
      </c>
      <c r="AC61" s="26">
        <v>0.26865671641791045</v>
      </c>
      <c r="AD61" s="20">
        <v>18</v>
      </c>
      <c r="AE61" s="20">
        <v>6.5149999999999997</v>
      </c>
      <c r="AF61">
        <v>13</v>
      </c>
      <c r="AG61">
        <v>-4.4000000000000004</v>
      </c>
      <c r="AH61">
        <v>8</v>
      </c>
      <c r="AI61">
        <v>1081</v>
      </c>
      <c r="AJ61">
        <v>47713</v>
      </c>
      <c r="AK61" s="20">
        <v>795.21666666666999</v>
      </c>
      <c r="AL61">
        <v>795.22</v>
      </c>
      <c r="AM61">
        <v>795</v>
      </c>
      <c r="AN61" s="26">
        <v>11.868905472636817</v>
      </c>
      <c r="AO61">
        <v>19.95</v>
      </c>
      <c r="AP61" s="41">
        <v>0.5625</v>
      </c>
      <c r="AQ61">
        <v>60</v>
      </c>
      <c r="AR61">
        <v>59</v>
      </c>
      <c r="AS61">
        <v>60</v>
      </c>
      <c r="AT61">
        <v>52</v>
      </c>
      <c r="AU61">
        <v>52</v>
      </c>
      <c r="AV61">
        <v>36</v>
      </c>
      <c r="AW61">
        <v>44</v>
      </c>
      <c r="AX61">
        <v>21</v>
      </c>
      <c r="AY61">
        <v>0</v>
      </c>
      <c r="AZ61">
        <v>3</v>
      </c>
      <c r="BA61" s="42">
        <v>3</v>
      </c>
      <c r="BB61">
        <v>4.09</v>
      </c>
      <c r="BC61">
        <v>25.1111</v>
      </c>
      <c r="BD61" s="20">
        <v>158.80000000000001</v>
      </c>
      <c r="BE61" s="20">
        <v>218.8</v>
      </c>
      <c r="BF61" s="20">
        <v>16.50863911873444</v>
      </c>
      <c r="BG61">
        <v>176</v>
      </c>
      <c r="BH61">
        <v>254</v>
      </c>
      <c r="BI61">
        <v>332</v>
      </c>
      <c r="BJ61" s="41">
        <v>0.34645669291338582</v>
      </c>
      <c r="BK61">
        <v>26</v>
      </c>
      <c r="BL61">
        <v>26</v>
      </c>
      <c r="BM61">
        <v>59</v>
      </c>
      <c r="BN61" s="42">
        <v>-33</v>
      </c>
      <c r="BO61">
        <v>16</v>
      </c>
      <c r="BP61">
        <v>16</v>
      </c>
      <c r="BQ61">
        <v>24</v>
      </c>
      <c r="BR61">
        <v>33</v>
      </c>
      <c r="BS61" s="41">
        <v>5.0613496932515337E-2</v>
      </c>
      <c r="BT61">
        <v>40</v>
      </c>
      <c r="BU61">
        <v>33</v>
      </c>
      <c r="BV61" s="41">
        <v>0.54794520547945202</v>
      </c>
      <c r="BW61">
        <v>14</v>
      </c>
      <c r="BX61">
        <v>14</v>
      </c>
      <c r="BY61">
        <v>9</v>
      </c>
      <c r="BZ61">
        <v>7</v>
      </c>
      <c r="CA61">
        <v>17</v>
      </c>
      <c r="CB61">
        <v>12</v>
      </c>
      <c r="CC61">
        <v>12</v>
      </c>
      <c r="CD61">
        <v>7</v>
      </c>
      <c r="CE61">
        <v>17</v>
      </c>
      <c r="CF61">
        <v>20</v>
      </c>
      <c r="CG61">
        <v>19</v>
      </c>
      <c r="CH61">
        <v>13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4</v>
      </c>
      <c r="CW61">
        <v>1</v>
      </c>
      <c r="CX61">
        <v>1</v>
      </c>
      <c r="CY61">
        <v>2</v>
      </c>
      <c r="CZ61">
        <v>12</v>
      </c>
      <c r="DA61">
        <v>3</v>
      </c>
      <c r="DB61">
        <v>1</v>
      </c>
      <c r="DC61">
        <v>3</v>
      </c>
      <c r="DD61">
        <v>5</v>
      </c>
      <c r="DE61">
        <v>3</v>
      </c>
      <c r="DF61">
        <v>1</v>
      </c>
      <c r="DG61">
        <v>20</v>
      </c>
      <c r="DH61">
        <v>4</v>
      </c>
      <c r="DI61">
        <v>7</v>
      </c>
      <c r="DJ61">
        <v>4</v>
      </c>
      <c r="DK61">
        <v>4</v>
      </c>
      <c r="DL61">
        <v>0</v>
      </c>
      <c r="DM61">
        <v>5</v>
      </c>
      <c r="DN61">
        <v>5</v>
      </c>
      <c r="DO61">
        <v>0</v>
      </c>
      <c r="DP61" s="42">
        <v>3</v>
      </c>
      <c r="DQ61" s="20">
        <v>-0.16900000000000001</v>
      </c>
      <c r="DR61">
        <v>4</v>
      </c>
      <c r="DS61">
        <v>0</v>
      </c>
      <c r="DT61">
        <v>0</v>
      </c>
      <c r="DU61">
        <v>0</v>
      </c>
      <c r="DV61">
        <v>0</v>
      </c>
      <c r="DW61">
        <v>575</v>
      </c>
      <c r="DX61">
        <v>848</v>
      </c>
      <c r="DY61">
        <v>439</v>
      </c>
      <c r="DZ61">
        <v>619</v>
      </c>
      <c r="EA61">
        <v>314</v>
      </c>
      <c r="EB61">
        <v>421</v>
      </c>
      <c r="EC61">
        <v>26.72</v>
      </c>
      <c r="ED61">
        <v>38.950000000000003</v>
      </c>
      <c r="EE61">
        <v>32</v>
      </c>
      <c r="EF61">
        <v>27</v>
      </c>
      <c r="EG61" s="41">
        <v>0.10191082802547771</v>
      </c>
      <c r="EH61" s="43">
        <v>0.93586698337292162</v>
      </c>
      <c r="EI61" s="44">
        <v>1.0377778113983993</v>
      </c>
      <c r="EJ61">
        <v>573</v>
      </c>
      <c r="EK61">
        <v>852</v>
      </c>
      <c r="EL61">
        <v>438</v>
      </c>
      <c r="EM61">
        <v>622</v>
      </c>
      <c r="EN61">
        <v>314</v>
      </c>
      <c r="EO61">
        <v>424</v>
      </c>
      <c r="EP61">
        <v>32</v>
      </c>
      <c r="EQ61">
        <v>26</v>
      </c>
      <c r="ER61">
        <v>281</v>
      </c>
      <c r="ES61">
        <v>439</v>
      </c>
      <c r="ET61">
        <v>101</v>
      </c>
      <c r="EU61">
        <v>190</v>
      </c>
      <c r="EV61">
        <v>11</v>
      </c>
      <c r="EW61">
        <v>18</v>
      </c>
      <c r="EX61">
        <v>47</v>
      </c>
      <c r="EY61">
        <v>43</v>
      </c>
      <c r="EZ61">
        <v>0.2</v>
      </c>
      <c r="FA61">
        <v>1.4</v>
      </c>
      <c r="FB61">
        <v>1.6</v>
      </c>
      <c r="FC61" s="20">
        <v>11.07</v>
      </c>
      <c r="FD61" s="26">
        <v>0.16522388059701493</v>
      </c>
      <c r="FE61">
        <v>1.2023999999999999</v>
      </c>
      <c r="FF61">
        <v>0.1</v>
      </c>
      <c r="FG61">
        <v>7.0000000000000007E-2</v>
      </c>
      <c r="FH61">
        <v>0.18</v>
      </c>
      <c r="FL61" s="42">
        <v>67</v>
      </c>
      <c r="FM61" s="20">
        <v>12.5</v>
      </c>
      <c r="FN61" s="41">
        <v>2.9373134300000003E-2</v>
      </c>
      <c r="FO61" s="20">
        <v>17.2</v>
      </c>
      <c r="FP61" s="20">
        <v>17.966200000000001</v>
      </c>
      <c r="FQ61" s="20">
        <v>107.36651492668695</v>
      </c>
      <c r="FR61">
        <v>4</v>
      </c>
      <c r="FS61" t="s">
        <v>189</v>
      </c>
      <c r="FT61">
        <v>195</v>
      </c>
      <c r="FV61" t="s">
        <v>751</v>
      </c>
      <c r="FW61" s="45">
        <v>650000</v>
      </c>
      <c r="FX61" s="45">
        <v>650000</v>
      </c>
      <c r="FY61">
        <v>80</v>
      </c>
      <c r="FZ61">
        <v>6</v>
      </c>
      <c r="GA61">
        <v>12</v>
      </c>
      <c r="GB61">
        <v>18</v>
      </c>
      <c r="GC61">
        <v>10</v>
      </c>
      <c r="GD61">
        <v>10</v>
      </c>
      <c r="GE61">
        <v>41</v>
      </c>
      <c r="GF61">
        <v>901</v>
      </c>
      <c r="GG61">
        <v>-0.1</v>
      </c>
      <c r="GH61">
        <v>1.3</v>
      </c>
      <c r="GI61">
        <v>1.3</v>
      </c>
      <c r="GJ61" s="42">
        <v>17.2</v>
      </c>
    </row>
    <row r="62" spans="1:192" x14ac:dyDescent="0.45">
      <c r="A62" s="40">
        <v>34534</v>
      </c>
      <c r="B62" t="s">
        <v>1209</v>
      </c>
      <c r="C62" t="s">
        <v>145</v>
      </c>
      <c r="D62" t="s">
        <v>91</v>
      </c>
      <c r="E62" t="s">
        <v>91</v>
      </c>
      <c r="F62">
        <v>72</v>
      </c>
      <c r="G62">
        <v>205</v>
      </c>
      <c r="H62">
        <v>2012</v>
      </c>
      <c r="I62">
        <v>2</v>
      </c>
      <c r="J62">
        <v>61</v>
      </c>
      <c r="K62" t="s">
        <v>92</v>
      </c>
      <c r="L62">
        <v>2015</v>
      </c>
      <c r="M62">
        <v>23</v>
      </c>
      <c r="N62">
        <v>3</v>
      </c>
      <c r="O62">
        <v>8476913</v>
      </c>
      <c r="P62" t="s">
        <v>1210</v>
      </c>
      <c r="Q62" t="s">
        <v>1211</v>
      </c>
      <c r="R62" t="s">
        <v>1212</v>
      </c>
      <c r="S62" t="s">
        <v>1213</v>
      </c>
      <c r="T62" t="s">
        <v>716</v>
      </c>
      <c r="U62" t="s">
        <v>351</v>
      </c>
      <c r="V62">
        <v>82</v>
      </c>
      <c r="W62">
        <v>11</v>
      </c>
      <c r="X62">
        <v>21</v>
      </c>
      <c r="Y62">
        <v>14</v>
      </c>
      <c r="Z62">
        <v>32</v>
      </c>
      <c r="AA62">
        <v>7</v>
      </c>
      <c r="AB62">
        <v>47</v>
      </c>
      <c r="AC62" s="26">
        <v>0.3902439024390244</v>
      </c>
      <c r="AD62" s="20">
        <v>0.16470588235294059</v>
      </c>
      <c r="AE62" s="20">
        <v>11.933999999999999</v>
      </c>
      <c r="AF62">
        <v>-30</v>
      </c>
      <c r="AG62">
        <v>0.1</v>
      </c>
      <c r="AH62">
        <v>14</v>
      </c>
      <c r="AI62">
        <v>1869</v>
      </c>
      <c r="AJ62">
        <v>75908</v>
      </c>
      <c r="AK62" s="20">
        <v>1265.1333333333</v>
      </c>
      <c r="AL62">
        <v>1265.0999999999999</v>
      </c>
      <c r="AM62">
        <v>1265</v>
      </c>
      <c r="AN62" s="26">
        <v>15.428455284552847</v>
      </c>
      <c r="AO62">
        <v>25.79</v>
      </c>
      <c r="AP62" s="41">
        <v>0.66666666666666663</v>
      </c>
      <c r="AQ62">
        <v>220</v>
      </c>
      <c r="AR62">
        <v>221</v>
      </c>
      <c r="AS62">
        <v>221</v>
      </c>
      <c r="AT62">
        <v>174</v>
      </c>
      <c r="AU62">
        <v>175</v>
      </c>
      <c r="AV62">
        <v>123</v>
      </c>
      <c r="AW62">
        <v>167</v>
      </c>
      <c r="AX62">
        <v>84</v>
      </c>
      <c r="AY62">
        <v>8</v>
      </c>
      <c r="AZ62">
        <v>26</v>
      </c>
      <c r="BA62" s="42">
        <v>34</v>
      </c>
      <c r="BB62">
        <v>15.95</v>
      </c>
      <c r="BC62">
        <v>26.300799999999999</v>
      </c>
      <c r="BD62" s="20">
        <v>306.5</v>
      </c>
      <c r="BE62" s="20">
        <v>526.5</v>
      </c>
      <c r="BF62" s="20">
        <v>24.97035807446052</v>
      </c>
      <c r="BG62">
        <v>427</v>
      </c>
      <c r="BH62">
        <v>381</v>
      </c>
      <c r="BI62">
        <v>367</v>
      </c>
      <c r="BJ62" s="41">
        <v>0.53778337531486142</v>
      </c>
      <c r="BK62">
        <v>71</v>
      </c>
      <c r="BL62">
        <v>71</v>
      </c>
      <c r="BM62">
        <v>95</v>
      </c>
      <c r="BN62" s="42">
        <v>-24</v>
      </c>
      <c r="BO62">
        <v>52</v>
      </c>
      <c r="BP62">
        <v>19</v>
      </c>
      <c r="BQ62">
        <v>31</v>
      </c>
      <c r="BR62">
        <v>57</v>
      </c>
      <c r="BS62" s="41">
        <v>6.3122923588039864E-2</v>
      </c>
      <c r="BT62">
        <v>88</v>
      </c>
      <c r="BU62">
        <v>102</v>
      </c>
      <c r="BV62" s="41">
        <v>0.4631578947368421</v>
      </c>
      <c r="BW62">
        <v>20</v>
      </c>
      <c r="BX62">
        <v>23</v>
      </c>
      <c r="BY62">
        <v>31</v>
      </c>
      <c r="BZ62">
        <v>35</v>
      </c>
      <c r="CA62">
        <v>37</v>
      </c>
      <c r="CB62">
        <v>44</v>
      </c>
      <c r="CC62">
        <v>22</v>
      </c>
      <c r="CD62">
        <v>21</v>
      </c>
      <c r="CE62">
        <v>37</v>
      </c>
      <c r="CF62">
        <v>40</v>
      </c>
      <c r="CG62">
        <v>52</v>
      </c>
      <c r="CH62">
        <v>64</v>
      </c>
      <c r="CI62">
        <v>0</v>
      </c>
      <c r="CJ62">
        <v>0</v>
      </c>
      <c r="CK62">
        <v>4</v>
      </c>
      <c r="CL62">
        <v>1</v>
      </c>
      <c r="CM62">
        <v>1</v>
      </c>
      <c r="CN62">
        <v>0</v>
      </c>
      <c r="CO62">
        <v>0</v>
      </c>
      <c r="CP62">
        <v>4</v>
      </c>
      <c r="CQ62">
        <v>0</v>
      </c>
      <c r="CR62">
        <v>0</v>
      </c>
      <c r="CS62">
        <v>0</v>
      </c>
      <c r="CT62">
        <v>3</v>
      </c>
      <c r="CU62">
        <v>0</v>
      </c>
      <c r="CV62">
        <v>4</v>
      </c>
      <c r="CW62">
        <v>1</v>
      </c>
      <c r="CX62">
        <v>1</v>
      </c>
      <c r="CY62">
        <v>3</v>
      </c>
      <c r="CZ62">
        <v>47</v>
      </c>
      <c r="DA62">
        <v>9</v>
      </c>
      <c r="DB62">
        <v>3</v>
      </c>
      <c r="DC62">
        <v>8</v>
      </c>
      <c r="DD62">
        <v>14</v>
      </c>
      <c r="DE62">
        <v>15</v>
      </c>
      <c r="DF62">
        <v>5</v>
      </c>
      <c r="DG62">
        <v>69</v>
      </c>
      <c r="DH62">
        <v>7</v>
      </c>
      <c r="DI62">
        <v>15</v>
      </c>
      <c r="DJ62">
        <v>7</v>
      </c>
      <c r="DK62">
        <v>7</v>
      </c>
      <c r="DL62">
        <v>0</v>
      </c>
      <c r="DM62">
        <v>14</v>
      </c>
      <c r="DN62">
        <v>14</v>
      </c>
      <c r="DO62">
        <v>0</v>
      </c>
      <c r="DP62" s="42">
        <v>8</v>
      </c>
      <c r="DQ62" s="20">
        <v>6.8949999999999996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1172</v>
      </c>
      <c r="DX62">
        <v>1156</v>
      </c>
      <c r="DY62">
        <v>861</v>
      </c>
      <c r="DZ62">
        <v>846</v>
      </c>
      <c r="EA62">
        <v>625</v>
      </c>
      <c r="EB62">
        <v>601</v>
      </c>
      <c r="EC62">
        <v>60.1</v>
      </c>
      <c r="ED62">
        <v>53.61</v>
      </c>
      <c r="EE62">
        <v>48</v>
      </c>
      <c r="EF62">
        <v>71</v>
      </c>
      <c r="EG62" s="41">
        <v>7.6799999999999993E-2</v>
      </c>
      <c r="EH62" s="43">
        <v>0.88186356073211314</v>
      </c>
      <c r="EI62" s="44">
        <v>0.95866356073211312</v>
      </c>
      <c r="EJ62">
        <v>1174</v>
      </c>
      <c r="EK62">
        <v>1155</v>
      </c>
      <c r="EL62">
        <v>862</v>
      </c>
      <c r="EM62">
        <v>845</v>
      </c>
      <c r="EN62">
        <v>627</v>
      </c>
      <c r="EO62">
        <v>600</v>
      </c>
      <c r="EP62">
        <v>48</v>
      </c>
      <c r="EQ62">
        <v>71</v>
      </c>
      <c r="ER62">
        <v>601</v>
      </c>
      <c r="ES62">
        <v>556</v>
      </c>
      <c r="ET62">
        <v>255</v>
      </c>
      <c r="EU62">
        <v>198</v>
      </c>
      <c r="EV62">
        <v>27</v>
      </c>
      <c r="EW62">
        <v>30</v>
      </c>
      <c r="EX62">
        <v>80</v>
      </c>
      <c r="EY62">
        <v>74</v>
      </c>
      <c r="EZ62">
        <v>1</v>
      </c>
      <c r="FA62">
        <v>0.4</v>
      </c>
      <c r="FB62">
        <v>1.4</v>
      </c>
      <c r="FC62" s="20">
        <v>28.31</v>
      </c>
      <c r="FD62" s="26">
        <v>0.34524390243902436</v>
      </c>
      <c r="FE62">
        <v>2.6573000000000002</v>
      </c>
      <c r="FF62">
        <v>-0.28999999999999998</v>
      </c>
      <c r="FG62">
        <v>0</v>
      </c>
      <c r="FH62">
        <v>-0.28999999999999998</v>
      </c>
      <c r="FL62" s="42">
        <v>142</v>
      </c>
      <c r="FM62" s="20">
        <v>14.571428571428571</v>
      </c>
      <c r="FN62" s="41">
        <v>0.05</v>
      </c>
      <c r="FO62" s="20">
        <v>30.6</v>
      </c>
      <c r="FP62" s="20">
        <v>33.378999999999998</v>
      </c>
      <c r="FQ62" s="20">
        <v>110.41024424946646</v>
      </c>
      <c r="FV62" t="s">
        <v>751</v>
      </c>
      <c r="FW62" s="45">
        <v>925000</v>
      </c>
      <c r="FX62" s="45">
        <v>870000</v>
      </c>
      <c r="FY62">
        <v>167</v>
      </c>
      <c r="FZ62">
        <v>24</v>
      </c>
      <c r="GA62">
        <v>41</v>
      </c>
      <c r="GB62">
        <v>65</v>
      </c>
      <c r="GC62">
        <v>-32</v>
      </c>
      <c r="GD62">
        <v>28</v>
      </c>
      <c r="GE62">
        <v>239</v>
      </c>
      <c r="GF62">
        <v>2461</v>
      </c>
      <c r="GG62">
        <v>2.7</v>
      </c>
      <c r="GH62">
        <v>1.5</v>
      </c>
      <c r="GI62">
        <v>4.2</v>
      </c>
      <c r="GJ62" s="42">
        <v>30.6</v>
      </c>
    </row>
    <row r="63" spans="1:192" x14ac:dyDescent="0.45">
      <c r="A63" s="40">
        <v>34559</v>
      </c>
      <c r="B63" t="s">
        <v>271</v>
      </c>
      <c r="C63" t="s">
        <v>163</v>
      </c>
      <c r="D63" t="s">
        <v>91</v>
      </c>
      <c r="E63" t="s">
        <v>91</v>
      </c>
      <c r="F63">
        <v>76</v>
      </c>
      <c r="G63">
        <v>214</v>
      </c>
      <c r="H63">
        <v>2012</v>
      </c>
      <c r="I63">
        <v>3</v>
      </c>
      <c r="J63">
        <v>63</v>
      </c>
      <c r="K63" t="s">
        <v>92</v>
      </c>
      <c r="L63">
        <v>2015</v>
      </c>
      <c r="M63">
        <v>23</v>
      </c>
      <c r="N63">
        <v>3</v>
      </c>
      <c r="O63">
        <v>8476915</v>
      </c>
      <c r="P63" t="s">
        <v>1214</v>
      </c>
      <c r="Q63" t="s">
        <v>1215</v>
      </c>
      <c r="R63" t="s">
        <v>1216</v>
      </c>
      <c r="S63" t="s">
        <v>1217</v>
      </c>
      <c r="T63" t="s">
        <v>725</v>
      </c>
      <c r="U63" t="s">
        <v>166</v>
      </c>
      <c r="V63">
        <v>69</v>
      </c>
      <c r="W63">
        <v>11</v>
      </c>
      <c r="X63">
        <v>10</v>
      </c>
      <c r="Y63">
        <v>4</v>
      </c>
      <c r="Z63">
        <v>21</v>
      </c>
      <c r="AA63">
        <v>10</v>
      </c>
      <c r="AB63">
        <v>87</v>
      </c>
      <c r="AC63" s="26">
        <v>0.30434782608695654</v>
      </c>
      <c r="AD63" s="20">
        <v>12.72</v>
      </c>
      <c r="AE63" s="20">
        <v>8.5050000000000008</v>
      </c>
      <c r="AF63">
        <v>-7</v>
      </c>
      <c r="AG63">
        <v>-6.7</v>
      </c>
      <c r="AH63">
        <v>47</v>
      </c>
      <c r="AI63">
        <v>1207</v>
      </c>
      <c r="AJ63">
        <v>52609</v>
      </c>
      <c r="AK63" s="20">
        <v>876.81666666667002</v>
      </c>
      <c r="AL63">
        <v>877.72</v>
      </c>
      <c r="AM63">
        <v>877</v>
      </c>
      <c r="AN63" s="26">
        <v>12.707487922705315</v>
      </c>
      <c r="AO63">
        <v>21.42</v>
      </c>
      <c r="AP63" s="41">
        <v>0.72413793103448276</v>
      </c>
      <c r="AQ63">
        <v>158</v>
      </c>
      <c r="AR63">
        <v>158</v>
      </c>
      <c r="AS63">
        <v>158</v>
      </c>
      <c r="AT63">
        <v>112</v>
      </c>
      <c r="AU63">
        <v>112</v>
      </c>
      <c r="AV63">
        <v>73</v>
      </c>
      <c r="AW63">
        <v>101</v>
      </c>
      <c r="AX63">
        <v>43</v>
      </c>
      <c r="AY63">
        <v>5</v>
      </c>
      <c r="AZ63">
        <v>4</v>
      </c>
      <c r="BA63" s="42">
        <v>9</v>
      </c>
      <c r="BB63">
        <v>10.039999999999999</v>
      </c>
      <c r="BC63">
        <v>27.328800000000001</v>
      </c>
      <c r="BD63" s="20">
        <v>103.4</v>
      </c>
      <c r="BE63" s="20">
        <v>261.39999999999998</v>
      </c>
      <c r="BF63" s="20">
        <v>17.869024290206443</v>
      </c>
      <c r="BG63">
        <v>219</v>
      </c>
      <c r="BH63">
        <v>285</v>
      </c>
      <c r="BI63">
        <v>305</v>
      </c>
      <c r="BJ63" s="41">
        <v>0.41793893129770993</v>
      </c>
      <c r="BK63">
        <v>128</v>
      </c>
      <c r="BL63">
        <v>128</v>
      </c>
      <c r="BM63">
        <v>101</v>
      </c>
      <c r="BN63" s="42">
        <v>27</v>
      </c>
      <c r="BO63">
        <v>39</v>
      </c>
      <c r="BP63">
        <v>32</v>
      </c>
      <c r="BQ63">
        <v>26</v>
      </c>
      <c r="BR63">
        <v>39</v>
      </c>
      <c r="BS63" s="41">
        <v>5.8823529411764705E-2</v>
      </c>
      <c r="BT63">
        <v>174</v>
      </c>
      <c r="BU63">
        <v>209</v>
      </c>
      <c r="BV63" s="41">
        <v>0.45430809399477806</v>
      </c>
      <c r="BW63">
        <v>67</v>
      </c>
      <c r="BX63">
        <v>74</v>
      </c>
      <c r="BY63">
        <v>64</v>
      </c>
      <c r="BZ63">
        <v>71</v>
      </c>
      <c r="CA63">
        <v>42</v>
      </c>
      <c r="CB63">
        <v>64</v>
      </c>
      <c r="CC63">
        <v>51</v>
      </c>
      <c r="CD63">
        <v>59</v>
      </c>
      <c r="CE63">
        <v>74</v>
      </c>
      <c r="CF63">
        <v>90</v>
      </c>
      <c r="CG63">
        <v>98</v>
      </c>
      <c r="CH63">
        <v>123</v>
      </c>
      <c r="CI63">
        <v>0</v>
      </c>
      <c r="CJ63">
        <v>0</v>
      </c>
      <c r="CK63">
        <v>1</v>
      </c>
      <c r="CL63">
        <v>2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2</v>
      </c>
      <c r="CT63">
        <v>0</v>
      </c>
      <c r="CU63">
        <v>1</v>
      </c>
      <c r="CV63">
        <v>7</v>
      </c>
      <c r="CW63">
        <v>0</v>
      </c>
      <c r="CX63">
        <v>2</v>
      </c>
      <c r="CY63">
        <v>2</v>
      </c>
      <c r="CZ63">
        <v>35</v>
      </c>
      <c r="DA63">
        <v>12</v>
      </c>
      <c r="DB63">
        <v>2</v>
      </c>
      <c r="DC63">
        <v>2</v>
      </c>
      <c r="DD63">
        <v>11</v>
      </c>
      <c r="DE63">
        <v>2</v>
      </c>
      <c r="DF63">
        <v>2</v>
      </c>
      <c r="DG63">
        <v>42</v>
      </c>
      <c r="DH63">
        <v>16</v>
      </c>
      <c r="DI63">
        <v>8</v>
      </c>
      <c r="DJ63">
        <v>16</v>
      </c>
      <c r="DK63">
        <v>11</v>
      </c>
      <c r="DL63">
        <v>5</v>
      </c>
      <c r="DM63">
        <v>12</v>
      </c>
      <c r="DN63">
        <v>7</v>
      </c>
      <c r="DO63">
        <v>5</v>
      </c>
      <c r="DP63" s="42">
        <v>-8</v>
      </c>
      <c r="DQ63" s="20">
        <v>-9.25</v>
      </c>
      <c r="DR63">
        <v>11</v>
      </c>
      <c r="DS63">
        <v>5</v>
      </c>
      <c r="DT63">
        <v>0</v>
      </c>
      <c r="DU63">
        <v>0</v>
      </c>
      <c r="DV63">
        <v>0</v>
      </c>
      <c r="DW63">
        <v>741</v>
      </c>
      <c r="DX63">
        <v>862</v>
      </c>
      <c r="DY63">
        <v>548</v>
      </c>
      <c r="DZ63">
        <v>624</v>
      </c>
      <c r="EA63">
        <v>388</v>
      </c>
      <c r="EB63">
        <v>452</v>
      </c>
      <c r="EC63">
        <v>32.6</v>
      </c>
      <c r="ED63">
        <v>46.17</v>
      </c>
      <c r="EE63">
        <v>29</v>
      </c>
      <c r="EF63">
        <v>42</v>
      </c>
      <c r="EG63" s="41">
        <v>7.4742268041237112E-2</v>
      </c>
      <c r="EH63" s="43">
        <v>0.90707964601769908</v>
      </c>
      <c r="EI63" s="44">
        <v>0.98182191405893615</v>
      </c>
      <c r="EJ63">
        <v>740</v>
      </c>
      <c r="EK63">
        <v>861</v>
      </c>
      <c r="EL63">
        <v>548</v>
      </c>
      <c r="EM63">
        <v>622</v>
      </c>
      <c r="EN63">
        <v>387</v>
      </c>
      <c r="EO63">
        <v>450</v>
      </c>
      <c r="EP63">
        <v>29</v>
      </c>
      <c r="EQ63">
        <v>41</v>
      </c>
      <c r="ER63">
        <v>361</v>
      </c>
      <c r="ES63">
        <v>454</v>
      </c>
      <c r="ET63">
        <v>129</v>
      </c>
      <c r="EU63">
        <v>195</v>
      </c>
      <c r="EV63">
        <v>14</v>
      </c>
      <c r="EW63">
        <v>25</v>
      </c>
      <c r="EX63">
        <v>61</v>
      </c>
      <c r="EY63">
        <v>45</v>
      </c>
      <c r="EZ63">
        <v>0.9</v>
      </c>
      <c r="FA63">
        <v>0.7</v>
      </c>
      <c r="FB63">
        <v>1.5</v>
      </c>
      <c r="FC63" s="20">
        <v>19.93</v>
      </c>
      <c r="FD63" s="26">
        <v>0.28884057971014493</v>
      </c>
      <c r="FE63">
        <v>2.1271</v>
      </c>
      <c r="FF63">
        <v>0.03</v>
      </c>
      <c r="FG63">
        <v>-0.1</v>
      </c>
      <c r="FH63">
        <v>-0.08</v>
      </c>
      <c r="FL63" s="42">
        <v>219</v>
      </c>
      <c r="FM63" s="20">
        <v>14</v>
      </c>
      <c r="FN63" s="41">
        <v>5.9965430100000001E-2</v>
      </c>
      <c r="FO63" s="20">
        <v>16.3</v>
      </c>
      <c r="FP63" s="20">
        <v>19.149999999999999</v>
      </c>
      <c r="FQ63" s="20">
        <v>109.57936471767762</v>
      </c>
      <c r="FR63">
        <v>5</v>
      </c>
      <c r="FS63" t="s">
        <v>308</v>
      </c>
      <c r="FT63">
        <v>203</v>
      </c>
      <c r="FV63" t="s">
        <v>751</v>
      </c>
      <c r="FW63" s="45">
        <v>650000</v>
      </c>
      <c r="FX63" s="45">
        <v>675000</v>
      </c>
      <c r="FY63">
        <v>94</v>
      </c>
      <c r="FZ63">
        <v>12</v>
      </c>
      <c r="GA63">
        <v>12</v>
      </c>
      <c r="GB63">
        <v>24</v>
      </c>
      <c r="GC63">
        <v>-8</v>
      </c>
      <c r="GD63">
        <v>62</v>
      </c>
      <c r="GE63">
        <v>97</v>
      </c>
      <c r="GF63">
        <v>1125</v>
      </c>
      <c r="GG63">
        <v>0.60000000000000009</v>
      </c>
      <c r="GH63">
        <v>0.9</v>
      </c>
      <c r="GI63">
        <v>1.5</v>
      </c>
      <c r="GJ63" s="42">
        <v>16.3</v>
      </c>
    </row>
    <row r="64" spans="1:192" x14ac:dyDescent="0.45">
      <c r="A64" s="40">
        <v>34115</v>
      </c>
      <c r="B64" t="s">
        <v>1221</v>
      </c>
      <c r="C64" t="s">
        <v>175</v>
      </c>
      <c r="D64" t="s">
        <v>107</v>
      </c>
      <c r="E64" t="s">
        <v>107</v>
      </c>
      <c r="F64">
        <v>75</v>
      </c>
      <c r="G64">
        <v>206</v>
      </c>
      <c r="H64">
        <v>2012</v>
      </c>
      <c r="I64">
        <v>3</v>
      </c>
      <c r="J64">
        <v>66</v>
      </c>
      <c r="K64" t="s">
        <v>92</v>
      </c>
      <c r="L64">
        <v>2016</v>
      </c>
      <c r="M64">
        <v>24</v>
      </c>
      <c r="N64">
        <v>2</v>
      </c>
      <c r="O64">
        <v>8476918</v>
      </c>
      <c r="P64" t="s">
        <v>1222</v>
      </c>
      <c r="Q64" t="s">
        <v>1223</v>
      </c>
      <c r="R64" t="s">
        <v>1224</v>
      </c>
      <c r="S64" t="s">
        <v>296</v>
      </c>
      <c r="T64" t="s">
        <v>725</v>
      </c>
      <c r="U64" t="s">
        <v>279</v>
      </c>
      <c r="V64">
        <v>79</v>
      </c>
      <c r="W64">
        <v>17</v>
      </c>
      <c r="X64">
        <v>11</v>
      </c>
      <c r="Y64">
        <v>8</v>
      </c>
      <c r="Z64">
        <v>28</v>
      </c>
      <c r="AA64">
        <v>11</v>
      </c>
      <c r="AB64">
        <v>25</v>
      </c>
      <c r="AC64" s="26">
        <v>0.35443037974683544</v>
      </c>
      <c r="AD64" s="20">
        <v>1.3374999999999986</v>
      </c>
      <c r="AE64" s="20">
        <v>11.791</v>
      </c>
      <c r="AF64">
        <v>-18</v>
      </c>
      <c r="AG64">
        <v>-10.1</v>
      </c>
      <c r="AH64">
        <v>20</v>
      </c>
      <c r="AI64">
        <v>1502</v>
      </c>
      <c r="AJ64">
        <v>67930</v>
      </c>
      <c r="AK64" s="20">
        <v>1132.1666666666999</v>
      </c>
      <c r="AL64">
        <v>1132.17</v>
      </c>
      <c r="AM64">
        <v>1132</v>
      </c>
      <c r="AN64" s="26">
        <v>14.331223628691983</v>
      </c>
      <c r="AO64">
        <v>23.95</v>
      </c>
      <c r="AP64" s="41">
        <v>0.53846153846153844</v>
      </c>
      <c r="AQ64">
        <v>240</v>
      </c>
      <c r="AR64">
        <v>240</v>
      </c>
      <c r="AS64">
        <v>240</v>
      </c>
      <c r="AT64">
        <v>187</v>
      </c>
      <c r="AU64">
        <v>187</v>
      </c>
      <c r="AV64">
        <v>136</v>
      </c>
      <c r="AW64">
        <v>162</v>
      </c>
      <c r="AX64">
        <v>95</v>
      </c>
      <c r="AY64">
        <v>7</v>
      </c>
      <c r="AZ64">
        <v>16</v>
      </c>
      <c r="BA64" s="42">
        <v>23</v>
      </c>
      <c r="BB64">
        <v>19.760000000000002</v>
      </c>
      <c r="BC64">
        <v>20.860299999999999</v>
      </c>
      <c r="BD64" s="20">
        <v>169.3</v>
      </c>
      <c r="BE64" s="20">
        <v>409.3</v>
      </c>
      <c r="BF64" s="20">
        <v>21.691088794085694</v>
      </c>
      <c r="BG64">
        <v>359</v>
      </c>
      <c r="BH64">
        <v>326</v>
      </c>
      <c r="BI64">
        <v>293</v>
      </c>
      <c r="BJ64" s="41">
        <v>0.55061349693251538</v>
      </c>
      <c r="BK64">
        <v>83</v>
      </c>
      <c r="BL64">
        <v>83</v>
      </c>
      <c r="BM64">
        <v>67</v>
      </c>
      <c r="BN64" s="42">
        <v>16</v>
      </c>
      <c r="BO64">
        <v>51</v>
      </c>
      <c r="BP64">
        <v>46</v>
      </c>
      <c r="BQ64">
        <v>46</v>
      </c>
      <c r="BR64">
        <v>34</v>
      </c>
      <c r="BS64" s="41">
        <v>3.8592508513053347E-2</v>
      </c>
      <c r="BT64">
        <v>15</v>
      </c>
      <c r="BU64">
        <v>17</v>
      </c>
      <c r="BV64" s="41">
        <v>0.46875</v>
      </c>
      <c r="BW64">
        <v>4</v>
      </c>
      <c r="BX64">
        <v>3</v>
      </c>
      <c r="BY64">
        <v>6</v>
      </c>
      <c r="BZ64">
        <v>6</v>
      </c>
      <c r="CA64">
        <v>5</v>
      </c>
      <c r="CB64">
        <v>8</v>
      </c>
      <c r="CC64">
        <v>5</v>
      </c>
      <c r="CD64">
        <v>8</v>
      </c>
      <c r="CE64">
        <v>6</v>
      </c>
      <c r="CF64">
        <v>6</v>
      </c>
      <c r="CG64">
        <v>11</v>
      </c>
      <c r="CH64">
        <v>7</v>
      </c>
      <c r="CI64">
        <v>1</v>
      </c>
      <c r="CJ64">
        <v>0</v>
      </c>
      <c r="CK64">
        <v>2</v>
      </c>
      <c r="CL64">
        <v>4</v>
      </c>
      <c r="CM64">
        <v>2</v>
      </c>
      <c r="CN64">
        <v>0</v>
      </c>
      <c r="CO64">
        <v>0</v>
      </c>
      <c r="CP64">
        <v>3</v>
      </c>
      <c r="CQ64">
        <v>2</v>
      </c>
      <c r="CR64">
        <v>0</v>
      </c>
      <c r="CS64">
        <v>2</v>
      </c>
      <c r="CT64">
        <v>0</v>
      </c>
      <c r="CU64">
        <v>0</v>
      </c>
      <c r="CV64">
        <v>10</v>
      </c>
      <c r="CW64">
        <v>0</v>
      </c>
      <c r="CX64">
        <v>4</v>
      </c>
      <c r="CY64">
        <v>1</v>
      </c>
      <c r="CZ64">
        <v>46</v>
      </c>
      <c r="DA64">
        <v>17</v>
      </c>
      <c r="DB64">
        <v>4</v>
      </c>
      <c r="DC64">
        <v>4</v>
      </c>
      <c r="DD64">
        <v>23</v>
      </c>
      <c r="DE64">
        <v>13</v>
      </c>
      <c r="DF64">
        <v>3</v>
      </c>
      <c r="DG64">
        <v>72</v>
      </c>
      <c r="DH64">
        <v>6</v>
      </c>
      <c r="DI64">
        <v>14</v>
      </c>
      <c r="DJ64">
        <v>7</v>
      </c>
      <c r="DK64">
        <v>7</v>
      </c>
      <c r="DL64">
        <v>0</v>
      </c>
      <c r="DM64">
        <v>15</v>
      </c>
      <c r="DN64">
        <v>15</v>
      </c>
      <c r="DO64">
        <v>0</v>
      </c>
      <c r="DP64" s="42">
        <v>8</v>
      </c>
      <c r="DQ64" s="20">
        <v>7.319</v>
      </c>
      <c r="DR64">
        <v>5</v>
      </c>
      <c r="DS64">
        <v>0</v>
      </c>
      <c r="DT64">
        <v>0</v>
      </c>
      <c r="DU64">
        <v>1</v>
      </c>
      <c r="DV64">
        <v>0</v>
      </c>
      <c r="DW64">
        <v>1051</v>
      </c>
      <c r="DX64">
        <v>1101</v>
      </c>
      <c r="DY64">
        <v>777</v>
      </c>
      <c r="DZ64">
        <v>847</v>
      </c>
      <c r="EA64">
        <v>571</v>
      </c>
      <c r="EB64">
        <v>653</v>
      </c>
      <c r="EC64">
        <v>57.3</v>
      </c>
      <c r="ED64">
        <v>55.42</v>
      </c>
      <c r="EE64">
        <v>52</v>
      </c>
      <c r="EF64">
        <v>61</v>
      </c>
      <c r="EG64" s="41">
        <v>9.106830122591944E-2</v>
      </c>
      <c r="EH64" s="43">
        <v>0.90658499234303214</v>
      </c>
      <c r="EI64" s="44">
        <v>0.9976532935689516</v>
      </c>
      <c r="EJ64">
        <v>1053</v>
      </c>
      <c r="EK64">
        <v>1101</v>
      </c>
      <c r="EL64">
        <v>777</v>
      </c>
      <c r="EM64">
        <v>848</v>
      </c>
      <c r="EN64">
        <v>571</v>
      </c>
      <c r="EO64">
        <v>653</v>
      </c>
      <c r="EP64">
        <v>52</v>
      </c>
      <c r="EQ64">
        <v>61</v>
      </c>
      <c r="ER64">
        <v>546</v>
      </c>
      <c r="ES64">
        <v>570</v>
      </c>
      <c r="ET64">
        <v>246</v>
      </c>
      <c r="EU64">
        <v>225</v>
      </c>
      <c r="EV64">
        <v>36</v>
      </c>
      <c r="EW64">
        <v>30</v>
      </c>
      <c r="EX64">
        <v>60</v>
      </c>
      <c r="EY64">
        <v>68</v>
      </c>
      <c r="EZ64">
        <v>1.5</v>
      </c>
      <c r="FA64">
        <v>0.7</v>
      </c>
      <c r="FB64">
        <v>2.2000000000000002</v>
      </c>
      <c r="FC64" s="20">
        <v>22.28</v>
      </c>
      <c r="FD64" s="26">
        <v>0.28202531645569623</v>
      </c>
      <c r="FE64">
        <v>4.0636999999999999</v>
      </c>
      <c r="FF64">
        <v>0.59</v>
      </c>
      <c r="FG64">
        <v>-0.1</v>
      </c>
      <c r="FH64">
        <v>0.48</v>
      </c>
      <c r="FI64">
        <v>2</v>
      </c>
      <c r="FJ64">
        <v>1</v>
      </c>
      <c r="FK64">
        <v>1</v>
      </c>
      <c r="FL64" s="42">
        <v>137</v>
      </c>
      <c r="FM64" s="20">
        <v>25.8</v>
      </c>
      <c r="FN64" s="41">
        <v>8.3628292000000007E-2</v>
      </c>
      <c r="FO64" s="20">
        <v>26</v>
      </c>
      <c r="FP64" s="20">
        <v>29.463799999999999</v>
      </c>
      <c r="FQ64" s="20">
        <v>114.04647711916054</v>
      </c>
      <c r="FR64">
        <v>4</v>
      </c>
      <c r="FS64" t="s">
        <v>1225</v>
      </c>
      <c r="FT64">
        <v>195</v>
      </c>
      <c r="FV64" t="s">
        <v>751</v>
      </c>
      <c r="FW64" s="45">
        <v>925000</v>
      </c>
      <c r="FX64" s="45">
        <v>925000</v>
      </c>
      <c r="FY64">
        <v>159</v>
      </c>
      <c r="FZ64">
        <v>33</v>
      </c>
      <c r="GA64">
        <v>22</v>
      </c>
      <c r="GB64">
        <v>55</v>
      </c>
      <c r="GC64">
        <v>-31</v>
      </c>
      <c r="GD64">
        <v>46</v>
      </c>
      <c r="GE64">
        <v>252</v>
      </c>
      <c r="GF64">
        <v>2223</v>
      </c>
      <c r="GG64">
        <v>3.2</v>
      </c>
      <c r="GH64">
        <v>1.1000000000000001</v>
      </c>
      <c r="GI64">
        <v>4.3</v>
      </c>
      <c r="GJ64" s="42">
        <v>26</v>
      </c>
    </row>
    <row r="65" spans="1:192" x14ac:dyDescent="0.45">
      <c r="A65" s="40">
        <v>30960</v>
      </c>
      <c r="B65" t="s">
        <v>1226</v>
      </c>
      <c r="C65" t="s">
        <v>181</v>
      </c>
      <c r="D65" t="s">
        <v>107</v>
      </c>
      <c r="E65" t="s">
        <v>107</v>
      </c>
      <c r="F65">
        <v>73</v>
      </c>
      <c r="G65">
        <v>214</v>
      </c>
      <c r="H65">
        <v>2003</v>
      </c>
      <c r="I65">
        <v>6</v>
      </c>
      <c r="J65">
        <v>183</v>
      </c>
      <c r="K65" t="s">
        <v>92</v>
      </c>
      <c r="L65">
        <v>2006</v>
      </c>
      <c r="M65">
        <v>33</v>
      </c>
      <c r="N65">
        <v>11</v>
      </c>
      <c r="O65">
        <v>8470775</v>
      </c>
      <c r="P65" t="s">
        <v>1227</v>
      </c>
      <c r="Q65" t="s">
        <v>1228</v>
      </c>
      <c r="R65" t="s">
        <v>910</v>
      </c>
      <c r="S65" t="s">
        <v>1229</v>
      </c>
      <c r="T65" t="s">
        <v>716</v>
      </c>
      <c r="U65" t="s">
        <v>837</v>
      </c>
      <c r="V65">
        <v>69</v>
      </c>
      <c r="W65">
        <v>5</v>
      </c>
      <c r="X65">
        <v>12</v>
      </c>
      <c r="Y65">
        <v>7</v>
      </c>
      <c r="Z65">
        <v>17</v>
      </c>
      <c r="AA65">
        <v>0</v>
      </c>
      <c r="AB65">
        <v>0</v>
      </c>
      <c r="AC65" s="26">
        <v>0.24637681159420291</v>
      </c>
      <c r="AD65" s="20">
        <v>3.0745454545454542</v>
      </c>
      <c r="AE65" s="20">
        <v>6.0380000000000003</v>
      </c>
      <c r="AF65">
        <v>-1</v>
      </c>
      <c r="AG65">
        <v>-10.8</v>
      </c>
      <c r="AH65">
        <v>20</v>
      </c>
      <c r="AI65">
        <v>1327</v>
      </c>
      <c r="AJ65">
        <v>52858</v>
      </c>
      <c r="AK65" s="20">
        <v>880.96666666666999</v>
      </c>
      <c r="AL65">
        <v>880.33</v>
      </c>
      <c r="AM65">
        <v>881</v>
      </c>
      <c r="AN65" s="26">
        <v>12.767632850241545</v>
      </c>
      <c r="AO65">
        <v>21.53</v>
      </c>
      <c r="AP65" s="41">
        <v>0.70833333333333337</v>
      </c>
      <c r="AQ65">
        <v>108</v>
      </c>
      <c r="AR65">
        <v>108</v>
      </c>
      <c r="AS65">
        <v>108</v>
      </c>
      <c r="AT65">
        <v>78</v>
      </c>
      <c r="AU65">
        <v>78</v>
      </c>
      <c r="AV65">
        <v>53</v>
      </c>
      <c r="AW65">
        <v>51</v>
      </c>
      <c r="AX65">
        <v>17</v>
      </c>
      <c r="AY65">
        <v>4</v>
      </c>
      <c r="AZ65">
        <v>6</v>
      </c>
      <c r="BA65" s="42">
        <v>10</v>
      </c>
      <c r="BB65">
        <v>5.45</v>
      </c>
      <c r="BC65">
        <v>36.2453</v>
      </c>
      <c r="BD65" s="20">
        <v>189</v>
      </c>
      <c r="BE65" s="20">
        <v>297</v>
      </c>
      <c r="BF65" s="20">
        <v>20.242409096588776</v>
      </c>
      <c r="BG65">
        <v>198</v>
      </c>
      <c r="BH65">
        <v>262</v>
      </c>
      <c r="BI65">
        <v>438</v>
      </c>
      <c r="BJ65" s="41">
        <v>0.31132075471698112</v>
      </c>
      <c r="BK65">
        <v>122</v>
      </c>
      <c r="BL65">
        <v>122</v>
      </c>
      <c r="BM65">
        <v>69</v>
      </c>
      <c r="BN65" s="42">
        <v>53</v>
      </c>
      <c r="BO65">
        <v>25</v>
      </c>
      <c r="BP65">
        <v>15</v>
      </c>
      <c r="BQ65">
        <v>21</v>
      </c>
      <c r="BR65">
        <v>39</v>
      </c>
      <c r="BS65" s="41">
        <v>5.1930758988015982E-2</v>
      </c>
      <c r="BT65">
        <v>360</v>
      </c>
      <c r="BU65">
        <v>278</v>
      </c>
      <c r="BV65" s="41">
        <v>0.56426332288401249</v>
      </c>
      <c r="BW65">
        <v>192</v>
      </c>
      <c r="BX65">
        <v>131</v>
      </c>
      <c r="BY65">
        <v>96</v>
      </c>
      <c r="BZ65">
        <v>77</v>
      </c>
      <c r="CA65">
        <v>72</v>
      </c>
      <c r="CB65">
        <v>70</v>
      </c>
      <c r="CC65">
        <v>106</v>
      </c>
      <c r="CD65">
        <v>86</v>
      </c>
      <c r="CE65">
        <v>114</v>
      </c>
      <c r="CF65">
        <v>98</v>
      </c>
      <c r="CG65">
        <v>222</v>
      </c>
      <c r="CH65">
        <v>161</v>
      </c>
      <c r="CI65">
        <v>0</v>
      </c>
      <c r="CJ65">
        <v>0</v>
      </c>
      <c r="CK65">
        <v>1</v>
      </c>
      <c r="CL65">
        <v>0</v>
      </c>
      <c r="CM65">
        <v>2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2</v>
      </c>
      <c r="CW65">
        <v>0</v>
      </c>
      <c r="CX65">
        <v>0</v>
      </c>
      <c r="CY65">
        <v>2</v>
      </c>
      <c r="CZ65">
        <v>23</v>
      </c>
      <c r="DA65">
        <v>3</v>
      </c>
      <c r="DB65">
        <v>0</v>
      </c>
      <c r="DC65">
        <v>1</v>
      </c>
      <c r="DD65">
        <v>9</v>
      </c>
      <c r="DE65">
        <v>1</v>
      </c>
      <c r="DF65">
        <v>0</v>
      </c>
      <c r="DG65">
        <v>39</v>
      </c>
      <c r="DH65">
        <v>10</v>
      </c>
      <c r="DI65">
        <v>5</v>
      </c>
      <c r="DJ65">
        <v>10</v>
      </c>
      <c r="DK65">
        <v>10</v>
      </c>
      <c r="DL65">
        <v>0</v>
      </c>
      <c r="DM65">
        <v>4</v>
      </c>
      <c r="DN65">
        <v>4</v>
      </c>
      <c r="DO65">
        <v>0</v>
      </c>
      <c r="DP65" s="42">
        <v>-5</v>
      </c>
      <c r="DQ65" s="20">
        <v>-6.5010000000000003</v>
      </c>
      <c r="DR65">
        <v>10</v>
      </c>
      <c r="DS65">
        <v>0</v>
      </c>
      <c r="DT65">
        <v>0</v>
      </c>
      <c r="DU65">
        <v>0</v>
      </c>
      <c r="DV65">
        <v>0</v>
      </c>
      <c r="DW65">
        <v>590</v>
      </c>
      <c r="DX65">
        <v>1000</v>
      </c>
      <c r="DY65">
        <v>449</v>
      </c>
      <c r="DZ65">
        <v>712</v>
      </c>
      <c r="EA65">
        <v>327</v>
      </c>
      <c r="EB65">
        <v>499</v>
      </c>
      <c r="EC65">
        <v>22.66</v>
      </c>
      <c r="ED65">
        <v>48.07</v>
      </c>
      <c r="EE65">
        <v>24</v>
      </c>
      <c r="EF65">
        <v>49</v>
      </c>
      <c r="EG65" s="41">
        <v>7.3394495412844041E-2</v>
      </c>
      <c r="EH65" s="43">
        <v>0.90180360721442887</v>
      </c>
      <c r="EI65" s="44">
        <v>0.97519810262727291</v>
      </c>
      <c r="EJ65">
        <v>596</v>
      </c>
      <c r="EK65">
        <v>997</v>
      </c>
      <c r="EL65">
        <v>456</v>
      </c>
      <c r="EM65">
        <v>709</v>
      </c>
      <c r="EN65">
        <v>333</v>
      </c>
      <c r="EO65">
        <v>496</v>
      </c>
      <c r="EP65">
        <v>25</v>
      </c>
      <c r="EQ65">
        <v>48</v>
      </c>
      <c r="ER65">
        <v>240</v>
      </c>
      <c r="ES65">
        <v>469</v>
      </c>
      <c r="ET65">
        <v>87</v>
      </c>
      <c r="EU65">
        <v>188</v>
      </c>
      <c r="EV65">
        <v>10</v>
      </c>
      <c r="EW65">
        <v>21</v>
      </c>
      <c r="EX65">
        <v>56</v>
      </c>
      <c r="EY65">
        <v>43</v>
      </c>
      <c r="EZ65">
        <v>-0.2</v>
      </c>
      <c r="FA65">
        <v>1</v>
      </c>
      <c r="FB65">
        <v>0.7</v>
      </c>
      <c r="FC65" s="20">
        <v>8.14</v>
      </c>
      <c r="FD65" s="26">
        <v>0.11797101449275363</v>
      </c>
      <c r="FE65">
        <v>0.69540000000000002</v>
      </c>
      <c r="FF65">
        <v>-1</v>
      </c>
      <c r="FG65">
        <v>-0.06</v>
      </c>
      <c r="FH65">
        <v>-1.06</v>
      </c>
      <c r="FL65" s="42">
        <v>181</v>
      </c>
      <c r="FM65" s="20">
        <v>14.3</v>
      </c>
      <c r="FN65" s="41">
        <v>4.8842392000000005E-2</v>
      </c>
      <c r="FO65" s="20">
        <v>15</v>
      </c>
      <c r="FP65" s="20">
        <v>15.6998</v>
      </c>
      <c r="FQ65" s="20">
        <v>108.36845273931367</v>
      </c>
      <c r="FR65">
        <v>8</v>
      </c>
      <c r="FS65" t="s">
        <v>111</v>
      </c>
      <c r="FT65">
        <v>275</v>
      </c>
      <c r="FU65" t="s">
        <v>731</v>
      </c>
      <c r="FV65" t="s">
        <v>711</v>
      </c>
      <c r="FW65" s="45">
        <v>1650000</v>
      </c>
      <c r="FX65" s="45">
        <v>1650000</v>
      </c>
      <c r="FY65">
        <v>619</v>
      </c>
      <c r="FZ65">
        <v>53</v>
      </c>
      <c r="GA65">
        <v>75</v>
      </c>
      <c r="GB65">
        <v>128</v>
      </c>
      <c r="GC65">
        <v>-54</v>
      </c>
      <c r="GD65">
        <v>319</v>
      </c>
      <c r="GE65">
        <v>725</v>
      </c>
      <c r="GF65">
        <v>8204</v>
      </c>
      <c r="GG65">
        <v>-3.4</v>
      </c>
      <c r="GH65">
        <v>6.4</v>
      </c>
      <c r="GI65">
        <v>3</v>
      </c>
      <c r="GJ65" s="42">
        <v>15</v>
      </c>
    </row>
    <row r="66" spans="1:192" x14ac:dyDescent="0.45">
      <c r="A66" s="40">
        <v>33810</v>
      </c>
      <c r="B66" t="s">
        <v>798</v>
      </c>
      <c r="C66" t="s">
        <v>208</v>
      </c>
      <c r="D66" t="s">
        <v>91</v>
      </c>
      <c r="E66" t="s">
        <v>91</v>
      </c>
      <c r="F66">
        <v>72</v>
      </c>
      <c r="G66">
        <v>204</v>
      </c>
      <c r="H66">
        <v>2012</v>
      </c>
      <c r="I66">
        <v>2</v>
      </c>
      <c r="J66">
        <v>58</v>
      </c>
      <c r="K66" t="s">
        <v>92</v>
      </c>
      <c r="L66">
        <v>2014</v>
      </c>
      <c r="M66">
        <v>25</v>
      </c>
      <c r="N66">
        <v>4</v>
      </c>
      <c r="O66">
        <v>8476921</v>
      </c>
      <c r="P66" t="s">
        <v>1230</v>
      </c>
      <c r="Q66" t="s">
        <v>1231</v>
      </c>
      <c r="R66" t="s">
        <v>1232</v>
      </c>
      <c r="S66" t="s">
        <v>146</v>
      </c>
      <c r="T66" t="s">
        <v>725</v>
      </c>
      <c r="U66" t="s">
        <v>205</v>
      </c>
      <c r="V66">
        <v>81</v>
      </c>
      <c r="W66">
        <v>6</v>
      </c>
      <c r="X66">
        <v>9</v>
      </c>
      <c r="Y66">
        <v>6</v>
      </c>
      <c r="Z66">
        <v>15</v>
      </c>
      <c r="AA66">
        <v>16</v>
      </c>
      <c r="AB66">
        <v>50</v>
      </c>
      <c r="AC66" s="26">
        <v>0.18518518518518517</v>
      </c>
      <c r="AD66" s="20">
        <v>-9.3975903614457827</v>
      </c>
      <c r="AE66" s="20">
        <v>5.6710000000000003</v>
      </c>
      <c r="AF66">
        <v>-24</v>
      </c>
      <c r="AG66">
        <v>0.1</v>
      </c>
      <c r="AH66">
        <v>45</v>
      </c>
      <c r="AI66">
        <v>1703</v>
      </c>
      <c r="AJ66">
        <v>68090</v>
      </c>
      <c r="AK66" s="20">
        <v>1134.8333333333001</v>
      </c>
      <c r="AL66">
        <v>1135.4000000000001</v>
      </c>
      <c r="AM66">
        <v>1135</v>
      </c>
      <c r="AN66" s="26">
        <v>14.010288065843621</v>
      </c>
      <c r="AO66">
        <v>23.59</v>
      </c>
      <c r="AP66" s="41">
        <v>0.625</v>
      </c>
      <c r="AQ66">
        <v>211</v>
      </c>
      <c r="AR66">
        <v>211</v>
      </c>
      <c r="AS66">
        <v>211</v>
      </c>
      <c r="AT66">
        <v>166</v>
      </c>
      <c r="AU66">
        <v>166</v>
      </c>
      <c r="AV66">
        <v>112</v>
      </c>
      <c r="AW66">
        <v>122</v>
      </c>
      <c r="AX66">
        <v>64</v>
      </c>
      <c r="AY66">
        <v>12</v>
      </c>
      <c r="AZ66">
        <v>20</v>
      </c>
      <c r="BA66" s="42">
        <v>32</v>
      </c>
      <c r="BB66">
        <v>11.97</v>
      </c>
      <c r="BC66">
        <v>28.276800000000001</v>
      </c>
      <c r="BD66" s="20">
        <v>242.5</v>
      </c>
      <c r="BE66" s="20">
        <v>453.5</v>
      </c>
      <c r="BF66" s="20">
        <v>23.965122423815394</v>
      </c>
      <c r="BG66">
        <v>238</v>
      </c>
      <c r="BH66">
        <v>389</v>
      </c>
      <c r="BI66">
        <v>587</v>
      </c>
      <c r="BJ66" s="41">
        <v>0.28848484848484851</v>
      </c>
      <c r="BK66">
        <v>128</v>
      </c>
      <c r="BL66">
        <v>128</v>
      </c>
      <c r="BM66">
        <v>106</v>
      </c>
      <c r="BN66" s="42">
        <v>22</v>
      </c>
      <c r="BO66">
        <v>54</v>
      </c>
      <c r="BP66">
        <v>8</v>
      </c>
      <c r="BQ66">
        <v>32</v>
      </c>
      <c r="BR66">
        <v>42</v>
      </c>
      <c r="BS66" s="41">
        <v>4.5553145336225599E-2</v>
      </c>
      <c r="BT66">
        <v>39</v>
      </c>
      <c r="BU66">
        <v>68</v>
      </c>
      <c r="BV66" s="41">
        <v>0.3644859813084112</v>
      </c>
      <c r="BW66">
        <v>18</v>
      </c>
      <c r="BX66">
        <v>36</v>
      </c>
      <c r="BY66">
        <v>9</v>
      </c>
      <c r="BZ66">
        <v>18</v>
      </c>
      <c r="CA66">
        <v>12</v>
      </c>
      <c r="CB66">
        <v>14</v>
      </c>
      <c r="CC66">
        <v>13</v>
      </c>
      <c r="CD66">
        <v>25</v>
      </c>
      <c r="CE66">
        <v>12</v>
      </c>
      <c r="CF66">
        <v>21</v>
      </c>
      <c r="CG66">
        <v>22</v>
      </c>
      <c r="CH66">
        <v>39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2</v>
      </c>
      <c r="CU66">
        <v>0</v>
      </c>
      <c r="CV66">
        <v>2</v>
      </c>
      <c r="CW66">
        <v>0</v>
      </c>
      <c r="CX66">
        <v>1</v>
      </c>
      <c r="CY66">
        <v>9</v>
      </c>
      <c r="CZ66">
        <v>44</v>
      </c>
      <c r="DA66">
        <v>10</v>
      </c>
      <c r="DB66">
        <v>3</v>
      </c>
      <c r="DC66">
        <v>3</v>
      </c>
      <c r="DD66">
        <v>10</v>
      </c>
      <c r="DE66">
        <v>8</v>
      </c>
      <c r="DF66">
        <v>4</v>
      </c>
      <c r="DG66">
        <v>74</v>
      </c>
      <c r="DH66">
        <v>21</v>
      </c>
      <c r="DI66">
        <v>16</v>
      </c>
      <c r="DJ66">
        <v>21</v>
      </c>
      <c r="DK66">
        <v>21</v>
      </c>
      <c r="DL66">
        <v>0</v>
      </c>
      <c r="DM66">
        <v>16</v>
      </c>
      <c r="DN66">
        <v>15</v>
      </c>
      <c r="DO66">
        <v>1</v>
      </c>
      <c r="DP66" s="42">
        <v>-5</v>
      </c>
      <c r="DQ66" s="20">
        <v>-7.7549999999999999</v>
      </c>
      <c r="DR66">
        <v>20</v>
      </c>
      <c r="DS66">
        <v>1</v>
      </c>
      <c r="DT66">
        <v>0</v>
      </c>
      <c r="DU66">
        <v>0</v>
      </c>
      <c r="DV66">
        <v>0</v>
      </c>
      <c r="DW66">
        <v>939</v>
      </c>
      <c r="DX66">
        <v>1193</v>
      </c>
      <c r="DY66">
        <v>680</v>
      </c>
      <c r="DZ66">
        <v>880</v>
      </c>
      <c r="EA66">
        <v>486</v>
      </c>
      <c r="EB66">
        <v>592</v>
      </c>
      <c r="EC66">
        <v>39.549999999999997</v>
      </c>
      <c r="ED66">
        <v>55.34</v>
      </c>
      <c r="EE66">
        <v>24</v>
      </c>
      <c r="EF66">
        <v>68</v>
      </c>
      <c r="EG66" s="41">
        <v>4.9382716049382713E-2</v>
      </c>
      <c r="EH66" s="43">
        <v>0.88513513513513509</v>
      </c>
      <c r="EI66" s="44">
        <v>0.9345178511845178</v>
      </c>
      <c r="EJ66">
        <v>940</v>
      </c>
      <c r="EK66">
        <v>1197</v>
      </c>
      <c r="EL66">
        <v>681</v>
      </c>
      <c r="EM66">
        <v>882</v>
      </c>
      <c r="EN66">
        <v>487</v>
      </c>
      <c r="EO66">
        <v>592</v>
      </c>
      <c r="EP66">
        <v>23</v>
      </c>
      <c r="EQ66">
        <v>68</v>
      </c>
      <c r="ER66">
        <v>455</v>
      </c>
      <c r="ES66">
        <v>544</v>
      </c>
      <c r="ET66">
        <v>195</v>
      </c>
      <c r="EU66">
        <v>239</v>
      </c>
      <c r="EV66">
        <v>15</v>
      </c>
      <c r="EW66">
        <v>32</v>
      </c>
      <c r="EX66">
        <v>78</v>
      </c>
      <c r="EY66">
        <v>75</v>
      </c>
      <c r="EZ66">
        <v>-1</v>
      </c>
      <c r="FA66">
        <v>0.60000000000000009</v>
      </c>
      <c r="FB66">
        <v>-0.4</v>
      </c>
      <c r="FC66" s="20">
        <v>15.16</v>
      </c>
      <c r="FD66" s="26">
        <v>0.18716049382716049</v>
      </c>
      <c r="FE66">
        <v>1.3280000000000001</v>
      </c>
      <c r="FF66">
        <v>-0.24</v>
      </c>
      <c r="FG66">
        <v>-0.04</v>
      </c>
      <c r="FH66">
        <v>-0.28000000000000003</v>
      </c>
      <c r="FL66" s="42">
        <v>216</v>
      </c>
      <c r="FM66" s="20">
        <v>8</v>
      </c>
      <c r="FN66" s="41">
        <v>3.0370370400000003E-2</v>
      </c>
      <c r="FO66" s="20">
        <v>10.5</v>
      </c>
      <c r="FP66" s="20">
        <v>13.449</v>
      </c>
      <c r="FQ66" s="20">
        <v>112.66514003875285</v>
      </c>
      <c r="FR66">
        <v>4</v>
      </c>
      <c r="FS66" t="s">
        <v>111</v>
      </c>
      <c r="FT66">
        <v>195</v>
      </c>
      <c r="FV66" t="s">
        <v>711</v>
      </c>
      <c r="FW66" s="45">
        <v>1750000</v>
      </c>
      <c r="FX66" s="45">
        <v>1800000</v>
      </c>
      <c r="FY66">
        <v>247</v>
      </c>
      <c r="FZ66">
        <v>26</v>
      </c>
      <c r="GA66">
        <v>39</v>
      </c>
      <c r="GB66">
        <v>65</v>
      </c>
      <c r="GC66">
        <v>-44</v>
      </c>
      <c r="GD66">
        <v>103</v>
      </c>
      <c r="GE66">
        <v>338</v>
      </c>
      <c r="GF66">
        <v>3666</v>
      </c>
      <c r="GG66">
        <v>-0.2</v>
      </c>
      <c r="GH66">
        <v>2.7</v>
      </c>
      <c r="GI66">
        <v>2.4</v>
      </c>
      <c r="GJ66" s="42">
        <v>10.5</v>
      </c>
    </row>
    <row r="67" spans="1:192" x14ac:dyDescent="0.45">
      <c r="A67" s="40">
        <v>34357</v>
      </c>
      <c r="B67" t="s">
        <v>294</v>
      </c>
      <c r="C67" t="s">
        <v>295</v>
      </c>
      <c r="D67" t="s">
        <v>107</v>
      </c>
      <c r="E67" t="s">
        <v>107</v>
      </c>
      <c r="F67">
        <v>75</v>
      </c>
      <c r="G67">
        <v>212</v>
      </c>
      <c r="H67">
        <v>2012</v>
      </c>
      <c r="I67">
        <v>2</v>
      </c>
      <c r="J67">
        <v>59</v>
      </c>
      <c r="K67" t="s">
        <v>92</v>
      </c>
      <c r="L67">
        <v>2016</v>
      </c>
      <c r="M67">
        <v>24</v>
      </c>
      <c r="N67">
        <v>2</v>
      </c>
      <c r="O67">
        <v>8476922</v>
      </c>
      <c r="P67" t="s">
        <v>1233</v>
      </c>
      <c r="Q67" t="s">
        <v>1234</v>
      </c>
      <c r="R67" t="s">
        <v>1235</v>
      </c>
      <c r="S67" t="s">
        <v>1236</v>
      </c>
      <c r="T67" t="s">
        <v>716</v>
      </c>
      <c r="U67" t="s">
        <v>279</v>
      </c>
      <c r="V67">
        <v>28</v>
      </c>
      <c r="W67">
        <v>1</v>
      </c>
      <c r="X67">
        <v>8</v>
      </c>
      <c r="Y67">
        <v>4</v>
      </c>
      <c r="Z67">
        <v>9</v>
      </c>
      <c r="AA67">
        <v>19</v>
      </c>
      <c r="AB67">
        <v>44</v>
      </c>
      <c r="AC67" s="26">
        <v>0.32142857142857145</v>
      </c>
      <c r="AD67" s="20">
        <v>9</v>
      </c>
      <c r="AE67" s="20">
        <v>2.8940000000000001</v>
      </c>
      <c r="AF67">
        <v>6</v>
      </c>
      <c r="AG67">
        <v>-3</v>
      </c>
      <c r="AH67">
        <v>12</v>
      </c>
      <c r="AI67">
        <v>444</v>
      </c>
      <c r="AJ67">
        <v>17134</v>
      </c>
      <c r="AK67" s="20">
        <v>285.56666666667002</v>
      </c>
      <c r="AL67">
        <v>285.57</v>
      </c>
      <c r="AM67">
        <v>286</v>
      </c>
      <c r="AN67" s="26">
        <v>10.198809523809524</v>
      </c>
      <c r="AO67">
        <v>17.21</v>
      </c>
      <c r="AP67" s="41">
        <v>0.6</v>
      </c>
      <c r="AQ67">
        <v>35</v>
      </c>
      <c r="AR67">
        <v>35</v>
      </c>
      <c r="AS67">
        <v>35</v>
      </c>
      <c r="AT67">
        <v>30</v>
      </c>
      <c r="AU67">
        <v>30</v>
      </c>
      <c r="AV67">
        <v>23</v>
      </c>
      <c r="AW67">
        <v>24</v>
      </c>
      <c r="AX67">
        <v>8</v>
      </c>
      <c r="AY67">
        <v>2</v>
      </c>
      <c r="AZ67">
        <v>1</v>
      </c>
      <c r="BA67" s="42">
        <v>3</v>
      </c>
      <c r="BB67">
        <v>1.67</v>
      </c>
      <c r="BC67">
        <v>31.8261</v>
      </c>
      <c r="BD67" s="20">
        <v>51.7</v>
      </c>
      <c r="BE67" s="20">
        <v>86.7</v>
      </c>
      <c r="BF67" s="20">
        <v>18.216199180586198</v>
      </c>
      <c r="BG67">
        <v>60</v>
      </c>
      <c r="BH67">
        <v>97</v>
      </c>
      <c r="BI67">
        <v>79</v>
      </c>
      <c r="BJ67" s="41">
        <v>0.43165467625899279</v>
      </c>
      <c r="BK67">
        <v>30</v>
      </c>
      <c r="BL67">
        <v>30</v>
      </c>
      <c r="BM67">
        <v>31</v>
      </c>
      <c r="BN67" s="42">
        <v>-1</v>
      </c>
      <c r="BO67">
        <v>7</v>
      </c>
      <c r="BP67">
        <v>9</v>
      </c>
      <c r="BQ67">
        <v>15</v>
      </c>
      <c r="BR67">
        <v>19</v>
      </c>
      <c r="BS67" s="41">
        <v>8.2608695652173908E-2</v>
      </c>
      <c r="BT67">
        <v>97</v>
      </c>
      <c r="BU67">
        <v>122</v>
      </c>
      <c r="BV67" s="41">
        <v>0.44292237442922372</v>
      </c>
      <c r="BW67">
        <v>37</v>
      </c>
      <c r="BX67">
        <v>34</v>
      </c>
      <c r="BY67">
        <v>40</v>
      </c>
      <c r="BZ67">
        <v>52</v>
      </c>
      <c r="CA67">
        <v>20</v>
      </c>
      <c r="CB67">
        <v>36</v>
      </c>
      <c r="CC67">
        <v>30</v>
      </c>
      <c r="CD67">
        <v>32</v>
      </c>
      <c r="CE67">
        <v>28</v>
      </c>
      <c r="CF67">
        <v>35</v>
      </c>
      <c r="CG67">
        <v>62</v>
      </c>
      <c r="CH67">
        <v>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6</v>
      </c>
      <c r="DA67">
        <v>4</v>
      </c>
      <c r="DB67">
        <v>0</v>
      </c>
      <c r="DC67">
        <v>0</v>
      </c>
      <c r="DD67">
        <v>3</v>
      </c>
      <c r="DE67">
        <v>1</v>
      </c>
      <c r="DF67">
        <v>0</v>
      </c>
      <c r="DG67">
        <v>15</v>
      </c>
      <c r="DH67">
        <v>6</v>
      </c>
      <c r="DI67">
        <v>1</v>
      </c>
      <c r="DJ67">
        <v>5</v>
      </c>
      <c r="DK67">
        <v>5</v>
      </c>
      <c r="DL67">
        <v>0</v>
      </c>
      <c r="DM67">
        <v>1</v>
      </c>
      <c r="DN67">
        <v>1</v>
      </c>
      <c r="DO67">
        <v>0</v>
      </c>
      <c r="DP67" s="42">
        <v>-5</v>
      </c>
      <c r="DQ67" s="20">
        <v>-4.3540000000000001</v>
      </c>
      <c r="DR67">
        <v>6</v>
      </c>
      <c r="DS67">
        <v>0</v>
      </c>
      <c r="DT67">
        <v>0</v>
      </c>
      <c r="DU67">
        <v>0</v>
      </c>
      <c r="DV67">
        <v>0</v>
      </c>
      <c r="DW67">
        <v>231</v>
      </c>
      <c r="DX67">
        <v>296</v>
      </c>
      <c r="DY67">
        <v>174</v>
      </c>
      <c r="DZ67">
        <v>211</v>
      </c>
      <c r="EA67">
        <v>127</v>
      </c>
      <c r="EB67">
        <v>162</v>
      </c>
      <c r="EC67">
        <v>11.74</v>
      </c>
      <c r="ED67">
        <v>13.1</v>
      </c>
      <c r="EE67">
        <v>15</v>
      </c>
      <c r="EF67">
        <v>9</v>
      </c>
      <c r="EG67" s="41">
        <v>0.11811023622047244</v>
      </c>
      <c r="EH67" s="43">
        <v>0.94444444444444442</v>
      </c>
      <c r="EI67" s="44">
        <v>1.0625546806649169</v>
      </c>
      <c r="EJ67">
        <v>230</v>
      </c>
      <c r="EK67">
        <v>296</v>
      </c>
      <c r="EL67">
        <v>173</v>
      </c>
      <c r="EM67">
        <v>211</v>
      </c>
      <c r="EN67">
        <v>127</v>
      </c>
      <c r="EO67">
        <v>162</v>
      </c>
      <c r="EP67">
        <v>15</v>
      </c>
      <c r="EQ67">
        <v>9</v>
      </c>
      <c r="ER67">
        <v>119</v>
      </c>
      <c r="ES67">
        <v>163</v>
      </c>
      <c r="ET67">
        <v>50</v>
      </c>
      <c r="EU67">
        <v>75</v>
      </c>
      <c r="EV67">
        <v>8</v>
      </c>
      <c r="EW67">
        <v>5</v>
      </c>
      <c r="EX67">
        <v>22</v>
      </c>
      <c r="EY67">
        <v>14</v>
      </c>
      <c r="EZ67">
        <v>0.2</v>
      </c>
      <c r="FA67">
        <v>0.60000000000000009</v>
      </c>
      <c r="FB67">
        <v>0.8</v>
      </c>
      <c r="FC67" s="20">
        <v>5.83</v>
      </c>
      <c r="FD67" s="26">
        <v>0.20821428571428571</v>
      </c>
      <c r="FE67">
        <v>0.63950000000000007</v>
      </c>
      <c r="FF67">
        <v>0.06</v>
      </c>
      <c r="FG67">
        <v>0.01</v>
      </c>
      <c r="FH67">
        <v>7.0000000000000007E-2</v>
      </c>
      <c r="FL67" s="42">
        <v>61</v>
      </c>
      <c r="FM67" s="20">
        <v>7.5</v>
      </c>
      <c r="FN67" s="41">
        <v>1.29011957E-2</v>
      </c>
      <c r="FO67" s="20">
        <v>7.8</v>
      </c>
      <c r="FP67" s="20">
        <v>8.1292000000000009</v>
      </c>
      <c r="FQ67" s="20">
        <v>110.72591658787688</v>
      </c>
      <c r="FR67">
        <v>5</v>
      </c>
      <c r="FS67" t="s">
        <v>1237</v>
      </c>
      <c r="FT67">
        <v>206</v>
      </c>
      <c r="FV67" t="s">
        <v>751</v>
      </c>
      <c r="FW67" s="45">
        <v>767500</v>
      </c>
      <c r="FX67" s="45">
        <v>755000</v>
      </c>
      <c r="FY67">
        <v>29</v>
      </c>
      <c r="FZ67">
        <v>1</v>
      </c>
      <c r="GA67">
        <v>8</v>
      </c>
      <c r="GB67">
        <v>9</v>
      </c>
      <c r="GC67">
        <v>5</v>
      </c>
      <c r="GD67">
        <v>12</v>
      </c>
      <c r="GE67">
        <v>23</v>
      </c>
      <c r="GF67">
        <v>297</v>
      </c>
      <c r="GG67">
        <v>0.2</v>
      </c>
      <c r="GH67">
        <v>0.60000000000000009</v>
      </c>
      <c r="GI67">
        <v>0.8</v>
      </c>
      <c r="GJ67" s="42">
        <v>7.8</v>
      </c>
    </row>
    <row r="68" spans="1:192" x14ac:dyDescent="0.45">
      <c r="A68" s="40">
        <v>34247</v>
      </c>
      <c r="B68" t="s">
        <v>1243</v>
      </c>
      <c r="D68" t="s">
        <v>399</v>
      </c>
      <c r="E68" t="s">
        <v>399</v>
      </c>
      <c r="F68">
        <v>73</v>
      </c>
      <c r="G68">
        <v>205</v>
      </c>
      <c r="H68">
        <v>2012</v>
      </c>
      <c r="I68">
        <v>2</v>
      </c>
      <c r="J68">
        <v>49</v>
      </c>
      <c r="K68" t="s">
        <v>202</v>
      </c>
      <c r="L68">
        <v>2016</v>
      </c>
      <c r="M68">
        <v>24</v>
      </c>
      <c r="N68">
        <v>2</v>
      </c>
      <c r="O68">
        <v>8476924</v>
      </c>
      <c r="P68" t="s">
        <v>1244</v>
      </c>
      <c r="Q68" t="s">
        <v>1245</v>
      </c>
      <c r="R68" t="s">
        <v>1246</v>
      </c>
      <c r="S68" t="s">
        <v>317</v>
      </c>
      <c r="T68" t="s">
        <v>710</v>
      </c>
      <c r="U68" t="s">
        <v>298</v>
      </c>
      <c r="V68">
        <v>68</v>
      </c>
      <c r="W68">
        <v>11</v>
      </c>
      <c r="X68">
        <v>14</v>
      </c>
      <c r="Y68">
        <v>8</v>
      </c>
      <c r="Z68">
        <v>25</v>
      </c>
      <c r="AA68">
        <v>12</v>
      </c>
      <c r="AB68">
        <v>38</v>
      </c>
      <c r="AC68" s="26">
        <v>0.36764705882352944</v>
      </c>
      <c r="AD68" s="20">
        <v>25</v>
      </c>
      <c r="AE68" s="20">
        <v>9.5990000000000002</v>
      </c>
      <c r="AF68">
        <v>-14</v>
      </c>
      <c r="AG68">
        <v>-3</v>
      </c>
      <c r="AH68">
        <v>14</v>
      </c>
      <c r="AI68">
        <v>962</v>
      </c>
      <c r="AJ68">
        <v>41972</v>
      </c>
      <c r="AK68" s="20">
        <v>699.53333333333001</v>
      </c>
      <c r="AL68">
        <v>688.93</v>
      </c>
      <c r="AM68">
        <v>700</v>
      </c>
      <c r="AN68" s="26">
        <v>10.287254901960784</v>
      </c>
      <c r="AO68">
        <v>17.29</v>
      </c>
      <c r="AP68" s="41">
        <v>0.7142857142857143</v>
      </c>
      <c r="AQ68">
        <v>184</v>
      </c>
      <c r="AR68">
        <v>188</v>
      </c>
      <c r="AS68">
        <v>189</v>
      </c>
      <c r="AT68">
        <v>139</v>
      </c>
      <c r="AU68">
        <v>143</v>
      </c>
      <c r="AV68">
        <v>100</v>
      </c>
      <c r="AW68">
        <v>76</v>
      </c>
      <c r="AX68">
        <v>24</v>
      </c>
      <c r="AY68">
        <v>1</v>
      </c>
      <c r="AZ68">
        <v>15</v>
      </c>
      <c r="BA68" s="42">
        <v>16</v>
      </c>
      <c r="BB68">
        <v>8.57</v>
      </c>
      <c r="BC68">
        <v>35.78</v>
      </c>
      <c r="BD68" s="20">
        <v>152.69999999999999</v>
      </c>
      <c r="BE68" s="20">
        <v>336.7</v>
      </c>
      <c r="BF68" s="20">
        <v>29.323733906202371</v>
      </c>
      <c r="BG68">
        <v>335</v>
      </c>
      <c r="BH68">
        <v>178</v>
      </c>
      <c r="BI68">
        <v>163</v>
      </c>
      <c r="BJ68" s="41">
        <v>0.67269076305220887</v>
      </c>
      <c r="BK68">
        <v>77</v>
      </c>
      <c r="BL68">
        <v>77</v>
      </c>
      <c r="BM68">
        <v>28</v>
      </c>
      <c r="BN68" s="42">
        <v>49</v>
      </c>
      <c r="BO68">
        <v>43</v>
      </c>
      <c r="BP68">
        <v>21</v>
      </c>
      <c r="BQ68">
        <v>9</v>
      </c>
      <c r="BR68">
        <v>10</v>
      </c>
      <c r="BS68" s="41">
        <v>2.3419203747072601E-2</v>
      </c>
      <c r="BT68">
        <v>0</v>
      </c>
      <c r="BU68">
        <v>2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0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3</v>
      </c>
      <c r="CS68">
        <v>3</v>
      </c>
      <c r="CT68">
        <v>0</v>
      </c>
      <c r="CU68">
        <v>0</v>
      </c>
      <c r="CV68">
        <v>5</v>
      </c>
      <c r="CW68">
        <v>0</v>
      </c>
      <c r="CX68">
        <v>0</v>
      </c>
      <c r="CY68">
        <v>5</v>
      </c>
      <c r="CZ68">
        <v>38</v>
      </c>
      <c r="DA68">
        <v>1</v>
      </c>
      <c r="DB68">
        <v>2</v>
      </c>
      <c r="DC68">
        <v>56</v>
      </c>
      <c r="DD68">
        <v>15</v>
      </c>
      <c r="DE68">
        <v>0</v>
      </c>
      <c r="DF68">
        <v>0</v>
      </c>
      <c r="DG68">
        <v>26</v>
      </c>
      <c r="DH68">
        <v>7</v>
      </c>
      <c r="DI68">
        <v>5</v>
      </c>
      <c r="DJ68">
        <v>6</v>
      </c>
      <c r="DK68">
        <v>6</v>
      </c>
      <c r="DL68">
        <v>0</v>
      </c>
      <c r="DM68">
        <v>5</v>
      </c>
      <c r="DN68">
        <v>5</v>
      </c>
      <c r="DO68">
        <v>0</v>
      </c>
      <c r="DP68" s="42">
        <v>-2</v>
      </c>
      <c r="DQ68" s="20">
        <v>-1.0109999999999999</v>
      </c>
      <c r="DR68">
        <v>7</v>
      </c>
      <c r="DS68">
        <v>0</v>
      </c>
      <c r="DT68">
        <v>0</v>
      </c>
      <c r="DU68">
        <v>0</v>
      </c>
      <c r="DV68">
        <v>0</v>
      </c>
      <c r="DW68">
        <v>769</v>
      </c>
      <c r="DX68">
        <v>524</v>
      </c>
      <c r="DY68">
        <v>578</v>
      </c>
      <c r="DZ68">
        <v>417</v>
      </c>
      <c r="EA68">
        <v>399</v>
      </c>
      <c r="EB68">
        <v>317</v>
      </c>
      <c r="EC68">
        <v>36.909999999999997</v>
      </c>
      <c r="ED68">
        <v>29.41</v>
      </c>
      <c r="EE68">
        <v>35</v>
      </c>
      <c r="EF68">
        <v>34</v>
      </c>
      <c r="EG68" s="41">
        <v>8.771929824561403E-2</v>
      </c>
      <c r="EH68" s="43">
        <v>0.89274447949526814</v>
      </c>
      <c r="EI68" s="44">
        <v>0.98046377774088223</v>
      </c>
      <c r="EJ68">
        <v>779</v>
      </c>
      <c r="EK68">
        <v>535</v>
      </c>
      <c r="EL68">
        <v>586</v>
      </c>
      <c r="EM68">
        <v>427</v>
      </c>
      <c r="EN68">
        <v>405</v>
      </c>
      <c r="EO68">
        <v>326</v>
      </c>
      <c r="EP68">
        <v>36</v>
      </c>
      <c r="EQ68">
        <v>35</v>
      </c>
      <c r="ER68">
        <v>352</v>
      </c>
      <c r="ES68">
        <v>269</v>
      </c>
      <c r="ET68">
        <v>125</v>
      </c>
      <c r="EU68">
        <v>113</v>
      </c>
      <c r="EV68">
        <v>20</v>
      </c>
      <c r="EW68">
        <v>23</v>
      </c>
      <c r="EX68">
        <v>41</v>
      </c>
      <c r="EY68">
        <v>37</v>
      </c>
      <c r="EZ68">
        <v>1.7000000000000002</v>
      </c>
      <c r="FA68">
        <v>0.30000000000000004</v>
      </c>
      <c r="FB68">
        <v>2</v>
      </c>
      <c r="FC68" s="20">
        <v>23.23</v>
      </c>
      <c r="FD68" s="26">
        <v>0.34161764705882353</v>
      </c>
      <c r="FE68">
        <v>1.0287999999999999</v>
      </c>
      <c r="FF68">
        <v>0.01</v>
      </c>
      <c r="FG68">
        <v>-0.09</v>
      </c>
      <c r="FH68">
        <v>-0.08</v>
      </c>
      <c r="FI68">
        <v>1</v>
      </c>
      <c r="FJ68">
        <v>0</v>
      </c>
      <c r="FK68">
        <v>0</v>
      </c>
      <c r="FL68" s="42">
        <v>101</v>
      </c>
      <c r="FM68" s="20">
        <v>12.285714285714286</v>
      </c>
      <c r="FN68" s="41">
        <v>6.59935616E-2</v>
      </c>
      <c r="FO68" s="20">
        <v>23.6</v>
      </c>
      <c r="FP68" s="20">
        <v>24.797799999999999</v>
      </c>
      <c r="FQ68" s="20">
        <v>112.6094087933462</v>
      </c>
      <c r="FR68">
        <v>8</v>
      </c>
      <c r="FS68" t="s">
        <v>160</v>
      </c>
      <c r="FT68">
        <v>63</v>
      </c>
      <c r="FV68" t="s">
        <v>751</v>
      </c>
      <c r="FW68" s="45">
        <v>650000</v>
      </c>
      <c r="FX68" s="45">
        <v>650000</v>
      </c>
      <c r="FY68">
        <v>70</v>
      </c>
      <c r="FZ68">
        <v>11</v>
      </c>
      <c r="GA68">
        <v>14</v>
      </c>
      <c r="GB68">
        <v>25</v>
      </c>
      <c r="GC68">
        <v>-17</v>
      </c>
      <c r="GD68">
        <v>14</v>
      </c>
      <c r="GE68">
        <v>100</v>
      </c>
      <c r="GF68">
        <v>716</v>
      </c>
      <c r="GG68">
        <v>1.7000000000000002</v>
      </c>
      <c r="GH68">
        <v>0.2</v>
      </c>
      <c r="GI68">
        <v>1.9</v>
      </c>
      <c r="GJ68" s="42">
        <v>23.6</v>
      </c>
    </row>
    <row r="69" spans="1:192" x14ac:dyDescent="0.45">
      <c r="A69" s="40">
        <v>34278</v>
      </c>
      <c r="B69" t="s">
        <v>316</v>
      </c>
      <c r="C69" t="s">
        <v>163</v>
      </c>
      <c r="D69" t="s">
        <v>91</v>
      </c>
      <c r="E69" t="s">
        <v>91</v>
      </c>
      <c r="F69">
        <v>73</v>
      </c>
      <c r="G69">
        <v>200</v>
      </c>
      <c r="H69">
        <v>2012</v>
      </c>
      <c r="I69">
        <v>2</v>
      </c>
      <c r="J69">
        <v>50</v>
      </c>
      <c r="K69" t="s">
        <v>202</v>
      </c>
      <c r="L69">
        <v>2013</v>
      </c>
      <c r="M69">
        <v>24</v>
      </c>
      <c r="N69">
        <v>4</v>
      </c>
      <c r="O69">
        <v>8476925</v>
      </c>
      <c r="P69" t="s">
        <v>1247</v>
      </c>
      <c r="Q69" t="s">
        <v>1248</v>
      </c>
      <c r="R69" t="s">
        <v>1249</v>
      </c>
      <c r="S69" t="s">
        <v>1174</v>
      </c>
      <c r="T69" t="s">
        <v>716</v>
      </c>
      <c r="U69" t="s">
        <v>307</v>
      </c>
      <c r="V69">
        <v>81</v>
      </c>
      <c r="W69">
        <v>9</v>
      </c>
      <c r="X69">
        <v>18</v>
      </c>
      <c r="Y69">
        <v>8</v>
      </c>
      <c r="Z69">
        <v>27</v>
      </c>
      <c r="AA69">
        <v>12</v>
      </c>
      <c r="AB69">
        <v>37</v>
      </c>
      <c r="AC69" s="26">
        <v>0.33333333333333331</v>
      </c>
      <c r="AD69" s="20">
        <v>12.137614678899082</v>
      </c>
      <c r="AE69" s="20">
        <v>10.013999999999999</v>
      </c>
      <c r="AF69">
        <v>2</v>
      </c>
      <c r="AG69">
        <v>-2.2999999999999998</v>
      </c>
      <c r="AH69">
        <v>42</v>
      </c>
      <c r="AI69">
        <v>1832</v>
      </c>
      <c r="AJ69">
        <v>78218</v>
      </c>
      <c r="AK69" s="20">
        <v>1303.6333333333</v>
      </c>
      <c r="AL69">
        <v>1303.6500000000001</v>
      </c>
      <c r="AM69">
        <v>1304</v>
      </c>
      <c r="AN69" s="26">
        <v>16.094238683127575</v>
      </c>
      <c r="AO69">
        <v>26.63</v>
      </c>
      <c r="AP69" s="41">
        <v>0.42857142857142855</v>
      </c>
      <c r="AQ69">
        <v>191</v>
      </c>
      <c r="AR69">
        <v>191</v>
      </c>
      <c r="AS69">
        <v>192</v>
      </c>
      <c r="AT69">
        <v>152</v>
      </c>
      <c r="AU69">
        <v>153</v>
      </c>
      <c r="AV69">
        <v>120</v>
      </c>
      <c r="AW69">
        <v>129</v>
      </c>
      <c r="AX69">
        <v>69</v>
      </c>
      <c r="AY69">
        <v>7</v>
      </c>
      <c r="AZ69">
        <v>7</v>
      </c>
      <c r="BA69" s="42">
        <v>14</v>
      </c>
      <c r="BB69">
        <v>14.8</v>
      </c>
      <c r="BC69">
        <v>25.425000000000001</v>
      </c>
      <c r="BD69" s="20">
        <v>137.69999999999999</v>
      </c>
      <c r="BE69" s="20">
        <v>328.7</v>
      </c>
      <c r="BF69" s="20">
        <v>15.128293637095844</v>
      </c>
      <c r="BG69">
        <v>339</v>
      </c>
      <c r="BH69">
        <v>371</v>
      </c>
      <c r="BI69">
        <v>676</v>
      </c>
      <c r="BJ69" s="41">
        <v>0.33399014778325126</v>
      </c>
      <c r="BK69">
        <v>136</v>
      </c>
      <c r="BL69">
        <v>135</v>
      </c>
      <c r="BM69">
        <v>102</v>
      </c>
      <c r="BN69" s="42">
        <v>33</v>
      </c>
      <c r="BO69">
        <v>33</v>
      </c>
      <c r="BP69">
        <v>30</v>
      </c>
      <c r="BQ69">
        <v>25</v>
      </c>
      <c r="BR69">
        <v>49</v>
      </c>
      <c r="BS69" s="41">
        <v>5.015353121801433E-2</v>
      </c>
      <c r="BT69">
        <v>517</v>
      </c>
      <c r="BU69">
        <v>418</v>
      </c>
      <c r="BV69" s="41">
        <v>0.55294117647058827</v>
      </c>
      <c r="BW69">
        <v>255</v>
      </c>
      <c r="BX69">
        <v>205</v>
      </c>
      <c r="BY69">
        <v>133</v>
      </c>
      <c r="BZ69">
        <v>109</v>
      </c>
      <c r="CA69">
        <v>129</v>
      </c>
      <c r="CB69">
        <v>104</v>
      </c>
      <c r="CC69">
        <v>162</v>
      </c>
      <c r="CD69">
        <v>137</v>
      </c>
      <c r="CE69">
        <v>181</v>
      </c>
      <c r="CF69">
        <v>138</v>
      </c>
      <c r="CG69">
        <v>303</v>
      </c>
      <c r="CH69">
        <v>237</v>
      </c>
      <c r="CI69">
        <v>0</v>
      </c>
      <c r="CJ69">
        <v>0</v>
      </c>
      <c r="CK69">
        <v>3</v>
      </c>
      <c r="CL69">
        <v>4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2</v>
      </c>
      <c r="CU69">
        <v>0</v>
      </c>
      <c r="CV69">
        <v>4</v>
      </c>
      <c r="CW69">
        <v>0</v>
      </c>
      <c r="CX69">
        <v>2</v>
      </c>
      <c r="CY69">
        <v>1</v>
      </c>
      <c r="CZ69">
        <v>30</v>
      </c>
      <c r="DA69">
        <v>14</v>
      </c>
      <c r="DB69">
        <v>0</v>
      </c>
      <c r="DC69">
        <v>8</v>
      </c>
      <c r="DD69">
        <v>10</v>
      </c>
      <c r="DE69">
        <v>15</v>
      </c>
      <c r="DF69">
        <v>2</v>
      </c>
      <c r="DG69">
        <v>71</v>
      </c>
      <c r="DH69">
        <v>21</v>
      </c>
      <c r="DI69">
        <v>15</v>
      </c>
      <c r="DJ69">
        <v>19</v>
      </c>
      <c r="DK69">
        <v>19</v>
      </c>
      <c r="DL69">
        <v>0</v>
      </c>
      <c r="DM69">
        <v>15</v>
      </c>
      <c r="DN69">
        <v>15</v>
      </c>
      <c r="DO69">
        <v>0</v>
      </c>
      <c r="DP69" s="42">
        <v>-6</v>
      </c>
      <c r="DQ69" s="20">
        <v>-6.4039999999999999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1183</v>
      </c>
      <c r="DX69">
        <v>1259</v>
      </c>
      <c r="DY69">
        <v>890</v>
      </c>
      <c r="DZ69">
        <v>928</v>
      </c>
      <c r="EA69">
        <v>630</v>
      </c>
      <c r="EB69">
        <v>671</v>
      </c>
      <c r="EC69">
        <v>59.69</v>
      </c>
      <c r="ED69">
        <v>63.31</v>
      </c>
      <c r="EE69">
        <v>63</v>
      </c>
      <c r="EF69">
        <v>68</v>
      </c>
      <c r="EG69" s="41">
        <v>0.1</v>
      </c>
      <c r="EH69" s="43">
        <v>0.89865871833084943</v>
      </c>
      <c r="EI69" s="44">
        <v>0.9986587183308494</v>
      </c>
      <c r="EJ69">
        <v>1184</v>
      </c>
      <c r="EK69">
        <v>1257</v>
      </c>
      <c r="EL69">
        <v>891</v>
      </c>
      <c r="EM69">
        <v>925</v>
      </c>
      <c r="EN69">
        <v>630</v>
      </c>
      <c r="EO69">
        <v>668</v>
      </c>
      <c r="EP69">
        <v>63</v>
      </c>
      <c r="EQ69">
        <v>67</v>
      </c>
      <c r="ER69">
        <v>515</v>
      </c>
      <c r="ES69">
        <v>603</v>
      </c>
      <c r="ET69">
        <v>200</v>
      </c>
      <c r="EU69">
        <v>226</v>
      </c>
      <c r="EV69">
        <v>19</v>
      </c>
      <c r="EW69">
        <v>31</v>
      </c>
      <c r="EX69">
        <v>101</v>
      </c>
      <c r="EY69">
        <v>92</v>
      </c>
      <c r="EZ69">
        <v>0.1</v>
      </c>
      <c r="FA69">
        <v>1.3</v>
      </c>
      <c r="FB69">
        <v>1.4</v>
      </c>
      <c r="FC69" s="20">
        <v>28.88</v>
      </c>
      <c r="FD69" s="26">
        <v>0.3565432098765432</v>
      </c>
      <c r="FE69">
        <v>2.5865999999999998</v>
      </c>
      <c r="FF69">
        <v>-0.22</v>
      </c>
      <c r="FG69">
        <v>0.54</v>
      </c>
      <c r="FH69">
        <v>0.32</v>
      </c>
      <c r="FL69" s="42">
        <v>227</v>
      </c>
      <c r="FM69" s="20">
        <v>7.666666666666667</v>
      </c>
      <c r="FN69" s="41">
        <v>3.6155202800000001E-2</v>
      </c>
      <c r="FO69" s="20">
        <v>22.8</v>
      </c>
      <c r="FP69" s="20">
        <v>25.719200000000001</v>
      </c>
      <c r="FQ69" s="20">
        <v>112.39212978943735</v>
      </c>
      <c r="FR69">
        <v>4</v>
      </c>
      <c r="FS69" t="s">
        <v>111</v>
      </c>
      <c r="FT69">
        <v>195</v>
      </c>
      <c r="FV69" t="s">
        <v>751</v>
      </c>
      <c r="FW69" s="45">
        <v>650000</v>
      </c>
      <c r="FX69" s="45">
        <v>625000</v>
      </c>
      <c r="FY69">
        <v>190</v>
      </c>
      <c r="FZ69">
        <v>22</v>
      </c>
      <c r="GA69">
        <v>25</v>
      </c>
      <c r="GB69">
        <v>47</v>
      </c>
      <c r="GC69">
        <v>18</v>
      </c>
      <c r="GD69">
        <v>70</v>
      </c>
      <c r="GE69">
        <v>200</v>
      </c>
      <c r="GF69">
        <v>2468</v>
      </c>
      <c r="GG69">
        <v>0.60000000000000009</v>
      </c>
      <c r="GH69">
        <v>3.3</v>
      </c>
      <c r="GI69">
        <v>3.8</v>
      </c>
      <c r="GJ69" s="42">
        <v>22.8</v>
      </c>
    </row>
    <row r="70" spans="1:192" x14ac:dyDescent="0.45">
      <c r="A70" s="40">
        <v>32836</v>
      </c>
      <c r="B70" t="s">
        <v>1078</v>
      </c>
      <c r="C70" t="s">
        <v>145</v>
      </c>
      <c r="D70" t="s">
        <v>91</v>
      </c>
      <c r="E70" t="s">
        <v>91</v>
      </c>
      <c r="F70">
        <v>72</v>
      </c>
      <c r="G70">
        <v>181</v>
      </c>
      <c r="H70">
        <v>2009</v>
      </c>
      <c r="I70">
        <v>5</v>
      </c>
      <c r="J70">
        <v>130</v>
      </c>
      <c r="K70" t="s">
        <v>92</v>
      </c>
      <c r="L70">
        <v>2011</v>
      </c>
      <c r="M70">
        <v>28</v>
      </c>
      <c r="N70">
        <v>7</v>
      </c>
      <c r="O70">
        <v>8474884</v>
      </c>
      <c r="P70" t="s">
        <v>1255</v>
      </c>
      <c r="Q70" t="s">
        <v>1256</v>
      </c>
      <c r="R70" t="s">
        <v>1257</v>
      </c>
      <c r="S70" t="s">
        <v>176</v>
      </c>
      <c r="T70" t="s">
        <v>725</v>
      </c>
      <c r="U70" t="s">
        <v>110</v>
      </c>
      <c r="V70">
        <v>82</v>
      </c>
      <c r="W70">
        <v>22</v>
      </c>
      <c r="X70">
        <v>34</v>
      </c>
      <c r="Y70">
        <v>18</v>
      </c>
      <c r="Z70">
        <v>56</v>
      </c>
      <c r="AA70">
        <v>3</v>
      </c>
      <c r="AB70">
        <v>6</v>
      </c>
      <c r="AC70" s="26">
        <v>0.68292682926829273</v>
      </c>
      <c r="AD70" s="20">
        <v>1.1230769230769226</v>
      </c>
      <c r="AE70" s="20">
        <v>21.007999999999999</v>
      </c>
      <c r="AF70">
        <v>-20</v>
      </c>
      <c r="AG70">
        <v>-8.4</v>
      </c>
      <c r="AH70">
        <v>32</v>
      </c>
      <c r="AI70">
        <v>1841</v>
      </c>
      <c r="AJ70">
        <v>90562</v>
      </c>
      <c r="AK70" s="20">
        <v>1509.3666666667</v>
      </c>
      <c r="AL70">
        <v>1509.37</v>
      </c>
      <c r="AM70">
        <v>1509</v>
      </c>
      <c r="AN70" s="26">
        <v>18.40691056910569</v>
      </c>
      <c r="AO70">
        <v>30.44</v>
      </c>
      <c r="AP70" s="41">
        <v>0.6292134831460674</v>
      </c>
      <c r="AQ70">
        <v>449</v>
      </c>
      <c r="AR70">
        <v>449</v>
      </c>
      <c r="AS70">
        <v>449</v>
      </c>
      <c r="AT70">
        <v>338</v>
      </c>
      <c r="AU70">
        <v>338</v>
      </c>
      <c r="AV70">
        <v>257</v>
      </c>
      <c r="AW70">
        <v>195</v>
      </c>
      <c r="AX70">
        <v>57</v>
      </c>
      <c r="AY70">
        <v>11</v>
      </c>
      <c r="AZ70">
        <v>29</v>
      </c>
      <c r="BA70" s="42">
        <v>40</v>
      </c>
      <c r="BB70">
        <v>18.05</v>
      </c>
      <c r="BC70">
        <v>37.291800000000002</v>
      </c>
      <c r="BD70" s="20">
        <v>359</v>
      </c>
      <c r="BE70" s="20">
        <v>808</v>
      </c>
      <c r="BF70" s="20">
        <v>32.119361057924834</v>
      </c>
      <c r="BG70">
        <v>711</v>
      </c>
      <c r="BH70">
        <v>452</v>
      </c>
      <c r="BI70">
        <v>404</v>
      </c>
      <c r="BJ70" s="41">
        <v>0.63766816143497762</v>
      </c>
      <c r="BK70">
        <v>31</v>
      </c>
      <c r="BL70">
        <v>31</v>
      </c>
      <c r="BM70">
        <v>55</v>
      </c>
      <c r="BN70" s="42">
        <v>-24</v>
      </c>
      <c r="BO70">
        <v>81</v>
      </c>
      <c r="BP70">
        <v>69</v>
      </c>
      <c r="BQ70">
        <v>51</v>
      </c>
      <c r="BR70">
        <v>34</v>
      </c>
      <c r="BS70" s="41">
        <v>3.2196969696969696E-2</v>
      </c>
      <c r="BT70">
        <v>22</v>
      </c>
      <c r="BU70">
        <v>18</v>
      </c>
      <c r="BV70" s="41">
        <v>0.55000000000000004</v>
      </c>
      <c r="BW70">
        <v>3</v>
      </c>
      <c r="BX70">
        <v>4</v>
      </c>
      <c r="BY70">
        <v>2</v>
      </c>
      <c r="BZ70">
        <v>4</v>
      </c>
      <c r="CA70">
        <v>17</v>
      </c>
      <c r="CB70">
        <v>10</v>
      </c>
      <c r="CC70">
        <v>8</v>
      </c>
      <c r="CD70">
        <v>10</v>
      </c>
      <c r="CE70">
        <v>5</v>
      </c>
      <c r="CF70">
        <v>2</v>
      </c>
      <c r="CG70">
        <v>12</v>
      </c>
      <c r="CH70">
        <v>12</v>
      </c>
      <c r="CI70">
        <v>0</v>
      </c>
      <c r="CJ70">
        <v>3</v>
      </c>
      <c r="CK70">
        <v>3</v>
      </c>
      <c r="CL70">
        <v>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</v>
      </c>
      <c r="CS70">
        <v>5</v>
      </c>
      <c r="CT70">
        <v>1</v>
      </c>
      <c r="CU70">
        <v>0</v>
      </c>
      <c r="CV70">
        <v>10</v>
      </c>
      <c r="CW70">
        <v>4</v>
      </c>
      <c r="CX70">
        <v>4</v>
      </c>
      <c r="CY70">
        <v>14</v>
      </c>
      <c r="CZ70">
        <v>59</v>
      </c>
      <c r="DA70">
        <v>18</v>
      </c>
      <c r="DB70">
        <v>0</v>
      </c>
      <c r="DC70">
        <v>49</v>
      </c>
      <c r="DD70">
        <v>46</v>
      </c>
      <c r="DE70">
        <v>13</v>
      </c>
      <c r="DF70">
        <v>2</v>
      </c>
      <c r="DG70">
        <v>129</v>
      </c>
      <c r="DH70">
        <v>16</v>
      </c>
      <c r="DI70">
        <v>19</v>
      </c>
      <c r="DJ70">
        <v>17</v>
      </c>
      <c r="DK70">
        <v>17</v>
      </c>
      <c r="DL70">
        <v>0</v>
      </c>
      <c r="DM70">
        <v>19</v>
      </c>
      <c r="DN70">
        <v>19</v>
      </c>
      <c r="DO70">
        <v>0</v>
      </c>
      <c r="DP70" s="42">
        <v>3</v>
      </c>
      <c r="DQ70" s="20">
        <v>1.663</v>
      </c>
      <c r="DR70">
        <v>16</v>
      </c>
      <c r="DS70">
        <v>0</v>
      </c>
      <c r="DT70">
        <v>0</v>
      </c>
      <c r="DU70">
        <v>0</v>
      </c>
      <c r="DV70">
        <v>0</v>
      </c>
      <c r="DW70">
        <v>1658</v>
      </c>
      <c r="DX70">
        <v>1345</v>
      </c>
      <c r="DY70">
        <v>1236</v>
      </c>
      <c r="DZ70">
        <v>1022</v>
      </c>
      <c r="EA70">
        <v>879</v>
      </c>
      <c r="EB70">
        <v>747</v>
      </c>
      <c r="EC70">
        <v>77.14</v>
      </c>
      <c r="ED70">
        <v>70.91</v>
      </c>
      <c r="EE70">
        <v>89</v>
      </c>
      <c r="EF70">
        <v>78</v>
      </c>
      <c r="EG70" s="41">
        <v>0.1012514220705347</v>
      </c>
      <c r="EH70" s="43">
        <v>0.89558232931726911</v>
      </c>
      <c r="EI70" s="44">
        <v>0.99683375138780383</v>
      </c>
      <c r="EJ70">
        <v>1658</v>
      </c>
      <c r="EK70">
        <v>1348</v>
      </c>
      <c r="EL70">
        <v>1237</v>
      </c>
      <c r="EM70">
        <v>1024</v>
      </c>
      <c r="EN70">
        <v>879</v>
      </c>
      <c r="EO70">
        <v>748</v>
      </c>
      <c r="EP70">
        <v>89</v>
      </c>
      <c r="EQ70">
        <v>78</v>
      </c>
      <c r="ER70">
        <v>793</v>
      </c>
      <c r="ES70">
        <v>686</v>
      </c>
      <c r="ET70">
        <v>305</v>
      </c>
      <c r="EU70">
        <v>257</v>
      </c>
      <c r="EV70">
        <v>42</v>
      </c>
      <c r="EW70">
        <v>35</v>
      </c>
      <c r="EX70">
        <v>78</v>
      </c>
      <c r="EY70">
        <v>102</v>
      </c>
      <c r="EZ70">
        <v>3.8</v>
      </c>
      <c r="FA70">
        <v>0.9</v>
      </c>
      <c r="FB70">
        <v>4.7</v>
      </c>
      <c r="FC70" s="20">
        <v>53.02</v>
      </c>
      <c r="FD70" s="26">
        <v>0.64658536585365856</v>
      </c>
      <c r="FE70">
        <v>6.7743000000000002</v>
      </c>
      <c r="FF70">
        <v>0.27</v>
      </c>
      <c r="FG70">
        <v>-0.25</v>
      </c>
      <c r="FH70">
        <v>0.02</v>
      </c>
      <c r="FI70">
        <v>4</v>
      </c>
      <c r="FJ70">
        <v>2</v>
      </c>
      <c r="FK70">
        <v>1</v>
      </c>
      <c r="FL70" s="42">
        <v>97</v>
      </c>
      <c r="FM70" s="20">
        <v>5.125</v>
      </c>
      <c r="FN70" s="41">
        <v>0.1116751269</v>
      </c>
      <c r="FO70" s="20">
        <v>52.8</v>
      </c>
      <c r="FP70" s="20">
        <v>56.332599999999999</v>
      </c>
      <c r="FQ70" s="20">
        <v>119.37430848632212</v>
      </c>
      <c r="FV70" t="s">
        <v>711</v>
      </c>
      <c r="FW70" s="45">
        <v>5650000</v>
      </c>
      <c r="FX70" s="45">
        <v>5187500</v>
      </c>
      <c r="FY70">
        <v>342</v>
      </c>
      <c r="FZ70">
        <v>107</v>
      </c>
      <c r="GA70">
        <v>123</v>
      </c>
      <c r="GB70">
        <v>230</v>
      </c>
      <c r="GC70">
        <v>10</v>
      </c>
      <c r="GD70">
        <v>119</v>
      </c>
      <c r="GE70">
        <v>989</v>
      </c>
      <c r="GF70">
        <v>5705</v>
      </c>
      <c r="GG70">
        <v>21.6</v>
      </c>
      <c r="GH70">
        <v>6.3</v>
      </c>
      <c r="GI70">
        <v>27.9</v>
      </c>
      <c r="GJ70" s="42">
        <v>52.8</v>
      </c>
    </row>
    <row r="71" spans="1:192" x14ac:dyDescent="0.45">
      <c r="A71" s="40">
        <v>34367</v>
      </c>
      <c r="B71" t="s">
        <v>1258</v>
      </c>
      <c r="C71" t="s">
        <v>145</v>
      </c>
      <c r="D71" t="s">
        <v>91</v>
      </c>
      <c r="E71" t="s">
        <v>91</v>
      </c>
      <c r="F71">
        <v>72</v>
      </c>
      <c r="G71">
        <v>185</v>
      </c>
      <c r="H71">
        <v>2012</v>
      </c>
      <c r="I71">
        <v>2</v>
      </c>
      <c r="J71">
        <v>47</v>
      </c>
      <c r="K71" t="s">
        <v>92</v>
      </c>
      <c r="L71">
        <v>2015</v>
      </c>
      <c r="M71">
        <v>23</v>
      </c>
      <c r="N71">
        <v>3</v>
      </c>
      <c r="O71">
        <v>8476934</v>
      </c>
      <c r="P71" t="s">
        <v>1259</v>
      </c>
      <c r="Q71" t="s">
        <v>1260</v>
      </c>
      <c r="R71" t="s">
        <v>1261</v>
      </c>
      <c r="S71" t="s">
        <v>1262</v>
      </c>
      <c r="T71" t="s">
        <v>725</v>
      </c>
      <c r="U71" t="s">
        <v>343</v>
      </c>
      <c r="V71">
        <v>80</v>
      </c>
      <c r="W71">
        <v>16</v>
      </c>
      <c r="X71">
        <v>14</v>
      </c>
      <c r="Y71">
        <v>6</v>
      </c>
      <c r="Z71">
        <v>30</v>
      </c>
      <c r="AA71">
        <v>11</v>
      </c>
      <c r="AB71">
        <v>35</v>
      </c>
      <c r="AC71" s="26">
        <v>0.375</v>
      </c>
      <c r="AD71" s="20">
        <v>9.4871794871794854</v>
      </c>
      <c r="AE71" s="20">
        <v>12.048999999999999</v>
      </c>
      <c r="AF71">
        <v>-12</v>
      </c>
      <c r="AG71">
        <v>-0.8</v>
      </c>
      <c r="AH71">
        <v>22</v>
      </c>
      <c r="AI71">
        <v>1657</v>
      </c>
      <c r="AJ71">
        <v>69584</v>
      </c>
      <c r="AK71" s="20">
        <v>1159.7333333332999</v>
      </c>
      <c r="AL71">
        <v>1159.73</v>
      </c>
      <c r="AM71">
        <v>1160</v>
      </c>
      <c r="AN71" s="26">
        <v>14.496666666666666</v>
      </c>
      <c r="AO71">
        <v>24.26</v>
      </c>
      <c r="AP71" s="41">
        <v>0.69767441860465118</v>
      </c>
      <c r="AQ71">
        <v>326</v>
      </c>
      <c r="AR71">
        <v>327</v>
      </c>
      <c r="AS71">
        <v>327</v>
      </c>
      <c r="AT71">
        <v>244</v>
      </c>
      <c r="AU71">
        <v>245</v>
      </c>
      <c r="AV71">
        <v>160</v>
      </c>
      <c r="AW71">
        <v>190</v>
      </c>
      <c r="AX71">
        <v>103</v>
      </c>
      <c r="AY71">
        <v>7</v>
      </c>
      <c r="AZ71">
        <v>22</v>
      </c>
      <c r="BA71" s="42">
        <v>29</v>
      </c>
      <c r="BB71">
        <v>20.72</v>
      </c>
      <c r="BC71">
        <v>30.043800000000001</v>
      </c>
      <c r="BD71" s="20">
        <v>178.8</v>
      </c>
      <c r="BE71" s="20">
        <v>504.8</v>
      </c>
      <c r="BF71" s="20">
        <v>26.116423650332408</v>
      </c>
      <c r="BG71">
        <v>402</v>
      </c>
      <c r="BH71">
        <v>414</v>
      </c>
      <c r="BI71">
        <v>326</v>
      </c>
      <c r="BJ71" s="41">
        <v>0.55219780219780223</v>
      </c>
      <c r="BK71">
        <v>137</v>
      </c>
      <c r="BL71">
        <v>137</v>
      </c>
      <c r="BM71">
        <v>95</v>
      </c>
      <c r="BN71" s="42">
        <v>42</v>
      </c>
      <c r="BO71">
        <v>85</v>
      </c>
      <c r="BP71">
        <v>34</v>
      </c>
      <c r="BQ71">
        <v>38</v>
      </c>
      <c r="BR71">
        <v>17</v>
      </c>
      <c r="BS71" s="41">
        <v>2.0731707317073172E-2</v>
      </c>
      <c r="BT71">
        <v>17</v>
      </c>
      <c r="BU71">
        <v>20</v>
      </c>
      <c r="BV71" s="41">
        <v>0.45945945945945948</v>
      </c>
      <c r="BW71">
        <v>5</v>
      </c>
      <c r="BX71">
        <v>4</v>
      </c>
      <c r="BY71">
        <v>7</v>
      </c>
      <c r="BZ71">
        <v>6</v>
      </c>
      <c r="CA71">
        <v>5</v>
      </c>
      <c r="CB71">
        <v>10</v>
      </c>
      <c r="CC71">
        <v>5</v>
      </c>
      <c r="CD71">
        <v>10</v>
      </c>
      <c r="CE71">
        <v>2</v>
      </c>
      <c r="CF71">
        <v>4</v>
      </c>
      <c r="CG71">
        <v>15</v>
      </c>
      <c r="CH71">
        <v>10</v>
      </c>
      <c r="CI71">
        <v>0</v>
      </c>
      <c r="CJ71">
        <v>0</v>
      </c>
      <c r="CK71">
        <v>5</v>
      </c>
      <c r="CL71">
        <v>1</v>
      </c>
      <c r="CM71">
        <v>2</v>
      </c>
      <c r="CN71">
        <v>0</v>
      </c>
      <c r="CO71">
        <v>0</v>
      </c>
      <c r="CP71">
        <v>5</v>
      </c>
      <c r="CQ71">
        <v>1</v>
      </c>
      <c r="CR71">
        <v>0</v>
      </c>
      <c r="CS71">
        <v>6</v>
      </c>
      <c r="CT71">
        <v>1</v>
      </c>
      <c r="CU71">
        <v>0</v>
      </c>
      <c r="CV71">
        <v>3</v>
      </c>
      <c r="CW71">
        <v>2</v>
      </c>
      <c r="CX71">
        <v>10</v>
      </c>
      <c r="CY71">
        <v>4</v>
      </c>
      <c r="CZ71">
        <v>69</v>
      </c>
      <c r="DA71">
        <v>22</v>
      </c>
      <c r="DB71">
        <v>10</v>
      </c>
      <c r="DC71">
        <v>13</v>
      </c>
      <c r="DD71">
        <v>48</v>
      </c>
      <c r="DE71">
        <v>17</v>
      </c>
      <c r="DF71">
        <v>1</v>
      </c>
      <c r="DG71">
        <v>49</v>
      </c>
      <c r="DH71">
        <v>8</v>
      </c>
      <c r="DI71">
        <v>29</v>
      </c>
      <c r="DJ71">
        <v>7</v>
      </c>
      <c r="DK71">
        <v>5</v>
      </c>
      <c r="DL71">
        <v>2</v>
      </c>
      <c r="DM71">
        <v>30</v>
      </c>
      <c r="DN71">
        <v>28</v>
      </c>
      <c r="DO71">
        <v>2</v>
      </c>
      <c r="DP71" s="42">
        <v>21</v>
      </c>
      <c r="DQ71" s="20">
        <v>16.492999999999999</v>
      </c>
      <c r="DR71">
        <v>6</v>
      </c>
      <c r="DS71">
        <v>2</v>
      </c>
      <c r="DT71">
        <v>0</v>
      </c>
      <c r="DU71">
        <v>0</v>
      </c>
      <c r="DV71">
        <v>0</v>
      </c>
      <c r="DW71">
        <v>1160</v>
      </c>
      <c r="DX71">
        <v>1061</v>
      </c>
      <c r="DY71">
        <v>856</v>
      </c>
      <c r="DZ71">
        <v>803</v>
      </c>
      <c r="EA71">
        <v>585</v>
      </c>
      <c r="EB71">
        <v>586</v>
      </c>
      <c r="EC71">
        <v>55.29</v>
      </c>
      <c r="ED71">
        <v>56.79</v>
      </c>
      <c r="EE71">
        <v>43</v>
      </c>
      <c r="EF71">
        <v>64</v>
      </c>
      <c r="EG71" s="41">
        <v>7.3504273504273507E-2</v>
      </c>
      <c r="EH71" s="43">
        <v>0.89078498293515362</v>
      </c>
      <c r="EI71" s="44">
        <v>0.96428925643942709</v>
      </c>
      <c r="EJ71">
        <v>1162</v>
      </c>
      <c r="EK71">
        <v>1060</v>
      </c>
      <c r="EL71">
        <v>858</v>
      </c>
      <c r="EM71">
        <v>802</v>
      </c>
      <c r="EN71">
        <v>586</v>
      </c>
      <c r="EO71">
        <v>585</v>
      </c>
      <c r="EP71">
        <v>43</v>
      </c>
      <c r="EQ71">
        <v>64</v>
      </c>
      <c r="ER71">
        <v>555</v>
      </c>
      <c r="ES71">
        <v>534</v>
      </c>
      <c r="ET71">
        <v>233</v>
      </c>
      <c r="EU71">
        <v>227</v>
      </c>
      <c r="EV71">
        <v>32</v>
      </c>
      <c r="EW71">
        <v>38</v>
      </c>
      <c r="EX71">
        <v>60</v>
      </c>
      <c r="EY71">
        <v>73</v>
      </c>
      <c r="EZ71">
        <v>1.4</v>
      </c>
      <c r="FA71">
        <v>1</v>
      </c>
      <c r="FB71">
        <v>2.5</v>
      </c>
      <c r="FC71" s="20">
        <v>43.24</v>
      </c>
      <c r="FD71" s="26">
        <v>0.54049999999999998</v>
      </c>
      <c r="FE71">
        <v>3.3010999999999999</v>
      </c>
      <c r="FF71">
        <v>1.1100000000000001</v>
      </c>
      <c r="FG71">
        <v>-0.12</v>
      </c>
      <c r="FH71">
        <v>0.99</v>
      </c>
      <c r="FI71">
        <v>3</v>
      </c>
      <c r="FJ71">
        <v>2</v>
      </c>
      <c r="FK71">
        <v>0</v>
      </c>
      <c r="FL71" s="42">
        <v>178</v>
      </c>
      <c r="FM71" s="20">
        <v>29.166666666666668</v>
      </c>
      <c r="FN71" s="41">
        <v>7.8468899500000008E-2</v>
      </c>
      <c r="FO71" s="20">
        <v>27.8</v>
      </c>
      <c r="FP71" s="20">
        <v>33.2986</v>
      </c>
      <c r="FQ71" s="20">
        <v>114.90605571986583</v>
      </c>
      <c r="FR71">
        <v>1</v>
      </c>
      <c r="FS71" t="s">
        <v>314</v>
      </c>
      <c r="FT71">
        <v>11</v>
      </c>
      <c r="FV71" t="s">
        <v>751</v>
      </c>
      <c r="FW71" s="45">
        <v>875000</v>
      </c>
      <c r="FX71" s="45">
        <v>887500</v>
      </c>
      <c r="FY71">
        <v>158</v>
      </c>
      <c r="FZ71">
        <v>26</v>
      </c>
      <c r="GA71">
        <v>24</v>
      </c>
      <c r="GB71">
        <v>50</v>
      </c>
      <c r="GC71">
        <v>-37</v>
      </c>
      <c r="GD71">
        <v>38</v>
      </c>
      <c r="GE71">
        <v>258</v>
      </c>
      <c r="GF71">
        <v>2078</v>
      </c>
      <c r="GG71">
        <v>2.2000000000000002</v>
      </c>
      <c r="GH71">
        <v>1.2</v>
      </c>
      <c r="GI71">
        <v>3.4</v>
      </c>
      <c r="GJ71" s="42">
        <v>27.8</v>
      </c>
    </row>
    <row r="72" spans="1:192" x14ac:dyDescent="0.45">
      <c r="A72" s="40">
        <v>33714</v>
      </c>
      <c r="B72" t="s">
        <v>1263</v>
      </c>
      <c r="C72" t="s">
        <v>208</v>
      </c>
      <c r="D72" t="s">
        <v>91</v>
      </c>
      <c r="E72" t="s">
        <v>91</v>
      </c>
      <c r="F72">
        <v>74</v>
      </c>
      <c r="G72">
        <v>208</v>
      </c>
      <c r="H72">
        <v>2010</v>
      </c>
      <c r="I72">
        <v>5</v>
      </c>
      <c r="J72">
        <v>133</v>
      </c>
      <c r="K72" t="s">
        <v>92</v>
      </c>
      <c r="L72">
        <v>2014</v>
      </c>
      <c r="M72">
        <v>25</v>
      </c>
      <c r="N72">
        <v>4</v>
      </c>
      <c r="O72">
        <v>8475907</v>
      </c>
      <c r="P72" t="s">
        <v>1264</v>
      </c>
      <c r="Q72" t="s">
        <v>1265</v>
      </c>
      <c r="R72" t="s">
        <v>1266</v>
      </c>
      <c r="S72" t="s">
        <v>1267</v>
      </c>
      <c r="T72" t="s">
        <v>725</v>
      </c>
      <c r="U72" t="s">
        <v>123</v>
      </c>
      <c r="V72">
        <v>77</v>
      </c>
      <c r="W72">
        <v>21</v>
      </c>
      <c r="X72">
        <v>20</v>
      </c>
      <c r="Y72">
        <v>16</v>
      </c>
      <c r="Z72">
        <v>41</v>
      </c>
      <c r="AA72">
        <v>6</v>
      </c>
      <c r="AB72">
        <v>43</v>
      </c>
      <c r="AC72" s="26">
        <v>0.53246753246753242</v>
      </c>
      <c r="AD72" s="20">
        <v>19.635838150289018</v>
      </c>
      <c r="AE72" s="20">
        <v>16.291</v>
      </c>
      <c r="AF72">
        <v>5</v>
      </c>
      <c r="AG72">
        <v>4.5999999999999996</v>
      </c>
      <c r="AH72">
        <v>24</v>
      </c>
      <c r="AI72">
        <v>1467</v>
      </c>
      <c r="AJ72">
        <v>69389</v>
      </c>
      <c r="AK72" s="20">
        <v>1156.4833333332999</v>
      </c>
      <c r="AL72">
        <v>1156.48</v>
      </c>
      <c r="AM72">
        <v>1156</v>
      </c>
      <c r="AN72" s="26">
        <v>15.01926406926407</v>
      </c>
      <c r="AO72">
        <v>25.3</v>
      </c>
      <c r="AP72" s="41">
        <v>0.58571428571428574</v>
      </c>
      <c r="AQ72">
        <v>263</v>
      </c>
      <c r="AR72">
        <v>263</v>
      </c>
      <c r="AS72">
        <v>265</v>
      </c>
      <c r="AT72">
        <v>219</v>
      </c>
      <c r="AU72">
        <v>221</v>
      </c>
      <c r="AV72">
        <v>144</v>
      </c>
      <c r="AW72">
        <v>181</v>
      </c>
      <c r="AX72">
        <v>106</v>
      </c>
      <c r="AY72">
        <v>5</v>
      </c>
      <c r="AZ72">
        <v>21</v>
      </c>
      <c r="BA72" s="42">
        <v>26</v>
      </c>
      <c r="BB72">
        <v>22.45</v>
      </c>
      <c r="BC72">
        <v>24.243099999999998</v>
      </c>
      <c r="BD72" s="20">
        <v>324.7</v>
      </c>
      <c r="BE72" s="20">
        <v>587.70000000000005</v>
      </c>
      <c r="BF72" s="20">
        <v>30.490799667957944</v>
      </c>
      <c r="BG72">
        <v>543</v>
      </c>
      <c r="BH72">
        <v>392</v>
      </c>
      <c r="BI72">
        <v>328</v>
      </c>
      <c r="BJ72" s="41">
        <v>0.62342135476463834</v>
      </c>
      <c r="BK72">
        <v>171</v>
      </c>
      <c r="BL72">
        <v>171</v>
      </c>
      <c r="BM72">
        <v>60</v>
      </c>
      <c r="BN72" s="42">
        <v>111</v>
      </c>
      <c r="BO72">
        <v>77</v>
      </c>
      <c r="BP72">
        <v>33</v>
      </c>
      <c r="BQ72">
        <v>35</v>
      </c>
      <c r="BR72">
        <v>30</v>
      </c>
      <c r="BS72" s="41">
        <v>3.6540803897685749E-2</v>
      </c>
      <c r="BT72">
        <v>22</v>
      </c>
      <c r="BU72">
        <v>35</v>
      </c>
      <c r="BV72" s="41">
        <v>0.38596491228070173</v>
      </c>
      <c r="BW72">
        <v>5</v>
      </c>
      <c r="BX72">
        <v>9</v>
      </c>
      <c r="BY72">
        <v>7</v>
      </c>
      <c r="BZ72">
        <v>5</v>
      </c>
      <c r="CA72">
        <v>10</v>
      </c>
      <c r="CB72">
        <v>21</v>
      </c>
      <c r="CC72">
        <v>6</v>
      </c>
      <c r="CD72">
        <v>15</v>
      </c>
      <c r="CE72">
        <v>3</v>
      </c>
      <c r="CF72">
        <v>3</v>
      </c>
      <c r="CG72">
        <v>18</v>
      </c>
      <c r="CH72">
        <v>22</v>
      </c>
      <c r="CI72">
        <v>0</v>
      </c>
      <c r="CJ72">
        <v>0</v>
      </c>
      <c r="CK72">
        <v>5</v>
      </c>
      <c r="CL72">
        <v>0</v>
      </c>
      <c r="CM72">
        <v>0</v>
      </c>
      <c r="CN72">
        <v>0</v>
      </c>
      <c r="CO72">
        <v>1</v>
      </c>
      <c r="CP72">
        <v>2</v>
      </c>
      <c r="CQ72">
        <v>0</v>
      </c>
      <c r="CR72">
        <v>2</v>
      </c>
      <c r="CS72">
        <v>3</v>
      </c>
      <c r="CT72">
        <v>1</v>
      </c>
      <c r="CU72">
        <v>1</v>
      </c>
      <c r="CV72">
        <v>12</v>
      </c>
      <c r="CW72">
        <v>3</v>
      </c>
      <c r="CX72">
        <v>3</v>
      </c>
      <c r="CY72">
        <v>5</v>
      </c>
      <c r="CZ72">
        <v>66</v>
      </c>
      <c r="DA72">
        <v>17</v>
      </c>
      <c r="DB72">
        <v>3</v>
      </c>
      <c r="DC72">
        <v>12</v>
      </c>
      <c r="DD72">
        <v>9</v>
      </c>
      <c r="DE72">
        <v>21</v>
      </c>
      <c r="DF72">
        <v>2</v>
      </c>
      <c r="DG72">
        <v>80</v>
      </c>
      <c r="DH72">
        <v>9</v>
      </c>
      <c r="DI72">
        <v>11</v>
      </c>
      <c r="DJ72">
        <v>8</v>
      </c>
      <c r="DK72">
        <v>6</v>
      </c>
      <c r="DL72">
        <v>2</v>
      </c>
      <c r="DM72">
        <v>12</v>
      </c>
      <c r="DN72">
        <v>10</v>
      </c>
      <c r="DO72">
        <v>2</v>
      </c>
      <c r="DP72" s="42">
        <v>2</v>
      </c>
      <c r="DQ72" s="20">
        <v>3.4769999999999999</v>
      </c>
      <c r="DR72">
        <v>7</v>
      </c>
      <c r="DS72">
        <v>2</v>
      </c>
      <c r="DT72">
        <v>0</v>
      </c>
      <c r="DU72">
        <v>0</v>
      </c>
      <c r="DV72">
        <v>0</v>
      </c>
      <c r="DW72">
        <v>1333</v>
      </c>
      <c r="DX72">
        <v>1013</v>
      </c>
      <c r="DY72">
        <v>987</v>
      </c>
      <c r="DZ72">
        <v>791</v>
      </c>
      <c r="EA72">
        <v>690</v>
      </c>
      <c r="EB72">
        <v>566</v>
      </c>
      <c r="EC72">
        <v>69.89</v>
      </c>
      <c r="ED72">
        <v>48.57</v>
      </c>
      <c r="EE72">
        <v>70</v>
      </c>
      <c r="EF72">
        <v>49</v>
      </c>
      <c r="EG72" s="41">
        <v>0.10144927536231885</v>
      </c>
      <c r="EH72" s="43">
        <v>0.91342756183745588</v>
      </c>
      <c r="EI72" s="44">
        <v>1.0148768371997747</v>
      </c>
      <c r="EJ72">
        <v>1330</v>
      </c>
      <c r="EK72">
        <v>1013</v>
      </c>
      <c r="EL72">
        <v>984</v>
      </c>
      <c r="EM72">
        <v>790</v>
      </c>
      <c r="EN72">
        <v>688</v>
      </c>
      <c r="EO72">
        <v>566</v>
      </c>
      <c r="EP72">
        <v>69</v>
      </c>
      <c r="EQ72">
        <v>49</v>
      </c>
      <c r="ER72">
        <v>654</v>
      </c>
      <c r="ES72">
        <v>486</v>
      </c>
      <c r="ET72">
        <v>286</v>
      </c>
      <c r="EU72">
        <v>201</v>
      </c>
      <c r="EV72">
        <v>35</v>
      </c>
      <c r="EW72">
        <v>23</v>
      </c>
      <c r="EX72">
        <v>61</v>
      </c>
      <c r="EY72">
        <v>82</v>
      </c>
      <c r="EZ72">
        <v>3.1</v>
      </c>
      <c r="FA72">
        <v>1.7000000000000002</v>
      </c>
      <c r="FB72">
        <v>4.7</v>
      </c>
      <c r="FC72" s="20">
        <v>47.32</v>
      </c>
      <c r="FD72" s="26">
        <v>0.61454545454545451</v>
      </c>
      <c r="FE72">
        <v>4.2222</v>
      </c>
      <c r="FF72">
        <v>0.11</v>
      </c>
      <c r="FG72">
        <v>-0.28000000000000003</v>
      </c>
      <c r="FH72">
        <v>-0.17</v>
      </c>
      <c r="FI72">
        <v>2</v>
      </c>
      <c r="FJ72">
        <v>0</v>
      </c>
      <c r="FK72">
        <v>0</v>
      </c>
      <c r="FL72" s="42">
        <v>227</v>
      </c>
      <c r="FM72" s="20">
        <v>29.428571428571427</v>
      </c>
      <c r="FN72" s="41">
        <v>0.1146853147</v>
      </c>
      <c r="FO72" s="20">
        <v>38.6</v>
      </c>
      <c r="FP72" s="20">
        <v>41.695399999999999</v>
      </c>
      <c r="FQ72" s="20">
        <v>121.71416712783619</v>
      </c>
      <c r="FR72">
        <v>4</v>
      </c>
      <c r="FS72" t="s">
        <v>111</v>
      </c>
      <c r="FT72">
        <v>195</v>
      </c>
      <c r="FV72" t="s">
        <v>711</v>
      </c>
      <c r="FW72" s="45">
        <v>1700000</v>
      </c>
      <c r="FX72" s="45">
        <v>1750000</v>
      </c>
      <c r="FY72">
        <v>250</v>
      </c>
      <c r="FZ72">
        <v>42</v>
      </c>
      <c r="GA72">
        <v>47</v>
      </c>
      <c r="GB72">
        <v>89</v>
      </c>
      <c r="GC72">
        <v>-10</v>
      </c>
      <c r="GD72">
        <v>135</v>
      </c>
      <c r="GE72">
        <v>406</v>
      </c>
      <c r="GF72">
        <v>3205</v>
      </c>
      <c r="GG72">
        <v>4.9000000000000004</v>
      </c>
      <c r="GH72">
        <v>3.3</v>
      </c>
      <c r="GI72">
        <v>8.1</v>
      </c>
      <c r="GJ72" s="42">
        <v>38.6</v>
      </c>
    </row>
    <row r="73" spans="1:192" x14ac:dyDescent="0.45">
      <c r="A73" s="40">
        <v>30874</v>
      </c>
      <c r="B73" t="s">
        <v>1268</v>
      </c>
      <c r="C73" t="s">
        <v>823</v>
      </c>
      <c r="D73" t="s">
        <v>107</v>
      </c>
      <c r="E73" t="s">
        <v>107</v>
      </c>
      <c r="F73">
        <v>71</v>
      </c>
      <c r="G73">
        <v>195</v>
      </c>
      <c r="H73">
        <v>2003</v>
      </c>
      <c r="I73">
        <v>7</v>
      </c>
      <c r="J73">
        <v>205</v>
      </c>
      <c r="K73" t="s">
        <v>202</v>
      </c>
      <c r="L73">
        <v>2006</v>
      </c>
      <c r="M73">
        <v>33</v>
      </c>
      <c r="N73">
        <v>12</v>
      </c>
      <c r="O73">
        <v>8470794</v>
      </c>
      <c r="P73" t="s">
        <v>1269</v>
      </c>
      <c r="Q73" t="s">
        <v>1270</v>
      </c>
      <c r="R73" t="s">
        <v>1271</v>
      </c>
      <c r="S73" t="s">
        <v>1272</v>
      </c>
      <c r="T73" t="s">
        <v>716</v>
      </c>
      <c r="U73" t="s">
        <v>319</v>
      </c>
      <c r="V73">
        <v>82</v>
      </c>
      <c r="W73">
        <v>22</v>
      </c>
      <c r="X73">
        <v>44</v>
      </c>
      <c r="Y73">
        <v>26</v>
      </c>
      <c r="Z73">
        <v>66</v>
      </c>
      <c r="AA73">
        <v>2</v>
      </c>
      <c r="AB73">
        <v>1</v>
      </c>
      <c r="AC73" s="26">
        <v>0.80487804878048785</v>
      </c>
      <c r="AD73" s="20">
        <v>1.8039702233250665</v>
      </c>
      <c r="AE73" s="20">
        <v>23.492000000000001</v>
      </c>
      <c r="AF73">
        <v>0</v>
      </c>
      <c r="AG73">
        <v>11.5</v>
      </c>
      <c r="AH73">
        <v>41</v>
      </c>
      <c r="AI73">
        <v>1970</v>
      </c>
      <c r="AJ73">
        <v>94737</v>
      </c>
      <c r="AK73" s="20">
        <v>1578.95</v>
      </c>
      <c r="AL73">
        <v>1578.95</v>
      </c>
      <c r="AM73">
        <v>1579</v>
      </c>
      <c r="AN73" s="26">
        <v>19.255487804878051</v>
      </c>
      <c r="AO73">
        <v>31.72</v>
      </c>
      <c r="AP73" s="41">
        <v>0.65346534653465349</v>
      </c>
      <c r="AQ73">
        <v>380</v>
      </c>
      <c r="AR73">
        <v>380</v>
      </c>
      <c r="AS73">
        <v>379</v>
      </c>
      <c r="AT73">
        <v>312</v>
      </c>
      <c r="AU73">
        <v>311</v>
      </c>
      <c r="AV73">
        <v>224</v>
      </c>
      <c r="AW73">
        <v>257</v>
      </c>
      <c r="AX73">
        <v>133</v>
      </c>
      <c r="AY73">
        <v>8</v>
      </c>
      <c r="AZ73">
        <v>27</v>
      </c>
      <c r="BA73" s="42">
        <v>35</v>
      </c>
      <c r="BB73">
        <v>29.06</v>
      </c>
      <c r="BC73">
        <v>27.803599999999999</v>
      </c>
      <c r="BD73" s="20">
        <v>433.5</v>
      </c>
      <c r="BE73" s="20">
        <v>813.5</v>
      </c>
      <c r="BF73" s="20">
        <v>30.912948478419203</v>
      </c>
      <c r="BG73">
        <v>758</v>
      </c>
      <c r="BH73">
        <v>522</v>
      </c>
      <c r="BI73">
        <v>464</v>
      </c>
      <c r="BJ73" s="41">
        <v>0.62029459901800332</v>
      </c>
      <c r="BK73">
        <v>93</v>
      </c>
      <c r="BL73">
        <v>93</v>
      </c>
      <c r="BM73">
        <v>79</v>
      </c>
      <c r="BN73" s="42">
        <v>14</v>
      </c>
      <c r="BO73">
        <v>87</v>
      </c>
      <c r="BP73">
        <v>55</v>
      </c>
      <c r="BQ73">
        <v>44</v>
      </c>
      <c r="BR73">
        <v>70</v>
      </c>
      <c r="BS73" s="41">
        <v>6.535947712418301E-2</v>
      </c>
      <c r="BT73">
        <v>500</v>
      </c>
      <c r="BU73">
        <v>411</v>
      </c>
      <c r="BV73" s="41">
        <v>0.54884742041712409</v>
      </c>
      <c r="BW73">
        <v>155</v>
      </c>
      <c r="BX73">
        <v>133</v>
      </c>
      <c r="BY73">
        <v>133</v>
      </c>
      <c r="BZ73">
        <v>125</v>
      </c>
      <c r="CA73">
        <v>212</v>
      </c>
      <c r="CB73">
        <v>153</v>
      </c>
      <c r="CC73">
        <v>140</v>
      </c>
      <c r="CD73">
        <v>113</v>
      </c>
      <c r="CE73">
        <v>196</v>
      </c>
      <c r="CF73">
        <v>138</v>
      </c>
      <c r="CG73">
        <v>321</v>
      </c>
      <c r="CH73">
        <v>261</v>
      </c>
      <c r="CI73">
        <v>0</v>
      </c>
      <c r="CJ73">
        <v>0</v>
      </c>
      <c r="CK73">
        <v>3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6</v>
      </c>
      <c r="CR73">
        <v>2</v>
      </c>
      <c r="CS73">
        <v>3</v>
      </c>
      <c r="CT73">
        <v>4</v>
      </c>
      <c r="CU73">
        <v>0</v>
      </c>
      <c r="CV73">
        <v>6</v>
      </c>
      <c r="CW73">
        <v>1</v>
      </c>
      <c r="CX73">
        <v>7</v>
      </c>
      <c r="CY73">
        <v>7</v>
      </c>
      <c r="CZ73">
        <v>72</v>
      </c>
      <c r="DA73">
        <v>22</v>
      </c>
      <c r="DB73">
        <v>22</v>
      </c>
      <c r="DC73">
        <v>31</v>
      </c>
      <c r="DD73">
        <v>18</v>
      </c>
      <c r="DE73">
        <v>15</v>
      </c>
      <c r="DF73">
        <v>4</v>
      </c>
      <c r="DG73">
        <v>112</v>
      </c>
      <c r="DH73">
        <v>19</v>
      </c>
      <c r="DI73">
        <v>23</v>
      </c>
      <c r="DJ73">
        <v>19</v>
      </c>
      <c r="DK73">
        <v>18</v>
      </c>
      <c r="DL73">
        <v>1</v>
      </c>
      <c r="DM73">
        <v>24</v>
      </c>
      <c r="DN73">
        <v>23</v>
      </c>
      <c r="DO73">
        <v>1</v>
      </c>
      <c r="DP73" s="42">
        <v>4</v>
      </c>
      <c r="DQ73" s="20">
        <v>4.55</v>
      </c>
      <c r="DR73">
        <v>18</v>
      </c>
      <c r="DS73">
        <v>1</v>
      </c>
      <c r="DT73">
        <v>0</v>
      </c>
      <c r="DU73">
        <v>0</v>
      </c>
      <c r="DV73">
        <v>0</v>
      </c>
      <c r="DW73">
        <v>1983</v>
      </c>
      <c r="DX73">
        <v>1390</v>
      </c>
      <c r="DY73">
        <v>1455</v>
      </c>
      <c r="DZ73">
        <v>1001</v>
      </c>
      <c r="EA73">
        <v>1038</v>
      </c>
      <c r="EB73">
        <v>729</v>
      </c>
      <c r="EC73">
        <v>107.01</v>
      </c>
      <c r="ED73">
        <v>66.52</v>
      </c>
      <c r="EE73">
        <v>101</v>
      </c>
      <c r="EF73">
        <v>65</v>
      </c>
      <c r="EG73" s="41">
        <v>9.7302504816955682E-2</v>
      </c>
      <c r="EH73" s="43">
        <v>0.91083676268861458</v>
      </c>
      <c r="EI73" s="44">
        <v>1.0081392675055703</v>
      </c>
      <c r="EJ73">
        <v>1988</v>
      </c>
      <c r="EK73">
        <v>1390</v>
      </c>
      <c r="EL73">
        <v>1459</v>
      </c>
      <c r="EM73">
        <v>1002</v>
      </c>
      <c r="EN73">
        <v>1039</v>
      </c>
      <c r="EO73">
        <v>729</v>
      </c>
      <c r="EP73">
        <v>100</v>
      </c>
      <c r="EQ73">
        <v>66</v>
      </c>
      <c r="ER73">
        <v>999</v>
      </c>
      <c r="ES73">
        <v>667</v>
      </c>
      <c r="ET73">
        <v>408</v>
      </c>
      <c r="EU73">
        <v>251</v>
      </c>
      <c r="EV73">
        <v>52</v>
      </c>
      <c r="EW73">
        <v>34</v>
      </c>
      <c r="EX73">
        <v>90</v>
      </c>
      <c r="EY73">
        <v>114</v>
      </c>
      <c r="EZ73">
        <v>4.5</v>
      </c>
      <c r="FA73">
        <v>2</v>
      </c>
      <c r="FB73">
        <v>6.4</v>
      </c>
      <c r="FC73" s="20">
        <v>72.97</v>
      </c>
      <c r="FD73" s="26">
        <v>0.88987804878048782</v>
      </c>
      <c r="FE73">
        <v>8.4451999999999998</v>
      </c>
      <c r="FF73">
        <v>1.84</v>
      </c>
      <c r="FG73">
        <v>-0.02</v>
      </c>
      <c r="FH73">
        <v>1.82</v>
      </c>
      <c r="FI73">
        <v>8</v>
      </c>
      <c r="FJ73">
        <v>5</v>
      </c>
      <c r="FK73">
        <v>3</v>
      </c>
      <c r="FL73" s="42">
        <v>205</v>
      </c>
      <c r="FM73" s="20">
        <v>7.6111111111111107</v>
      </c>
      <c r="FN73" s="41">
        <v>9.7777777800000007E-2</v>
      </c>
      <c r="FO73" s="20">
        <v>61.9</v>
      </c>
      <c r="FP73" s="20">
        <v>66.91</v>
      </c>
      <c r="FQ73" s="20">
        <v>128.17378637702271</v>
      </c>
      <c r="FV73" t="s">
        <v>711</v>
      </c>
      <c r="FW73" s="45">
        <v>6000000</v>
      </c>
      <c r="FX73" s="45">
        <v>6000000</v>
      </c>
      <c r="FY73">
        <v>888</v>
      </c>
      <c r="FZ73">
        <v>317</v>
      </c>
      <c r="GA73">
        <v>380</v>
      </c>
      <c r="GB73">
        <v>697</v>
      </c>
      <c r="GC73">
        <v>112</v>
      </c>
      <c r="GD73">
        <v>349</v>
      </c>
      <c r="GE73">
        <v>2660</v>
      </c>
      <c r="GF73">
        <v>16753</v>
      </c>
      <c r="GG73">
        <v>62.7</v>
      </c>
      <c r="GH73">
        <v>24.9</v>
      </c>
      <c r="GI73">
        <v>87.6</v>
      </c>
      <c r="GJ73" s="42">
        <v>61.9</v>
      </c>
    </row>
    <row r="74" spans="1:192" x14ac:dyDescent="0.45">
      <c r="A74" s="40">
        <v>30827</v>
      </c>
      <c r="B74" t="s">
        <v>485</v>
      </c>
      <c r="C74" t="s">
        <v>475</v>
      </c>
      <c r="D74" t="s">
        <v>91</v>
      </c>
      <c r="E74" t="s">
        <v>91</v>
      </c>
      <c r="F74">
        <v>74</v>
      </c>
      <c r="G74">
        <v>209</v>
      </c>
      <c r="H74">
        <v>2003</v>
      </c>
      <c r="I74">
        <v>7</v>
      </c>
      <c r="J74">
        <v>214</v>
      </c>
      <c r="K74" t="s">
        <v>202</v>
      </c>
      <c r="L74">
        <v>2005</v>
      </c>
      <c r="M74">
        <v>33</v>
      </c>
      <c r="N74">
        <v>13</v>
      </c>
      <c r="O74">
        <v>8470803</v>
      </c>
      <c r="P74" t="s">
        <v>1277</v>
      </c>
      <c r="Q74" t="s">
        <v>1278</v>
      </c>
      <c r="R74" t="s">
        <v>1279</v>
      </c>
      <c r="S74" t="s">
        <v>1082</v>
      </c>
      <c r="T74" t="s">
        <v>716</v>
      </c>
      <c r="U74" t="s">
        <v>95</v>
      </c>
      <c r="V74">
        <v>81</v>
      </c>
      <c r="W74">
        <v>10</v>
      </c>
      <c r="X74">
        <v>23</v>
      </c>
      <c r="Y74">
        <v>12</v>
      </c>
      <c r="Z74">
        <v>33</v>
      </c>
      <c r="AA74">
        <v>8</v>
      </c>
      <c r="AB74">
        <v>37</v>
      </c>
      <c r="AC74" s="26">
        <v>0.40740740740740738</v>
      </c>
      <c r="AD74" s="20">
        <v>6.1409921671018282</v>
      </c>
      <c r="AE74" s="20">
        <v>11.627000000000001</v>
      </c>
      <c r="AF74">
        <v>13</v>
      </c>
      <c r="AG74">
        <v>0.8</v>
      </c>
      <c r="AH74">
        <v>33</v>
      </c>
      <c r="AI74">
        <v>1610</v>
      </c>
      <c r="AJ74">
        <v>65429</v>
      </c>
      <c r="AK74" s="20">
        <v>1090.4833333332999</v>
      </c>
      <c r="AL74">
        <v>1090.48</v>
      </c>
      <c r="AM74">
        <v>1090</v>
      </c>
      <c r="AN74" s="26">
        <v>13.46275720164609</v>
      </c>
      <c r="AO74">
        <v>22.64</v>
      </c>
      <c r="AP74" s="41">
        <v>0.75</v>
      </c>
      <c r="AQ74">
        <v>177</v>
      </c>
      <c r="AR74">
        <v>177</v>
      </c>
      <c r="AS74">
        <v>177</v>
      </c>
      <c r="AT74">
        <v>142</v>
      </c>
      <c r="AU74">
        <v>142</v>
      </c>
      <c r="AV74">
        <v>113</v>
      </c>
      <c r="AW74">
        <v>85</v>
      </c>
      <c r="AX74">
        <v>32</v>
      </c>
      <c r="AY74">
        <v>7</v>
      </c>
      <c r="AZ74">
        <v>9</v>
      </c>
      <c r="BA74" s="42">
        <v>16</v>
      </c>
      <c r="BB74">
        <v>9.06</v>
      </c>
      <c r="BC74">
        <v>35.026499999999999</v>
      </c>
      <c r="BD74" s="20">
        <v>237.2</v>
      </c>
      <c r="BE74" s="20">
        <v>414.2</v>
      </c>
      <c r="BF74" s="20">
        <v>22.789964052527328</v>
      </c>
      <c r="BG74">
        <v>222</v>
      </c>
      <c r="BH74">
        <v>304</v>
      </c>
      <c r="BI74">
        <v>620</v>
      </c>
      <c r="BJ74" s="41">
        <v>0.26365795724465557</v>
      </c>
      <c r="BK74">
        <v>83</v>
      </c>
      <c r="BL74">
        <v>83</v>
      </c>
      <c r="BM74">
        <v>73</v>
      </c>
      <c r="BN74" s="42">
        <v>10</v>
      </c>
      <c r="BO74">
        <v>29</v>
      </c>
      <c r="BP74">
        <v>18</v>
      </c>
      <c r="BQ74">
        <v>52</v>
      </c>
      <c r="BR74">
        <v>55</v>
      </c>
      <c r="BS74" s="41">
        <v>6.3437139561707032E-2</v>
      </c>
      <c r="BT74">
        <v>504</v>
      </c>
      <c r="BU74">
        <v>463</v>
      </c>
      <c r="BV74" s="41">
        <v>0.52119958634953467</v>
      </c>
      <c r="BW74">
        <v>267</v>
      </c>
      <c r="BX74">
        <v>257</v>
      </c>
      <c r="BY74">
        <v>154</v>
      </c>
      <c r="BZ74">
        <v>117</v>
      </c>
      <c r="CA74">
        <v>83</v>
      </c>
      <c r="CB74">
        <v>89</v>
      </c>
      <c r="CC74">
        <v>152</v>
      </c>
      <c r="CD74">
        <v>118</v>
      </c>
      <c r="CE74">
        <v>170</v>
      </c>
      <c r="CF74">
        <v>177</v>
      </c>
      <c r="CG74">
        <v>310</v>
      </c>
      <c r="CH74">
        <v>264</v>
      </c>
      <c r="CI74">
        <v>0</v>
      </c>
      <c r="CJ74">
        <v>0</v>
      </c>
      <c r="CK74">
        <v>2</v>
      </c>
      <c r="CL74">
        <v>2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2</v>
      </c>
      <c r="CT74">
        <v>1</v>
      </c>
      <c r="CU74">
        <v>0</v>
      </c>
      <c r="CV74">
        <v>6</v>
      </c>
      <c r="CW74">
        <v>2</v>
      </c>
      <c r="CX74">
        <v>1</v>
      </c>
      <c r="CY74">
        <v>5</v>
      </c>
      <c r="CZ74">
        <v>21</v>
      </c>
      <c r="DA74">
        <v>12</v>
      </c>
      <c r="DB74">
        <v>0</v>
      </c>
      <c r="DC74">
        <v>16</v>
      </c>
      <c r="DD74">
        <v>5</v>
      </c>
      <c r="DE74">
        <v>4</v>
      </c>
      <c r="DF74">
        <v>0</v>
      </c>
      <c r="DG74">
        <v>76</v>
      </c>
      <c r="DH74">
        <v>15</v>
      </c>
      <c r="DI74">
        <v>10</v>
      </c>
      <c r="DJ74">
        <v>13</v>
      </c>
      <c r="DK74">
        <v>12</v>
      </c>
      <c r="DL74">
        <v>1</v>
      </c>
      <c r="DM74">
        <v>11</v>
      </c>
      <c r="DN74">
        <v>10</v>
      </c>
      <c r="DO74">
        <v>1</v>
      </c>
      <c r="DP74" s="42">
        <v>-5</v>
      </c>
      <c r="DQ74" s="20">
        <v>-1.7250000000000001</v>
      </c>
      <c r="DR74">
        <v>14</v>
      </c>
      <c r="DS74">
        <v>1</v>
      </c>
      <c r="DT74">
        <v>0</v>
      </c>
      <c r="DU74">
        <v>0</v>
      </c>
      <c r="DV74">
        <v>0</v>
      </c>
      <c r="DW74">
        <v>894</v>
      </c>
      <c r="DX74">
        <v>1163</v>
      </c>
      <c r="DY74">
        <v>682</v>
      </c>
      <c r="DZ74">
        <v>812</v>
      </c>
      <c r="EA74">
        <v>523</v>
      </c>
      <c r="EB74">
        <v>588</v>
      </c>
      <c r="EC74">
        <v>36.33</v>
      </c>
      <c r="ED74">
        <v>52.95</v>
      </c>
      <c r="EE74">
        <v>44</v>
      </c>
      <c r="EF74">
        <v>53</v>
      </c>
      <c r="EG74" s="41">
        <v>8.4130019120458893E-2</v>
      </c>
      <c r="EH74" s="43">
        <v>0.90986394557823125</v>
      </c>
      <c r="EI74" s="44">
        <v>0.99399396469869017</v>
      </c>
      <c r="EJ74">
        <v>895</v>
      </c>
      <c r="EK74">
        <v>1164</v>
      </c>
      <c r="EL74">
        <v>683</v>
      </c>
      <c r="EM74">
        <v>812</v>
      </c>
      <c r="EN74">
        <v>524</v>
      </c>
      <c r="EO74">
        <v>588</v>
      </c>
      <c r="EP74">
        <v>44</v>
      </c>
      <c r="EQ74">
        <v>53</v>
      </c>
      <c r="ER74">
        <v>368</v>
      </c>
      <c r="ES74">
        <v>562</v>
      </c>
      <c r="ET74">
        <v>142</v>
      </c>
      <c r="EU74">
        <v>197</v>
      </c>
      <c r="EV74">
        <v>20</v>
      </c>
      <c r="EW74">
        <v>31</v>
      </c>
      <c r="EX74">
        <v>80</v>
      </c>
      <c r="EY74">
        <v>68</v>
      </c>
      <c r="EZ74">
        <v>1.3</v>
      </c>
      <c r="FA74">
        <v>1.9</v>
      </c>
      <c r="FB74">
        <v>3.2</v>
      </c>
      <c r="FC74" s="20">
        <v>30.68</v>
      </c>
      <c r="FD74" s="26">
        <v>0.37876543209876545</v>
      </c>
      <c r="FE74">
        <v>3.8308</v>
      </c>
      <c r="FF74">
        <v>0.12</v>
      </c>
      <c r="FG74">
        <v>-0.01</v>
      </c>
      <c r="FH74">
        <v>0.11</v>
      </c>
      <c r="FL74" s="42">
        <v>172</v>
      </c>
      <c r="FM74" s="20">
        <v>9.6428571428571423</v>
      </c>
      <c r="FN74" s="41">
        <v>4.7527966200000001E-2</v>
      </c>
      <c r="FO74" s="20">
        <v>29.7</v>
      </c>
      <c r="FP74" s="20">
        <v>32.655000000000001</v>
      </c>
      <c r="FQ74" s="20">
        <v>113.17951727679554</v>
      </c>
      <c r="FR74">
        <v>4</v>
      </c>
      <c r="FS74" t="s">
        <v>314</v>
      </c>
      <c r="FT74">
        <v>195</v>
      </c>
      <c r="FV74" t="s">
        <v>711</v>
      </c>
      <c r="FW74" s="45">
        <v>900000</v>
      </c>
      <c r="FX74" s="45">
        <v>950000</v>
      </c>
      <c r="FY74">
        <v>847</v>
      </c>
      <c r="FZ74">
        <v>123</v>
      </c>
      <c r="GA74">
        <v>164</v>
      </c>
      <c r="GB74">
        <v>287</v>
      </c>
      <c r="GC74">
        <v>-38</v>
      </c>
      <c r="GD74">
        <v>429</v>
      </c>
      <c r="GE74">
        <v>1174</v>
      </c>
      <c r="GF74">
        <v>12118</v>
      </c>
      <c r="GG74">
        <v>10.3</v>
      </c>
      <c r="GH74">
        <v>13.2</v>
      </c>
      <c r="GI74">
        <v>23.5</v>
      </c>
      <c r="GJ74" s="42">
        <v>29.7</v>
      </c>
    </row>
    <row r="75" spans="1:192" x14ac:dyDescent="0.45">
      <c r="A75" s="40">
        <v>34508</v>
      </c>
      <c r="B75" t="s">
        <v>1280</v>
      </c>
      <c r="C75" t="s">
        <v>126</v>
      </c>
      <c r="D75" t="s">
        <v>91</v>
      </c>
      <c r="E75" t="s">
        <v>91</v>
      </c>
      <c r="F75">
        <v>70</v>
      </c>
      <c r="G75">
        <v>188</v>
      </c>
      <c r="H75">
        <v>2012</v>
      </c>
      <c r="I75">
        <v>5</v>
      </c>
      <c r="J75">
        <v>122</v>
      </c>
      <c r="K75" t="s">
        <v>92</v>
      </c>
      <c r="L75">
        <v>2015</v>
      </c>
      <c r="M75">
        <v>23</v>
      </c>
      <c r="N75">
        <v>3</v>
      </c>
      <c r="O75">
        <v>8476948</v>
      </c>
      <c r="P75" t="s">
        <v>1281</v>
      </c>
      <c r="Q75" t="s">
        <v>1282</v>
      </c>
      <c r="R75" t="s">
        <v>1283</v>
      </c>
      <c r="S75" t="s">
        <v>1284</v>
      </c>
      <c r="T75" t="s">
        <v>725</v>
      </c>
      <c r="U75" t="s">
        <v>178</v>
      </c>
      <c r="V75">
        <v>72</v>
      </c>
      <c r="W75">
        <v>10</v>
      </c>
      <c r="X75">
        <v>20</v>
      </c>
      <c r="Y75">
        <v>13</v>
      </c>
      <c r="Z75">
        <v>30</v>
      </c>
      <c r="AA75">
        <v>7</v>
      </c>
      <c r="AB75">
        <v>24</v>
      </c>
      <c r="AC75" s="26">
        <v>0.41666666666666669</v>
      </c>
      <c r="AD75" s="20">
        <v>-18</v>
      </c>
      <c r="AE75" s="20">
        <v>11.292</v>
      </c>
      <c r="AF75">
        <v>-12</v>
      </c>
      <c r="AG75">
        <v>1.8</v>
      </c>
      <c r="AH75">
        <v>38</v>
      </c>
      <c r="AI75">
        <v>1304</v>
      </c>
      <c r="AJ75">
        <v>60605</v>
      </c>
      <c r="AK75" s="20">
        <v>1010.0833333332999</v>
      </c>
      <c r="AL75">
        <v>1010.08</v>
      </c>
      <c r="AM75">
        <v>1010</v>
      </c>
      <c r="AN75" s="26">
        <v>14.028935185185185</v>
      </c>
      <c r="AO75">
        <v>23.42</v>
      </c>
      <c r="AP75" s="41">
        <v>0.65217391304347827</v>
      </c>
      <c r="AQ75">
        <v>285</v>
      </c>
      <c r="AR75">
        <v>286</v>
      </c>
      <c r="AS75">
        <v>286</v>
      </c>
      <c r="AT75">
        <v>212</v>
      </c>
      <c r="AU75">
        <v>213</v>
      </c>
      <c r="AV75">
        <v>179</v>
      </c>
      <c r="AW75">
        <v>153</v>
      </c>
      <c r="AX75">
        <v>63</v>
      </c>
      <c r="AY75">
        <v>16</v>
      </c>
      <c r="AZ75">
        <v>23</v>
      </c>
      <c r="BA75" s="42">
        <v>39</v>
      </c>
      <c r="BB75">
        <v>14.83</v>
      </c>
      <c r="BC75">
        <v>33.458100000000002</v>
      </c>
      <c r="BD75" s="20">
        <v>297</v>
      </c>
      <c r="BE75" s="20">
        <v>582</v>
      </c>
      <c r="BF75" s="20">
        <v>34.571519087597025</v>
      </c>
      <c r="BG75">
        <v>359</v>
      </c>
      <c r="BH75">
        <v>344</v>
      </c>
      <c r="BI75">
        <v>271</v>
      </c>
      <c r="BJ75" s="41">
        <v>0.56984126984126982</v>
      </c>
      <c r="BK75">
        <v>126</v>
      </c>
      <c r="BL75">
        <v>125</v>
      </c>
      <c r="BM75">
        <v>81</v>
      </c>
      <c r="BN75" s="42">
        <v>44</v>
      </c>
      <c r="BO75">
        <v>34</v>
      </c>
      <c r="BP75">
        <v>25</v>
      </c>
      <c r="BQ75">
        <v>37</v>
      </c>
      <c r="BR75">
        <v>38</v>
      </c>
      <c r="BS75" s="41">
        <v>5.5474452554744529E-2</v>
      </c>
      <c r="BT75">
        <v>88</v>
      </c>
      <c r="BU75">
        <v>131</v>
      </c>
      <c r="BV75" s="41">
        <v>0.40182648401826482</v>
      </c>
      <c r="BW75">
        <v>15</v>
      </c>
      <c r="BX75">
        <v>36</v>
      </c>
      <c r="BY75">
        <v>28</v>
      </c>
      <c r="BZ75">
        <v>40</v>
      </c>
      <c r="CA75">
        <v>45</v>
      </c>
      <c r="CB75">
        <v>55</v>
      </c>
      <c r="CC75">
        <v>18</v>
      </c>
      <c r="CD75">
        <v>26</v>
      </c>
      <c r="CE75">
        <v>39</v>
      </c>
      <c r="CF75">
        <v>65</v>
      </c>
      <c r="CG75">
        <v>53</v>
      </c>
      <c r="CH75">
        <v>68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8</v>
      </c>
      <c r="CW75">
        <v>0</v>
      </c>
      <c r="CX75">
        <v>3</v>
      </c>
      <c r="CY75">
        <v>4</v>
      </c>
      <c r="CZ75">
        <v>27</v>
      </c>
      <c r="DA75">
        <v>19</v>
      </c>
      <c r="DB75">
        <v>1</v>
      </c>
      <c r="DC75">
        <v>20</v>
      </c>
      <c r="DD75">
        <v>15</v>
      </c>
      <c r="DE75">
        <v>6</v>
      </c>
      <c r="DF75">
        <v>3</v>
      </c>
      <c r="DG75">
        <v>115</v>
      </c>
      <c r="DH75">
        <v>15</v>
      </c>
      <c r="DI75">
        <v>28</v>
      </c>
      <c r="DJ75">
        <v>16</v>
      </c>
      <c r="DK75">
        <v>16</v>
      </c>
      <c r="DL75">
        <v>0</v>
      </c>
      <c r="DM75">
        <v>27</v>
      </c>
      <c r="DN75">
        <v>27</v>
      </c>
      <c r="DO75">
        <v>0</v>
      </c>
      <c r="DP75" s="42">
        <v>13</v>
      </c>
      <c r="DQ75" s="20">
        <v>9.4689999999999994</v>
      </c>
      <c r="DR75">
        <v>14</v>
      </c>
      <c r="DS75">
        <v>0</v>
      </c>
      <c r="DT75">
        <v>0</v>
      </c>
      <c r="DU75">
        <v>1</v>
      </c>
      <c r="DV75">
        <v>0</v>
      </c>
      <c r="DW75">
        <v>1122</v>
      </c>
      <c r="DX75">
        <v>897</v>
      </c>
      <c r="DY75">
        <v>789</v>
      </c>
      <c r="DZ75">
        <v>647</v>
      </c>
      <c r="EA75">
        <v>583</v>
      </c>
      <c r="EB75">
        <v>490</v>
      </c>
      <c r="EC75">
        <v>54.08</v>
      </c>
      <c r="ED75">
        <v>37.35</v>
      </c>
      <c r="EE75">
        <v>46</v>
      </c>
      <c r="EF75">
        <v>46</v>
      </c>
      <c r="EG75" s="41">
        <v>7.8902229845626073E-2</v>
      </c>
      <c r="EH75" s="43">
        <v>0.90612244897959182</v>
      </c>
      <c r="EI75" s="44">
        <v>0.98502467882521794</v>
      </c>
      <c r="EJ75">
        <v>1122</v>
      </c>
      <c r="EK75">
        <v>893</v>
      </c>
      <c r="EL75">
        <v>790</v>
      </c>
      <c r="EM75">
        <v>643</v>
      </c>
      <c r="EN75">
        <v>583</v>
      </c>
      <c r="EO75">
        <v>486</v>
      </c>
      <c r="EP75">
        <v>46</v>
      </c>
      <c r="EQ75">
        <v>46</v>
      </c>
      <c r="ER75">
        <v>533</v>
      </c>
      <c r="ES75">
        <v>406</v>
      </c>
      <c r="ET75">
        <v>217</v>
      </c>
      <c r="EU75">
        <v>147</v>
      </c>
      <c r="EV75">
        <v>31</v>
      </c>
      <c r="EW75">
        <v>24</v>
      </c>
      <c r="EX75">
        <v>68</v>
      </c>
      <c r="EY75">
        <v>80</v>
      </c>
      <c r="EZ75">
        <v>1.4</v>
      </c>
      <c r="FA75">
        <v>0.8</v>
      </c>
      <c r="FB75">
        <v>2.2000000000000002</v>
      </c>
      <c r="FC75" s="20">
        <v>37.520000000000003</v>
      </c>
      <c r="FD75" s="26">
        <v>0.52111111111111119</v>
      </c>
      <c r="FE75">
        <v>2.2361</v>
      </c>
      <c r="FF75">
        <v>0.53</v>
      </c>
      <c r="FG75">
        <v>0.05</v>
      </c>
      <c r="FH75">
        <v>0.57999999999999996</v>
      </c>
      <c r="FI75">
        <v>2</v>
      </c>
      <c r="FJ75">
        <v>0</v>
      </c>
      <c r="FK75">
        <v>0</v>
      </c>
      <c r="FL75" s="42">
        <v>202</v>
      </c>
      <c r="FM75" s="20">
        <v>11.642857142857142</v>
      </c>
      <c r="FN75" s="41">
        <v>5.7811618700000005E-2</v>
      </c>
      <c r="FO75" s="20">
        <v>26.2</v>
      </c>
      <c r="FP75" s="20">
        <v>31.893799999999999</v>
      </c>
      <c r="FQ75" s="20">
        <v>119.93109456676697</v>
      </c>
      <c r="FR75">
        <v>8</v>
      </c>
      <c r="FS75" t="s">
        <v>189</v>
      </c>
      <c r="FT75">
        <v>227</v>
      </c>
      <c r="FV75" t="s">
        <v>751</v>
      </c>
      <c r="FW75" s="45">
        <v>650000</v>
      </c>
      <c r="FX75" s="45">
        <v>650000</v>
      </c>
      <c r="FY75">
        <v>78</v>
      </c>
      <c r="FZ75">
        <v>10</v>
      </c>
      <c r="GA75">
        <v>24</v>
      </c>
      <c r="GB75">
        <v>34</v>
      </c>
      <c r="GC75">
        <v>-9</v>
      </c>
      <c r="GD75">
        <v>40</v>
      </c>
      <c r="GE75">
        <v>185</v>
      </c>
      <c r="GF75">
        <v>1078</v>
      </c>
      <c r="GG75">
        <v>1.7000000000000002</v>
      </c>
      <c r="GH75">
        <v>1</v>
      </c>
      <c r="GI75">
        <v>2.7</v>
      </c>
      <c r="GJ75" s="42">
        <v>26.2</v>
      </c>
    </row>
    <row r="76" spans="1:192" x14ac:dyDescent="0.45">
      <c r="A76" s="40">
        <v>34402</v>
      </c>
      <c r="B76" t="s">
        <v>1285</v>
      </c>
      <c r="C76" t="s">
        <v>362</v>
      </c>
      <c r="D76" t="s">
        <v>107</v>
      </c>
      <c r="E76" t="s">
        <v>107</v>
      </c>
      <c r="F76">
        <v>74</v>
      </c>
      <c r="G76">
        <v>200</v>
      </c>
      <c r="H76">
        <v>2012</v>
      </c>
      <c r="I76">
        <v>5</v>
      </c>
      <c r="J76">
        <v>126</v>
      </c>
      <c r="K76" t="s">
        <v>92</v>
      </c>
      <c r="L76">
        <v>2017</v>
      </c>
      <c r="M76">
        <v>23</v>
      </c>
      <c r="N76">
        <v>1</v>
      </c>
      <c r="O76">
        <v>8476952</v>
      </c>
      <c r="P76" t="s">
        <v>1286</v>
      </c>
      <c r="Q76" t="s">
        <v>1287</v>
      </c>
      <c r="R76" t="s">
        <v>1288</v>
      </c>
      <c r="S76" t="s">
        <v>895</v>
      </c>
      <c r="T76" t="s">
        <v>716</v>
      </c>
      <c r="U76" t="s">
        <v>135</v>
      </c>
      <c r="V76">
        <v>37</v>
      </c>
      <c r="W76">
        <v>0</v>
      </c>
      <c r="X76">
        <v>2</v>
      </c>
      <c r="Y76">
        <v>1</v>
      </c>
      <c r="Z76">
        <v>2</v>
      </c>
      <c r="AA76">
        <v>27</v>
      </c>
      <c r="AB76">
        <v>95</v>
      </c>
      <c r="AC76" s="26">
        <v>5.4054054054054057E-2</v>
      </c>
      <c r="AD76" s="20">
        <v>0</v>
      </c>
      <c r="AE76" s="20">
        <v>0.60299999999999998</v>
      </c>
      <c r="AF76">
        <v>0</v>
      </c>
      <c r="AG76">
        <v>1.6</v>
      </c>
      <c r="AH76">
        <v>12</v>
      </c>
      <c r="AI76">
        <v>427</v>
      </c>
      <c r="AJ76">
        <v>17533</v>
      </c>
      <c r="AK76" s="20">
        <v>292.21666666666999</v>
      </c>
      <c r="AL76">
        <v>292.22000000000003</v>
      </c>
      <c r="AM76">
        <v>292</v>
      </c>
      <c r="AN76" s="26">
        <v>7.8977477477477471</v>
      </c>
      <c r="AO76">
        <v>13.59</v>
      </c>
      <c r="AP76" s="41">
        <v>0.2857142857142857</v>
      </c>
      <c r="AQ76">
        <v>51</v>
      </c>
      <c r="AR76">
        <v>51</v>
      </c>
      <c r="AS76">
        <v>51</v>
      </c>
      <c r="AT76">
        <v>36</v>
      </c>
      <c r="AU76">
        <v>36</v>
      </c>
      <c r="AV76">
        <v>25</v>
      </c>
      <c r="AW76">
        <v>32</v>
      </c>
      <c r="AX76">
        <v>12</v>
      </c>
      <c r="AY76">
        <v>5</v>
      </c>
      <c r="AZ76">
        <v>6</v>
      </c>
      <c r="BA76" s="42">
        <v>11</v>
      </c>
      <c r="BB76">
        <v>2.06</v>
      </c>
      <c r="BC76">
        <v>31.48</v>
      </c>
      <c r="BD76" s="20">
        <v>33.9</v>
      </c>
      <c r="BE76" s="20">
        <v>84.9</v>
      </c>
      <c r="BF76" s="20">
        <v>17.432071726781192</v>
      </c>
      <c r="BG76">
        <v>78</v>
      </c>
      <c r="BH76">
        <v>86</v>
      </c>
      <c r="BI76">
        <v>82</v>
      </c>
      <c r="BJ76" s="41">
        <v>0.48749999999999999</v>
      </c>
      <c r="BK76">
        <v>24</v>
      </c>
      <c r="BL76">
        <v>24</v>
      </c>
      <c r="BM76">
        <v>47</v>
      </c>
      <c r="BN76" s="42">
        <v>-23</v>
      </c>
      <c r="BO76">
        <v>11</v>
      </c>
      <c r="BP76">
        <v>4</v>
      </c>
      <c r="BQ76">
        <v>3</v>
      </c>
      <c r="BR76">
        <v>14</v>
      </c>
      <c r="BS76" s="41">
        <v>6.7307692307692304E-2</v>
      </c>
      <c r="BT76">
        <v>83</v>
      </c>
      <c r="BU76">
        <v>116</v>
      </c>
      <c r="BV76" s="41">
        <v>0.41708542713567837</v>
      </c>
      <c r="BW76">
        <v>26</v>
      </c>
      <c r="BX76">
        <v>41</v>
      </c>
      <c r="BY76">
        <v>31</v>
      </c>
      <c r="BZ76">
        <v>39</v>
      </c>
      <c r="CA76">
        <v>26</v>
      </c>
      <c r="CB76">
        <v>36</v>
      </c>
      <c r="CC76">
        <v>17</v>
      </c>
      <c r="CD76">
        <v>24</v>
      </c>
      <c r="CE76">
        <v>43</v>
      </c>
      <c r="CF76">
        <v>55</v>
      </c>
      <c r="CG76">
        <v>40</v>
      </c>
      <c r="CH76">
        <v>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10</v>
      </c>
      <c r="DA76">
        <v>3</v>
      </c>
      <c r="DB76">
        <v>0</v>
      </c>
      <c r="DC76">
        <v>1</v>
      </c>
      <c r="DD76">
        <v>4</v>
      </c>
      <c r="DE76">
        <v>2</v>
      </c>
      <c r="DF76">
        <v>0</v>
      </c>
      <c r="DG76">
        <v>15</v>
      </c>
      <c r="DH76">
        <v>6</v>
      </c>
      <c r="DI76">
        <v>8</v>
      </c>
      <c r="DJ76">
        <v>6</v>
      </c>
      <c r="DK76">
        <v>6</v>
      </c>
      <c r="DL76">
        <v>0</v>
      </c>
      <c r="DM76">
        <v>8</v>
      </c>
      <c r="DN76">
        <v>8</v>
      </c>
      <c r="DO76">
        <v>0</v>
      </c>
      <c r="DP76" s="42">
        <v>2</v>
      </c>
      <c r="DQ76" s="20">
        <v>-0.33400000000000002</v>
      </c>
      <c r="DR76">
        <v>6</v>
      </c>
      <c r="DS76">
        <v>0</v>
      </c>
      <c r="DT76">
        <v>0</v>
      </c>
      <c r="DU76">
        <v>0</v>
      </c>
      <c r="DV76">
        <v>0</v>
      </c>
      <c r="DW76">
        <v>243</v>
      </c>
      <c r="DX76">
        <v>270</v>
      </c>
      <c r="DY76">
        <v>173</v>
      </c>
      <c r="DZ76">
        <v>194</v>
      </c>
      <c r="EA76">
        <v>121</v>
      </c>
      <c r="EB76">
        <v>147</v>
      </c>
      <c r="EC76">
        <v>9.49</v>
      </c>
      <c r="ED76">
        <v>8.9600000000000009</v>
      </c>
      <c r="EE76">
        <v>7</v>
      </c>
      <c r="EF76">
        <v>7</v>
      </c>
      <c r="EG76" s="41">
        <v>5.7851239669421489E-2</v>
      </c>
      <c r="EH76" s="43">
        <v>0.95238095238095233</v>
      </c>
      <c r="EI76" s="44">
        <v>1.0102321920503738</v>
      </c>
      <c r="EJ76">
        <v>243</v>
      </c>
      <c r="EK76">
        <v>271</v>
      </c>
      <c r="EL76">
        <v>173</v>
      </c>
      <c r="EM76">
        <v>195</v>
      </c>
      <c r="EN76">
        <v>121</v>
      </c>
      <c r="EO76">
        <v>148</v>
      </c>
      <c r="EP76">
        <v>7</v>
      </c>
      <c r="EQ76">
        <v>8</v>
      </c>
      <c r="ER76">
        <v>123</v>
      </c>
      <c r="ES76">
        <v>95</v>
      </c>
      <c r="ET76">
        <v>44</v>
      </c>
      <c r="EU76">
        <v>33</v>
      </c>
      <c r="EV76">
        <v>5</v>
      </c>
      <c r="EW76">
        <v>4</v>
      </c>
      <c r="EX76">
        <v>21</v>
      </c>
      <c r="EY76">
        <v>27</v>
      </c>
      <c r="EZ76">
        <v>-0.60000000000000009</v>
      </c>
      <c r="FA76">
        <v>0.4</v>
      </c>
      <c r="FB76">
        <v>-0.30000000000000004</v>
      </c>
      <c r="FC76" s="20">
        <v>3.19</v>
      </c>
      <c r="FD76" s="26">
        <v>8.621621621621621E-2</v>
      </c>
      <c r="FE76">
        <v>1.34E-2</v>
      </c>
      <c r="FF76">
        <v>0.06</v>
      </c>
      <c r="FG76">
        <v>0.26</v>
      </c>
      <c r="FH76">
        <v>0.32</v>
      </c>
      <c r="FL76" s="42">
        <v>50</v>
      </c>
      <c r="FM76" s="20">
        <v>4.5</v>
      </c>
      <c r="FN76" s="41">
        <v>0</v>
      </c>
      <c r="FO76" s="20">
        <v>0.8</v>
      </c>
      <c r="FP76" s="20">
        <v>1.9332</v>
      </c>
      <c r="FQ76" s="20">
        <v>105.33159947984394</v>
      </c>
      <c r="FV76" t="s">
        <v>751</v>
      </c>
      <c r="FW76" s="45">
        <v>925000</v>
      </c>
      <c r="FX76" s="45">
        <v>925000</v>
      </c>
      <c r="FY76">
        <v>37</v>
      </c>
      <c r="FZ76">
        <v>0</v>
      </c>
      <c r="GA76">
        <v>2</v>
      </c>
      <c r="GB76">
        <v>2</v>
      </c>
      <c r="GC76">
        <v>0</v>
      </c>
      <c r="GD76">
        <v>12</v>
      </c>
      <c r="GE76">
        <v>25</v>
      </c>
      <c r="GF76">
        <v>292</v>
      </c>
      <c r="GG76">
        <v>-0.60000000000000009</v>
      </c>
      <c r="GH76">
        <v>0.4</v>
      </c>
      <c r="GI76">
        <v>-0.30000000000000004</v>
      </c>
      <c r="GJ76" s="42">
        <v>0.8</v>
      </c>
    </row>
    <row r="77" spans="1:192" x14ac:dyDescent="0.45">
      <c r="A77" s="40">
        <v>34380</v>
      </c>
      <c r="B77" t="s">
        <v>310</v>
      </c>
      <c r="C77" t="s">
        <v>213</v>
      </c>
      <c r="D77" t="s">
        <v>91</v>
      </c>
      <c r="E77" t="s">
        <v>91</v>
      </c>
      <c r="F77">
        <v>71</v>
      </c>
      <c r="G77">
        <v>180</v>
      </c>
      <c r="H77">
        <v>2012</v>
      </c>
      <c r="I77">
        <v>4</v>
      </c>
      <c r="J77">
        <v>117</v>
      </c>
      <c r="K77" t="s">
        <v>92</v>
      </c>
      <c r="L77">
        <v>2015</v>
      </c>
      <c r="M77">
        <v>23</v>
      </c>
      <c r="N77">
        <v>3</v>
      </c>
      <c r="O77">
        <v>8476955</v>
      </c>
      <c r="P77" t="s">
        <v>1293</v>
      </c>
      <c r="Q77" t="s">
        <v>1294</v>
      </c>
      <c r="R77" t="s">
        <v>1295</v>
      </c>
      <c r="S77" t="s">
        <v>1296</v>
      </c>
      <c r="T77" t="s">
        <v>725</v>
      </c>
      <c r="U77" t="s">
        <v>382</v>
      </c>
      <c r="V77">
        <v>39</v>
      </c>
      <c r="W77">
        <v>1</v>
      </c>
      <c r="X77">
        <v>4</v>
      </c>
      <c r="Y77">
        <v>0</v>
      </c>
      <c r="Z77">
        <v>5</v>
      </c>
      <c r="AA77">
        <v>21</v>
      </c>
      <c r="AB77">
        <v>97</v>
      </c>
      <c r="AC77" s="26">
        <v>0.12820512820512819</v>
      </c>
      <c r="AD77" s="20">
        <v>0.125</v>
      </c>
      <c r="AE77" s="20">
        <v>1.627</v>
      </c>
      <c r="AF77">
        <v>-7</v>
      </c>
      <c r="AG77">
        <v>1.8</v>
      </c>
      <c r="AH77">
        <v>6</v>
      </c>
      <c r="AI77">
        <v>622</v>
      </c>
      <c r="AJ77">
        <v>24542</v>
      </c>
      <c r="AK77" s="20">
        <v>409.03333333333001</v>
      </c>
      <c r="AL77">
        <v>409.03</v>
      </c>
      <c r="AM77">
        <v>409</v>
      </c>
      <c r="AN77" s="26">
        <v>10.488034188034188</v>
      </c>
      <c r="AO77">
        <v>17.920000000000002</v>
      </c>
      <c r="AP77" s="41">
        <v>0.55555555555555558</v>
      </c>
      <c r="AQ77">
        <v>66</v>
      </c>
      <c r="AR77">
        <v>66</v>
      </c>
      <c r="AS77">
        <v>66</v>
      </c>
      <c r="AT77">
        <v>55</v>
      </c>
      <c r="AU77">
        <v>55</v>
      </c>
      <c r="AV77">
        <v>48</v>
      </c>
      <c r="AW77">
        <v>43</v>
      </c>
      <c r="AX77">
        <v>16</v>
      </c>
      <c r="AY77">
        <v>1</v>
      </c>
      <c r="AZ77">
        <v>2</v>
      </c>
      <c r="BA77" s="42">
        <v>3</v>
      </c>
      <c r="BB77">
        <v>2.99</v>
      </c>
      <c r="BC77">
        <v>36.041699999999999</v>
      </c>
      <c r="BD77" s="20">
        <v>0</v>
      </c>
      <c r="BE77" s="20">
        <v>66</v>
      </c>
      <c r="BF77" s="20">
        <v>9.6814414590616824</v>
      </c>
      <c r="BG77">
        <v>104</v>
      </c>
      <c r="BH77">
        <v>135</v>
      </c>
      <c r="BI77">
        <v>147</v>
      </c>
      <c r="BJ77" s="41">
        <v>0.41434262948207173</v>
      </c>
      <c r="BK77">
        <v>10</v>
      </c>
      <c r="BL77">
        <v>10</v>
      </c>
      <c r="BM77">
        <v>56</v>
      </c>
      <c r="BN77" s="42">
        <v>-46</v>
      </c>
      <c r="BO77">
        <v>7</v>
      </c>
      <c r="BP77">
        <v>1</v>
      </c>
      <c r="BQ77">
        <v>11</v>
      </c>
      <c r="BR77">
        <v>19</v>
      </c>
      <c r="BS77" s="41">
        <v>6.7137809187279157E-2</v>
      </c>
      <c r="BT77">
        <v>3</v>
      </c>
      <c r="BU77">
        <v>2</v>
      </c>
      <c r="BV77" s="41">
        <v>0.6</v>
      </c>
      <c r="BW77">
        <v>3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1</v>
      </c>
      <c r="CG77">
        <v>1</v>
      </c>
      <c r="CH77">
        <v>2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7</v>
      </c>
      <c r="DA77">
        <v>3</v>
      </c>
      <c r="DB77">
        <v>1</v>
      </c>
      <c r="DC77">
        <v>3</v>
      </c>
      <c r="DD77">
        <v>11</v>
      </c>
      <c r="DE77">
        <v>0</v>
      </c>
      <c r="DF77">
        <v>3</v>
      </c>
      <c r="DG77">
        <v>27</v>
      </c>
      <c r="DH77">
        <v>3</v>
      </c>
      <c r="DI77">
        <v>6</v>
      </c>
      <c r="DJ77">
        <v>3</v>
      </c>
      <c r="DK77">
        <v>3</v>
      </c>
      <c r="DL77">
        <v>0</v>
      </c>
      <c r="DM77">
        <v>3</v>
      </c>
      <c r="DN77">
        <v>3</v>
      </c>
      <c r="DO77">
        <v>0</v>
      </c>
      <c r="DP77" s="42">
        <v>3</v>
      </c>
      <c r="DQ77" s="20">
        <v>-0.57999999999999996</v>
      </c>
      <c r="DR77">
        <v>3</v>
      </c>
      <c r="DS77">
        <v>0</v>
      </c>
      <c r="DT77">
        <v>0</v>
      </c>
      <c r="DU77">
        <v>0</v>
      </c>
      <c r="DV77">
        <v>0</v>
      </c>
      <c r="DW77">
        <v>327</v>
      </c>
      <c r="DX77">
        <v>377</v>
      </c>
      <c r="DY77">
        <v>252</v>
      </c>
      <c r="DZ77">
        <v>264</v>
      </c>
      <c r="EA77">
        <v>190</v>
      </c>
      <c r="EB77">
        <v>195</v>
      </c>
      <c r="EC77">
        <v>13.05</v>
      </c>
      <c r="ED77">
        <v>18.11</v>
      </c>
      <c r="EE77">
        <v>9</v>
      </c>
      <c r="EF77">
        <v>27</v>
      </c>
      <c r="EG77" s="41">
        <v>4.736842105263158E-2</v>
      </c>
      <c r="EH77" s="43">
        <v>0.86153846153846159</v>
      </c>
      <c r="EI77" s="44">
        <v>0.9089068825910932</v>
      </c>
      <c r="EJ77">
        <v>326</v>
      </c>
      <c r="EK77">
        <v>378</v>
      </c>
      <c r="EL77">
        <v>251</v>
      </c>
      <c r="EM77">
        <v>265</v>
      </c>
      <c r="EN77">
        <v>188</v>
      </c>
      <c r="EO77">
        <v>196</v>
      </c>
      <c r="EP77">
        <v>9</v>
      </c>
      <c r="EQ77">
        <v>27</v>
      </c>
      <c r="ER77">
        <v>161</v>
      </c>
      <c r="ES77">
        <v>169</v>
      </c>
      <c r="ET77">
        <v>61</v>
      </c>
      <c r="EU77">
        <v>64</v>
      </c>
      <c r="EV77">
        <v>3</v>
      </c>
      <c r="EW77">
        <v>17</v>
      </c>
      <c r="EX77">
        <v>23</v>
      </c>
      <c r="EY77">
        <v>30</v>
      </c>
      <c r="EZ77">
        <v>-0.5</v>
      </c>
      <c r="FA77">
        <v>0.2</v>
      </c>
      <c r="FB77">
        <v>-0.4</v>
      </c>
      <c r="FC77" s="20">
        <v>7.81</v>
      </c>
      <c r="FD77" s="26">
        <v>0.20025641025641025</v>
      </c>
      <c r="FE77">
        <v>2.1400000000000002E-2</v>
      </c>
      <c r="FF77">
        <v>0.02</v>
      </c>
      <c r="FG77">
        <v>0.16</v>
      </c>
      <c r="FH77">
        <v>0.18</v>
      </c>
      <c r="FL77" s="42">
        <v>35</v>
      </c>
      <c r="FM77" s="20">
        <v>7</v>
      </c>
      <c r="FN77" s="41">
        <v>8.4780810999999998E-3</v>
      </c>
      <c r="FO77" s="20">
        <v>4.4000000000000004</v>
      </c>
      <c r="FP77" s="20">
        <v>4.8840000000000003</v>
      </c>
      <c r="FQ77" s="20">
        <v>103.26870889665796</v>
      </c>
      <c r="FR77">
        <v>6</v>
      </c>
      <c r="FS77" t="s">
        <v>189</v>
      </c>
      <c r="FT77">
        <v>215</v>
      </c>
      <c r="FV77" t="s">
        <v>751</v>
      </c>
      <c r="FW77" s="45">
        <v>806558</v>
      </c>
      <c r="FX77" s="45">
        <v>806558</v>
      </c>
      <c r="FY77">
        <v>55</v>
      </c>
      <c r="FZ77">
        <v>2</v>
      </c>
      <c r="GA77">
        <v>5</v>
      </c>
      <c r="GB77">
        <v>7</v>
      </c>
      <c r="GC77">
        <v>-8</v>
      </c>
      <c r="GD77">
        <v>10</v>
      </c>
      <c r="GE77">
        <v>58</v>
      </c>
      <c r="GF77">
        <v>546</v>
      </c>
      <c r="GG77">
        <v>-0.60000000000000009</v>
      </c>
      <c r="GH77">
        <v>0.30000000000000004</v>
      </c>
      <c r="GI77">
        <v>-0.30000000000000004</v>
      </c>
      <c r="GJ77" s="42">
        <v>4.4000000000000004</v>
      </c>
    </row>
    <row r="78" spans="1:192" x14ac:dyDescent="0.45">
      <c r="A78" s="40">
        <v>34552</v>
      </c>
      <c r="B78" t="s">
        <v>384</v>
      </c>
      <c r="C78" t="s">
        <v>145</v>
      </c>
      <c r="D78" t="s">
        <v>91</v>
      </c>
      <c r="E78" t="s">
        <v>91</v>
      </c>
      <c r="F78">
        <v>74</v>
      </c>
      <c r="G78">
        <v>188</v>
      </c>
      <c r="H78">
        <v>2012</v>
      </c>
      <c r="I78">
        <v>4</v>
      </c>
      <c r="J78">
        <v>110</v>
      </c>
      <c r="K78" t="s">
        <v>92</v>
      </c>
      <c r="L78">
        <v>2015</v>
      </c>
      <c r="M78">
        <v>23</v>
      </c>
      <c r="N78">
        <v>3</v>
      </c>
      <c r="O78">
        <v>8476960</v>
      </c>
      <c r="P78" t="s">
        <v>1301</v>
      </c>
      <c r="Q78" t="s">
        <v>1302</v>
      </c>
      <c r="R78" t="s">
        <v>1303</v>
      </c>
      <c r="S78" t="s">
        <v>1304</v>
      </c>
      <c r="T78" t="s">
        <v>725</v>
      </c>
      <c r="U78" t="s">
        <v>298</v>
      </c>
      <c r="V78">
        <v>71</v>
      </c>
      <c r="W78">
        <v>16</v>
      </c>
      <c r="X78">
        <v>17</v>
      </c>
      <c r="Y78">
        <v>10</v>
      </c>
      <c r="Z78">
        <v>33</v>
      </c>
      <c r="AA78">
        <v>7</v>
      </c>
      <c r="AB78">
        <v>30</v>
      </c>
      <c r="AC78" s="26">
        <v>0.46478873239436619</v>
      </c>
      <c r="AD78" s="20">
        <v>2.7722772277227712</v>
      </c>
      <c r="AE78" s="20">
        <v>12.978</v>
      </c>
      <c r="AF78">
        <v>-15</v>
      </c>
      <c r="AG78">
        <v>-3.4</v>
      </c>
      <c r="AH78">
        <v>16</v>
      </c>
      <c r="AI78">
        <v>1461</v>
      </c>
      <c r="AJ78">
        <v>65238</v>
      </c>
      <c r="AK78" s="20">
        <v>1087.3</v>
      </c>
      <c r="AL78">
        <v>1074.82</v>
      </c>
      <c r="AM78">
        <v>1087</v>
      </c>
      <c r="AN78" s="26">
        <v>15.314084507042253</v>
      </c>
      <c r="AO78">
        <v>25.41</v>
      </c>
      <c r="AP78" s="41">
        <v>0.7021276595744681</v>
      </c>
      <c r="AQ78">
        <v>320</v>
      </c>
      <c r="AR78">
        <v>321</v>
      </c>
      <c r="AS78">
        <v>322</v>
      </c>
      <c r="AT78">
        <v>238</v>
      </c>
      <c r="AU78">
        <v>239</v>
      </c>
      <c r="AV78">
        <v>170</v>
      </c>
      <c r="AW78">
        <v>164</v>
      </c>
      <c r="AX78">
        <v>61</v>
      </c>
      <c r="AY78">
        <v>9</v>
      </c>
      <c r="AZ78">
        <v>5</v>
      </c>
      <c r="BA78" s="42">
        <v>14</v>
      </c>
      <c r="BB78">
        <v>16.25</v>
      </c>
      <c r="BC78">
        <v>28.947099999999999</v>
      </c>
      <c r="BD78" s="20">
        <v>234.7</v>
      </c>
      <c r="BE78" s="20">
        <v>554.70000000000005</v>
      </c>
      <c r="BF78" s="20">
        <v>30.965184868163977</v>
      </c>
      <c r="BG78">
        <v>426</v>
      </c>
      <c r="BH78">
        <v>338</v>
      </c>
      <c r="BI78">
        <v>302</v>
      </c>
      <c r="BJ78" s="41">
        <v>0.5851648351648352</v>
      </c>
      <c r="BK78">
        <v>24</v>
      </c>
      <c r="BL78">
        <v>24</v>
      </c>
      <c r="BM78">
        <v>57</v>
      </c>
      <c r="BN78" s="42">
        <v>-33</v>
      </c>
      <c r="BO78">
        <v>69</v>
      </c>
      <c r="BP78">
        <v>36</v>
      </c>
      <c r="BQ78">
        <v>38</v>
      </c>
      <c r="BR78">
        <v>28</v>
      </c>
      <c r="BS78" s="41">
        <v>3.5668789808917196E-2</v>
      </c>
      <c r="BT78">
        <v>106</v>
      </c>
      <c r="BU78">
        <v>149</v>
      </c>
      <c r="BV78" s="41">
        <v>0.41568627450980394</v>
      </c>
      <c r="BW78">
        <v>32</v>
      </c>
      <c r="BX78">
        <v>32</v>
      </c>
      <c r="BY78">
        <v>39</v>
      </c>
      <c r="BZ78">
        <v>49</v>
      </c>
      <c r="CA78">
        <v>35</v>
      </c>
      <c r="CB78">
        <v>68</v>
      </c>
      <c r="CC78">
        <v>32</v>
      </c>
      <c r="CD78">
        <v>40</v>
      </c>
      <c r="CE78">
        <v>34</v>
      </c>
      <c r="CF78">
        <v>52</v>
      </c>
      <c r="CG78">
        <v>68</v>
      </c>
      <c r="CH78">
        <v>91</v>
      </c>
      <c r="CI78">
        <v>0</v>
      </c>
      <c r="CJ78">
        <v>1</v>
      </c>
      <c r="CK78">
        <v>5</v>
      </c>
      <c r="CL78">
        <v>2</v>
      </c>
      <c r="CM78">
        <v>0</v>
      </c>
      <c r="CN78">
        <v>0</v>
      </c>
      <c r="CO78">
        <v>1</v>
      </c>
      <c r="CP78">
        <v>3</v>
      </c>
      <c r="CQ78">
        <v>1</v>
      </c>
      <c r="CR78">
        <v>2</v>
      </c>
      <c r="CS78">
        <v>2</v>
      </c>
      <c r="CT78">
        <v>0</v>
      </c>
      <c r="CU78">
        <v>0</v>
      </c>
      <c r="CV78">
        <v>8</v>
      </c>
      <c r="CW78">
        <v>0</v>
      </c>
      <c r="CX78">
        <v>2</v>
      </c>
      <c r="CY78">
        <v>6</v>
      </c>
      <c r="CZ78">
        <v>61</v>
      </c>
      <c r="DA78">
        <v>19</v>
      </c>
      <c r="DB78">
        <v>2</v>
      </c>
      <c r="DC78">
        <v>16</v>
      </c>
      <c r="DD78">
        <v>30</v>
      </c>
      <c r="DE78">
        <v>1</v>
      </c>
      <c r="DF78">
        <v>3</v>
      </c>
      <c r="DG78">
        <v>99</v>
      </c>
      <c r="DH78">
        <v>8</v>
      </c>
      <c r="DI78">
        <v>22</v>
      </c>
      <c r="DJ78">
        <v>8</v>
      </c>
      <c r="DK78">
        <v>8</v>
      </c>
      <c r="DL78">
        <v>0</v>
      </c>
      <c r="DM78">
        <v>22</v>
      </c>
      <c r="DN78">
        <v>22</v>
      </c>
      <c r="DO78">
        <v>0</v>
      </c>
      <c r="DP78" s="42">
        <v>14</v>
      </c>
      <c r="DQ78" s="20">
        <v>13.337999999999999</v>
      </c>
      <c r="DR78">
        <v>8</v>
      </c>
      <c r="DS78">
        <v>0</v>
      </c>
      <c r="DT78">
        <v>0</v>
      </c>
      <c r="DU78">
        <v>0</v>
      </c>
      <c r="DV78">
        <v>0</v>
      </c>
      <c r="DW78">
        <v>1080</v>
      </c>
      <c r="DX78">
        <v>971</v>
      </c>
      <c r="DY78">
        <v>793</v>
      </c>
      <c r="DZ78">
        <v>757</v>
      </c>
      <c r="EA78">
        <v>566</v>
      </c>
      <c r="EB78">
        <v>550</v>
      </c>
      <c r="EC78">
        <v>50.41</v>
      </c>
      <c r="ED78">
        <v>51.98</v>
      </c>
      <c r="EE78">
        <v>47</v>
      </c>
      <c r="EF78">
        <v>57</v>
      </c>
      <c r="EG78" s="41">
        <v>8.3038869257950523E-2</v>
      </c>
      <c r="EH78" s="43">
        <v>0.89636363636363636</v>
      </c>
      <c r="EI78" s="44">
        <v>0.97940250562158693</v>
      </c>
      <c r="EJ78">
        <v>1095</v>
      </c>
      <c r="EK78">
        <v>987</v>
      </c>
      <c r="EL78">
        <v>806</v>
      </c>
      <c r="EM78">
        <v>772</v>
      </c>
      <c r="EN78">
        <v>576</v>
      </c>
      <c r="EO78">
        <v>561</v>
      </c>
      <c r="EP78">
        <v>48</v>
      </c>
      <c r="EQ78">
        <v>58</v>
      </c>
      <c r="ER78">
        <v>530</v>
      </c>
      <c r="ES78">
        <v>508</v>
      </c>
      <c r="ET78">
        <v>201</v>
      </c>
      <c r="EU78">
        <v>205</v>
      </c>
      <c r="EV78">
        <v>31</v>
      </c>
      <c r="EW78">
        <v>34</v>
      </c>
      <c r="EX78">
        <v>77</v>
      </c>
      <c r="EY78">
        <v>60</v>
      </c>
      <c r="EZ78">
        <v>2</v>
      </c>
      <c r="FA78">
        <v>0.8</v>
      </c>
      <c r="FB78">
        <v>2.7</v>
      </c>
      <c r="FC78" s="20">
        <v>35.549999999999997</v>
      </c>
      <c r="FD78" s="26">
        <v>0.50070422535211268</v>
      </c>
      <c r="FE78">
        <v>5.2518000000000002</v>
      </c>
      <c r="FF78">
        <v>0.38</v>
      </c>
      <c r="FG78">
        <v>-0.03</v>
      </c>
      <c r="FH78">
        <v>0.35</v>
      </c>
      <c r="FI78">
        <v>3</v>
      </c>
      <c r="FJ78">
        <v>1</v>
      </c>
      <c r="FK78">
        <v>0</v>
      </c>
      <c r="FL78" s="42">
        <v>68</v>
      </c>
      <c r="FM78" s="20">
        <v>7.75</v>
      </c>
      <c r="FN78" s="41">
        <v>9.4279965500000007E-2</v>
      </c>
      <c r="FO78" s="20">
        <v>31.4</v>
      </c>
      <c r="FP78" s="20">
        <v>35.6676</v>
      </c>
      <c r="FQ78" s="20">
        <v>114.49358962430919</v>
      </c>
      <c r="FR78">
        <v>1</v>
      </c>
      <c r="FS78" t="s">
        <v>455</v>
      </c>
      <c r="FT78">
        <v>17</v>
      </c>
      <c r="FV78" t="s">
        <v>751</v>
      </c>
      <c r="FW78" s="45">
        <v>1387500</v>
      </c>
      <c r="FX78" s="45">
        <v>1387500</v>
      </c>
      <c r="FY78">
        <v>172</v>
      </c>
      <c r="FZ78">
        <v>43</v>
      </c>
      <c r="GA78">
        <v>33</v>
      </c>
      <c r="GB78">
        <v>76</v>
      </c>
      <c r="GC78">
        <v>-21</v>
      </c>
      <c r="GD78">
        <v>49</v>
      </c>
      <c r="GE78">
        <v>343</v>
      </c>
      <c r="GF78">
        <v>2283</v>
      </c>
      <c r="GG78">
        <v>6.5</v>
      </c>
      <c r="GH78">
        <v>2</v>
      </c>
      <c r="GI78">
        <v>8.5</v>
      </c>
      <c r="GJ78" s="42">
        <v>31.4</v>
      </c>
    </row>
    <row r="79" spans="1:192" x14ac:dyDescent="0.45">
      <c r="A79" s="40">
        <v>29113</v>
      </c>
      <c r="B79" t="s">
        <v>1305</v>
      </c>
      <c r="C79" t="s">
        <v>213</v>
      </c>
      <c r="D79" t="s">
        <v>91</v>
      </c>
      <c r="E79" t="s">
        <v>91</v>
      </c>
      <c r="F79">
        <v>74</v>
      </c>
      <c r="G79">
        <v>215</v>
      </c>
      <c r="H79">
        <v>1997</v>
      </c>
      <c r="I79">
        <v>1</v>
      </c>
      <c r="J79">
        <v>2</v>
      </c>
      <c r="K79" t="s">
        <v>92</v>
      </c>
      <c r="L79">
        <v>1997</v>
      </c>
      <c r="M79">
        <v>38</v>
      </c>
      <c r="N79">
        <v>20</v>
      </c>
      <c r="O79">
        <v>8466139</v>
      </c>
      <c r="P79" t="s">
        <v>1306</v>
      </c>
      <c r="Q79" t="s">
        <v>1307</v>
      </c>
      <c r="R79" t="s">
        <v>1308</v>
      </c>
      <c r="S79" t="s">
        <v>889</v>
      </c>
      <c r="T79" t="s">
        <v>938</v>
      </c>
      <c r="U79" t="s">
        <v>129</v>
      </c>
      <c r="V79">
        <v>82</v>
      </c>
      <c r="W79">
        <v>27</v>
      </c>
      <c r="X79">
        <v>20</v>
      </c>
      <c r="Y79">
        <v>10</v>
      </c>
      <c r="Z79">
        <v>47</v>
      </c>
      <c r="AA79">
        <v>8</v>
      </c>
      <c r="AB79">
        <v>22</v>
      </c>
      <c r="AC79" s="26">
        <v>0.57317073170731703</v>
      </c>
      <c r="AD79" s="20">
        <v>-12.426657736101809</v>
      </c>
      <c r="AE79" s="20">
        <v>19.594999999999999</v>
      </c>
      <c r="AF79">
        <v>1</v>
      </c>
      <c r="AG79">
        <v>1.2</v>
      </c>
      <c r="AH79">
        <v>16</v>
      </c>
      <c r="AI79">
        <v>1938</v>
      </c>
      <c r="AJ79">
        <v>83580</v>
      </c>
      <c r="AK79" s="20">
        <v>1393</v>
      </c>
      <c r="AL79">
        <v>1393</v>
      </c>
      <c r="AM79">
        <v>1393</v>
      </c>
      <c r="AN79" s="26">
        <v>16.987804878048781</v>
      </c>
      <c r="AO79">
        <v>28.02</v>
      </c>
      <c r="AP79" s="41">
        <v>0.57317073170731703</v>
      </c>
      <c r="AQ79">
        <v>323</v>
      </c>
      <c r="AR79">
        <v>323</v>
      </c>
      <c r="AS79">
        <v>323</v>
      </c>
      <c r="AT79">
        <v>271</v>
      </c>
      <c r="AU79">
        <v>271</v>
      </c>
      <c r="AV79">
        <v>204</v>
      </c>
      <c r="AW79">
        <v>234</v>
      </c>
      <c r="AX79">
        <v>117</v>
      </c>
      <c r="AY79">
        <v>7</v>
      </c>
      <c r="AZ79">
        <v>10</v>
      </c>
      <c r="BA79" s="42">
        <v>17</v>
      </c>
      <c r="BB79">
        <v>26.64</v>
      </c>
      <c r="BC79">
        <v>25.053899999999999</v>
      </c>
      <c r="BD79" s="20">
        <v>178.1</v>
      </c>
      <c r="BE79" s="20">
        <v>501.1</v>
      </c>
      <c r="BF79" s="20">
        <v>21.583632447954056</v>
      </c>
      <c r="BG79">
        <v>485</v>
      </c>
      <c r="BH79">
        <v>493</v>
      </c>
      <c r="BI79">
        <v>498</v>
      </c>
      <c r="BJ79" s="41">
        <v>0.49338758901322483</v>
      </c>
      <c r="BK79">
        <v>85</v>
      </c>
      <c r="BL79">
        <v>85</v>
      </c>
      <c r="BM79">
        <v>110</v>
      </c>
      <c r="BN79" s="42">
        <v>-25</v>
      </c>
      <c r="BO79">
        <v>67</v>
      </c>
      <c r="BP79">
        <v>33</v>
      </c>
      <c r="BQ79">
        <v>28</v>
      </c>
      <c r="BR79">
        <v>26</v>
      </c>
      <c r="BS79" s="41">
        <v>2.4856596558317401E-2</v>
      </c>
      <c r="BT79">
        <v>157</v>
      </c>
      <c r="BU79">
        <v>144</v>
      </c>
      <c r="BV79" s="41">
        <v>0.52159468438538203</v>
      </c>
      <c r="BW79">
        <v>63</v>
      </c>
      <c r="BX79">
        <v>35</v>
      </c>
      <c r="BY79">
        <v>38</v>
      </c>
      <c r="BZ79">
        <v>47</v>
      </c>
      <c r="CA79">
        <v>56</v>
      </c>
      <c r="CB79">
        <v>62</v>
      </c>
      <c r="CC79">
        <v>39</v>
      </c>
      <c r="CD79">
        <v>39</v>
      </c>
      <c r="CE79">
        <v>53</v>
      </c>
      <c r="CF79">
        <v>66</v>
      </c>
      <c r="CG79">
        <v>89</v>
      </c>
      <c r="CH79">
        <v>70</v>
      </c>
      <c r="CI79">
        <v>0</v>
      </c>
      <c r="CJ79">
        <v>1</v>
      </c>
      <c r="CK79">
        <v>1</v>
      </c>
      <c r="CL79">
        <v>5</v>
      </c>
      <c r="CM79">
        <v>5</v>
      </c>
      <c r="CN79">
        <v>0</v>
      </c>
      <c r="CO79">
        <v>0</v>
      </c>
      <c r="CP79">
        <v>5</v>
      </c>
      <c r="CQ79">
        <v>0</v>
      </c>
      <c r="CR79">
        <v>3</v>
      </c>
      <c r="CS79">
        <v>2</v>
      </c>
      <c r="CT79">
        <v>7</v>
      </c>
      <c r="CU79">
        <v>0</v>
      </c>
      <c r="CV79">
        <v>10</v>
      </c>
      <c r="CW79">
        <v>1</v>
      </c>
      <c r="CX79">
        <v>0</v>
      </c>
      <c r="CY79">
        <v>1</v>
      </c>
      <c r="CZ79">
        <v>65</v>
      </c>
      <c r="DA79">
        <v>22</v>
      </c>
      <c r="DB79">
        <v>5</v>
      </c>
      <c r="DC79">
        <v>15</v>
      </c>
      <c r="DD79">
        <v>50</v>
      </c>
      <c r="DE79">
        <v>27</v>
      </c>
      <c r="DF79">
        <v>3</v>
      </c>
      <c r="DG79">
        <v>82</v>
      </c>
      <c r="DH79">
        <v>8</v>
      </c>
      <c r="DI79">
        <v>6</v>
      </c>
      <c r="DJ79">
        <v>8</v>
      </c>
      <c r="DK79">
        <v>8</v>
      </c>
      <c r="DL79">
        <v>0</v>
      </c>
      <c r="DM79">
        <v>6</v>
      </c>
      <c r="DN79">
        <v>6</v>
      </c>
      <c r="DO79">
        <v>0</v>
      </c>
      <c r="DP79" s="42">
        <v>-2</v>
      </c>
      <c r="DQ79" s="20">
        <v>-1.78</v>
      </c>
      <c r="DR79">
        <v>8</v>
      </c>
      <c r="DS79">
        <v>0</v>
      </c>
      <c r="DT79">
        <v>0</v>
      </c>
      <c r="DU79">
        <v>0</v>
      </c>
      <c r="DV79">
        <v>0</v>
      </c>
      <c r="DW79">
        <v>1467</v>
      </c>
      <c r="DX79">
        <v>1290</v>
      </c>
      <c r="DY79">
        <v>1100</v>
      </c>
      <c r="DZ79">
        <v>1020</v>
      </c>
      <c r="EA79">
        <v>777</v>
      </c>
      <c r="EB79">
        <v>735</v>
      </c>
      <c r="EC79">
        <v>82.62</v>
      </c>
      <c r="ED79">
        <v>70.36</v>
      </c>
      <c r="EE79">
        <v>82</v>
      </c>
      <c r="EF79">
        <v>67</v>
      </c>
      <c r="EG79" s="41">
        <v>0.10553410553410554</v>
      </c>
      <c r="EH79" s="43">
        <v>0.90884353741496593</v>
      </c>
      <c r="EI79" s="44">
        <v>1.0143776429490714</v>
      </c>
      <c r="EJ79">
        <v>1466</v>
      </c>
      <c r="EK79">
        <v>1292</v>
      </c>
      <c r="EL79">
        <v>1099</v>
      </c>
      <c r="EM79">
        <v>1023</v>
      </c>
      <c r="EN79">
        <v>777</v>
      </c>
      <c r="EO79">
        <v>737</v>
      </c>
      <c r="EP79">
        <v>83</v>
      </c>
      <c r="EQ79">
        <v>66</v>
      </c>
      <c r="ER79">
        <v>813</v>
      </c>
      <c r="ES79">
        <v>649</v>
      </c>
      <c r="ET79">
        <v>306</v>
      </c>
      <c r="EU79">
        <v>266</v>
      </c>
      <c r="EV79">
        <v>39</v>
      </c>
      <c r="EW79">
        <v>38</v>
      </c>
      <c r="EX79">
        <v>68</v>
      </c>
      <c r="EY79">
        <v>77</v>
      </c>
      <c r="EZ79">
        <v>3.8</v>
      </c>
      <c r="FA79">
        <v>1.4</v>
      </c>
      <c r="FB79">
        <v>5.2</v>
      </c>
      <c r="FC79" s="20">
        <v>47.48</v>
      </c>
      <c r="FD79" s="26">
        <v>0.5790243902439024</v>
      </c>
      <c r="FE79">
        <v>5.7774999999999999</v>
      </c>
      <c r="FF79">
        <v>0.16</v>
      </c>
      <c r="FG79">
        <v>-0.03</v>
      </c>
      <c r="FH79">
        <v>0.13</v>
      </c>
      <c r="FI79">
        <v>5</v>
      </c>
      <c r="FJ79">
        <v>1</v>
      </c>
      <c r="FK79">
        <v>0</v>
      </c>
      <c r="FL79" s="42">
        <v>127</v>
      </c>
      <c r="FM79" s="20">
        <v>14.125</v>
      </c>
      <c r="FN79" s="41">
        <v>0.11111111110000001</v>
      </c>
      <c r="FO79" s="20">
        <v>45.4</v>
      </c>
      <c r="FP79" s="20">
        <v>46.643999999999998</v>
      </c>
      <c r="FQ79" s="20">
        <v>118.75089734386216</v>
      </c>
      <c r="FV79" t="s">
        <v>711</v>
      </c>
      <c r="FW79" s="45">
        <v>8500000</v>
      </c>
      <c r="FX79" s="45">
        <v>6250000</v>
      </c>
      <c r="FY79">
        <v>1575</v>
      </c>
      <c r="FZ79">
        <v>535</v>
      </c>
      <c r="GA79">
        <v>594</v>
      </c>
      <c r="GB79">
        <v>1129</v>
      </c>
      <c r="GC79">
        <v>-7</v>
      </c>
      <c r="GD79">
        <v>475</v>
      </c>
      <c r="GE79">
        <v>4001</v>
      </c>
      <c r="GF79">
        <v>27582</v>
      </c>
      <c r="GG79">
        <v>97.3</v>
      </c>
      <c r="GH79">
        <v>32.5</v>
      </c>
      <c r="GI79">
        <v>129.80000000000001</v>
      </c>
      <c r="GJ79" s="42">
        <v>45.4</v>
      </c>
    </row>
    <row r="80" spans="1:192" x14ac:dyDescent="0.45">
      <c r="A80" s="40">
        <v>34440</v>
      </c>
      <c r="B80" t="s">
        <v>1063</v>
      </c>
      <c r="C80" t="s">
        <v>145</v>
      </c>
      <c r="D80" t="s">
        <v>91</v>
      </c>
      <c r="E80" t="s">
        <v>91</v>
      </c>
      <c r="F80">
        <v>70</v>
      </c>
      <c r="G80">
        <v>190</v>
      </c>
      <c r="H80">
        <v>2012</v>
      </c>
      <c r="I80">
        <v>4</v>
      </c>
      <c r="J80">
        <v>104</v>
      </c>
      <c r="K80" t="s">
        <v>92</v>
      </c>
      <c r="L80">
        <v>2016</v>
      </c>
      <c r="M80">
        <v>23</v>
      </c>
      <c r="N80">
        <v>2</v>
      </c>
      <c r="O80">
        <v>8476966</v>
      </c>
      <c r="P80" t="s">
        <v>1309</v>
      </c>
      <c r="Q80" t="s">
        <v>1310</v>
      </c>
      <c r="R80" t="s">
        <v>479</v>
      </c>
      <c r="S80" t="s">
        <v>1311</v>
      </c>
      <c r="T80" t="s">
        <v>716</v>
      </c>
      <c r="U80" t="s">
        <v>351</v>
      </c>
      <c r="V80">
        <v>46</v>
      </c>
      <c r="W80">
        <v>6</v>
      </c>
      <c r="X80">
        <v>5</v>
      </c>
      <c r="Y80">
        <v>5</v>
      </c>
      <c r="Z80">
        <v>11</v>
      </c>
      <c r="AA80">
        <v>17</v>
      </c>
      <c r="AB80">
        <v>68</v>
      </c>
      <c r="AC80" s="26">
        <v>0.2391304347826087</v>
      </c>
      <c r="AD80" s="20">
        <v>-5.235294117647058</v>
      </c>
      <c r="AE80" s="20">
        <v>4.532</v>
      </c>
      <c r="AF80">
        <v>5</v>
      </c>
      <c r="AG80">
        <v>6.2</v>
      </c>
      <c r="AH80">
        <v>17</v>
      </c>
      <c r="AI80">
        <v>633</v>
      </c>
      <c r="AJ80">
        <v>26031</v>
      </c>
      <c r="AK80" s="20">
        <v>433.85</v>
      </c>
      <c r="AL80">
        <v>433.85</v>
      </c>
      <c r="AM80">
        <v>434</v>
      </c>
      <c r="AN80" s="26">
        <v>9.4315217391304351</v>
      </c>
      <c r="AO80">
        <v>16.03</v>
      </c>
      <c r="AP80" s="41">
        <v>0.6875</v>
      </c>
      <c r="AQ80">
        <v>66</v>
      </c>
      <c r="AR80">
        <v>66</v>
      </c>
      <c r="AS80">
        <v>66</v>
      </c>
      <c r="AT80">
        <v>52</v>
      </c>
      <c r="AU80">
        <v>52</v>
      </c>
      <c r="AV80">
        <v>42</v>
      </c>
      <c r="AW80">
        <v>45</v>
      </c>
      <c r="AX80">
        <v>19</v>
      </c>
      <c r="AY80">
        <v>2</v>
      </c>
      <c r="AZ80">
        <v>5</v>
      </c>
      <c r="BA80" s="42">
        <v>7</v>
      </c>
      <c r="BB80">
        <v>3.78</v>
      </c>
      <c r="BC80">
        <v>28.976199999999999</v>
      </c>
      <c r="BD80" s="20">
        <v>116.3</v>
      </c>
      <c r="BE80" s="20">
        <v>182.3</v>
      </c>
      <c r="BF80" s="20">
        <v>25.211478621643426</v>
      </c>
      <c r="BG80">
        <v>97</v>
      </c>
      <c r="BH80">
        <v>156</v>
      </c>
      <c r="BI80">
        <v>107</v>
      </c>
      <c r="BJ80" s="41">
        <v>0.47549019607843135</v>
      </c>
      <c r="BK80">
        <v>33</v>
      </c>
      <c r="BL80">
        <v>33</v>
      </c>
      <c r="BM80">
        <v>36</v>
      </c>
      <c r="BN80" s="42">
        <v>-3</v>
      </c>
      <c r="BO80">
        <v>10</v>
      </c>
      <c r="BP80">
        <v>5</v>
      </c>
      <c r="BQ80">
        <v>12</v>
      </c>
      <c r="BR80">
        <v>13</v>
      </c>
      <c r="BS80" s="41">
        <v>5.4166666666666669E-2</v>
      </c>
      <c r="BT80">
        <v>43</v>
      </c>
      <c r="BU80">
        <v>51</v>
      </c>
      <c r="BV80" s="41">
        <v>0.45744680851063829</v>
      </c>
      <c r="BW80">
        <v>8</v>
      </c>
      <c r="BX80">
        <v>11</v>
      </c>
      <c r="BY80">
        <v>24</v>
      </c>
      <c r="BZ80">
        <v>25</v>
      </c>
      <c r="CA80">
        <v>11</v>
      </c>
      <c r="CB80">
        <v>15</v>
      </c>
      <c r="CC80">
        <v>15</v>
      </c>
      <c r="CD80">
        <v>11</v>
      </c>
      <c r="CE80">
        <v>10</v>
      </c>
      <c r="CF80">
        <v>23</v>
      </c>
      <c r="CG80">
        <v>22</v>
      </c>
      <c r="CH80">
        <v>25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4</v>
      </c>
      <c r="CW80">
        <v>0</v>
      </c>
      <c r="CX80">
        <v>0</v>
      </c>
      <c r="CY80">
        <v>3</v>
      </c>
      <c r="CZ80">
        <v>7</v>
      </c>
      <c r="DA80">
        <v>4</v>
      </c>
      <c r="DB80">
        <v>1</v>
      </c>
      <c r="DC80">
        <v>0</v>
      </c>
      <c r="DD80">
        <v>3</v>
      </c>
      <c r="DE80">
        <v>6</v>
      </c>
      <c r="DF80">
        <v>0</v>
      </c>
      <c r="DG80">
        <v>28</v>
      </c>
      <c r="DH80">
        <v>7</v>
      </c>
      <c r="DI80">
        <v>5</v>
      </c>
      <c r="DJ80">
        <v>7</v>
      </c>
      <c r="DK80">
        <v>6</v>
      </c>
      <c r="DL80">
        <v>1</v>
      </c>
      <c r="DM80">
        <v>6</v>
      </c>
      <c r="DN80">
        <v>5</v>
      </c>
      <c r="DO80">
        <v>1</v>
      </c>
      <c r="DP80" s="42">
        <v>-2</v>
      </c>
      <c r="DQ80" s="20">
        <v>-0.46900000000000003</v>
      </c>
      <c r="DR80">
        <v>6</v>
      </c>
      <c r="DS80">
        <v>1</v>
      </c>
      <c r="DT80">
        <v>0</v>
      </c>
      <c r="DU80">
        <v>0</v>
      </c>
      <c r="DV80">
        <v>0</v>
      </c>
      <c r="DW80">
        <v>376</v>
      </c>
      <c r="DX80">
        <v>328</v>
      </c>
      <c r="DY80">
        <v>273</v>
      </c>
      <c r="DZ80">
        <v>227</v>
      </c>
      <c r="EA80">
        <v>208</v>
      </c>
      <c r="EB80">
        <v>159</v>
      </c>
      <c r="EC80">
        <v>16.309999999999999</v>
      </c>
      <c r="ED80">
        <v>11.64</v>
      </c>
      <c r="EE80">
        <v>16</v>
      </c>
      <c r="EF80">
        <v>11</v>
      </c>
      <c r="EG80" s="41">
        <v>7.6923076923076927E-2</v>
      </c>
      <c r="EH80" s="43">
        <v>0.9308176100628931</v>
      </c>
      <c r="EI80" s="44">
        <v>1.00774068698597</v>
      </c>
      <c r="EJ80">
        <v>375</v>
      </c>
      <c r="EK80">
        <v>325</v>
      </c>
      <c r="EL80">
        <v>272</v>
      </c>
      <c r="EM80">
        <v>225</v>
      </c>
      <c r="EN80">
        <v>208</v>
      </c>
      <c r="EO80">
        <v>157</v>
      </c>
      <c r="EP80">
        <v>16</v>
      </c>
      <c r="EQ80">
        <v>11</v>
      </c>
      <c r="ER80">
        <v>183</v>
      </c>
      <c r="ES80">
        <v>153</v>
      </c>
      <c r="ET80">
        <v>68</v>
      </c>
      <c r="EU80">
        <v>55</v>
      </c>
      <c r="EV80">
        <v>11</v>
      </c>
      <c r="EW80">
        <v>5</v>
      </c>
      <c r="EX80">
        <v>34</v>
      </c>
      <c r="EY80">
        <v>30</v>
      </c>
      <c r="EZ80">
        <v>0.60000000000000009</v>
      </c>
      <c r="FA80">
        <v>0.7</v>
      </c>
      <c r="FB80">
        <v>1.3</v>
      </c>
      <c r="FC80" s="20">
        <v>15.07</v>
      </c>
      <c r="FD80" s="26">
        <v>0.32760869565217393</v>
      </c>
      <c r="FE80">
        <v>0.28320000000000001</v>
      </c>
      <c r="FF80">
        <v>-0.18</v>
      </c>
      <c r="FG80">
        <v>0.54</v>
      </c>
      <c r="FH80">
        <v>0.36</v>
      </c>
      <c r="FL80" s="42">
        <v>64</v>
      </c>
      <c r="FM80" s="20">
        <v>7.5</v>
      </c>
      <c r="FN80" s="41">
        <v>4.7536231900000003E-2</v>
      </c>
      <c r="FO80" s="20">
        <v>9.3000000000000007</v>
      </c>
      <c r="FP80" s="20">
        <v>10.9062</v>
      </c>
      <c r="FQ80" s="20">
        <v>97.360838999654248</v>
      </c>
      <c r="FV80" t="s">
        <v>751</v>
      </c>
      <c r="FW80" s="45">
        <v>650000</v>
      </c>
      <c r="FX80" s="45">
        <v>650000</v>
      </c>
      <c r="FY80">
        <v>63</v>
      </c>
      <c r="FZ80">
        <v>9</v>
      </c>
      <c r="GA80">
        <v>8</v>
      </c>
      <c r="GB80">
        <v>17</v>
      </c>
      <c r="GC80">
        <v>4</v>
      </c>
      <c r="GD80">
        <v>38</v>
      </c>
      <c r="GE80">
        <v>61</v>
      </c>
      <c r="GF80">
        <v>665</v>
      </c>
      <c r="GG80">
        <v>0.9</v>
      </c>
      <c r="GH80">
        <v>0.9</v>
      </c>
      <c r="GI80">
        <v>1.8</v>
      </c>
      <c r="GJ80" s="42">
        <v>9.3000000000000007</v>
      </c>
    </row>
    <row r="81" spans="1:192" x14ac:dyDescent="0.45">
      <c r="A81" s="40">
        <v>34613</v>
      </c>
      <c r="B81" t="s">
        <v>1316</v>
      </c>
      <c r="C81" t="s">
        <v>1317</v>
      </c>
      <c r="D81" t="s">
        <v>107</v>
      </c>
      <c r="E81" t="s">
        <v>107</v>
      </c>
      <c r="F81">
        <v>71</v>
      </c>
      <c r="G81">
        <v>180</v>
      </c>
      <c r="H81">
        <v>2013</v>
      </c>
      <c r="I81">
        <v>3</v>
      </c>
      <c r="J81">
        <v>77</v>
      </c>
      <c r="K81" t="s">
        <v>92</v>
      </c>
      <c r="L81">
        <v>2016</v>
      </c>
      <c r="M81">
        <v>23</v>
      </c>
      <c r="N81">
        <v>2</v>
      </c>
      <c r="O81">
        <v>8477404</v>
      </c>
      <c r="P81" t="s">
        <v>1318</v>
      </c>
      <c r="Q81" t="s">
        <v>1319</v>
      </c>
      <c r="R81" t="s">
        <v>1320</v>
      </c>
      <c r="S81" t="s">
        <v>93</v>
      </c>
      <c r="T81" t="s">
        <v>716</v>
      </c>
      <c r="U81" t="s">
        <v>230</v>
      </c>
      <c r="V81">
        <v>82</v>
      </c>
      <c r="W81">
        <v>22</v>
      </c>
      <c r="X81">
        <v>26</v>
      </c>
      <c r="Y81">
        <v>15</v>
      </c>
      <c r="Z81">
        <v>48</v>
      </c>
      <c r="AA81">
        <v>6</v>
      </c>
      <c r="AB81">
        <v>50</v>
      </c>
      <c r="AC81" s="26">
        <v>0.58536585365853655</v>
      </c>
      <c r="AD81" s="20">
        <v>-19.650000000000006</v>
      </c>
      <c r="AE81" s="20">
        <v>18.646999999999998</v>
      </c>
      <c r="AF81">
        <v>-9</v>
      </c>
      <c r="AG81">
        <v>6</v>
      </c>
      <c r="AH81">
        <v>42</v>
      </c>
      <c r="AI81">
        <v>1792</v>
      </c>
      <c r="AJ81">
        <v>81112</v>
      </c>
      <c r="AK81" s="20">
        <v>1351.8666666667</v>
      </c>
      <c r="AL81">
        <v>1351.87</v>
      </c>
      <c r="AM81">
        <v>1352</v>
      </c>
      <c r="AN81" s="26">
        <v>16.486178861788616</v>
      </c>
      <c r="AO81">
        <v>27.48</v>
      </c>
      <c r="AP81" s="41">
        <v>0.7384615384615385</v>
      </c>
      <c r="AQ81">
        <v>296</v>
      </c>
      <c r="AR81">
        <v>297</v>
      </c>
      <c r="AS81">
        <v>296</v>
      </c>
      <c r="AT81">
        <v>239</v>
      </c>
      <c r="AU81">
        <v>239</v>
      </c>
      <c r="AV81">
        <v>171</v>
      </c>
      <c r="AW81">
        <v>200</v>
      </c>
      <c r="AX81">
        <v>101</v>
      </c>
      <c r="AY81">
        <v>6</v>
      </c>
      <c r="AZ81">
        <v>24</v>
      </c>
      <c r="BA81" s="42">
        <v>30</v>
      </c>
      <c r="BB81">
        <v>21.47</v>
      </c>
      <c r="BC81">
        <v>24.438600000000001</v>
      </c>
      <c r="BD81" s="20">
        <v>363.5</v>
      </c>
      <c r="BE81" s="20">
        <v>659.5</v>
      </c>
      <c r="BF81" s="20">
        <v>29.270565956785788</v>
      </c>
      <c r="BG81">
        <v>549</v>
      </c>
      <c r="BH81">
        <v>492</v>
      </c>
      <c r="BI81">
        <v>289</v>
      </c>
      <c r="BJ81" s="41">
        <v>0.65513126491646778</v>
      </c>
      <c r="BK81">
        <v>142</v>
      </c>
      <c r="BL81">
        <v>142</v>
      </c>
      <c r="BM81">
        <v>167</v>
      </c>
      <c r="BN81" s="42">
        <v>-25</v>
      </c>
      <c r="BO81">
        <v>68</v>
      </c>
      <c r="BP81">
        <v>18</v>
      </c>
      <c r="BQ81">
        <v>36</v>
      </c>
      <c r="BR81">
        <v>46</v>
      </c>
      <c r="BS81" s="41">
        <v>5.0054406964091407E-2</v>
      </c>
      <c r="BT81">
        <v>65</v>
      </c>
      <c r="BU81">
        <v>65</v>
      </c>
      <c r="BV81" s="41">
        <v>0.5</v>
      </c>
      <c r="BW81">
        <v>7</v>
      </c>
      <c r="BX81">
        <v>10</v>
      </c>
      <c r="BY81">
        <v>21</v>
      </c>
      <c r="BZ81">
        <v>20</v>
      </c>
      <c r="CA81">
        <v>37</v>
      </c>
      <c r="CB81">
        <v>35</v>
      </c>
      <c r="CC81">
        <v>15</v>
      </c>
      <c r="CD81">
        <v>20</v>
      </c>
      <c r="CE81">
        <v>34</v>
      </c>
      <c r="CF81">
        <v>26</v>
      </c>
      <c r="CG81">
        <v>29</v>
      </c>
      <c r="CH81">
        <v>33</v>
      </c>
      <c r="CI81">
        <v>0</v>
      </c>
      <c r="CJ81">
        <v>0</v>
      </c>
      <c r="CK81">
        <v>4</v>
      </c>
      <c r="CL81">
        <v>1</v>
      </c>
      <c r="CM81">
        <v>0</v>
      </c>
      <c r="CN81">
        <v>0</v>
      </c>
      <c r="CO81">
        <v>0</v>
      </c>
      <c r="CP81">
        <v>2</v>
      </c>
      <c r="CQ81">
        <v>0</v>
      </c>
      <c r="CR81">
        <v>3</v>
      </c>
      <c r="CS81">
        <v>2</v>
      </c>
      <c r="CT81">
        <v>6</v>
      </c>
      <c r="CU81">
        <v>1</v>
      </c>
      <c r="CV81">
        <v>8</v>
      </c>
      <c r="CW81">
        <v>1</v>
      </c>
      <c r="CX81">
        <v>0</v>
      </c>
      <c r="CY81">
        <v>11</v>
      </c>
      <c r="CZ81">
        <v>56</v>
      </c>
      <c r="DA81">
        <v>15</v>
      </c>
      <c r="DB81">
        <v>3</v>
      </c>
      <c r="DC81">
        <v>9</v>
      </c>
      <c r="DD81">
        <v>23</v>
      </c>
      <c r="DE81">
        <v>25</v>
      </c>
      <c r="DF81">
        <v>1</v>
      </c>
      <c r="DG81">
        <v>95</v>
      </c>
      <c r="DH81">
        <v>20</v>
      </c>
      <c r="DI81">
        <v>17</v>
      </c>
      <c r="DJ81">
        <v>21</v>
      </c>
      <c r="DK81">
        <v>21</v>
      </c>
      <c r="DL81">
        <v>0</v>
      </c>
      <c r="DM81">
        <v>16</v>
      </c>
      <c r="DN81">
        <v>16</v>
      </c>
      <c r="DO81">
        <v>0</v>
      </c>
      <c r="DP81" s="42">
        <v>-3</v>
      </c>
      <c r="DQ81" s="20">
        <v>-7.7759999999999998</v>
      </c>
      <c r="DR81">
        <v>20</v>
      </c>
      <c r="DS81">
        <v>0</v>
      </c>
      <c r="DT81">
        <v>0</v>
      </c>
      <c r="DU81">
        <v>0</v>
      </c>
      <c r="DV81">
        <v>0</v>
      </c>
      <c r="DW81">
        <v>1510</v>
      </c>
      <c r="DX81">
        <v>1155</v>
      </c>
      <c r="DY81">
        <v>1140</v>
      </c>
      <c r="DZ81">
        <v>873</v>
      </c>
      <c r="EA81">
        <v>820</v>
      </c>
      <c r="EB81">
        <v>634</v>
      </c>
      <c r="EC81">
        <v>74.540000000000006</v>
      </c>
      <c r="ED81">
        <v>62.39</v>
      </c>
      <c r="EE81">
        <v>65</v>
      </c>
      <c r="EF81">
        <v>57</v>
      </c>
      <c r="EG81" s="41">
        <v>7.926829268292683E-2</v>
      </c>
      <c r="EH81" s="43">
        <v>0.91009463722397477</v>
      </c>
      <c r="EI81" s="44">
        <v>0.98936292990690156</v>
      </c>
      <c r="EJ81">
        <v>1512</v>
      </c>
      <c r="EK81">
        <v>1156</v>
      </c>
      <c r="EL81">
        <v>1141</v>
      </c>
      <c r="EM81">
        <v>874</v>
      </c>
      <c r="EN81">
        <v>821</v>
      </c>
      <c r="EO81">
        <v>633</v>
      </c>
      <c r="EP81">
        <v>65</v>
      </c>
      <c r="EQ81">
        <v>57</v>
      </c>
      <c r="ER81">
        <v>799</v>
      </c>
      <c r="ES81">
        <v>629</v>
      </c>
      <c r="ET81">
        <v>305</v>
      </c>
      <c r="EU81">
        <v>288</v>
      </c>
      <c r="EV81">
        <v>35</v>
      </c>
      <c r="EW81">
        <v>32</v>
      </c>
      <c r="EX81">
        <v>113</v>
      </c>
      <c r="EY81">
        <v>86</v>
      </c>
      <c r="EZ81">
        <v>3.4</v>
      </c>
      <c r="FA81">
        <v>1.1000000000000001</v>
      </c>
      <c r="FB81">
        <v>4.4000000000000004</v>
      </c>
      <c r="FC81" s="20">
        <v>55.02</v>
      </c>
      <c r="FD81" s="26">
        <v>0.6709756097560976</v>
      </c>
      <c r="FE81">
        <v>5.7050999999999998</v>
      </c>
      <c r="FF81">
        <v>0.2</v>
      </c>
      <c r="FG81">
        <v>-1.2</v>
      </c>
      <c r="FH81">
        <v>-1</v>
      </c>
      <c r="FL81" s="42">
        <v>230</v>
      </c>
      <c r="FM81" s="20">
        <v>8.9</v>
      </c>
      <c r="FN81" s="41">
        <v>8.8709677400000006E-2</v>
      </c>
      <c r="FO81" s="20">
        <v>43.8</v>
      </c>
      <c r="FP81" s="20">
        <v>46.444800000000001</v>
      </c>
      <c r="FQ81" s="20">
        <v>118.28060390422156</v>
      </c>
      <c r="FV81" t="s">
        <v>751</v>
      </c>
      <c r="FW81" s="45">
        <v>742500</v>
      </c>
      <c r="FX81" s="45">
        <v>734167</v>
      </c>
      <c r="FY81">
        <v>122</v>
      </c>
      <c r="FZ81">
        <v>38</v>
      </c>
      <c r="GA81">
        <v>43</v>
      </c>
      <c r="GB81">
        <v>81</v>
      </c>
      <c r="GC81">
        <v>-2</v>
      </c>
      <c r="GD81">
        <v>52</v>
      </c>
      <c r="GE81">
        <v>252</v>
      </c>
      <c r="GF81">
        <v>1987</v>
      </c>
      <c r="GG81">
        <v>7</v>
      </c>
      <c r="GH81">
        <v>1.8</v>
      </c>
      <c r="GI81">
        <v>8.8000000000000007</v>
      </c>
      <c r="GJ81" s="42">
        <v>43.8</v>
      </c>
    </row>
    <row r="82" spans="1:192" x14ac:dyDescent="0.45">
      <c r="A82" s="40">
        <v>34109</v>
      </c>
      <c r="B82" t="s">
        <v>1321</v>
      </c>
      <c r="C82" t="s">
        <v>126</v>
      </c>
      <c r="D82" t="s">
        <v>91</v>
      </c>
      <c r="E82" t="s">
        <v>91</v>
      </c>
      <c r="F82">
        <v>69</v>
      </c>
      <c r="G82">
        <v>170</v>
      </c>
      <c r="H82">
        <v>2012</v>
      </c>
      <c r="I82">
        <v>4</v>
      </c>
      <c r="J82">
        <v>97</v>
      </c>
      <c r="K82" t="s">
        <v>92</v>
      </c>
      <c r="L82">
        <v>2017</v>
      </c>
      <c r="M82">
        <v>24</v>
      </c>
      <c r="N82">
        <v>1</v>
      </c>
      <c r="O82">
        <v>8476971</v>
      </c>
      <c r="P82" t="s">
        <v>1322</v>
      </c>
      <c r="Q82" t="s">
        <v>1323</v>
      </c>
      <c r="R82" t="s">
        <v>1324</v>
      </c>
      <c r="S82" t="s">
        <v>1325</v>
      </c>
      <c r="T82" t="s">
        <v>725</v>
      </c>
      <c r="U82" t="s">
        <v>102</v>
      </c>
      <c r="V82">
        <v>25</v>
      </c>
      <c r="W82">
        <v>6</v>
      </c>
      <c r="X82">
        <v>1</v>
      </c>
      <c r="Y82">
        <v>1</v>
      </c>
      <c r="Z82">
        <v>7</v>
      </c>
      <c r="AA82">
        <v>20</v>
      </c>
      <c r="AB82">
        <v>62</v>
      </c>
      <c r="AC82" s="26">
        <v>0.28000000000000003</v>
      </c>
      <c r="AD82" s="20">
        <v>0</v>
      </c>
      <c r="AE82" s="20">
        <v>3.2949999999999999</v>
      </c>
      <c r="AF82">
        <v>3</v>
      </c>
      <c r="AG82">
        <v>-3.3</v>
      </c>
      <c r="AH82">
        <v>6</v>
      </c>
      <c r="AI82">
        <v>458</v>
      </c>
      <c r="AJ82">
        <v>20473</v>
      </c>
      <c r="AK82" s="20">
        <v>341.21666666666999</v>
      </c>
      <c r="AL82">
        <v>341.22</v>
      </c>
      <c r="AM82">
        <v>341</v>
      </c>
      <c r="AN82" s="26">
        <v>13.648666666666665</v>
      </c>
      <c r="AO82">
        <v>22.76</v>
      </c>
      <c r="AP82" s="41">
        <v>0.5</v>
      </c>
      <c r="AQ82">
        <v>53</v>
      </c>
      <c r="AR82">
        <v>53</v>
      </c>
      <c r="AS82">
        <v>53</v>
      </c>
      <c r="AT82">
        <v>41</v>
      </c>
      <c r="AU82">
        <v>41</v>
      </c>
      <c r="AV82">
        <v>26</v>
      </c>
      <c r="AW82">
        <v>32</v>
      </c>
      <c r="AX82">
        <v>16</v>
      </c>
      <c r="AY82">
        <v>1</v>
      </c>
      <c r="AZ82">
        <v>2</v>
      </c>
      <c r="BA82" s="42">
        <v>3</v>
      </c>
      <c r="BB82">
        <v>3.09</v>
      </c>
      <c r="BC82">
        <v>22.269200000000001</v>
      </c>
      <c r="BD82" s="20">
        <v>22.5</v>
      </c>
      <c r="BE82" s="20">
        <v>75.5</v>
      </c>
      <c r="BF82" s="20">
        <v>13.275892386143836</v>
      </c>
      <c r="BG82">
        <v>95</v>
      </c>
      <c r="BH82">
        <v>94</v>
      </c>
      <c r="BI82">
        <v>99</v>
      </c>
      <c r="BJ82" s="41">
        <v>0.48969072164948452</v>
      </c>
      <c r="BK82">
        <v>11</v>
      </c>
      <c r="BL82">
        <v>11</v>
      </c>
      <c r="BM82">
        <v>30</v>
      </c>
      <c r="BN82" s="42">
        <v>-19</v>
      </c>
      <c r="BO82">
        <v>15</v>
      </c>
      <c r="BP82">
        <v>7</v>
      </c>
      <c r="BQ82">
        <v>13</v>
      </c>
      <c r="BR82">
        <v>7</v>
      </c>
      <c r="BS82" s="41">
        <v>2.6717557251908396E-2</v>
      </c>
      <c r="BT82">
        <v>0</v>
      </c>
      <c r="BU82">
        <v>9</v>
      </c>
      <c r="BV82" s="41">
        <v>0</v>
      </c>
      <c r="BW82">
        <v>0</v>
      </c>
      <c r="BX82">
        <v>2</v>
      </c>
      <c r="BY82">
        <v>0</v>
      </c>
      <c r="BZ82">
        <v>3</v>
      </c>
      <c r="CA82">
        <v>0</v>
      </c>
      <c r="CB82">
        <v>4</v>
      </c>
      <c r="CC82">
        <v>0</v>
      </c>
      <c r="CD82">
        <v>4</v>
      </c>
      <c r="CE82">
        <v>0</v>
      </c>
      <c r="CF82">
        <v>2</v>
      </c>
      <c r="CG82">
        <v>0</v>
      </c>
      <c r="CH82">
        <v>5</v>
      </c>
      <c r="CI82">
        <v>0</v>
      </c>
      <c r="CJ82">
        <v>0</v>
      </c>
      <c r="CK82">
        <v>2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1</v>
      </c>
      <c r="CZ82">
        <v>14</v>
      </c>
      <c r="DA82">
        <v>3</v>
      </c>
      <c r="DB82">
        <v>0</v>
      </c>
      <c r="DC82">
        <v>3</v>
      </c>
      <c r="DD82">
        <v>6</v>
      </c>
      <c r="DE82">
        <v>2</v>
      </c>
      <c r="DF82">
        <v>0</v>
      </c>
      <c r="DG82">
        <v>12</v>
      </c>
      <c r="DH82">
        <v>3</v>
      </c>
      <c r="DI82">
        <v>5</v>
      </c>
      <c r="DJ82">
        <v>3</v>
      </c>
      <c r="DK82">
        <v>3</v>
      </c>
      <c r="DL82">
        <v>0</v>
      </c>
      <c r="DM82">
        <v>4</v>
      </c>
      <c r="DN82">
        <v>4</v>
      </c>
      <c r="DO82">
        <v>0</v>
      </c>
      <c r="DP82" s="42">
        <v>2</v>
      </c>
      <c r="DQ82" s="20">
        <v>0.77600000000000002</v>
      </c>
      <c r="DR82">
        <v>3</v>
      </c>
      <c r="DS82">
        <v>0</v>
      </c>
      <c r="DT82">
        <v>0</v>
      </c>
      <c r="DU82">
        <v>0</v>
      </c>
      <c r="DV82">
        <v>0</v>
      </c>
      <c r="DW82">
        <v>280</v>
      </c>
      <c r="DX82">
        <v>330</v>
      </c>
      <c r="DY82">
        <v>206</v>
      </c>
      <c r="DZ82">
        <v>255</v>
      </c>
      <c r="EA82">
        <v>142</v>
      </c>
      <c r="EB82">
        <v>170</v>
      </c>
      <c r="EC82">
        <v>12.67</v>
      </c>
      <c r="ED82">
        <v>14.9</v>
      </c>
      <c r="EE82">
        <v>14</v>
      </c>
      <c r="EF82">
        <v>8</v>
      </c>
      <c r="EG82" s="41">
        <v>9.8591549295774641E-2</v>
      </c>
      <c r="EH82" s="43">
        <v>0.95294117647058818</v>
      </c>
      <c r="EI82" s="44">
        <v>1.0515327257663629</v>
      </c>
      <c r="EJ82">
        <v>279</v>
      </c>
      <c r="EK82">
        <v>330</v>
      </c>
      <c r="EL82">
        <v>205</v>
      </c>
      <c r="EM82">
        <v>255</v>
      </c>
      <c r="EN82">
        <v>141</v>
      </c>
      <c r="EO82">
        <v>170</v>
      </c>
      <c r="EP82">
        <v>14</v>
      </c>
      <c r="EQ82">
        <v>8</v>
      </c>
      <c r="ER82">
        <v>131</v>
      </c>
      <c r="ES82">
        <v>162</v>
      </c>
      <c r="ET82">
        <v>56</v>
      </c>
      <c r="EU82">
        <v>69</v>
      </c>
      <c r="EV82">
        <v>11</v>
      </c>
      <c r="EW82">
        <v>4</v>
      </c>
      <c r="EX82">
        <v>27</v>
      </c>
      <c r="EY82">
        <v>20</v>
      </c>
      <c r="EZ82">
        <v>0.4</v>
      </c>
      <c r="FA82">
        <v>0.5</v>
      </c>
      <c r="FB82">
        <v>0.9</v>
      </c>
      <c r="FC82" s="20">
        <v>4.51</v>
      </c>
      <c r="FD82" s="26">
        <v>0.1804</v>
      </c>
      <c r="FE82">
        <v>1.6169</v>
      </c>
      <c r="FF82">
        <v>0.09</v>
      </c>
      <c r="FG82">
        <v>-0.11</v>
      </c>
      <c r="FH82">
        <v>-0.02</v>
      </c>
      <c r="FI82">
        <v>2</v>
      </c>
      <c r="FJ82">
        <v>0</v>
      </c>
      <c r="FK82">
        <v>0</v>
      </c>
      <c r="FL82" s="42">
        <v>24</v>
      </c>
      <c r="FM82" s="20">
        <v>8</v>
      </c>
      <c r="FN82" s="41">
        <v>8.7466666700000001E-2</v>
      </c>
      <c r="FO82" s="20">
        <v>6.4</v>
      </c>
      <c r="FP82" s="20">
        <v>7.1551999999999998</v>
      </c>
      <c r="FQ82" s="20">
        <v>107.26217689467205</v>
      </c>
      <c r="FV82" t="s">
        <v>751</v>
      </c>
      <c r="FW82" s="45">
        <v>925000</v>
      </c>
      <c r="FX82" s="45">
        <v>925000</v>
      </c>
      <c r="FY82">
        <v>25</v>
      </c>
      <c r="FZ82">
        <v>6</v>
      </c>
      <c r="GA82">
        <v>1</v>
      </c>
      <c r="GB82">
        <v>7</v>
      </c>
      <c r="GC82">
        <v>3</v>
      </c>
      <c r="GD82">
        <v>6</v>
      </c>
      <c r="GE82">
        <v>26</v>
      </c>
      <c r="GF82">
        <v>341</v>
      </c>
      <c r="GG82">
        <v>0.4</v>
      </c>
      <c r="GH82">
        <v>0.5</v>
      </c>
      <c r="GI82">
        <v>0.9</v>
      </c>
      <c r="GJ82" s="42">
        <v>6.4</v>
      </c>
    </row>
    <row r="83" spans="1:192" x14ac:dyDescent="0.45">
      <c r="A83" s="40">
        <v>34194</v>
      </c>
      <c r="B83" t="s">
        <v>1331</v>
      </c>
      <c r="C83" t="s">
        <v>126</v>
      </c>
      <c r="D83" t="s">
        <v>91</v>
      </c>
      <c r="E83" t="s">
        <v>91</v>
      </c>
      <c r="F83">
        <v>73</v>
      </c>
      <c r="G83">
        <v>198</v>
      </c>
      <c r="H83">
        <v>2012</v>
      </c>
      <c r="I83">
        <v>4</v>
      </c>
      <c r="J83">
        <v>101</v>
      </c>
      <c r="K83" t="s">
        <v>92</v>
      </c>
      <c r="L83">
        <v>2013</v>
      </c>
      <c r="M83">
        <v>24</v>
      </c>
      <c r="N83">
        <v>5</v>
      </c>
      <c r="O83">
        <v>8476975</v>
      </c>
      <c r="P83" t="s">
        <v>1332</v>
      </c>
      <c r="Q83" t="s">
        <v>1333</v>
      </c>
      <c r="R83" t="s">
        <v>1334</v>
      </c>
      <c r="S83" t="s">
        <v>1335</v>
      </c>
      <c r="T83" t="s">
        <v>716</v>
      </c>
      <c r="U83" t="s">
        <v>153</v>
      </c>
      <c r="V83">
        <v>56</v>
      </c>
      <c r="W83">
        <v>5</v>
      </c>
      <c r="X83">
        <v>4</v>
      </c>
      <c r="Y83">
        <v>2</v>
      </c>
      <c r="Z83">
        <v>9</v>
      </c>
      <c r="AA83">
        <v>20</v>
      </c>
      <c r="AB83">
        <v>91</v>
      </c>
      <c r="AC83" s="26">
        <v>0.16071428571428573</v>
      </c>
      <c r="AD83" s="20">
        <v>-3.7555555555555564</v>
      </c>
      <c r="AE83" s="20">
        <v>3.6720000000000002</v>
      </c>
      <c r="AF83">
        <v>-5</v>
      </c>
      <c r="AG83">
        <v>-3.2</v>
      </c>
      <c r="AH83">
        <v>41</v>
      </c>
      <c r="AI83">
        <v>840</v>
      </c>
      <c r="AJ83">
        <v>34279</v>
      </c>
      <c r="AK83" s="20">
        <v>571.31666666667002</v>
      </c>
      <c r="AL83">
        <v>571.6</v>
      </c>
      <c r="AM83">
        <v>572</v>
      </c>
      <c r="AN83" s="26">
        <v>10.202083333333334</v>
      </c>
      <c r="AO83">
        <v>17.41</v>
      </c>
      <c r="AP83" s="41">
        <v>0.52941176470588236</v>
      </c>
      <c r="AQ83">
        <v>109</v>
      </c>
      <c r="AR83">
        <v>108</v>
      </c>
      <c r="AS83">
        <v>109</v>
      </c>
      <c r="AT83">
        <v>82</v>
      </c>
      <c r="AU83">
        <v>82</v>
      </c>
      <c r="AV83">
        <v>64</v>
      </c>
      <c r="AW83">
        <v>72</v>
      </c>
      <c r="AX83">
        <v>31</v>
      </c>
      <c r="AY83">
        <v>1</v>
      </c>
      <c r="AZ83">
        <v>7</v>
      </c>
      <c r="BA83" s="42">
        <v>8</v>
      </c>
      <c r="BB83">
        <v>5.13</v>
      </c>
      <c r="BC83">
        <v>24.671900000000001</v>
      </c>
      <c r="BD83" s="20">
        <v>32.299999999999997</v>
      </c>
      <c r="BE83" s="20">
        <v>141.30000000000001</v>
      </c>
      <c r="BF83" s="20">
        <v>14.832050384884536</v>
      </c>
      <c r="BG83">
        <v>145</v>
      </c>
      <c r="BH83">
        <v>238</v>
      </c>
      <c r="BI83">
        <v>200</v>
      </c>
      <c r="BJ83" s="41">
        <v>0.42028985507246375</v>
      </c>
      <c r="BK83">
        <v>112</v>
      </c>
      <c r="BL83">
        <v>112</v>
      </c>
      <c r="BM83">
        <v>80</v>
      </c>
      <c r="BN83" s="42">
        <v>32</v>
      </c>
      <c r="BO83">
        <v>18</v>
      </c>
      <c r="BP83">
        <v>6</v>
      </c>
      <c r="BQ83">
        <v>8</v>
      </c>
      <c r="BR83">
        <v>32</v>
      </c>
      <c r="BS83" s="41">
        <v>7.2398190045248875E-2</v>
      </c>
      <c r="BT83">
        <v>234</v>
      </c>
      <c r="BU83">
        <v>265</v>
      </c>
      <c r="BV83" s="41">
        <v>0.46893787575150303</v>
      </c>
      <c r="BW83">
        <v>84</v>
      </c>
      <c r="BX83">
        <v>85</v>
      </c>
      <c r="BY83">
        <v>96</v>
      </c>
      <c r="BZ83">
        <v>115</v>
      </c>
      <c r="CA83">
        <v>54</v>
      </c>
      <c r="CB83">
        <v>65</v>
      </c>
      <c r="CC83">
        <v>84</v>
      </c>
      <c r="CD83">
        <v>92</v>
      </c>
      <c r="CE83">
        <v>83</v>
      </c>
      <c r="CF83">
        <v>88</v>
      </c>
      <c r="CG83">
        <v>134</v>
      </c>
      <c r="CH83">
        <v>161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4</v>
      </c>
      <c r="CW83">
        <v>0</v>
      </c>
      <c r="CX83">
        <v>1</v>
      </c>
      <c r="CY83">
        <v>2</v>
      </c>
      <c r="CZ83">
        <v>15</v>
      </c>
      <c r="DA83">
        <v>9</v>
      </c>
      <c r="DB83">
        <v>2</v>
      </c>
      <c r="DC83">
        <v>3</v>
      </c>
      <c r="DD83">
        <v>4</v>
      </c>
      <c r="DE83">
        <v>5</v>
      </c>
      <c r="DF83">
        <v>0</v>
      </c>
      <c r="DG83">
        <v>41</v>
      </c>
      <c r="DH83">
        <v>18</v>
      </c>
      <c r="DI83">
        <v>16</v>
      </c>
      <c r="DJ83">
        <v>18</v>
      </c>
      <c r="DK83">
        <v>17</v>
      </c>
      <c r="DL83">
        <v>1</v>
      </c>
      <c r="DM83">
        <v>18</v>
      </c>
      <c r="DN83">
        <v>17</v>
      </c>
      <c r="DO83">
        <v>1</v>
      </c>
      <c r="DP83" s="42">
        <v>-2</v>
      </c>
      <c r="DQ83" s="20">
        <v>-0.72499999999999998</v>
      </c>
      <c r="DR83">
        <v>17</v>
      </c>
      <c r="DS83">
        <v>1</v>
      </c>
      <c r="DT83">
        <v>0</v>
      </c>
      <c r="DU83">
        <v>0</v>
      </c>
      <c r="DV83">
        <v>0</v>
      </c>
      <c r="DW83">
        <v>496</v>
      </c>
      <c r="DX83">
        <v>558</v>
      </c>
      <c r="DY83">
        <v>361</v>
      </c>
      <c r="DZ83">
        <v>410</v>
      </c>
      <c r="EA83">
        <v>264</v>
      </c>
      <c r="EB83">
        <v>302</v>
      </c>
      <c r="EC83">
        <v>17.72</v>
      </c>
      <c r="ED83">
        <v>22.03</v>
      </c>
      <c r="EE83">
        <v>17</v>
      </c>
      <c r="EF83">
        <v>29</v>
      </c>
      <c r="EG83" s="41">
        <v>6.4393939393939392E-2</v>
      </c>
      <c r="EH83" s="43">
        <v>0.90397350993377479</v>
      </c>
      <c r="EI83" s="44">
        <v>0.96836744932771412</v>
      </c>
      <c r="EJ83">
        <v>495</v>
      </c>
      <c r="EK83">
        <v>561</v>
      </c>
      <c r="EL83">
        <v>360</v>
      </c>
      <c r="EM83">
        <v>413</v>
      </c>
      <c r="EN83">
        <v>263</v>
      </c>
      <c r="EO83">
        <v>305</v>
      </c>
      <c r="EP83">
        <v>17</v>
      </c>
      <c r="EQ83">
        <v>29</v>
      </c>
      <c r="ER83">
        <v>249</v>
      </c>
      <c r="ES83">
        <v>273</v>
      </c>
      <c r="ET83">
        <v>85</v>
      </c>
      <c r="EU83">
        <v>102</v>
      </c>
      <c r="EV83">
        <v>11</v>
      </c>
      <c r="EW83">
        <v>15</v>
      </c>
      <c r="EX83">
        <v>59</v>
      </c>
      <c r="EY83">
        <v>50</v>
      </c>
      <c r="EZ83">
        <v>-0.2</v>
      </c>
      <c r="FA83">
        <v>0.2</v>
      </c>
      <c r="FB83">
        <v>0.1</v>
      </c>
      <c r="FC83" s="20">
        <v>10.95</v>
      </c>
      <c r="FD83" s="26">
        <v>0.19553571428571428</v>
      </c>
      <c r="FE83">
        <v>1.4114</v>
      </c>
      <c r="FF83">
        <v>0.14000000000000001</v>
      </c>
      <c r="FG83">
        <v>-0.05</v>
      </c>
      <c r="FH83">
        <v>0.1</v>
      </c>
      <c r="FL83" s="42">
        <v>186</v>
      </c>
      <c r="FM83" s="20">
        <v>7.0588235294117645</v>
      </c>
      <c r="FN83" s="41">
        <v>2.5689223100000002E-2</v>
      </c>
      <c r="FO83" s="20">
        <v>4.9000000000000004</v>
      </c>
      <c r="FP83" s="20">
        <v>8.8550000000000004</v>
      </c>
      <c r="FQ83" s="20">
        <v>110.63680895731279</v>
      </c>
      <c r="FR83">
        <v>4</v>
      </c>
      <c r="FS83" t="s">
        <v>314</v>
      </c>
      <c r="FT83">
        <v>195</v>
      </c>
      <c r="FV83" t="s">
        <v>751</v>
      </c>
      <c r="FW83" s="45">
        <v>825000</v>
      </c>
      <c r="FX83" s="45">
        <v>812500</v>
      </c>
      <c r="FY83">
        <v>236</v>
      </c>
      <c r="FZ83">
        <v>27</v>
      </c>
      <c r="GA83">
        <v>23</v>
      </c>
      <c r="GB83">
        <v>50</v>
      </c>
      <c r="GC83">
        <v>-8</v>
      </c>
      <c r="GD83">
        <v>223</v>
      </c>
      <c r="GE83">
        <v>274</v>
      </c>
      <c r="GF83">
        <v>2854</v>
      </c>
      <c r="GG83">
        <v>0.60000000000000009</v>
      </c>
      <c r="GH83">
        <v>2.5</v>
      </c>
      <c r="GI83">
        <v>3.1</v>
      </c>
      <c r="GJ83" s="42">
        <v>4.9000000000000004</v>
      </c>
    </row>
    <row r="84" spans="1:192" x14ac:dyDescent="0.45">
      <c r="A84" s="40">
        <v>31332</v>
      </c>
      <c r="B84" t="s">
        <v>928</v>
      </c>
      <c r="D84" t="s">
        <v>223</v>
      </c>
      <c r="E84" t="s">
        <v>223</v>
      </c>
      <c r="F84">
        <v>75</v>
      </c>
      <c r="G84">
        <v>210</v>
      </c>
      <c r="H84">
        <v>2004</v>
      </c>
      <c r="I84">
        <v>2</v>
      </c>
      <c r="J84">
        <v>49</v>
      </c>
      <c r="K84" t="s">
        <v>92</v>
      </c>
      <c r="L84">
        <v>2012</v>
      </c>
      <c r="M84">
        <v>32</v>
      </c>
      <c r="N84">
        <v>6</v>
      </c>
      <c r="O84">
        <v>8471262</v>
      </c>
      <c r="P84" t="s">
        <v>1345</v>
      </c>
      <c r="Q84" t="s">
        <v>1346</v>
      </c>
      <c r="R84" t="s">
        <v>1347</v>
      </c>
      <c r="S84" t="s">
        <v>1348</v>
      </c>
      <c r="T84" t="s">
        <v>716</v>
      </c>
      <c r="U84" t="s">
        <v>135</v>
      </c>
      <c r="V84">
        <v>77</v>
      </c>
      <c r="W84">
        <v>16</v>
      </c>
      <c r="X84">
        <v>21</v>
      </c>
      <c r="Y84">
        <v>13</v>
      </c>
      <c r="Z84">
        <v>37</v>
      </c>
      <c r="AA84">
        <v>6</v>
      </c>
      <c r="AB84">
        <v>60</v>
      </c>
      <c r="AC84" s="26">
        <v>0.48051948051948051</v>
      </c>
      <c r="AD84" s="20">
        <v>-0.90402476780185737</v>
      </c>
      <c r="AE84" s="20">
        <v>14.33</v>
      </c>
      <c r="AF84">
        <v>0</v>
      </c>
      <c r="AG84">
        <v>-5.5</v>
      </c>
      <c r="AH84">
        <v>26</v>
      </c>
      <c r="AI84">
        <v>1708</v>
      </c>
      <c r="AJ84">
        <v>80171</v>
      </c>
      <c r="AK84" s="20">
        <v>1336.1833333333</v>
      </c>
      <c r="AL84">
        <v>1335.93</v>
      </c>
      <c r="AM84">
        <v>1336</v>
      </c>
      <c r="AN84" s="26">
        <v>17.353030303030305</v>
      </c>
      <c r="AO84">
        <v>28.76</v>
      </c>
      <c r="AP84" s="41">
        <v>0.6607142857142857</v>
      </c>
      <c r="AQ84">
        <v>256</v>
      </c>
      <c r="AR84">
        <v>256</v>
      </c>
      <c r="AS84">
        <v>256</v>
      </c>
      <c r="AT84">
        <v>204</v>
      </c>
      <c r="AU84">
        <v>204</v>
      </c>
      <c r="AV84">
        <v>150</v>
      </c>
      <c r="AW84">
        <v>154</v>
      </c>
      <c r="AX84">
        <v>84</v>
      </c>
      <c r="AY84">
        <v>8</v>
      </c>
      <c r="AZ84">
        <v>14</v>
      </c>
      <c r="BA84" s="42">
        <v>22</v>
      </c>
      <c r="BB84">
        <v>15.99</v>
      </c>
      <c r="BC84">
        <v>30.066700000000001</v>
      </c>
      <c r="BD84" s="20">
        <v>286.89999999999998</v>
      </c>
      <c r="BE84" s="20">
        <v>542.9</v>
      </c>
      <c r="BF84" s="20">
        <v>24.383014080079047</v>
      </c>
      <c r="BG84">
        <v>273</v>
      </c>
      <c r="BH84">
        <v>375</v>
      </c>
      <c r="BI84">
        <v>625</v>
      </c>
      <c r="BJ84" s="41">
        <v>0.3040089086859688</v>
      </c>
      <c r="BK84">
        <v>71</v>
      </c>
      <c r="BL84">
        <v>71</v>
      </c>
      <c r="BM84">
        <v>66</v>
      </c>
      <c r="BN84" s="42">
        <v>5</v>
      </c>
      <c r="BO84">
        <v>54</v>
      </c>
      <c r="BP84">
        <v>14</v>
      </c>
      <c r="BQ84">
        <v>41</v>
      </c>
      <c r="BR84">
        <v>64</v>
      </c>
      <c r="BS84" s="41">
        <v>5.7245080500894455E-2</v>
      </c>
      <c r="BT84">
        <v>425</v>
      </c>
      <c r="BU84">
        <v>514</v>
      </c>
      <c r="BV84" s="41">
        <v>0.45260915867944623</v>
      </c>
      <c r="BW84">
        <v>223</v>
      </c>
      <c r="BX84">
        <v>287</v>
      </c>
      <c r="BY84">
        <v>144</v>
      </c>
      <c r="BZ84">
        <v>148</v>
      </c>
      <c r="CA84">
        <v>58</v>
      </c>
      <c r="CB84">
        <v>79</v>
      </c>
      <c r="CC84">
        <v>76</v>
      </c>
      <c r="CD84">
        <v>95</v>
      </c>
      <c r="CE84">
        <v>214</v>
      </c>
      <c r="CF84">
        <v>247</v>
      </c>
      <c r="CG84">
        <v>239</v>
      </c>
      <c r="CH84">
        <v>296</v>
      </c>
      <c r="CI84">
        <v>0</v>
      </c>
      <c r="CJ84">
        <v>0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2</v>
      </c>
      <c r="CQ84">
        <v>0</v>
      </c>
      <c r="CR84">
        <v>1</v>
      </c>
      <c r="CS84">
        <v>2</v>
      </c>
      <c r="CT84">
        <v>3</v>
      </c>
      <c r="CU84">
        <v>1</v>
      </c>
      <c r="CV84">
        <v>7</v>
      </c>
      <c r="CW84">
        <v>0</v>
      </c>
      <c r="CX84">
        <v>1</v>
      </c>
      <c r="CY84">
        <v>6</v>
      </c>
      <c r="CZ84">
        <v>47</v>
      </c>
      <c r="DA84">
        <v>21</v>
      </c>
      <c r="DB84">
        <v>0</v>
      </c>
      <c r="DC84">
        <v>8</v>
      </c>
      <c r="DD84">
        <v>10</v>
      </c>
      <c r="DE84">
        <v>10</v>
      </c>
      <c r="DF84">
        <v>6</v>
      </c>
      <c r="DG84">
        <v>95</v>
      </c>
      <c r="DH84">
        <v>13</v>
      </c>
      <c r="DI84">
        <v>14</v>
      </c>
      <c r="DJ84">
        <v>13</v>
      </c>
      <c r="DK84">
        <v>13</v>
      </c>
      <c r="DL84">
        <v>0</v>
      </c>
      <c r="DM84">
        <v>14</v>
      </c>
      <c r="DN84">
        <v>14</v>
      </c>
      <c r="DO84">
        <v>0</v>
      </c>
      <c r="DP84" s="42">
        <v>1</v>
      </c>
      <c r="DQ84" s="20">
        <v>-0.46800000000000003</v>
      </c>
      <c r="DR84">
        <v>13</v>
      </c>
      <c r="DS84">
        <v>0</v>
      </c>
      <c r="DT84">
        <v>0</v>
      </c>
      <c r="DU84">
        <v>0</v>
      </c>
      <c r="DV84">
        <v>0</v>
      </c>
      <c r="DW84">
        <v>1142</v>
      </c>
      <c r="DX84">
        <v>1439</v>
      </c>
      <c r="DY84">
        <v>837</v>
      </c>
      <c r="DZ84">
        <v>1054</v>
      </c>
      <c r="EA84">
        <v>612</v>
      </c>
      <c r="EB84">
        <v>752</v>
      </c>
      <c r="EC84">
        <v>52.54</v>
      </c>
      <c r="ED84">
        <v>69.92</v>
      </c>
      <c r="EE84">
        <v>56</v>
      </c>
      <c r="EF84">
        <v>61</v>
      </c>
      <c r="EG84" s="41">
        <v>9.1503267973856203E-2</v>
      </c>
      <c r="EH84" s="43">
        <v>0.9188829787234043</v>
      </c>
      <c r="EI84" s="44">
        <v>1.0103862466972604</v>
      </c>
      <c r="EJ84">
        <v>1146</v>
      </c>
      <c r="EK84">
        <v>1442</v>
      </c>
      <c r="EL84">
        <v>838</v>
      </c>
      <c r="EM84">
        <v>1058</v>
      </c>
      <c r="EN84">
        <v>611</v>
      </c>
      <c r="EO84">
        <v>754</v>
      </c>
      <c r="EP84">
        <v>56</v>
      </c>
      <c r="EQ84">
        <v>62</v>
      </c>
      <c r="ER84">
        <v>536</v>
      </c>
      <c r="ES84">
        <v>678</v>
      </c>
      <c r="ET84">
        <v>208</v>
      </c>
      <c r="EU84">
        <v>268</v>
      </c>
      <c r="EV84">
        <v>27</v>
      </c>
      <c r="EW84">
        <v>33</v>
      </c>
      <c r="EX84">
        <v>71</v>
      </c>
      <c r="EY84">
        <v>72</v>
      </c>
      <c r="EZ84">
        <v>1.8</v>
      </c>
      <c r="FA84">
        <v>1.6</v>
      </c>
      <c r="FB84">
        <v>3.4</v>
      </c>
      <c r="FC84" s="20">
        <v>32.409999999999997</v>
      </c>
      <c r="FD84" s="26">
        <v>0.42090909090909084</v>
      </c>
      <c r="FE84">
        <v>4.4869000000000003</v>
      </c>
      <c r="FF84">
        <v>-0.22</v>
      </c>
      <c r="FG84">
        <v>0.1</v>
      </c>
      <c r="FH84">
        <v>-0.12</v>
      </c>
      <c r="FL84" s="42">
        <v>161</v>
      </c>
      <c r="FM84" s="20">
        <v>8.615384615384615</v>
      </c>
      <c r="FN84" s="41">
        <v>7.1292724000000002E-2</v>
      </c>
      <c r="FO84" s="20">
        <v>34.4</v>
      </c>
      <c r="FP84" s="20">
        <v>36.906399999999998</v>
      </c>
      <c r="FQ84" s="20">
        <v>115.91924726594956</v>
      </c>
      <c r="FR84">
        <v>2</v>
      </c>
      <c r="FS84" t="s">
        <v>455</v>
      </c>
      <c r="FT84">
        <v>116</v>
      </c>
      <c r="FU84" t="s">
        <v>731</v>
      </c>
      <c r="FV84" t="s">
        <v>711</v>
      </c>
      <c r="FW84" s="45">
        <v>5000000</v>
      </c>
      <c r="FX84" s="45">
        <v>4750000</v>
      </c>
      <c r="FY84">
        <v>400</v>
      </c>
      <c r="FZ84">
        <v>63</v>
      </c>
      <c r="GA84">
        <v>133</v>
      </c>
      <c r="GB84">
        <v>196</v>
      </c>
      <c r="GC84">
        <v>-21</v>
      </c>
      <c r="GD84">
        <v>148</v>
      </c>
      <c r="GE84">
        <v>739</v>
      </c>
      <c r="GF84">
        <v>6397</v>
      </c>
      <c r="GG84">
        <v>10.7</v>
      </c>
      <c r="GH84">
        <v>6.4</v>
      </c>
      <c r="GI84">
        <v>17.100000000000001</v>
      </c>
      <c r="GJ84" s="42">
        <v>34.4</v>
      </c>
    </row>
    <row r="85" spans="1:192" x14ac:dyDescent="0.45">
      <c r="A85" s="40">
        <v>34364</v>
      </c>
      <c r="B85" t="s">
        <v>1349</v>
      </c>
      <c r="D85" t="s">
        <v>246</v>
      </c>
      <c r="E85" t="s">
        <v>107</v>
      </c>
      <c r="F85">
        <v>70</v>
      </c>
      <c r="G85">
        <v>185</v>
      </c>
      <c r="H85">
        <v>2012</v>
      </c>
      <c r="I85">
        <v>5</v>
      </c>
      <c r="J85">
        <v>138</v>
      </c>
      <c r="K85" t="s">
        <v>202</v>
      </c>
      <c r="L85">
        <v>2016</v>
      </c>
      <c r="M85">
        <v>24</v>
      </c>
      <c r="N85">
        <v>2</v>
      </c>
      <c r="O85">
        <v>8476982</v>
      </c>
      <c r="P85" t="s">
        <v>1350</v>
      </c>
      <c r="Q85" t="s">
        <v>1351</v>
      </c>
      <c r="R85" t="s">
        <v>1352</v>
      </c>
      <c r="S85" t="s">
        <v>1353</v>
      </c>
      <c r="T85" t="s">
        <v>716</v>
      </c>
      <c r="U85" t="s">
        <v>1354</v>
      </c>
      <c r="V85">
        <v>21</v>
      </c>
      <c r="W85">
        <v>0</v>
      </c>
      <c r="X85">
        <v>4</v>
      </c>
      <c r="Y85">
        <v>3</v>
      </c>
      <c r="Z85">
        <v>4</v>
      </c>
      <c r="AA85">
        <v>0</v>
      </c>
      <c r="AB85">
        <v>0</v>
      </c>
      <c r="AC85" s="26">
        <v>0.19047619047619047</v>
      </c>
      <c r="AD85" s="20">
        <v>-3</v>
      </c>
      <c r="AE85" s="20">
        <v>1.1360000000000001</v>
      </c>
      <c r="AF85">
        <v>-2</v>
      </c>
      <c r="AG85">
        <v>1.4</v>
      </c>
      <c r="AH85">
        <v>2</v>
      </c>
      <c r="AI85">
        <v>305</v>
      </c>
      <c r="AJ85">
        <v>12560</v>
      </c>
      <c r="AK85" s="20">
        <v>209.33333333332999</v>
      </c>
      <c r="AL85">
        <v>209.33</v>
      </c>
      <c r="AM85">
        <v>210</v>
      </c>
      <c r="AN85" s="26">
        <v>9.9682539682539684</v>
      </c>
      <c r="AO85">
        <v>17.012754024700001</v>
      </c>
      <c r="AP85" s="41">
        <v>0.44444444444444442</v>
      </c>
      <c r="AQ85">
        <v>25</v>
      </c>
      <c r="AR85">
        <v>26</v>
      </c>
      <c r="AS85">
        <v>26</v>
      </c>
      <c r="AT85">
        <v>20</v>
      </c>
      <c r="AU85">
        <v>20</v>
      </c>
      <c r="AV85">
        <v>17</v>
      </c>
      <c r="AW85">
        <v>17</v>
      </c>
      <c r="AX85">
        <v>9</v>
      </c>
      <c r="AY85">
        <v>0</v>
      </c>
      <c r="AZ85">
        <v>4</v>
      </c>
      <c r="BA85" s="42">
        <v>4</v>
      </c>
      <c r="BB85">
        <v>1.64</v>
      </c>
      <c r="BC85">
        <v>29.823499999999999</v>
      </c>
      <c r="BD85" s="20">
        <v>52.1</v>
      </c>
      <c r="BE85" s="20">
        <v>77.099999999999994</v>
      </c>
      <c r="BF85" s="20">
        <v>22.099078010796347</v>
      </c>
      <c r="BG85">
        <v>69</v>
      </c>
      <c r="BH85">
        <v>61</v>
      </c>
      <c r="BI85">
        <v>62</v>
      </c>
      <c r="BJ85" s="41">
        <v>0.52671755725190839</v>
      </c>
      <c r="BK85">
        <v>5</v>
      </c>
      <c r="BL85">
        <v>5</v>
      </c>
      <c r="BM85">
        <v>23</v>
      </c>
      <c r="BN85" s="42">
        <v>-18</v>
      </c>
      <c r="BO85">
        <v>3</v>
      </c>
      <c r="BP85">
        <v>6</v>
      </c>
      <c r="BQ85">
        <v>8</v>
      </c>
      <c r="BR85">
        <v>6</v>
      </c>
      <c r="BS85" s="41">
        <v>3.5714285714285712E-2</v>
      </c>
      <c r="BT85">
        <v>58</v>
      </c>
      <c r="BU85">
        <v>62</v>
      </c>
      <c r="BV85" s="41">
        <v>0.48333333333333334</v>
      </c>
      <c r="BW85">
        <v>18</v>
      </c>
      <c r="BX85">
        <v>16</v>
      </c>
      <c r="BY85">
        <v>16</v>
      </c>
      <c r="BZ85">
        <v>26</v>
      </c>
      <c r="CA85">
        <v>24</v>
      </c>
      <c r="CB85">
        <v>20</v>
      </c>
      <c r="CC85">
        <v>13</v>
      </c>
      <c r="CD85">
        <v>20</v>
      </c>
      <c r="CE85">
        <v>29</v>
      </c>
      <c r="CF85">
        <v>28</v>
      </c>
      <c r="CG85">
        <v>33</v>
      </c>
      <c r="CH85">
        <v>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2</v>
      </c>
      <c r="DA85">
        <v>0</v>
      </c>
      <c r="DB85">
        <v>2</v>
      </c>
      <c r="DC85">
        <v>5</v>
      </c>
      <c r="DD85">
        <v>2</v>
      </c>
      <c r="DE85">
        <v>0</v>
      </c>
      <c r="DF85">
        <v>0</v>
      </c>
      <c r="DG85">
        <v>8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0</v>
      </c>
      <c r="DP85" s="42">
        <v>0</v>
      </c>
      <c r="DQ85" s="20">
        <v>0.82800000000000007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175</v>
      </c>
      <c r="DX85">
        <v>214</v>
      </c>
      <c r="DY85">
        <v>131</v>
      </c>
      <c r="DZ85">
        <v>162</v>
      </c>
      <c r="EA85">
        <v>100</v>
      </c>
      <c r="EB85">
        <v>114</v>
      </c>
      <c r="EC85">
        <v>8.98</v>
      </c>
      <c r="ED85">
        <v>9.7799999999999994</v>
      </c>
      <c r="EE85">
        <v>9</v>
      </c>
      <c r="EF85">
        <v>11</v>
      </c>
      <c r="EG85" s="41">
        <v>0.09</v>
      </c>
      <c r="EH85" s="43">
        <v>0.90350877192982459</v>
      </c>
      <c r="EI85" s="44">
        <v>0.99350877192982456</v>
      </c>
      <c r="EJ85">
        <v>177</v>
      </c>
      <c r="EK85">
        <v>213</v>
      </c>
      <c r="EL85">
        <v>132</v>
      </c>
      <c r="EM85">
        <v>161</v>
      </c>
      <c r="EN85">
        <v>101</v>
      </c>
      <c r="EO85">
        <v>113</v>
      </c>
      <c r="EP85">
        <v>9</v>
      </c>
      <c r="EQ85">
        <v>11</v>
      </c>
      <c r="ER85">
        <v>92</v>
      </c>
      <c r="ES85">
        <v>107</v>
      </c>
      <c r="ET85">
        <v>40</v>
      </c>
      <c r="EU85">
        <v>46</v>
      </c>
      <c r="EV85">
        <v>4</v>
      </c>
      <c r="EW85">
        <v>6</v>
      </c>
      <c r="EX85">
        <v>13</v>
      </c>
      <c r="EY85">
        <v>14</v>
      </c>
      <c r="EZ85">
        <v>-0.2</v>
      </c>
      <c r="FA85">
        <v>0.2</v>
      </c>
      <c r="FB85">
        <v>0</v>
      </c>
      <c r="FC85" s="20">
        <v>1.04</v>
      </c>
      <c r="FD85" s="26">
        <v>4.9523809523809526E-2</v>
      </c>
      <c r="FE85">
        <v>3.0000000000000003E-4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 s="42">
        <v>13</v>
      </c>
      <c r="FM85" s="20">
        <v>13</v>
      </c>
      <c r="FN85" s="41">
        <v>0</v>
      </c>
      <c r="FO85" s="20">
        <v>3.8</v>
      </c>
      <c r="FP85" s="20">
        <v>4.1656000000000004</v>
      </c>
      <c r="FQ85" s="20">
        <v>111.49859074189078</v>
      </c>
      <c r="FV85" t="s">
        <v>751</v>
      </c>
      <c r="FW85" s="45">
        <v>925000</v>
      </c>
      <c r="FX85" s="45">
        <v>858750</v>
      </c>
      <c r="FY85">
        <v>24</v>
      </c>
      <c r="FZ85">
        <v>1</v>
      </c>
      <c r="GA85">
        <v>4</v>
      </c>
      <c r="GB85">
        <v>5</v>
      </c>
      <c r="GC85">
        <v>-4</v>
      </c>
      <c r="GD85">
        <v>2</v>
      </c>
      <c r="GE85">
        <v>22</v>
      </c>
      <c r="GF85">
        <v>244</v>
      </c>
      <c r="GG85">
        <v>-0.1</v>
      </c>
      <c r="GH85">
        <v>0.1</v>
      </c>
      <c r="GI85">
        <v>0.1</v>
      </c>
      <c r="GJ85" s="42">
        <v>3.8</v>
      </c>
    </row>
    <row r="86" spans="1:192" x14ac:dyDescent="0.45">
      <c r="A86" s="40">
        <v>31797</v>
      </c>
      <c r="B86" t="s">
        <v>207</v>
      </c>
      <c r="C86" t="s">
        <v>208</v>
      </c>
      <c r="D86" t="s">
        <v>91</v>
      </c>
      <c r="E86" t="s">
        <v>91</v>
      </c>
      <c r="F86">
        <v>73</v>
      </c>
      <c r="G86">
        <v>225</v>
      </c>
      <c r="H86">
        <v>2005</v>
      </c>
      <c r="I86">
        <v>5</v>
      </c>
      <c r="J86">
        <v>156</v>
      </c>
      <c r="K86" t="s">
        <v>202</v>
      </c>
      <c r="L86">
        <v>2010</v>
      </c>
      <c r="M86">
        <v>31</v>
      </c>
      <c r="N86">
        <v>8</v>
      </c>
      <c r="O86">
        <v>8471817</v>
      </c>
      <c r="P86" t="s">
        <v>1360</v>
      </c>
      <c r="Q86" t="s">
        <v>1361</v>
      </c>
      <c r="R86" t="s">
        <v>1362</v>
      </c>
      <c r="S86" t="s">
        <v>390</v>
      </c>
      <c r="T86" t="s">
        <v>710</v>
      </c>
      <c r="U86" t="s">
        <v>1363</v>
      </c>
      <c r="V86">
        <v>79</v>
      </c>
      <c r="W86">
        <v>4</v>
      </c>
      <c r="X86">
        <v>6</v>
      </c>
      <c r="Y86">
        <v>2</v>
      </c>
      <c r="Z86">
        <v>10</v>
      </c>
      <c r="AA86">
        <v>0</v>
      </c>
      <c r="AB86">
        <v>0</v>
      </c>
      <c r="AC86" s="26">
        <v>0.12658227848101267</v>
      </c>
      <c r="AD86" s="20">
        <v>0.38424821002386622</v>
      </c>
      <c r="AE86" s="20">
        <v>3.782</v>
      </c>
      <c r="AF86">
        <v>-7</v>
      </c>
      <c r="AG86">
        <v>1.1000000000000001</v>
      </c>
      <c r="AH86">
        <v>94</v>
      </c>
      <c r="AI86">
        <v>830</v>
      </c>
      <c r="AJ86">
        <v>36004</v>
      </c>
      <c r="AK86" s="20">
        <v>600.06666666667002</v>
      </c>
      <c r="AL86">
        <v>600.07000000000005</v>
      </c>
      <c r="AM86">
        <v>600</v>
      </c>
      <c r="AN86" s="26">
        <v>7.5957805907173004</v>
      </c>
      <c r="AO86">
        <v>13</v>
      </c>
      <c r="AP86" s="41">
        <v>0.5</v>
      </c>
      <c r="AQ86">
        <v>79</v>
      </c>
      <c r="AR86">
        <v>79</v>
      </c>
      <c r="AS86">
        <v>79</v>
      </c>
      <c r="AT86">
        <v>64</v>
      </c>
      <c r="AU86">
        <v>64</v>
      </c>
      <c r="AV86">
        <v>42</v>
      </c>
      <c r="AW86">
        <v>51</v>
      </c>
      <c r="AX86">
        <v>29</v>
      </c>
      <c r="AY86">
        <v>0</v>
      </c>
      <c r="AZ86">
        <v>6</v>
      </c>
      <c r="BA86" s="42">
        <v>6</v>
      </c>
      <c r="BB86">
        <v>5.51</v>
      </c>
      <c r="BC86">
        <v>27.119</v>
      </c>
      <c r="BD86" s="20">
        <v>48.6</v>
      </c>
      <c r="BE86" s="20">
        <v>127.6</v>
      </c>
      <c r="BF86" s="20">
        <v>12.75851150699085</v>
      </c>
      <c r="BG86">
        <v>135</v>
      </c>
      <c r="BH86">
        <v>180</v>
      </c>
      <c r="BI86">
        <v>168</v>
      </c>
      <c r="BJ86" s="41">
        <v>0.44554455445544555</v>
      </c>
      <c r="BK86">
        <v>236</v>
      </c>
      <c r="BL86">
        <v>236</v>
      </c>
      <c r="BM86">
        <v>77</v>
      </c>
      <c r="BN86" s="42">
        <v>159</v>
      </c>
      <c r="BO86">
        <v>22</v>
      </c>
      <c r="BP86">
        <v>10</v>
      </c>
      <c r="BQ86">
        <v>12</v>
      </c>
      <c r="BR86">
        <v>27</v>
      </c>
      <c r="BS86" s="41">
        <v>6.4285714285714279E-2</v>
      </c>
      <c r="BT86">
        <v>14</v>
      </c>
      <c r="BU86">
        <v>14</v>
      </c>
      <c r="BV86" s="41">
        <v>0.5</v>
      </c>
      <c r="BW86">
        <v>2</v>
      </c>
      <c r="BX86">
        <v>4</v>
      </c>
      <c r="BY86">
        <v>6</v>
      </c>
      <c r="BZ86">
        <v>1</v>
      </c>
      <c r="CA86">
        <v>6</v>
      </c>
      <c r="CB86">
        <v>9</v>
      </c>
      <c r="CC86">
        <v>1</v>
      </c>
      <c r="CD86">
        <v>3</v>
      </c>
      <c r="CE86">
        <v>8</v>
      </c>
      <c r="CF86">
        <v>5</v>
      </c>
      <c r="CG86">
        <v>5</v>
      </c>
      <c r="CH86">
        <v>7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2</v>
      </c>
      <c r="CW86">
        <v>0</v>
      </c>
      <c r="CX86">
        <v>3</v>
      </c>
      <c r="CY86">
        <v>2</v>
      </c>
      <c r="CZ86">
        <v>17</v>
      </c>
      <c r="DA86">
        <v>6</v>
      </c>
      <c r="DB86">
        <v>2</v>
      </c>
      <c r="DC86">
        <v>1</v>
      </c>
      <c r="DD86">
        <v>6</v>
      </c>
      <c r="DE86">
        <v>2</v>
      </c>
      <c r="DF86">
        <v>1</v>
      </c>
      <c r="DG86">
        <v>24</v>
      </c>
      <c r="DH86">
        <v>26</v>
      </c>
      <c r="DI86">
        <v>10</v>
      </c>
      <c r="DJ86">
        <v>25</v>
      </c>
      <c r="DK86">
        <v>19</v>
      </c>
      <c r="DL86">
        <v>6</v>
      </c>
      <c r="DM86">
        <v>15</v>
      </c>
      <c r="DN86">
        <v>9</v>
      </c>
      <c r="DO86">
        <v>6</v>
      </c>
      <c r="DP86" s="42">
        <v>-16</v>
      </c>
      <c r="DQ86" s="20">
        <v>-8.6180000000000003</v>
      </c>
      <c r="DR86">
        <v>17</v>
      </c>
      <c r="DS86">
        <v>6</v>
      </c>
      <c r="DT86">
        <v>0</v>
      </c>
      <c r="DU86">
        <v>3</v>
      </c>
      <c r="DV86">
        <v>0</v>
      </c>
      <c r="DW86">
        <v>500</v>
      </c>
      <c r="DX86">
        <v>547</v>
      </c>
      <c r="DY86">
        <v>376</v>
      </c>
      <c r="DZ86">
        <v>393</v>
      </c>
      <c r="EA86">
        <v>275</v>
      </c>
      <c r="EB86">
        <v>283</v>
      </c>
      <c r="EC86">
        <v>21.92</v>
      </c>
      <c r="ED86">
        <v>21.6</v>
      </c>
      <c r="EE86">
        <v>20</v>
      </c>
      <c r="EF86">
        <v>26</v>
      </c>
      <c r="EG86" s="41">
        <v>7.2727272727272724E-2</v>
      </c>
      <c r="EH86" s="43">
        <v>0.90812720848056538</v>
      </c>
      <c r="EI86" s="44">
        <v>0.98085448120783814</v>
      </c>
      <c r="EJ86">
        <v>499</v>
      </c>
      <c r="EK86">
        <v>546</v>
      </c>
      <c r="EL86">
        <v>374</v>
      </c>
      <c r="EM86">
        <v>392</v>
      </c>
      <c r="EN86">
        <v>273</v>
      </c>
      <c r="EO86">
        <v>282</v>
      </c>
      <c r="EP86">
        <v>19</v>
      </c>
      <c r="EQ86">
        <v>26</v>
      </c>
      <c r="ER86">
        <v>226</v>
      </c>
      <c r="ES86">
        <v>258</v>
      </c>
      <c r="ET86">
        <v>96</v>
      </c>
      <c r="EU86">
        <v>117</v>
      </c>
      <c r="EV86">
        <v>7</v>
      </c>
      <c r="EW86">
        <v>15</v>
      </c>
      <c r="EX86">
        <v>55</v>
      </c>
      <c r="EY86">
        <v>45</v>
      </c>
      <c r="EZ86">
        <v>-0.30000000000000004</v>
      </c>
      <c r="FA86">
        <v>0.4</v>
      </c>
      <c r="FB86">
        <v>0.1</v>
      </c>
      <c r="FC86" s="20">
        <v>5.8</v>
      </c>
      <c r="FD86" s="26">
        <v>7.3417721518987344E-2</v>
      </c>
      <c r="FE86">
        <v>1.1094999999999999</v>
      </c>
      <c r="FF86">
        <v>0.01</v>
      </c>
      <c r="FG86">
        <v>0.05</v>
      </c>
      <c r="FH86">
        <v>0.05</v>
      </c>
      <c r="FL86" s="42">
        <v>363</v>
      </c>
      <c r="FM86" s="20">
        <v>14.588235294117647</v>
      </c>
      <c r="FN86" s="41">
        <v>2.12600467E-2</v>
      </c>
      <c r="FO86" s="20">
        <v>0.59999999999999964</v>
      </c>
      <c r="FP86" s="20">
        <v>8.2764000000000006</v>
      </c>
      <c r="FQ86" s="20">
        <v>104.68778642491708</v>
      </c>
      <c r="FV86" t="s">
        <v>711</v>
      </c>
      <c r="FW86" s="45">
        <v>1125000</v>
      </c>
      <c r="FX86" s="45">
        <v>1125000</v>
      </c>
      <c r="FY86">
        <v>498</v>
      </c>
      <c r="FZ86">
        <v>31</v>
      </c>
      <c r="GA86">
        <v>30</v>
      </c>
      <c r="GB86">
        <v>61</v>
      </c>
      <c r="GC86">
        <v>-11</v>
      </c>
      <c r="GD86">
        <v>789</v>
      </c>
      <c r="GE86">
        <v>283</v>
      </c>
      <c r="GF86">
        <v>3954</v>
      </c>
      <c r="GG86">
        <v>-1</v>
      </c>
      <c r="GH86">
        <v>4.2</v>
      </c>
      <c r="GI86">
        <v>3.2</v>
      </c>
      <c r="GJ86" s="42">
        <v>0.59999999999999964</v>
      </c>
    </row>
    <row r="87" spans="1:192" x14ac:dyDescent="0.45">
      <c r="A87" s="40">
        <v>34427</v>
      </c>
      <c r="B87" t="s">
        <v>393</v>
      </c>
      <c r="C87" t="s">
        <v>106</v>
      </c>
      <c r="D87" t="s">
        <v>107</v>
      </c>
      <c r="E87" t="s">
        <v>107</v>
      </c>
      <c r="F87">
        <v>69</v>
      </c>
      <c r="G87">
        <v>173</v>
      </c>
      <c r="H87">
        <v>2012</v>
      </c>
      <c r="I87">
        <v>6</v>
      </c>
      <c r="J87">
        <v>169</v>
      </c>
      <c r="K87" t="s">
        <v>202</v>
      </c>
      <c r="L87">
        <v>2015</v>
      </c>
      <c r="M87">
        <v>23</v>
      </c>
      <c r="N87">
        <v>3</v>
      </c>
      <c r="O87">
        <v>8476994</v>
      </c>
      <c r="P87" t="s">
        <v>1364</v>
      </c>
      <c r="Q87" t="s">
        <v>1365</v>
      </c>
      <c r="R87" t="s">
        <v>1366</v>
      </c>
      <c r="S87" t="s">
        <v>1367</v>
      </c>
      <c r="T87" t="s">
        <v>725</v>
      </c>
      <c r="U87" t="s">
        <v>188</v>
      </c>
      <c r="V87">
        <v>50</v>
      </c>
      <c r="W87">
        <v>7</v>
      </c>
      <c r="X87">
        <v>18</v>
      </c>
      <c r="Y87">
        <v>12</v>
      </c>
      <c r="Z87">
        <v>25</v>
      </c>
      <c r="AA87">
        <v>9</v>
      </c>
      <c r="AB87">
        <v>51</v>
      </c>
      <c r="AC87" s="26">
        <v>0.5</v>
      </c>
      <c r="AD87" s="20">
        <v>12.5</v>
      </c>
      <c r="AE87" s="20">
        <v>8.8439999999999994</v>
      </c>
      <c r="AF87">
        <v>5</v>
      </c>
      <c r="AG87">
        <v>4.4000000000000004</v>
      </c>
      <c r="AH87">
        <v>10</v>
      </c>
      <c r="AI87">
        <v>870</v>
      </c>
      <c r="AJ87">
        <v>41459</v>
      </c>
      <c r="AK87" s="20">
        <v>690.98333333333005</v>
      </c>
      <c r="AL87">
        <v>690.98</v>
      </c>
      <c r="AM87">
        <v>691</v>
      </c>
      <c r="AN87" s="26">
        <v>13.819666666666667</v>
      </c>
      <c r="AO87">
        <v>23.15</v>
      </c>
      <c r="AP87" s="41">
        <v>0.7142857142857143</v>
      </c>
      <c r="AQ87">
        <v>183</v>
      </c>
      <c r="AR87">
        <v>183</v>
      </c>
      <c r="AS87">
        <v>183</v>
      </c>
      <c r="AT87">
        <v>120</v>
      </c>
      <c r="AU87">
        <v>120</v>
      </c>
      <c r="AV87">
        <v>86</v>
      </c>
      <c r="AW87">
        <v>109</v>
      </c>
      <c r="AX87">
        <v>34</v>
      </c>
      <c r="AY87">
        <v>4</v>
      </c>
      <c r="AZ87">
        <v>10</v>
      </c>
      <c r="BA87" s="42">
        <v>14</v>
      </c>
      <c r="BB87">
        <v>8.24</v>
      </c>
      <c r="BC87">
        <v>29.418600000000001</v>
      </c>
      <c r="BD87" s="20">
        <v>306.39999999999998</v>
      </c>
      <c r="BE87" s="20">
        <v>489.4</v>
      </c>
      <c r="BF87" s="20">
        <v>42.496164867289934</v>
      </c>
      <c r="BG87">
        <v>256</v>
      </c>
      <c r="BH87">
        <v>200</v>
      </c>
      <c r="BI87">
        <v>198</v>
      </c>
      <c r="BJ87" s="41">
        <v>0.56387665198237891</v>
      </c>
      <c r="BK87">
        <v>26</v>
      </c>
      <c r="BL87">
        <v>26</v>
      </c>
      <c r="BM87">
        <v>87</v>
      </c>
      <c r="BN87" s="42">
        <v>-61</v>
      </c>
      <c r="BO87">
        <v>34</v>
      </c>
      <c r="BP87">
        <v>16</v>
      </c>
      <c r="BQ87">
        <v>27</v>
      </c>
      <c r="BR87">
        <v>17</v>
      </c>
      <c r="BS87" s="41">
        <v>3.6717062634989202E-2</v>
      </c>
      <c r="BT87">
        <v>39</v>
      </c>
      <c r="BU87">
        <v>50</v>
      </c>
      <c r="BV87" s="41">
        <v>0.43820224719101125</v>
      </c>
      <c r="BW87">
        <v>8</v>
      </c>
      <c r="BX87">
        <v>11</v>
      </c>
      <c r="BY87">
        <v>11</v>
      </c>
      <c r="BZ87">
        <v>21</v>
      </c>
      <c r="CA87">
        <v>20</v>
      </c>
      <c r="CB87">
        <v>18</v>
      </c>
      <c r="CC87">
        <v>9</v>
      </c>
      <c r="CD87">
        <v>17</v>
      </c>
      <c r="CE87">
        <v>9</v>
      </c>
      <c r="CF87">
        <v>22</v>
      </c>
      <c r="CG87">
        <v>25</v>
      </c>
      <c r="CH87">
        <v>25</v>
      </c>
      <c r="CI87">
        <v>0</v>
      </c>
      <c r="CJ87">
        <v>0</v>
      </c>
      <c r="CK87">
        <v>2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1</v>
      </c>
      <c r="CT87">
        <v>1</v>
      </c>
      <c r="CU87">
        <v>0</v>
      </c>
      <c r="CV87">
        <v>3</v>
      </c>
      <c r="CW87">
        <v>2</v>
      </c>
      <c r="CX87">
        <v>0</v>
      </c>
      <c r="CY87">
        <v>1</v>
      </c>
      <c r="CZ87">
        <v>31</v>
      </c>
      <c r="DA87">
        <v>4</v>
      </c>
      <c r="DB87">
        <v>2</v>
      </c>
      <c r="DC87">
        <v>8</v>
      </c>
      <c r="DD87">
        <v>10</v>
      </c>
      <c r="DE87">
        <v>5</v>
      </c>
      <c r="DF87">
        <v>0</v>
      </c>
      <c r="DG87">
        <v>57</v>
      </c>
      <c r="DH87">
        <v>5</v>
      </c>
      <c r="DI87">
        <v>11</v>
      </c>
      <c r="DJ87">
        <v>5</v>
      </c>
      <c r="DK87">
        <v>5</v>
      </c>
      <c r="DL87">
        <v>0</v>
      </c>
      <c r="DM87">
        <v>11</v>
      </c>
      <c r="DN87">
        <v>11</v>
      </c>
      <c r="DO87">
        <v>0</v>
      </c>
      <c r="DP87" s="42">
        <v>6</v>
      </c>
      <c r="DQ87" s="20">
        <v>4.6269999999999998</v>
      </c>
      <c r="DR87">
        <v>5</v>
      </c>
      <c r="DS87">
        <v>0</v>
      </c>
      <c r="DT87">
        <v>0</v>
      </c>
      <c r="DU87">
        <v>0</v>
      </c>
      <c r="DV87">
        <v>0</v>
      </c>
      <c r="DW87">
        <v>839</v>
      </c>
      <c r="DX87">
        <v>616</v>
      </c>
      <c r="DY87">
        <v>574</v>
      </c>
      <c r="DZ87">
        <v>446</v>
      </c>
      <c r="EA87">
        <v>422</v>
      </c>
      <c r="EB87">
        <v>326</v>
      </c>
      <c r="EC87">
        <v>37.369999999999997</v>
      </c>
      <c r="ED87">
        <v>26.3</v>
      </c>
      <c r="EE87">
        <v>35</v>
      </c>
      <c r="EF87">
        <v>23</v>
      </c>
      <c r="EG87" s="41">
        <v>8.2938388625592413E-2</v>
      </c>
      <c r="EH87" s="43">
        <v>0.92944785276073616</v>
      </c>
      <c r="EI87" s="44">
        <v>1.0123862413863285</v>
      </c>
      <c r="EJ87">
        <v>841</v>
      </c>
      <c r="EK87">
        <v>615</v>
      </c>
      <c r="EL87">
        <v>575</v>
      </c>
      <c r="EM87">
        <v>444</v>
      </c>
      <c r="EN87">
        <v>422</v>
      </c>
      <c r="EO87">
        <v>324</v>
      </c>
      <c r="EP87">
        <v>35</v>
      </c>
      <c r="EQ87">
        <v>22</v>
      </c>
      <c r="ER87">
        <v>428</v>
      </c>
      <c r="ES87">
        <v>322</v>
      </c>
      <c r="ET87">
        <v>152</v>
      </c>
      <c r="EU87">
        <v>135</v>
      </c>
      <c r="EV87">
        <v>18</v>
      </c>
      <c r="EW87">
        <v>10</v>
      </c>
      <c r="EX87">
        <v>31</v>
      </c>
      <c r="EY87">
        <v>43</v>
      </c>
      <c r="EZ87">
        <v>1.4</v>
      </c>
      <c r="FA87">
        <v>1</v>
      </c>
      <c r="FB87">
        <v>2.4</v>
      </c>
      <c r="FC87" s="20">
        <v>30.09</v>
      </c>
      <c r="FD87" s="26">
        <v>0.6018</v>
      </c>
      <c r="FE87">
        <v>1.6739000000000002</v>
      </c>
      <c r="FF87">
        <v>0.34</v>
      </c>
      <c r="FG87">
        <v>-0.03</v>
      </c>
      <c r="FH87">
        <v>0.31</v>
      </c>
      <c r="FL87" s="42">
        <v>53</v>
      </c>
      <c r="FM87" s="20">
        <v>10.6</v>
      </c>
      <c r="FN87" s="41">
        <v>5.1945701400000002E-2</v>
      </c>
      <c r="FO87" s="20">
        <v>24</v>
      </c>
      <c r="FP87" s="20">
        <v>25.9254</v>
      </c>
      <c r="FQ87" s="20">
        <v>126.34229644852238</v>
      </c>
      <c r="FV87" t="s">
        <v>751</v>
      </c>
      <c r="FW87" s="45">
        <v>817500</v>
      </c>
      <c r="FX87" s="45">
        <v>717500</v>
      </c>
      <c r="FY87">
        <v>106</v>
      </c>
      <c r="FZ87">
        <v>13</v>
      </c>
      <c r="GA87">
        <v>26</v>
      </c>
      <c r="GB87">
        <v>39</v>
      </c>
      <c r="GC87">
        <v>3</v>
      </c>
      <c r="GD87">
        <v>33</v>
      </c>
      <c r="GE87">
        <v>168</v>
      </c>
      <c r="GF87">
        <v>1339</v>
      </c>
      <c r="GG87">
        <v>1.8</v>
      </c>
      <c r="GH87">
        <v>1.5</v>
      </c>
      <c r="GI87">
        <v>3.3</v>
      </c>
      <c r="GJ87" s="42">
        <v>24</v>
      </c>
    </row>
    <row r="88" spans="1:192" x14ac:dyDescent="0.45">
      <c r="A88" s="40">
        <v>30621</v>
      </c>
      <c r="B88" t="s">
        <v>1368</v>
      </c>
      <c r="C88" t="s">
        <v>145</v>
      </c>
      <c r="D88" t="s">
        <v>91</v>
      </c>
      <c r="E88" t="s">
        <v>91</v>
      </c>
      <c r="F88">
        <v>73</v>
      </c>
      <c r="G88">
        <v>203</v>
      </c>
      <c r="H88">
        <v>2003</v>
      </c>
      <c r="I88">
        <v>9</v>
      </c>
      <c r="J88">
        <v>263</v>
      </c>
      <c r="K88" t="s">
        <v>92</v>
      </c>
      <c r="L88">
        <v>2007</v>
      </c>
      <c r="M88">
        <v>34</v>
      </c>
      <c r="N88">
        <v>11</v>
      </c>
      <c r="O88">
        <v>8470852</v>
      </c>
      <c r="P88" t="s">
        <v>1369</v>
      </c>
      <c r="Q88" t="s">
        <v>1370</v>
      </c>
      <c r="R88" t="s">
        <v>1371</v>
      </c>
      <c r="S88" t="s">
        <v>404</v>
      </c>
      <c r="T88" t="s">
        <v>725</v>
      </c>
      <c r="U88" t="s">
        <v>313</v>
      </c>
      <c r="V88">
        <v>14</v>
      </c>
      <c r="W88">
        <v>0</v>
      </c>
      <c r="X88">
        <v>0</v>
      </c>
      <c r="Y88">
        <v>0</v>
      </c>
      <c r="Z88">
        <v>0</v>
      </c>
      <c r="AA88">
        <v>34</v>
      </c>
      <c r="AB88">
        <v>64</v>
      </c>
      <c r="AC88" s="26">
        <v>0</v>
      </c>
      <c r="AD88" s="20">
        <v>-8.1226415094339615</v>
      </c>
      <c r="AE88" s="20">
        <v>0</v>
      </c>
      <c r="AF88">
        <v>-9</v>
      </c>
      <c r="AG88">
        <v>-2.5</v>
      </c>
      <c r="AH88">
        <v>2</v>
      </c>
      <c r="AI88">
        <v>197</v>
      </c>
      <c r="AJ88">
        <v>8641</v>
      </c>
      <c r="AK88" s="20">
        <v>144.01666666667001</v>
      </c>
      <c r="AL88">
        <v>144.02000000000001</v>
      </c>
      <c r="AM88">
        <v>144</v>
      </c>
      <c r="AN88" s="26">
        <v>10.286904761904763</v>
      </c>
      <c r="AO88">
        <v>17.63</v>
      </c>
      <c r="AP88" s="41">
        <v>0</v>
      </c>
      <c r="AQ88">
        <v>28</v>
      </c>
      <c r="AR88">
        <v>28</v>
      </c>
      <c r="AS88">
        <v>28</v>
      </c>
      <c r="AT88">
        <v>23</v>
      </c>
      <c r="AU88">
        <v>23</v>
      </c>
      <c r="AV88">
        <v>13</v>
      </c>
      <c r="AW88">
        <v>15</v>
      </c>
      <c r="AX88">
        <v>6</v>
      </c>
      <c r="AY88">
        <v>0</v>
      </c>
      <c r="AZ88">
        <v>0</v>
      </c>
      <c r="BA88" s="42">
        <v>0</v>
      </c>
      <c r="BB88">
        <v>1.61</v>
      </c>
      <c r="BC88">
        <v>30.307700000000001</v>
      </c>
      <c r="BD88" s="20">
        <v>0</v>
      </c>
      <c r="BE88" s="20">
        <v>28</v>
      </c>
      <c r="BF88" s="20">
        <v>11.665046521316484</v>
      </c>
      <c r="BG88">
        <v>45</v>
      </c>
      <c r="BH88">
        <v>39</v>
      </c>
      <c r="BI88">
        <v>21</v>
      </c>
      <c r="BJ88" s="41">
        <v>0.68181818181818177</v>
      </c>
      <c r="BK88">
        <v>8</v>
      </c>
      <c r="BL88">
        <v>8</v>
      </c>
      <c r="BM88">
        <v>5</v>
      </c>
      <c r="BN88" s="42">
        <v>3</v>
      </c>
      <c r="BO88">
        <v>10</v>
      </c>
      <c r="BP88">
        <v>1</v>
      </c>
      <c r="BQ88">
        <v>1</v>
      </c>
      <c r="BR88">
        <v>8</v>
      </c>
      <c r="BS88" s="41">
        <v>8.247422680412371E-2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10</v>
      </c>
      <c r="DA88">
        <v>2</v>
      </c>
      <c r="DB88">
        <v>0</v>
      </c>
      <c r="DC88">
        <v>2</v>
      </c>
      <c r="DD88">
        <v>1</v>
      </c>
      <c r="DE88">
        <v>1</v>
      </c>
      <c r="DF88">
        <v>0</v>
      </c>
      <c r="DG88">
        <v>7</v>
      </c>
      <c r="DH88">
        <v>1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 s="42">
        <v>-1</v>
      </c>
      <c r="DQ88" s="20">
        <v>-4.8000000000000001E-2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139</v>
      </c>
      <c r="DX88">
        <v>122</v>
      </c>
      <c r="DY88">
        <v>107</v>
      </c>
      <c r="DZ88">
        <v>89</v>
      </c>
      <c r="EA88">
        <v>74</v>
      </c>
      <c r="EB88">
        <v>68</v>
      </c>
      <c r="EC88">
        <v>5.51</v>
      </c>
      <c r="ED88">
        <v>5.66</v>
      </c>
      <c r="EE88">
        <v>2</v>
      </c>
      <c r="EF88">
        <v>10</v>
      </c>
      <c r="EG88" s="41">
        <v>2.7027027027027029E-2</v>
      </c>
      <c r="EH88" s="43">
        <v>0.8529411764705882</v>
      </c>
      <c r="EI88" s="44">
        <v>0.87996820349761529</v>
      </c>
      <c r="EJ88">
        <v>139</v>
      </c>
      <c r="EK88">
        <v>120</v>
      </c>
      <c r="EL88">
        <v>107</v>
      </c>
      <c r="EM88">
        <v>87</v>
      </c>
      <c r="EN88">
        <v>74</v>
      </c>
      <c r="EO88">
        <v>66</v>
      </c>
      <c r="EP88">
        <v>2</v>
      </c>
      <c r="EQ88">
        <v>9</v>
      </c>
      <c r="ER88">
        <v>58</v>
      </c>
      <c r="ES88">
        <v>58</v>
      </c>
      <c r="ET88">
        <v>18</v>
      </c>
      <c r="EU88">
        <v>26</v>
      </c>
      <c r="EV88">
        <v>1</v>
      </c>
      <c r="EW88">
        <v>7</v>
      </c>
      <c r="EX88">
        <v>7</v>
      </c>
      <c r="EY88">
        <v>9</v>
      </c>
      <c r="EZ88">
        <v>-0.4</v>
      </c>
      <c r="FA88">
        <v>-0.1</v>
      </c>
      <c r="FB88">
        <v>-0.5</v>
      </c>
      <c r="FC88" s="20">
        <v>-0.78</v>
      </c>
      <c r="FD88" s="26">
        <v>-5.5714285714285716E-2</v>
      </c>
      <c r="FE88">
        <v>3.7000000000000002E-3</v>
      </c>
      <c r="FF88">
        <v>-0.11</v>
      </c>
      <c r="FG88">
        <v>0.13</v>
      </c>
      <c r="FH88">
        <v>0.01</v>
      </c>
      <c r="FL88" s="42">
        <v>18</v>
      </c>
      <c r="FM88" s="20">
        <v>9</v>
      </c>
      <c r="FN88" s="41">
        <v>0</v>
      </c>
      <c r="FO88" s="20">
        <v>-0.2</v>
      </c>
      <c r="FP88" s="20">
        <v>-9.6000000000000009E-3</v>
      </c>
      <c r="FQ88" s="20">
        <v>108.73489793084293</v>
      </c>
      <c r="FV88" t="s">
        <v>711</v>
      </c>
      <c r="FW88" s="45">
        <v>5000000</v>
      </c>
      <c r="FX88" s="45">
        <v>5000000</v>
      </c>
      <c r="FY88">
        <v>650</v>
      </c>
      <c r="FZ88">
        <v>176</v>
      </c>
      <c r="GA88">
        <v>193</v>
      </c>
      <c r="GB88">
        <v>369</v>
      </c>
      <c r="GC88">
        <v>-42</v>
      </c>
      <c r="GD88">
        <v>122</v>
      </c>
      <c r="GE88">
        <v>1449</v>
      </c>
      <c r="GF88">
        <v>10520</v>
      </c>
      <c r="GG88">
        <v>31</v>
      </c>
      <c r="GH88">
        <v>11.2</v>
      </c>
      <c r="GI88">
        <v>42.2</v>
      </c>
      <c r="GJ88" s="42">
        <v>-0.2</v>
      </c>
    </row>
    <row r="89" spans="1:192" x14ac:dyDescent="0.45">
      <c r="A89" s="40">
        <v>30649</v>
      </c>
      <c r="B89" t="s">
        <v>212</v>
      </c>
      <c r="C89" t="s">
        <v>213</v>
      </c>
      <c r="D89" t="s">
        <v>91</v>
      </c>
      <c r="E89" t="s">
        <v>91</v>
      </c>
      <c r="F89">
        <v>73</v>
      </c>
      <c r="G89">
        <v>213</v>
      </c>
      <c r="H89">
        <v>2003</v>
      </c>
      <c r="I89">
        <v>9</v>
      </c>
      <c r="J89">
        <v>265</v>
      </c>
      <c r="K89" t="s">
        <v>92</v>
      </c>
      <c r="L89">
        <v>2007</v>
      </c>
      <c r="M89">
        <v>34</v>
      </c>
      <c r="N89">
        <v>11</v>
      </c>
      <c r="O89">
        <v>8470854</v>
      </c>
      <c r="P89" t="s">
        <v>1372</v>
      </c>
      <c r="Q89" t="s">
        <v>1373</v>
      </c>
      <c r="R89" t="s">
        <v>1374</v>
      </c>
      <c r="S89" t="s">
        <v>1095</v>
      </c>
      <c r="T89" t="s">
        <v>725</v>
      </c>
      <c r="U89" t="s">
        <v>123</v>
      </c>
      <c r="V89">
        <v>16</v>
      </c>
      <c r="W89">
        <v>0</v>
      </c>
      <c r="X89">
        <v>0</v>
      </c>
      <c r="Y89">
        <v>0</v>
      </c>
      <c r="Z89">
        <v>0</v>
      </c>
      <c r="AA89">
        <v>31</v>
      </c>
      <c r="AB89">
        <v>84</v>
      </c>
      <c r="AC89" s="26">
        <v>0</v>
      </c>
      <c r="AD89" s="20">
        <v>-2.1604696673189823</v>
      </c>
      <c r="AE89" s="20">
        <v>0</v>
      </c>
      <c r="AF89">
        <v>-4</v>
      </c>
      <c r="AG89">
        <v>0.60000000000000009</v>
      </c>
      <c r="AH89">
        <v>19</v>
      </c>
      <c r="AI89">
        <v>210</v>
      </c>
      <c r="AJ89">
        <v>9005</v>
      </c>
      <c r="AK89" s="20">
        <v>150.08333333332999</v>
      </c>
      <c r="AL89">
        <v>150.08000000000001</v>
      </c>
      <c r="AM89">
        <v>150</v>
      </c>
      <c r="AN89" s="26">
        <v>9.3802083333333339</v>
      </c>
      <c r="AO89">
        <v>16.09</v>
      </c>
      <c r="AP89" s="41">
        <v>0</v>
      </c>
      <c r="AQ89">
        <v>25</v>
      </c>
      <c r="AR89">
        <v>25</v>
      </c>
      <c r="AS89">
        <v>25</v>
      </c>
      <c r="AT89">
        <v>23</v>
      </c>
      <c r="AU89">
        <v>23</v>
      </c>
      <c r="AV89">
        <v>14</v>
      </c>
      <c r="AW89">
        <v>14</v>
      </c>
      <c r="AX89">
        <v>7</v>
      </c>
      <c r="AY89">
        <v>0</v>
      </c>
      <c r="AZ89">
        <v>2</v>
      </c>
      <c r="BA89" s="42">
        <v>2</v>
      </c>
      <c r="BB89">
        <v>1.39</v>
      </c>
      <c r="BC89">
        <v>35.714300000000001</v>
      </c>
      <c r="BD89" s="20">
        <v>0</v>
      </c>
      <c r="BE89" s="20">
        <v>25</v>
      </c>
      <c r="BF89" s="20">
        <v>9.9946695095948819</v>
      </c>
      <c r="BG89">
        <v>43</v>
      </c>
      <c r="BH89">
        <v>51</v>
      </c>
      <c r="BI89">
        <v>52</v>
      </c>
      <c r="BJ89" s="41">
        <v>0.45263157894736844</v>
      </c>
      <c r="BK89">
        <v>35</v>
      </c>
      <c r="BL89">
        <v>35</v>
      </c>
      <c r="BM89">
        <v>10</v>
      </c>
      <c r="BN89" s="42">
        <v>25</v>
      </c>
      <c r="BO89">
        <v>9</v>
      </c>
      <c r="BP89">
        <v>0</v>
      </c>
      <c r="BQ89">
        <v>2</v>
      </c>
      <c r="BR89">
        <v>7</v>
      </c>
      <c r="BS89" s="41">
        <v>5.9829059829059832E-2</v>
      </c>
      <c r="BT89">
        <v>2</v>
      </c>
      <c r="BU89">
        <v>4</v>
      </c>
      <c r="BV89" s="41">
        <v>0.33333333333333331</v>
      </c>
      <c r="BW89">
        <v>0</v>
      </c>
      <c r="BX89">
        <v>1</v>
      </c>
      <c r="BY89">
        <v>2</v>
      </c>
      <c r="BZ89">
        <v>0</v>
      </c>
      <c r="CA89">
        <v>0</v>
      </c>
      <c r="CB89">
        <v>3</v>
      </c>
      <c r="CC89">
        <v>1</v>
      </c>
      <c r="CD89">
        <v>2</v>
      </c>
      <c r="CE89">
        <v>0</v>
      </c>
      <c r="CF89">
        <v>0</v>
      </c>
      <c r="CG89">
        <v>1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9</v>
      </c>
      <c r="DA89">
        <v>1</v>
      </c>
      <c r="DB89">
        <v>1</v>
      </c>
      <c r="DC89">
        <v>3</v>
      </c>
      <c r="DD89">
        <v>3</v>
      </c>
      <c r="DE89">
        <v>0</v>
      </c>
      <c r="DF89">
        <v>1</v>
      </c>
      <c r="DG89">
        <v>5</v>
      </c>
      <c r="DH89">
        <v>5</v>
      </c>
      <c r="DI89">
        <v>2</v>
      </c>
      <c r="DJ89">
        <v>5</v>
      </c>
      <c r="DK89">
        <v>2</v>
      </c>
      <c r="DL89">
        <v>3</v>
      </c>
      <c r="DM89">
        <v>5</v>
      </c>
      <c r="DN89">
        <v>2</v>
      </c>
      <c r="DO89">
        <v>3</v>
      </c>
      <c r="DP89" s="42">
        <v>-3</v>
      </c>
      <c r="DQ89" s="20">
        <v>-0.21099999999999999</v>
      </c>
      <c r="DR89">
        <v>2</v>
      </c>
      <c r="DS89">
        <v>3</v>
      </c>
      <c r="DT89">
        <v>0</v>
      </c>
      <c r="DU89">
        <v>0</v>
      </c>
      <c r="DV89">
        <v>0</v>
      </c>
      <c r="DW89">
        <v>136</v>
      </c>
      <c r="DX89">
        <v>149</v>
      </c>
      <c r="DY89">
        <v>110</v>
      </c>
      <c r="DZ89">
        <v>110</v>
      </c>
      <c r="EA89">
        <v>73</v>
      </c>
      <c r="EB89">
        <v>76</v>
      </c>
      <c r="EC89">
        <v>5.55</v>
      </c>
      <c r="ED89">
        <v>6.94</v>
      </c>
      <c r="EE89">
        <v>0</v>
      </c>
      <c r="EF89">
        <v>5</v>
      </c>
      <c r="EG89" s="41">
        <v>0</v>
      </c>
      <c r="EH89" s="43">
        <v>0.93421052631578949</v>
      </c>
      <c r="EI89" s="44">
        <v>0.93421052631578949</v>
      </c>
      <c r="EJ89">
        <v>135</v>
      </c>
      <c r="EK89">
        <v>149</v>
      </c>
      <c r="EL89">
        <v>109</v>
      </c>
      <c r="EM89">
        <v>109</v>
      </c>
      <c r="EN89">
        <v>73</v>
      </c>
      <c r="EO89">
        <v>75</v>
      </c>
      <c r="EP89">
        <v>0</v>
      </c>
      <c r="EQ89">
        <v>5</v>
      </c>
      <c r="ER89">
        <v>57</v>
      </c>
      <c r="ES89">
        <v>78</v>
      </c>
      <c r="ET89">
        <v>20</v>
      </c>
      <c r="EU89">
        <v>30</v>
      </c>
      <c r="EV89">
        <v>0</v>
      </c>
      <c r="EW89">
        <v>4</v>
      </c>
      <c r="EX89">
        <v>15</v>
      </c>
      <c r="EY89">
        <v>11</v>
      </c>
      <c r="EZ89">
        <v>-0.4</v>
      </c>
      <c r="FA89">
        <v>0</v>
      </c>
      <c r="FB89">
        <v>-0.4</v>
      </c>
      <c r="FC89" s="20">
        <v>1.03</v>
      </c>
      <c r="FD89" s="26">
        <v>6.4375000000000002E-2</v>
      </c>
      <c r="FE89">
        <v>5.1000000000000004E-3</v>
      </c>
      <c r="FF89">
        <v>0.28000000000000003</v>
      </c>
      <c r="FG89">
        <v>-0.15</v>
      </c>
      <c r="FH89">
        <v>0.13</v>
      </c>
      <c r="FL89" s="42">
        <v>64</v>
      </c>
      <c r="FM89" s="20">
        <v>18.5</v>
      </c>
      <c r="FN89" s="41">
        <v>0</v>
      </c>
      <c r="FO89" s="20">
        <v>-1.9</v>
      </c>
      <c r="FP89" s="20">
        <v>-4.2200000000000001E-2</v>
      </c>
      <c r="FQ89" s="20">
        <v>113.93923240938166</v>
      </c>
      <c r="FV89" t="s">
        <v>711</v>
      </c>
      <c r="FW89" s="45">
        <v>650000</v>
      </c>
      <c r="FX89" s="45">
        <v>650000</v>
      </c>
      <c r="FY89">
        <v>527</v>
      </c>
      <c r="FZ89">
        <v>24</v>
      </c>
      <c r="GA89">
        <v>45</v>
      </c>
      <c r="GB89">
        <v>69</v>
      </c>
      <c r="GC89">
        <v>-55</v>
      </c>
      <c r="GD89">
        <v>658</v>
      </c>
      <c r="GE89">
        <v>413</v>
      </c>
      <c r="GF89">
        <v>5407</v>
      </c>
      <c r="GG89">
        <v>-5</v>
      </c>
      <c r="GH89">
        <v>2.9</v>
      </c>
      <c r="GI89">
        <v>-2.1</v>
      </c>
      <c r="GJ89" s="42">
        <v>-1.9</v>
      </c>
    </row>
    <row r="90" spans="1:192" x14ac:dyDescent="0.45">
      <c r="A90" s="40">
        <v>35216</v>
      </c>
      <c r="B90" t="s">
        <v>1375</v>
      </c>
      <c r="C90" t="s">
        <v>145</v>
      </c>
      <c r="D90" t="s">
        <v>91</v>
      </c>
      <c r="E90" t="s">
        <v>91</v>
      </c>
      <c r="F90">
        <v>73</v>
      </c>
      <c r="G90">
        <v>198</v>
      </c>
      <c r="H90">
        <v>2014</v>
      </c>
      <c r="I90">
        <v>1</v>
      </c>
      <c r="J90">
        <v>24</v>
      </c>
      <c r="K90" t="s">
        <v>92</v>
      </c>
      <c r="L90">
        <v>2015</v>
      </c>
      <c r="M90">
        <v>21</v>
      </c>
      <c r="N90">
        <v>3</v>
      </c>
      <c r="O90">
        <v>8477955</v>
      </c>
      <c r="P90" t="s">
        <v>1376</v>
      </c>
      <c r="Q90" t="s">
        <v>1377</v>
      </c>
      <c r="R90" t="s">
        <v>1378</v>
      </c>
      <c r="S90" t="s">
        <v>880</v>
      </c>
      <c r="T90" t="s">
        <v>716</v>
      </c>
      <c r="U90" t="s">
        <v>373</v>
      </c>
      <c r="V90">
        <v>68</v>
      </c>
      <c r="W90">
        <v>9</v>
      </c>
      <c r="X90">
        <v>19</v>
      </c>
      <c r="Y90">
        <v>12</v>
      </c>
      <c r="Z90">
        <v>28</v>
      </c>
      <c r="AA90">
        <v>9</v>
      </c>
      <c r="AB90">
        <v>50</v>
      </c>
      <c r="AC90" s="26">
        <v>0.41176470588235292</v>
      </c>
      <c r="AD90" s="20">
        <v>10.653061224489797</v>
      </c>
      <c r="AE90" s="20">
        <v>10.029</v>
      </c>
      <c r="AF90">
        <v>11</v>
      </c>
      <c r="AG90">
        <v>-0.60000000000000009</v>
      </c>
      <c r="AH90">
        <v>30</v>
      </c>
      <c r="AI90">
        <v>1345</v>
      </c>
      <c r="AJ90">
        <v>54081</v>
      </c>
      <c r="AK90" s="20">
        <v>901.35</v>
      </c>
      <c r="AL90">
        <v>901.18</v>
      </c>
      <c r="AM90">
        <v>901</v>
      </c>
      <c r="AN90" s="26">
        <v>13.25514705882353</v>
      </c>
      <c r="AO90">
        <v>22.2</v>
      </c>
      <c r="AP90" s="41">
        <v>0.82352941176470584</v>
      </c>
      <c r="AQ90">
        <v>212</v>
      </c>
      <c r="AR90">
        <v>212</v>
      </c>
      <c r="AS90">
        <v>212</v>
      </c>
      <c r="AT90">
        <v>168</v>
      </c>
      <c r="AU90">
        <v>168</v>
      </c>
      <c r="AV90">
        <v>143</v>
      </c>
      <c r="AW90">
        <v>109</v>
      </c>
      <c r="AX90">
        <v>40</v>
      </c>
      <c r="AY90">
        <v>9</v>
      </c>
      <c r="AZ90">
        <v>15</v>
      </c>
      <c r="BA90" s="42">
        <v>24</v>
      </c>
      <c r="BB90">
        <v>10.07</v>
      </c>
      <c r="BC90">
        <v>34.804200000000002</v>
      </c>
      <c r="BD90" s="20">
        <v>292.8</v>
      </c>
      <c r="BE90" s="20">
        <v>504.8</v>
      </c>
      <c r="BF90" s="20">
        <v>33.609267848820437</v>
      </c>
      <c r="BG90">
        <v>273</v>
      </c>
      <c r="BH90">
        <v>334</v>
      </c>
      <c r="BI90">
        <v>274</v>
      </c>
      <c r="BJ90" s="41">
        <v>0.4990859232175503</v>
      </c>
      <c r="BK90">
        <v>43</v>
      </c>
      <c r="BL90">
        <v>43</v>
      </c>
      <c r="BM90">
        <v>57</v>
      </c>
      <c r="BN90" s="42">
        <v>-14</v>
      </c>
      <c r="BO90">
        <v>25</v>
      </c>
      <c r="BP90">
        <v>28</v>
      </c>
      <c r="BQ90">
        <v>39</v>
      </c>
      <c r="BR90">
        <v>32</v>
      </c>
      <c r="BS90" s="41">
        <v>4.6715328467153282E-2</v>
      </c>
      <c r="BT90">
        <v>212</v>
      </c>
      <c r="BU90">
        <v>338</v>
      </c>
      <c r="BV90" s="41">
        <v>0.38545454545454544</v>
      </c>
      <c r="BW90">
        <v>52</v>
      </c>
      <c r="BX90">
        <v>78</v>
      </c>
      <c r="BY90">
        <v>104</v>
      </c>
      <c r="BZ90">
        <v>164</v>
      </c>
      <c r="CA90">
        <v>56</v>
      </c>
      <c r="CB90">
        <v>96</v>
      </c>
      <c r="CC90">
        <v>49</v>
      </c>
      <c r="CD90">
        <v>86</v>
      </c>
      <c r="CE90">
        <v>84</v>
      </c>
      <c r="CF90">
        <v>133</v>
      </c>
      <c r="CG90">
        <v>136</v>
      </c>
      <c r="CH90">
        <v>206</v>
      </c>
      <c r="CI90">
        <v>0</v>
      </c>
      <c r="CJ90">
        <v>1</v>
      </c>
      <c r="CK90">
        <v>1</v>
      </c>
      <c r="CL90">
        <v>4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2</v>
      </c>
      <c r="CT90">
        <v>3</v>
      </c>
      <c r="CU90">
        <v>0</v>
      </c>
      <c r="CV90">
        <v>3</v>
      </c>
      <c r="CW90">
        <v>0</v>
      </c>
      <c r="CX90">
        <v>3</v>
      </c>
      <c r="CY90">
        <v>3</v>
      </c>
      <c r="CZ90">
        <v>19</v>
      </c>
      <c r="DA90">
        <v>13</v>
      </c>
      <c r="DB90">
        <v>1</v>
      </c>
      <c r="DC90">
        <v>19</v>
      </c>
      <c r="DD90">
        <v>31</v>
      </c>
      <c r="DE90">
        <v>12</v>
      </c>
      <c r="DF90">
        <v>0</v>
      </c>
      <c r="DG90">
        <v>67</v>
      </c>
      <c r="DH90">
        <v>12</v>
      </c>
      <c r="DI90">
        <v>13</v>
      </c>
      <c r="DJ90">
        <v>11</v>
      </c>
      <c r="DK90">
        <v>9</v>
      </c>
      <c r="DL90">
        <v>2</v>
      </c>
      <c r="DM90">
        <v>15</v>
      </c>
      <c r="DN90">
        <v>13</v>
      </c>
      <c r="DO90">
        <v>2</v>
      </c>
      <c r="DP90" s="42">
        <v>1</v>
      </c>
      <c r="DQ90" s="20">
        <v>5.1180000000000003</v>
      </c>
      <c r="DR90">
        <v>10</v>
      </c>
      <c r="DS90">
        <v>2</v>
      </c>
      <c r="DT90">
        <v>0</v>
      </c>
      <c r="DU90">
        <v>0</v>
      </c>
      <c r="DV90">
        <v>0</v>
      </c>
      <c r="DW90">
        <v>858</v>
      </c>
      <c r="DX90">
        <v>879</v>
      </c>
      <c r="DY90">
        <v>661</v>
      </c>
      <c r="DZ90">
        <v>653</v>
      </c>
      <c r="EA90">
        <v>496</v>
      </c>
      <c r="EB90">
        <v>477</v>
      </c>
      <c r="EC90">
        <v>36.14</v>
      </c>
      <c r="ED90">
        <v>34.97</v>
      </c>
      <c r="EE90">
        <v>34</v>
      </c>
      <c r="EF90">
        <v>24</v>
      </c>
      <c r="EG90" s="41">
        <v>6.8548387096774188E-2</v>
      </c>
      <c r="EH90" s="43">
        <v>0.94968553459119498</v>
      </c>
      <c r="EI90" s="44">
        <v>1.0182339216879692</v>
      </c>
      <c r="EJ90">
        <v>859</v>
      </c>
      <c r="EK90">
        <v>879</v>
      </c>
      <c r="EL90">
        <v>662</v>
      </c>
      <c r="EM90">
        <v>653</v>
      </c>
      <c r="EN90">
        <v>497</v>
      </c>
      <c r="EO90">
        <v>477</v>
      </c>
      <c r="EP90">
        <v>34</v>
      </c>
      <c r="EQ90">
        <v>24</v>
      </c>
      <c r="ER90">
        <v>376</v>
      </c>
      <c r="ES90">
        <v>385</v>
      </c>
      <c r="ET90">
        <v>134</v>
      </c>
      <c r="EU90">
        <v>137</v>
      </c>
      <c r="EV90">
        <v>15</v>
      </c>
      <c r="EW90">
        <v>16</v>
      </c>
      <c r="EX90">
        <v>55</v>
      </c>
      <c r="EY90">
        <v>62</v>
      </c>
      <c r="EZ90">
        <v>1.3</v>
      </c>
      <c r="FA90">
        <v>1.4</v>
      </c>
      <c r="FB90">
        <v>2.6</v>
      </c>
      <c r="FC90" s="20">
        <v>29.61</v>
      </c>
      <c r="FD90" s="26">
        <v>0.43544117647058822</v>
      </c>
      <c r="FE90">
        <v>2.9577</v>
      </c>
      <c r="FF90">
        <v>0.09</v>
      </c>
      <c r="FG90">
        <v>-7.0000000000000007E-2</v>
      </c>
      <c r="FH90">
        <v>0.02</v>
      </c>
      <c r="FI90">
        <v>1</v>
      </c>
      <c r="FJ90">
        <v>0</v>
      </c>
      <c r="FK90">
        <v>0</v>
      </c>
      <c r="FL90" s="42">
        <v>107</v>
      </c>
      <c r="FM90" s="20">
        <v>8.1999999999999993</v>
      </c>
      <c r="FN90" s="41">
        <v>4.5987038899999999E-2</v>
      </c>
      <c r="FO90" s="20">
        <v>25</v>
      </c>
      <c r="FP90" s="20">
        <v>29.023600000000002</v>
      </c>
      <c r="FQ90" s="20">
        <v>115.64837213431279</v>
      </c>
      <c r="FR90">
        <v>10</v>
      </c>
      <c r="FS90" t="s">
        <v>111</v>
      </c>
      <c r="FT90">
        <v>276</v>
      </c>
      <c r="FV90" t="s">
        <v>751</v>
      </c>
      <c r="FW90" s="45">
        <v>832500</v>
      </c>
      <c r="FX90" s="45">
        <v>894167</v>
      </c>
      <c r="FY90">
        <v>166</v>
      </c>
      <c r="FZ90">
        <v>19</v>
      </c>
      <c r="GA90">
        <v>34</v>
      </c>
      <c r="GB90">
        <v>53</v>
      </c>
      <c r="GC90">
        <v>4</v>
      </c>
      <c r="GD90">
        <v>66</v>
      </c>
      <c r="GE90">
        <v>293</v>
      </c>
      <c r="GF90">
        <v>2103</v>
      </c>
      <c r="GG90">
        <v>1.8</v>
      </c>
      <c r="GH90">
        <v>2.7</v>
      </c>
      <c r="GI90">
        <v>4.5</v>
      </c>
      <c r="GJ90" s="42">
        <v>25</v>
      </c>
    </row>
    <row r="91" spans="1:192" x14ac:dyDescent="0.45">
      <c r="A91" s="40">
        <v>30152</v>
      </c>
      <c r="B91" t="s">
        <v>1379</v>
      </c>
      <c r="C91" t="s">
        <v>126</v>
      </c>
      <c r="D91" t="s">
        <v>91</v>
      </c>
      <c r="E91" t="s">
        <v>91</v>
      </c>
      <c r="F91">
        <v>73</v>
      </c>
      <c r="G91">
        <v>197</v>
      </c>
      <c r="H91">
        <v>2000</v>
      </c>
      <c r="I91">
        <v>2</v>
      </c>
      <c r="J91">
        <v>55</v>
      </c>
      <c r="K91" t="s">
        <v>92</v>
      </c>
      <c r="L91">
        <v>2003</v>
      </c>
      <c r="M91">
        <v>35</v>
      </c>
      <c r="N91">
        <v>14</v>
      </c>
      <c r="O91">
        <v>8468535</v>
      </c>
      <c r="P91" t="s">
        <v>1380</v>
      </c>
      <c r="Q91" t="s">
        <v>1381</v>
      </c>
      <c r="R91" t="s">
        <v>1382</v>
      </c>
      <c r="S91" t="s">
        <v>1383</v>
      </c>
      <c r="T91" t="s">
        <v>716</v>
      </c>
      <c r="U91" t="s">
        <v>102</v>
      </c>
      <c r="V91">
        <v>64</v>
      </c>
      <c r="W91">
        <v>8</v>
      </c>
      <c r="X91">
        <v>8</v>
      </c>
      <c r="Y91">
        <v>4</v>
      </c>
      <c r="Z91">
        <v>16</v>
      </c>
      <c r="AA91">
        <v>15</v>
      </c>
      <c r="AB91">
        <v>53</v>
      </c>
      <c r="AC91" s="26">
        <v>0.25</v>
      </c>
      <c r="AD91" s="20">
        <v>-16.521384928716905</v>
      </c>
      <c r="AE91" s="20">
        <v>6.3570000000000002</v>
      </c>
      <c r="AF91">
        <v>-5</v>
      </c>
      <c r="AG91">
        <v>-6.5</v>
      </c>
      <c r="AH91">
        <v>34</v>
      </c>
      <c r="AI91">
        <v>1363</v>
      </c>
      <c r="AJ91">
        <v>52799</v>
      </c>
      <c r="AK91" s="20">
        <v>879.98333333333005</v>
      </c>
      <c r="AL91">
        <v>880.23</v>
      </c>
      <c r="AM91">
        <v>880</v>
      </c>
      <c r="AN91" s="26">
        <v>13.749739583333334</v>
      </c>
      <c r="AO91">
        <v>22.95</v>
      </c>
      <c r="AP91" s="41">
        <v>0.48484848484848486</v>
      </c>
      <c r="AQ91">
        <v>141</v>
      </c>
      <c r="AR91">
        <v>141</v>
      </c>
      <c r="AS91">
        <v>141</v>
      </c>
      <c r="AT91">
        <v>115</v>
      </c>
      <c r="AU91">
        <v>115</v>
      </c>
      <c r="AV91">
        <v>91</v>
      </c>
      <c r="AW91">
        <v>79</v>
      </c>
      <c r="AX91">
        <v>42</v>
      </c>
      <c r="AY91">
        <v>8</v>
      </c>
      <c r="AZ91">
        <v>13</v>
      </c>
      <c r="BA91" s="42">
        <v>21</v>
      </c>
      <c r="BB91">
        <v>9.9700000000000006</v>
      </c>
      <c r="BC91">
        <v>29.4176</v>
      </c>
      <c r="BD91" s="20">
        <v>63.4</v>
      </c>
      <c r="BE91" s="20">
        <v>204.4</v>
      </c>
      <c r="BF91" s="20">
        <v>13.932722129443441</v>
      </c>
      <c r="BG91">
        <v>344</v>
      </c>
      <c r="BH91">
        <v>258</v>
      </c>
      <c r="BI91">
        <v>524</v>
      </c>
      <c r="BJ91" s="41">
        <v>0.39631336405529954</v>
      </c>
      <c r="BK91">
        <v>38</v>
      </c>
      <c r="BL91">
        <v>38</v>
      </c>
      <c r="BM91">
        <v>53</v>
      </c>
      <c r="BN91" s="42">
        <v>-15</v>
      </c>
      <c r="BO91">
        <v>24</v>
      </c>
      <c r="BP91">
        <v>17</v>
      </c>
      <c r="BQ91">
        <v>14</v>
      </c>
      <c r="BR91">
        <v>40</v>
      </c>
      <c r="BS91" s="41">
        <v>5.5325034578146609E-2</v>
      </c>
      <c r="BT91">
        <v>609</v>
      </c>
      <c r="BU91">
        <v>406</v>
      </c>
      <c r="BV91" s="41">
        <v>0.6</v>
      </c>
      <c r="BW91">
        <v>285</v>
      </c>
      <c r="BX91">
        <v>202</v>
      </c>
      <c r="BY91">
        <v>143</v>
      </c>
      <c r="BZ91">
        <v>88</v>
      </c>
      <c r="CA91">
        <v>181</v>
      </c>
      <c r="CB91">
        <v>116</v>
      </c>
      <c r="CC91">
        <v>200</v>
      </c>
      <c r="CD91">
        <v>141</v>
      </c>
      <c r="CE91">
        <v>211</v>
      </c>
      <c r="CF91">
        <v>136</v>
      </c>
      <c r="CG91">
        <v>339</v>
      </c>
      <c r="CH91">
        <v>225</v>
      </c>
      <c r="CI91">
        <v>0</v>
      </c>
      <c r="CJ91">
        <v>0</v>
      </c>
      <c r="CK91">
        <v>1</v>
      </c>
      <c r="CL91">
        <v>2</v>
      </c>
      <c r="CM91">
        <v>1</v>
      </c>
      <c r="CN91">
        <v>0</v>
      </c>
      <c r="CO91">
        <v>0</v>
      </c>
      <c r="CP91">
        <v>0</v>
      </c>
      <c r="CQ91">
        <v>2</v>
      </c>
      <c r="CR91">
        <v>1</v>
      </c>
      <c r="CS91">
        <v>0</v>
      </c>
      <c r="CT91">
        <v>0</v>
      </c>
      <c r="CU91">
        <v>0</v>
      </c>
      <c r="CV91">
        <v>5</v>
      </c>
      <c r="CW91">
        <v>0</v>
      </c>
      <c r="CX91">
        <v>0</v>
      </c>
      <c r="CY91">
        <v>2</v>
      </c>
      <c r="CZ91">
        <v>22</v>
      </c>
      <c r="DA91">
        <v>6</v>
      </c>
      <c r="DB91">
        <v>3</v>
      </c>
      <c r="DC91">
        <v>7</v>
      </c>
      <c r="DD91">
        <v>7</v>
      </c>
      <c r="DE91">
        <v>11</v>
      </c>
      <c r="DF91">
        <v>0</v>
      </c>
      <c r="DG91">
        <v>57</v>
      </c>
      <c r="DH91">
        <v>17</v>
      </c>
      <c r="DI91">
        <v>15</v>
      </c>
      <c r="DJ91">
        <v>17</v>
      </c>
      <c r="DK91">
        <v>17</v>
      </c>
      <c r="DL91">
        <v>0</v>
      </c>
      <c r="DM91">
        <v>14</v>
      </c>
      <c r="DN91">
        <v>14</v>
      </c>
      <c r="DO91">
        <v>0</v>
      </c>
      <c r="DP91" s="42">
        <v>-2</v>
      </c>
      <c r="DQ91" s="20">
        <v>-2.7640000000000002</v>
      </c>
      <c r="DR91">
        <v>17</v>
      </c>
      <c r="DS91">
        <v>0</v>
      </c>
      <c r="DT91">
        <v>0</v>
      </c>
      <c r="DU91">
        <v>0</v>
      </c>
      <c r="DV91">
        <v>0</v>
      </c>
      <c r="DW91">
        <v>806</v>
      </c>
      <c r="DX91">
        <v>909</v>
      </c>
      <c r="DY91">
        <v>603</v>
      </c>
      <c r="DZ91">
        <v>683</v>
      </c>
      <c r="EA91">
        <v>437</v>
      </c>
      <c r="EB91">
        <v>475</v>
      </c>
      <c r="EC91">
        <v>40.950000000000003</v>
      </c>
      <c r="ED91">
        <v>44.36</v>
      </c>
      <c r="EE91">
        <v>33</v>
      </c>
      <c r="EF91">
        <v>38</v>
      </c>
      <c r="EG91" s="41">
        <v>7.5514874141876437E-2</v>
      </c>
      <c r="EH91" s="43">
        <v>0.92</v>
      </c>
      <c r="EI91" s="44">
        <v>0.99551487414187645</v>
      </c>
      <c r="EJ91">
        <v>801</v>
      </c>
      <c r="EK91">
        <v>907</v>
      </c>
      <c r="EL91">
        <v>598</v>
      </c>
      <c r="EM91">
        <v>682</v>
      </c>
      <c r="EN91">
        <v>435</v>
      </c>
      <c r="EO91">
        <v>474</v>
      </c>
      <c r="EP91">
        <v>33</v>
      </c>
      <c r="EQ91">
        <v>37</v>
      </c>
      <c r="ER91">
        <v>369</v>
      </c>
      <c r="ES91">
        <v>438</v>
      </c>
      <c r="ET91">
        <v>153</v>
      </c>
      <c r="EU91">
        <v>172</v>
      </c>
      <c r="EV91">
        <v>22</v>
      </c>
      <c r="EW91">
        <v>21</v>
      </c>
      <c r="EX91">
        <v>70</v>
      </c>
      <c r="EY91">
        <v>68</v>
      </c>
      <c r="EZ91">
        <v>0</v>
      </c>
      <c r="FA91">
        <v>0.8</v>
      </c>
      <c r="FB91">
        <v>0.8</v>
      </c>
      <c r="FC91" s="20">
        <v>14.9</v>
      </c>
      <c r="FD91" s="26">
        <v>0.23281250000000001</v>
      </c>
      <c r="FE91">
        <v>2.2563</v>
      </c>
      <c r="FF91">
        <v>0.4</v>
      </c>
      <c r="FG91">
        <v>-0.51</v>
      </c>
      <c r="FH91">
        <v>-0.12</v>
      </c>
      <c r="FI91">
        <v>2</v>
      </c>
      <c r="FJ91">
        <v>1</v>
      </c>
      <c r="FK91">
        <v>1</v>
      </c>
      <c r="FL91" s="42">
        <v>112</v>
      </c>
      <c r="FM91" s="20">
        <v>3.0588235294117645</v>
      </c>
      <c r="FN91" s="41">
        <v>4.5964125600000003E-2</v>
      </c>
      <c r="FO91" s="20">
        <v>12.6</v>
      </c>
      <c r="FP91" s="20">
        <v>15.4472</v>
      </c>
      <c r="FQ91" s="20">
        <v>116.90126444224805</v>
      </c>
      <c r="FU91" t="s">
        <v>731</v>
      </c>
      <c r="FV91" t="s">
        <v>711</v>
      </c>
      <c r="FW91" s="45">
        <v>1750000</v>
      </c>
      <c r="FX91" s="45">
        <v>1750000</v>
      </c>
      <c r="FY91">
        <v>1046</v>
      </c>
      <c r="FZ91">
        <v>228</v>
      </c>
      <c r="GA91">
        <v>287</v>
      </c>
      <c r="GB91">
        <v>515</v>
      </c>
      <c r="GC91">
        <v>-49</v>
      </c>
      <c r="GD91">
        <v>622</v>
      </c>
      <c r="GE91">
        <v>1836</v>
      </c>
      <c r="GF91">
        <v>17608</v>
      </c>
      <c r="GG91">
        <v>30.5</v>
      </c>
      <c r="GH91">
        <v>16.600000000000001</v>
      </c>
      <c r="GI91">
        <v>47.1</v>
      </c>
      <c r="GJ91" s="42">
        <v>12.6</v>
      </c>
    </row>
    <row r="92" spans="1:192" x14ac:dyDescent="0.45">
      <c r="A92" s="40">
        <v>31010</v>
      </c>
      <c r="B92" t="s">
        <v>522</v>
      </c>
      <c r="C92" t="s">
        <v>282</v>
      </c>
      <c r="D92" t="s">
        <v>107</v>
      </c>
      <c r="E92" t="s">
        <v>107</v>
      </c>
      <c r="F92">
        <v>72</v>
      </c>
      <c r="G92">
        <v>212</v>
      </c>
      <c r="H92">
        <v>2004</v>
      </c>
      <c r="I92">
        <v>2</v>
      </c>
      <c r="J92">
        <v>53</v>
      </c>
      <c r="K92" t="s">
        <v>92</v>
      </c>
      <c r="L92">
        <v>2006</v>
      </c>
      <c r="M92">
        <v>33</v>
      </c>
      <c r="N92">
        <v>10</v>
      </c>
      <c r="O92">
        <v>8471266</v>
      </c>
      <c r="P92" t="s">
        <v>1384</v>
      </c>
      <c r="Q92" t="s">
        <v>1385</v>
      </c>
      <c r="R92" t="s">
        <v>1386</v>
      </c>
      <c r="S92" t="s">
        <v>774</v>
      </c>
      <c r="T92" t="s">
        <v>725</v>
      </c>
      <c r="U92" t="s">
        <v>298</v>
      </c>
      <c r="V92">
        <v>28</v>
      </c>
      <c r="W92">
        <v>4</v>
      </c>
      <c r="X92">
        <v>1</v>
      </c>
      <c r="Y92">
        <v>1</v>
      </c>
      <c r="Z92">
        <v>5</v>
      </c>
      <c r="AA92">
        <v>20</v>
      </c>
      <c r="AB92">
        <v>58</v>
      </c>
      <c r="AC92" s="26">
        <v>0.17857142857142858</v>
      </c>
      <c r="AD92" s="20">
        <v>-7.8844621513944215</v>
      </c>
      <c r="AE92" s="20">
        <v>2.2930000000000001</v>
      </c>
      <c r="AF92">
        <v>-5</v>
      </c>
      <c r="AG92">
        <v>-3.6</v>
      </c>
      <c r="AH92">
        <v>10</v>
      </c>
      <c r="AI92">
        <v>292</v>
      </c>
      <c r="AJ92">
        <v>11711</v>
      </c>
      <c r="AK92" s="20">
        <v>195.18333333333001</v>
      </c>
      <c r="AL92">
        <v>195.18</v>
      </c>
      <c r="AM92">
        <v>195</v>
      </c>
      <c r="AN92" s="26">
        <v>6.9708333333333332</v>
      </c>
      <c r="AO92">
        <v>11.93</v>
      </c>
      <c r="AP92" s="41">
        <v>1</v>
      </c>
      <c r="AQ92">
        <v>49</v>
      </c>
      <c r="AR92">
        <v>49</v>
      </c>
      <c r="AS92">
        <v>49</v>
      </c>
      <c r="AT92">
        <v>41</v>
      </c>
      <c r="AU92">
        <v>41</v>
      </c>
      <c r="AV92">
        <v>33</v>
      </c>
      <c r="AW92">
        <v>24</v>
      </c>
      <c r="AX92">
        <v>14</v>
      </c>
      <c r="AY92">
        <v>1</v>
      </c>
      <c r="AZ92">
        <v>1</v>
      </c>
      <c r="BA92" s="42">
        <v>2</v>
      </c>
      <c r="BB92">
        <v>2.2400000000000002</v>
      </c>
      <c r="BC92">
        <v>34.121200000000002</v>
      </c>
      <c r="BD92" s="20">
        <v>2</v>
      </c>
      <c r="BE92" s="20">
        <v>51</v>
      </c>
      <c r="BF92" s="20">
        <v>15.67783584383646</v>
      </c>
      <c r="BG92">
        <v>66</v>
      </c>
      <c r="BH92">
        <v>54</v>
      </c>
      <c r="BI92">
        <v>45</v>
      </c>
      <c r="BJ92" s="41">
        <v>0.59459459459459463</v>
      </c>
      <c r="BK92">
        <v>23</v>
      </c>
      <c r="BL92">
        <v>23</v>
      </c>
      <c r="BM92">
        <v>17</v>
      </c>
      <c r="BN92" s="42">
        <v>6</v>
      </c>
      <c r="BO92">
        <v>8</v>
      </c>
      <c r="BP92">
        <v>9</v>
      </c>
      <c r="BQ92">
        <v>0</v>
      </c>
      <c r="BR92">
        <v>7</v>
      </c>
      <c r="BS92" s="41">
        <v>4.4585987261146494E-2</v>
      </c>
      <c r="BT92">
        <v>4</v>
      </c>
      <c r="BU92">
        <v>6</v>
      </c>
      <c r="BV92" s="41">
        <v>0.4</v>
      </c>
      <c r="BW92">
        <v>3</v>
      </c>
      <c r="BX92">
        <v>0</v>
      </c>
      <c r="BY92">
        <v>1</v>
      </c>
      <c r="BZ92">
        <v>1</v>
      </c>
      <c r="CA92">
        <v>0</v>
      </c>
      <c r="CB92">
        <v>5</v>
      </c>
      <c r="CC92">
        <v>1</v>
      </c>
      <c r="CD92">
        <v>3</v>
      </c>
      <c r="CE92">
        <v>2</v>
      </c>
      <c r="CF92">
        <v>0</v>
      </c>
      <c r="CG92">
        <v>3</v>
      </c>
      <c r="CH92">
        <v>5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2</v>
      </c>
      <c r="CW92">
        <v>0</v>
      </c>
      <c r="CX92">
        <v>1</v>
      </c>
      <c r="CY92">
        <v>2</v>
      </c>
      <c r="CZ92">
        <v>5</v>
      </c>
      <c r="DA92">
        <v>3</v>
      </c>
      <c r="DB92">
        <v>0</v>
      </c>
      <c r="DC92">
        <v>3</v>
      </c>
      <c r="DD92">
        <v>7</v>
      </c>
      <c r="DE92">
        <v>6</v>
      </c>
      <c r="DF92">
        <v>1</v>
      </c>
      <c r="DG92">
        <v>13</v>
      </c>
      <c r="DH92">
        <v>5</v>
      </c>
      <c r="DI92">
        <v>1</v>
      </c>
      <c r="DJ92">
        <v>5</v>
      </c>
      <c r="DK92">
        <v>5</v>
      </c>
      <c r="DL92">
        <v>0</v>
      </c>
      <c r="DM92">
        <v>1</v>
      </c>
      <c r="DN92">
        <v>1</v>
      </c>
      <c r="DO92">
        <v>0</v>
      </c>
      <c r="DP92" s="42">
        <v>-4</v>
      </c>
      <c r="DQ92" s="20">
        <v>-2.1960000000000002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135</v>
      </c>
      <c r="DX92">
        <v>200</v>
      </c>
      <c r="DY92">
        <v>108</v>
      </c>
      <c r="DZ92">
        <v>150</v>
      </c>
      <c r="EA92">
        <v>82</v>
      </c>
      <c r="EB92">
        <v>103</v>
      </c>
      <c r="EC92">
        <v>5.77</v>
      </c>
      <c r="ED92">
        <v>9.09</v>
      </c>
      <c r="EE92">
        <v>5</v>
      </c>
      <c r="EF92">
        <v>9</v>
      </c>
      <c r="EG92" s="41">
        <v>6.097560975609756E-2</v>
      </c>
      <c r="EH92" s="43">
        <v>0.91262135922330101</v>
      </c>
      <c r="EI92" s="44">
        <v>0.97359696897939862</v>
      </c>
      <c r="EJ92">
        <v>135</v>
      </c>
      <c r="EK92">
        <v>199</v>
      </c>
      <c r="EL92">
        <v>108</v>
      </c>
      <c r="EM92">
        <v>149</v>
      </c>
      <c r="EN92">
        <v>81</v>
      </c>
      <c r="EO92">
        <v>103</v>
      </c>
      <c r="EP92">
        <v>5</v>
      </c>
      <c r="EQ92">
        <v>9</v>
      </c>
      <c r="ER92">
        <v>60</v>
      </c>
      <c r="ES92">
        <v>106</v>
      </c>
      <c r="ET92">
        <v>24</v>
      </c>
      <c r="EU92">
        <v>48</v>
      </c>
      <c r="EV92">
        <v>3</v>
      </c>
      <c r="EW92">
        <v>6</v>
      </c>
      <c r="EX92">
        <v>20</v>
      </c>
      <c r="EY92">
        <v>10</v>
      </c>
      <c r="EZ92">
        <v>0.4</v>
      </c>
      <c r="FA92">
        <v>0</v>
      </c>
      <c r="FB92">
        <v>0.4</v>
      </c>
      <c r="FC92" s="20">
        <v>2.06</v>
      </c>
      <c r="FD92" s="26">
        <v>7.3571428571428579E-2</v>
      </c>
      <c r="FE92">
        <v>0.90510000000000002</v>
      </c>
      <c r="FF92">
        <v>0.12</v>
      </c>
      <c r="FG92">
        <v>-0.06</v>
      </c>
      <c r="FH92">
        <v>0.06</v>
      </c>
      <c r="FL92" s="42">
        <v>40</v>
      </c>
      <c r="FM92" s="20">
        <v>4.5999999999999996</v>
      </c>
      <c r="FN92" s="41">
        <v>5.6318681299999999E-2</v>
      </c>
      <c r="FO92" s="20">
        <v>4</v>
      </c>
      <c r="FP92" s="20">
        <v>4.5608000000000004</v>
      </c>
      <c r="FQ92" s="20">
        <v>102.98186289578851</v>
      </c>
      <c r="FR92">
        <v>4</v>
      </c>
      <c r="FS92" t="s">
        <v>160</v>
      </c>
      <c r="FT92">
        <v>195</v>
      </c>
      <c r="FV92" t="s">
        <v>711</v>
      </c>
      <c r="FW92" s="45">
        <v>700000</v>
      </c>
      <c r="FX92" s="45">
        <v>700000</v>
      </c>
      <c r="FY92">
        <v>530</v>
      </c>
      <c r="FZ92">
        <v>124</v>
      </c>
      <c r="GA92">
        <v>112</v>
      </c>
      <c r="GB92">
        <v>236</v>
      </c>
      <c r="GC92">
        <v>-31</v>
      </c>
      <c r="GD92">
        <v>216</v>
      </c>
      <c r="GE92">
        <v>1378</v>
      </c>
      <c r="GF92">
        <v>7795</v>
      </c>
      <c r="GG92">
        <v>17</v>
      </c>
      <c r="GH92">
        <v>7.5</v>
      </c>
      <c r="GI92">
        <v>24.5</v>
      </c>
      <c r="GJ92" s="42">
        <v>4</v>
      </c>
    </row>
    <row r="93" spans="1:192" x14ac:dyDescent="0.45">
      <c r="A93" s="40">
        <v>34429</v>
      </c>
      <c r="B93" t="s">
        <v>1387</v>
      </c>
      <c r="D93" t="s">
        <v>132</v>
      </c>
      <c r="E93" t="s">
        <v>132</v>
      </c>
      <c r="F93">
        <v>70</v>
      </c>
      <c r="G93">
        <v>185</v>
      </c>
      <c r="H93">
        <v>2012</v>
      </c>
      <c r="I93">
        <v>6</v>
      </c>
      <c r="J93">
        <v>158</v>
      </c>
      <c r="K93" t="s">
        <v>202</v>
      </c>
      <c r="L93">
        <v>2015</v>
      </c>
      <c r="M93">
        <v>23</v>
      </c>
      <c r="N93">
        <v>3</v>
      </c>
      <c r="O93">
        <v>8477006</v>
      </c>
      <c r="P93" t="s">
        <v>1388</v>
      </c>
      <c r="Q93" t="s">
        <v>1389</v>
      </c>
      <c r="R93" t="s">
        <v>1390</v>
      </c>
      <c r="S93" t="s">
        <v>1391</v>
      </c>
      <c r="T93" t="s">
        <v>716</v>
      </c>
      <c r="U93" t="s">
        <v>30</v>
      </c>
      <c r="V93">
        <v>1</v>
      </c>
      <c r="W93">
        <v>0</v>
      </c>
      <c r="X93">
        <v>0</v>
      </c>
      <c r="Y93">
        <v>0</v>
      </c>
      <c r="Z93">
        <v>0</v>
      </c>
      <c r="AA93">
        <v>31</v>
      </c>
      <c r="AB93">
        <v>76</v>
      </c>
      <c r="AC93" s="26">
        <v>0</v>
      </c>
      <c r="AD93" s="20">
        <v>-0.125</v>
      </c>
      <c r="AE93" s="20">
        <v>0</v>
      </c>
      <c r="AF93">
        <v>1</v>
      </c>
      <c r="AG93">
        <v>-0.4</v>
      </c>
      <c r="AH93">
        <v>4</v>
      </c>
      <c r="AI93">
        <v>9</v>
      </c>
      <c r="AJ93">
        <v>323</v>
      </c>
      <c r="AK93" s="20">
        <v>5.3833333333333</v>
      </c>
      <c r="AL93">
        <v>5.38</v>
      </c>
      <c r="AM93">
        <v>5</v>
      </c>
      <c r="AN93" s="26">
        <v>5.3833333333333337</v>
      </c>
      <c r="AO93">
        <v>8.9499999999999993</v>
      </c>
      <c r="AP93" s="41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42">
        <v>0</v>
      </c>
      <c r="BB93">
        <v>0</v>
      </c>
      <c r="BC93">
        <v>0</v>
      </c>
      <c r="BD93" s="20">
        <v>0</v>
      </c>
      <c r="BE93" s="20">
        <v>0</v>
      </c>
      <c r="BF93" s="20">
        <v>0</v>
      </c>
      <c r="BG93">
        <v>0</v>
      </c>
      <c r="BH93">
        <v>2</v>
      </c>
      <c r="BI93">
        <v>1</v>
      </c>
      <c r="BJ93" s="41">
        <v>0</v>
      </c>
      <c r="BK93">
        <v>0</v>
      </c>
      <c r="BL93">
        <v>0</v>
      </c>
      <c r="BM93">
        <v>0</v>
      </c>
      <c r="BN93" s="42">
        <v>0</v>
      </c>
      <c r="BO93">
        <v>0</v>
      </c>
      <c r="BP93">
        <v>1</v>
      </c>
      <c r="BQ93">
        <v>0</v>
      </c>
      <c r="BR93">
        <v>0</v>
      </c>
      <c r="BS93" s="41">
        <v>0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2</v>
      </c>
      <c r="DI93">
        <v>0</v>
      </c>
      <c r="DJ93">
        <v>2</v>
      </c>
      <c r="DK93">
        <v>2</v>
      </c>
      <c r="DL93">
        <v>0</v>
      </c>
      <c r="DM93">
        <v>0</v>
      </c>
      <c r="DN93">
        <v>0</v>
      </c>
      <c r="DO93">
        <v>0</v>
      </c>
      <c r="DP93" s="42">
        <v>-2</v>
      </c>
      <c r="DQ93" s="20">
        <v>-1.0049999999999999</v>
      </c>
      <c r="DR93">
        <v>2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7</v>
      </c>
      <c r="DY93">
        <v>2</v>
      </c>
      <c r="DZ93">
        <v>7</v>
      </c>
      <c r="EA93">
        <v>2</v>
      </c>
      <c r="EB93">
        <v>7</v>
      </c>
      <c r="EC93">
        <v>0.11</v>
      </c>
      <c r="ED93">
        <v>0.25</v>
      </c>
      <c r="EE93">
        <v>1</v>
      </c>
      <c r="EF93">
        <v>0</v>
      </c>
      <c r="EG93" s="41">
        <v>0.5</v>
      </c>
      <c r="EH93" s="43">
        <v>1</v>
      </c>
      <c r="EI93" s="44">
        <v>1.5</v>
      </c>
      <c r="EJ93">
        <v>2</v>
      </c>
      <c r="EK93">
        <v>7</v>
      </c>
      <c r="EL93">
        <v>2</v>
      </c>
      <c r="EM93">
        <v>7</v>
      </c>
      <c r="EN93">
        <v>2</v>
      </c>
      <c r="EO93">
        <v>7</v>
      </c>
      <c r="EP93">
        <v>1</v>
      </c>
      <c r="EQ93">
        <v>0</v>
      </c>
      <c r="ER93">
        <v>2</v>
      </c>
      <c r="ES93">
        <v>4</v>
      </c>
      <c r="ET93">
        <v>1</v>
      </c>
      <c r="EU93">
        <v>2</v>
      </c>
      <c r="EV93">
        <v>0</v>
      </c>
      <c r="EW93">
        <v>0</v>
      </c>
      <c r="EX93">
        <v>2</v>
      </c>
      <c r="EY93">
        <v>0</v>
      </c>
      <c r="EZ93">
        <v>0</v>
      </c>
      <c r="FA93">
        <v>0</v>
      </c>
      <c r="FB93">
        <v>0</v>
      </c>
      <c r="FC93" s="20">
        <v>-0.35</v>
      </c>
      <c r="FD93" s="26">
        <v>-0.35</v>
      </c>
      <c r="FE93">
        <v>0</v>
      </c>
      <c r="FF93">
        <v>0</v>
      </c>
      <c r="FG93">
        <v>0</v>
      </c>
      <c r="FH93">
        <v>0</v>
      </c>
      <c r="FL93" s="42">
        <v>4</v>
      </c>
      <c r="FM93" s="20">
        <v>0</v>
      </c>
      <c r="FN93" s="41">
        <v>0</v>
      </c>
      <c r="FO93" s="20">
        <v>-0.4</v>
      </c>
      <c r="FP93" s="20">
        <v>-0.20099999999999998</v>
      </c>
      <c r="FQ93" s="20">
        <v>100.37174721189591</v>
      </c>
      <c r="FV93" t="s">
        <v>751</v>
      </c>
      <c r="FW93" s="45">
        <v>892500</v>
      </c>
      <c r="FX93" s="45">
        <v>775833</v>
      </c>
      <c r="FY93">
        <v>9</v>
      </c>
      <c r="FZ93">
        <v>0</v>
      </c>
      <c r="GA93">
        <v>1</v>
      </c>
      <c r="GB93">
        <v>1</v>
      </c>
      <c r="GC93">
        <v>1</v>
      </c>
      <c r="GD93">
        <v>8</v>
      </c>
      <c r="GE93">
        <v>8</v>
      </c>
      <c r="GF93">
        <v>67</v>
      </c>
      <c r="GG93">
        <v>-0.1</v>
      </c>
      <c r="GH93">
        <v>0.1</v>
      </c>
      <c r="GI93">
        <v>0</v>
      </c>
      <c r="GJ93" s="42">
        <v>-0.4</v>
      </c>
    </row>
    <row r="94" spans="1:192" x14ac:dyDescent="0.45">
      <c r="A94" s="40">
        <v>34533</v>
      </c>
      <c r="B94" t="s">
        <v>1396</v>
      </c>
      <c r="C94" t="s">
        <v>145</v>
      </c>
      <c r="D94" t="s">
        <v>91</v>
      </c>
      <c r="E94" t="s">
        <v>91</v>
      </c>
      <c r="F94">
        <v>72</v>
      </c>
      <c r="G94">
        <v>182</v>
      </c>
      <c r="H94">
        <v>2012</v>
      </c>
      <c r="I94">
        <v>6</v>
      </c>
      <c r="J94">
        <v>162</v>
      </c>
      <c r="K94" t="s">
        <v>92</v>
      </c>
      <c r="L94">
        <v>2015</v>
      </c>
      <c r="M94">
        <v>23</v>
      </c>
      <c r="N94">
        <v>3</v>
      </c>
      <c r="O94">
        <v>8477010</v>
      </c>
      <c r="P94" t="s">
        <v>1397</v>
      </c>
      <c r="Q94" t="s">
        <v>1398</v>
      </c>
      <c r="R94" t="s">
        <v>1399</v>
      </c>
      <c r="S94" t="s">
        <v>1400</v>
      </c>
      <c r="T94" t="s">
        <v>938</v>
      </c>
      <c r="U94" t="s">
        <v>102</v>
      </c>
      <c r="V94">
        <v>3</v>
      </c>
      <c r="W94">
        <v>0</v>
      </c>
      <c r="X94">
        <v>0</v>
      </c>
      <c r="Y94">
        <v>0</v>
      </c>
      <c r="Z94">
        <v>0</v>
      </c>
      <c r="AA94">
        <v>36</v>
      </c>
      <c r="AB94">
        <v>69</v>
      </c>
      <c r="AC94" s="26">
        <v>0</v>
      </c>
      <c r="AD94" s="20">
        <v>-1.1470588235294117</v>
      </c>
      <c r="AE94" s="20">
        <v>0</v>
      </c>
      <c r="AF94">
        <v>2</v>
      </c>
      <c r="AG94">
        <v>-0.4</v>
      </c>
      <c r="AH94">
        <v>2</v>
      </c>
      <c r="AI94">
        <v>51</v>
      </c>
      <c r="AJ94">
        <v>2102</v>
      </c>
      <c r="AK94" s="20">
        <v>35.033333333332997</v>
      </c>
      <c r="AL94">
        <v>35.03</v>
      </c>
      <c r="AM94">
        <v>35</v>
      </c>
      <c r="AN94" s="26">
        <v>11.677777777777777</v>
      </c>
      <c r="AO94">
        <v>19.350000000000001</v>
      </c>
      <c r="AP94" s="41">
        <v>0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1</v>
      </c>
      <c r="AX94">
        <v>0</v>
      </c>
      <c r="AY94">
        <v>0</v>
      </c>
      <c r="AZ94">
        <v>0</v>
      </c>
      <c r="BA94" s="42">
        <v>0</v>
      </c>
      <c r="BB94">
        <v>0.12</v>
      </c>
      <c r="BC94">
        <v>40.5</v>
      </c>
      <c r="BD94" s="20">
        <v>0</v>
      </c>
      <c r="BE94" s="20">
        <v>4</v>
      </c>
      <c r="BF94" s="20">
        <v>6.8512703397088206</v>
      </c>
      <c r="BG94">
        <v>7</v>
      </c>
      <c r="BH94">
        <v>13</v>
      </c>
      <c r="BI94">
        <v>9</v>
      </c>
      <c r="BJ94" s="41">
        <v>0.4375</v>
      </c>
      <c r="BK94">
        <v>2</v>
      </c>
      <c r="BL94">
        <v>2</v>
      </c>
      <c r="BM94">
        <v>2</v>
      </c>
      <c r="BN94" s="42">
        <v>0</v>
      </c>
      <c r="BO94">
        <v>0</v>
      </c>
      <c r="BP94">
        <v>0</v>
      </c>
      <c r="BQ94">
        <v>1</v>
      </c>
      <c r="BR94">
        <v>2</v>
      </c>
      <c r="BS94" s="41">
        <v>0.10526315789473684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3</v>
      </c>
      <c r="DH94">
        <v>1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 s="42">
        <v>-1</v>
      </c>
      <c r="DQ94" s="20">
        <v>-1.036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25</v>
      </c>
      <c r="DX94">
        <v>25</v>
      </c>
      <c r="DY94">
        <v>21</v>
      </c>
      <c r="DZ94">
        <v>17</v>
      </c>
      <c r="EA94">
        <v>17</v>
      </c>
      <c r="EB94">
        <v>16</v>
      </c>
      <c r="EC94">
        <v>0.56000000000000005</v>
      </c>
      <c r="ED94">
        <v>0.79</v>
      </c>
      <c r="EE94">
        <v>2</v>
      </c>
      <c r="EF94">
        <v>0</v>
      </c>
      <c r="EG94" s="41">
        <v>0.11764705882352941</v>
      </c>
      <c r="EH94" s="43">
        <v>1</v>
      </c>
      <c r="EI94" s="44">
        <v>1.1176470588235294</v>
      </c>
      <c r="EJ94">
        <v>25</v>
      </c>
      <c r="EK94">
        <v>25</v>
      </c>
      <c r="EL94">
        <v>21</v>
      </c>
      <c r="EM94">
        <v>17</v>
      </c>
      <c r="EN94">
        <v>17</v>
      </c>
      <c r="EO94">
        <v>16</v>
      </c>
      <c r="EP94">
        <v>2</v>
      </c>
      <c r="EQ94">
        <v>0</v>
      </c>
      <c r="ER94">
        <v>9</v>
      </c>
      <c r="ES94">
        <v>10</v>
      </c>
      <c r="ET94">
        <v>0</v>
      </c>
      <c r="EU94">
        <v>6</v>
      </c>
      <c r="EV94">
        <v>0</v>
      </c>
      <c r="EW94">
        <v>0</v>
      </c>
      <c r="EX94">
        <v>3</v>
      </c>
      <c r="EY94">
        <v>2</v>
      </c>
      <c r="EZ94">
        <v>-0.1</v>
      </c>
      <c r="FA94">
        <v>0.1</v>
      </c>
      <c r="FB94">
        <v>0</v>
      </c>
      <c r="FC94" s="20">
        <v>0.5</v>
      </c>
      <c r="FD94" s="26">
        <v>0.16666666666666666</v>
      </c>
      <c r="FE94">
        <v>5.0000000000000001E-4</v>
      </c>
      <c r="FF94">
        <v>0</v>
      </c>
      <c r="FG94">
        <v>0</v>
      </c>
      <c r="FH94">
        <v>0</v>
      </c>
      <c r="FL94" s="42">
        <v>6</v>
      </c>
      <c r="FM94" s="20">
        <v>3</v>
      </c>
      <c r="FN94" s="41">
        <v>0</v>
      </c>
      <c r="FO94" s="20">
        <v>-0.2</v>
      </c>
      <c r="FP94" s="20">
        <v>-0.2072</v>
      </c>
      <c r="FQ94" s="20">
        <v>85.640879246360271</v>
      </c>
      <c r="FR94">
        <v>4</v>
      </c>
      <c r="FS94" t="s">
        <v>189</v>
      </c>
      <c r="FT94">
        <v>195</v>
      </c>
      <c r="FV94" t="s">
        <v>751</v>
      </c>
      <c r="FW94" s="45">
        <v>660000</v>
      </c>
      <c r="FX94" s="45">
        <v>680000</v>
      </c>
      <c r="FY94">
        <v>71</v>
      </c>
      <c r="FZ94">
        <v>8</v>
      </c>
      <c r="GA94">
        <v>18</v>
      </c>
      <c r="GB94">
        <v>26</v>
      </c>
      <c r="GC94">
        <v>-22</v>
      </c>
      <c r="GD94">
        <v>62</v>
      </c>
      <c r="GE94">
        <v>71</v>
      </c>
      <c r="GF94">
        <v>1035</v>
      </c>
      <c r="GG94">
        <v>1</v>
      </c>
      <c r="GH94">
        <v>0.60000000000000009</v>
      </c>
      <c r="GI94">
        <v>1.6</v>
      </c>
      <c r="GJ94" s="42">
        <v>-0.2</v>
      </c>
    </row>
    <row r="95" spans="1:192" x14ac:dyDescent="0.45">
      <c r="A95" s="40">
        <v>34348</v>
      </c>
      <c r="B95" t="s">
        <v>1063</v>
      </c>
      <c r="C95" t="s">
        <v>145</v>
      </c>
      <c r="D95" t="s">
        <v>91</v>
      </c>
      <c r="E95" t="s">
        <v>91</v>
      </c>
      <c r="F95">
        <v>72</v>
      </c>
      <c r="G95">
        <v>185</v>
      </c>
      <c r="H95">
        <v>2012</v>
      </c>
      <c r="I95">
        <v>6</v>
      </c>
      <c r="J95">
        <v>156</v>
      </c>
      <c r="K95" t="s">
        <v>202</v>
      </c>
      <c r="L95">
        <v>2015</v>
      </c>
      <c r="M95">
        <v>24</v>
      </c>
      <c r="N95">
        <v>3</v>
      </c>
      <c r="O95">
        <v>8477015</v>
      </c>
      <c r="P95" t="s">
        <v>1401</v>
      </c>
      <c r="Q95" t="s">
        <v>1402</v>
      </c>
      <c r="R95" t="s">
        <v>843</v>
      </c>
      <c r="S95" t="s">
        <v>283</v>
      </c>
      <c r="T95" t="s">
        <v>710</v>
      </c>
      <c r="U95" t="s">
        <v>129</v>
      </c>
      <c r="V95">
        <v>82</v>
      </c>
      <c r="W95">
        <v>14</v>
      </c>
      <c r="X95">
        <v>14</v>
      </c>
      <c r="Y95">
        <v>10</v>
      </c>
      <c r="Z95">
        <v>28</v>
      </c>
      <c r="AA95">
        <v>11</v>
      </c>
      <c r="AB95">
        <v>41</v>
      </c>
      <c r="AC95" s="26">
        <v>0.34146341463414637</v>
      </c>
      <c r="AD95" s="20">
        <v>-10.696629213483149</v>
      </c>
      <c r="AE95" s="20">
        <v>11.266</v>
      </c>
      <c r="AF95">
        <v>0</v>
      </c>
      <c r="AG95">
        <v>0.8</v>
      </c>
      <c r="AH95">
        <v>18</v>
      </c>
      <c r="AI95">
        <v>1790</v>
      </c>
      <c r="AJ95">
        <v>73866</v>
      </c>
      <c r="AK95" s="20">
        <v>1231.0999999999999</v>
      </c>
      <c r="AL95">
        <v>1230.42</v>
      </c>
      <c r="AM95">
        <v>1231</v>
      </c>
      <c r="AN95" s="26">
        <v>15.01341463414634</v>
      </c>
      <c r="AO95">
        <v>24.97</v>
      </c>
      <c r="AP95" s="41">
        <v>0.50909090909090904</v>
      </c>
      <c r="AQ95">
        <v>203</v>
      </c>
      <c r="AR95">
        <v>203</v>
      </c>
      <c r="AS95">
        <v>203</v>
      </c>
      <c r="AT95">
        <v>172</v>
      </c>
      <c r="AU95">
        <v>172</v>
      </c>
      <c r="AV95">
        <v>119</v>
      </c>
      <c r="AW95">
        <v>136</v>
      </c>
      <c r="AX95">
        <v>63</v>
      </c>
      <c r="AY95">
        <v>5</v>
      </c>
      <c r="AZ95">
        <v>8</v>
      </c>
      <c r="BA95" s="42">
        <v>13</v>
      </c>
      <c r="BB95">
        <v>14.61</v>
      </c>
      <c r="BC95">
        <v>27.369700000000002</v>
      </c>
      <c r="BD95" s="20">
        <v>187</v>
      </c>
      <c r="BE95" s="20">
        <v>390</v>
      </c>
      <c r="BF95" s="20">
        <v>19.017896328083093</v>
      </c>
      <c r="BG95">
        <v>412</v>
      </c>
      <c r="BH95">
        <v>390</v>
      </c>
      <c r="BI95">
        <v>407</v>
      </c>
      <c r="BJ95" s="41">
        <v>0.50305250305250304</v>
      </c>
      <c r="BK95">
        <v>23</v>
      </c>
      <c r="BL95">
        <v>23</v>
      </c>
      <c r="BM95">
        <v>85</v>
      </c>
      <c r="BN95" s="42">
        <v>-62</v>
      </c>
      <c r="BO95">
        <v>53</v>
      </c>
      <c r="BP95">
        <v>26</v>
      </c>
      <c r="BQ95">
        <v>45</v>
      </c>
      <c r="BR95">
        <v>28</v>
      </c>
      <c r="BS95" s="41">
        <v>2.9166666666666667E-2</v>
      </c>
      <c r="BT95">
        <v>59</v>
      </c>
      <c r="BU95">
        <v>93</v>
      </c>
      <c r="BV95" s="41">
        <v>0.38815789473684209</v>
      </c>
      <c r="BW95">
        <v>18</v>
      </c>
      <c r="BX95">
        <v>24</v>
      </c>
      <c r="BY95">
        <v>14</v>
      </c>
      <c r="BZ95">
        <v>27</v>
      </c>
      <c r="CA95">
        <v>27</v>
      </c>
      <c r="CB95">
        <v>42</v>
      </c>
      <c r="CC95">
        <v>10</v>
      </c>
      <c r="CD95">
        <v>33</v>
      </c>
      <c r="CE95">
        <v>27</v>
      </c>
      <c r="CF95">
        <v>25</v>
      </c>
      <c r="CG95">
        <v>36</v>
      </c>
      <c r="CH95">
        <v>58</v>
      </c>
      <c r="CI95">
        <v>0</v>
      </c>
      <c r="CJ95">
        <v>0</v>
      </c>
      <c r="CK95">
        <v>5</v>
      </c>
      <c r="CL95">
        <v>2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8</v>
      </c>
      <c r="CW95">
        <v>0</v>
      </c>
      <c r="CX95">
        <v>0</v>
      </c>
      <c r="CY95">
        <v>3</v>
      </c>
      <c r="CZ95">
        <v>50</v>
      </c>
      <c r="DA95">
        <v>10</v>
      </c>
      <c r="DB95">
        <v>3</v>
      </c>
      <c r="DC95">
        <v>5</v>
      </c>
      <c r="DD95">
        <v>23</v>
      </c>
      <c r="DE95">
        <v>16</v>
      </c>
      <c r="DF95">
        <v>0</v>
      </c>
      <c r="DG95">
        <v>62</v>
      </c>
      <c r="DH95">
        <v>9</v>
      </c>
      <c r="DI95">
        <v>11</v>
      </c>
      <c r="DJ95">
        <v>9</v>
      </c>
      <c r="DK95">
        <v>9</v>
      </c>
      <c r="DL95">
        <v>0</v>
      </c>
      <c r="DM95">
        <v>11</v>
      </c>
      <c r="DN95">
        <v>11</v>
      </c>
      <c r="DO95">
        <v>0</v>
      </c>
      <c r="DP95" s="42">
        <v>2</v>
      </c>
      <c r="DQ95" s="20">
        <v>0.53700000000000003</v>
      </c>
      <c r="DR95">
        <v>9</v>
      </c>
      <c r="DS95">
        <v>0</v>
      </c>
      <c r="DT95">
        <v>0</v>
      </c>
      <c r="DU95">
        <v>0</v>
      </c>
      <c r="DV95">
        <v>0</v>
      </c>
      <c r="DW95">
        <v>1100</v>
      </c>
      <c r="DX95">
        <v>1225</v>
      </c>
      <c r="DY95">
        <v>830</v>
      </c>
      <c r="DZ95">
        <v>932</v>
      </c>
      <c r="EA95">
        <v>581</v>
      </c>
      <c r="EB95">
        <v>655</v>
      </c>
      <c r="EC95">
        <v>57.2</v>
      </c>
      <c r="ED95">
        <v>67.13</v>
      </c>
      <c r="EE95">
        <v>55</v>
      </c>
      <c r="EF95">
        <v>68</v>
      </c>
      <c r="EG95" s="41">
        <v>9.4664371772805511E-2</v>
      </c>
      <c r="EH95" s="43">
        <v>0.89618320610687019</v>
      </c>
      <c r="EI95" s="44">
        <v>0.9908475778796757</v>
      </c>
      <c r="EJ95">
        <v>1103</v>
      </c>
      <c r="EK95">
        <v>1231</v>
      </c>
      <c r="EL95">
        <v>831</v>
      </c>
      <c r="EM95">
        <v>939</v>
      </c>
      <c r="EN95">
        <v>584</v>
      </c>
      <c r="EO95">
        <v>661</v>
      </c>
      <c r="EP95">
        <v>55</v>
      </c>
      <c r="EQ95">
        <v>68</v>
      </c>
      <c r="ER95">
        <v>605</v>
      </c>
      <c r="ES95">
        <v>639</v>
      </c>
      <c r="ET95">
        <v>236</v>
      </c>
      <c r="EU95">
        <v>239</v>
      </c>
      <c r="EV95">
        <v>29</v>
      </c>
      <c r="EW95">
        <v>37</v>
      </c>
      <c r="EX95">
        <v>71</v>
      </c>
      <c r="EY95">
        <v>56</v>
      </c>
      <c r="EZ95">
        <v>0.9</v>
      </c>
      <c r="FA95">
        <v>1.2</v>
      </c>
      <c r="FB95">
        <v>2.1</v>
      </c>
      <c r="FC95" s="20">
        <v>29.39</v>
      </c>
      <c r="FD95" s="26">
        <v>0.35841463414634145</v>
      </c>
      <c r="FE95">
        <v>2.2930999999999999</v>
      </c>
      <c r="FF95">
        <v>-0.30000000000000004</v>
      </c>
      <c r="FG95">
        <v>0.12</v>
      </c>
      <c r="FH95">
        <v>-0.18</v>
      </c>
      <c r="FI95">
        <v>1</v>
      </c>
      <c r="FJ95">
        <v>0</v>
      </c>
      <c r="FK95">
        <v>0</v>
      </c>
      <c r="FL95" s="42">
        <v>69</v>
      </c>
      <c r="FM95" s="20">
        <v>7.5555555555555554</v>
      </c>
      <c r="FN95" s="41">
        <v>5.46875E-2</v>
      </c>
      <c r="FO95" s="20">
        <v>26.2</v>
      </c>
      <c r="FP95" s="20">
        <v>28.107399999999998</v>
      </c>
      <c r="FQ95" s="20">
        <v>113.37592041741843</v>
      </c>
      <c r="FR95">
        <v>4</v>
      </c>
      <c r="FS95" t="s">
        <v>455</v>
      </c>
      <c r="FT95">
        <v>195</v>
      </c>
      <c r="FV95" t="s">
        <v>751</v>
      </c>
      <c r="FW95" s="45">
        <v>2100000</v>
      </c>
      <c r="FX95" s="45">
        <v>2100000</v>
      </c>
      <c r="FY95">
        <v>171</v>
      </c>
      <c r="FZ95">
        <v>35</v>
      </c>
      <c r="GA95">
        <v>35</v>
      </c>
      <c r="GB95">
        <v>70</v>
      </c>
      <c r="GC95">
        <v>1</v>
      </c>
      <c r="GD95">
        <v>28</v>
      </c>
      <c r="GE95">
        <v>269</v>
      </c>
      <c r="GF95">
        <v>2665</v>
      </c>
      <c r="GG95">
        <v>4</v>
      </c>
      <c r="GH95">
        <v>2.6</v>
      </c>
      <c r="GI95">
        <v>6.6</v>
      </c>
      <c r="GJ95" s="42">
        <v>26.2</v>
      </c>
    </row>
    <row r="96" spans="1:192" x14ac:dyDescent="0.45">
      <c r="A96" s="40">
        <v>34557</v>
      </c>
      <c r="B96" t="s">
        <v>1040</v>
      </c>
      <c r="C96" t="s">
        <v>163</v>
      </c>
      <c r="D96" t="s">
        <v>91</v>
      </c>
      <c r="E96" t="s">
        <v>91</v>
      </c>
      <c r="F96">
        <v>70</v>
      </c>
      <c r="G96">
        <v>175</v>
      </c>
      <c r="H96">
        <v>2012</v>
      </c>
      <c r="I96">
        <v>5</v>
      </c>
      <c r="J96">
        <v>150</v>
      </c>
      <c r="K96" t="s">
        <v>92</v>
      </c>
      <c r="L96">
        <v>2017</v>
      </c>
      <c r="M96">
        <v>23</v>
      </c>
      <c r="N96">
        <v>1</v>
      </c>
      <c r="O96">
        <v>8477021</v>
      </c>
      <c r="P96" t="s">
        <v>1406</v>
      </c>
      <c r="Q96" t="s">
        <v>1407</v>
      </c>
      <c r="R96" t="s">
        <v>1408</v>
      </c>
      <c r="S96" t="s">
        <v>1409</v>
      </c>
      <c r="T96" t="s">
        <v>716</v>
      </c>
      <c r="U96" t="s">
        <v>135</v>
      </c>
      <c r="V96">
        <v>79</v>
      </c>
      <c r="W96">
        <v>19</v>
      </c>
      <c r="X96">
        <v>24</v>
      </c>
      <c r="Y96">
        <v>15</v>
      </c>
      <c r="Z96">
        <v>43</v>
      </c>
      <c r="AA96">
        <v>5</v>
      </c>
      <c r="AB96">
        <v>54</v>
      </c>
      <c r="AC96" s="26">
        <v>0.54430379746835444</v>
      </c>
      <c r="AD96" s="20">
        <v>0</v>
      </c>
      <c r="AE96" s="20">
        <v>16.734000000000002</v>
      </c>
      <c r="AF96">
        <v>-7</v>
      </c>
      <c r="AG96">
        <v>-4.3</v>
      </c>
      <c r="AH96">
        <v>28</v>
      </c>
      <c r="AI96">
        <v>1398</v>
      </c>
      <c r="AJ96">
        <v>63714</v>
      </c>
      <c r="AK96" s="20">
        <v>1061.9000000000001</v>
      </c>
      <c r="AL96">
        <v>1061.9000000000001</v>
      </c>
      <c r="AM96">
        <v>1062</v>
      </c>
      <c r="AN96" s="26">
        <v>13.441772151898736</v>
      </c>
      <c r="AO96">
        <v>22.44</v>
      </c>
      <c r="AP96" s="41">
        <v>0.71666666666666667</v>
      </c>
      <c r="AQ96">
        <v>137</v>
      </c>
      <c r="AR96">
        <v>137</v>
      </c>
      <c r="AS96">
        <v>137</v>
      </c>
      <c r="AT96">
        <v>106</v>
      </c>
      <c r="AU96">
        <v>106</v>
      </c>
      <c r="AV96">
        <v>82</v>
      </c>
      <c r="AW96">
        <v>99</v>
      </c>
      <c r="AX96">
        <v>42</v>
      </c>
      <c r="AY96">
        <v>4</v>
      </c>
      <c r="AZ96">
        <v>7</v>
      </c>
      <c r="BA96" s="42">
        <v>11</v>
      </c>
      <c r="BB96">
        <v>9.14</v>
      </c>
      <c r="BC96">
        <v>25.8659</v>
      </c>
      <c r="BD96" s="20">
        <v>242</v>
      </c>
      <c r="BE96" s="20">
        <v>379</v>
      </c>
      <c r="BF96" s="20">
        <v>21.414445804689706</v>
      </c>
      <c r="BG96">
        <v>395</v>
      </c>
      <c r="BH96">
        <v>307</v>
      </c>
      <c r="BI96">
        <v>231</v>
      </c>
      <c r="BJ96" s="41">
        <v>0.63099041533546329</v>
      </c>
      <c r="BK96">
        <v>42</v>
      </c>
      <c r="BL96">
        <v>42</v>
      </c>
      <c r="BM96">
        <v>106</v>
      </c>
      <c r="BN96" s="42">
        <v>-64</v>
      </c>
      <c r="BO96">
        <v>24</v>
      </c>
      <c r="BP96">
        <v>24</v>
      </c>
      <c r="BQ96">
        <v>30</v>
      </c>
      <c r="BR96">
        <v>35</v>
      </c>
      <c r="BS96" s="41">
        <v>0.05</v>
      </c>
      <c r="BT96">
        <v>207</v>
      </c>
      <c r="BU96">
        <v>285</v>
      </c>
      <c r="BV96" s="41">
        <v>0.42073170731707316</v>
      </c>
      <c r="BW96">
        <v>65</v>
      </c>
      <c r="BX96">
        <v>82</v>
      </c>
      <c r="BY96">
        <v>84</v>
      </c>
      <c r="BZ96">
        <v>114</v>
      </c>
      <c r="CA96">
        <v>58</v>
      </c>
      <c r="CB96">
        <v>89</v>
      </c>
      <c r="CC96">
        <v>38</v>
      </c>
      <c r="CD96">
        <v>49</v>
      </c>
      <c r="CE96">
        <v>105</v>
      </c>
      <c r="CF96">
        <v>140</v>
      </c>
      <c r="CG96">
        <v>126</v>
      </c>
      <c r="CH96">
        <v>170</v>
      </c>
      <c r="CI96">
        <v>0</v>
      </c>
      <c r="CJ96">
        <v>0</v>
      </c>
      <c r="CK96">
        <v>5</v>
      </c>
      <c r="CL96">
        <v>0</v>
      </c>
      <c r="CM96">
        <v>0</v>
      </c>
      <c r="CN96">
        <v>0</v>
      </c>
      <c r="CO96">
        <v>0</v>
      </c>
      <c r="CP96">
        <v>2</v>
      </c>
      <c r="CQ96">
        <v>0</v>
      </c>
      <c r="CR96">
        <v>1</v>
      </c>
      <c r="CS96">
        <v>1</v>
      </c>
      <c r="CT96">
        <v>3</v>
      </c>
      <c r="CU96">
        <v>0</v>
      </c>
      <c r="CV96">
        <v>12</v>
      </c>
      <c r="CW96">
        <v>0</v>
      </c>
      <c r="CX96">
        <v>0</v>
      </c>
      <c r="CY96">
        <v>2</v>
      </c>
      <c r="CZ96">
        <v>22</v>
      </c>
      <c r="DA96">
        <v>6</v>
      </c>
      <c r="DB96">
        <v>1</v>
      </c>
      <c r="DC96">
        <v>3</v>
      </c>
      <c r="DD96">
        <v>13</v>
      </c>
      <c r="DE96">
        <v>11</v>
      </c>
      <c r="DF96">
        <v>0</v>
      </c>
      <c r="DG96">
        <v>48</v>
      </c>
      <c r="DH96">
        <v>13</v>
      </c>
      <c r="DI96">
        <v>13</v>
      </c>
      <c r="DJ96">
        <v>13</v>
      </c>
      <c r="DK96">
        <v>13</v>
      </c>
      <c r="DL96">
        <v>0</v>
      </c>
      <c r="DM96">
        <v>10</v>
      </c>
      <c r="DN96">
        <v>10</v>
      </c>
      <c r="DO96">
        <v>0</v>
      </c>
      <c r="DP96" s="42">
        <v>0</v>
      </c>
      <c r="DQ96" s="20">
        <v>-2.1619999999999999</v>
      </c>
      <c r="DR96">
        <v>13</v>
      </c>
      <c r="DS96">
        <v>0</v>
      </c>
      <c r="DT96">
        <v>0</v>
      </c>
      <c r="DU96">
        <v>0</v>
      </c>
      <c r="DV96">
        <v>0</v>
      </c>
      <c r="DW96">
        <v>1068</v>
      </c>
      <c r="DX96">
        <v>884</v>
      </c>
      <c r="DY96">
        <v>800</v>
      </c>
      <c r="DZ96">
        <v>665</v>
      </c>
      <c r="EA96">
        <v>581</v>
      </c>
      <c r="EB96">
        <v>486</v>
      </c>
      <c r="EC96">
        <v>48.84</v>
      </c>
      <c r="ED96">
        <v>38.85</v>
      </c>
      <c r="EE96">
        <v>60</v>
      </c>
      <c r="EF96">
        <v>43</v>
      </c>
      <c r="EG96" s="41">
        <v>0.10327022375215146</v>
      </c>
      <c r="EH96" s="43">
        <v>0.91152263374485598</v>
      </c>
      <c r="EI96" s="44">
        <v>1.0147928574970075</v>
      </c>
      <c r="EJ96">
        <v>1069</v>
      </c>
      <c r="EK96">
        <v>884</v>
      </c>
      <c r="EL96">
        <v>802</v>
      </c>
      <c r="EM96">
        <v>665</v>
      </c>
      <c r="EN96">
        <v>583</v>
      </c>
      <c r="EO96">
        <v>485</v>
      </c>
      <c r="EP96">
        <v>60</v>
      </c>
      <c r="EQ96">
        <v>44</v>
      </c>
      <c r="ER96">
        <v>550</v>
      </c>
      <c r="ES96">
        <v>436</v>
      </c>
      <c r="ET96">
        <v>182</v>
      </c>
      <c r="EU96">
        <v>161</v>
      </c>
      <c r="EV96">
        <v>28</v>
      </c>
      <c r="EW96">
        <v>20</v>
      </c>
      <c r="EX96">
        <v>67</v>
      </c>
      <c r="EY96">
        <v>90</v>
      </c>
      <c r="EZ96">
        <v>3.5</v>
      </c>
      <c r="FA96">
        <v>1</v>
      </c>
      <c r="FB96">
        <v>4.5</v>
      </c>
      <c r="FC96" s="20">
        <v>32.520000000000003</v>
      </c>
      <c r="FD96" s="26">
        <v>0.41164556962025323</v>
      </c>
      <c r="FE96">
        <v>3.6518999999999999</v>
      </c>
      <c r="FF96">
        <v>2.35</v>
      </c>
      <c r="FG96">
        <v>0.04</v>
      </c>
      <c r="FH96">
        <v>2.39</v>
      </c>
      <c r="FL96" s="42">
        <v>105</v>
      </c>
      <c r="FM96" s="20">
        <v>5.5384615384615383</v>
      </c>
      <c r="FN96" s="41">
        <v>8.3565758400000009E-2</v>
      </c>
      <c r="FO96" s="20">
        <v>40.200000000000003</v>
      </c>
      <c r="FP96" s="20">
        <v>42.567599999999999</v>
      </c>
      <c r="FQ96" s="20">
        <v>110.29287126848102</v>
      </c>
      <c r="FR96">
        <v>3</v>
      </c>
      <c r="FS96" t="s">
        <v>1410</v>
      </c>
      <c r="FT96">
        <v>42</v>
      </c>
      <c r="FV96" t="s">
        <v>751</v>
      </c>
      <c r="FW96" s="45">
        <v>925000</v>
      </c>
      <c r="FX96" s="45">
        <v>925000</v>
      </c>
      <c r="FY96">
        <v>79</v>
      </c>
      <c r="FZ96">
        <v>19</v>
      </c>
      <c r="GA96">
        <v>24</v>
      </c>
      <c r="GB96">
        <v>43</v>
      </c>
      <c r="GC96">
        <v>-7</v>
      </c>
      <c r="GD96">
        <v>28</v>
      </c>
      <c r="GE96">
        <v>81</v>
      </c>
      <c r="GF96">
        <v>1062</v>
      </c>
      <c r="GG96">
        <v>3.5</v>
      </c>
      <c r="GH96">
        <v>1</v>
      </c>
      <c r="GI96">
        <v>4.5</v>
      </c>
      <c r="GJ96" s="42">
        <v>40.200000000000003</v>
      </c>
    </row>
    <row r="97" spans="1:192" x14ac:dyDescent="0.45">
      <c r="A97" s="40">
        <v>34049</v>
      </c>
      <c r="B97" t="s">
        <v>1411</v>
      </c>
      <c r="D97" t="s">
        <v>132</v>
      </c>
      <c r="E97" t="s">
        <v>132</v>
      </c>
      <c r="F97">
        <v>70</v>
      </c>
      <c r="G97">
        <v>188</v>
      </c>
      <c r="H97">
        <v>2013</v>
      </c>
      <c r="I97">
        <v>3</v>
      </c>
      <c r="J97">
        <v>86</v>
      </c>
      <c r="K97" t="s">
        <v>92</v>
      </c>
      <c r="L97">
        <v>2014</v>
      </c>
      <c r="M97">
        <v>24</v>
      </c>
      <c r="N97">
        <v>4</v>
      </c>
      <c r="O97">
        <v>8477413</v>
      </c>
      <c r="P97" t="s">
        <v>1412</v>
      </c>
      <c r="Q97" t="s">
        <v>1413</v>
      </c>
      <c r="R97" t="s">
        <v>1414</v>
      </c>
      <c r="S97" t="s">
        <v>1415</v>
      </c>
      <c r="T97" t="s">
        <v>710</v>
      </c>
      <c r="U97" t="s">
        <v>135</v>
      </c>
      <c r="V97">
        <v>50</v>
      </c>
      <c r="W97">
        <v>8</v>
      </c>
      <c r="X97">
        <v>14</v>
      </c>
      <c r="Y97">
        <v>6</v>
      </c>
      <c r="Z97">
        <v>22</v>
      </c>
      <c r="AA97">
        <v>11</v>
      </c>
      <c r="AB97">
        <v>75</v>
      </c>
      <c r="AC97" s="26">
        <v>0.44</v>
      </c>
      <c r="AD97" s="20">
        <v>0.43137254901960631</v>
      </c>
      <c r="AE97" s="20">
        <v>8.2200000000000006</v>
      </c>
      <c r="AF97">
        <v>-15</v>
      </c>
      <c r="AG97">
        <v>-5.7</v>
      </c>
      <c r="AH97">
        <v>10</v>
      </c>
      <c r="AI97">
        <v>924</v>
      </c>
      <c r="AJ97">
        <v>43459</v>
      </c>
      <c r="AK97" s="20">
        <v>724.31666666667002</v>
      </c>
      <c r="AL97">
        <v>724.32</v>
      </c>
      <c r="AM97">
        <v>724</v>
      </c>
      <c r="AN97" s="26">
        <v>14.486333333333334</v>
      </c>
      <c r="AO97">
        <v>24.13</v>
      </c>
      <c r="AP97" s="41">
        <v>0.59459459459459463</v>
      </c>
      <c r="AQ97">
        <v>198</v>
      </c>
      <c r="AR97">
        <v>198</v>
      </c>
      <c r="AS97">
        <v>198</v>
      </c>
      <c r="AT97">
        <v>150</v>
      </c>
      <c r="AU97">
        <v>150</v>
      </c>
      <c r="AV97">
        <v>111</v>
      </c>
      <c r="AW97">
        <v>103</v>
      </c>
      <c r="AX97">
        <v>41</v>
      </c>
      <c r="AY97">
        <v>6</v>
      </c>
      <c r="AZ97">
        <v>13</v>
      </c>
      <c r="BA97" s="42">
        <v>19</v>
      </c>
      <c r="BB97">
        <v>9.82</v>
      </c>
      <c r="BC97">
        <v>32.8018</v>
      </c>
      <c r="BD97" s="20">
        <v>130.19999999999999</v>
      </c>
      <c r="BE97" s="20">
        <v>328.2</v>
      </c>
      <c r="BF97" s="20">
        <v>27.186878727634191</v>
      </c>
      <c r="BG97">
        <v>231</v>
      </c>
      <c r="BH97">
        <v>215</v>
      </c>
      <c r="BI97">
        <v>165</v>
      </c>
      <c r="BJ97" s="41">
        <v>0.58333333333333337</v>
      </c>
      <c r="BK97">
        <v>38</v>
      </c>
      <c r="BL97">
        <v>38</v>
      </c>
      <c r="BM97">
        <v>42</v>
      </c>
      <c r="BN97" s="42">
        <v>-4</v>
      </c>
      <c r="BO97">
        <v>39</v>
      </c>
      <c r="BP97">
        <v>15</v>
      </c>
      <c r="BQ97">
        <v>22</v>
      </c>
      <c r="BR97">
        <v>18</v>
      </c>
      <c r="BS97" s="41">
        <v>3.5999999999999997E-2</v>
      </c>
      <c r="BT97">
        <v>7</v>
      </c>
      <c r="BU97">
        <v>15</v>
      </c>
      <c r="BV97" s="41">
        <v>0.31818181818181818</v>
      </c>
      <c r="BW97">
        <v>0</v>
      </c>
      <c r="BX97">
        <v>2</v>
      </c>
      <c r="BY97">
        <v>1</v>
      </c>
      <c r="BZ97">
        <v>4</v>
      </c>
      <c r="CA97">
        <v>6</v>
      </c>
      <c r="CB97">
        <v>9</v>
      </c>
      <c r="CC97">
        <v>3</v>
      </c>
      <c r="CD97">
        <v>2</v>
      </c>
      <c r="CE97">
        <v>2</v>
      </c>
      <c r="CF97">
        <v>9</v>
      </c>
      <c r="CG97">
        <v>4</v>
      </c>
      <c r="CH97">
        <v>9</v>
      </c>
      <c r="CI97">
        <v>0</v>
      </c>
      <c r="CJ97">
        <v>0</v>
      </c>
      <c r="CK97">
        <v>2</v>
      </c>
      <c r="CL97">
        <v>2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6</v>
      </c>
      <c r="CW97">
        <v>2</v>
      </c>
      <c r="CX97">
        <v>3</v>
      </c>
      <c r="CY97">
        <v>4</v>
      </c>
      <c r="CZ97">
        <v>30</v>
      </c>
      <c r="DA97">
        <v>8</v>
      </c>
      <c r="DB97">
        <v>2</v>
      </c>
      <c r="DC97">
        <v>15</v>
      </c>
      <c r="DD97">
        <v>11</v>
      </c>
      <c r="DE97">
        <v>2</v>
      </c>
      <c r="DF97">
        <v>2</v>
      </c>
      <c r="DG97">
        <v>71</v>
      </c>
      <c r="DH97">
        <v>5</v>
      </c>
      <c r="DI97">
        <v>12</v>
      </c>
      <c r="DJ97">
        <v>6</v>
      </c>
      <c r="DK97">
        <v>6</v>
      </c>
      <c r="DL97">
        <v>0</v>
      </c>
      <c r="DM97">
        <v>12</v>
      </c>
      <c r="DN97">
        <v>12</v>
      </c>
      <c r="DO97">
        <v>0</v>
      </c>
      <c r="DP97" s="42">
        <v>7</v>
      </c>
      <c r="DQ97" s="20">
        <v>4.8090000000000002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747</v>
      </c>
      <c r="DX97">
        <v>614</v>
      </c>
      <c r="DY97">
        <v>527</v>
      </c>
      <c r="DZ97">
        <v>482</v>
      </c>
      <c r="EA97">
        <v>391</v>
      </c>
      <c r="EB97">
        <v>352</v>
      </c>
      <c r="EC97">
        <v>31.58</v>
      </c>
      <c r="ED97">
        <v>28.8</v>
      </c>
      <c r="EE97">
        <v>37</v>
      </c>
      <c r="EF97">
        <v>38</v>
      </c>
      <c r="EG97" s="41">
        <v>9.4629156010230184E-2</v>
      </c>
      <c r="EH97" s="43">
        <v>0.89204545454545459</v>
      </c>
      <c r="EI97" s="44">
        <v>0.98667461055568473</v>
      </c>
      <c r="EJ97">
        <v>745</v>
      </c>
      <c r="EK97">
        <v>613</v>
      </c>
      <c r="EL97">
        <v>525</v>
      </c>
      <c r="EM97">
        <v>481</v>
      </c>
      <c r="EN97">
        <v>389</v>
      </c>
      <c r="EO97">
        <v>352</v>
      </c>
      <c r="EP97">
        <v>37</v>
      </c>
      <c r="EQ97">
        <v>38</v>
      </c>
      <c r="ER97">
        <v>355</v>
      </c>
      <c r="ES97">
        <v>284</v>
      </c>
      <c r="ET97">
        <v>127</v>
      </c>
      <c r="EU97">
        <v>119</v>
      </c>
      <c r="EV97">
        <v>13</v>
      </c>
      <c r="EW97">
        <v>24</v>
      </c>
      <c r="EX97">
        <v>56</v>
      </c>
      <c r="EY97">
        <v>55</v>
      </c>
      <c r="EZ97">
        <v>1.1000000000000001</v>
      </c>
      <c r="FA97">
        <v>0.30000000000000004</v>
      </c>
      <c r="FB97">
        <v>1.4</v>
      </c>
      <c r="FC97" s="20">
        <v>22.75</v>
      </c>
      <c r="FD97" s="26">
        <v>0.45500000000000002</v>
      </c>
      <c r="FE97">
        <v>1.9921000000000002</v>
      </c>
      <c r="FF97">
        <v>0.16</v>
      </c>
      <c r="FG97">
        <v>0.03</v>
      </c>
      <c r="FH97">
        <v>0.19</v>
      </c>
      <c r="FL97" s="42">
        <v>66</v>
      </c>
      <c r="FM97" s="20">
        <v>12</v>
      </c>
      <c r="FN97" s="41">
        <v>5.3117408900000003E-2</v>
      </c>
      <c r="FO97" s="20">
        <v>21</v>
      </c>
      <c r="FP97" s="20">
        <v>22.9618</v>
      </c>
      <c r="FQ97" s="20">
        <v>112.740225314778</v>
      </c>
      <c r="FR97">
        <v>4</v>
      </c>
      <c r="FS97" t="s">
        <v>111</v>
      </c>
      <c r="FT97">
        <v>195</v>
      </c>
      <c r="FV97" t="s">
        <v>751</v>
      </c>
      <c r="FW97" s="45">
        <v>1250000</v>
      </c>
      <c r="FX97" s="45">
        <v>1400000</v>
      </c>
      <c r="FY97">
        <v>152</v>
      </c>
      <c r="FZ97">
        <v>24</v>
      </c>
      <c r="GA97">
        <v>42</v>
      </c>
      <c r="GB97">
        <v>66</v>
      </c>
      <c r="GC97">
        <v>-13</v>
      </c>
      <c r="GD97">
        <v>28</v>
      </c>
      <c r="GE97">
        <v>265</v>
      </c>
      <c r="GF97">
        <v>2101</v>
      </c>
      <c r="GG97">
        <v>3.9</v>
      </c>
      <c r="GH97">
        <v>2</v>
      </c>
      <c r="GI97">
        <v>5.9</v>
      </c>
      <c r="GJ97" s="42">
        <v>21</v>
      </c>
    </row>
    <row r="98" spans="1:192" x14ac:dyDescent="0.45">
      <c r="A98" s="40">
        <v>34057</v>
      </c>
      <c r="B98" t="s">
        <v>1429</v>
      </c>
      <c r="C98" t="s">
        <v>1430</v>
      </c>
      <c r="D98" t="s">
        <v>107</v>
      </c>
      <c r="E98" t="s">
        <v>107</v>
      </c>
      <c r="F98">
        <v>77</v>
      </c>
      <c r="G98">
        <v>210</v>
      </c>
      <c r="H98">
        <v>2011</v>
      </c>
      <c r="I98">
        <v>3</v>
      </c>
      <c r="J98">
        <v>67</v>
      </c>
      <c r="K98" t="s">
        <v>92</v>
      </c>
      <c r="L98">
        <v>2014</v>
      </c>
      <c r="M98">
        <v>24</v>
      </c>
      <c r="N98">
        <v>4</v>
      </c>
      <c r="O98">
        <v>8476392</v>
      </c>
      <c r="P98" t="s">
        <v>1431</v>
      </c>
      <c r="Q98" t="s">
        <v>1432</v>
      </c>
      <c r="R98" t="s">
        <v>1433</v>
      </c>
      <c r="S98" t="s">
        <v>739</v>
      </c>
      <c r="T98" t="s">
        <v>716</v>
      </c>
      <c r="U98" t="s">
        <v>285</v>
      </c>
      <c r="V98">
        <v>45</v>
      </c>
      <c r="W98">
        <v>8</v>
      </c>
      <c r="X98">
        <v>13</v>
      </c>
      <c r="Y98">
        <v>8</v>
      </c>
      <c r="Z98">
        <v>21</v>
      </c>
      <c r="AA98">
        <v>14</v>
      </c>
      <c r="AB98">
        <v>70</v>
      </c>
      <c r="AC98" s="26">
        <v>0.46666666666666667</v>
      </c>
      <c r="AD98" s="20">
        <v>7.8432203389830502</v>
      </c>
      <c r="AE98" s="20">
        <v>7.8410000000000002</v>
      </c>
      <c r="AF98">
        <v>9</v>
      </c>
      <c r="AG98">
        <v>9.1999999999999993</v>
      </c>
      <c r="AH98">
        <v>8</v>
      </c>
      <c r="AI98">
        <v>944</v>
      </c>
      <c r="AJ98">
        <v>40213</v>
      </c>
      <c r="AK98" s="20">
        <v>670.03333333333001</v>
      </c>
      <c r="AL98">
        <v>670.03</v>
      </c>
      <c r="AM98">
        <v>670</v>
      </c>
      <c r="AN98" s="26">
        <v>14.893703703703704</v>
      </c>
      <c r="AO98">
        <v>24.98</v>
      </c>
      <c r="AP98" s="41">
        <v>0.7</v>
      </c>
      <c r="AQ98">
        <v>105</v>
      </c>
      <c r="AR98">
        <v>105</v>
      </c>
      <c r="AS98">
        <v>105</v>
      </c>
      <c r="AT98">
        <v>91</v>
      </c>
      <c r="AU98">
        <v>91</v>
      </c>
      <c r="AV98">
        <v>70</v>
      </c>
      <c r="AW98">
        <v>77</v>
      </c>
      <c r="AX98">
        <v>41</v>
      </c>
      <c r="AY98">
        <v>6</v>
      </c>
      <c r="AZ98">
        <v>9</v>
      </c>
      <c r="BA98" s="42">
        <v>15</v>
      </c>
      <c r="BB98">
        <v>7.13</v>
      </c>
      <c r="BC98">
        <v>30.242899999999999</v>
      </c>
      <c r="BD98" s="20">
        <v>185</v>
      </c>
      <c r="BE98" s="20">
        <v>290</v>
      </c>
      <c r="BF98" s="20">
        <v>25.968986463292691</v>
      </c>
      <c r="BG98">
        <v>192</v>
      </c>
      <c r="BH98">
        <v>248</v>
      </c>
      <c r="BI98">
        <v>293</v>
      </c>
      <c r="BJ98" s="41">
        <v>0.3958762886597938</v>
      </c>
      <c r="BK98">
        <v>124</v>
      </c>
      <c r="BL98">
        <v>124</v>
      </c>
      <c r="BM98">
        <v>60</v>
      </c>
      <c r="BN98" s="42">
        <v>64</v>
      </c>
      <c r="BO98">
        <v>21</v>
      </c>
      <c r="BP98">
        <v>4</v>
      </c>
      <c r="BQ98">
        <v>21</v>
      </c>
      <c r="BR98">
        <v>28</v>
      </c>
      <c r="BS98" s="41">
        <v>6.5420560747663545E-2</v>
      </c>
      <c r="BT98">
        <v>375</v>
      </c>
      <c r="BU98">
        <v>296</v>
      </c>
      <c r="BV98" s="41">
        <v>0.55886736214605071</v>
      </c>
      <c r="BW98">
        <v>141</v>
      </c>
      <c r="BX98">
        <v>128</v>
      </c>
      <c r="BY98">
        <v>150</v>
      </c>
      <c r="BZ98">
        <v>91</v>
      </c>
      <c r="CA98">
        <v>84</v>
      </c>
      <c r="CB98">
        <v>77</v>
      </c>
      <c r="CC98">
        <v>101</v>
      </c>
      <c r="CD98">
        <v>96</v>
      </c>
      <c r="CE98">
        <v>172</v>
      </c>
      <c r="CF98">
        <v>122</v>
      </c>
      <c r="CG98">
        <v>181</v>
      </c>
      <c r="CH98">
        <v>143</v>
      </c>
      <c r="CI98">
        <v>0</v>
      </c>
      <c r="CJ98">
        <v>0</v>
      </c>
      <c r="CK98">
        <v>3</v>
      </c>
      <c r="CL98">
        <v>1</v>
      </c>
      <c r="CM98">
        <v>0</v>
      </c>
      <c r="CN98">
        <v>0</v>
      </c>
      <c r="CO98">
        <v>0</v>
      </c>
      <c r="CP98">
        <v>2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3</v>
      </c>
      <c r="CW98">
        <v>1</v>
      </c>
      <c r="CX98">
        <v>1</v>
      </c>
      <c r="CY98">
        <v>8</v>
      </c>
      <c r="CZ98">
        <v>11</v>
      </c>
      <c r="DA98">
        <v>7</v>
      </c>
      <c r="DB98">
        <v>6</v>
      </c>
      <c r="DC98">
        <v>0</v>
      </c>
      <c r="DD98">
        <v>8</v>
      </c>
      <c r="DE98">
        <v>6</v>
      </c>
      <c r="DF98">
        <v>2</v>
      </c>
      <c r="DG98">
        <v>41</v>
      </c>
      <c r="DH98">
        <v>4</v>
      </c>
      <c r="DI98">
        <v>9</v>
      </c>
      <c r="DJ98">
        <v>4</v>
      </c>
      <c r="DK98">
        <v>4</v>
      </c>
      <c r="DL98">
        <v>0</v>
      </c>
      <c r="DM98">
        <v>8</v>
      </c>
      <c r="DN98">
        <v>8</v>
      </c>
      <c r="DO98">
        <v>0</v>
      </c>
      <c r="DP98" s="42">
        <v>5</v>
      </c>
      <c r="DQ98" s="20">
        <v>3.0649999999999999</v>
      </c>
      <c r="DR98">
        <v>4</v>
      </c>
      <c r="DS98">
        <v>0</v>
      </c>
      <c r="DT98">
        <v>0</v>
      </c>
      <c r="DU98">
        <v>0</v>
      </c>
      <c r="DV98">
        <v>0</v>
      </c>
      <c r="DW98">
        <v>625</v>
      </c>
      <c r="DX98">
        <v>552</v>
      </c>
      <c r="DY98">
        <v>469</v>
      </c>
      <c r="DZ98">
        <v>400</v>
      </c>
      <c r="EA98">
        <v>340</v>
      </c>
      <c r="EB98">
        <v>279</v>
      </c>
      <c r="EC98">
        <v>27.12</v>
      </c>
      <c r="ED98">
        <v>24.32</v>
      </c>
      <c r="EE98">
        <v>30</v>
      </c>
      <c r="EF98">
        <v>28</v>
      </c>
      <c r="EG98" s="41">
        <v>8.8235294117647065E-2</v>
      </c>
      <c r="EH98" s="43">
        <v>0.89964157706093184</v>
      </c>
      <c r="EI98" s="44">
        <v>0.98787687117857892</v>
      </c>
      <c r="EJ98">
        <v>625</v>
      </c>
      <c r="EK98">
        <v>552</v>
      </c>
      <c r="EL98">
        <v>469</v>
      </c>
      <c r="EM98">
        <v>399</v>
      </c>
      <c r="EN98">
        <v>340</v>
      </c>
      <c r="EO98">
        <v>277</v>
      </c>
      <c r="EP98">
        <v>30</v>
      </c>
      <c r="EQ98">
        <v>27</v>
      </c>
      <c r="ER98">
        <v>303</v>
      </c>
      <c r="ES98">
        <v>269</v>
      </c>
      <c r="ET98">
        <v>130</v>
      </c>
      <c r="EU98">
        <v>88</v>
      </c>
      <c r="EV98">
        <v>18</v>
      </c>
      <c r="EW98">
        <v>11</v>
      </c>
      <c r="EX98">
        <v>39</v>
      </c>
      <c r="EY98">
        <v>47</v>
      </c>
      <c r="EZ98">
        <v>1.1000000000000001</v>
      </c>
      <c r="FA98">
        <v>1</v>
      </c>
      <c r="FB98">
        <v>2.1</v>
      </c>
      <c r="FC98" s="20">
        <v>30.13</v>
      </c>
      <c r="FD98" s="26">
        <v>0.66955555555555557</v>
      </c>
      <c r="FE98">
        <v>2.4005999999999998</v>
      </c>
      <c r="FF98">
        <v>0.27</v>
      </c>
      <c r="FG98">
        <v>0.98</v>
      </c>
      <c r="FH98">
        <v>1.25</v>
      </c>
      <c r="FL98" s="42">
        <v>160</v>
      </c>
      <c r="FM98" s="20">
        <v>36.25</v>
      </c>
      <c r="FN98" s="41">
        <v>5.5010482200000002E-2</v>
      </c>
      <c r="FO98" s="20">
        <v>20.2</v>
      </c>
      <c r="FP98" s="20">
        <v>21.613</v>
      </c>
      <c r="FQ98" s="20">
        <v>105.39826574929481</v>
      </c>
      <c r="FR98">
        <v>23</v>
      </c>
      <c r="FS98" t="s">
        <v>189</v>
      </c>
      <c r="FT98">
        <v>456</v>
      </c>
      <c r="FV98" t="s">
        <v>751</v>
      </c>
      <c r="FW98" s="45">
        <v>1250000</v>
      </c>
      <c r="FX98" s="45">
        <v>1125000</v>
      </c>
      <c r="FY98">
        <v>281</v>
      </c>
      <c r="FZ98">
        <v>41</v>
      </c>
      <c r="GA98">
        <v>49</v>
      </c>
      <c r="GB98">
        <v>90</v>
      </c>
      <c r="GC98">
        <v>2</v>
      </c>
      <c r="GD98">
        <v>159</v>
      </c>
      <c r="GE98">
        <v>369</v>
      </c>
      <c r="GF98">
        <v>4124</v>
      </c>
      <c r="GG98">
        <v>2.9</v>
      </c>
      <c r="GH98">
        <v>4.2</v>
      </c>
      <c r="GI98">
        <v>7.1</v>
      </c>
      <c r="GJ98" s="42">
        <v>20.2</v>
      </c>
    </row>
    <row r="99" spans="1:192" x14ac:dyDescent="0.45">
      <c r="A99" s="40">
        <v>31531</v>
      </c>
      <c r="B99" t="s">
        <v>1226</v>
      </c>
      <c r="C99" t="s">
        <v>181</v>
      </c>
      <c r="D99" t="s">
        <v>107</v>
      </c>
      <c r="E99" t="s">
        <v>107</v>
      </c>
      <c r="F99">
        <v>74</v>
      </c>
      <c r="G99">
        <v>205</v>
      </c>
      <c r="H99">
        <v>2004</v>
      </c>
      <c r="I99">
        <v>2</v>
      </c>
      <c r="J99">
        <v>60</v>
      </c>
      <c r="K99" t="s">
        <v>92</v>
      </c>
      <c r="L99">
        <v>2006</v>
      </c>
      <c r="M99">
        <v>31</v>
      </c>
      <c r="N99">
        <v>12</v>
      </c>
      <c r="O99">
        <v>8471273</v>
      </c>
      <c r="P99" t="s">
        <v>1441</v>
      </c>
      <c r="Q99" t="s">
        <v>1442</v>
      </c>
      <c r="R99" t="s">
        <v>1443</v>
      </c>
      <c r="S99" t="s">
        <v>798</v>
      </c>
      <c r="T99" t="s">
        <v>716</v>
      </c>
      <c r="U99" t="s">
        <v>159</v>
      </c>
      <c r="V99">
        <v>62</v>
      </c>
      <c r="W99">
        <v>6</v>
      </c>
      <c r="X99">
        <v>10</v>
      </c>
      <c r="Y99">
        <v>7</v>
      </c>
      <c r="Z99">
        <v>16</v>
      </c>
      <c r="AA99">
        <v>14</v>
      </c>
      <c r="AB99">
        <v>66</v>
      </c>
      <c r="AC99" s="26">
        <v>0.25806451612903225</v>
      </c>
      <c r="AD99" s="20">
        <v>-20.137142857142855</v>
      </c>
      <c r="AE99" s="20">
        <v>6.0490000000000004</v>
      </c>
      <c r="AF99">
        <v>-2</v>
      </c>
      <c r="AG99">
        <v>-3.7</v>
      </c>
      <c r="AH99">
        <v>33</v>
      </c>
      <c r="AI99">
        <v>1293</v>
      </c>
      <c r="AJ99">
        <v>57072</v>
      </c>
      <c r="AK99" s="20">
        <v>951.2</v>
      </c>
      <c r="AL99">
        <v>951.23</v>
      </c>
      <c r="AM99">
        <v>951</v>
      </c>
      <c r="AN99" s="26">
        <v>15.341935483870968</v>
      </c>
      <c r="AO99">
        <v>25.66</v>
      </c>
      <c r="AP99" s="41">
        <v>0.5161290322580645</v>
      </c>
      <c r="AQ99">
        <v>151</v>
      </c>
      <c r="AR99">
        <v>151</v>
      </c>
      <c r="AS99">
        <v>151</v>
      </c>
      <c r="AT99">
        <v>120</v>
      </c>
      <c r="AU99">
        <v>120</v>
      </c>
      <c r="AV99">
        <v>89</v>
      </c>
      <c r="AW99">
        <v>87</v>
      </c>
      <c r="AX99">
        <v>38</v>
      </c>
      <c r="AY99">
        <v>7</v>
      </c>
      <c r="AZ99">
        <v>6</v>
      </c>
      <c r="BA99" s="42">
        <v>13</v>
      </c>
      <c r="BB99">
        <v>8.43</v>
      </c>
      <c r="BC99">
        <v>28.8202</v>
      </c>
      <c r="BD99" s="20">
        <v>158.6</v>
      </c>
      <c r="BE99" s="20">
        <v>309.60000000000002</v>
      </c>
      <c r="BF99" s="20">
        <v>19.528400071486395</v>
      </c>
      <c r="BG99">
        <v>250</v>
      </c>
      <c r="BH99">
        <v>308</v>
      </c>
      <c r="BI99">
        <v>526</v>
      </c>
      <c r="BJ99" s="41">
        <v>0.32216494845360827</v>
      </c>
      <c r="BK99">
        <v>145</v>
      </c>
      <c r="BL99">
        <v>145</v>
      </c>
      <c r="BM99">
        <v>39</v>
      </c>
      <c r="BN99" s="42">
        <v>106</v>
      </c>
      <c r="BO99">
        <v>31</v>
      </c>
      <c r="BP99">
        <v>12</v>
      </c>
      <c r="BQ99">
        <v>25</v>
      </c>
      <c r="BR99">
        <v>47</v>
      </c>
      <c r="BS99" s="41">
        <v>6.010230179028133E-2</v>
      </c>
      <c r="BT99">
        <v>521</v>
      </c>
      <c r="BU99">
        <v>431</v>
      </c>
      <c r="BV99" s="41">
        <v>0.54726890756302526</v>
      </c>
      <c r="BW99">
        <v>249</v>
      </c>
      <c r="BX99">
        <v>206</v>
      </c>
      <c r="BY99">
        <v>158</v>
      </c>
      <c r="BZ99">
        <v>123</v>
      </c>
      <c r="CA99">
        <v>114</v>
      </c>
      <c r="CB99">
        <v>102</v>
      </c>
      <c r="CC99">
        <v>159</v>
      </c>
      <c r="CD99">
        <v>138</v>
      </c>
      <c r="CE99">
        <v>189</v>
      </c>
      <c r="CF99">
        <v>147</v>
      </c>
      <c r="CG99">
        <v>308</v>
      </c>
      <c r="CH99">
        <v>270</v>
      </c>
      <c r="CI99">
        <v>0</v>
      </c>
      <c r="CJ99">
        <v>0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3</v>
      </c>
      <c r="CW99">
        <v>0</v>
      </c>
      <c r="CX99">
        <v>1</v>
      </c>
      <c r="CY99">
        <v>2</v>
      </c>
      <c r="CZ99">
        <v>28</v>
      </c>
      <c r="DA99">
        <v>13</v>
      </c>
      <c r="DB99">
        <v>1</v>
      </c>
      <c r="DC99">
        <v>4</v>
      </c>
      <c r="DD99">
        <v>27</v>
      </c>
      <c r="DE99">
        <v>1</v>
      </c>
      <c r="DF99">
        <v>3</v>
      </c>
      <c r="DG99">
        <v>40</v>
      </c>
      <c r="DH99">
        <v>15</v>
      </c>
      <c r="DI99">
        <v>9</v>
      </c>
      <c r="DJ99">
        <v>14</v>
      </c>
      <c r="DK99">
        <v>13</v>
      </c>
      <c r="DL99">
        <v>1</v>
      </c>
      <c r="DM99">
        <v>10</v>
      </c>
      <c r="DN99">
        <v>9</v>
      </c>
      <c r="DO99">
        <v>1</v>
      </c>
      <c r="DP99" s="42">
        <v>-6</v>
      </c>
      <c r="DQ99" s="20">
        <v>-5.3140000000000001</v>
      </c>
      <c r="DR99">
        <v>14</v>
      </c>
      <c r="DS99">
        <v>1</v>
      </c>
      <c r="DT99">
        <v>0</v>
      </c>
      <c r="DU99">
        <v>0</v>
      </c>
      <c r="DV99">
        <v>0</v>
      </c>
      <c r="DW99">
        <v>809</v>
      </c>
      <c r="DX99">
        <v>1026</v>
      </c>
      <c r="DY99">
        <v>618</v>
      </c>
      <c r="DZ99">
        <v>735</v>
      </c>
      <c r="EA99">
        <v>453</v>
      </c>
      <c r="EB99">
        <v>542</v>
      </c>
      <c r="EC99">
        <v>39.07</v>
      </c>
      <c r="ED99">
        <v>51.47</v>
      </c>
      <c r="EE99">
        <v>31</v>
      </c>
      <c r="EF99">
        <v>46</v>
      </c>
      <c r="EG99" s="41">
        <v>6.8432671081677707E-2</v>
      </c>
      <c r="EH99" s="43">
        <v>0.91512915129151295</v>
      </c>
      <c r="EI99" s="44">
        <v>0.98356182237319068</v>
      </c>
      <c r="EJ99">
        <v>808</v>
      </c>
      <c r="EK99">
        <v>1026</v>
      </c>
      <c r="EL99">
        <v>618</v>
      </c>
      <c r="EM99">
        <v>735</v>
      </c>
      <c r="EN99">
        <v>454</v>
      </c>
      <c r="EO99">
        <v>543</v>
      </c>
      <c r="EP99">
        <v>31</v>
      </c>
      <c r="EQ99">
        <v>45</v>
      </c>
      <c r="ER99">
        <v>405</v>
      </c>
      <c r="ES99">
        <v>477</v>
      </c>
      <c r="ET99">
        <v>157</v>
      </c>
      <c r="EU99">
        <v>197</v>
      </c>
      <c r="EV99">
        <v>16</v>
      </c>
      <c r="EW99">
        <v>28</v>
      </c>
      <c r="EX99">
        <v>50</v>
      </c>
      <c r="EY99">
        <v>41</v>
      </c>
      <c r="EZ99">
        <v>-0.4</v>
      </c>
      <c r="FA99">
        <v>0.9</v>
      </c>
      <c r="FB99">
        <v>0.60000000000000009</v>
      </c>
      <c r="FC99" s="20">
        <v>15.53</v>
      </c>
      <c r="FD99" s="26">
        <v>0.25048387096774194</v>
      </c>
      <c r="FE99">
        <v>1.3515000000000001</v>
      </c>
      <c r="FF99">
        <v>7.0000000000000007E-2</v>
      </c>
      <c r="FG99">
        <v>0</v>
      </c>
      <c r="FH99">
        <v>0.06</v>
      </c>
      <c r="FI99">
        <v>1</v>
      </c>
      <c r="FJ99">
        <v>0</v>
      </c>
      <c r="FK99">
        <v>0</v>
      </c>
      <c r="FL99" s="42">
        <v>226</v>
      </c>
      <c r="FM99" s="20">
        <v>12.142857142857142</v>
      </c>
      <c r="FN99" s="41">
        <v>3.4502103800000003E-2</v>
      </c>
      <c r="FO99" s="20">
        <v>12.7</v>
      </c>
      <c r="FP99" s="20">
        <v>14.937200000000001</v>
      </c>
      <c r="FQ99" s="20">
        <v>115.74487768468194</v>
      </c>
      <c r="FR99">
        <v>4</v>
      </c>
      <c r="FS99" t="s">
        <v>1444</v>
      </c>
      <c r="FT99">
        <v>195</v>
      </c>
      <c r="FU99" t="s">
        <v>702</v>
      </c>
      <c r="FV99" t="s">
        <v>711</v>
      </c>
      <c r="FW99" s="45">
        <v>5850000</v>
      </c>
      <c r="FX99" s="45">
        <v>5850000</v>
      </c>
      <c r="FY99">
        <v>762</v>
      </c>
      <c r="FZ99">
        <v>147</v>
      </c>
      <c r="GA99">
        <v>277</v>
      </c>
      <c r="GB99">
        <v>424</v>
      </c>
      <c r="GC99">
        <v>40</v>
      </c>
      <c r="GD99">
        <v>869</v>
      </c>
      <c r="GE99">
        <v>1562</v>
      </c>
      <c r="GF99">
        <v>13362</v>
      </c>
      <c r="GG99">
        <v>25.1</v>
      </c>
      <c r="GH99">
        <v>17.5</v>
      </c>
      <c r="GI99">
        <v>42.6</v>
      </c>
      <c r="GJ99" s="42">
        <v>12.7</v>
      </c>
    </row>
    <row r="100" spans="1:192" x14ac:dyDescent="0.45">
      <c r="A100" s="40">
        <v>28066</v>
      </c>
      <c r="B100" t="s">
        <v>1445</v>
      </c>
      <c r="C100" t="s">
        <v>362</v>
      </c>
      <c r="D100" t="s">
        <v>107</v>
      </c>
      <c r="E100" t="s">
        <v>107</v>
      </c>
      <c r="F100">
        <v>73</v>
      </c>
      <c r="G100">
        <v>202</v>
      </c>
      <c r="H100">
        <v>1996</v>
      </c>
      <c r="I100">
        <v>2</v>
      </c>
      <c r="J100">
        <v>35</v>
      </c>
      <c r="K100" t="s">
        <v>92</v>
      </c>
      <c r="L100">
        <v>1997</v>
      </c>
      <c r="M100">
        <v>41</v>
      </c>
      <c r="N100">
        <v>20</v>
      </c>
      <c r="O100">
        <v>8464989</v>
      </c>
      <c r="P100" t="s">
        <v>1446</v>
      </c>
      <c r="Q100" t="s">
        <v>1447</v>
      </c>
      <c r="R100" t="s">
        <v>1448</v>
      </c>
      <c r="S100" t="s">
        <v>404</v>
      </c>
      <c r="T100" t="s">
        <v>716</v>
      </c>
      <c r="U100" t="s">
        <v>30</v>
      </c>
      <c r="V100">
        <v>79</v>
      </c>
      <c r="W100">
        <v>11</v>
      </c>
      <c r="X100">
        <v>11</v>
      </c>
      <c r="Y100">
        <v>8</v>
      </c>
      <c r="Z100">
        <v>22</v>
      </c>
      <c r="AA100">
        <v>14</v>
      </c>
      <c r="AB100">
        <v>54</v>
      </c>
      <c r="AC100" s="26">
        <v>0.27848101265822783</v>
      </c>
      <c r="AD100" s="20">
        <v>-17.846998535871158</v>
      </c>
      <c r="AE100" s="20">
        <v>8.7279999999999998</v>
      </c>
      <c r="AF100">
        <v>-1</v>
      </c>
      <c r="AG100">
        <v>-6.5</v>
      </c>
      <c r="AH100">
        <v>20</v>
      </c>
      <c r="AI100">
        <v>1279</v>
      </c>
      <c r="AJ100">
        <v>56369</v>
      </c>
      <c r="AK100" s="20">
        <v>939.48333333333005</v>
      </c>
      <c r="AL100">
        <v>939.48</v>
      </c>
      <c r="AM100">
        <v>939</v>
      </c>
      <c r="AN100" s="26">
        <v>11.892194092827005</v>
      </c>
      <c r="AO100">
        <v>20.02</v>
      </c>
      <c r="AP100" s="41">
        <v>0.62857142857142856</v>
      </c>
      <c r="AQ100">
        <v>168</v>
      </c>
      <c r="AR100">
        <v>168</v>
      </c>
      <c r="AS100">
        <v>168</v>
      </c>
      <c r="AT100">
        <v>135</v>
      </c>
      <c r="AU100">
        <v>135</v>
      </c>
      <c r="AV100">
        <v>104</v>
      </c>
      <c r="AW100">
        <v>107</v>
      </c>
      <c r="AX100">
        <v>63</v>
      </c>
      <c r="AY100">
        <v>3</v>
      </c>
      <c r="AZ100">
        <v>13</v>
      </c>
      <c r="BA100" s="42">
        <v>16</v>
      </c>
      <c r="BB100">
        <v>10.84</v>
      </c>
      <c r="BC100">
        <v>24.548100000000002</v>
      </c>
      <c r="BD100" s="20">
        <v>144.19999999999999</v>
      </c>
      <c r="BE100" s="20">
        <v>312.2</v>
      </c>
      <c r="BF100" s="20">
        <v>19.93868948780176</v>
      </c>
      <c r="BG100">
        <v>263</v>
      </c>
      <c r="BH100">
        <v>289</v>
      </c>
      <c r="BI100">
        <v>320</v>
      </c>
      <c r="BJ100" s="41">
        <v>0.451114922813036</v>
      </c>
      <c r="BK100">
        <v>14</v>
      </c>
      <c r="BL100">
        <v>14</v>
      </c>
      <c r="BM100">
        <v>50</v>
      </c>
      <c r="BN100" s="42">
        <v>-36</v>
      </c>
      <c r="BO100">
        <v>31</v>
      </c>
      <c r="BP100">
        <v>17</v>
      </c>
      <c r="BQ100">
        <v>14</v>
      </c>
      <c r="BR100">
        <v>42</v>
      </c>
      <c r="BS100" s="41">
        <v>5.2369077306733167E-2</v>
      </c>
      <c r="BT100">
        <v>355</v>
      </c>
      <c r="BU100">
        <v>350</v>
      </c>
      <c r="BV100" s="41">
        <v>0.50354609929078009</v>
      </c>
      <c r="BW100">
        <v>117</v>
      </c>
      <c r="BX100">
        <v>132</v>
      </c>
      <c r="BY100">
        <v>141</v>
      </c>
      <c r="BZ100">
        <v>117</v>
      </c>
      <c r="CA100">
        <v>97</v>
      </c>
      <c r="CB100">
        <v>101</v>
      </c>
      <c r="CC100">
        <v>78</v>
      </c>
      <c r="CD100">
        <v>79</v>
      </c>
      <c r="CE100">
        <v>171</v>
      </c>
      <c r="CF100">
        <v>146</v>
      </c>
      <c r="CG100">
        <v>193</v>
      </c>
      <c r="CH100">
        <v>208</v>
      </c>
      <c r="CI100">
        <v>0</v>
      </c>
      <c r="CJ100">
        <v>0</v>
      </c>
      <c r="CK100">
        <v>3</v>
      </c>
      <c r="CL100">
        <v>1</v>
      </c>
      <c r="CM100">
        <v>0</v>
      </c>
      <c r="CN100">
        <v>0</v>
      </c>
      <c r="CO100">
        <v>0</v>
      </c>
      <c r="CP100">
        <v>3</v>
      </c>
      <c r="CQ100">
        <v>0</v>
      </c>
      <c r="CR100">
        <v>1</v>
      </c>
      <c r="CS100">
        <v>0</v>
      </c>
      <c r="CT100">
        <v>2</v>
      </c>
      <c r="CU100">
        <v>0</v>
      </c>
      <c r="CV100">
        <v>5</v>
      </c>
      <c r="CW100">
        <v>0</v>
      </c>
      <c r="CX100">
        <v>4</v>
      </c>
      <c r="CY100">
        <v>4</v>
      </c>
      <c r="CZ100">
        <v>23</v>
      </c>
      <c r="DA100">
        <v>18</v>
      </c>
      <c r="DB100">
        <v>2</v>
      </c>
      <c r="DC100">
        <v>8</v>
      </c>
      <c r="DD100">
        <v>4</v>
      </c>
      <c r="DE100">
        <v>7</v>
      </c>
      <c r="DF100">
        <v>3</v>
      </c>
      <c r="DG100">
        <v>62</v>
      </c>
      <c r="DH100">
        <v>10</v>
      </c>
      <c r="DI100">
        <v>10</v>
      </c>
      <c r="DJ100">
        <v>10</v>
      </c>
      <c r="DK100">
        <v>10</v>
      </c>
      <c r="DL100">
        <v>0</v>
      </c>
      <c r="DM100">
        <v>10</v>
      </c>
      <c r="DN100">
        <v>10</v>
      </c>
      <c r="DO100">
        <v>0</v>
      </c>
      <c r="DP100" s="42">
        <v>0</v>
      </c>
      <c r="DQ100" s="20">
        <v>0.75900000000000001</v>
      </c>
      <c r="DR100">
        <v>10</v>
      </c>
      <c r="DS100">
        <v>0</v>
      </c>
      <c r="DT100">
        <v>0</v>
      </c>
      <c r="DU100">
        <v>0</v>
      </c>
      <c r="DV100">
        <v>0</v>
      </c>
      <c r="DW100">
        <v>641</v>
      </c>
      <c r="DX100">
        <v>1037</v>
      </c>
      <c r="DY100">
        <v>477</v>
      </c>
      <c r="DZ100">
        <v>760</v>
      </c>
      <c r="EA100">
        <v>345</v>
      </c>
      <c r="EB100">
        <v>542</v>
      </c>
      <c r="EC100">
        <v>30.45</v>
      </c>
      <c r="ED100">
        <v>40.32</v>
      </c>
      <c r="EE100">
        <v>35</v>
      </c>
      <c r="EF100">
        <v>44</v>
      </c>
      <c r="EG100" s="41">
        <v>0.10144927536231885</v>
      </c>
      <c r="EH100" s="43">
        <v>0.91881918819188191</v>
      </c>
      <c r="EI100" s="44">
        <v>1.0202684635542008</v>
      </c>
      <c r="EJ100">
        <v>645</v>
      </c>
      <c r="EK100">
        <v>1044</v>
      </c>
      <c r="EL100">
        <v>480</v>
      </c>
      <c r="EM100">
        <v>767</v>
      </c>
      <c r="EN100">
        <v>347</v>
      </c>
      <c r="EO100">
        <v>548</v>
      </c>
      <c r="EP100">
        <v>35</v>
      </c>
      <c r="EQ100">
        <v>44</v>
      </c>
      <c r="ER100">
        <v>301</v>
      </c>
      <c r="ES100">
        <v>476</v>
      </c>
      <c r="ET100">
        <v>148</v>
      </c>
      <c r="EU100">
        <v>175</v>
      </c>
      <c r="EV100">
        <v>23</v>
      </c>
      <c r="EW100">
        <v>20</v>
      </c>
      <c r="EX100">
        <v>75</v>
      </c>
      <c r="EY100">
        <v>64</v>
      </c>
      <c r="EZ100">
        <v>0.7</v>
      </c>
      <c r="FA100">
        <v>0.9</v>
      </c>
      <c r="FB100">
        <v>1.7000000000000002</v>
      </c>
      <c r="FC100" s="20">
        <v>11.5</v>
      </c>
      <c r="FD100" s="26">
        <v>0.14556962025316456</v>
      </c>
      <c r="FE100">
        <v>3.1998000000000002</v>
      </c>
      <c r="FF100">
        <v>-0.62</v>
      </c>
      <c r="FG100">
        <v>-0.03</v>
      </c>
      <c r="FH100">
        <v>-0.65</v>
      </c>
      <c r="FI100">
        <v>1</v>
      </c>
      <c r="FJ100">
        <v>0</v>
      </c>
      <c r="FK100">
        <v>0</v>
      </c>
      <c r="FL100" s="42">
        <v>76</v>
      </c>
      <c r="FM100" s="20">
        <v>2.8</v>
      </c>
      <c r="FN100" s="41">
        <v>4.7772893400000002E-2</v>
      </c>
      <c r="FO100" s="20">
        <v>20</v>
      </c>
      <c r="FP100" s="20">
        <v>22.151800000000001</v>
      </c>
      <c r="FQ100" s="20">
        <v>107.165666113169</v>
      </c>
      <c r="FV100" t="s">
        <v>711</v>
      </c>
      <c r="FW100" s="45">
        <v>1000000</v>
      </c>
      <c r="FX100" s="45">
        <v>1000000</v>
      </c>
      <c r="FY100">
        <v>1445</v>
      </c>
      <c r="FZ100">
        <v>259</v>
      </c>
      <c r="GA100">
        <v>452</v>
      </c>
      <c r="GB100">
        <v>711</v>
      </c>
      <c r="GC100">
        <v>-30</v>
      </c>
      <c r="GD100">
        <v>578</v>
      </c>
      <c r="GE100">
        <v>2687</v>
      </c>
      <c r="GF100">
        <v>22173</v>
      </c>
      <c r="GG100">
        <v>39.200000000000003</v>
      </c>
      <c r="GH100">
        <v>25.3</v>
      </c>
      <c r="GI100">
        <v>64.5</v>
      </c>
      <c r="GJ100" s="42">
        <v>20</v>
      </c>
    </row>
    <row r="101" spans="1:192" x14ac:dyDescent="0.45">
      <c r="A101" s="40">
        <v>34345</v>
      </c>
      <c r="B101" t="s">
        <v>1449</v>
      </c>
      <c r="C101" t="s">
        <v>1450</v>
      </c>
      <c r="D101" t="s">
        <v>107</v>
      </c>
      <c r="E101" t="s">
        <v>107</v>
      </c>
      <c r="F101">
        <v>74</v>
      </c>
      <c r="G101">
        <v>200</v>
      </c>
      <c r="H101">
        <v>2012</v>
      </c>
      <c r="I101">
        <v>2</v>
      </c>
      <c r="J101">
        <v>36</v>
      </c>
      <c r="K101" t="s">
        <v>92</v>
      </c>
      <c r="L101">
        <v>2016</v>
      </c>
      <c r="M101">
        <v>24</v>
      </c>
      <c r="N101">
        <v>2</v>
      </c>
      <c r="O101">
        <v>8476866</v>
      </c>
      <c r="P101" t="s">
        <v>1451</v>
      </c>
      <c r="Q101" t="s">
        <v>1452</v>
      </c>
      <c r="R101" t="s">
        <v>1453</v>
      </c>
      <c r="S101" t="s">
        <v>1454</v>
      </c>
      <c r="T101" t="s">
        <v>725</v>
      </c>
      <c r="U101" t="s">
        <v>102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34</v>
      </c>
      <c r="AB101">
        <v>69</v>
      </c>
      <c r="AC101" s="26">
        <v>0</v>
      </c>
      <c r="AD101" s="20">
        <v>0</v>
      </c>
      <c r="AE101" s="20">
        <v>0</v>
      </c>
      <c r="AF101">
        <v>0</v>
      </c>
      <c r="AG101">
        <v>-0.2</v>
      </c>
      <c r="AH101">
        <v>0</v>
      </c>
      <c r="AI101">
        <v>13</v>
      </c>
      <c r="AJ101">
        <v>450</v>
      </c>
      <c r="AK101" s="20">
        <v>7.5</v>
      </c>
      <c r="AL101">
        <v>7.5</v>
      </c>
      <c r="AM101">
        <v>8</v>
      </c>
      <c r="AN101" s="26">
        <v>3.75</v>
      </c>
      <c r="AO101">
        <v>6.43</v>
      </c>
      <c r="AP101" s="41">
        <v>0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42">
        <v>0</v>
      </c>
      <c r="BB101">
        <v>0</v>
      </c>
      <c r="BC101">
        <v>0</v>
      </c>
      <c r="BD101" s="20">
        <v>0</v>
      </c>
      <c r="BE101" s="20">
        <v>1</v>
      </c>
      <c r="BF101" s="20">
        <v>8</v>
      </c>
      <c r="BG101">
        <v>5</v>
      </c>
      <c r="BH101">
        <v>1</v>
      </c>
      <c r="BI101">
        <v>3</v>
      </c>
      <c r="BJ101" s="41">
        <v>0.625</v>
      </c>
      <c r="BK101">
        <v>1</v>
      </c>
      <c r="BL101">
        <v>1</v>
      </c>
      <c r="BM101">
        <v>2</v>
      </c>
      <c r="BN101" s="42">
        <v>-1</v>
      </c>
      <c r="BO101">
        <v>0</v>
      </c>
      <c r="BP101">
        <v>0</v>
      </c>
      <c r="BQ101">
        <v>0</v>
      </c>
      <c r="BR101">
        <v>0</v>
      </c>
      <c r="BS101" s="41">
        <v>0</v>
      </c>
      <c r="BT101">
        <v>0</v>
      </c>
      <c r="BU101">
        <v>1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s="42">
        <v>0</v>
      </c>
      <c r="DQ101" s="20">
        <v>-6.0000000000000001E-3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5</v>
      </c>
      <c r="DX101">
        <v>11</v>
      </c>
      <c r="DY101">
        <v>3</v>
      </c>
      <c r="DZ101">
        <v>8</v>
      </c>
      <c r="EA101">
        <v>3</v>
      </c>
      <c r="EB101">
        <v>4</v>
      </c>
      <c r="EC101">
        <v>0.06</v>
      </c>
      <c r="ED101">
        <v>0.33</v>
      </c>
      <c r="EE101">
        <v>0</v>
      </c>
      <c r="EF101">
        <v>0</v>
      </c>
      <c r="EG101" s="41">
        <v>0</v>
      </c>
      <c r="EH101" s="43">
        <v>1</v>
      </c>
      <c r="EI101" s="44">
        <v>1</v>
      </c>
      <c r="EJ101">
        <v>5</v>
      </c>
      <c r="EK101">
        <v>11</v>
      </c>
      <c r="EL101">
        <v>3</v>
      </c>
      <c r="EM101">
        <v>8</v>
      </c>
      <c r="EN101">
        <v>3</v>
      </c>
      <c r="EO101">
        <v>4</v>
      </c>
      <c r="EP101">
        <v>0</v>
      </c>
      <c r="EQ101">
        <v>0</v>
      </c>
      <c r="ER101">
        <v>2</v>
      </c>
      <c r="ES101">
        <v>6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 s="20">
        <v>-0.21</v>
      </c>
      <c r="FD101" s="26">
        <v>-0.105</v>
      </c>
      <c r="FE101">
        <v>0</v>
      </c>
      <c r="FF101">
        <v>0</v>
      </c>
      <c r="FG101">
        <v>0</v>
      </c>
      <c r="FH101">
        <v>0</v>
      </c>
      <c r="FL101" s="42">
        <v>1</v>
      </c>
      <c r="FM101" s="20">
        <v>0</v>
      </c>
      <c r="FN101" s="41">
        <v>0</v>
      </c>
      <c r="FO101" s="20">
        <v>0</v>
      </c>
      <c r="FP101" s="20">
        <v>-1.2000000000000001E-3</v>
      </c>
      <c r="FQ101" s="20">
        <v>128</v>
      </c>
      <c r="FV101" t="s">
        <v>751</v>
      </c>
      <c r="FW101" s="45">
        <v>650000</v>
      </c>
      <c r="FX101" s="45">
        <v>650000</v>
      </c>
      <c r="FY101">
        <v>3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19</v>
      </c>
      <c r="GG101">
        <v>-0.1</v>
      </c>
      <c r="GH101">
        <v>0.1</v>
      </c>
      <c r="GI101">
        <v>0</v>
      </c>
      <c r="GJ101" s="42">
        <v>0</v>
      </c>
    </row>
    <row r="102" spans="1:192" x14ac:dyDescent="0.45">
      <c r="A102" s="40">
        <v>34078</v>
      </c>
      <c r="B102" t="s">
        <v>1455</v>
      </c>
      <c r="C102" t="s">
        <v>242</v>
      </c>
      <c r="D102" t="s">
        <v>107</v>
      </c>
      <c r="E102" t="s">
        <v>107</v>
      </c>
      <c r="F102">
        <v>75</v>
      </c>
      <c r="G102">
        <v>209</v>
      </c>
      <c r="H102">
        <v>2011</v>
      </c>
      <c r="I102">
        <v>3</v>
      </c>
      <c r="J102">
        <v>72</v>
      </c>
      <c r="K102" t="s">
        <v>202</v>
      </c>
      <c r="L102">
        <v>2017</v>
      </c>
      <c r="M102">
        <v>24</v>
      </c>
      <c r="N102">
        <v>1</v>
      </c>
      <c r="O102">
        <v>8476396</v>
      </c>
      <c r="P102" t="s">
        <v>1456</v>
      </c>
      <c r="Q102" t="s">
        <v>1457</v>
      </c>
      <c r="R102" t="s">
        <v>1458</v>
      </c>
      <c r="S102" t="s">
        <v>1419</v>
      </c>
      <c r="T102" t="s">
        <v>716</v>
      </c>
      <c r="U102" t="s">
        <v>279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35</v>
      </c>
      <c r="AB102">
        <v>53</v>
      </c>
      <c r="AC102" s="26">
        <v>0</v>
      </c>
      <c r="AD102" s="20">
        <v>0</v>
      </c>
      <c r="AE102" s="20">
        <v>0</v>
      </c>
      <c r="AF102">
        <v>0</v>
      </c>
      <c r="AG102">
        <v>-0.7</v>
      </c>
      <c r="AH102">
        <v>2</v>
      </c>
      <c r="AI102">
        <v>19</v>
      </c>
      <c r="AJ102">
        <v>736</v>
      </c>
      <c r="AK102" s="20">
        <v>12.266666666667</v>
      </c>
      <c r="AL102">
        <v>12.27</v>
      </c>
      <c r="AM102">
        <v>12</v>
      </c>
      <c r="AN102" s="26">
        <v>12.266666666666667</v>
      </c>
      <c r="AO102">
        <v>21.16</v>
      </c>
      <c r="AP102" s="41">
        <v>0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0</v>
      </c>
      <c r="BA102" s="42">
        <v>1</v>
      </c>
      <c r="BB102">
        <v>7.0000000000000007E-2</v>
      </c>
      <c r="BC102">
        <v>17</v>
      </c>
      <c r="BD102" s="20">
        <v>0</v>
      </c>
      <c r="BE102" s="20">
        <v>2</v>
      </c>
      <c r="BF102" s="20">
        <v>9.7799511002444994</v>
      </c>
      <c r="BG102">
        <v>3</v>
      </c>
      <c r="BH102">
        <v>8</v>
      </c>
      <c r="BI102">
        <v>5</v>
      </c>
      <c r="BJ102" s="41">
        <v>0.375</v>
      </c>
      <c r="BK102">
        <v>2</v>
      </c>
      <c r="BL102">
        <v>2</v>
      </c>
      <c r="BM102">
        <v>1</v>
      </c>
      <c r="BN102" s="42">
        <v>1</v>
      </c>
      <c r="BO102">
        <v>1</v>
      </c>
      <c r="BP102">
        <v>1</v>
      </c>
      <c r="BQ102">
        <v>0</v>
      </c>
      <c r="BR102">
        <v>0</v>
      </c>
      <c r="BS102" s="41">
        <v>0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 s="42">
        <v>-1</v>
      </c>
      <c r="DQ102" s="20">
        <v>-1.0149999999999999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10</v>
      </c>
      <c r="DX102">
        <v>7</v>
      </c>
      <c r="DY102">
        <v>5</v>
      </c>
      <c r="DZ102">
        <v>6</v>
      </c>
      <c r="EA102">
        <v>3</v>
      </c>
      <c r="EB102">
        <v>6</v>
      </c>
      <c r="EC102">
        <v>0.15</v>
      </c>
      <c r="ED102">
        <v>0.33</v>
      </c>
      <c r="EE102">
        <v>0</v>
      </c>
      <c r="EF102">
        <v>0</v>
      </c>
      <c r="EG102" s="41">
        <v>0</v>
      </c>
      <c r="EH102" s="43">
        <v>1</v>
      </c>
      <c r="EI102" s="44">
        <v>1</v>
      </c>
      <c r="EJ102">
        <v>10</v>
      </c>
      <c r="EK102">
        <v>7</v>
      </c>
      <c r="EL102">
        <v>5</v>
      </c>
      <c r="EM102">
        <v>6</v>
      </c>
      <c r="EN102">
        <v>3</v>
      </c>
      <c r="EO102">
        <v>6</v>
      </c>
      <c r="EP102">
        <v>0</v>
      </c>
      <c r="EQ102">
        <v>0</v>
      </c>
      <c r="ER102">
        <v>3</v>
      </c>
      <c r="ES102">
        <v>4</v>
      </c>
      <c r="ET102">
        <v>1</v>
      </c>
      <c r="EU102">
        <v>2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 s="20">
        <v>7.0000000000000007E-2</v>
      </c>
      <c r="FD102" s="26">
        <v>7.0000000000000007E-2</v>
      </c>
      <c r="FE102">
        <v>0</v>
      </c>
      <c r="FF102">
        <v>0</v>
      </c>
      <c r="FG102">
        <v>0</v>
      </c>
      <c r="FH102">
        <v>0</v>
      </c>
      <c r="FL102" s="42">
        <v>4</v>
      </c>
      <c r="FM102" s="20">
        <v>2</v>
      </c>
      <c r="FN102" s="41">
        <v>0</v>
      </c>
      <c r="FO102" s="20">
        <v>-0.2</v>
      </c>
      <c r="FP102" s="20">
        <v>-0.20299999999999999</v>
      </c>
      <c r="FQ102" s="20">
        <v>83.12958435207824</v>
      </c>
      <c r="FW102" s="45"/>
      <c r="FX102" s="45"/>
      <c r="FY102">
        <v>1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1</v>
      </c>
      <c r="GF102">
        <v>12</v>
      </c>
      <c r="GG102">
        <v>0</v>
      </c>
      <c r="GH102">
        <v>0</v>
      </c>
      <c r="GI102">
        <v>0</v>
      </c>
      <c r="GJ102" s="42">
        <v>-0.2</v>
      </c>
    </row>
    <row r="103" spans="1:192" x14ac:dyDescent="0.45">
      <c r="A103" s="40">
        <v>34544</v>
      </c>
      <c r="B103" t="s">
        <v>1459</v>
      </c>
      <c r="C103" t="s">
        <v>1460</v>
      </c>
      <c r="D103" t="s">
        <v>91</v>
      </c>
      <c r="E103" t="s">
        <v>91</v>
      </c>
      <c r="F103">
        <v>73</v>
      </c>
      <c r="G103">
        <v>215</v>
      </c>
      <c r="K103" t="s">
        <v>92</v>
      </c>
      <c r="L103">
        <v>2014</v>
      </c>
      <c r="M103">
        <v>23</v>
      </c>
      <c r="N103">
        <v>3</v>
      </c>
      <c r="O103">
        <v>8477070</v>
      </c>
      <c r="P103" t="s">
        <v>1461</v>
      </c>
      <c r="Q103" t="s">
        <v>1462</v>
      </c>
      <c r="R103" t="s">
        <v>1463</v>
      </c>
      <c r="S103" t="s">
        <v>1464</v>
      </c>
      <c r="T103" t="s">
        <v>716</v>
      </c>
      <c r="U103" t="s">
        <v>253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28</v>
      </c>
      <c r="AB103">
        <v>87</v>
      </c>
      <c r="AC103" s="26">
        <v>0</v>
      </c>
      <c r="AD103" s="20">
        <v>-0.42857142857142855</v>
      </c>
      <c r="AE103" s="20">
        <v>0</v>
      </c>
      <c r="AF103">
        <v>0</v>
      </c>
      <c r="AG103">
        <v>-0.8</v>
      </c>
      <c r="AH103">
        <v>5</v>
      </c>
      <c r="AI103">
        <v>30</v>
      </c>
      <c r="AJ103">
        <v>1245</v>
      </c>
      <c r="AK103" s="20">
        <v>20.75</v>
      </c>
      <c r="AL103">
        <v>20.75</v>
      </c>
      <c r="AM103">
        <v>21</v>
      </c>
      <c r="AN103" s="26">
        <v>6.916666666666667</v>
      </c>
      <c r="AO103">
        <v>11.76</v>
      </c>
      <c r="AP103" s="41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s="42">
        <v>0</v>
      </c>
      <c r="BB103">
        <v>0.02</v>
      </c>
      <c r="BC103">
        <v>46</v>
      </c>
      <c r="BD103" s="20">
        <v>0</v>
      </c>
      <c r="BE103" s="20">
        <v>1</v>
      </c>
      <c r="BF103" s="20">
        <v>2.8915662650602409</v>
      </c>
      <c r="BG103">
        <v>9</v>
      </c>
      <c r="BH103">
        <v>8</v>
      </c>
      <c r="BI103">
        <v>4</v>
      </c>
      <c r="BJ103" s="41">
        <v>0.69230769230769229</v>
      </c>
      <c r="BK103">
        <v>4</v>
      </c>
      <c r="BL103">
        <v>4</v>
      </c>
      <c r="BM103">
        <v>6</v>
      </c>
      <c r="BN103" s="42">
        <v>-2</v>
      </c>
      <c r="BO103">
        <v>0</v>
      </c>
      <c r="BP103">
        <v>0</v>
      </c>
      <c r="BQ103">
        <v>1</v>
      </c>
      <c r="BR103">
        <v>0</v>
      </c>
      <c r="BS103" s="41">
        <v>0</v>
      </c>
      <c r="BT103">
        <v>0</v>
      </c>
      <c r="BU103">
        <v>2</v>
      </c>
      <c r="BV103" s="41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0</v>
      </c>
      <c r="DL103">
        <v>1</v>
      </c>
      <c r="DM103">
        <v>1</v>
      </c>
      <c r="DN103">
        <v>0</v>
      </c>
      <c r="DO103">
        <v>1</v>
      </c>
      <c r="DP103" s="42">
        <v>-1</v>
      </c>
      <c r="DQ103" s="20">
        <v>-2.1999999999999999E-2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10</v>
      </c>
      <c r="DX103">
        <v>17</v>
      </c>
      <c r="DY103">
        <v>9</v>
      </c>
      <c r="DZ103">
        <v>13</v>
      </c>
      <c r="EA103">
        <v>7</v>
      </c>
      <c r="EB103">
        <v>10</v>
      </c>
      <c r="EC103">
        <v>0.31</v>
      </c>
      <c r="ED103">
        <v>0.72</v>
      </c>
      <c r="EE103">
        <v>0</v>
      </c>
      <c r="EF103">
        <v>0</v>
      </c>
      <c r="EG103" s="41">
        <v>0</v>
      </c>
      <c r="EH103" s="43">
        <v>1</v>
      </c>
      <c r="EI103" s="44">
        <v>1</v>
      </c>
      <c r="EJ103">
        <v>10</v>
      </c>
      <c r="EK103">
        <v>17</v>
      </c>
      <c r="EL103">
        <v>9</v>
      </c>
      <c r="EM103">
        <v>13</v>
      </c>
      <c r="EN103">
        <v>7</v>
      </c>
      <c r="EO103">
        <v>10</v>
      </c>
      <c r="EP103">
        <v>0</v>
      </c>
      <c r="EQ103">
        <v>0</v>
      </c>
      <c r="ER103">
        <v>7</v>
      </c>
      <c r="ES103">
        <v>10</v>
      </c>
      <c r="ET103">
        <v>0</v>
      </c>
      <c r="EU103">
        <v>6</v>
      </c>
      <c r="EV103">
        <v>0</v>
      </c>
      <c r="EW103">
        <v>0</v>
      </c>
      <c r="EX103">
        <v>2</v>
      </c>
      <c r="EY103">
        <v>2</v>
      </c>
      <c r="EZ103">
        <v>-0.1</v>
      </c>
      <c r="FA103">
        <v>0</v>
      </c>
      <c r="FB103">
        <v>0</v>
      </c>
      <c r="FC103" s="20">
        <v>-0.30000000000000004</v>
      </c>
      <c r="FD103" s="26">
        <v>-0.10000000000000002</v>
      </c>
      <c r="FE103">
        <v>1.2000000000000001E-3</v>
      </c>
      <c r="FF103">
        <v>0</v>
      </c>
      <c r="FG103">
        <v>0</v>
      </c>
      <c r="FH103">
        <v>0</v>
      </c>
      <c r="FL103" s="42">
        <v>10</v>
      </c>
      <c r="FM103" s="20">
        <v>0</v>
      </c>
      <c r="FN103" s="41">
        <v>0</v>
      </c>
      <c r="FO103" s="20">
        <v>-0.5</v>
      </c>
      <c r="FP103" s="20">
        <v>-4.3999999999999994E-3</v>
      </c>
      <c r="FQ103" s="20">
        <v>78.07228915662651</v>
      </c>
      <c r="FV103" t="s">
        <v>751</v>
      </c>
      <c r="FW103" s="45">
        <v>650000</v>
      </c>
      <c r="FX103" s="45">
        <v>650000</v>
      </c>
      <c r="FY103">
        <v>17</v>
      </c>
      <c r="FZ103">
        <v>1</v>
      </c>
      <c r="GA103">
        <v>1</v>
      </c>
      <c r="GB103">
        <v>2</v>
      </c>
      <c r="GC103">
        <v>4</v>
      </c>
      <c r="GD103">
        <v>28</v>
      </c>
      <c r="GE103">
        <v>17</v>
      </c>
      <c r="GF103">
        <v>125</v>
      </c>
      <c r="GG103">
        <v>0</v>
      </c>
      <c r="GH103">
        <v>0.30000000000000004</v>
      </c>
      <c r="GI103">
        <v>0.30000000000000004</v>
      </c>
      <c r="GJ103" s="42">
        <v>-0.5</v>
      </c>
    </row>
    <row r="104" spans="1:192" x14ac:dyDescent="0.45">
      <c r="A104" s="40">
        <v>34856</v>
      </c>
      <c r="B104" t="s">
        <v>1475</v>
      </c>
      <c r="D104" t="s">
        <v>223</v>
      </c>
      <c r="E104" t="s">
        <v>223</v>
      </c>
      <c r="F104">
        <v>77</v>
      </c>
      <c r="G104">
        <v>214</v>
      </c>
      <c r="K104" t="s">
        <v>92</v>
      </c>
      <c r="L104">
        <v>2017</v>
      </c>
      <c r="M104">
        <v>22</v>
      </c>
      <c r="N104">
        <v>1</v>
      </c>
      <c r="O104">
        <v>8480153</v>
      </c>
      <c r="P104" t="s">
        <v>1476</v>
      </c>
      <c r="Q104" t="s">
        <v>1477</v>
      </c>
      <c r="R104" t="s">
        <v>1478</v>
      </c>
      <c r="S104" t="s">
        <v>1479</v>
      </c>
      <c r="T104" t="s">
        <v>716</v>
      </c>
      <c r="U104" t="s">
        <v>188</v>
      </c>
      <c r="V104">
        <v>6</v>
      </c>
      <c r="W104">
        <v>0</v>
      </c>
      <c r="X104">
        <v>1</v>
      </c>
      <c r="Y104">
        <v>0</v>
      </c>
      <c r="Z104">
        <v>1</v>
      </c>
      <c r="AA104">
        <v>31</v>
      </c>
      <c r="AB104">
        <v>75</v>
      </c>
      <c r="AC104" s="26">
        <v>0.16666666666666666</v>
      </c>
      <c r="AD104" s="20">
        <v>0</v>
      </c>
      <c r="AE104" s="20">
        <v>0.29699999999999999</v>
      </c>
      <c r="AF104">
        <v>-1</v>
      </c>
      <c r="AG104">
        <v>-1.1000000000000001</v>
      </c>
      <c r="AH104">
        <v>0</v>
      </c>
      <c r="AI104">
        <v>97</v>
      </c>
      <c r="AJ104">
        <v>4794</v>
      </c>
      <c r="AK104" s="20">
        <v>79.900000000000006</v>
      </c>
      <c r="AL104">
        <v>79.900000000000006</v>
      </c>
      <c r="AM104">
        <v>80</v>
      </c>
      <c r="AN104" s="26">
        <v>13.316666666666668</v>
      </c>
      <c r="AO104">
        <v>22.17</v>
      </c>
      <c r="AP104" s="41">
        <v>0.33333333333333331</v>
      </c>
      <c r="AQ104">
        <v>16</v>
      </c>
      <c r="AR104">
        <v>16</v>
      </c>
      <c r="AS104">
        <v>16</v>
      </c>
      <c r="AT104">
        <v>8</v>
      </c>
      <c r="AU104">
        <v>8</v>
      </c>
      <c r="AV104">
        <v>7</v>
      </c>
      <c r="AW104">
        <v>10</v>
      </c>
      <c r="AX104">
        <v>0</v>
      </c>
      <c r="AY104">
        <v>0</v>
      </c>
      <c r="AZ104">
        <v>0</v>
      </c>
      <c r="BA104" s="42">
        <v>0</v>
      </c>
      <c r="BB104">
        <v>0.36</v>
      </c>
      <c r="BC104">
        <v>34.428600000000003</v>
      </c>
      <c r="BD104" s="20">
        <v>0</v>
      </c>
      <c r="BE104" s="20">
        <v>16</v>
      </c>
      <c r="BF104" s="20">
        <v>12.015018773466833</v>
      </c>
      <c r="BG104">
        <v>33</v>
      </c>
      <c r="BH104">
        <v>22</v>
      </c>
      <c r="BI104">
        <v>20</v>
      </c>
      <c r="BJ104" s="41">
        <v>0.62264150943396224</v>
      </c>
      <c r="BK104">
        <v>6</v>
      </c>
      <c r="BL104">
        <v>6</v>
      </c>
      <c r="BM104">
        <v>11</v>
      </c>
      <c r="BN104" s="42">
        <v>-5</v>
      </c>
      <c r="BO104">
        <v>1</v>
      </c>
      <c r="BP104">
        <v>0</v>
      </c>
      <c r="BQ104">
        <v>2</v>
      </c>
      <c r="BR104">
        <v>6</v>
      </c>
      <c r="BS104" s="41">
        <v>0.10526315789473684</v>
      </c>
      <c r="BT104">
        <v>20</v>
      </c>
      <c r="BU104">
        <v>40</v>
      </c>
      <c r="BV104" s="41">
        <v>0.33333333333333331</v>
      </c>
      <c r="BW104">
        <v>5</v>
      </c>
      <c r="BX104">
        <v>13</v>
      </c>
      <c r="BY104">
        <v>7</v>
      </c>
      <c r="BZ104">
        <v>14</v>
      </c>
      <c r="CA104">
        <v>8</v>
      </c>
      <c r="CB104">
        <v>13</v>
      </c>
      <c r="CC104">
        <v>6</v>
      </c>
      <c r="CD104">
        <v>6</v>
      </c>
      <c r="CE104">
        <v>10</v>
      </c>
      <c r="CF104">
        <v>20</v>
      </c>
      <c r="CG104">
        <v>13</v>
      </c>
      <c r="CH104">
        <v>25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-6.3E-2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64</v>
      </c>
      <c r="DX104">
        <v>78</v>
      </c>
      <c r="DY104">
        <v>45</v>
      </c>
      <c r="DZ104">
        <v>51</v>
      </c>
      <c r="EA104">
        <v>39</v>
      </c>
      <c r="EB104">
        <v>43</v>
      </c>
      <c r="EC104">
        <v>1.85</v>
      </c>
      <c r="ED104">
        <v>3.14</v>
      </c>
      <c r="EE104">
        <v>3</v>
      </c>
      <c r="EF104">
        <v>4</v>
      </c>
      <c r="EG104" s="41">
        <v>7.6923076923076927E-2</v>
      </c>
      <c r="EH104" s="43">
        <v>0.90697674418604657</v>
      </c>
      <c r="EI104" s="44">
        <v>0.98389982110912344</v>
      </c>
      <c r="EJ104">
        <v>63</v>
      </c>
      <c r="EK104">
        <v>78</v>
      </c>
      <c r="EL104">
        <v>44</v>
      </c>
      <c r="EM104">
        <v>51</v>
      </c>
      <c r="EN104">
        <v>38</v>
      </c>
      <c r="EO104">
        <v>43</v>
      </c>
      <c r="EP104">
        <v>3</v>
      </c>
      <c r="EQ104">
        <v>4</v>
      </c>
      <c r="ER104">
        <v>29</v>
      </c>
      <c r="ES104">
        <v>42</v>
      </c>
      <c r="ET104">
        <v>6</v>
      </c>
      <c r="EU104">
        <v>17</v>
      </c>
      <c r="EV104">
        <v>1</v>
      </c>
      <c r="EW104">
        <v>4</v>
      </c>
      <c r="EX104">
        <v>4</v>
      </c>
      <c r="EY104">
        <v>2</v>
      </c>
      <c r="EZ104">
        <v>-0.1</v>
      </c>
      <c r="FA104">
        <v>0.1</v>
      </c>
      <c r="FB104">
        <v>-0.1</v>
      </c>
      <c r="FC104" s="20">
        <v>0.18</v>
      </c>
      <c r="FD104" s="26">
        <v>0.03</v>
      </c>
      <c r="FE104">
        <v>5.0000000000000001E-4</v>
      </c>
      <c r="FF104">
        <v>0</v>
      </c>
      <c r="FG104">
        <v>0</v>
      </c>
      <c r="FH104">
        <v>0</v>
      </c>
      <c r="FL104" s="42">
        <v>12</v>
      </c>
      <c r="FM104" s="20">
        <v>0</v>
      </c>
      <c r="FN104" s="41">
        <v>0</v>
      </c>
      <c r="FO104" s="20">
        <v>1</v>
      </c>
      <c r="FP104" s="20">
        <v>0.98740000000000006</v>
      </c>
      <c r="FQ104" s="20">
        <v>106.63329161451814</v>
      </c>
      <c r="FV104" t="s">
        <v>751</v>
      </c>
      <c r="FW104" s="45">
        <v>742500</v>
      </c>
      <c r="FX104" s="45">
        <v>833750</v>
      </c>
      <c r="FY104">
        <v>6</v>
      </c>
      <c r="FZ104">
        <v>0</v>
      </c>
      <c r="GA104">
        <v>1</v>
      </c>
      <c r="GB104">
        <v>1</v>
      </c>
      <c r="GC104">
        <v>-1</v>
      </c>
      <c r="GD104">
        <v>0</v>
      </c>
      <c r="GE104">
        <v>7</v>
      </c>
      <c r="GF104">
        <v>80</v>
      </c>
      <c r="GG104">
        <v>-0.1</v>
      </c>
      <c r="GH104">
        <v>0.1</v>
      </c>
      <c r="GI104">
        <v>-0.1</v>
      </c>
      <c r="GJ104" s="42">
        <v>1</v>
      </c>
    </row>
    <row r="105" spans="1:192" x14ac:dyDescent="0.45">
      <c r="A105" s="40">
        <v>33570</v>
      </c>
      <c r="B105" t="s">
        <v>1480</v>
      </c>
      <c r="C105" t="s">
        <v>1450</v>
      </c>
      <c r="D105" t="s">
        <v>107</v>
      </c>
      <c r="E105" t="s">
        <v>107</v>
      </c>
      <c r="F105">
        <v>71</v>
      </c>
      <c r="G105">
        <v>200</v>
      </c>
      <c r="H105">
        <v>2011</v>
      </c>
      <c r="I105">
        <v>3</v>
      </c>
      <c r="J105">
        <v>75</v>
      </c>
      <c r="K105" t="s">
        <v>92</v>
      </c>
      <c r="L105">
        <v>2016</v>
      </c>
      <c r="M105">
        <v>26</v>
      </c>
      <c r="N105">
        <v>2</v>
      </c>
      <c r="O105">
        <v>8476399</v>
      </c>
      <c r="P105" t="s">
        <v>1481</v>
      </c>
      <c r="Q105" t="s">
        <v>1482</v>
      </c>
      <c r="R105" t="s">
        <v>1483</v>
      </c>
      <c r="S105" t="s">
        <v>1484</v>
      </c>
      <c r="T105" t="s">
        <v>716</v>
      </c>
      <c r="U105" t="s">
        <v>194</v>
      </c>
      <c r="V105">
        <v>79</v>
      </c>
      <c r="W105">
        <v>13</v>
      </c>
      <c r="X105">
        <v>12</v>
      </c>
      <c r="Y105">
        <v>10</v>
      </c>
      <c r="Z105">
        <v>25</v>
      </c>
      <c r="AA105">
        <v>12</v>
      </c>
      <c r="AB105">
        <v>68</v>
      </c>
      <c r="AC105" s="26">
        <v>0.31645569620253167</v>
      </c>
      <c r="AD105" s="20">
        <v>18.130434782608695</v>
      </c>
      <c r="AE105" s="20">
        <v>10.287000000000001</v>
      </c>
      <c r="AF105">
        <v>7</v>
      </c>
      <c r="AG105">
        <v>6.1</v>
      </c>
      <c r="AH105">
        <v>50</v>
      </c>
      <c r="AI105">
        <v>1524</v>
      </c>
      <c r="AJ105">
        <v>68235</v>
      </c>
      <c r="AK105" s="20">
        <v>1137.1333333333</v>
      </c>
      <c r="AL105">
        <v>1137.1300000000001</v>
      </c>
      <c r="AM105">
        <v>1137</v>
      </c>
      <c r="AN105" s="26">
        <v>14.395569620253164</v>
      </c>
      <c r="AO105">
        <v>24.17</v>
      </c>
      <c r="AP105" s="41">
        <v>0.56818181818181823</v>
      </c>
      <c r="AQ105">
        <v>245</v>
      </c>
      <c r="AR105">
        <v>245</v>
      </c>
      <c r="AS105">
        <v>245</v>
      </c>
      <c r="AT105">
        <v>199</v>
      </c>
      <c r="AU105">
        <v>199</v>
      </c>
      <c r="AV105">
        <v>146</v>
      </c>
      <c r="AW105">
        <v>150</v>
      </c>
      <c r="AX105">
        <v>77</v>
      </c>
      <c r="AY105">
        <v>13</v>
      </c>
      <c r="AZ105">
        <v>9</v>
      </c>
      <c r="BA105" s="42">
        <v>22</v>
      </c>
      <c r="BB105">
        <v>17.41</v>
      </c>
      <c r="BC105">
        <v>28.280799999999999</v>
      </c>
      <c r="BD105" s="20">
        <v>169.7</v>
      </c>
      <c r="BE105" s="20">
        <v>414.7</v>
      </c>
      <c r="BF105" s="20">
        <v>21.881403181694264</v>
      </c>
      <c r="BG105">
        <v>225</v>
      </c>
      <c r="BH105">
        <v>353</v>
      </c>
      <c r="BI105">
        <v>544</v>
      </c>
      <c r="BJ105" s="41">
        <v>0.2925877763328999</v>
      </c>
      <c r="BK105">
        <v>216</v>
      </c>
      <c r="BL105">
        <v>216</v>
      </c>
      <c r="BM105">
        <v>111</v>
      </c>
      <c r="BN105" s="42">
        <v>105</v>
      </c>
      <c r="BO105">
        <v>53</v>
      </c>
      <c r="BP105">
        <v>21</v>
      </c>
      <c r="BQ105">
        <v>68</v>
      </c>
      <c r="BR105">
        <v>57</v>
      </c>
      <c r="BS105" s="41">
        <v>6.3333333333333339E-2</v>
      </c>
      <c r="BT105">
        <v>252</v>
      </c>
      <c r="BU105">
        <v>285</v>
      </c>
      <c r="BV105" s="41">
        <v>0.46927374301675978</v>
      </c>
      <c r="BW105">
        <v>114</v>
      </c>
      <c r="BX105">
        <v>146</v>
      </c>
      <c r="BY105">
        <v>85</v>
      </c>
      <c r="BZ105">
        <v>83</v>
      </c>
      <c r="CA105">
        <v>53</v>
      </c>
      <c r="CB105">
        <v>56</v>
      </c>
      <c r="CC105">
        <v>105</v>
      </c>
      <c r="CD105">
        <v>98</v>
      </c>
      <c r="CE105">
        <v>76</v>
      </c>
      <c r="CF105">
        <v>103</v>
      </c>
      <c r="CG105">
        <v>157</v>
      </c>
      <c r="CH105">
        <v>164</v>
      </c>
      <c r="CI105">
        <v>0</v>
      </c>
      <c r="CJ105">
        <v>0</v>
      </c>
      <c r="CK105">
        <v>2</v>
      </c>
      <c r="CL105">
        <v>2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3</v>
      </c>
      <c r="CT105">
        <v>1</v>
      </c>
      <c r="CU105">
        <v>0</v>
      </c>
      <c r="CV105">
        <v>7</v>
      </c>
      <c r="CW105">
        <v>0</v>
      </c>
      <c r="CX105">
        <v>5</v>
      </c>
      <c r="CY105">
        <v>7</v>
      </c>
      <c r="CZ105">
        <v>41</v>
      </c>
      <c r="DA105">
        <v>23</v>
      </c>
      <c r="DB105">
        <v>0</v>
      </c>
      <c r="DC105">
        <v>5</v>
      </c>
      <c r="DD105">
        <v>41</v>
      </c>
      <c r="DE105">
        <v>8</v>
      </c>
      <c r="DF105">
        <v>0</v>
      </c>
      <c r="DG105">
        <v>69</v>
      </c>
      <c r="DH105">
        <v>22</v>
      </c>
      <c r="DI105">
        <v>20</v>
      </c>
      <c r="DJ105">
        <v>22</v>
      </c>
      <c r="DK105">
        <v>20</v>
      </c>
      <c r="DL105">
        <v>2</v>
      </c>
      <c r="DM105">
        <v>23</v>
      </c>
      <c r="DN105">
        <v>21</v>
      </c>
      <c r="DO105">
        <v>2</v>
      </c>
      <c r="DP105" s="42">
        <v>-2</v>
      </c>
      <c r="DQ105" s="20">
        <v>4.1289999999999996</v>
      </c>
      <c r="DR105">
        <v>20</v>
      </c>
      <c r="DS105">
        <v>2</v>
      </c>
      <c r="DT105">
        <v>0</v>
      </c>
      <c r="DU105">
        <v>0</v>
      </c>
      <c r="DV105">
        <v>0</v>
      </c>
      <c r="DW105">
        <v>877</v>
      </c>
      <c r="DX105">
        <v>1142</v>
      </c>
      <c r="DY105">
        <v>692</v>
      </c>
      <c r="DZ105">
        <v>843</v>
      </c>
      <c r="EA105">
        <v>500</v>
      </c>
      <c r="EB105">
        <v>595</v>
      </c>
      <c r="EC105">
        <v>45.85</v>
      </c>
      <c r="ED105">
        <v>52.24</v>
      </c>
      <c r="EE105">
        <v>44</v>
      </c>
      <c r="EF105">
        <v>56</v>
      </c>
      <c r="EG105" s="41">
        <v>8.7999999999999995E-2</v>
      </c>
      <c r="EH105" s="43">
        <v>0.90588235294117647</v>
      </c>
      <c r="EI105" s="44">
        <v>0.99388235294117644</v>
      </c>
      <c r="EJ105">
        <v>878</v>
      </c>
      <c r="EK105">
        <v>1145</v>
      </c>
      <c r="EL105">
        <v>692</v>
      </c>
      <c r="EM105">
        <v>846</v>
      </c>
      <c r="EN105">
        <v>501</v>
      </c>
      <c r="EO105">
        <v>599</v>
      </c>
      <c r="EP105">
        <v>44</v>
      </c>
      <c r="EQ105">
        <v>56</v>
      </c>
      <c r="ER105">
        <v>426</v>
      </c>
      <c r="ES105">
        <v>542</v>
      </c>
      <c r="ET105">
        <v>196</v>
      </c>
      <c r="EU105">
        <v>180</v>
      </c>
      <c r="EV105">
        <v>27</v>
      </c>
      <c r="EW105">
        <v>27</v>
      </c>
      <c r="EX105">
        <v>76</v>
      </c>
      <c r="EY105">
        <v>71</v>
      </c>
      <c r="EZ105">
        <v>0.8</v>
      </c>
      <c r="FA105">
        <v>1.6</v>
      </c>
      <c r="FB105">
        <v>2.5</v>
      </c>
      <c r="FC105" s="20">
        <v>29.61</v>
      </c>
      <c r="FD105" s="26">
        <v>0.37481012658227847</v>
      </c>
      <c r="FE105">
        <v>3.2016</v>
      </c>
      <c r="FF105">
        <v>0.36</v>
      </c>
      <c r="FG105">
        <v>0.82</v>
      </c>
      <c r="FH105">
        <v>1.18</v>
      </c>
      <c r="FL105" s="42">
        <v>325</v>
      </c>
      <c r="FM105" s="20">
        <v>14.2</v>
      </c>
      <c r="FN105" s="41">
        <v>5.8668134300000001E-2</v>
      </c>
      <c r="FO105" s="20">
        <v>20</v>
      </c>
      <c r="FP105" s="20">
        <v>25.825800000000001</v>
      </c>
      <c r="FQ105" s="20">
        <v>106.53135525401669</v>
      </c>
      <c r="FV105" t="s">
        <v>751</v>
      </c>
      <c r="FW105" s="45">
        <v>660000</v>
      </c>
      <c r="FX105" s="45">
        <v>660000</v>
      </c>
      <c r="FY105">
        <v>102</v>
      </c>
      <c r="FZ105">
        <v>14</v>
      </c>
      <c r="GA105">
        <v>13</v>
      </c>
      <c r="GB105">
        <v>27</v>
      </c>
      <c r="GC105">
        <v>0</v>
      </c>
      <c r="GD105">
        <v>77</v>
      </c>
      <c r="GE105">
        <v>175</v>
      </c>
      <c r="GF105">
        <v>1433</v>
      </c>
      <c r="GG105">
        <v>0.30000000000000004</v>
      </c>
      <c r="GH105">
        <v>1.8</v>
      </c>
      <c r="GI105">
        <v>2.1</v>
      </c>
      <c r="GJ105" s="42">
        <v>20</v>
      </c>
    </row>
    <row r="106" spans="1:192" x14ac:dyDescent="0.45">
      <c r="A106" s="40">
        <v>33882</v>
      </c>
      <c r="B106" t="s">
        <v>1490</v>
      </c>
      <c r="C106" t="s">
        <v>1460</v>
      </c>
      <c r="D106" t="s">
        <v>91</v>
      </c>
      <c r="E106" t="s">
        <v>91</v>
      </c>
      <c r="F106">
        <v>75</v>
      </c>
      <c r="G106">
        <v>208</v>
      </c>
      <c r="H106">
        <v>2011</v>
      </c>
      <c r="I106">
        <v>3</v>
      </c>
      <c r="J106">
        <v>76</v>
      </c>
      <c r="K106" t="s">
        <v>202</v>
      </c>
      <c r="L106">
        <v>2015</v>
      </c>
      <c r="M106">
        <v>26</v>
      </c>
      <c r="N106">
        <v>3</v>
      </c>
      <c r="O106">
        <v>8476400</v>
      </c>
      <c r="P106" t="s">
        <v>1491</v>
      </c>
      <c r="Q106" t="s">
        <v>1492</v>
      </c>
      <c r="R106" t="s">
        <v>1493</v>
      </c>
      <c r="S106" t="s">
        <v>1494</v>
      </c>
      <c r="T106" t="s">
        <v>710</v>
      </c>
      <c r="U106" t="s">
        <v>1495</v>
      </c>
      <c r="V106">
        <v>72</v>
      </c>
      <c r="W106">
        <v>4</v>
      </c>
      <c r="X106">
        <v>10</v>
      </c>
      <c r="Y106">
        <v>5</v>
      </c>
      <c r="Z106">
        <v>14</v>
      </c>
      <c r="AA106">
        <v>0</v>
      </c>
      <c r="AB106">
        <v>0</v>
      </c>
      <c r="AC106" s="26">
        <v>0.19444444444444445</v>
      </c>
      <c r="AD106" s="20">
        <v>2.6666666666666661</v>
      </c>
      <c r="AE106" s="20">
        <v>5.0259999999999998</v>
      </c>
      <c r="AF106">
        <v>-6</v>
      </c>
      <c r="AG106">
        <v>-3.5</v>
      </c>
      <c r="AH106">
        <v>12</v>
      </c>
      <c r="AI106">
        <v>1239</v>
      </c>
      <c r="AJ106">
        <v>51327</v>
      </c>
      <c r="AK106" s="20">
        <v>855.21666666666999</v>
      </c>
      <c r="AL106">
        <v>855.45</v>
      </c>
      <c r="AM106">
        <v>856</v>
      </c>
      <c r="AN106" s="26">
        <v>11.881250000000001</v>
      </c>
      <c r="AO106">
        <v>20.079999999999998</v>
      </c>
      <c r="AP106" s="41">
        <v>0.63636363636363635</v>
      </c>
      <c r="AQ106">
        <v>198</v>
      </c>
      <c r="AR106">
        <v>198</v>
      </c>
      <c r="AS106">
        <v>198</v>
      </c>
      <c r="AT106">
        <v>152</v>
      </c>
      <c r="AU106">
        <v>152</v>
      </c>
      <c r="AV106">
        <v>105</v>
      </c>
      <c r="AW106">
        <v>110</v>
      </c>
      <c r="AX106">
        <v>51</v>
      </c>
      <c r="AY106">
        <v>7</v>
      </c>
      <c r="AZ106">
        <v>18</v>
      </c>
      <c r="BA106" s="42">
        <v>25</v>
      </c>
      <c r="BB106">
        <v>9.82</v>
      </c>
      <c r="BC106">
        <v>29.8095</v>
      </c>
      <c r="BD106" s="20">
        <v>128.80000000000001</v>
      </c>
      <c r="BE106" s="20">
        <v>326.8</v>
      </c>
      <c r="BF106" s="20">
        <v>22.921269507276872</v>
      </c>
      <c r="BG106">
        <v>219</v>
      </c>
      <c r="BH106">
        <v>254</v>
      </c>
      <c r="BI106">
        <v>295</v>
      </c>
      <c r="BJ106" s="41">
        <v>0.42607003891050582</v>
      </c>
      <c r="BK106">
        <v>110</v>
      </c>
      <c r="BL106">
        <v>110</v>
      </c>
      <c r="BM106">
        <v>55</v>
      </c>
      <c r="BN106" s="42">
        <v>55</v>
      </c>
      <c r="BO106">
        <v>47</v>
      </c>
      <c r="BP106">
        <v>21</v>
      </c>
      <c r="BQ106">
        <v>24</v>
      </c>
      <c r="BR106">
        <v>46</v>
      </c>
      <c r="BS106" s="41">
        <v>6.174496644295302E-2</v>
      </c>
      <c r="BT106">
        <v>92</v>
      </c>
      <c r="BU106">
        <v>111</v>
      </c>
      <c r="BV106" s="41">
        <v>0.45320197044334976</v>
      </c>
      <c r="BW106">
        <v>36</v>
      </c>
      <c r="BX106">
        <v>49</v>
      </c>
      <c r="BY106">
        <v>34</v>
      </c>
      <c r="BZ106">
        <v>32</v>
      </c>
      <c r="CA106">
        <v>22</v>
      </c>
      <c r="CB106">
        <v>30</v>
      </c>
      <c r="CC106">
        <v>24</v>
      </c>
      <c r="CD106">
        <v>28</v>
      </c>
      <c r="CE106">
        <v>36</v>
      </c>
      <c r="CF106">
        <v>36</v>
      </c>
      <c r="CG106">
        <v>55</v>
      </c>
      <c r="CH106">
        <v>75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1</v>
      </c>
      <c r="CY106">
        <v>6</v>
      </c>
      <c r="CZ106">
        <v>39</v>
      </c>
      <c r="DA106">
        <v>14</v>
      </c>
      <c r="DB106">
        <v>1</v>
      </c>
      <c r="DC106">
        <v>12</v>
      </c>
      <c r="DD106">
        <v>19</v>
      </c>
      <c r="DE106">
        <v>7</v>
      </c>
      <c r="DF106">
        <v>4</v>
      </c>
      <c r="DG106">
        <v>48</v>
      </c>
      <c r="DH106">
        <v>6</v>
      </c>
      <c r="DI106">
        <v>10</v>
      </c>
      <c r="DJ106">
        <v>6</v>
      </c>
      <c r="DK106">
        <v>6</v>
      </c>
      <c r="DL106">
        <v>0</v>
      </c>
      <c r="DM106">
        <v>8</v>
      </c>
      <c r="DN106">
        <v>8</v>
      </c>
      <c r="DO106">
        <v>0</v>
      </c>
      <c r="DP106" s="42">
        <v>4</v>
      </c>
      <c r="DQ106" s="20">
        <v>-0.4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664</v>
      </c>
      <c r="DX106">
        <v>951</v>
      </c>
      <c r="DY106">
        <v>498</v>
      </c>
      <c r="DZ106">
        <v>699</v>
      </c>
      <c r="EA106">
        <v>353</v>
      </c>
      <c r="EB106">
        <v>487</v>
      </c>
      <c r="EC106">
        <v>28.83</v>
      </c>
      <c r="ED106">
        <v>45.84</v>
      </c>
      <c r="EE106">
        <v>22</v>
      </c>
      <c r="EF106">
        <v>44</v>
      </c>
      <c r="EG106" s="41">
        <v>6.2322946175637391E-2</v>
      </c>
      <c r="EH106" s="43">
        <v>0.90965092402464065</v>
      </c>
      <c r="EI106" s="44">
        <v>0.97197387020027803</v>
      </c>
      <c r="EJ106">
        <v>664</v>
      </c>
      <c r="EK106">
        <v>950</v>
      </c>
      <c r="EL106">
        <v>499</v>
      </c>
      <c r="EM106">
        <v>698</v>
      </c>
      <c r="EN106">
        <v>355</v>
      </c>
      <c r="EO106">
        <v>487</v>
      </c>
      <c r="EP106">
        <v>21</v>
      </c>
      <c r="EQ106">
        <v>44</v>
      </c>
      <c r="ER106">
        <v>311</v>
      </c>
      <c r="ES106">
        <v>487</v>
      </c>
      <c r="ET106">
        <v>119</v>
      </c>
      <c r="EU106">
        <v>183</v>
      </c>
      <c r="EV106">
        <v>10</v>
      </c>
      <c r="EW106">
        <v>25</v>
      </c>
      <c r="EX106">
        <v>68</v>
      </c>
      <c r="EY106">
        <v>52</v>
      </c>
      <c r="EZ106">
        <v>-0.5</v>
      </c>
      <c r="FA106">
        <v>0.8</v>
      </c>
      <c r="FB106">
        <v>0.30000000000000004</v>
      </c>
      <c r="FC106" s="20">
        <v>12.34</v>
      </c>
      <c r="FD106" s="26">
        <v>0.1713888888888889</v>
      </c>
      <c r="FE106">
        <v>1.0774999999999999</v>
      </c>
      <c r="FF106">
        <v>-0.28999999999999998</v>
      </c>
      <c r="FG106">
        <v>0.31</v>
      </c>
      <c r="FH106">
        <v>0.02</v>
      </c>
      <c r="FI106">
        <v>1</v>
      </c>
      <c r="FJ106">
        <v>0</v>
      </c>
      <c r="FK106">
        <v>0</v>
      </c>
      <c r="FL106" s="42">
        <v>168</v>
      </c>
      <c r="FM106" s="20">
        <v>22.333333333333332</v>
      </c>
      <c r="FN106" s="41">
        <v>4.3718028700000001E-2</v>
      </c>
      <c r="FO106" s="20">
        <v>12.8</v>
      </c>
      <c r="FP106" s="20">
        <v>13.92</v>
      </c>
      <c r="FQ106" s="20">
        <v>113.27371558828685</v>
      </c>
      <c r="FV106" t="s">
        <v>751</v>
      </c>
      <c r="FW106" s="45">
        <v>650000</v>
      </c>
      <c r="FX106" s="45">
        <v>650000</v>
      </c>
      <c r="FY106">
        <v>180</v>
      </c>
      <c r="FZ106">
        <v>12</v>
      </c>
      <c r="GA106">
        <v>19</v>
      </c>
      <c r="GB106">
        <v>31</v>
      </c>
      <c r="GC106">
        <v>-10</v>
      </c>
      <c r="GD106">
        <v>35</v>
      </c>
      <c r="GE106">
        <v>236</v>
      </c>
      <c r="GF106">
        <v>2038</v>
      </c>
      <c r="GG106">
        <v>-1</v>
      </c>
      <c r="GH106">
        <v>1.9</v>
      </c>
      <c r="GI106">
        <v>0.9</v>
      </c>
      <c r="GJ106" s="42">
        <v>12.8</v>
      </c>
    </row>
    <row r="107" spans="1:192" x14ac:dyDescent="0.45">
      <c r="A107" s="40">
        <v>30742</v>
      </c>
      <c r="B107" t="s">
        <v>207</v>
      </c>
      <c r="C107" t="s">
        <v>208</v>
      </c>
      <c r="D107" t="s">
        <v>91</v>
      </c>
      <c r="E107" t="s">
        <v>223</v>
      </c>
      <c r="F107">
        <v>72</v>
      </c>
      <c r="G107">
        <v>211</v>
      </c>
      <c r="H107">
        <v>2002</v>
      </c>
      <c r="I107">
        <v>1</v>
      </c>
      <c r="J107">
        <v>24</v>
      </c>
      <c r="K107" t="s">
        <v>92</v>
      </c>
      <c r="L107">
        <v>2005</v>
      </c>
      <c r="M107">
        <v>33</v>
      </c>
      <c r="N107">
        <v>13</v>
      </c>
      <c r="O107">
        <v>8470257</v>
      </c>
      <c r="P107" t="s">
        <v>1496</v>
      </c>
      <c r="Q107" t="s">
        <v>1497</v>
      </c>
      <c r="R107" t="s">
        <v>1498</v>
      </c>
      <c r="S107" t="s">
        <v>1409</v>
      </c>
      <c r="T107" t="s">
        <v>725</v>
      </c>
      <c r="U107" t="s">
        <v>95</v>
      </c>
      <c r="V107">
        <v>76</v>
      </c>
      <c r="W107">
        <v>15</v>
      </c>
      <c r="X107">
        <v>31</v>
      </c>
      <c r="Y107">
        <v>18</v>
      </c>
      <c r="Z107">
        <v>46</v>
      </c>
      <c r="AA107">
        <v>5</v>
      </c>
      <c r="AB107">
        <v>24</v>
      </c>
      <c r="AC107" s="26">
        <v>0.60526315789473684</v>
      </c>
      <c r="AD107" s="20">
        <v>-3.1873479318734823</v>
      </c>
      <c r="AE107" s="20">
        <v>16.431999999999999</v>
      </c>
      <c r="AF107">
        <v>-11</v>
      </c>
      <c r="AG107">
        <v>5.3</v>
      </c>
      <c r="AH107">
        <v>20</v>
      </c>
      <c r="AI107">
        <v>1873</v>
      </c>
      <c r="AJ107">
        <v>85244</v>
      </c>
      <c r="AK107" s="20">
        <v>1420.7333333332999</v>
      </c>
      <c r="AL107">
        <v>1420.73</v>
      </c>
      <c r="AM107">
        <v>1421</v>
      </c>
      <c r="AN107" s="26">
        <v>18.693859649122807</v>
      </c>
      <c r="AO107">
        <v>31</v>
      </c>
      <c r="AP107" s="41">
        <v>0.57499999999999996</v>
      </c>
      <c r="AQ107">
        <v>303</v>
      </c>
      <c r="AR107">
        <v>303</v>
      </c>
      <c r="AS107">
        <v>303</v>
      </c>
      <c r="AT107">
        <v>216</v>
      </c>
      <c r="AU107">
        <v>216</v>
      </c>
      <c r="AV107">
        <v>168</v>
      </c>
      <c r="AW107">
        <v>156</v>
      </c>
      <c r="AX107">
        <v>66</v>
      </c>
      <c r="AY107">
        <v>10</v>
      </c>
      <c r="AZ107">
        <v>21</v>
      </c>
      <c r="BA107" s="42">
        <v>31</v>
      </c>
      <c r="BB107">
        <v>16.11</v>
      </c>
      <c r="BC107">
        <v>32.375</v>
      </c>
      <c r="BD107" s="20">
        <v>398.6</v>
      </c>
      <c r="BE107" s="20">
        <v>701.6</v>
      </c>
      <c r="BF107" s="20">
        <v>29.629838181779789</v>
      </c>
      <c r="BG107">
        <v>628</v>
      </c>
      <c r="BH107">
        <v>467</v>
      </c>
      <c r="BI107">
        <v>521</v>
      </c>
      <c r="BJ107" s="41">
        <v>0.54656222802436905</v>
      </c>
      <c r="BK107">
        <v>53</v>
      </c>
      <c r="BL107">
        <v>53</v>
      </c>
      <c r="BM107">
        <v>83</v>
      </c>
      <c r="BN107" s="42">
        <v>-30</v>
      </c>
      <c r="BO107">
        <v>48</v>
      </c>
      <c r="BP107">
        <v>19</v>
      </c>
      <c r="BQ107">
        <v>34</v>
      </c>
      <c r="BR107">
        <v>58</v>
      </c>
      <c r="BS107" s="41">
        <v>6.3112078346028291E-2</v>
      </c>
      <c r="BT107">
        <v>24</v>
      </c>
      <c r="BU107">
        <v>35</v>
      </c>
      <c r="BV107" s="41">
        <v>0.40677966101694918</v>
      </c>
      <c r="BW107">
        <v>7</v>
      </c>
      <c r="BX107">
        <v>11</v>
      </c>
      <c r="BY107">
        <v>3</v>
      </c>
      <c r="BZ107">
        <v>8</v>
      </c>
      <c r="CA107">
        <v>14</v>
      </c>
      <c r="CB107">
        <v>16</v>
      </c>
      <c r="CC107">
        <v>6</v>
      </c>
      <c r="CD107">
        <v>6</v>
      </c>
      <c r="CE107">
        <v>8</v>
      </c>
      <c r="CF107">
        <v>10</v>
      </c>
      <c r="CG107">
        <v>17</v>
      </c>
      <c r="CH107">
        <v>25</v>
      </c>
      <c r="CI107">
        <v>0</v>
      </c>
      <c r="CJ107">
        <v>0</v>
      </c>
      <c r="CK107">
        <v>2</v>
      </c>
      <c r="CL107">
        <v>2</v>
      </c>
      <c r="CM107">
        <v>3</v>
      </c>
      <c r="CN107">
        <v>0</v>
      </c>
      <c r="CO107">
        <v>0</v>
      </c>
      <c r="CP107">
        <v>1</v>
      </c>
      <c r="CQ107">
        <v>1</v>
      </c>
      <c r="CR107">
        <v>2</v>
      </c>
      <c r="CS107">
        <v>2</v>
      </c>
      <c r="CT107">
        <v>1</v>
      </c>
      <c r="CU107">
        <v>0</v>
      </c>
      <c r="CV107">
        <v>8</v>
      </c>
      <c r="CW107">
        <v>1</v>
      </c>
      <c r="CX107">
        <v>6</v>
      </c>
      <c r="CY107">
        <v>3</v>
      </c>
      <c r="CZ107">
        <v>38</v>
      </c>
      <c r="DA107">
        <v>12</v>
      </c>
      <c r="DB107">
        <v>4</v>
      </c>
      <c r="DC107">
        <v>22</v>
      </c>
      <c r="DD107">
        <v>19</v>
      </c>
      <c r="DE107">
        <v>8</v>
      </c>
      <c r="DF107">
        <v>1</v>
      </c>
      <c r="DG107">
        <v>102</v>
      </c>
      <c r="DH107">
        <v>10</v>
      </c>
      <c r="DI107">
        <v>18</v>
      </c>
      <c r="DJ107">
        <v>10</v>
      </c>
      <c r="DK107">
        <v>10</v>
      </c>
      <c r="DL107">
        <v>0</v>
      </c>
      <c r="DM107">
        <v>17</v>
      </c>
      <c r="DN107">
        <v>17</v>
      </c>
      <c r="DO107">
        <v>0</v>
      </c>
      <c r="DP107" s="42">
        <v>8</v>
      </c>
      <c r="DQ107" s="20">
        <v>4.234</v>
      </c>
      <c r="DR107">
        <v>10</v>
      </c>
      <c r="DS107">
        <v>0</v>
      </c>
      <c r="DT107">
        <v>0</v>
      </c>
      <c r="DU107">
        <v>0</v>
      </c>
      <c r="DV107">
        <v>0</v>
      </c>
      <c r="DW107">
        <v>1578</v>
      </c>
      <c r="DX107">
        <v>1223</v>
      </c>
      <c r="DY107">
        <v>1176</v>
      </c>
      <c r="DZ107">
        <v>861</v>
      </c>
      <c r="EA107">
        <v>852</v>
      </c>
      <c r="EB107">
        <v>616</v>
      </c>
      <c r="EC107">
        <v>73.69</v>
      </c>
      <c r="ED107">
        <v>61.62</v>
      </c>
      <c r="EE107">
        <v>80</v>
      </c>
      <c r="EF107">
        <v>75</v>
      </c>
      <c r="EG107" s="41">
        <v>9.3896713615023469E-2</v>
      </c>
      <c r="EH107" s="43">
        <v>0.87824675324675328</v>
      </c>
      <c r="EI107" s="44">
        <v>0.97214346686177677</v>
      </c>
      <c r="EJ107">
        <v>1573</v>
      </c>
      <c r="EK107">
        <v>1224</v>
      </c>
      <c r="EL107">
        <v>1171</v>
      </c>
      <c r="EM107">
        <v>861</v>
      </c>
      <c r="EN107">
        <v>850</v>
      </c>
      <c r="EO107">
        <v>616</v>
      </c>
      <c r="EP107">
        <v>80</v>
      </c>
      <c r="EQ107">
        <v>75</v>
      </c>
      <c r="ER107">
        <v>770</v>
      </c>
      <c r="ES107">
        <v>604</v>
      </c>
      <c r="ET107">
        <v>258</v>
      </c>
      <c r="EU107">
        <v>231</v>
      </c>
      <c r="EV107">
        <v>35</v>
      </c>
      <c r="EW107">
        <v>41</v>
      </c>
      <c r="EX107">
        <v>75</v>
      </c>
      <c r="EY107">
        <v>73</v>
      </c>
      <c r="EZ107">
        <v>2.2000000000000002</v>
      </c>
      <c r="FA107">
        <v>1.4</v>
      </c>
      <c r="FB107">
        <v>3.6</v>
      </c>
      <c r="FC107" s="20">
        <v>54.04</v>
      </c>
      <c r="FD107" s="26">
        <v>0.71105263157894738</v>
      </c>
      <c r="FE107">
        <v>4.4135</v>
      </c>
      <c r="FF107">
        <v>0.34</v>
      </c>
      <c r="FG107">
        <v>0.05</v>
      </c>
      <c r="FH107">
        <v>0.38</v>
      </c>
      <c r="FI107">
        <v>1</v>
      </c>
      <c r="FJ107">
        <v>1</v>
      </c>
      <c r="FK107">
        <v>0</v>
      </c>
      <c r="FL107" s="42">
        <v>131</v>
      </c>
      <c r="FM107" s="20">
        <v>8.6999999999999993</v>
      </c>
      <c r="FN107" s="41">
        <v>7.7808704500000006E-2</v>
      </c>
      <c r="FO107" s="20">
        <v>44</v>
      </c>
      <c r="FP107" s="20">
        <v>46.846800000000002</v>
      </c>
      <c r="FQ107" s="20">
        <v>118.29130095091959</v>
      </c>
      <c r="FR107">
        <v>6</v>
      </c>
      <c r="FS107" t="s">
        <v>558</v>
      </c>
      <c r="FT107">
        <v>421</v>
      </c>
      <c r="FU107" t="s">
        <v>702</v>
      </c>
      <c r="FV107" t="s">
        <v>711</v>
      </c>
      <c r="FW107" s="45">
        <v>7000000</v>
      </c>
      <c r="FX107" s="45">
        <v>5750000</v>
      </c>
      <c r="FY107">
        <v>898</v>
      </c>
      <c r="FZ107">
        <v>228</v>
      </c>
      <c r="GA107">
        <v>350</v>
      </c>
      <c r="GB107">
        <v>578</v>
      </c>
      <c r="GC107">
        <v>33</v>
      </c>
      <c r="GD107">
        <v>428</v>
      </c>
      <c r="GE107">
        <v>2246</v>
      </c>
      <c r="GF107">
        <v>16514</v>
      </c>
      <c r="GG107">
        <v>40.6</v>
      </c>
      <c r="GH107">
        <v>20.5</v>
      </c>
      <c r="GI107">
        <v>61</v>
      </c>
      <c r="GJ107" s="42">
        <v>44</v>
      </c>
    </row>
    <row r="108" spans="1:192" x14ac:dyDescent="0.45">
      <c r="A108" s="40">
        <v>32905</v>
      </c>
      <c r="B108" t="s">
        <v>1523</v>
      </c>
      <c r="C108" t="s">
        <v>1204</v>
      </c>
      <c r="D108" t="s">
        <v>107</v>
      </c>
      <c r="E108" t="s">
        <v>107</v>
      </c>
      <c r="F108">
        <v>73</v>
      </c>
      <c r="G108">
        <v>195</v>
      </c>
      <c r="K108" t="s">
        <v>202</v>
      </c>
      <c r="L108">
        <v>2013</v>
      </c>
      <c r="M108">
        <v>27</v>
      </c>
      <c r="N108">
        <v>5</v>
      </c>
      <c r="O108">
        <v>8477126</v>
      </c>
      <c r="P108" t="s">
        <v>1524</v>
      </c>
      <c r="Q108" t="s">
        <v>1525</v>
      </c>
      <c r="R108" t="s">
        <v>1427</v>
      </c>
      <c r="S108" t="s">
        <v>1526</v>
      </c>
      <c r="T108" t="s">
        <v>716</v>
      </c>
      <c r="U108" t="s">
        <v>117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31</v>
      </c>
      <c r="AB108">
        <v>55</v>
      </c>
      <c r="AC108" s="26">
        <v>0</v>
      </c>
      <c r="AD108" s="20">
        <v>-0.17857142857142858</v>
      </c>
      <c r="AE108" s="20">
        <v>0</v>
      </c>
      <c r="AF108">
        <v>0</v>
      </c>
      <c r="AG108">
        <v>-0.30000000000000004</v>
      </c>
      <c r="AH108">
        <v>0</v>
      </c>
      <c r="AI108">
        <v>7</v>
      </c>
      <c r="AJ108">
        <v>258</v>
      </c>
      <c r="AK108" s="20">
        <v>4.3</v>
      </c>
      <c r="AL108">
        <v>4.3</v>
      </c>
      <c r="AM108">
        <v>4</v>
      </c>
      <c r="AN108" s="26">
        <v>4.3</v>
      </c>
      <c r="AO108">
        <v>7.19</v>
      </c>
      <c r="AP108" s="41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42">
        <v>0</v>
      </c>
      <c r="BB108">
        <v>0</v>
      </c>
      <c r="BC108">
        <v>0</v>
      </c>
      <c r="BD108" s="20">
        <v>0</v>
      </c>
      <c r="BE108" s="20">
        <v>0</v>
      </c>
      <c r="BF108" s="20">
        <v>0</v>
      </c>
      <c r="BG108">
        <v>1</v>
      </c>
      <c r="BH108">
        <v>4</v>
      </c>
      <c r="BI108">
        <v>2</v>
      </c>
      <c r="BJ108" s="41">
        <v>0.33333333333333331</v>
      </c>
      <c r="BK108">
        <v>0</v>
      </c>
      <c r="BL108">
        <v>0</v>
      </c>
      <c r="BM108">
        <v>0</v>
      </c>
      <c r="BN108" s="42">
        <v>0</v>
      </c>
      <c r="BO108">
        <v>0</v>
      </c>
      <c r="BP108">
        <v>0</v>
      </c>
      <c r="BQ108">
        <v>0</v>
      </c>
      <c r="BR108">
        <v>0</v>
      </c>
      <c r="BS108" s="41">
        <v>0</v>
      </c>
      <c r="BT108">
        <v>0</v>
      </c>
      <c r="BU108">
        <v>2</v>
      </c>
      <c r="BV108" s="41">
        <v>0</v>
      </c>
      <c r="BW108">
        <v>0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 s="42">
        <v>0</v>
      </c>
      <c r="DQ108" s="20">
        <v>-5.0000000000000001E-3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0.06</v>
      </c>
      <c r="ED108">
        <v>0.19</v>
      </c>
      <c r="EE108">
        <v>0</v>
      </c>
      <c r="EF108">
        <v>0</v>
      </c>
      <c r="EG108" s="41">
        <v>0</v>
      </c>
      <c r="EH108" s="43">
        <v>1</v>
      </c>
      <c r="EI108" s="44">
        <v>1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0</v>
      </c>
      <c r="EQ108">
        <v>0</v>
      </c>
      <c r="ER108">
        <v>2</v>
      </c>
      <c r="ES108">
        <v>2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s="20">
        <v>-0.02</v>
      </c>
      <c r="FD108" s="26">
        <v>-0.02</v>
      </c>
      <c r="FE108">
        <v>0</v>
      </c>
      <c r="FF108">
        <v>0</v>
      </c>
      <c r="FG108">
        <v>0</v>
      </c>
      <c r="FH108">
        <v>0</v>
      </c>
      <c r="FL108" s="42">
        <v>0</v>
      </c>
      <c r="FM108" s="20">
        <v>0</v>
      </c>
      <c r="FN108" s="41">
        <v>0</v>
      </c>
      <c r="FO108" s="20">
        <v>0</v>
      </c>
      <c r="FP108" s="20">
        <v>-1E-3</v>
      </c>
      <c r="FQ108" s="20">
        <v>83.720930232558146</v>
      </c>
      <c r="FV108" t="s">
        <v>711</v>
      </c>
      <c r="FW108" s="45">
        <v>675000</v>
      </c>
      <c r="FX108" s="45">
        <v>675000</v>
      </c>
      <c r="FY108">
        <v>113</v>
      </c>
      <c r="FZ108">
        <v>10</v>
      </c>
      <c r="GA108">
        <v>10</v>
      </c>
      <c r="GB108">
        <v>20</v>
      </c>
      <c r="GC108">
        <v>-6</v>
      </c>
      <c r="GD108">
        <v>28</v>
      </c>
      <c r="GE108">
        <v>130</v>
      </c>
      <c r="GF108">
        <v>1309</v>
      </c>
      <c r="GG108">
        <v>-0.30000000000000004</v>
      </c>
      <c r="GH108">
        <v>1.4</v>
      </c>
      <c r="GI108">
        <v>1.1000000000000001</v>
      </c>
      <c r="GJ108" s="42">
        <v>0</v>
      </c>
    </row>
    <row r="109" spans="1:192" x14ac:dyDescent="0.45">
      <c r="A109" s="40">
        <v>29490</v>
      </c>
      <c r="B109" t="s">
        <v>1531</v>
      </c>
      <c r="D109" t="s">
        <v>223</v>
      </c>
      <c r="E109" t="s">
        <v>223</v>
      </c>
      <c r="F109">
        <v>73</v>
      </c>
      <c r="G109">
        <v>190</v>
      </c>
      <c r="H109">
        <v>1999</v>
      </c>
      <c r="I109">
        <v>1</v>
      </c>
      <c r="J109">
        <v>2</v>
      </c>
      <c r="K109" t="s">
        <v>92</v>
      </c>
      <c r="L109">
        <v>2000</v>
      </c>
      <c r="M109">
        <v>37</v>
      </c>
      <c r="N109">
        <v>17</v>
      </c>
      <c r="O109">
        <v>8467875</v>
      </c>
      <c r="P109" t="s">
        <v>1532</v>
      </c>
      <c r="Q109" t="s">
        <v>1533</v>
      </c>
      <c r="R109" t="s">
        <v>1534</v>
      </c>
      <c r="S109" t="s">
        <v>750</v>
      </c>
      <c r="T109" t="s">
        <v>725</v>
      </c>
      <c r="U109" t="s">
        <v>117</v>
      </c>
      <c r="V109">
        <v>81</v>
      </c>
      <c r="W109">
        <v>23</v>
      </c>
      <c r="X109">
        <v>32</v>
      </c>
      <c r="Y109">
        <v>20</v>
      </c>
      <c r="Z109">
        <v>55</v>
      </c>
      <c r="AA109">
        <v>2</v>
      </c>
      <c r="AB109">
        <v>0</v>
      </c>
      <c r="AC109" s="26">
        <v>0.67901234567901236</v>
      </c>
      <c r="AD109" s="20">
        <v>-10.196734693877545</v>
      </c>
      <c r="AE109" s="20">
        <v>21.109000000000002</v>
      </c>
      <c r="AF109">
        <v>-21</v>
      </c>
      <c r="AG109">
        <v>4.2</v>
      </c>
      <c r="AH109">
        <v>40</v>
      </c>
      <c r="AI109">
        <v>1693</v>
      </c>
      <c r="AJ109">
        <v>74214</v>
      </c>
      <c r="AK109" s="20">
        <v>1236.9000000000001</v>
      </c>
      <c r="AL109">
        <v>1219.83</v>
      </c>
      <c r="AM109">
        <v>1237</v>
      </c>
      <c r="AN109" s="26">
        <v>15.270370370370372</v>
      </c>
      <c r="AO109">
        <v>25.41</v>
      </c>
      <c r="AP109" s="41">
        <v>0.77464788732394363</v>
      </c>
      <c r="AQ109">
        <v>309</v>
      </c>
      <c r="AR109">
        <v>310</v>
      </c>
      <c r="AS109">
        <v>310</v>
      </c>
      <c r="AT109">
        <v>257</v>
      </c>
      <c r="AU109">
        <v>258</v>
      </c>
      <c r="AV109">
        <v>189</v>
      </c>
      <c r="AW109">
        <v>209</v>
      </c>
      <c r="AX109">
        <v>101</v>
      </c>
      <c r="AY109">
        <v>5</v>
      </c>
      <c r="AZ109">
        <v>22</v>
      </c>
      <c r="BA109" s="42">
        <v>27</v>
      </c>
      <c r="BB109">
        <v>20.83</v>
      </c>
      <c r="BC109">
        <v>28.1111</v>
      </c>
      <c r="BD109" s="20">
        <v>391.5</v>
      </c>
      <c r="BE109" s="20">
        <v>700.5</v>
      </c>
      <c r="BF109" s="20">
        <v>34.455620865202533</v>
      </c>
      <c r="BG109">
        <v>711</v>
      </c>
      <c r="BH109">
        <v>348</v>
      </c>
      <c r="BI109">
        <v>184</v>
      </c>
      <c r="BJ109" s="41">
        <v>0.79441340782122905</v>
      </c>
      <c r="BK109">
        <v>38</v>
      </c>
      <c r="BL109">
        <v>38</v>
      </c>
      <c r="BM109">
        <v>51</v>
      </c>
      <c r="BN109" s="42">
        <v>-13</v>
      </c>
      <c r="BO109">
        <v>69</v>
      </c>
      <c r="BP109">
        <v>37</v>
      </c>
      <c r="BQ109">
        <v>17</v>
      </c>
      <c r="BR109">
        <v>2</v>
      </c>
      <c r="BS109" s="41">
        <v>2.6990553306342779E-3</v>
      </c>
      <c r="BT109">
        <v>18</v>
      </c>
      <c r="BU109">
        <v>22</v>
      </c>
      <c r="BV109" s="41">
        <v>0.45</v>
      </c>
      <c r="BW109">
        <v>3</v>
      </c>
      <c r="BX109">
        <v>0</v>
      </c>
      <c r="BY109">
        <v>1</v>
      </c>
      <c r="BZ109">
        <v>5</v>
      </c>
      <c r="CA109">
        <v>14</v>
      </c>
      <c r="CB109">
        <v>17</v>
      </c>
      <c r="CC109">
        <v>9</v>
      </c>
      <c r="CD109">
        <v>8</v>
      </c>
      <c r="CE109">
        <v>6</v>
      </c>
      <c r="CF109">
        <v>7</v>
      </c>
      <c r="CG109">
        <v>11</v>
      </c>
      <c r="CH109">
        <v>14</v>
      </c>
      <c r="CI109">
        <v>0</v>
      </c>
      <c r="CJ109">
        <v>1</v>
      </c>
      <c r="CK109">
        <v>3</v>
      </c>
      <c r="CL109">
        <v>5</v>
      </c>
      <c r="CM109">
        <v>0</v>
      </c>
      <c r="CN109">
        <v>0</v>
      </c>
      <c r="CO109">
        <v>0</v>
      </c>
      <c r="CP109">
        <v>2</v>
      </c>
      <c r="CQ109">
        <v>2</v>
      </c>
      <c r="CR109">
        <v>4</v>
      </c>
      <c r="CS109">
        <v>0</v>
      </c>
      <c r="CT109">
        <v>4</v>
      </c>
      <c r="CU109">
        <v>0</v>
      </c>
      <c r="CV109">
        <v>11</v>
      </c>
      <c r="CW109">
        <v>0</v>
      </c>
      <c r="CX109">
        <v>4</v>
      </c>
      <c r="CY109">
        <v>4</v>
      </c>
      <c r="CZ109">
        <v>61</v>
      </c>
      <c r="DA109">
        <v>11</v>
      </c>
      <c r="DB109">
        <v>16</v>
      </c>
      <c r="DC109">
        <v>23</v>
      </c>
      <c r="DD109">
        <v>13</v>
      </c>
      <c r="DE109">
        <v>10</v>
      </c>
      <c r="DF109">
        <v>1</v>
      </c>
      <c r="DG109">
        <v>115</v>
      </c>
      <c r="DH109">
        <v>16</v>
      </c>
      <c r="DI109">
        <v>11</v>
      </c>
      <c r="DJ109">
        <v>16</v>
      </c>
      <c r="DK109">
        <v>16</v>
      </c>
      <c r="DL109">
        <v>0</v>
      </c>
      <c r="DM109">
        <v>10</v>
      </c>
      <c r="DN109">
        <v>10</v>
      </c>
      <c r="DO109">
        <v>0</v>
      </c>
      <c r="DP109" s="42">
        <v>-5</v>
      </c>
      <c r="DQ109" s="20">
        <v>-2.153</v>
      </c>
      <c r="DR109">
        <v>15</v>
      </c>
      <c r="DS109">
        <v>0</v>
      </c>
      <c r="DT109">
        <v>0</v>
      </c>
      <c r="DU109">
        <v>1</v>
      </c>
      <c r="DV109">
        <v>0</v>
      </c>
      <c r="DW109">
        <v>1392</v>
      </c>
      <c r="DX109">
        <v>940</v>
      </c>
      <c r="DY109">
        <v>1042</v>
      </c>
      <c r="DZ109">
        <v>739</v>
      </c>
      <c r="EA109">
        <v>761</v>
      </c>
      <c r="EB109">
        <v>549</v>
      </c>
      <c r="EC109">
        <v>74.73</v>
      </c>
      <c r="ED109">
        <v>51.58</v>
      </c>
      <c r="EE109">
        <v>71</v>
      </c>
      <c r="EF109">
        <v>62</v>
      </c>
      <c r="EG109" s="41">
        <v>9.329829172141918E-2</v>
      </c>
      <c r="EH109" s="43">
        <v>0.8870673952641166</v>
      </c>
      <c r="EI109" s="44">
        <v>0.98036568698553572</v>
      </c>
      <c r="EJ109">
        <v>1411</v>
      </c>
      <c r="EK109">
        <v>944</v>
      </c>
      <c r="EL109">
        <v>1056</v>
      </c>
      <c r="EM109">
        <v>740</v>
      </c>
      <c r="EN109">
        <v>770</v>
      </c>
      <c r="EO109">
        <v>548</v>
      </c>
      <c r="EP109">
        <v>71</v>
      </c>
      <c r="EQ109">
        <v>60</v>
      </c>
      <c r="ER109">
        <v>751</v>
      </c>
      <c r="ES109">
        <v>501</v>
      </c>
      <c r="ET109">
        <v>314</v>
      </c>
      <c r="EU109">
        <v>198</v>
      </c>
      <c r="EV109">
        <v>43</v>
      </c>
      <c r="EW109">
        <v>31</v>
      </c>
      <c r="EX109">
        <v>87</v>
      </c>
      <c r="EY109">
        <v>70</v>
      </c>
      <c r="EZ109">
        <v>4.5999999999999996</v>
      </c>
      <c r="FA109">
        <v>0.8</v>
      </c>
      <c r="FB109">
        <v>5.4</v>
      </c>
      <c r="FC109" s="20">
        <v>52.52</v>
      </c>
      <c r="FD109" s="26">
        <v>0.64839506172839512</v>
      </c>
      <c r="FE109">
        <v>3.7738</v>
      </c>
      <c r="FF109">
        <v>0.55000000000000004</v>
      </c>
      <c r="FG109">
        <v>-0.1</v>
      </c>
      <c r="FH109">
        <v>0.45</v>
      </c>
      <c r="FI109">
        <v>2</v>
      </c>
      <c r="FJ109">
        <v>1</v>
      </c>
      <c r="FK109">
        <v>0</v>
      </c>
      <c r="FL109" s="42">
        <v>80</v>
      </c>
      <c r="FM109" s="20">
        <v>3.6666666666666665</v>
      </c>
      <c r="FN109" s="41">
        <v>0.11940487500000001</v>
      </c>
      <c r="FO109" s="20">
        <v>51</v>
      </c>
      <c r="FP109" s="20">
        <v>54.569400000000002</v>
      </c>
      <c r="FQ109" s="20">
        <v>114.70450800521385</v>
      </c>
      <c r="FR109">
        <v>4</v>
      </c>
      <c r="FS109" t="s">
        <v>856</v>
      </c>
      <c r="FT109">
        <v>195</v>
      </c>
      <c r="FU109" t="s">
        <v>702</v>
      </c>
      <c r="FV109" t="s">
        <v>711</v>
      </c>
      <c r="FW109" s="45">
        <v>7000000</v>
      </c>
      <c r="FX109" s="45">
        <v>7000000</v>
      </c>
      <c r="FY109">
        <v>1306</v>
      </c>
      <c r="FZ109">
        <v>393</v>
      </c>
      <c r="GA109">
        <v>648</v>
      </c>
      <c r="GB109">
        <v>1041</v>
      </c>
      <c r="GC109">
        <v>147</v>
      </c>
      <c r="GD109">
        <v>546</v>
      </c>
      <c r="GE109">
        <v>3474</v>
      </c>
      <c r="GF109">
        <v>22211</v>
      </c>
      <c r="GG109">
        <v>92</v>
      </c>
      <c r="GH109">
        <v>31.1</v>
      </c>
      <c r="GI109">
        <v>123.1</v>
      </c>
      <c r="GJ109" s="42">
        <v>51</v>
      </c>
    </row>
    <row r="110" spans="1:192" x14ac:dyDescent="0.45">
      <c r="A110" s="40">
        <v>29490</v>
      </c>
      <c r="B110" t="s">
        <v>1531</v>
      </c>
      <c r="D110" t="s">
        <v>223</v>
      </c>
      <c r="E110" t="s">
        <v>223</v>
      </c>
      <c r="F110">
        <v>74</v>
      </c>
      <c r="G110">
        <v>183</v>
      </c>
      <c r="H110">
        <v>1999</v>
      </c>
      <c r="I110">
        <v>1</v>
      </c>
      <c r="J110">
        <v>3</v>
      </c>
      <c r="K110" t="s">
        <v>92</v>
      </c>
      <c r="L110">
        <v>2000</v>
      </c>
      <c r="M110">
        <v>37</v>
      </c>
      <c r="N110">
        <v>17</v>
      </c>
      <c r="O110">
        <v>8467876</v>
      </c>
      <c r="P110" t="s">
        <v>1535</v>
      </c>
      <c r="Q110" t="s">
        <v>1536</v>
      </c>
      <c r="R110" t="s">
        <v>1534</v>
      </c>
      <c r="S110" t="s">
        <v>367</v>
      </c>
      <c r="T110" t="s">
        <v>716</v>
      </c>
      <c r="U110" t="s">
        <v>117</v>
      </c>
      <c r="V110">
        <v>82</v>
      </c>
      <c r="W110">
        <v>3</v>
      </c>
      <c r="X110">
        <v>47</v>
      </c>
      <c r="Y110">
        <v>13</v>
      </c>
      <c r="Z110">
        <v>50</v>
      </c>
      <c r="AA110">
        <v>3</v>
      </c>
      <c r="AB110">
        <v>5</v>
      </c>
      <c r="AC110" s="26">
        <v>0.6097560975609756</v>
      </c>
      <c r="AD110" s="20">
        <v>-17.019230769230774</v>
      </c>
      <c r="AE110" s="20">
        <v>15.613</v>
      </c>
      <c r="AF110">
        <v>-22</v>
      </c>
      <c r="AG110">
        <v>3.3</v>
      </c>
      <c r="AH110">
        <v>30</v>
      </c>
      <c r="AI110">
        <v>1724</v>
      </c>
      <c r="AJ110">
        <v>76498</v>
      </c>
      <c r="AK110" s="20">
        <v>1274.9666666666999</v>
      </c>
      <c r="AL110">
        <v>1258.8499999999999</v>
      </c>
      <c r="AM110">
        <v>1275</v>
      </c>
      <c r="AN110" s="26">
        <v>15.548373983739838</v>
      </c>
      <c r="AO110">
        <v>25.92</v>
      </c>
      <c r="AP110" s="41">
        <v>0.68493150684931503</v>
      </c>
      <c r="AQ110">
        <v>121</v>
      </c>
      <c r="AR110">
        <v>125</v>
      </c>
      <c r="AS110">
        <v>125</v>
      </c>
      <c r="AT110">
        <v>92</v>
      </c>
      <c r="AU110">
        <v>96</v>
      </c>
      <c r="AV110">
        <v>67</v>
      </c>
      <c r="AW110">
        <v>76</v>
      </c>
      <c r="AX110">
        <v>38</v>
      </c>
      <c r="AY110">
        <v>4</v>
      </c>
      <c r="AZ110">
        <v>8</v>
      </c>
      <c r="BA110" s="42">
        <v>12</v>
      </c>
      <c r="BB110">
        <v>7.32</v>
      </c>
      <c r="BC110">
        <v>28.731300000000001</v>
      </c>
      <c r="BD110" s="20">
        <v>275.5</v>
      </c>
      <c r="BE110" s="20">
        <v>396.5</v>
      </c>
      <c r="BF110" s="20">
        <v>18.898200738769514</v>
      </c>
      <c r="BG110">
        <v>718</v>
      </c>
      <c r="BH110">
        <v>348</v>
      </c>
      <c r="BI110">
        <v>184</v>
      </c>
      <c r="BJ110" s="41">
        <v>0.7960088691796009</v>
      </c>
      <c r="BK110">
        <v>18</v>
      </c>
      <c r="BL110">
        <v>18</v>
      </c>
      <c r="BM110">
        <v>21</v>
      </c>
      <c r="BN110" s="42">
        <v>-3</v>
      </c>
      <c r="BO110">
        <v>29</v>
      </c>
      <c r="BP110">
        <v>28</v>
      </c>
      <c r="BQ110">
        <v>10</v>
      </c>
      <c r="BR110">
        <v>19</v>
      </c>
      <c r="BS110" s="41">
        <v>2.4173027989821884E-2</v>
      </c>
      <c r="BT110">
        <v>438</v>
      </c>
      <c r="BU110">
        <v>504</v>
      </c>
      <c r="BV110" s="41">
        <v>0.46496815286624205</v>
      </c>
      <c r="BW110">
        <v>60</v>
      </c>
      <c r="BX110">
        <v>78</v>
      </c>
      <c r="BY110">
        <v>139</v>
      </c>
      <c r="BZ110">
        <v>170</v>
      </c>
      <c r="CA110">
        <v>239</v>
      </c>
      <c r="CB110">
        <v>256</v>
      </c>
      <c r="CC110">
        <v>140</v>
      </c>
      <c r="CD110">
        <v>149</v>
      </c>
      <c r="CE110">
        <v>167</v>
      </c>
      <c r="CF110">
        <v>183</v>
      </c>
      <c r="CG110">
        <v>241</v>
      </c>
      <c r="CH110">
        <v>303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4</v>
      </c>
      <c r="CY110">
        <v>1</v>
      </c>
      <c r="CZ110">
        <v>24</v>
      </c>
      <c r="DA110">
        <v>9</v>
      </c>
      <c r="DB110">
        <v>3</v>
      </c>
      <c r="DC110">
        <v>6</v>
      </c>
      <c r="DD110">
        <v>5</v>
      </c>
      <c r="DE110">
        <v>3</v>
      </c>
      <c r="DF110">
        <v>0</v>
      </c>
      <c r="DG110">
        <v>41</v>
      </c>
      <c r="DH110">
        <v>15</v>
      </c>
      <c r="DI110">
        <v>12</v>
      </c>
      <c r="DJ110">
        <v>15</v>
      </c>
      <c r="DK110">
        <v>15</v>
      </c>
      <c r="DL110">
        <v>0</v>
      </c>
      <c r="DM110">
        <v>11</v>
      </c>
      <c r="DN110">
        <v>11</v>
      </c>
      <c r="DO110">
        <v>0</v>
      </c>
      <c r="DP110" s="42">
        <v>-3</v>
      </c>
      <c r="DQ110" s="20">
        <v>-4.1710000000000003</v>
      </c>
      <c r="DR110">
        <v>15</v>
      </c>
      <c r="DS110">
        <v>0</v>
      </c>
      <c r="DT110">
        <v>0</v>
      </c>
      <c r="DU110">
        <v>0</v>
      </c>
      <c r="DV110">
        <v>0</v>
      </c>
      <c r="DW110">
        <v>1389</v>
      </c>
      <c r="DX110">
        <v>975</v>
      </c>
      <c r="DY110">
        <v>1036</v>
      </c>
      <c r="DZ110">
        <v>767</v>
      </c>
      <c r="EA110">
        <v>764</v>
      </c>
      <c r="EB110">
        <v>567</v>
      </c>
      <c r="EC110">
        <v>74.17</v>
      </c>
      <c r="ED110">
        <v>53.67</v>
      </c>
      <c r="EE110">
        <v>73</v>
      </c>
      <c r="EF110">
        <v>65</v>
      </c>
      <c r="EG110" s="41">
        <v>9.5549738219895292E-2</v>
      </c>
      <c r="EH110" s="43">
        <v>0.88536155202821876</v>
      </c>
      <c r="EI110" s="44">
        <v>0.98091129024811408</v>
      </c>
      <c r="EJ110">
        <v>1410</v>
      </c>
      <c r="EK110">
        <v>982</v>
      </c>
      <c r="EL110">
        <v>1053</v>
      </c>
      <c r="EM110">
        <v>771</v>
      </c>
      <c r="EN110">
        <v>776</v>
      </c>
      <c r="EO110">
        <v>568</v>
      </c>
      <c r="EP110">
        <v>74</v>
      </c>
      <c r="EQ110">
        <v>63</v>
      </c>
      <c r="ER110">
        <v>739</v>
      </c>
      <c r="ES110">
        <v>532</v>
      </c>
      <c r="ET110">
        <v>317</v>
      </c>
      <c r="EU110">
        <v>211</v>
      </c>
      <c r="EV110">
        <v>45</v>
      </c>
      <c r="EW110">
        <v>29</v>
      </c>
      <c r="EX110">
        <v>88</v>
      </c>
      <c r="EY110">
        <v>65</v>
      </c>
      <c r="EZ110">
        <v>1.9</v>
      </c>
      <c r="FA110">
        <v>0.8</v>
      </c>
      <c r="FB110">
        <v>2.7</v>
      </c>
      <c r="FC110" s="20">
        <v>34.86</v>
      </c>
      <c r="FD110" s="26">
        <v>0.42512195121951218</v>
      </c>
      <c r="FE110">
        <v>1.3672</v>
      </c>
      <c r="FF110">
        <v>0.04</v>
      </c>
      <c r="FG110">
        <v>-0.08</v>
      </c>
      <c r="FH110">
        <v>-0.04</v>
      </c>
      <c r="FI110">
        <v>2</v>
      </c>
      <c r="FJ110">
        <v>0</v>
      </c>
      <c r="FK110">
        <v>0</v>
      </c>
      <c r="FL110" s="42">
        <v>67</v>
      </c>
      <c r="FM110" s="20">
        <v>1.8666666666666667</v>
      </c>
      <c r="FN110" s="41">
        <v>1.39534884E-2</v>
      </c>
      <c r="FO110" s="20">
        <v>47</v>
      </c>
      <c r="FP110" s="20">
        <v>49.165799999999997</v>
      </c>
      <c r="FQ110" s="20">
        <v>112.67426619533703</v>
      </c>
      <c r="FU110" t="s">
        <v>702</v>
      </c>
      <c r="FV110" t="s">
        <v>711</v>
      </c>
      <c r="FW110" s="45">
        <v>7000000</v>
      </c>
      <c r="FX110" s="45">
        <v>7000000</v>
      </c>
      <c r="FY110">
        <v>1330</v>
      </c>
      <c r="FZ110">
        <v>240</v>
      </c>
      <c r="GA110">
        <v>830</v>
      </c>
      <c r="GB110">
        <v>1070</v>
      </c>
      <c r="GC110">
        <v>165</v>
      </c>
      <c r="GD110">
        <v>680</v>
      </c>
      <c r="GE110">
        <v>1856</v>
      </c>
      <c r="GF110">
        <v>23271</v>
      </c>
      <c r="GG110">
        <v>75.7</v>
      </c>
      <c r="GH110">
        <v>32.9</v>
      </c>
      <c r="GI110">
        <v>108.6</v>
      </c>
      <c r="GJ110" s="42">
        <v>47</v>
      </c>
    </row>
    <row r="111" spans="1:192" x14ac:dyDescent="0.45">
      <c r="A111" s="40">
        <v>31490</v>
      </c>
      <c r="B111" t="s">
        <v>212</v>
      </c>
      <c r="C111" t="s">
        <v>213</v>
      </c>
      <c r="D111" t="s">
        <v>91</v>
      </c>
      <c r="E111" t="s">
        <v>91</v>
      </c>
      <c r="F111">
        <v>73</v>
      </c>
      <c r="G111">
        <v>199</v>
      </c>
      <c r="K111" t="s">
        <v>202</v>
      </c>
      <c r="L111">
        <v>2009</v>
      </c>
      <c r="M111">
        <v>31</v>
      </c>
      <c r="N111">
        <v>9</v>
      </c>
      <c r="O111">
        <v>8475098</v>
      </c>
      <c r="P111" t="s">
        <v>1537</v>
      </c>
      <c r="Q111" t="s">
        <v>1538</v>
      </c>
      <c r="R111" t="s">
        <v>1539</v>
      </c>
      <c r="S111" t="s">
        <v>1540</v>
      </c>
      <c r="T111" t="s">
        <v>716</v>
      </c>
      <c r="U111" t="s">
        <v>129</v>
      </c>
      <c r="V111">
        <v>81</v>
      </c>
      <c r="W111">
        <v>11</v>
      </c>
      <c r="X111">
        <v>32</v>
      </c>
      <c r="Y111">
        <v>21</v>
      </c>
      <c r="Z111">
        <v>43</v>
      </c>
      <c r="AA111">
        <v>9</v>
      </c>
      <c r="AB111">
        <v>26</v>
      </c>
      <c r="AC111" s="26">
        <v>0.53086419753086422</v>
      </c>
      <c r="AD111" s="20">
        <v>-7.8421052631578974</v>
      </c>
      <c r="AE111" s="20">
        <v>15.252000000000001</v>
      </c>
      <c r="AF111">
        <v>6</v>
      </c>
      <c r="AG111">
        <v>10</v>
      </c>
      <c r="AH111">
        <v>28</v>
      </c>
      <c r="AI111">
        <v>1746</v>
      </c>
      <c r="AJ111">
        <v>76023</v>
      </c>
      <c r="AK111" s="20">
        <v>1267.05</v>
      </c>
      <c r="AL111">
        <v>1266.1199999999999</v>
      </c>
      <c r="AM111">
        <v>1267</v>
      </c>
      <c r="AN111" s="26">
        <v>15.642592592592592</v>
      </c>
      <c r="AO111">
        <v>25.89</v>
      </c>
      <c r="AP111" s="41">
        <v>0.50588235294117645</v>
      </c>
      <c r="AQ111">
        <v>251</v>
      </c>
      <c r="AR111">
        <v>252</v>
      </c>
      <c r="AS111">
        <v>252</v>
      </c>
      <c r="AT111">
        <v>197</v>
      </c>
      <c r="AU111">
        <v>198</v>
      </c>
      <c r="AV111">
        <v>154</v>
      </c>
      <c r="AW111">
        <v>163</v>
      </c>
      <c r="AX111">
        <v>86</v>
      </c>
      <c r="AY111">
        <v>6</v>
      </c>
      <c r="AZ111">
        <v>16</v>
      </c>
      <c r="BA111" s="42">
        <v>22</v>
      </c>
      <c r="BB111">
        <v>19.28</v>
      </c>
      <c r="BC111">
        <v>27.759699999999999</v>
      </c>
      <c r="BD111" s="20">
        <v>418.8</v>
      </c>
      <c r="BE111" s="20">
        <v>669.8</v>
      </c>
      <c r="BF111" s="20">
        <v>31.741067197422048</v>
      </c>
      <c r="BG111">
        <v>664</v>
      </c>
      <c r="BH111">
        <v>349</v>
      </c>
      <c r="BI111">
        <v>355</v>
      </c>
      <c r="BJ111" s="41">
        <v>0.65161923454367021</v>
      </c>
      <c r="BK111">
        <v>43</v>
      </c>
      <c r="BL111">
        <v>43</v>
      </c>
      <c r="BM111">
        <v>67</v>
      </c>
      <c r="BN111" s="42">
        <v>-24</v>
      </c>
      <c r="BO111">
        <v>44</v>
      </c>
      <c r="BP111">
        <v>42</v>
      </c>
      <c r="BQ111">
        <v>37</v>
      </c>
      <c r="BR111">
        <v>28</v>
      </c>
      <c r="BS111" s="41">
        <v>3.2000000000000001E-2</v>
      </c>
      <c r="BT111">
        <v>627</v>
      </c>
      <c r="BU111">
        <v>542</v>
      </c>
      <c r="BV111" s="41">
        <v>0.53635585970915312</v>
      </c>
      <c r="BW111">
        <v>184</v>
      </c>
      <c r="BX111">
        <v>139</v>
      </c>
      <c r="BY111">
        <v>173</v>
      </c>
      <c r="BZ111">
        <v>152</v>
      </c>
      <c r="CA111">
        <v>270</v>
      </c>
      <c r="CB111">
        <v>251</v>
      </c>
      <c r="CC111">
        <v>192</v>
      </c>
      <c r="CD111">
        <v>157</v>
      </c>
      <c r="CE111">
        <v>210</v>
      </c>
      <c r="CF111">
        <v>184</v>
      </c>
      <c r="CG111">
        <v>375</v>
      </c>
      <c r="CH111">
        <v>320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3</v>
      </c>
      <c r="CT111">
        <v>2</v>
      </c>
      <c r="CU111">
        <v>0</v>
      </c>
      <c r="CV111">
        <v>5</v>
      </c>
      <c r="CW111">
        <v>1</v>
      </c>
      <c r="CX111">
        <v>1</v>
      </c>
      <c r="CY111">
        <v>4</v>
      </c>
      <c r="CZ111">
        <v>38</v>
      </c>
      <c r="DA111">
        <v>17</v>
      </c>
      <c r="DB111">
        <v>2</v>
      </c>
      <c r="DC111">
        <v>6</v>
      </c>
      <c r="DD111">
        <v>40</v>
      </c>
      <c r="DE111">
        <v>23</v>
      </c>
      <c r="DF111">
        <v>1</v>
      </c>
      <c r="DG111">
        <v>65</v>
      </c>
      <c r="DH111">
        <v>14</v>
      </c>
      <c r="DI111">
        <v>10</v>
      </c>
      <c r="DJ111">
        <v>14</v>
      </c>
      <c r="DK111">
        <v>14</v>
      </c>
      <c r="DL111">
        <v>0</v>
      </c>
      <c r="DM111">
        <v>10</v>
      </c>
      <c r="DN111">
        <v>10</v>
      </c>
      <c r="DO111">
        <v>0</v>
      </c>
      <c r="DP111" s="42">
        <v>-4</v>
      </c>
      <c r="DQ111" s="20">
        <v>-3.4470000000000001</v>
      </c>
      <c r="DR111">
        <v>14</v>
      </c>
      <c r="DS111">
        <v>0</v>
      </c>
      <c r="DT111">
        <v>0</v>
      </c>
      <c r="DU111">
        <v>0</v>
      </c>
      <c r="DV111">
        <v>0</v>
      </c>
      <c r="DW111">
        <v>1571</v>
      </c>
      <c r="DX111">
        <v>1079</v>
      </c>
      <c r="DY111">
        <v>1161</v>
      </c>
      <c r="DZ111">
        <v>847</v>
      </c>
      <c r="EA111">
        <v>816</v>
      </c>
      <c r="EB111">
        <v>620</v>
      </c>
      <c r="EC111">
        <v>94.97</v>
      </c>
      <c r="ED111">
        <v>48.11</v>
      </c>
      <c r="EE111">
        <v>85</v>
      </c>
      <c r="EF111">
        <v>42</v>
      </c>
      <c r="EG111" s="41">
        <v>0.10416666666666667</v>
      </c>
      <c r="EH111" s="43">
        <v>0.93225806451612903</v>
      </c>
      <c r="EI111" s="44">
        <v>1.0364247311827957</v>
      </c>
      <c r="EJ111">
        <v>1571</v>
      </c>
      <c r="EK111">
        <v>1081</v>
      </c>
      <c r="EL111">
        <v>1161</v>
      </c>
      <c r="EM111">
        <v>847</v>
      </c>
      <c r="EN111">
        <v>818</v>
      </c>
      <c r="EO111">
        <v>618</v>
      </c>
      <c r="EP111">
        <v>85</v>
      </c>
      <c r="EQ111">
        <v>43</v>
      </c>
      <c r="ER111">
        <v>895</v>
      </c>
      <c r="ES111">
        <v>512</v>
      </c>
      <c r="ET111">
        <v>383</v>
      </c>
      <c r="EU111">
        <v>171</v>
      </c>
      <c r="EV111">
        <v>54</v>
      </c>
      <c r="EW111">
        <v>23</v>
      </c>
      <c r="EX111">
        <v>70</v>
      </c>
      <c r="EY111">
        <v>70</v>
      </c>
      <c r="EZ111">
        <v>2.1</v>
      </c>
      <c r="FA111">
        <v>1.5</v>
      </c>
      <c r="FB111">
        <v>3.6</v>
      </c>
      <c r="FC111" s="20">
        <v>48.49</v>
      </c>
      <c r="FD111" s="26">
        <v>0.59864197530864205</v>
      </c>
      <c r="FE111">
        <v>3.4615999999999998</v>
      </c>
      <c r="FF111">
        <v>0.09</v>
      </c>
      <c r="FG111">
        <v>-0.13</v>
      </c>
      <c r="FH111">
        <v>-0.04</v>
      </c>
      <c r="FI111">
        <v>6</v>
      </c>
      <c r="FJ111">
        <v>5</v>
      </c>
      <c r="FK111">
        <v>4</v>
      </c>
      <c r="FL111" s="42">
        <v>99</v>
      </c>
      <c r="FM111" s="20">
        <v>5.7142857142857144</v>
      </c>
      <c r="FN111" s="41">
        <v>4.2995376299999999E-2</v>
      </c>
      <c r="FO111" s="20">
        <v>40.200000000000003</v>
      </c>
      <c r="FP111" s="20">
        <v>42.310600000000001</v>
      </c>
      <c r="FQ111" s="20">
        <v>125.58051369538434</v>
      </c>
      <c r="FR111">
        <v>1</v>
      </c>
      <c r="FS111" t="s">
        <v>455</v>
      </c>
      <c r="FT111">
        <v>51</v>
      </c>
      <c r="FU111" t="s">
        <v>731</v>
      </c>
      <c r="FV111" t="s">
        <v>711</v>
      </c>
      <c r="FW111" s="45">
        <v>4000000</v>
      </c>
      <c r="FX111" s="45">
        <v>4200000</v>
      </c>
      <c r="FY111">
        <v>594</v>
      </c>
      <c r="FZ111">
        <v>136</v>
      </c>
      <c r="GA111">
        <v>229</v>
      </c>
      <c r="GB111">
        <v>365</v>
      </c>
      <c r="GC111">
        <v>-78</v>
      </c>
      <c r="GD111">
        <v>182</v>
      </c>
      <c r="GE111">
        <v>983</v>
      </c>
      <c r="GF111">
        <v>10924</v>
      </c>
      <c r="GG111">
        <v>25.2</v>
      </c>
      <c r="GH111">
        <v>8</v>
      </c>
      <c r="GI111">
        <v>33.200000000000003</v>
      </c>
      <c r="GJ111" s="42">
        <v>40.200000000000003</v>
      </c>
    </row>
    <row r="112" spans="1:192" x14ac:dyDescent="0.45">
      <c r="A112" s="40">
        <v>34115</v>
      </c>
      <c r="B112" t="s">
        <v>1541</v>
      </c>
      <c r="C112" t="s">
        <v>145</v>
      </c>
      <c r="D112" t="s">
        <v>91</v>
      </c>
      <c r="E112" t="s">
        <v>91</v>
      </c>
      <c r="F112">
        <v>74</v>
      </c>
      <c r="G112">
        <v>210</v>
      </c>
      <c r="H112">
        <v>2011</v>
      </c>
      <c r="I112">
        <v>3</v>
      </c>
      <c r="J112">
        <v>86</v>
      </c>
      <c r="K112" t="s">
        <v>202</v>
      </c>
      <c r="L112">
        <v>2013</v>
      </c>
      <c r="M112">
        <v>24</v>
      </c>
      <c r="N112">
        <v>5</v>
      </c>
      <c r="O112">
        <v>8476410</v>
      </c>
      <c r="P112" t="s">
        <v>1542</v>
      </c>
      <c r="Q112" t="s">
        <v>1543</v>
      </c>
      <c r="R112" t="s">
        <v>1544</v>
      </c>
      <c r="S112" t="s">
        <v>1545</v>
      </c>
      <c r="T112" t="s">
        <v>725</v>
      </c>
      <c r="U112" t="s">
        <v>129</v>
      </c>
      <c r="V112">
        <v>16</v>
      </c>
      <c r="W112">
        <v>1</v>
      </c>
      <c r="X112">
        <v>3</v>
      </c>
      <c r="Y112">
        <v>1</v>
      </c>
      <c r="Z112">
        <v>4</v>
      </c>
      <c r="AA112">
        <v>22</v>
      </c>
      <c r="AB112">
        <v>65</v>
      </c>
      <c r="AC112" s="26">
        <v>0.25</v>
      </c>
      <c r="AD112" s="20">
        <v>-3.024390243902439</v>
      </c>
      <c r="AE112" s="20">
        <v>1.4140000000000001</v>
      </c>
      <c r="AF112">
        <v>0</v>
      </c>
      <c r="AG112">
        <v>1.8</v>
      </c>
      <c r="AH112">
        <v>6</v>
      </c>
      <c r="AI112">
        <v>239</v>
      </c>
      <c r="AJ112">
        <v>10145</v>
      </c>
      <c r="AK112" s="20">
        <v>169.08333333332999</v>
      </c>
      <c r="AL112">
        <v>169.08</v>
      </c>
      <c r="AM112">
        <v>169</v>
      </c>
      <c r="AN112" s="26">
        <v>10.567708333333334</v>
      </c>
      <c r="AO112">
        <v>17.809999999999999</v>
      </c>
      <c r="AP112" s="41">
        <v>0.66666666666666663</v>
      </c>
      <c r="AQ112">
        <v>41</v>
      </c>
      <c r="AR112">
        <v>41</v>
      </c>
      <c r="AS112">
        <v>41</v>
      </c>
      <c r="AT112">
        <v>37</v>
      </c>
      <c r="AU112">
        <v>37</v>
      </c>
      <c r="AV112">
        <v>25</v>
      </c>
      <c r="AW112">
        <v>27</v>
      </c>
      <c r="AX112">
        <v>9</v>
      </c>
      <c r="AY112">
        <v>2</v>
      </c>
      <c r="AZ112">
        <v>1</v>
      </c>
      <c r="BA112" s="42">
        <v>3</v>
      </c>
      <c r="BB112">
        <v>2.85</v>
      </c>
      <c r="BC112">
        <v>28.16</v>
      </c>
      <c r="BD112" s="20">
        <v>22.8</v>
      </c>
      <c r="BE112" s="20">
        <v>63.8</v>
      </c>
      <c r="BF112" s="20">
        <v>22.640170333569905</v>
      </c>
      <c r="BG112">
        <v>37</v>
      </c>
      <c r="BH112">
        <v>56</v>
      </c>
      <c r="BI112">
        <v>52</v>
      </c>
      <c r="BJ112" s="41">
        <v>0.4157303370786517</v>
      </c>
      <c r="BK112">
        <v>2</v>
      </c>
      <c r="BL112">
        <v>2</v>
      </c>
      <c r="BM112">
        <v>18</v>
      </c>
      <c r="BN112" s="42">
        <v>-16</v>
      </c>
      <c r="BO112">
        <v>12</v>
      </c>
      <c r="BP112">
        <v>6</v>
      </c>
      <c r="BQ112">
        <v>9</v>
      </c>
      <c r="BR112">
        <v>5</v>
      </c>
      <c r="BS112" s="41">
        <v>4.4642857142857144E-2</v>
      </c>
      <c r="BT112">
        <v>6</v>
      </c>
      <c r="BU112">
        <v>3</v>
      </c>
      <c r="BV112" s="41">
        <v>0.66666666666666663</v>
      </c>
      <c r="BW112">
        <v>1</v>
      </c>
      <c r="BX112">
        <v>1</v>
      </c>
      <c r="BY112">
        <v>3</v>
      </c>
      <c r="BZ112">
        <v>0</v>
      </c>
      <c r="CA112">
        <v>2</v>
      </c>
      <c r="CB112">
        <v>2</v>
      </c>
      <c r="CC112">
        <v>1</v>
      </c>
      <c r="CD112">
        <v>0</v>
      </c>
      <c r="CE112">
        <v>1</v>
      </c>
      <c r="CF112">
        <v>2</v>
      </c>
      <c r="CG112">
        <v>5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11</v>
      </c>
      <c r="DA112">
        <v>3</v>
      </c>
      <c r="DB112">
        <v>1</v>
      </c>
      <c r="DC112">
        <v>2</v>
      </c>
      <c r="DD112">
        <v>7</v>
      </c>
      <c r="DE112">
        <v>3</v>
      </c>
      <c r="DF112">
        <v>0</v>
      </c>
      <c r="DG112">
        <v>9</v>
      </c>
      <c r="DH112">
        <v>3</v>
      </c>
      <c r="DI112">
        <v>5</v>
      </c>
      <c r="DJ112">
        <v>3</v>
      </c>
      <c r="DK112">
        <v>3</v>
      </c>
      <c r="DL112">
        <v>0</v>
      </c>
      <c r="DM112">
        <v>4</v>
      </c>
      <c r="DN112">
        <v>4</v>
      </c>
      <c r="DO112">
        <v>0</v>
      </c>
      <c r="DP112" s="42">
        <v>2</v>
      </c>
      <c r="DQ112" s="20">
        <v>-0.03</v>
      </c>
      <c r="DR112">
        <v>3</v>
      </c>
      <c r="DS112">
        <v>0</v>
      </c>
      <c r="DT112">
        <v>0</v>
      </c>
      <c r="DU112">
        <v>0</v>
      </c>
      <c r="DV112">
        <v>0</v>
      </c>
      <c r="DW112">
        <v>175</v>
      </c>
      <c r="DX112">
        <v>136</v>
      </c>
      <c r="DY112">
        <v>146</v>
      </c>
      <c r="DZ112">
        <v>107</v>
      </c>
      <c r="EA112">
        <v>98</v>
      </c>
      <c r="EB112">
        <v>71</v>
      </c>
      <c r="EC112">
        <v>9.3000000000000007</v>
      </c>
      <c r="ED112">
        <v>6.12</v>
      </c>
      <c r="EE112">
        <v>6</v>
      </c>
      <c r="EF112">
        <v>5</v>
      </c>
      <c r="EG112" s="41">
        <v>6.1224489795918366E-2</v>
      </c>
      <c r="EH112" s="43">
        <v>0.92957746478873238</v>
      </c>
      <c r="EI112" s="44">
        <v>0.9908019545846507</v>
      </c>
      <c r="EJ112">
        <v>175</v>
      </c>
      <c r="EK112">
        <v>135</v>
      </c>
      <c r="EL112">
        <v>146</v>
      </c>
      <c r="EM112">
        <v>106</v>
      </c>
      <c r="EN112">
        <v>98</v>
      </c>
      <c r="EO112">
        <v>71</v>
      </c>
      <c r="EP112">
        <v>6</v>
      </c>
      <c r="EQ112">
        <v>5</v>
      </c>
      <c r="ER112">
        <v>98</v>
      </c>
      <c r="ES112">
        <v>58</v>
      </c>
      <c r="ET112">
        <v>30</v>
      </c>
      <c r="EU112">
        <v>23</v>
      </c>
      <c r="EV112">
        <v>3</v>
      </c>
      <c r="EW112">
        <v>3</v>
      </c>
      <c r="EX112">
        <v>9</v>
      </c>
      <c r="EY112">
        <v>11</v>
      </c>
      <c r="EZ112">
        <v>0</v>
      </c>
      <c r="FA112">
        <v>0.2</v>
      </c>
      <c r="FB112">
        <v>0.2</v>
      </c>
      <c r="FC112" s="20">
        <v>4.41</v>
      </c>
      <c r="FD112" s="26">
        <v>0.27562500000000001</v>
      </c>
      <c r="FE112">
        <v>2.12E-2</v>
      </c>
      <c r="FF112">
        <v>0.12</v>
      </c>
      <c r="FG112">
        <v>-0.1</v>
      </c>
      <c r="FH112">
        <v>0.02</v>
      </c>
      <c r="FL112" s="42">
        <v>13</v>
      </c>
      <c r="FM112" s="20">
        <v>3.6666666666666665</v>
      </c>
      <c r="FN112" s="41">
        <v>1.9052044600000002E-2</v>
      </c>
      <c r="FO112" s="20">
        <v>3.4</v>
      </c>
      <c r="FP112" s="20">
        <v>3.9940000000000002</v>
      </c>
      <c r="FQ112" s="20">
        <v>110.36195883605393</v>
      </c>
      <c r="FV112" t="s">
        <v>751</v>
      </c>
      <c r="FW112" s="45">
        <v>650000</v>
      </c>
      <c r="FX112" s="45">
        <v>612500</v>
      </c>
      <c r="FY112">
        <v>57</v>
      </c>
      <c r="FZ112">
        <v>10</v>
      </c>
      <c r="GA112">
        <v>12</v>
      </c>
      <c r="GB112">
        <v>22</v>
      </c>
      <c r="GC112">
        <v>3</v>
      </c>
      <c r="GD112">
        <v>20</v>
      </c>
      <c r="GE112">
        <v>86</v>
      </c>
      <c r="GF112">
        <v>618</v>
      </c>
      <c r="GG112">
        <v>1.8</v>
      </c>
      <c r="GH112">
        <v>0.8</v>
      </c>
      <c r="GI112">
        <v>2.6</v>
      </c>
      <c r="GJ112" s="42">
        <v>3.4</v>
      </c>
    </row>
    <row r="113" spans="1:192" x14ac:dyDescent="0.45">
      <c r="A113" s="40">
        <v>35159</v>
      </c>
      <c r="B113" t="s">
        <v>1063</v>
      </c>
      <c r="C113" t="s">
        <v>145</v>
      </c>
      <c r="D113" t="s">
        <v>91</v>
      </c>
      <c r="E113" t="s">
        <v>91</v>
      </c>
      <c r="F113">
        <v>70</v>
      </c>
      <c r="G113">
        <v>184</v>
      </c>
      <c r="H113">
        <v>2015</v>
      </c>
      <c r="I113">
        <v>6</v>
      </c>
      <c r="J113">
        <v>166</v>
      </c>
      <c r="K113" t="s">
        <v>92</v>
      </c>
      <c r="L113">
        <v>2017</v>
      </c>
      <c r="M113">
        <v>21</v>
      </c>
      <c r="N113">
        <v>1</v>
      </c>
      <c r="O113">
        <v>8478233</v>
      </c>
      <c r="P113" t="s">
        <v>1546</v>
      </c>
      <c r="Q113" t="s">
        <v>1547</v>
      </c>
      <c r="R113" t="s">
        <v>1548</v>
      </c>
      <c r="S113" t="s">
        <v>272</v>
      </c>
      <c r="T113" t="s">
        <v>725</v>
      </c>
      <c r="U113" t="s">
        <v>123</v>
      </c>
      <c r="V113">
        <v>10</v>
      </c>
      <c r="W113">
        <v>0</v>
      </c>
      <c r="X113">
        <v>0</v>
      </c>
      <c r="Y113">
        <v>0</v>
      </c>
      <c r="Z113">
        <v>0</v>
      </c>
      <c r="AA113">
        <v>29</v>
      </c>
      <c r="AB113">
        <v>84</v>
      </c>
      <c r="AC113" s="26">
        <v>0</v>
      </c>
      <c r="AD113" s="20">
        <v>0</v>
      </c>
      <c r="AE113" s="20">
        <v>0</v>
      </c>
      <c r="AF113">
        <v>-3</v>
      </c>
      <c r="AG113">
        <v>-0.9</v>
      </c>
      <c r="AH113">
        <v>2</v>
      </c>
      <c r="AI113">
        <v>129</v>
      </c>
      <c r="AJ113">
        <v>5358</v>
      </c>
      <c r="AK113" s="20">
        <v>89.3</v>
      </c>
      <c r="AL113">
        <v>89.3</v>
      </c>
      <c r="AM113">
        <v>89</v>
      </c>
      <c r="AN113" s="26">
        <v>8.93</v>
      </c>
      <c r="AO113">
        <v>15.25</v>
      </c>
      <c r="AP113" s="41">
        <v>0</v>
      </c>
      <c r="AQ113">
        <v>19</v>
      </c>
      <c r="AR113">
        <v>19</v>
      </c>
      <c r="AS113">
        <v>19</v>
      </c>
      <c r="AT113">
        <v>15</v>
      </c>
      <c r="AU113">
        <v>15</v>
      </c>
      <c r="AV113">
        <v>7</v>
      </c>
      <c r="AW113">
        <v>10</v>
      </c>
      <c r="AX113">
        <v>7</v>
      </c>
      <c r="AY113">
        <v>2</v>
      </c>
      <c r="AZ113">
        <v>2</v>
      </c>
      <c r="BA113" s="42">
        <v>4</v>
      </c>
      <c r="BB113">
        <v>1.03</v>
      </c>
      <c r="BC113">
        <v>25.142900000000001</v>
      </c>
      <c r="BD113" s="20">
        <v>0</v>
      </c>
      <c r="BE113" s="20">
        <v>19</v>
      </c>
      <c r="BF113" s="20">
        <v>12.76595744680851</v>
      </c>
      <c r="BG113">
        <v>36</v>
      </c>
      <c r="BH113">
        <v>24</v>
      </c>
      <c r="BI113">
        <v>25</v>
      </c>
      <c r="BJ113" s="41">
        <v>0.5901639344262295</v>
      </c>
      <c r="BK113">
        <v>9</v>
      </c>
      <c r="BL113">
        <v>9</v>
      </c>
      <c r="BM113">
        <v>9</v>
      </c>
      <c r="BN113" s="42">
        <v>0</v>
      </c>
      <c r="BO113">
        <v>8</v>
      </c>
      <c r="BP113">
        <v>3</v>
      </c>
      <c r="BQ113">
        <v>2</v>
      </c>
      <c r="BR113">
        <v>4</v>
      </c>
      <c r="BS113" s="41">
        <v>5.8823529411764705E-2</v>
      </c>
      <c r="BT113">
        <v>1</v>
      </c>
      <c r="BU113">
        <v>0</v>
      </c>
      <c r="BV113" s="41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7</v>
      </c>
      <c r="DA113">
        <v>1</v>
      </c>
      <c r="DB113">
        <v>0</v>
      </c>
      <c r="DC113">
        <v>1</v>
      </c>
      <c r="DD113">
        <v>1</v>
      </c>
      <c r="DE113">
        <v>2</v>
      </c>
      <c r="DF113">
        <v>0</v>
      </c>
      <c r="DG113">
        <v>2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 s="42">
        <v>-1</v>
      </c>
      <c r="DQ113" s="20">
        <v>-1.093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91</v>
      </c>
      <c r="DX113">
        <v>92</v>
      </c>
      <c r="DY113">
        <v>62</v>
      </c>
      <c r="DZ113">
        <v>64</v>
      </c>
      <c r="EA113">
        <v>38</v>
      </c>
      <c r="EB113">
        <v>52</v>
      </c>
      <c r="EC113">
        <v>3.19</v>
      </c>
      <c r="ED113">
        <v>2.8</v>
      </c>
      <c r="EE113">
        <v>0</v>
      </c>
      <c r="EF113">
        <v>3</v>
      </c>
      <c r="EG113" s="41">
        <v>0</v>
      </c>
      <c r="EH113" s="43">
        <v>0.94230769230769229</v>
      </c>
      <c r="EI113" s="44">
        <v>0.94230769230769229</v>
      </c>
      <c r="EJ113">
        <v>90</v>
      </c>
      <c r="EK113">
        <v>93</v>
      </c>
      <c r="EL113">
        <v>61</v>
      </c>
      <c r="EM113">
        <v>64</v>
      </c>
      <c r="EN113">
        <v>38</v>
      </c>
      <c r="EO113">
        <v>52</v>
      </c>
      <c r="EP113">
        <v>0</v>
      </c>
      <c r="EQ113">
        <v>3</v>
      </c>
      <c r="ER113">
        <v>33</v>
      </c>
      <c r="ES113">
        <v>36</v>
      </c>
      <c r="ET113">
        <v>15</v>
      </c>
      <c r="EU113">
        <v>10</v>
      </c>
      <c r="EV113">
        <v>0</v>
      </c>
      <c r="EW113">
        <v>2</v>
      </c>
      <c r="EX113">
        <v>6</v>
      </c>
      <c r="EY113">
        <v>10</v>
      </c>
      <c r="EZ113">
        <v>-0.30000000000000004</v>
      </c>
      <c r="FA113">
        <v>0</v>
      </c>
      <c r="FB113">
        <v>-0.30000000000000004</v>
      </c>
      <c r="FC113" s="20">
        <v>0.38</v>
      </c>
      <c r="FD113" s="26">
        <v>3.7999999999999999E-2</v>
      </c>
      <c r="FE113">
        <v>1.4E-3</v>
      </c>
      <c r="FF113">
        <v>-0.02</v>
      </c>
      <c r="FG113">
        <v>-0.02</v>
      </c>
      <c r="FH113">
        <v>-0.04</v>
      </c>
      <c r="FL113" s="42">
        <v>15</v>
      </c>
      <c r="FM113" s="20">
        <v>11</v>
      </c>
      <c r="FN113" s="41">
        <v>0</v>
      </c>
      <c r="FO113" s="20">
        <v>-0.2</v>
      </c>
      <c r="FP113" s="20">
        <v>-0.21859999999999999</v>
      </c>
      <c r="FQ113" s="20">
        <v>122.95632698768196</v>
      </c>
      <c r="FV113" t="s">
        <v>751</v>
      </c>
      <c r="FW113" s="45">
        <v>730000</v>
      </c>
      <c r="FX113" s="45">
        <v>705000</v>
      </c>
      <c r="FY113">
        <v>10</v>
      </c>
      <c r="FZ113">
        <v>0</v>
      </c>
      <c r="GA113">
        <v>0</v>
      </c>
      <c r="GB113">
        <v>0</v>
      </c>
      <c r="GC113">
        <v>-3</v>
      </c>
      <c r="GD113">
        <v>2</v>
      </c>
      <c r="GE113">
        <v>7</v>
      </c>
      <c r="GF113">
        <v>89</v>
      </c>
      <c r="GG113">
        <v>-0.30000000000000004</v>
      </c>
      <c r="GH113">
        <v>0</v>
      </c>
      <c r="GI113">
        <v>-0.30000000000000004</v>
      </c>
      <c r="GJ113" s="42">
        <v>-0.2</v>
      </c>
    </row>
    <row r="114" spans="1:192" x14ac:dyDescent="0.45">
      <c r="A114" s="40">
        <v>33470</v>
      </c>
      <c r="B114" t="s">
        <v>1549</v>
      </c>
      <c r="C114" t="s">
        <v>475</v>
      </c>
      <c r="D114" t="s">
        <v>91</v>
      </c>
      <c r="E114" t="s">
        <v>91</v>
      </c>
      <c r="F114">
        <v>71</v>
      </c>
      <c r="G114">
        <v>192</v>
      </c>
      <c r="K114" t="s">
        <v>202</v>
      </c>
      <c r="L114">
        <v>2017</v>
      </c>
      <c r="M114">
        <v>26</v>
      </c>
      <c r="N114">
        <v>1</v>
      </c>
      <c r="O114">
        <v>8479206</v>
      </c>
      <c r="P114" t="s">
        <v>1550</v>
      </c>
      <c r="Q114" t="s">
        <v>1551</v>
      </c>
      <c r="R114" t="s">
        <v>1552</v>
      </c>
      <c r="S114" t="s">
        <v>1095</v>
      </c>
      <c r="T114" t="s">
        <v>716</v>
      </c>
      <c r="U114" t="s">
        <v>142</v>
      </c>
      <c r="V114">
        <v>34</v>
      </c>
      <c r="W114">
        <v>3</v>
      </c>
      <c r="X114">
        <v>4</v>
      </c>
      <c r="Y114">
        <v>4</v>
      </c>
      <c r="Z114">
        <v>7</v>
      </c>
      <c r="AA114">
        <v>20</v>
      </c>
      <c r="AB114">
        <v>78</v>
      </c>
      <c r="AC114" s="26">
        <v>0.20588235294117646</v>
      </c>
      <c r="AD114" s="20">
        <v>0</v>
      </c>
      <c r="AE114" s="20">
        <v>2.657</v>
      </c>
      <c r="AF114">
        <v>-3</v>
      </c>
      <c r="AG114">
        <v>-8.1</v>
      </c>
      <c r="AH114">
        <v>8</v>
      </c>
      <c r="AI114">
        <v>529</v>
      </c>
      <c r="AJ114">
        <v>25544</v>
      </c>
      <c r="AK114" s="20">
        <v>425.73333333332999</v>
      </c>
      <c r="AL114">
        <v>425.73</v>
      </c>
      <c r="AM114">
        <v>426</v>
      </c>
      <c r="AN114" s="26">
        <v>12.52156862745098</v>
      </c>
      <c r="AO114">
        <v>21.09</v>
      </c>
      <c r="AP114" s="41">
        <v>0.5</v>
      </c>
      <c r="AQ114">
        <v>48</v>
      </c>
      <c r="AR114">
        <v>48</v>
      </c>
      <c r="AS114">
        <v>48</v>
      </c>
      <c r="AT114">
        <v>37</v>
      </c>
      <c r="AU114">
        <v>37</v>
      </c>
      <c r="AV114">
        <v>27</v>
      </c>
      <c r="AW114">
        <v>26</v>
      </c>
      <c r="AX114">
        <v>12</v>
      </c>
      <c r="AY114">
        <v>1</v>
      </c>
      <c r="AZ114">
        <v>1</v>
      </c>
      <c r="BA114" s="42">
        <v>2</v>
      </c>
      <c r="BB114">
        <v>2.06</v>
      </c>
      <c r="BC114">
        <v>30.777799999999999</v>
      </c>
      <c r="BD114" s="20">
        <v>126.2</v>
      </c>
      <c r="BE114" s="20">
        <v>174.2</v>
      </c>
      <c r="BF114" s="20">
        <v>24.550771615812835</v>
      </c>
      <c r="BG114">
        <v>113</v>
      </c>
      <c r="BH114">
        <v>138</v>
      </c>
      <c r="BI114">
        <v>135</v>
      </c>
      <c r="BJ114" s="41">
        <v>0.45564516129032256</v>
      </c>
      <c r="BK114">
        <v>59</v>
      </c>
      <c r="BL114">
        <v>59</v>
      </c>
      <c r="BM114">
        <v>37</v>
      </c>
      <c r="BN114" s="42">
        <v>22</v>
      </c>
      <c r="BO114">
        <v>10</v>
      </c>
      <c r="BP114">
        <v>8</v>
      </c>
      <c r="BQ114">
        <v>4</v>
      </c>
      <c r="BR114">
        <v>26</v>
      </c>
      <c r="BS114" s="41">
        <v>7.4712643678160925E-2</v>
      </c>
      <c r="BT114">
        <v>47</v>
      </c>
      <c r="BU114">
        <v>61</v>
      </c>
      <c r="BV114" s="41">
        <v>0.43518518518518517</v>
      </c>
      <c r="BW114">
        <v>19</v>
      </c>
      <c r="BX114">
        <v>18</v>
      </c>
      <c r="BY114">
        <v>12</v>
      </c>
      <c r="BZ114">
        <v>21</v>
      </c>
      <c r="CA114">
        <v>16</v>
      </c>
      <c r="CB114">
        <v>22</v>
      </c>
      <c r="CC114">
        <v>19</v>
      </c>
      <c r="CD114">
        <v>32</v>
      </c>
      <c r="CE114">
        <v>14</v>
      </c>
      <c r="CF114">
        <v>11</v>
      </c>
      <c r="CG114">
        <v>25</v>
      </c>
      <c r="CH114">
        <v>28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2</v>
      </c>
      <c r="CW114">
        <v>0</v>
      </c>
      <c r="CX114">
        <v>3</v>
      </c>
      <c r="CY114">
        <v>0</v>
      </c>
      <c r="CZ114">
        <v>7</v>
      </c>
      <c r="DA114">
        <v>0</v>
      </c>
      <c r="DB114">
        <v>0</v>
      </c>
      <c r="DC114">
        <v>3</v>
      </c>
      <c r="DD114">
        <v>6</v>
      </c>
      <c r="DE114">
        <v>2</v>
      </c>
      <c r="DF114">
        <v>0</v>
      </c>
      <c r="DG114">
        <v>16</v>
      </c>
      <c r="DH114">
        <v>3</v>
      </c>
      <c r="DI114">
        <v>4</v>
      </c>
      <c r="DJ114">
        <v>4</v>
      </c>
      <c r="DK114">
        <v>4</v>
      </c>
      <c r="DL114">
        <v>0</v>
      </c>
      <c r="DM114">
        <v>4</v>
      </c>
      <c r="DN114">
        <v>4</v>
      </c>
      <c r="DO114">
        <v>0</v>
      </c>
      <c r="DP114" s="42">
        <v>1</v>
      </c>
      <c r="DQ114" s="20">
        <v>-0.40800000000000003</v>
      </c>
      <c r="DR114">
        <v>3</v>
      </c>
      <c r="DS114">
        <v>0</v>
      </c>
      <c r="DT114">
        <v>0</v>
      </c>
      <c r="DU114">
        <v>0</v>
      </c>
      <c r="DV114">
        <v>0</v>
      </c>
      <c r="DW114">
        <v>380</v>
      </c>
      <c r="DX114">
        <v>445</v>
      </c>
      <c r="DY114">
        <v>264</v>
      </c>
      <c r="DZ114">
        <v>322</v>
      </c>
      <c r="EA114">
        <v>192</v>
      </c>
      <c r="EB114">
        <v>238</v>
      </c>
      <c r="EC114">
        <v>13.23</v>
      </c>
      <c r="ED114">
        <v>20.41</v>
      </c>
      <c r="EE114">
        <v>14</v>
      </c>
      <c r="EF114">
        <v>17</v>
      </c>
      <c r="EG114" s="41">
        <v>7.2916666666666671E-2</v>
      </c>
      <c r="EH114" s="43">
        <v>0.9285714285714286</v>
      </c>
      <c r="EI114" s="44">
        <v>1.0014880952380953</v>
      </c>
      <c r="EJ114">
        <v>378</v>
      </c>
      <c r="EK114">
        <v>447</v>
      </c>
      <c r="EL114">
        <v>262</v>
      </c>
      <c r="EM114">
        <v>324</v>
      </c>
      <c r="EN114">
        <v>191</v>
      </c>
      <c r="EO114">
        <v>240</v>
      </c>
      <c r="EP114">
        <v>14</v>
      </c>
      <c r="EQ114">
        <v>17</v>
      </c>
      <c r="ER114">
        <v>169</v>
      </c>
      <c r="ES114">
        <v>225</v>
      </c>
      <c r="ET114">
        <v>64</v>
      </c>
      <c r="EU114">
        <v>89</v>
      </c>
      <c r="EV114">
        <v>6</v>
      </c>
      <c r="EW114">
        <v>11</v>
      </c>
      <c r="EX114">
        <v>20</v>
      </c>
      <c r="EY114">
        <v>23</v>
      </c>
      <c r="EZ114">
        <v>-0.2</v>
      </c>
      <c r="FA114">
        <v>0.30000000000000004</v>
      </c>
      <c r="FB114">
        <v>0.1</v>
      </c>
      <c r="FC114" s="20">
        <v>4.99</v>
      </c>
      <c r="FD114" s="26">
        <v>0.14676470588235294</v>
      </c>
      <c r="FE114">
        <v>0.18990000000000001</v>
      </c>
      <c r="FF114">
        <v>0.01</v>
      </c>
      <c r="FG114">
        <v>0.12</v>
      </c>
      <c r="FH114">
        <v>0.12</v>
      </c>
      <c r="FL114" s="42">
        <v>93</v>
      </c>
      <c r="FM114" s="20">
        <v>21</v>
      </c>
      <c r="FN114" s="41">
        <v>2.8043775600000001E-2</v>
      </c>
      <c r="FO114" s="20">
        <v>6.2</v>
      </c>
      <c r="FP114" s="20">
        <v>6.9184000000000001</v>
      </c>
      <c r="FQ114" s="20">
        <v>116.27087590726515</v>
      </c>
      <c r="FR114">
        <v>9</v>
      </c>
      <c r="FS114" t="s">
        <v>890</v>
      </c>
      <c r="FT114">
        <v>235</v>
      </c>
      <c r="FV114" t="s">
        <v>711</v>
      </c>
      <c r="FW114" s="45">
        <v>650000</v>
      </c>
      <c r="FX114" s="45">
        <v>650000</v>
      </c>
      <c r="FY114">
        <v>34</v>
      </c>
      <c r="FZ114">
        <v>3</v>
      </c>
      <c r="GA114">
        <v>4</v>
      </c>
      <c r="GB114">
        <v>7</v>
      </c>
      <c r="GC114">
        <v>-3</v>
      </c>
      <c r="GD114">
        <v>8</v>
      </c>
      <c r="GE114">
        <v>27</v>
      </c>
      <c r="GF114">
        <v>426</v>
      </c>
      <c r="GG114">
        <v>-0.2</v>
      </c>
      <c r="GH114">
        <v>0.30000000000000004</v>
      </c>
      <c r="GI114">
        <v>0.1</v>
      </c>
      <c r="GJ114" s="42">
        <v>6.2</v>
      </c>
    </row>
    <row r="115" spans="1:192" x14ac:dyDescent="0.45">
      <c r="A115" s="40">
        <v>31669</v>
      </c>
      <c r="B115" t="s">
        <v>1553</v>
      </c>
      <c r="C115" t="s">
        <v>126</v>
      </c>
      <c r="D115" t="s">
        <v>91</v>
      </c>
      <c r="E115" t="s">
        <v>91</v>
      </c>
      <c r="F115">
        <v>67</v>
      </c>
      <c r="G115">
        <v>180</v>
      </c>
      <c r="K115" t="s">
        <v>92</v>
      </c>
      <c r="L115">
        <v>2009</v>
      </c>
      <c r="M115">
        <v>31</v>
      </c>
      <c r="N115">
        <v>9</v>
      </c>
      <c r="O115">
        <v>8471976</v>
      </c>
      <c r="P115" t="s">
        <v>1554</v>
      </c>
      <c r="Q115" t="s">
        <v>1555</v>
      </c>
      <c r="R115" t="s">
        <v>1556</v>
      </c>
      <c r="S115" t="s">
        <v>774</v>
      </c>
      <c r="T115" t="s">
        <v>716</v>
      </c>
      <c r="U115" t="s">
        <v>279</v>
      </c>
      <c r="V115">
        <v>71</v>
      </c>
      <c r="W115">
        <v>6</v>
      </c>
      <c r="X115">
        <v>22</v>
      </c>
      <c r="Y115">
        <v>8</v>
      </c>
      <c r="Z115">
        <v>28</v>
      </c>
      <c r="AA115">
        <v>10</v>
      </c>
      <c r="AB115">
        <v>25</v>
      </c>
      <c r="AC115" s="26">
        <v>0.39436619718309857</v>
      </c>
      <c r="AD115" s="20">
        <v>-11.810154525386316</v>
      </c>
      <c r="AE115" s="20">
        <v>9.5830000000000002</v>
      </c>
      <c r="AF115">
        <v>-22</v>
      </c>
      <c r="AG115">
        <v>-6.9</v>
      </c>
      <c r="AH115">
        <v>18</v>
      </c>
      <c r="AI115">
        <v>1292</v>
      </c>
      <c r="AJ115">
        <v>55622</v>
      </c>
      <c r="AK115" s="20">
        <v>927.03333333333001</v>
      </c>
      <c r="AL115">
        <v>927.03</v>
      </c>
      <c r="AM115">
        <v>927</v>
      </c>
      <c r="AN115" s="26">
        <v>13.056807511737089</v>
      </c>
      <c r="AO115">
        <v>21.84</v>
      </c>
      <c r="AP115" s="41">
        <v>0.71794871794871795</v>
      </c>
      <c r="AQ115">
        <v>98</v>
      </c>
      <c r="AR115">
        <v>98</v>
      </c>
      <c r="AS115">
        <v>98</v>
      </c>
      <c r="AT115">
        <v>70</v>
      </c>
      <c r="AU115">
        <v>70</v>
      </c>
      <c r="AV115">
        <v>55</v>
      </c>
      <c r="AW115">
        <v>64</v>
      </c>
      <c r="AX115">
        <v>30</v>
      </c>
      <c r="AY115">
        <v>3</v>
      </c>
      <c r="AZ115">
        <v>5</v>
      </c>
      <c r="BA115" s="42">
        <v>8</v>
      </c>
      <c r="BB115">
        <v>5.65</v>
      </c>
      <c r="BC115">
        <v>25.654499999999999</v>
      </c>
      <c r="BD115" s="20">
        <v>195.7</v>
      </c>
      <c r="BE115" s="20">
        <v>293.7</v>
      </c>
      <c r="BF115" s="20">
        <v>19.009093556842821</v>
      </c>
      <c r="BG115">
        <v>340</v>
      </c>
      <c r="BH115">
        <v>280</v>
      </c>
      <c r="BI115">
        <v>233</v>
      </c>
      <c r="BJ115" s="41">
        <v>0.59336823734729494</v>
      </c>
      <c r="BK115">
        <v>22</v>
      </c>
      <c r="BL115">
        <v>22</v>
      </c>
      <c r="BM115">
        <v>75</v>
      </c>
      <c r="BN115" s="42">
        <v>-53</v>
      </c>
      <c r="BO115">
        <v>15</v>
      </c>
      <c r="BP115">
        <v>26</v>
      </c>
      <c r="BQ115">
        <v>26</v>
      </c>
      <c r="BR115">
        <v>36</v>
      </c>
      <c r="BS115" s="41">
        <v>5.0919377652050922E-2</v>
      </c>
      <c r="BT115">
        <v>386</v>
      </c>
      <c r="BU115">
        <v>315</v>
      </c>
      <c r="BV115" s="41">
        <v>0.55064194008559197</v>
      </c>
      <c r="BW115">
        <v>95</v>
      </c>
      <c r="BX115">
        <v>99</v>
      </c>
      <c r="BY115">
        <v>153</v>
      </c>
      <c r="BZ115">
        <v>98</v>
      </c>
      <c r="CA115">
        <v>138</v>
      </c>
      <c r="CB115">
        <v>118</v>
      </c>
      <c r="CC115">
        <v>122</v>
      </c>
      <c r="CD115">
        <v>80</v>
      </c>
      <c r="CE115">
        <v>150</v>
      </c>
      <c r="CF115">
        <v>125</v>
      </c>
      <c r="CG115">
        <v>215</v>
      </c>
      <c r="CH115">
        <v>187</v>
      </c>
      <c r="CI115">
        <v>0</v>
      </c>
      <c r="CJ115">
        <v>0</v>
      </c>
      <c r="CK115">
        <v>3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2</v>
      </c>
      <c r="CU115">
        <v>0</v>
      </c>
      <c r="CV115">
        <v>3</v>
      </c>
      <c r="CW115">
        <v>0</v>
      </c>
      <c r="CX115">
        <v>0</v>
      </c>
      <c r="CY115">
        <v>2</v>
      </c>
      <c r="CZ115">
        <v>13</v>
      </c>
      <c r="DA115">
        <v>5</v>
      </c>
      <c r="DB115">
        <v>1</v>
      </c>
      <c r="DC115">
        <v>6</v>
      </c>
      <c r="DD115">
        <v>5</v>
      </c>
      <c r="DE115">
        <v>7</v>
      </c>
      <c r="DF115">
        <v>0</v>
      </c>
      <c r="DG115">
        <v>31</v>
      </c>
      <c r="DH115">
        <v>9</v>
      </c>
      <c r="DI115">
        <v>11</v>
      </c>
      <c r="DJ115">
        <v>9</v>
      </c>
      <c r="DK115">
        <v>9</v>
      </c>
      <c r="DL115">
        <v>0</v>
      </c>
      <c r="DM115">
        <v>10</v>
      </c>
      <c r="DN115">
        <v>10</v>
      </c>
      <c r="DO115">
        <v>0</v>
      </c>
      <c r="DP115" s="42">
        <v>2</v>
      </c>
      <c r="DQ115" s="20">
        <v>-1.48</v>
      </c>
      <c r="DR115">
        <v>9</v>
      </c>
      <c r="DS115">
        <v>0</v>
      </c>
      <c r="DT115">
        <v>0</v>
      </c>
      <c r="DU115">
        <v>0</v>
      </c>
      <c r="DV115">
        <v>0</v>
      </c>
      <c r="DW115">
        <v>822</v>
      </c>
      <c r="DX115">
        <v>863</v>
      </c>
      <c r="DY115">
        <v>611</v>
      </c>
      <c r="DZ115">
        <v>671</v>
      </c>
      <c r="EA115">
        <v>462</v>
      </c>
      <c r="EB115">
        <v>501</v>
      </c>
      <c r="EC115">
        <v>43.49</v>
      </c>
      <c r="ED115">
        <v>42.44</v>
      </c>
      <c r="EE115">
        <v>39</v>
      </c>
      <c r="EF115">
        <v>51</v>
      </c>
      <c r="EG115" s="41">
        <v>8.4415584415584416E-2</v>
      </c>
      <c r="EH115" s="43">
        <v>0.89820359281437123</v>
      </c>
      <c r="EI115" s="44">
        <v>0.98261917722995562</v>
      </c>
      <c r="EJ115">
        <v>820</v>
      </c>
      <c r="EK115">
        <v>864</v>
      </c>
      <c r="EL115">
        <v>610</v>
      </c>
      <c r="EM115">
        <v>672</v>
      </c>
      <c r="EN115">
        <v>460</v>
      </c>
      <c r="EO115">
        <v>501</v>
      </c>
      <c r="EP115">
        <v>39</v>
      </c>
      <c r="EQ115">
        <v>51</v>
      </c>
      <c r="ER115">
        <v>413</v>
      </c>
      <c r="ES115">
        <v>416</v>
      </c>
      <c r="ET115">
        <v>177</v>
      </c>
      <c r="EU115">
        <v>161</v>
      </c>
      <c r="EV115">
        <v>26</v>
      </c>
      <c r="EW115">
        <v>29</v>
      </c>
      <c r="EX115">
        <v>68</v>
      </c>
      <c r="EY115">
        <v>71</v>
      </c>
      <c r="EZ115">
        <v>0.9</v>
      </c>
      <c r="FA115">
        <v>0.30000000000000004</v>
      </c>
      <c r="FB115">
        <v>1.2</v>
      </c>
      <c r="FC115" s="20">
        <v>11.84</v>
      </c>
      <c r="FD115" s="26">
        <v>0.1667605633802817</v>
      </c>
      <c r="FE115">
        <v>0.89360000000000006</v>
      </c>
      <c r="FF115">
        <v>-0.28999999999999998</v>
      </c>
      <c r="FG115">
        <v>-0.46</v>
      </c>
      <c r="FH115">
        <v>-0.75</v>
      </c>
      <c r="FI115">
        <v>2</v>
      </c>
      <c r="FJ115">
        <v>0</v>
      </c>
      <c r="FK115">
        <v>0</v>
      </c>
      <c r="FL115" s="42">
        <v>76</v>
      </c>
      <c r="FM115" s="20">
        <v>5.333333333333333</v>
      </c>
      <c r="FN115" s="41">
        <v>3.1214312900000003E-2</v>
      </c>
      <c r="FO115" s="20">
        <v>26.2</v>
      </c>
      <c r="FP115" s="20">
        <v>27.704000000000001</v>
      </c>
      <c r="FQ115" s="20">
        <v>109.05795928934339</v>
      </c>
      <c r="FR115">
        <v>5</v>
      </c>
      <c r="FS115" t="s">
        <v>1557</v>
      </c>
      <c r="FT115">
        <v>207</v>
      </c>
      <c r="FV115" t="s">
        <v>711</v>
      </c>
      <c r="FW115" s="45">
        <v>1000000</v>
      </c>
      <c r="FX115" s="45">
        <v>1000000</v>
      </c>
      <c r="FY115">
        <v>524</v>
      </c>
      <c r="FZ115">
        <v>87</v>
      </c>
      <c r="GA115">
        <v>195</v>
      </c>
      <c r="GB115">
        <v>282</v>
      </c>
      <c r="GC115">
        <v>13</v>
      </c>
      <c r="GD115">
        <v>160</v>
      </c>
      <c r="GE115">
        <v>598</v>
      </c>
      <c r="GF115">
        <v>8236</v>
      </c>
      <c r="GG115">
        <v>18.100000000000001</v>
      </c>
      <c r="GH115">
        <v>10.3</v>
      </c>
      <c r="GI115">
        <v>28.4</v>
      </c>
      <c r="GJ115" s="42">
        <v>26.2</v>
      </c>
    </row>
    <row r="116" spans="1:192" x14ac:dyDescent="0.45">
      <c r="A116" s="40">
        <v>35589</v>
      </c>
      <c r="B116" t="s">
        <v>1558</v>
      </c>
      <c r="C116" t="s">
        <v>126</v>
      </c>
      <c r="D116" t="s">
        <v>91</v>
      </c>
      <c r="E116" t="s">
        <v>91</v>
      </c>
      <c r="F116">
        <v>71</v>
      </c>
      <c r="G116">
        <v>182</v>
      </c>
      <c r="H116">
        <v>2015</v>
      </c>
      <c r="I116">
        <v>1</v>
      </c>
      <c r="J116">
        <v>28</v>
      </c>
      <c r="K116" t="s">
        <v>92</v>
      </c>
      <c r="L116">
        <v>2016</v>
      </c>
      <c r="M116">
        <v>20</v>
      </c>
      <c r="N116">
        <v>2</v>
      </c>
      <c r="O116">
        <v>8478463</v>
      </c>
      <c r="P116" t="s">
        <v>1559</v>
      </c>
      <c r="Q116" t="s">
        <v>1560</v>
      </c>
      <c r="R116" t="s">
        <v>1561</v>
      </c>
      <c r="S116" t="s">
        <v>1562</v>
      </c>
      <c r="T116" t="s">
        <v>938</v>
      </c>
      <c r="U116" t="s">
        <v>142</v>
      </c>
      <c r="V116">
        <v>71</v>
      </c>
      <c r="W116">
        <v>21</v>
      </c>
      <c r="X116">
        <v>15</v>
      </c>
      <c r="Y116">
        <v>10</v>
      </c>
      <c r="Z116">
        <v>36</v>
      </c>
      <c r="AA116">
        <v>7</v>
      </c>
      <c r="AB116">
        <v>49</v>
      </c>
      <c r="AC116" s="26">
        <v>0.50704225352112675</v>
      </c>
      <c r="AD116" s="20">
        <v>10.181818181818183</v>
      </c>
      <c r="AE116" s="20">
        <v>14.84</v>
      </c>
      <c r="AF116">
        <v>2</v>
      </c>
      <c r="AG116">
        <v>0.4</v>
      </c>
      <c r="AH116">
        <v>16</v>
      </c>
      <c r="AI116">
        <v>1266</v>
      </c>
      <c r="AJ116">
        <v>61884</v>
      </c>
      <c r="AK116" s="20">
        <v>1031.4000000000001</v>
      </c>
      <c r="AL116">
        <v>1031.4000000000001</v>
      </c>
      <c r="AM116">
        <v>1031</v>
      </c>
      <c r="AN116" s="26">
        <v>14.526760563380282</v>
      </c>
      <c r="AO116">
        <v>24.28</v>
      </c>
      <c r="AP116" s="41">
        <v>0.5901639344262295</v>
      </c>
      <c r="AQ116">
        <v>218</v>
      </c>
      <c r="AR116">
        <v>219</v>
      </c>
      <c r="AS116">
        <v>219</v>
      </c>
      <c r="AT116">
        <v>169</v>
      </c>
      <c r="AU116">
        <v>170</v>
      </c>
      <c r="AV116">
        <v>132</v>
      </c>
      <c r="AW116">
        <v>160</v>
      </c>
      <c r="AX116">
        <v>73</v>
      </c>
      <c r="AY116">
        <v>7</v>
      </c>
      <c r="AZ116">
        <v>5</v>
      </c>
      <c r="BA116" s="42">
        <v>12</v>
      </c>
      <c r="BB116">
        <v>14.18</v>
      </c>
      <c r="BC116">
        <v>24.295500000000001</v>
      </c>
      <c r="BD116" s="20">
        <v>148.5</v>
      </c>
      <c r="BE116" s="20">
        <v>366.5</v>
      </c>
      <c r="BF116" s="20">
        <v>21.320535194880744</v>
      </c>
      <c r="BG116">
        <v>272</v>
      </c>
      <c r="BH116">
        <v>321</v>
      </c>
      <c r="BI116">
        <v>299</v>
      </c>
      <c r="BJ116" s="41">
        <v>0.47635726795096323</v>
      </c>
      <c r="BK116">
        <v>80</v>
      </c>
      <c r="BL116">
        <v>80</v>
      </c>
      <c r="BM116">
        <v>88</v>
      </c>
      <c r="BN116" s="42">
        <v>-8</v>
      </c>
      <c r="BO116">
        <v>38</v>
      </c>
      <c r="BP116">
        <v>20</v>
      </c>
      <c r="BQ116">
        <v>26</v>
      </c>
      <c r="BR116">
        <v>29</v>
      </c>
      <c r="BS116" s="41">
        <v>3.3371691599539698E-2</v>
      </c>
      <c r="BT116">
        <v>72</v>
      </c>
      <c r="BU116">
        <v>94</v>
      </c>
      <c r="BV116" s="41">
        <v>0.43373493975903615</v>
      </c>
      <c r="BW116">
        <v>16</v>
      </c>
      <c r="BX116">
        <v>25</v>
      </c>
      <c r="BY116">
        <v>20</v>
      </c>
      <c r="BZ116">
        <v>21</v>
      </c>
      <c r="CA116">
        <v>36</v>
      </c>
      <c r="CB116">
        <v>48</v>
      </c>
      <c r="CC116">
        <v>25</v>
      </c>
      <c r="CD116">
        <v>35</v>
      </c>
      <c r="CE116">
        <v>23</v>
      </c>
      <c r="CF116">
        <v>31</v>
      </c>
      <c r="CG116">
        <v>37</v>
      </c>
      <c r="CH116">
        <v>50</v>
      </c>
      <c r="CI116">
        <v>0</v>
      </c>
      <c r="CJ116">
        <v>0</v>
      </c>
      <c r="CK116">
        <v>3</v>
      </c>
      <c r="CL116">
        <v>2</v>
      </c>
      <c r="CM116">
        <v>0</v>
      </c>
      <c r="CN116">
        <v>0</v>
      </c>
      <c r="CO116">
        <v>0</v>
      </c>
      <c r="CP116">
        <v>2</v>
      </c>
      <c r="CQ116">
        <v>1</v>
      </c>
      <c r="CR116">
        <v>0</v>
      </c>
      <c r="CS116">
        <v>5</v>
      </c>
      <c r="CT116">
        <v>2</v>
      </c>
      <c r="CU116">
        <v>0</v>
      </c>
      <c r="CV116">
        <v>11</v>
      </c>
      <c r="CW116">
        <v>0</v>
      </c>
      <c r="CX116">
        <v>5</v>
      </c>
      <c r="CY116">
        <v>3</v>
      </c>
      <c r="CZ116">
        <v>30</v>
      </c>
      <c r="DA116">
        <v>11</v>
      </c>
      <c r="DB116">
        <v>1</v>
      </c>
      <c r="DC116">
        <v>5</v>
      </c>
      <c r="DD116">
        <v>16</v>
      </c>
      <c r="DE116">
        <v>10</v>
      </c>
      <c r="DF116">
        <v>5</v>
      </c>
      <c r="DG116">
        <v>84</v>
      </c>
      <c r="DH116">
        <v>8</v>
      </c>
      <c r="DI116">
        <v>7</v>
      </c>
      <c r="DJ116">
        <v>9</v>
      </c>
      <c r="DK116">
        <v>9</v>
      </c>
      <c r="DL116">
        <v>0</v>
      </c>
      <c r="DM116">
        <v>6</v>
      </c>
      <c r="DN116">
        <v>6</v>
      </c>
      <c r="DO116">
        <v>0</v>
      </c>
      <c r="DP116" s="42">
        <v>-1</v>
      </c>
      <c r="DQ116" s="20">
        <v>-3.9969999999999999</v>
      </c>
      <c r="DR116">
        <v>8</v>
      </c>
      <c r="DS116">
        <v>0</v>
      </c>
      <c r="DT116">
        <v>0</v>
      </c>
      <c r="DU116">
        <v>0</v>
      </c>
      <c r="DV116">
        <v>0</v>
      </c>
      <c r="DW116">
        <v>1042</v>
      </c>
      <c r="DX116">
        <v>1096</v>
      </c>
      <c r="DY116">
        <v>786</v>
      </c>
      <c r="DZ116">
        <v>840</v>
      </c>
      <c r="EA116">
        <v>595</v>
      </c>
      <c r="EB116">
        <v>645</v>
      </c>
      <c r="EC116">
        <v>49.29</v>
      </c>
      <c r="ED116">
        <v>53.45</v>
      </c>
      <c r="EE116">
        <v>61</v>
      </c>
      <c r="EF116">
        <v>60</v>
      </c>
      <c r="EG116" s="41">
        <v>0.10252100840336134</v>
      </c>
      <c r="EH116" s="43">
        <v>0.90697674418604657</v>
      </c>
      <c r="EI116" s="44">
        <v>1.009497752589408</v>
      </c>
      <c r="EJ116">
        <v>1041</v>
      </c>
      <c r="EK116">
        <v>1092</v>
      </c>
      <c r="EL116">
        <v>786</v>
      </c>
      <c r="EM116">
        <v>835</v>
      </c>
      <c r="EN116">
        <v>595</v>
      </c>
      <c r="EO116">
        <v>640</v>
      </c>
      <c r="EP116">
        <v>62</v>
      </c>
      <c r="EQ116">
        <v>59</v>
      </c>
      <c r="ER116">
        <v>555</v>
      </c>
      <c r="ES116">
        <v>588</v>
      </c>
      <c r="ET116">
        <v>230</v>
      </c>
      <c r="EU116">
        <v>218</v>
      </c>
      <c r="EV116">
        <v>30</v>
      </c>
      <c r="EW116">
        <v>38</v>
      </c>
      <c r="EX116">
        <v>63</v>
      </c>
      <c r="EY116">
        <v>58</v>
      </c>
      <c r="EZ116">
        <v>2.9</v>
      </c>
      <c r="FA116">
        <v>1</v>
      </c>
      <c r="FB116">
        <v>3.9</v>
      </c>
      <c r="FC116" s="20">
        <v>34.200000000000003</v>
      </c>
      <c r="FD116" s="26">
        <v>0.48169014084507045</v>
      </c>
      <c r="FE116">
        <v>3.5476999999999999</v>
      </c>
      <c r="FF116">
        <v>1.43</v>
      </c>
      <c r="FG116">
        <v>-0.45</v>
      </c>
      <c r="FH116">
        <v>0.98</v>
      </c>
      <c r="FI116">
        <v>2</v>
      </c>
      <c r="FJ116">
        <v>0</v>
      </c>
      <c r="FK116">
        <v>0</v>
      </c>
      <c r="FL116" s="42">
        <v>125</v>
      </c>
      <c r="FM116" s="20">
        <v>13.25</v>
      </c>
      <c r="FN116" s="41">
        <v>0.10105633800000001</v>
      </c>
      <c r="FO116" s="20">
        <v>34.4</v>
      </c>
      <c r="FP116" s="20">
        <v>35.200600000000001</v>
      </c>
      <c r="FQ116" s="20">
        <v>124.37463641652123</v>
      </c>
      <c r="FR116">
        <v>1</v>
      </c>
      <c r="FS116" t="s">
        <v>1410</v>
      </c>
      <c r="FT116">
        <v>13</v>
      </c>
      <c r="FV116" t="s">
        <v>751</v>
      </c>
      <c r="FW116" s="45">
        <v>925000</v>
      </c>
      <c r="FX116" s="45">
        <v>894167</v>
      </c>
      <c r="FY116">
        <v>137</v>
      </c>
      <c r="FZ116">
        <v>30</v>
      </c>
      <c r="GA116">
        <v>30</v>
      </c>
      <c r="GB116">
        <v>60</v>
      </c>
      <c r="GC116">
        <v>3</v>
      </c>
      <c r="GD116">
        <v>26</v>
      </c>
      <c r="GE116">
        <v>233</v>
      </c>
      <c r="GF116">
        <v>1891</v>
      </c>
      <c r="GG116">
        <v>4.2</v>
      </c>
      <c r="GH116">
        <v>1.8</v>
      </c>
      <c r="GI116">
        <v>6.1</v>
      </c>
      <c r="GJ116" s="42">
        <v>34.4</v>
      </c>
    </row>
    <row r="117" spans="1:192" x14ac:dyDescent="0.45">
      <c r="A117" s="40">
        <v>33145</v>
      </c>
      <c r="B117" t="s">
        <v>1083</v>
      </c>
      <c r="C117" t="s">
        <v>362</v>
      </c>
      <c r="D117" t="s">
        <v>107</v>
      </c>
      <c r="E117" t="s">
        <v>107</v>
      </c>
      <c r="F117">
        <v>69</v>
      </c>
      <c r="G117">
        <v>170</v>
      </c>
      <c r="H117">
        <v>2009</v>
      </c>
      <c r="I117">
        <v>1</v>
      </c>
      <c r="J117">
        <v>22</v>
      </c>
      <c r="K117" t="s">
        <v>202</v>
      </c>
      <c r="L117">
        <v>2012</v>
      </c>
      <c r="M117">
        <v>27</v>
      </c>
      <c r="N117">
        <v>6</v>
      </c>
      <c r="O117">
        <v>8475147</v>
      </c>
      <c r="P117" t="s">
        <v>1570</v>
      </c>
      <c r="Q117" t="s">
        <v>1571</v>
      </c>
      <c r="R117" t="s">
        <v>1572</v>
      </c>
      <c r="S117" t="s">
        <v>146</v>
      </c>
      <c r="T117" t="s">
        <v>725</v>
      </c>
      <c r="U117" t="s">
        <v>159</v>
      </c>
      <c r="V117">
        <v>21</v>
      </c>
      <c r="W117">
        <v>1</v>
      </c>
      <c r="X117">
        <v>1</v>
      </c>
      <c r="Y117">
        <v>1</v>
      </c>
      <c r="Z117">
        <v>2</v>
      </c>
      <c r="AA117">
        <v>27</v>
      </c>
      <c r="AB117">
        <v>80</v>
      </c>
      <c r="AC117" s="26">
        <v>9.5238095238095233E-2</v>
      </c>
      <c r="AD117" s="20">
        <v>-3.833333333333333</v>
      </c>
      <c r="AE117" s="20">
        <v>0.80500000000000005</v>
      </c>
      <c r="AF117">
        <v>-4</v>
      </c>
      <c r="AG117">
        <v>-2</v>
      </c>
      <c r="AH117">
        <v>4</v>
      </c>
      <c r="AI117">
        <v>235</v>
      </c>
      <c r="AJ117">
        <v>9421</v>
      </c>
      <c r="AK117" s="20">
        <v>157.01666666667001</v>
      </c>
      <c r="AL117">
        <v>157.02000000000001</v>
      </c>
      <c r="AM117">
        <v>157</v>
      </c>
      <c r="AN117" s="26">
        <v>7.476984126984128</v>
      </c>
      <c r="AO117">
        <v>12.76</v>
      </c>
      <c r="AP117" s="41">
        <v>1</v>
      </c>
      <c r="AQ117">
        <v>31</v>
      </c>
      <c r="AR117">
        <v>31</v>
      </c>
      <c r="AS117">
        <v>31</v>
      </c>
      <c r="AT117">
        <v>28</v>
      </c>
      <c r="AU117">
        <v>28</v>
      </c>
      <c r="AV117">
        <v>20</v>
      </c>
      <c r="AW117">
        <v>18</v>
      </c>
      <c r="AX117">
        <v>8</v>
      </c>
      <c r="AY117">
        <v>1</v>
      </c>
      <c r="AZ117">
        <v>3</v>
      </c>
      <c r="BA117" s="42">
        <v>4</v>
      </c>
      <c r="BB117">
        <v>2.48</v>
      </c>
      <c r="BC117">
        <v>32.299999999999997</v>
      </c>
      <c r="BD117" s="20">
        <v>70.5</v>
      </c>
      <c r="BE117" s="20">
        <v>101.5</v>
      </c>
      <c r="BF117" s="20">
        <v>38.784868169659916</v>
      </c>
      <c r="BG117">
        <v>44</v>
      </c>
      <c r="BH117">
        <v>50</v>
      </c>
      <c r="BI117">
        <v>27</v>
      </c>
      <c r="BJ117" s="41">
        <v>0.61971830985915488</v>
      </c>
      <c r="BK117">
        <v>14</v>
      </c>
      <c r="BL117">
        <v>14</v>
      </c>
      <c r="BM117">
        <v>16</v>
      </c>
      <c r="BN117" s="42">
        <v>-2</v>
      </c>
      <c r="BO117">
        <v>8</v>
      </c>
      <c r="BP117">
        <v>2</v>
      </c>
      <c r="BQ117">
        <v>5</v>
      </c>
      <c r="BR117">
        <v>2</v>
      </c>
      <c r="BS117" s="41">
        <v>1.6393442622950821E-2</v>
      </c>
      <c r="BT117">
        <v>39</v>
      </c>
      <c r="BU117">
        <v>24</v>
      </c>
      <c r="BV117" s="41">
        <v>0.61904761904761907</v>
      </c>
      <c r="BW117">
        <v>5</v>
      </c>
      <c r="BX117">
        <v>6</v>
      </c>
      <c r="BY117">
        <v>20</v>
      </c>
      <c r="BZ117">
        <v>8</v>
      </c>
      <c r="CA117">
        <v>14</v>
      </c>
      <c r="CB117">
        <v>10</v>
      </c>
      <c r="CC117">
        <v>11</v>
      </c>
      <c r="CD117">
        <v>8</v>
      </c>
      <c r="CE117">
        <v>10</v>
      </c>
      <c r="CF117">
        <v>4</v>
      </c>
      <c r="CG117">
        <v>29</v>
      </c>
      <c r="CH117">
        <v>15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7</v>
      </c>
      <c r="DA117">
        <v>2</v>
      </c>
      <c r="DB117">
        <v>0</v>
      </c>
      <c r="DC117">
        <v>1</v>
      </c>
      <c r="DD117">
        <v>5</v>
      </c>
      <c r="DE117">
        <v>0</v>
      </c>
      <c r="DF117">
        <v>0</v>
      </c>
      <c r="DG117">
        <v>12</v>
      </c>
      <c r="DH117">
        <v>2</v>
      </c>
      <c r="DI117">
        <v>1</v>
      </c>
      <c r="DJ117">
        <v>2</v>
      </c>
      <c r="DK117">
        <v>2</v>
      </c>
      <c r="DL117">
        <v>0</v>
      </c>
      <c r="DM117">
        <v>1</v>
      </c>
      <c r="DN117">
        <v>1</v>
      </c>
      <c r="DO117">
        <v>0</v>
      </c>
      <c r="DP117" s="42">
        <v>-1</v>
      </c>
      <c r="DQ117" s="20">
        <v>-1.157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142</v>
      </c>
      <c r="DX117">
        <v>158</v>
      </c>
      <c r="DY117">
        <v>109</v>
      </c>
      <c r="DZ117">
        <v>120</v>
      </c>
      <c r="EA117">
        <v>80</v>
      </c>
      <c r="EB117">
        <v>87</v>
      </c>
      <c r="EC117">
        <v>6.39</v>
      </c>
      <c r="ED117">
        <v>6.98</v>
      </c>
      <c r="EE117">
        <v>2</v>
      </c>
      <c r="EF117">
        <v>6</v>
      </c>
      <c r="EG117" s="41">
        <v>2.5000000000000001E-2</v>
      </c>
      <c r="EH117" s="43">
        <v>0.93103448275862066</v>
      </c>
      <c r="EI117" s="44">
        <v>0.95603448275862069</v>
      </c>
      <c r="EJ117">
        <v>144</v>
      </c>
      <c r="EK117">
        <v>158</v>
      </c>
      <c r="EL117">
        <v>110</v>
      </c>
      <c r="EM117">
        <v>120</v>
      </c>
      <c r="EN117">
        <v>81</v>
      </c>
      <c r="EO117">
        <v>87</v>
      </c>
      <c r="EP117">
        <v>2</v>
      </c>
      <c r="EQ117">
        <v>6</v>
      </c>
      <c r="ER117">
        <v>59</v>
      </c>
      <c r="ES117">
        <v>72</v>
      </c>
      <c r="ET117">
        <v>19</v>
      </c>
      <c r="EU117">
        <v>37</v>
      </c>
      <c r="EV117">
        <v>1</v>
      </c>
      <c r="EW117">
        <v>4</v>
      </c>
      <c r="EX117">
        <v>5</v>
      </c>
      <c r="EY117">
        <v>9</v>
      </c>
      <c r="EZ117">
        <v>-0.1</v>
      </c>
      <c r="FA117">
        <v>0</v>
      </c>
      <c r="FB117">
        <v>-0.1</v>
      </c>
      <c r="FC117" s="20">
        <v>1.5</v>
      </c>
      <c r="FD117" s="26">
        <v>7.1428571428571425E-2</v>
      </c>
      <c r="FE117">
        <v>0.42910000000000004</v>
      </c>
      <c r="FF117">
        <v>0.04</v>
      </c>
      <c r="FG117">
        <v>0.01</v>
      </c>
      <c r="FH117">
        <v>0.05</v>
      </c>
      <c r="FL117" s="42">
        <v>20</v>
      </c>
      <c r="FM117" s="20">
        <v>9.5</v>
      </c>
      <c r="FN117" s="41">
        <v>1.6616008099999999E-2</v>
      </c>
      <c r="FO117" s="20">
        <v>1.6</v>
      </c>
      <c r="FP117" s="20">
        <v>1.7685999999999999</v>
      </c>
      <c r="FQ117" s="20">
        <v>114.63507833397018</v>
      </c>
      <c r="FR117">
        <v>4</v>
      </c>
      <c r="FS117" t="s">
        <v>189</v>
      </c>
      <c r="FT117">
        <v>32</v>
      </c>
      <c r="FV117" t="s">
        <v>711</v>
      </c>
      <c r="FW117" s="45">
        <v>650000</v>
      </c>
      <c r="FX117" s="45">
        <v>650000</v>
      </c>
      <c r="FY117">
        <v>165</v>
      </c>
      <c r="FZ117">
        <v>18</v>
      </c>
      <c r="GA117">
        <v>24</v>
      </c>
      <c r="GB117">
        <v>42</v>
      </c>
      <c r="GC117">
        <v>5</v>
      </c>
      <c r="GD117">
        <v>14</v>
      </c>
      <c r="GE117">
        <v>188</v>
      </c>
      <c r="GF117">
        <v>1760</v>
      </c>
      <c r="GG117">
        <v>1.8</v>
      </c>
      <c r="GH117">
        <v>2.2000000000000002</v>
      </c>
      <c r="GI117">
        <v>4</v>
      </c>
      <c r="GJ117" s="42">
        <v>1.6</v>
      </c>
    </row>
    <row r="118" spans="1:192" x14ac:dyDescent="0.45">
      <c r="A118" s="40">
        <v>33152</v>
      </c>
      <c r="B118" t="s">
        <v>1573</v>
      </c>
      <c r="D118" t="s">
        <v>223</v>
      </c>
      <c r="E118" t="s">
        <v>223</v>
      </c>
      <c r="F118">
        <v>73</v>
      </c>
      <c r="G118">
        <v>205</v>
      </c>
      <c r="H118">
        <v>2009</v>
      </c>
      <c r="I118">
        <v>1</v>
      </c>
      <c r="J118">
        <v>24</v>
      </c>
      <c r="K118" t="s">
        <v>92</v>
      </c>
      <c r="L118">
        <v>2010</v>
      </c>
      <c r="M118">
        <v>27</v>
      </c>
      <c r="N118">
        <v>8</v>
      </c>
      <c r="O118">
        <v>8475149</v>
      </c>
      <c r="P118" t="s">
        <v>1574</v>
      </c>
      <c r="Q118" t="s">
        <v>1575</v>
      </c>
      <c r="R118" t="s">
        <v>1576</v>
      </c>
      <c r="S118" t="s">
        <v>904</v>
      </c>
      <c r="T118" t="s">
        <v>725</v>
      </c>
      <c r="U118" t="s">
        <v>194</v>
      </c>
      <c r="V118">
        <v>29</v>
      </c>
      <c r="W118">
        <v>5</v>
      </c>
      <c r="X118">
        <v>9</v>
      </c>
      <c r="Y118">
        <v>4</v>
      </c>
      <c r="Z118">
        <v>14</v>
      </c>
      <c r="AA118">
        <v>18</v>
      </c>
      <c r="AB118">
        <v>79</v>
      </c>
      <c r="AC118" s="26">
        <v>0.48275862068965519</v>
      </c>
      <c r="AD118" s="20">
        <v>-2.7864271457085827</v>
      </c>
      <c r="AE118" s="20">
        <v>5.34</v>
      </c>
      <c r="AF118">
        <v>-11</v>
      </c>
      <c r="AG118">
        <v>-0.30000000000000004</v>
      </c>
      <c r="AH118">
        <v>14</v>
      </c>
      <c r="AI118">
        <v>533</v>
      </c>
      <c r="AJ118">
        <v>27825</v>
      </c>
      <c r="AK118" s="20">
        <v>463.75</v>
      </c>
      <c r="AL118">
        <v>463.77</v>
      </c>
      <c r="AM118">
        <v>464</v>
      </c>
      <c r="AN118" s="26">
        <v>15.991379310344827</v>
      </c>
      <c r="AO118">
        <v>26.52</v>
      </c>
      <c r="AP118" s="41">
        <v>0.77777777777777779</v>
      </c>
      <c r="AQ118">
        <v>68</v>
      </c>
      <c r="AR118">
        <v>69</v>
      </c>
      <c r="AS118">
        <v>69</v>
      </c>
      <c r="AT118">
        <v>54</v>
      </c>
      <c r="AU118">
        <v>55</v>
      </c>
      <c r="AV118">
        <v>42</v>
      </c>
      <c r="AW118">
        <v>45</v>
      </c>
      <c r="AX118">
        <v>21</v>
      </c>
      <c r="AY118">
        <v>1</v>
      </c>
      <c r="AZ118">
        <v>2</v>
      </c>
      <c r="BA118" s="42">
        <v>3</v>
      </c>
      <c r="BB118">
        <v>3.92</v>
      </c>
      <c r="BC118">
        <v>23.904800000000002</v>
      </c>
      <c r="BD118" s="20">
        <v>99.4</v>
      </c>
      <c r="BE118" s="20">
        <v>167.4</v>
      </c>
      <c r="BF118" s="20">
        <v>21.657287017271493</v>
      </c>
      <c r="BG118">
        <v>186</v>
      </c>
      <c r="BH118">
        <v>125</v>
      </c>
      <c r="BI118">
        <v>123</v>
      </c>
      <c r="BJ118" s="41">
        <v>0.60194174757281549</v>
      </c>
      <c r="BK118">
        <v>8</v>
      </c>
      <c r="BL118">
        <v>8</v>
      </c>
      <c r="BM118">
        <v>45</v>
      </c>
      <c r="BN118" s="42">
        <v>-37</v>
      </c>
      <c r="BO118">
        <v>13</v>
      </c>
      <c r="BP118">
        <v>21</v>
      </c>
      <c r="BQ118">
        <v>15</v>
      </c>
      <c r="BR118">
        <v>9</v>
      </c>
      <c r="BS118" s="41">
        <v>2.9605263157894735E-2</v>
      </c>
      <c r="BT118">
        <v>36</v>
      </c>
      <c r="BU118">
        <v>38</v>
      </c>
      <c r="BV118" s="41">
        <v>0.48648648648648651</v>
      </c>
      <c r="BW118">
        <v>6</v>
      </c>
      <c r="BX118">
        <v>3</v>
      </c>
      <c r="BY118">
        <v>8</v>
      </c>
      <c r="BZ118">
        <v>6</v>
      </c>
      <c r="CA118">
        <v>22</v>
      </c>
      <c r="CB118">
        <v>29</v>
      </c>
      <c r="CC118">
        <v>18</v>
      </c>
      <c r="CD118">
        <v>7</v>
      </c>
      <c r="CE118">
        <v>12</v>
      </c>
      <c r="CF118">
        <v>19</v>
      </c>
      <c r="CG118">
        <v>17</v>
      </c>
      <c r="CH118">
        <v>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2</v>
      </c>
      <c r="CW118">
        <v>0</v>
      </c>
      <c r="CX118">
        <v>2</v>
      </c>
      <c r="CY118">
        <v>2</v>
      </c>
      <c r="CZ118">
        <v>9</v>
      </c>
      <c r="DA118">
        <v>3</v>
      </c>
      <c r="DB118">
        <v>1</v>
      </c>
      <c r="DC118">
        <v>2</v>
      </c>
      <c r="DD118">
        <v>6</v>
      </c>
      <c r="DE118">
        <v>4</v>
      </c>
      <c r="DF118">
        <v>4</v>
      </c>
      <c r="DG118">
        <v>22</v>
      </c>
      <c r="DH118">
        <v>6</v>
      </c>
      <c r="DI118">
        <v>3</v>
      </c>
      <c r="DJ118">
        <v>7</v>
      </c>
      <c r="DK118">
        <v>7</v>
      </c>
      <c r="DL118">
        <v>0</v>
      </c>
      <c r="DM118">
        <v>3</v>
      </c>
      <c r="DN118">
        <v>3</v>
      </c>
      <c r="DO118">
        <v>0</v>
      </c>
      <c r="DP118" s="42">
        <v>-3</v>
      </c>
      <c r="DQ118" s="20">
        <v>-3.0910000000000002</v>
      </c>
      <c r="DR118">
        <v>6</v>
      </c>
      <c r="DS118">
        <v>0</v>
      </c>
      <c r="DT118">
        <v>0</v>
      </c>
      <c r="DU118">
        <v>0</v>
      </c>
      <c r="DV118">
        <v>0</v>
      </c>
      <c r="DW118">
        <v>456</v>
      </c>
      <c r="DX118">
        <v>384</v>
      </c>
      <c r="DY118">
        <v>345</v>
      </c>
      <c r="DZ118">
        <v>295</v>
      </c>
      <c r="EA118">
        <v>269</v>
      </c>
      <c r="EB118">
        <v>221</v>
      </c>
      <c r="EC118">
        <v>23.39</v>
      </c>
      <c r="ED118">
        <v>20.25</v>
      </c>
      <c r="EE118">
        <v>18</v>
      </c>
      <c r="EF118">
        <v>24</v>
      </c>
      <c r="EG118" s="41">
        <v>6.6914498141263934E-2</v>
      </c>
      <c r="EH118" s="43">
        <v>0.89140271493212664</v>
      </c>
      <c r="EI118" s="44">
        <v>0.95831721307339057</v>
      </c>
      <c r="EJ118">
        <v>456</v>
      </c>
      <c r="EK118">
        <v>383</v>
      </c>
      <c r="EL118">
        <v>344</v>
      </c>
      <c r="EM118">
        <v>294</v>
      </c>
      <c r="EN118">
        <v>269</v>
      </c>
      <c r="EO118">
        <v>220</v>
      </c>
      <c r="EP118">
        <v>17</v>
      </c>
      <c r="EQ118">
        <v>23</v>
      </c>
      <c r="ER118">
        <v>240</v>
      </c>
      <c r="ES118">
        <v>211</v>
      </c>
      <c r="ET118">
        <v>91</v>
      </c>
      <c r="EU118">
        <v>78</v>
      </c>
      <c r="EV118">
        <v>12</v>
      </c>
      <c r="EW118">
        <v>11</v>
      </c>
      <c r="EX118">
        <v>26</v>
      </c>
      <c r="EY118">
        <v>30</v>
      </c>
      <c r="EZ118">
        <v>0.7</v>
      </c>
      <c r="FA118">
        <v>0.1</v>
      </c>
      <c r="FB118">
        <v>0.8</v>
      </c>
      <c r="FC118" s="20">
        <v>10.36</v>
      </c>
      <c r="FD118" s="26">
        <v>0.35724137931034483</v>
      </c>
      <c r="FE118">
        <v>1.0469999999999999</v>
      </c>
      <c r="FF118">
        <v>0.01</v>
      </c>
      <c r="FG118">
        <v>-0.02</v>
      </c>
      <c r="FH118">
        <v>-0.02</v>
      </c>
      <c r="FL118" s="42">
        <v>31</v>
      </c>
      <c r="FM118" s="20">
        <v>3.8333333333333335</v>
      </c>
      <c r="FN118" s="41">
        <v>5.9403071600000003E-2</v>
      </c>
      <c r="FO118" s="20">
        <v>12.6</v>
      </c>
      <c r="FP118" s="20">
        <v>13.3818</v>
      </c>
      <c r="FQ118" s="20">
        <v>108.67455850960607</v>
      </c>
      <c r="FR118">
        <v>5</v>
      </c>
      <c r="FS118" t="s">
        <v>1577</v>
      </c>
      <c r="FT118">
        <v>251</v>
      </c>
      <c r="FV118" t="s">
        <v>711</v>
      </c>
      <c r="FW118" s="45">
        <v>4750000</v>
      </c>
      <c r="FX118" s="45">
        <v>4583333</v>
      </c>
      <c r="FY118">
        <v>530</v>
      </c>
      <c r="FZ118">
        <v>107</v>
      </c>
      <c r="GA118">
        <v>197</v>
      </c>
      <c r="GB118">
        <v>304</v>
      </c>
      <c r="GC118">
        <v>11</v>
      </c>
      <c r="GD118">
        <v>76</v>
      </c>
      <c r="GE118">
        <v>780</v>
      </c>
      <c r="GF118">
        <v>8767</v>
      </c>
      <c r="GG118">
        <v>21.1</v>
      </c>
      <c r="GH118">
        <v>9.9</v>
      </c>
      <c r="GI118">
        <v>30.9</v>
      </c>
      <c r="GJ118" s="42">
        <v>12.6</v>
      </c>
    </row>
    <row r="119" spans="1:192" x14ac:dyDescent="0.45">
      <c r="A119" s="40">
        <v>33270</v>
      </c>
      <c r="B119" t="s">
        <v>1578</v>
      </c>
      <c r="C119" t="s">
        <v>295</v>
      </c>
      <c r="D119" t="s">
        <v>107</v>
      </c>
      <c r="E119" t="s">
        <v>107</v>
      </c>
      <c r="F119">
        <v>71</v>
      </c>
      <c r="G119">
        <v>185</v>
      </c>
      <c r="H119">
        <v>2009</v>
      </c>
      <c r="I119">
        <v>1</v>
      </c>
      <c r="J119">
        <v>26</v>
      </c>
      <c r="K119" t="s">
        <v>202</v>
      </c>
      <c r="L119">
        <v>2010</v>
      </c>
      <c r="M119">
        <v>26</v>
      </c>
      <c r="N119">
        <v>8</v>
      </c>
      <c r="O119">
        <v>8475151</v>
      </c>
      <c r="P119" t="s">
        <v>1579</v>
      </c>
      <c r="Q119" t="s">
        <v>1580</v>
      </c>
      <c r="R119" t="s">
        <v>1581</v>
      </c>
      <c r="S119" t="s">
        <v>1082</v>
      </c>
      <c r="T119" t="s">
        <v>710</v>
      </c>
      <c r="U119" t="s">
        <v>194</v>
      </c>
      <c r="V119">
        <v>62</v>
      </c>
      <c r="W119">
        <v>24</v>
      </c>
      <c r="X119">
        <v>20</v>
      </c>
      <c r="Y119">
        <v>9</v>
      </c>
      <c r="Z119">
        <v>44</v>
      </c>
      <c r="AA119">
        <v>3</v>
      </c>
      <c r="AB119">
        <v>49</v>
      </c>
      <c r="AC119" s="26">
        <v>0.70967741935483875</v>
      </c>
      <c r="AD119" s="20">
        <v>9.7277777777777743</v>
      </c>
      <c r="AE119" s="20">
        <v>18.312000000000001</v>
      </c>
      <c r="AF119">
        <v>-1</v>
      </c>
      <c r="AG119">
        <v>-1.9</v>
      </c>
      <c r="AH119">
        <v>30</v>
      </c>
      <c r="AI119">
        <v>1390</v>
      </c>
      <c r="AJ119">
        <v>64392</v>
      </c>
      <c r="AK119" s="20">
        <v>1073.2</v>
      </c>
      <c r="AL119">
        <v>1072.03</v>
      </c>
      <c r="AM119">
        <v>1073</v>
      </c>
      <c r="AN119" s="26">
        <v>17.309677419354838</v>
      </c>
      <c r="AO119">
        <v>28.54</v>
      </c>
      <c r="AP119" s="41">
        <v>0.61971830985915488</v>
      </c>
      <c r="AQ119">
        <v>323</v>
      </c>
      <c r="AR119">
        <v>327</v>
      </c>
      <c r="AS119">
        <v>327</v>
      </c>
      <c r="AT119">
        <v>260</v>
      </c>
      <c r="AU119">
        <v>262</v>
      </c>
      <c r="AV119">
        <v>182</v>
      </c>
      <c r="AW119">
        <v>176</v>
      </c>
      <c r="AX119">
        <v>62</v>
      </c>
      <c r="AY119">
        <v>8</v>
      </c>
      <c r="AZ119">
        <v>19</v>
      </c>
      <c r="BA119" s="42">
        <v>27</v>
      </c>
      <c r="BB119">
        <v>17.82</v>
      </c>
      <c r="BC119">
        <v>28.3352</v>
      </c>
      <c r="BD119" s="20">
        <v>118.8</v>
      </c>
      <c r="BE119" s="20">
        <v>441.8</v>
      </c>
      <c r="BF119" s="20">
        <v>24.726919955598259</v>
      </c>
      <c r="BG119">
        <v>520</v>
      </c>
      <c r="BH119">
        <v>358</v>
      </c>
      <c r="BI119">
        <v>302</v>
      </c>
      <c r="BJ119" s="41">
        <v>0.63260340632603407</v>
      </c>
      <c r="BK119">
        <v>94</v>
      </c>
      <c r="BL119">
        <v>94</v>
      </c>
      <c r="BM119">
        <v>97</v>
      </c>
      <c r="BN119" s="42">
        <v>-3</v>
      </c>
      <c r="BO119">
        <v>80</v>
      </c>
      <c r="BP119">
        <v>19</v>
      </c>
      <c r="BQ119">
        <v>33</v>
      </c>
      <c r="BR119">
        <v>50</v>
      </c>
      <c r="BS119" s="41">
        <v>6.4102564102564097E-2</v>
      </c>
      <c r="BT119">
        <v>25</v>
      </c>
      <c r="BU119">
        <v>50</v>
      </c>
      <c r="BV119" s="41">
        <v>0.33333333333333331</v>
      </c>
      <c r="BW119">
        <v>2</v>
      </c>
      <c r="BX119">
        <v>8</v>
      </c>
      <c r="BY119">
        <v>6</v>
      </c>
      <c r="BZ119">
        <v>19</v>
      </c>
      <c r="CA119">
        <v>17</v>
      </c>
      <c r="CB119">
        <v>23</v>
      </c>
      <c r="CC119">
        <v>11</v>
      </c>
      <c r="CD119">
        <v>14</v>
      </c>
      <c r="CE119">
        <v>7</v>
      </c>
      <c r="CF119">
        <v>11</v>
      </c>
      <c r="CG119">
        <v>12</v>
      </c>
      <c r="CH119">
        <v>35</v>
      </c>
      <c r="CI119">
        <v>0</v>
      </c>
      <c r="CJ119">
        <v>0</v>
      </c>
      <c r="CK119">
        <v>2</v>
      </c>
      <c r="CL119">
        <v>5</v>
      </c>
      <c r="CM119">
        <v>1</v>
      </c>
      <c r="CN119">
        <v>0</v>
      </c>
      <c r="CO119">
        <v>0</v>
      </c>
      <c r="CP119">
        <v>1</v>
      </c>
      <c r="CQ119">
        <v>2</v>
      </c>
      <c r="CR119">
        <v>5</v>
      </c>
      <c r="CS119">
        <v>2</v>
      </c>
      <c r="CT119">
        <v>2</v>
      </c>
      <c r="CU119">
        <v>0</v>
      </c>
      <c r="CV119">
        <v>12</v>
      </c>
      <c r="CW119">
        <v>2</v>
      </c>
      <c r="CX119">
        <v>4</v>
      </c>
      <c r="CY119">
        <v>9</v>
      </c>
      <c r="CZ119">
        <v>65</v>
      </c>
      <c r="DA119">
        <v>8</v>
      </c>
      <c r="DB119">
        <v>3</v>
      </c>
      <c r="DC119">
        <v>26</v>
      </c>
      <c r="DD119">
        <v>54</v>
      </c>
      <c r="DE119">
        <v>10</v>
      </c>
      <c r="DF119">
        <v>2</v>
      </c>
      <c r="DG119">
        <v>79</v>
      </c>
      <c r="DH119">
        <v>15</v>
      </c>
      <c r="DI119">
        <v>28</v>
      </c>
      <c r="DJ119">
        <v>15</v>
      </c>
      <c r="DK119">
        <v>15</v>
      </c>
      <c r="DL119">
        <v>0</v>
      </c>
      <c r="DM119">
        <v>28</v>
      </c>
      <c r="DN119">
        <v>28</v>
      </c>
      <c r="DO119">
        <v>0</v>
      </c>
      <c r="DP119" s="42">
        <v>13</v>
      </c>
      <c r="DQ119" s="20">
        <v>9.5459999999999994</v>
      </c>
      <c r="DR119">
        <v>15</v>
      </c>
      <c r="DS119">
        <v>0</v>
      </c>
      <c r="DT119">
        <v>0</v>
      </c>
      <c r="DU119">
        <v>0</v>
      </c>
      <c r="DV119">
        <v>0</v>
      </c>
      <c r="DW119">
        <v>1169</v>
      </c>
      <c r="DX119">
        <v>957</v>
      </c>
      <c r="DY119">
        <v>926</v>
      </c>
      <c r="DZ119">
        <v>730</v>
      </c>
      <c r="EA119">
        <v>661</v>
      </c>
      <c r="EB119">
        <v>536</v>
      </c>
      <c r="EC119">
        <v>64.63</v>
      </c>
      <c r="ED119">
        <v>51.83</v>
      </c>
      <c r="EE119">
        <v>71</v>
      </c>
      <c r="EF119">
        <v>42</v>
      </c>
      <c r="EG119" s="41">
        <v>0.10741301059001512</v>
      </c>
      <c r="EH119" s="43">
        <v>0.92164179104477606</v>
      </c>
      <c r="EI119" s="44">
        <v>1.0290548016347911</v>
      </c>
      <c r="EJ119">
        <v>1175</v>
      </c>
      <c r="EK119">
        <v>955</v>
      </c>
      <c r="EL119">
        <v>930</v>
      </c>
      <c r="EM119">
        <v>729</v>
      </c>
      <c r="EN119">
        <v>662</v>
      </c>
      <c r="EO119">
        <v>535</v>
      </c>
      <c r="EP119">
        <v>71</v>
      </c>
      <c r="EQ119">
        <v>42</v>
      </c>
      <c r="ER119">
        <v>579</v>
      </c>
      <c r="ES119">
        <v>492</v>
      </c>
      <c r="ET119">
        <v>237</v>
      </c>
      <c r="EU119">
        <v>177</v>
      </c>
      <c r="EV119">
        <v>38</v>
      </c>
      <c r="EW119">
        <v>23</v>
      </c>
      <c r="EX119">
        <v>65</v>
      </c>
      <c r="EY119">
        <v>76</v>
      </c>
      <c r="EZ119">
        <v>4.2</v>
      </c>
      <c r="FA119">
        <v>1.2</v>
      </c>
      <c r="FB119">
        <v>5.4</v>
      </c>
      <c r="FC119" s="20">
        <v>47.01</v>
      </c>
      <c r="FD119" s="26">
        <v>0.75822580645161286</v>
      </c>
      <c r="FE119">
        <v>6.7209000000000003</v>
      </c>
      <c r="FF119">
        <v>2.4900000000000002</v>
      </c>
      <c r="FG119">
        <v>-0.08</v>
      </c>
      <c r="FH119">
        <v>2.41</v>
      </c>
      <c r="FI119">
        <v>6</v>
      </c>
      <c r="FJ119">
        <v>2</v>
      </c>
      <c r="FK119">
        <v>1</v>
      </c>
      <c r="FL119" s="42">
        <v>174</v>
      </c>
      <c r="FM119" s="20">
        <v>8.4666666666666668</v>
      </c>
      <c r="FN119" s="41">
        <v>0.1449403447</v>
      </c>
      <c r="FO119" s="20">
        <v>41</v>
      </c>
      <c r="FP119" s="20">
        <v>45.909199999999998</v>
      </c>
      <c r="FQ119" s="20">
        <v>118.9892073915842</v>
      </c>
      <c r="FR119">
        <v>4</v>
      </c>
      <c r="FS119" t="s">
        <v>111</v>
      </c>
      <c r="FT119">
        <v>195</v>
      </c>
      <c r="FV119" t="s">
        <v>711</v>
      </c>
      <c r="FW119" s="45">
        <v>4500000</v>
      </c>
      <c r="FX119" s="45">
        <v>4650000</v>
      </c>
      <c r="FY119">
        <v>422</v>
      </c>
      <c r="FZ119">
        <v>123</v>
      </c>
      <c r="GA119">
        <v>120</v>
      </c>
      <c r="GB119">
        <v>243</v>
      </c>
      <c r="GC119">
        <v>15</v>
      </c>
      <c r="GD119">
        <v>205</v>
      </c>
      <c r="GE119">
        <v>990</v>
      </c>
      <c r="GF119">
        <v>6385</v>
      </c>
      <c r="GG119">
        <v>23</v>
      </c>
      <c r="GH119">
        <v>8.4</v>
      </c>
      <c r="GI119">
        <v>31.4</v>
      </c>
      <c r="GJ119" s="42">
        <v>41</v>
      </c>
    </row>
    <row r="120" spans="1:192" x14ac:dyDescent="0.45">
      <c r="A120" s="40">
        <v>33909</v>
      </c>
      <c r="B120" t="s">
        <v>1582</v>
      </c>
      <c r="C120" t="s">
        <v>106</v>
      </c>
      <c r="D120" t="s">
        <v>107</v>
      </c>
      <c r="E120" t="s">
        <v>107</v>
      </c>
      <c r="F120">
        <v>73</v>
      </c>
      <c r="G120">
        <v>175</v>
      </c>
      <c r="K120" t="s">
        <v>202</v>
      </c>
      <c r="L120">
        <v>2016</v>
      </c>
      <c r="M120">
        <v>25</v>
      </c>
      <c r="N120">
        <v>2</v>
      </c>
      <c r="O120">
        <v>8479250</v>
      </c>
      <c r="P120" t="s">
        <v>1583</v>
      </c>
      <c r="Q120" t="s">
        <v>1584</v>
      </c>
      <c r="R120" t="s">
        <v>1585</v>
      </c>
      <c r="S120" t="s">
        <v>1586</v>
      </c>
      <c r="T120" t="s">
        <v>710</v>
      </c>
      <c r="U120" t="s">
        <v>194</v>
      </c>
      <c r="V120">
        <v>6</v>
      </c>
      <c r="W120">
        <v>1</v>
      </c>
      <c r="X120">
        <v>0</v>
      </c>
      <c r="Y120">
        <v>0</v>
      </c>
      <c r="Z120">
        <v>1</v>
      </c>
      <c r="AA120">
        <v>26</v>
      </c>
      <c r="AB120">
        <v>92</v>
      </c>
      <c r="AC120" s="26">
        <v>0.16666666666666666</v>
      </c>
      <c r="AD120" s="20">
        <v>2.3255813953488413E-2</v>
      </c>
      <c r="AE120" s="20">
        <v>0.5</v>
      </c>
      <c r="AF120">
        <v>2</v>
      </c>
      <c r="AG120">
        <v>-1.3</v>
      </c>
      <c r="AH120">
        <v>4</v>
      </c>
      <c r="AI120">
        <v>83</v>
      </c>
      <c r="AJ120">
        <v>3514</v>
      </c>
      <c r="AK120" s="20">
        <v>58.566666666666997</v>
      </c>
      <c r="AL120">
        <v>58.57</v>
      </c>
      <c r="AM120">
        <v>59</v>
      </c>
      <c r="AN120" s="26">
        <v>9.7611111111111111</v>
      </c>
      <c r="AO120">
        <v>16.739999999999998</v>
      </c>
      <c r="AP120" s="41">
        <v>0.5</v>
      </c>
      <c r="AQ120">
        <v>11</v>
      </c>
      <c r="AR120">
        <v>11</v>
      </c>
      <c r="AS120">
        <v>11</v>
      </c>
      <c r="AT120">
        <v>9</v>
      </c>
      <c r="AU120">
        <v>9</v>
      </c>
      <c r="AV120">
        <v>7</v>
      </c>
      <c r="AW120">
        <v>5</v>
      </c>
      <c r="AX120">
        <v>3</v>
      </c>
      <c r="AY120">
        <v>0</v>
      </c>
      <c r="AZ120">
        <v>2</v>
      </c>
      <c r="BA120" s="42">
        <v>2</v>
      </c>
      <c r="BB120">
        <v>0.78</v>
      </c>
      <c r="BC120">
        <v>21.285699999999999</v>
      </c>
      <c r="BD120" s="20">
        <v>0</v>
      </c>
      <c r="BE120" s="20">
        <v>11</v>
      </c>
      <c r="BF120" s="20">
        <v>11.26856752603722</v>
      </c>
      <c r="BG120">
        <v>18</v>
      </c>
      <c r="BH120">
        <v>19</v>
      </c>
      <c r="BI120">
        <v>26</v>
      </c>
      <c r="BJ120" s="41">
        <v>0.40909090909090912</v>
      </c>
      <c r="BK120">
        <v>8</v>
      </c>
      <c r="BL120">
        <v>8</v>
      </c>
      <c r="BM120">
        <v>5</v>
      </c>
      <c r="BN120" s="42">
        <v>3</v>
      </c>
      <c r="BO120">
        <v>2</v>
      </c>
      <c r="BP120">
        <v>2</v>
      </c>
      <c r="BQ120">
        <v>1</v>
      </c>
      <c r="BR120">
        <v>2</v>
      </c>
      <c r="BS120" s="41">
        <v>3.7037037037037035E-2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0</v>
      </c>
      <c r="DC120">
        <v>1</v>
      </c>
      <c r="DD120">
        <v>2</v>
      </c>
      <c r="DE120">
        <v>1</v>
      </c>
      <c r="DF120">
        <v>0</v>
      </c>
      <c r="DG120">
        <v>3</v>
      </c>
      <c r="DH120">
        <v>2</v>
      </c>
      <c r="DI120">
        <v>1</v>
      </c>
      <c r="DJ120">
        <v>2</v>
      </c>
      <c r="DK120">
        <v>2</v>
      </c>
      <c r="DL120">
        <v>0</v>
      </c>
      <c r="DM120">
        <v>1</v>
      </c>
      <c r="DN120">
        <v>1</v>
      </c>
      <c r="DO120">
        <v>0</v>
      </c>
      <c r="DP120" s="42">
        <v>-1</v>
      </c>
      <c r="DQ120" s="20">
        <v>-1.0609999999999999</v>
      </c>
      <c r="DR120">
        <v>2</v>
      </c>
      <c r="DS120">
        <v>0</v>
      </c>
      <c r="DT120">
        <v>0</v>
      </c>
      <c r="DU120">
        <v>0</v>
      </c>
      <c r="DV120">
        <v>0</v>
      </c>
      <c r="DW120">
        <v>43</v>
      </c>
      <c r="DX120">
        <v>74</v>
      </c>
      <c r="DY120">
        <v>32</v>
      </c>
      <c r="DZ120">
        <v>52</v>
      </c>
      <c r="EA120">
        <v>20</v>
      </c>
      <c r="EB120">
        <v>37</v>
      </c>
      <c r="EC120">
        <v>1.69</v>
      </c>
      <c r="ED120">
        <v>3.2</v>
      </c>
      <c r="EE120">
        <v>2</v>
      </c>
      <c r="EF120">
        <v>0</v>
      </c>
      <c r="EG120" s="41">
        <v>0.1</v>
      </c>
      <c r="EH120" s="43">
        <v>1</v>
      </c>
      <c r="EI120" s="44">
        <v>1.1000000000000001</v>
      </c>
      <c r="EJ120">
        <v>43</v>
      </c>
      <c r="EK120">
        <v>76</v>
      </c>
      <c r="EL120">
        <v>32</v>
      </c>
      <c r="EM120">
        <v>53</v>
      </c>
      <c r="EN120">
        <v>20</v>
      </c>
      <c r="EO120">
        <v>38</v>
      </c>
      <c r="EP120">
        <v>2</v>
      </c>
      <c r="EQ120">
        <v>0</v>
      </c>
      <c r="ER120">
        <v>16</v>
      </c>
      <c r="ES120">
        <v>37</v>
      </c>
      <c r="ET120">
        <v>7</v>
      </c>
      <c r="EU120">
        <v>16</v>
      </c>
      <c r="EV120">
        <v>1</v>
      </c>
      <c r="EW120">
        <v>0</v>
      </c>
      <c r="EX120">
        <v>5</v>
      </c>
      <c r="EY120">
        <v>4</v>
      </c>
      <c r="EZ120">
        <v>0</v>
      </c>
      <c r="FA120">
        <v>0.1</v>
      </c>
      <c r="FB120">
        <v>0.2</v>
      </c>
      <c r="FC120" s="20">
        <v>-0.02</v>
      </c>
      <c r="FD120" s="26">
        <v>-3.3333333333333335E-3</v>
      </c>
      <c r="FE120">
        <v>8.77E-2</v>
      </c>
      <c r="FF120">
        <v>0</v>
      </c>
      <c r="FG120">
        <v>0</v>
      </c>
      <c r="FH120">
        <v>0</v>
      </c>
      <c r="FL120" s="42">
        <v>14</v>
      </c>
      <c r="FM120" s="20">
        <v>4.5</v>
      </c>
      <c r="FN120" s="41">
        <v>5.6473829199999999E-2</v>
      </c>
      <c r="FO120" s="20">
        <v>0.6</v>
      </c>
      <c r="FP120" s="20">
        <v>0.78780000000000006</v>
      </c>
      <c r="FQ120" s="20">
        <v>119.85658186785044</v>
      </c>
      <c r="FV120" t="s">
        <v>751</v>
      </c>
      <c r="FW120" s="45">
        <v>842500</v>
      </c>
      <c r="FX120" s="45">
        <v>842500</v>
      </c>
      <c r="FY120">
        <v>49</v>
      </c>
      <c r="FZ120">
        <v>5</v>
      </c>
      <c r="GA120">
        <v>3</v>
      </c>
      <c r="GB120">
        <v>8</v>
      </c>
      <c r="GC120">
        <v>-15</v>
      </c>
      <c r="GD120">
        <v>21</v>
      </c>
      <c r="GE120">
        <v>64</v>
      </c>
      <c r="GF120">
        <v>563</v>
      </c>
      <c r="GG120">
        <v>-0.1</v>
      </c>
      <c r="GH120">
        <v>0.2</v>
      </c>
      <c r="GI120">
        <v>0</v>
      </c>
      <c r="GJ120" s="42">
        <v>0.6</v>
      </c>
    </row>
    <row r="121" spans="1:192" x14ac:dyDescent="0.45">
      <c r="A121" s="40">
        <v>33458</v>
      </c>
      <c r="B121" t="s">
        <v>1587</v>
      </c>
      <c r="C121" t="s">
        <v>163</v>
      </c>
      <c r="D121" t="s">
        <v>91</v>
      </c>
      <c r="E121" t="s">
        <v>91</v>
      </c>
      <c r="F121">
        <v>72</v>
      </c>
      <c r="G121">
        <v>176</v>
      </c>
      <c r="H121">
        <v>2009</v>
      </c>
      <c r="I121">
        <v>2</v>
      </c>
      <c r="J121">
        <v>32</v>
      </c>
      <c r="K121" t="s">
        <v>202</v>
      </c>
      <c r="L121">
        <v>2013</v>
      </c>
      <c r="M121">
        <v>26</v>
      </c>
      <c r="N121">
        <v>4</v>
      </c>
      <c r="O121">
        <v>8475157</v>
      </c>
      <c r="P121" t="s">
        <v>1588</v>
      </c>
      <c r="Q121" t="s">
        <v>1589</v>
      </c>
      <c r="R121" t="s">
        <v>1590</v>
      </c>
      <c r="S121" t="s">
        <v>1591</v>
      </c>
      <c r="T121" t="s">
        <v>716</v>
      </c>
      <c r="U121" t="s">
        <v>30</v>
      </c>
      <c r="V121">
        <v>2</v>
      </c>
      <c r="W121">
        <v>1</v>
      </c>
      <c r="X121">
        <v>0</v>
      </c>
      <c r="Y121">
        <v>0</v>
      </c>
      <c r="Z121">
        <v>1</v>
      </c>
      <c r="AA121">
        <v>27</v>
      </c>
      <c r="AB121">
        <v>75</v>
      </c>
      <c r="AC121" s="26">
        <v>0.5</v>
      </c>
      <c r="AD121" s="20">
        <v>0.70666666666666667</v>
      </c>
      <c r="AE121" s="20">
        <v>0.5</v>
      </c>
      <c r="AF121">
        <v>1</v>
      </c>
      <c r="AG121">
        <v>-0.2</v>
      </c>
      <c r="AH121">
        <v>0</v>
      </c>
      <c r="AI121">
        <v>14</v>
      </c>
      <c r="AJ121">
        <v>530</v>
      </c>
      <c r="AK121" s="20">
        <v>8.8333333333333002</v>
      </c>
      <c r="AL121">
        <v>8.83</v>
      </c>
      <c r="AM121">
        <v>9</v>
      </c>
      <c r="AN121" s="26">
        <v>4.416666666666667</v>
      </c>
      <c r="AO121">
        <v>7.45</v>
      </c>
      <c r="AP121" s="41">
        <v>1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2</v>
      </c>
      <c r="AY121">
        <v>1</v>
      </c>
      <c r="AZ121">
        <v>1</v>
      </c>
      <c r="BA121" s="42">
        <v>2</v>
      </c>
      <c r="BB121">
        <v>0.26</v>
      </c>
      <c r="BC121">
        <v>29.333300000000001</v>
      </c>
      <c r="BD121" s="20">
        <v>0</v>
      </c>
      <c r="BE121" s="20">
        <v>3</v>
      </c>
      <c r="BF121" s="20">
        <v>20.385050962627407</v>
      </c>
      <c r="BG121">
        <v>2</v>
      </c>
      <c r="BH121">
        <v>2</v>
      </c>
      <c r="BI121">
        <v>2</v>
      </c>
      <c r="BJ121" s="41">
        <v>0.5</v>
      </c>
      <c r="BK121">
        <v>1</v>
      </c>
      <c r="BL121">
        <v>1</v>
      </c>
      <c r="BM121">
        <v>0</v>
      </c>
      <c r="BN121" s="42">
        <v>1</v>
      </c>
      <c r="BO121">
        <v>0</v>
      </c>
      <c r="BP121">
        <v>0</v>
      </c>
      <c r="BQ121">
        <v>0</v>
      </c>
      <c r="BR121">
        <v>0</v>
      </c>
      <c r="BS121" s="41">
        <v>0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s="42">
        <v>0</v>
      </c>
      <c r="DQ121" s="20">
        <v>-9.0000000000000011E-3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5</v>
      </c>
      <c r="DX121">
        <v>10</v>
      </c>
      <c r="DY121">
        <v>5</v>
      </c>
      <c r="DZ121">
        <v>10</v>
      </c>
      <c r="EA121">
        <v>5</v>
      </c>
      <c r="EB121">
        <v>9</v>
      </c>
      <c r="EC121">
        <v>0.33</v>
      </c>
      <c r="ED121">
        <v>0.24</v>
      </c>
      <c r="EE121">
        <v>1</v>
      </c>
      <c r="EF121">
        <v>0</v>
      </c>
      <c r="EG121" s="41">
        <v>0.2</v>
      </c>
      <c r="EH121" s="43">
        <v>1</v>
      </c>
      <c r="EI121" s="44">
        <v>1.2</v>
      </c>
      <c r="EJ121">
        <v>6</v>
      </c>
      <c r="EK121">
        <v>10</v>
      </c>
      <c r="EL121">
        <v>5</v>
      </c>
      <c r="EM121">
        <v>10</v>
      </c>
      <c r="EN121">
        <v>5</v>
      </c>
      <c r="EO121">
        <v>9</v>
      </c>
      <c r="EP121">
        <v>1</v>
      </c>
      <c r="EQ121">
        <v>0</v>
      </c>
      <c r="ER121">
        <v>5</v>
      </c>
      <c r="ES121">
        <v>4</v>
      </c>
      <c r="ET121">
        <v>2</v>
      </c>
      <c r="EU121">
        <v>1</v>
      </c>
      <c r="EV121">
        <v>0</v>
      </c>
      <c r="EW121">
        <v>0</v>
      </c>
      <c r="EX121">
        <v>2</v>
      </c>
      <c r="EY121">
        <v>0</v>
      </c>
      <c r="EZ121">
        <v>0.2</v>
      </c>
      <c r="FA121">
        <v>0</v>
      </c>
      <c r="FB121">
        <v>0.2</v>
      </c>
      <c r="FC121" s="20">
        <v>0.92</v>
      </c>
      <c r="FD121" s="26">
        <v>0.46</v>
      </c>
      <c r="FE121">
        <v>1.46E-2</v>
      </c>
      <c r="FF121">
        <v>0</v>
      </c>
      <c r="FG121">
        <v>0</v>
      </c>
      <c r="FH121">
        <v>0</v>
      </c>
      <c r="FL121" s="42">
        <v>1</v>
      </c>
      <c r="FM121" s="20">
        <v>0</v>
      </c>
      <c r="FN121" s="41">
        <v>0.16465863450000001</v>
      </c>
      <c r="FO121" s="20">
        <v>1</v>
      </c>
      <c r="FP121" s="20">
        <v>0.99819999999999998</v>
      </c>
      <c r="FQ121" s="20">
        <v>101.92525481313703</v>
      </c>
      <c r="FR121">
        <v>4</v>
      </c>
      <c r="FS121" t="s">
        <v>1592</v>
      </c>
      <c r="FT121">
        <v>195</v>
      </c>
      <c r="FV121" t="s">
        <v>711</v>
      </c>
      <c r="FW121" s="45">
        <v>700000</v>
      </c>
      <c r="FX121" s="45">
        <v>700000</v>
      </c>
      <c r="FY121">
        <v>77</v>
      </c>
      <c r="FZ121">
        <v>7</v>
      </c>
      <c r="GA121">
        <v>5</v>
      </c>
      <c r="GB121">
        <v>12</v>
      </c>
      <c r="GC121">
        <v>-9</v>
      </c>
      <c r="GD121">
        <v>29</v>
      </c>
      <c r="GE121">
        <v>86</v>
      </c>
      <c r="GF121">
        <v>802</v>
      </c>
      <c r="GG121">
        <v>-0.1</v>
      </c>
      <c r="GH121">
        <v>0.5</v>
      </c>
      <c r="GI121">
        <v>0.30000000000000004</v>
      </c>
      <c r="GJ121" s="42">
        <v>1</v>
      </c>
    </row>
    <row r="122" spans="1:192" x14ac:dyDescent="0.45">
      <c r="A122" s="40">
        <v>33276</v>
      </c>
      <c r="B122" t="s">
        <v>1593</v>
      </c>
      <c r="C122" t="s">
        <v>145</v>
      </c>
      <c r="D122" t="s">
        <v>91</v>
      </c>
      <c r="E122" t="s">
        <v>91</v>
      </c>
      <c r="F122">
        <v>73</v>
      </c>
      <c r="G122">
        <v>216</v>
      </c>
      <c r="H122">
        <v>2009</v>
      </c>
      <c r="I122">
        <v>2</v>
      </c>
      <c r="J122">
        <v>33</v>
      </c>
      <c r="K122" t="s">
        <v>92</v>
      </c>
      <c r="L122">
        <v>2009</v>
      </c>
      <c r="M122">
        <v>26</v>
      </c>
      <c r="N122">
        <v>9</v>
      </c>
      <c r="O122">
        <v>8475158</v>
      </c>
      <c r="P122" t="s">
        <v>1594</v>
      </c>
      <c r="Q122" t="s">
        <v>1595</v>
      </c>
      <c r="R122" t="s">
        <v>1596</v>
      </c>
      <c r="S122" t="s">
        <v>390</v>
      </c>
      <c r="T122" t="s">
        <v>716</v>
      </c>
      <c r="U122" t="s">
        <v>313</v>
      </c>
      <c r="V122">
        <v>81</v>
      </c>
      <c r="W122">
        <v>24</v>
      </c>
      <c r="X122">
        <v>37</v>
      </c>
      <c r="Y122">
        <v>26</v>
      </c>
      <c r="Z122">
        <v>61</v>
      </c>
      <c r="AA122">
        <v>2</v>
      </c>
      <c r="AB122">
        <v>3</v>
      </c>
      <c r="AC122" s="26">
        <v>0.75308641975308643</v>
      </c>
      <c r="AD122" s="20">
        <v>9.7000000000000028</v>
      </c>
      <c r="AE122" s="20">
        <v>23.134</v>
      </c>
      <c r="AF122">
        <v>-23</v>
      </c>
      <c r="AG122">
        <v>-3.6</v>
      </c>
      <c r="AH122">
        <v>2</v>
      </c>
      <c r="AI122">
        <v>2134</v>
      </c>
      <c r="AJ122">
        <v>101170</v>
      </c>
      <c r="AK122" s="20">
        <v>1686.1666666666999</v>
      </c>
      <c r="AL122">
        <v>1684.92</v>
      </c>
      <c r="AM122">
        <v>1686</v>
      </c>
      <c r="AN122" s="26">
        <v>20.81687242798354</v>
      </c>
      <c r="AO122">
        <v>34.35</v>
      </c>
      <c r="AP122" s="41">
        <v>0.63541666666666663</v>
      </c>
      <c r="AQ122">
        <v>358</v>
      </c>
      <c r="AR122">
        <v>358</v>
      </c>
      <c r="AS122">
        <v>358</v>
      </c>
      <c r="AT122">
        <v>314</v>
      </c>
      <c r="AU122">
        <v>314</v>
      </c>
      <c r="AV122">
        <v>230</v>
      </c>
      <c r="AW122">
        <v>185</v>
      </c>
      <c r="AX122">
        <v>89</v>
      </c>
      <c r="AY122">
        <v>8</v>
      </c>
      <c r="AZ122">
        <v>18</v>
      </c>
      <c r="BA122" s="42">
        <v>26</v>
      </c>
      <c r="BB122">
        <v>21.66</v>
      </c>
      <c r="BC122">
        <v>33.930399999999999</v>
      </c>
      <c r="BD122" s="20">
        <v>400.7</v>
      </c>
      <c r="BE122" s="20">
        <v>758.7</v>
      </c>
      <c r="BF122" s="20">
        <v>27.017306459653874</v>
      </c>
      <c r="BG122">
        <v>795</v>
      </c>
      <c r="BH122">
        <v>550</v>
      </c>
      <c r="BI122">
        <v>838</v>
      </c>
      <c r="BJ122" s="41">
        <v>0.48683404776484995</v>
      </c>
      <c r="BK122">
        <v>42</v>
      </c>
      <c r="BL122">
        <v>42</v>
      </c>
      <c r="BM122">
        <v>42</v>
      </c>
      <c r="BN122" s="42">
        <v>0</v>
      </c>
      <c r="BO122">
        <v>84</v>
      </c>
      <c r="BP122">
        <v>39</v>
      </c>
      <c r="BQ122">
        <v>65</v>
      </c>
      <c r="BR122">
        <v>48</v>
      </c>
      <c r="BS122" s="41">
        <v>3.9312039312039311E-2</v>
      </c>
      <c r="BT122">
        <v>1274</v>
      </c>
      <c r="BU122">
        <v>850</v>
      </c>
      <c r="BV122" s="41">
        <v>0.59981167608286257</v>
      </c>
      <c r="BW122">
        <v>514</v>
      </c>
      <c r="BX122">
        <v>308</v>
      </c>
      <c r="BY122">
        <v>308</v>
      </c>
      <c r="BZ122">
        <v>231</v>
      </c>
      <c r="CA122">
        <v>452</v>
      </c>
      <c r="CB122">
        <v>311</v>
      </c>
      <c r="CC122">
        <v>411</v>
      </c>
      <c r="CD122">
        <v>272</v>
      </c>
      <c r="CE122">
        <v>418</v>
      </c>
      <c r="CF122">
        <v>282</v>
      </c>
      <c r="CG122">
        <v>768</v>
      </c>
      <c r="CH122">
        <v>501</v>
      </c>
      <c r="CI122">
        <v>0</v>
      </c>
      <c r="CJ122">
        <v>1</v>
      </c>
      <c r="CK122">
        <v>7</v>
      </c>
      <c r="CL122">
        <v>3</v>
      </c>
      <c r="CM122">
        <v>0</v>
      </c>
      <c r="CN122">
        <v>0</v>
      </c>
      <c r="CO122">
        <v>0</v>
      </c>
      <c r="CP122">
        <v>3</v>
      </c>
      <c r="CQ122">
        <v>0</v>
      </c>
      <c r="CR122">
        <v>2</v>
      </c>
      <c r="CS122">
        <v>3</v>
      </c>
      <c r="CT122">
        <v>1</v>
      </c>
      <c r="CU122">
        <v>0</v>
      </c>
      <c r="CV122">
        <v>15</v>
      </c>
      <c r="CW122">
        <v>2</v>
      </c>
      <c r="CX122">
        <v>7</v>
      </c>
      <c r="CY122">
        <v>15</v>
      </c>
      <c r="CZ122">
        <v>60</v>
      </c>
      <c r="DA122">
        <v>16</v>
      </c>
      <c r="DB122">
        <v>4</v>
      </c>
      <c r="DC122">
        <v>48</v>
      </c>
      <c r="DD122">
        <v>33</v>
      </c>
      <c r="DE122">
        <v>10</v>
      </c>
      <c r="DF122">
        <v>1</v>
      </c>
      <c r="DG122">
        <v>118</v>
      </c>
      <c r="DH122">
        <v>1</v>
      </c>
      <c r="DI122">
        <v>18</v>
      </c>
      <c r="DJ122">
        <v>1</v>
      </c>
      <c r="DK122">
        <v>1</v>
      </c>
      <c r="DL122">
        <v>0</v>
      </c>
      <c r="DM122">
        <v>17</v>
      </c>
      <c r="DN122">
        <v>17</v>
      </c>
      <c r="DO122">
        <v>0</v>
      </c>
      <c r="DP122" s="42">
        <v>17</v>
      </c>
      <c r="DQ122" s="20">
        <v>12.115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1834</v>
      </c>
      <c r="DX122">
        <v>1498</v>
      </c>
      <c r="DY122">
        <v>1444</v>
      </c>
      <c r="DZ122">
        <v>1173</v>
      </c>
      <c r="EA122">
        <v>1037</v>
      </c>
      <c r="EB122">
        <v>844</v>
      </c>
      <c r="EC122">
        <v>96.97</v>
      </c>
      <c r="ED122">
        <v>87.25</v>
      </c>
      <c r="EE122">
        <v>96</v>
      </c>
      <c r="EF122">
        <v>98</v>
      </c>
      <c r="EG122" s="41">
        <v>9.2574734811957576E-2</v>
      </c>
      <c r="EH122" s="43">
        <v>0.88388625592417058</v>
      </c>
      <c r="EI122" s="44">
        <v>0.97646099073612813</v>
      </c>
      <c r="EJ122">
        <v>1827</v>
      </c>
      <c r="EK122">
        <v>1503</v>
      </c>
      <c r="EL122">
        <v>1440</v>
      </c>
      <c r="EM122">
        <v>1177</v>
      </c>
      <c r="EN122">
        <v>1034</v>
      </c>
      <c r="EO122">
        <v>847</v>
      </c>
      <c r="EP122">
        <v>96</v>
      </c>
      <c r="EQ122">
        <v>99</v>
      </c>
      <c r="ER122">
        <v>854</v>
      </c>
      <c r="ES122">
        <v>698</v>
      </c>
      <c r="ET122">
        <v>343</v>
      </c>
      <c r="EU122">
        <v>269</v>
      </c>
      <c r="EV122">
        <v>53</v>
      </c>
      <c r="EW122">
        <v>51</v>
      </c>
      <c r="EX122">
        <v>71</v>
      </c>
      <c r="EY122">
        <v>107</v>
      </c>
      <c r="EZ122">
        <v>4.0999999999999996</v>
      </c>
      <c r="FA122">
        <v>1.6</v>
      </c>
      <c r="FB122">
        <v>5.7</v>
      </c>
      <c r="FC122" s="20">
        <v>67.27</v>
      </c>
      <c r="FD122" s="26">
        <v>0.8304938271604938</v>
      </c>
      <c r="FE122">
        <v>7.7388000000000003</v>
      </c>
      <c r="FF122">
        <v>2.33</v>
      </c>
      <c r="FG122">
        <v>0.74</v>
      </c>
      <c r="FH122">
        <v>3.07</v>
      </c>
      <c r="FI122">
        <v>2</v>
      </c>
      <c r="FJ122">
        <v>0</v>
      </c>
      <c r="FK122">
        <v>0</v>
      </c>
      <c r="FL122" s="42">
        <v>92</v>
      </c>
      <c r="FM122" s="20">
        <v>107</v>
      </c>
      <c r="FN122" s="41">
        <v>0.1396338868</v>
      </c>
      <c r="FO122" s="20">
        <v>60.8</v>
      </c>
      <c r="FP122" s="20">
        <v>63.423000000000002</v>
      </c>
      <c r="FQ122" s="20">
        <v>118.65251762694965</v>
      </c>
      <c r="FV122" t="s">
        <v>711</v>
      </c>
      <c r="FW122" s="45">
        <v>9000000</v>
      </c>
      <c r="FX122" s="45">
        <v>7500000</v>
      </c>
      <c r="FY122">
        <v>651</v>
      </c>
      <c r="FZ122">
        <v>155</v>
      </c>
      <c r="GA122">
        <v>267</v>
      </c>
      <c r="GB122">
        <v>422</v>
      </c>
      <c r="GC122">
        <v>-53</v>
      </c>
      <c r="GD122">
        <v>84</v>
      </c>
      <c r="GE122">
        <v>1457</v>
      </c>
      <c r="GF122">
        <v>12642</v>
      </c>
      <c r="GG122">
        <v>28.3</v>
      </c>
      <c r="GH122">
        <v>12.6</v>
      </c>
      <c r="GI122">
        <v>40.9</v>
      </c>
      <c r="GJ122" s="42">
        <v>60.8</v>
      </c>
    </row>
    <row r="123" spans="1:192" x14ac:dyDescent="0.45">
      <c r="A123" s="40">
        <v>33251</v>
      </c>
      <c r="B123" t="s">
        <v>1601</v>
      </c>
      <c r="C123" t="s">
        <v>145</v>
      </c>
      <c r="D123" t="s">
        <v>91</v>
      </c>
      <c r="E123" t="s">
        <v>91</v>
      </c>
      <c r="F123">
        <v>74</v>
      </c>
      <c r="G123">
        <v>211</v>
      </c>
      <c r="H123">
        <v>2009</v>
      </c>
      <c r="I123">
        <v>2</v>
      </c>
      <c r="J123">
        <v>35</v>
      </c>
      <c r="K123" t="s">
        <v>92</v>
      </c>
      <c r="L123">
        <v>2010</v>
      </c>
      <c r="M123">
        <v>27</v>
      </c>
      <c r="N123">
        <v>8</v>
      </c>
      <c r="O123">
        <v>8475160</v>
      </c>
      <c r="P123" t="s">
        <v>1602</v>
      </c>
      <c r="Q123" t="s">
        <v>1603</v>
      </c>
      <c r="R123" t="s">
        <v>1604</v>
      </c>
      <c r="S123" t="s">
        <v>1082</v>
      </c>
      <c r="T123" t="s">
        <v>725</v>
      </c>
      <c r="U123" t="s">
        <v>172</v>
      </c>
      <c r="V123">
        <v>50</v>
      </c>
      <c r="W123">
        <v>6</v>
      </c>
      <c r="X123">
        <v>4</v>
      </c>
      <c r="Y123">
        <v>2</v>
      </c>
      <c r="Z123">
        <v>10</v>
      </c>
      <c r="AA123">
        <v>18</v>
      </c>
      <c r="AB123">
        <v>82</v>
      </c>
      <c r="AC123" s="26">
        <v>0.2</v>
      </c>
      <c r="AD123" s="20">
        <v>1.3402061855670109</v>
      </c>
      <c r="AE123" s="20">
        <v>4.1820000000000004</v>
      </c>
      <c r="AF123">
        <v>-4</v>
      </c>
      <c r="AG123">
        <v>2.8</v>
      </c>
      <c r="AH123">
        <v>48</v>
      </c>
      <c r="AI123">
        <v>763</v>
      </c>
      <c r="AJ123">
        <v>31648</v>
      </c>
      <c r="AK123" s="20">
        <v>527.46666666666999</v>
      </c>
      <c r="AL123">
        <v>527.47</v>
      </c>
      <c r="AM123">
        <v>527</v>
      </c>
      <c r="AN123" s="26">
        <v>10.549333333333333</v>
      </c>
      <c r="AO123">
        <v>18.03</v>
      </c>
      <c r="AP123" s="41">
        <v>0.76923076923076927</v>
      </c>
      <c r="AQ123">
        <v>132</v>
      </c>
      <c r="AR123">
        <v>133</v>
      </c>
      <c r="AS123">
        <v>133</v>
      </c>
      <c r="AT123">
        <v>109</v>
      </c>
      <c r="AU123">
        <v>110</v>
      </c>
      <c r="AV123">
        <v>81</v>
      </c>
      <c r="AW123">
        <v>76</v>
      </c>
      <c r="AX123">
        <v>31</v>
      </c>
      <c r="AY123">
        <v>3</v>
      </c>
      <c r="AZ123">
        <v>8</v>
      </c>
      <c r="BA123" s="42">
        <v>11</v>
      </c>
      <c r="BB123">
        <v>7.47</v>
      </c>
      <c r="BC123">
        <v>30.5062</v>
      </c>
      <c r="BD123" s="20">
        <v>79.2</v>
      </c>
      <c r="BE123" s="20">
        <v>211.2</v>
      </c>
      <c r="BF123" s="20">
        <v>24.024115115551592</v>
      </c>
      <c r="BG123">
        <v>146</v>
      </c>
      <c r="BH123">
        <v>153</v>
      </c>
      <c r="BI123">
        <v>174</v>
      </c>
      <c r="BJ123" s="41">
        <v>0.45624999999999999</v>
      </c>
      <c r="BK123">
        <v>127</v>
      </c>
      <c r="BL123">
        <v>127</v>
      </c>
      <c r="BM123">
        <v>80</v>
      </c>
      <c r="BN123" s="42">
        <v>47</v>
      </c>
      <c r="BO123">
        <v>29</v>
      </c>
      <c r="BP123">
        <v>6</v>
      </c>
      <c r="BQ123">
        <v>8</v>
      </c>
      <c r="BR123">
        <v>8</v>
      </c>
      <c r="BS123" s="41">
        <v>2.3809523809523808E-2</v>
      </c>
      <c r="BT123">
        <v>1</v>
      </c>
      <c r="BU123">
        <v>8</v>
      </c>
      <c r="BV123" s="41">
        <v>0.1111111111111111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6</v>
      </c>
      <c r="CC123">
        <v>0</v>
      </c>
      <c r="CD123">
        <v>3</v>
      </c>
      <c r="CE123">
        <v>0</v>
      </c>
      <c r="CF123">
        <v>1</v>
      </c>
      <c r="CG123">
        <v>1</v>
      </c>
      <c r="CH123">
        <v>7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4</v>
      </c>
      <c r="CW123">
        <v>0</v>
      </c>
      <c r="CX123">
        <v>0</v>
      </c>
      <c r="CY123">
        <v>1</v>
      </c>
      <c r="CZ123">
        <v>28</v>
      </c>
      <c r="DA123">
        <v>18</v>
      </c>
      <c r="DB123">
        <v>1</v>
      </c>
      <c r="DC123">
        <v>6</v>
      </c>
      <c r="DD123">
        <v>7</v>
      </c>
      <c r="DE123">
        <v>3</v>
      </c>
      <c r="DF123">
        <v>0</v>
      </c>
      <c r="DG123">
        <v>46</v>
      </c>
      <c r="DH123">
        <v>17</v>
      </c>
      <c r="DI123">
        <v>10</v>
      </c>
      <c r="DJ123">
        <v>17</v>
      </c>
      <c r="DK123">
        <v>15</v>
      </c>
      <c r="DL123">
        <v>2</v>
      </c>
      <c r="DM123">
        <v>10</v>
      </c>
      <c r="DN123">
        <v>8</v>
      </c>
      <c r="DO123">
        <v>2</v>
      </c>
      <c r="DP123" s="42">
        <v>-7</v>
      </c>
      <c r="DQ123" s="20">
        <v>-7.5309999999999997</v>
      </c>
      <c r="DR123">
        <v>14</v>
      </c>
      <c r="DS123">
        <v>2</v>
      </c>
      <c r="DT123">
        <v>0</v>
      </c>
      <c r="DU123">
        <v>1</v>
      </c>
      <c r="DV123">
        <v>0</v>
      </c>
      <c r="DW123">
        <v>481</v>
      </c>
      <c r="DX123">
        <v>446</v>
      </c>
      <c r="DY123">
        <v>373</v>
      </c>
      <c r="DZ123">
        <v>328</v>
      </c>
      <c r="EA123">
        <v>274</v>
      </c>
      <c r="EB123">
        <v>243</v>
      </c>
      <c r="EC123">
        <v>20.63</v>
      </c>
      <c r="ED123">
        <v>19.100000000000001</v>
      </c>
      <c r="EE123">
        <v>13</v>
      </c>
      <c r="EF123">
        <v>17</v>
      </c>
      <c r="EG123" s="41">
        <v>4.7445255474452552E-2</v>
      </c>
      <c r="EH123" s="43">
        <v>0.93004115226337447</v>
      </c>
      <c r="EI123" s="44">
        <v>0.97748640773782702</v>
      </c>
      <c r="EJ123">
        <v>482</v>
      </c>
      <c r="EK123">
        <v>446</v>
      </c>
      <c r="EL123">
        <v>374</v>
      </c>
      <c r="EM123">
        <v>329</v>
      </c>
      <c r="EN123">
        <v>275</v>
      </c>
      <c r="EO123">
        <v>244</v>
      </c>
      <c r="EP123">
        <v>13</v>
      </c>
      <c r="EQ123">
        <v>17</v>
      </c>
      <c r="ER123">
        <v>231</v>
      </c>
      <c r="ES123">
        <v>208</v>
      </c>
      <c r="ET123">
        <v>90</v>
      </c>
      <c r="EU123">
        <v>82</v>
      </c>
      <c r="EV123">
        <v>9</v>
      </c>
      <c r="EW123">
        <v>10</v>
      </c>
      <c r="EX123">
        <v>48</v>
      </c>
      <c r="EY123">
        <v>32</v>
      </c>
      <c r="EZ123">
        <v>0.2</v>
      </c>
      <c r="FA123">
        <v>0.5</v>
      </c>
      <c r="FB123">
        <v>0.7</v>
      </c>
      <c r="FC123" s="20">
        <v>13.88</v>
      </c>
      <c r="FD123" s="26">
        <v>0.27760000000000001</v>
      </c>
      <c r="FE123">
        <v>0.44500000000000001</v>
      </c>
      <c r="FF123">
        <v>-0.03</v>
      </c>
      <c r="FG123">
        <v>0.5</v>
      </c>
      <c r="FH123">
        <v>0.47</v>
      </c>
      <c r="FL123" s="42">
        <v>185</v>
      </c>
      <c r="FM123" s="20">
        <v>9.6428571428571423</v>
      </c>
      <c r="FN123" s="41">
        <v>4.2597402600000001E-2</v>
      </c>
      <c r="FO123" s="20">
        <v>5.2</v>
      </c>
      <c r="FP123" s="20">
        <v>8.4938000000000002</v>
      </c>
      <c r="FQ123" s="20">
        <v>105.44675526570231</v>
      </c>
      <c r="FR123">
        <v>32</v>
      </c>
      <c r="FS123" t="s">
        <v>1035</v>
      </c>
      <c r="FT123">
        <v>741</v>
      </c>
      <c r="FV123" t="s">
        <v>711</v>
      </c>
      <c r="FW123" s="45">
        <v>1700000</v>
      </c>
      <c r="FX123" s="45">
        <v>1600000</v>
      </c>
      <c r="FY123">
        <v>535</v>
      </c>
      <c r="FZ123">
        <v>43</v>
      </c>
      <c r="GA123">
        <v>51</v>
      </c>
      <c r="GB123">
        <v>94</v>
      </c>
      <c r="GC123">
        <v>-10</v>
      </c>
      <c r="GD123">
        <v>678</v>
      </c>
      <c r="GE123">
        <v>675</v>
      </c>
      <c r="GF123">
        <v>5408</v>
      </c>
      <c r="GG123">
        <v>-0.2</v>
      </c>
      <c r="GH123">
        <v>6.6</v>
      </c>
      <c r="GI123">
        <v>6.5</v>
      </c>
      <c r="GJ123" s="42">
        <v>5.2</v>
      </c>
    </row>
    <row r="124" spans="1:192" x14ac:dyDescent="0.45">
      <c r="A124" s="40">
        <v>33147</v>
      </c>
      <c r="B124" t="s">
        <v>185</v>
      </c>
      <c r="C124" t="s">
        <v>126</v>
      </c>
      <c r="D124" t="s">
        <v>91</v>
      </c>
      <c r="E124" t="s">
        <v>91</v>
      </c>
      <c r="F124">
        <v>76</v>
      </c>
      <c r="G124">
        <v>208</v>
      </c>
      <c r="H124">
        <v>2009</v>
      </c>
      <c r="I124">
        <v>2</v>
      </c>
      <c r="J124">
        <v>38</v>
      </c>
      <c r="K124" t="s">
        <v>202</v>
      </c>
      <c r="L124">
        <v>2012</v>
      </c>
      <c r="M124">
        <v>27</v>
      </c>
      <c r="N124">
        <v>6</v>
      </c>
      <c r="O124">
        <v>8475163</v>
      </c>
      <c r="P124" t="s">
        <v>1605</v>
      </c>
      <c r="Q124" t="s">
        <v>1606</v>
      </c>
      <c r="R124" t="s">
        <v>1607</v>
      </c>
      <c r="S124" t="s">
        <v>486</v>
      </c>
      <c r="T124" t="s">
        <v>710</v>
      </c>
      <c r="U124" t="s">
        <v>253</v>
      </c>
      <c r="V124">
        <v>61</v>
      </c>
      <c r="W124">
        <v>9</v>
      </c>
      <c r="X124">
        <v>9</v>
      </c>
      <c r="Y124">
        <v>7</v>
      </c>
      <c r="Z124">
        <v>18</v>
      </c>
      <c r="AA124">
        <v>14</v>
      </c>
      <c r="AB124">
        <v>69</v>
      </c>
      <c r="AC124" s="26">
        <v>0.29508196721311475</v>
      </c>
      <c r="AD124" s="20">
        <v>-2.2062500000000007</v>
      </c>
      <c r="AE124" s="20">
        <v>7.1360000000000001</v>
      </c>
      <c r="AF124">
        <v>1</v>
      </c>
      <c r="AG124">
        <v>-6.1</v>
      </c>
      <c r="AH124">
        <v>26</v>
      </c>
      <c r="AI124">
        <v>959</v>
      </c>
      <c r="AJ124">
        <v>43062</v>
      </c>
      <c r="AK124" s="20">
        <v>717.7</v>
      </c>
      <c r="AL124">
        <v>717.7</v>
      </c>
      <c r="AM124">
        <v>718</v>
      </c>
      <c r="AN124" s="26">
        <v>11.765573770491804</v>
      </c>
      <c r="AO124">
        <v>19.850000000000001</v>
      </c>
      <c r="AP124" s="41">
        <v>0.58064516129032262</v>
      </c>
      <c r="AQ124">
        <v>91</v>
      </c>
      <c r="AR124">
        <v>92</v>
      </c>
      <c r="AS124">
        <v>92</v>
      </c>
      <c r="AT124">
        <v>73</v>
      </c>
      <c r="AU124">
        <v>73</v>
      </c>
      <c r="AV124">
        <v>59</v>
      </c>
      <c r="AW124">
        <v>68</v>
      </c>
      <c r="AX124">
        <v>36</v>
      </c>
      <c r="AY124">
        <v>4</v>
      </c>
      <c r="AZ124">
        <v>4</v>
      </c>
      <c r="BA124" s="42">
        <v>8</v>
      </c>
      <c r="BB124">
        <v>7.89</v>
      </c>
      <c r="BC124">
        <v>26.694900000000001</v>
      </c>
      <c r="BD124" s="20">
        <v>97.4</v>
      </c>
      <c r="BE124" s="20">
        <v>188.4</v>
      </c>
      <c r="BF124" s="20">
        <v>15.750313501463006</v>
      </c>
      <c r="BG124">
        <v>173</v>
      </c>
      <c r="BH124">
        <v>256</v>
      </c>
      <c r="BI124">
        <v>282</v>
      </c>
      <c r="BJ124" s="41">
        <v>0.3802197802197802</v>
      </c>
      <c r="BK124">
        <v>57</v>
      </c>
      <c r="BL124">
        <v>57</v>
      </c>
      <c r="BM124">
        <v>75</v>
      </c>
      <c r="BN124" s="42">
        <v>-18</v>
      </c>
      <c r="BO124">
        <v>14</v>
      </c>
      <c r="BP124">
        <v>16</v>
      </c>
      <c r="BQ124">
        <v>29</v>
      </c>
      <c r="BR124">
        <v>29</v>
      </c>
      <c r="BS124" s="41">
        <v>4.6031746031746035E-2</v>
      </c>
      <c r="BT124">
        <v>11</v>
      </c>
      <c r="BU124">
        <v>30</v>
      </c>
      <c r="BV124" s="41">
        <v>0.26829268292682928</v>
      </c>
      <c r="BW124">
        <v>5</v>
      </c>
      <c r="BX124">
        <v>10</v>
      </c>
      <c r="BY124">
        <v>3</v>
      </c>
      <c r="BZ124">
        <v>10</v>
      </c>
      <c r="CA124">
        <v>3</v>
      </c>
      <c r="CB124">
        <v>10</v>
      </c>
      <c r="CC124">
        <v>4</v>
      </c>
      <c r="CD124">
        <v>6</v>
      </c>
      <c r="CE124">
        <v>2</v>
      </c>
      <c r="CF124">
        <v>13</v>
      </c>
      <c r="CG124">
        <v>10</v>
      </c>
      <c r="CH124">
        <v>20</v>
      </c>
      <c r="CI124">
        <v>0</v>
      </c>
      <c r="CJ124">
        <v>0</v>
      </c>
      <c r="CK124">
        <v>0</v>
      </c>
      <c r="CL124">
        <v>2</v>
      </c>
      <c r="CM124">
        <v>1</v>
      </c>
      <c r="CN124">
        <v>0</v>
      </c>
      <c r="CO124">
        <v>0</v>
      </c>
      <c r="CP124">
        <v>3</v>
      </c>
      <c r="CQ124">
        <v>0</v>
      </c>
      <c r="CR124">
        <v>2</v>
      </c>
      <c r="CS124">
        <v>0</v>
      </c>
      <c r="CT124">
        <v>1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13</v>
      </c>
      <c r="DA124">
        <v>9</v>
      </c>
      <c r="DB124">
        <v>1</v>
      </c>
      <c r="DC124">
        <v>7</v>
      </c>
      <c r="DD124">
        <v>13</v>
      </c>
      <c r="DE124">
        <v>5</v>
      </c>
      <c r="DF124">
        <v>2</v>
      </c>
      <c r="DG124">
        <v>22</v>
      </c>
      <c r="DH124">
        <v>10</v>
      </c>
      <c r="DI124">
        <v>3</v>
      </c>
      <c r="DJ124">
        <v>10</v>
      </c>
      <c r="DK124">
        <v>8</v>
      </c>
      <c r="DL124">
        <v>2</v>
      </c>
      <c r="DM124">
        <v>5</v>
      </c>
      <c r="DN124">
        <v>3</v>
      </c>
      <c r="DO124">
        <v>2</v>
      </c>
      <c r="DP124" s="42">
        <v>-7</v>
      </c>
      <c r="DQ124" s="20">
        <v>-4.0119999999999996</v>
      </c>
      <c r="DR124">
        <v>8</v>
      </c>
      <c r="DS124">
        <v>2</v>
      </c>
      <c r="DT124">
        <v>0</v>
      </c>
      <c r="DU124">
        <v>0</v>
      </c>
      <c r="DV124">
        <v>0</v>
      </c>
      <c r="DW124">
        <v>544</v>
      </c>
      <c r="DX124">
        <v>786</v>
      </c>
      <c r="DY124">
        <v>397</v>
      </c>
      <c r="DZ124">
        <v>601</v>
      </c>
      <c r="EA124">
        <v>290</v>
      </c>
      <c r="EB124">
        <v>433</v>
      </c>
      <c r="EC124">
        <v>25.95</v>
      </c>
      <c r="ED124">
        <v>41.44</v>
      </c>
      <c r="EE124">
        <v>31</v>
      </c>
      <c r="EF124">
        <v>45</v>
      </c>
      <c r="EG124" s="41">
        <v>0.10689655172413794</v>
      </c>
      <c r="EH124" s="43">
        <v>0.89607390300230949</v>
      </c>
      <c r="EI124" s="44">
        <v>1.0029704547264475</v>
      </c>
      <c r="EJ124">
        <v>540</v>
      </c>
      <c r="EK124">
        <v>788</v>
      </c>
      <c r="EL124">
        <v>393</v>
      </c>
      <c r="EM124">
        <v>603</v>
      </c>
      <c r="EN124">
        <v>287</v>
      </c>
      <c r="EO124">
        <v>435</v>
      </c>
      <c r="EP124">
        <v>31</v>
      </c>
      <c r="EQ124">
        <v>45</v>
      </c>
      <c r="ER124">
        <v>276</v>
      </c>
      <c r="ES124">
        <v>420</v>
      </c>
      <c r="ET124">
        <v>107</v>
      </c>
      <c r="EU124">
        <v>181</v>
      </c>
      <c r="EV124">
        <v>19</v>
      </c>
      <c r="EW124">
        <v>26</v>
      </c>
      <c r="EX124">
        <v>46</v>
      </c>
      <c r="EY124">
        <v>30</v>
      </c>
      <c r="EZ124">
        <v>0.8</v>
      </c>
      <c r="FA124">
        <v>0.8</v>
      </c>
      <c r="FB124">
        <v>1.6</v>
      </c>
      <c r="FC124" s="20">
        <v>10.88</v>
      </c>
      <c r="FD124" s="26">
        <v>0.17836065573770493</v>
      </c>
      <c r="FE124">
        <v>2.0038</v>
      </c>
      <c r="FF124">
        <v>-0.18</v>
      </c>
      <c r="FG124">
        <v>-0.11</v>
      </c>
      <c r="FH124">
        <v>-0.28000000000000003</v>
      </c>
      <c r="FL124" s="42">
        <v>114</v>
      </c>
      <c r="FM124" s="20">
        <v>10.75</v>
      </c>
      <c r="FN124" s="41">
        <v>4.8981217200000003E-2</v>
      </c>
      <c r="FO124" s="20">
        <v>15.4</v>
      </c>
      <c r="FP124" s="20">
        <v>17.197600000000001</v>
      </c>
      <c r="FQ124" s="20">
        <v>111.18851887975477</v>
      </c>
      <c r="FV124" t="s">
        <v>711</v>
      </c>
      <c r="FW124" s="45">
        <v>660000</v>
      </c>
      <c r="FX124" s="45">
        <v>660000</v>
      </c>
      <c r="FY124">
        <v>381</v>
      </c>
      <c r="FZ124">
        <v>59</v>
      </c>
      <c r="GA124">
        <v>65</v>
      </c>
      <c r="GB124">
        <v>124</v>
      </c>
      <c r="GC124">
        <v>-26</v>
      </c>
      <c r="GD124">
        <v>222</v>
      </c>
      <c r="GE124">
        <v>513</v>
      </c>
      <c r="GF124">
        <v>5161</v>
      </c>
      <c r="GG124">
        <v>5.9</v>
      </c>
      <c r="GH124">
        <v>4.0999999999999996</v>
      </c>
      <c r="GI124">
        <v>10</v>
      </c>
      <c r="GJ124" s="42">
        <v>15.4</v>
      </c>
    </row>
    <row r="125" spans="1:192" x14ac:dyDescent="0.45">
      <c r="A125" s="40">
        <v>33159</v>
      </c>
      <c r="B125" t="s">
        <v>356</v>
      </c>
      <c r="D125" t="s">
        <v>223</v>
      </c>
      <c r="E125" t="s">
        <v>223</v>
      </c>
      <c r="F125">
        <v>74</v>
      </c>
      <c r="G125">
        <v>202</v>
      </c>
      <c r="H125">
        <v>2009</v>
      </c>
      <c r="I125">
        <v>2</v>
      </c>
      <c r="J125">
        <v>39</v>
      </c>
      <c r="K125" t="s">
        <v>202</v>
      </c>
      <c r="L125">
        <v>2012</v>
      </c>
      <c r="M125">
        <v>27</v>
      </c>
      <c r="N125">
        <v>6</v>
      </c>
      <c r="O125">
        <v>8475164</v>
      </c>
      <c r="P125" t="s">
        <v>1608</v>
      </c>
      <c r="Q125" t="s">
        <v>1609</v>
      </c>
      <c r="R125" t="s">
        <v>1610</v>
      </c>
      <c r="S125" t="s">
        <v>1611</v>
      </c>
      <c r="T125" t="s">
        <v>710</v>
      </c>
      <c r="U125" t="s">
        <v>102</v>
      </c>
      <c r="V125">
        <v>77</v>
      </c>
      <c r="W125">
        <v>17</v>
      </c>
      <c r="X125">
        <v>23</v>
      </c>
      <c r="Y125">
        <v>13</v>
      </c>
      <c r="Z125">
        <v>40</v>
      </c>
      <c r="AA125">
        <v>4</v>
      </c>
      <c r="AB125">
        <v>29</v>
      </c>
      <c r="AC125" s="26">
        <v>0.51948051948051943</v>
      </c>
      <c r="AD125" s="20">
        <v>1.9502923976608173</v>
      </c>
      <c r="AE125" s="20">
        <v>15.276999999999999</v>
      </c>
      <c r="AF125">
        <v>6</v>
      </c>
      <c r="AG125">
        <v>-4.2</v>
      </c>
      <c r="AH125">
        <v>18</v>
      </c>
      <c r="AI125">
        <v>1897</v>
      </c>
      <c r="AJ125">
        <v>82977</v>
      </c>
      <c r="AK125" s="20">
        <v>1382.95</v>
      </c>
      <c r="AL125">
        <v>1382.95</v>
      </c>
      <c r="AM125">
        <v>1383</v>
      </c>
      <c r="AN125" s="26">
        <v>17.960389610389612</v>
      </c>
      <c r="AO125">
        <v>29.61</v>
      </c>
      <c r="AP125" s="41">
        <v>0.66666666666666663</v>
      </c>
      <c r="AQ125">
        <v>349</v>
      </c>
      <c r="AR125">
        <v>351</v>
      </c>
      <c r="AS125">
        <v>351</v>
      </c>
      <c r="AT125">
        <v>267</v>
      </c>
      <c r="AU125">
        <v>267</v>
      </c>
      <c r="AV125">
        <v>187</v>
      </c>
      <c r="AW125">
        <v>200</v>
      </c>
      <c r="AX125">
        <v>87</v>
      </c>
      <c r="AY125">
        <v>9</v>
      </c>
      <c r="AZ125">
        <v>25</v>
      </c>
      <c r="BA125" s="42">
        <v>34</v>
      </c>
      <c r="BB125">
        <v>21.17</v>
      </c>
      <c r="BC125">
        <v>28.128299999999999</v>
      </c>
      <c r="BD125" s="20">
        <v>241.8</v>
      </c>
      <c r="BE125" s="20">
        <v>590.79999999999995</v>
      </c>
      <c r="BF125" s="20">
        <v>25.632163129541919</v>
      </c>
      <c r="BG125">
        <v>417</v>
      </c>
      <c r="BH125">
        <v>477</v>
      </c>
      <c r="BI125">
        <v>517</v>
      </c>
      <c r="BJ125" s="41">
        <v>0.44646680942184153</v>
      </c>
      <c r="BK125">
        <v>52</v>
      </c>
      <c r="BL125">
        <v>52</v>
      </c>
      <c r="BM125">
        <v>117</v>
      </c>
      <c r="BN125" s="42">
        <v>-65</v>
      </c>
      <c r="BO125">
        <v>80</v>
      </c>
      <c r="BP125">
        <v>43</v>
      </c>
      <c r="BQ125">
        <v>40</v>
      </c>
      <c r="BR125">
        <v>61</v>
      </c>
      <c r="BS125" s="41">
        <v>5.4030115146147036E-2</v>
      </c>
      <c r="BT125">
        <v>18</v>
      </c>
      <c r="BU125">
        <v>35</v>
      </c>
      <c r="BV125" s="41">
        <v>0.33962264150943394</v>
      </c>
      <c r="BW125">
        <v>5</v>
      </c>
      <c r="BX125">
        <v>5</v>
      </c>
      <c r="BY125">
        <v>6</v>
      </c>
      <c r="BZ125">
        <v>15</v>
      </c>
      <c r="CA125">
        <v>7</v>
      </c>
      <c r="CB125">
        <v>15</v>
      </c>
      <c r="CC125">
        <v>7</v>
      </c>
      <c r="CD125">
        <v>12</v>
      </c>
      <c r="CE125">
        <v>5</v>
      </c>
      <c r="CF125">
        <v>8</v>
      </c>
      <c r="CG125">
        <v>13</v>
      </c>
      <c r="CH125">
        <v>23</v>
      </c>
      <c r="CI125">
        <v>0</v>
      </c>
      <c r="CJ125">
        <v>0</v>
      </c>
      <c r="CK125">
        <v>3</v>
      </c>
      <c r="CL125">
        <v>2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2</v>
      </c>
      <c r="CS125">
        <v>3</v>
      </c>
      <c r="CT125">
        <v>3</v>
      </c>
      <c r="CU125">
        <v>0</v>
      </c>
      <c r="CV125">
        <v>6</v>
      </c>
      <c r="CW125">
        <v>1</v>
      </c>
      <c r="CX125">
        <v>3</v>
      </c>
      <c r="CY125">
        <v>9</v>
      </c>
      <c r="CZ125">
        <v>67</v>
      </c>
      <c r="DA125">
        <v>11</v>
      </c>
      <c r="DB125">
        <v>3</v>
      </c>
      <c r="DC125">
        <v>18</v>
      </c>
      <c r="DD125">
        <v>22</v>
      </c>
      <c r="DE125">
        <v>21</v>
      </c>
      <c r="DF125">
        <v>3</v>
      </c>
      <c r="DG125">
        <v>109</v>
      </c>
      <c r="DH125">
        <v>9</v>
      </c>
      <c r="DI125">
        <v>12</v>
      </c>
      <c r="DJ125">
        <v>9</v>
      </c>
      <c r="DK125">
        <v>9</v>
      </c>
      <c r="DL125">
        <v>0</v>
      </c>
      <c r="DM125">
        <v>10</v>
      </c>
      <c r="DN125">
        <v>10</v>
      </c>
      <c r="DO125">
        <v>0</v>
      </c>
      <c r="DP125" s="42">
        <v>3</v>
      </c>
      <c r="DQ125" s="20">
        <v>-0.37</v>
      </c>
      <c r="DR125">
        <v>9</v>
      </c>
      <c r="DS125">
        <v>0</v>
      </c>
      <c r="DT125">
        <v>0</v>
      </c>
      <c r="DU125">
        <v>0</v>
      </c>
      <c r="DV125">
        <v>0</v>
      </c>
      <c r="DW125">
        <v>1388</v>
      </c>
      <c r="DX125">
        <v>1434</v>
      </c>
      <c r="DY125">
        <v>1051</v>
      </c>
      <c r="DZ125">
        <v>1068</v>
      </c>
      <c r="EA125">
        <v>719</v>
      </c>
      <c r="EB125">
        <v>775</v>
      </c>
      <c r="EC125">
        <v>75.73</v>
      </c>
      <c r="ED125">
        <v>74.739999999999995</v>
      </c>
      <c r="EE125">
        <v>60</v>
      </c>
      <c r="EF125">
        <v>53</v>
      </c>
      <c r="EG125" s="41">
        <v>8.3449235048678724E-2</v>
      </c>
      <c r="EH125" s="43">
        <v>0.93161290322580648</v>
      </c>
      <c r="EI125" s="44">
        <v>1.0150621382744851</v>
      </c>
      <c r="EJ125">
        <v>1392</v>
      </c>
      <c r="EK125">
        <v>1436</v>
      </c>
      <c r="EL125">
        <v>1054</v>
      </c>
      <c r="EM125">
        <v>1069</v>
      </c>
      <c r="EN125">
        <v>721</v>
      </c>
      <c r="EO125">
        <v>776</v>
      </c>
      <c r="EP125">
        <v>60</v>
      </c>
      <c r="EQ125">
        <v>53</v>
      </c>
      <c r="ER125">
        <v>696</v>
      </c>
      <c r="ES125">
        <v>736</v>
      </c>
      <c r="ET125">
        <v>284</v>
      </c>
      <c r="EU125">
        <v>303</v>
      </c>
      <c r="EV125">
        <v>42</v>
      </c>
      <c r="EW125">
        <v>30</v>
      </c>
      <c r="EX125">
        <v>92</v>
      </c>
      <c r="EY125">
        <v>67</v>
      </c>
      <c r="EZ125">
        <v>2</v>
      </c>
      <c r="FA125">
        <v>1.8</v>
      </c>
      <c r="FB125">
        <v>3.8</v>
      </c>
      <c r="FC125" s="20">
        <v>45.45</v>
      </c>
      <c r="FD125" s="26">
        <v>0.59025974025974026</v>
      </c>
      <c r="FE125">
        <v>4.6946000000000003</v>
      </c>
      <c r="FF125">
        <v>1.38</v>
      </c>
      <c r="FG125">
        <v>0.04</v>
      </c>
      <c r="FH125">
        <v>1.41</v>
      </c>
      <c r="FI125">
        <v>5</v>
      </c>
      <c r="FJ125">
        <v>0</v>
      </c>
      <c r="FK125">
        <v>0</v>
      </c>
      <c r="FL125" s="42">
        <v>131</v>
      </c>
      <c r="FM125" s="20">
        <v>10.222222222222221</v>
      </c>
      <c r="FN125" s="41">
        <v>8.4597645299999996E-2</v>
      </c>
      <c r="FO125" s="20">
        <v>38.200000000000003</v>
      </c>
      <c r="FP125" s="20">
        <v>39.926000000000002</v>
      </c>
      <c r="FQ125" s="20">
        <v>122.43392747387828</v>
      </c>
      <c r="FR125">
        <v>4</v>
      </c>
      <c r="FS125" t="s">
        <v>314</v>
      </c>
      <c r="FT125">
        <v>195</v>
      </c>
      <c r="FV125" t="s">
        <v>711</v>
      </c>
      <c r="FW125" s="45">
        <v>3750000</v>
      </c>
      <c r="FX125" s="45">
        <v>3750000</v>
      </c>
      <c r="FY125">
        <v>419</v>
      </c>
      <c r="FZ125">
        <v>93</v>
      </c>
      <c r="GA125">
        <v>116</v>
      </c>
      <c r="GB125">
        <v>209</v>
      </c>
      <c r="GC125">
        <v>50</v>
      </c>
      <c r="GD125">
        <v>118</v>
      </c>
      <c r="GE125">
        <v>1071</v>
      </c>
      <c r="GF125">
        <v>7024</v>
      </c>
      <c r="GG125">
        <v>13.8</v>
      </c>
      <c r="GH125">
        <v>10</v>
      </c>
      <c r="GI125">
        <v>23.8</v>
      </c>
      <c r="GJ125" s="42">
        <v>38.200000000000003</v>
      </c>
    </row>
    <row r="126" spans="1:192" x14ac:dyDescent="0.45">
      <c r="A126" s="40">
        <v>33193</v>
      </c>
      <c r="B126" t="s">
        <v>1612</v>
      </c>
      <c r="C126" t="s">
        <v>1613</v>
      </c>
      <c r="D126" t="s">
        <v>107</v>
      </c>
      <c r="E126" t="s">
        <v>107</v>
      </c>
      <c r="F126">
        <v>74</v>
      </c>
      <c r="G126">
        <v>210</v>
      </c>
      <c r="K126" t="s">
        <v>92</v>
      </c>
      <c r="L126">
        <v>2014</v>
      </c>
      <c r="M126">
        <v>27</v>
      </c>
      <c r="N126">
        <v>4</v>
      </c>
      <c r="O126">
        <v>8477213</v>
      </c>
      <c r="P126" t="s">
        <v>1614</v>
      </c>
      <c r="Q126" t="s">
        <v>1615</v>
      </c>
      <c r="R126" t="s">
        <v>1616</v>
      </c>
      <c r="S126" t="s">
        <v>1617</v>
      </c>
      <c r="T126" t="s">
        <v>716</v>
      </c>
      <c r="U126" t="s">
        <v>263</v>
      </c>
      <c r="V126">
        <v>82</v>
      </c>
      <c r="W126">
        <v>12</v>
      </c>
      <c r="X126">
        <v>10</v>
      </c>
      <c r="Y126">
        <v>6</v>
      </c>
      <c r="Z126">
        <v>22</v>
      </c>
      <c r="AA126">
        <v>13</v>
      </c>
      <c r="AB126">
        <v>63</v>
      </c>
      <c r="AC126" s="26">
        <v>0.26829268292682928</v>
      </c>
      <c r="AD126" s="20">
        <v>5.4255319148936181</v>
      </c>
      <c r="AE126" s="20">
        <v>8.9410000000000007</v>
      </c>
      <c r="AF126">
        <v>-5</v>
      </c>
      <c r="AG126">
        <v>5.8</v>
      </c>
      <c r="AH126">
        <v>42</v>
      </c>
      <c r="AI126">
        <v>1522</v>
      </c>
      <c r="AJ126">
        <v>65339</v>
      </c>
      <c r="AK126" s="20">
        <v>1088.9833333332999</v>
      </c>
      <c r="AL126">
        <v>1088.98</v>
      </c>
      <c r="AM126">
        <v>1089</v>
      </c>
      <c r="AN126" s="26">
        <v>13.280284552845529</v>
      </c>
      <c r="AO126">
        <v>22.29</v>
      </c>
      <c r="AP126" s="41">
        <v>0.66666666666666663</v>
      </c>
      <c r="AQ126">
        <v>210</v>
      </c>
      <c r="AR126">
        <v>209</v>
      </c>
      <c r="AS126">
        <v>210</v>
      </c>
      <c r="AT126">
        <v>171</v>
      </c>
      <c r="AU126">
        <v>171</v>
      </c>
      <c r="AV126">
        <v>133</v>
      </c>
      <c r="AW126">
        <v>126</v>
      </c>
      <c r="AX126">
        <v>66</v>
      </c>
      <c r="AY126">
        <v>11</v>
      </c>
      <c r="AZ126">
        <v>14</v>
      </c>
      <c r="BA126" s="42">
        <v>25</v>
      </c>
      <c r="BB126">
        <v>15.32</v>
      </c>
      <c r="BC126">
        <v>27.932300000000001</v>
      </c>
      <c r="BD126" s="20">
        <v>145</v>
      </c>
      <c r="BE126" s="20">
        <v>355</v>
      </c>
      <c r="BF126" s="20">
        <v>19.559587871218937</v>
      </c>
      <c r="BG126">
        <v>194</v>
      </c>
      <c r="BH126">
        <v>417</v>
      </c>
      <c r="BI126">
        <v>450</v>
      </c>
      <c r="BJ126" s="41">
        <v>0.30124223602484473</v>
      </c>
      <c r="BK126">
        <v>132</v>
      </c>
      <c r="BL126">
        <v>132</v>
      </c>
      <c r="BM126">
        <v>98</v>
      </c>
      <c r="BN126" s="42">
        <v>34</v>
      </c>
      <c r="BO126">
        <v>38</v>
      </c>
      <c r="BP126">
        <v>25</v>
      </c>
      <c r="BQ126">
        <v>31</v>
      </c>
      <c r="BR126">
        <v>59</v>
      </c>
      <c r="BS126" s="41">
        <v>6.9248826291079812E-2</v>
      </c>
      <c r="BT126">
        <v>76</v>
      </c>
      <c r="BU126">
        <v>90</v>
      </c>
      <c r="BV126" s="41">
        <v>0.45783132530120479</v>
      </c>
      <c r="BW126">
        <v>46</v>
      </c>
      <c r="BX126">
        <v>45</v>
      </c>
      <c r="BY126">
        <v>19</v>
      </c>
      <c r="BZ126">
        <v>23</v>
      </c>
      <c r="CA126">
        <v>11</v>
      </c>
      <c r="CB126">
        <v>22</v>
      </c>
      <c r="CC126">
        <v>10</v>
      </c>
      <c r="CD126">
        <v>13</v>
      </c>
      <c r="CE126">
        <v>40</v>
      </c>
      <c r="CF126">
        <v>44</v>
      </c>
      <c r="CG126">
        <v>43</v>
      </c>
      <c r="CH126">
        <v>55</v>
      </c>
      <c r="CI126">
        <v>0</v>
      </c>
      <c r="CJ126">
        <v>0</v>
      </c>
      <c r="CK126">
        <v>1</v>
      </c>
      <c r="CL126">
        <v>0</v>
      </c>
      <c r="CM126">
        <v>3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9</v>
      </c>
      <c r="CW126">
        <v>0</v>
      </c>
      <c r="CX126">
        <v>2</v>
      </c>
      <c r="CY126">
        <v>4</v>
      </c>
      <c r="CZ126">
        <v>32</v>
      </c>
      <c r="DA126">
        <v>22</v>
      </c>
      <c r="DB126">
        <v>1</v>
      </c>
      <c r="DC126">
        <v>8</v>
      </c>
      <c r="DD126">
        <v>17</v>
      </c>
      <c r="DE126">
        <v>2</v>
      </c>
      <c r="DF126">
        <v>12</v>
      </c>
      <c r="DG126">
        <v>71</v>
      </c>
      <c r="DH126">
        <v>14</v>
      </c>
      <c r="DI126">
        <v>13</v>
      </c>
      <c r="DJ126">
        <v>14</v>
      </c>
      <c r="DK126">
        <v>12</v>
      </c>
      <c r="DL126">
        <v>2</v>
      </c>
      <c r="DM126">
        <v>14</v>
      </c>
      <c r="DN126">
        <v>12</v>
      </c>
      <c r="DO126">
        <v>2</v>
      </c>
      <c r="DP126" s="42">
        <v>-1</v>
      </c>
      <c r="DQ126" s="20">
        <v>-2.7669999999999999</v>
      </c>
      <c r="DR126">
        <v>11</v>
      </c>
      <c r="DS126">
        <v>2</v>
      </c>
      <c r="DT126">
        <v>0</v>
      </c>
      <c r="DU126">
        <v>1</v>
      </c>
      <c r="DV126">
        <v>0</v>
      </c>
      <c r="DW126">
        <v>878</v>
      </c>
      <c r="DX126">
        <v>1100</v>
      </c>
      <c r="DY126">
        <v>669</v>
      </c>
      <c r="DZ126">
        <v>793</v>
      </c>
      <c r="EA126">
        <v>492</v>
      </c>
      <c r="EB126">
        <v>555</v>
      </c>
      <c r="EC126">
        <v>42.96</v>
      </c>
      <c r="ED126">
        <v>47.23</v>
      </c>
      <c r="EE126">
        <v>33</v>
      </c>
      <c r="EF126">
        <v>50</v>
      </c>
      <c r="EG126" s="41">
        <v>6.7073170731707321E-2</v>
      </c>
      <c r="EH126" s="43">
        <v>0.90990990990990994</v>
      </c>
      <c r="EI126" s="44">
        <v>0.97698308064161732</v>
      </c>
      <c r="EJ126">
        <v>878</v>
      </c>
      <c r="EK126">
        <v>1099</v>
      </c>
      <c r="EL126">
        <v>668</v>
      </c>
      <c r="EM126">
        <v>792</v>
      </c>
      <c r="EN126">
        <v>491</v>
      </c>
      <c r="EO126">
        <v>554</v>
      </c>
      <c r="EP126">
        <v>32</v>
      </c>
      <c r="EQ126">
        <v>50</v>
      </c>
      <c r="ER126">
        <v>420</v>
      </c>
      <c r="ES126">
        <v>524</v>
      </c>
      <c r="ET126">
        <v>179</v>
      </c>
      <c r="EU126">
        <v>188</v>
      </c>
      <c r="EV126">
        <v>18</v>
      </c>
      <c r="EW126">
        <v>25</v>
      </c>
      <c r="EX126">
        <v>79</v>
      </c>
      <c r="EY126">
        <v>66</v>
      </c>
      <c r="EZ126">
        <v>0.4</v>
      </c>
      <c r="FA126">
        <v>1.1000000000000001</v>
      </c>
      <c r="FB126">
        <v>1.5</v>
      </c>
      <c r="FC126" s="20">
        <v>29.14</v>
      </c>
      <c r="FD126" s="26">
        <v>0.35536585365853657</v>
      </c>
      <c r="FE126">
        <v>1.1697</v>
      </c>
      <c r="FF126">
        <v>0.02</v>
      </c>
      <c r="FG126">
        <v>0.01</v>
      </c>
      <c r="FH126">
        <v>0.02</v>
      </c>
      <c r="FI126">
        <v>1</v>
      </c>
      <c r="FJ126">
        <v>0</v>
      </c>
      <c r="FK126">
        <v>0</v>
      </c>
      <c r="FL126" s="42">
        <v>235</v>
      </c>
      <c r="FM126" s="20">
        <v>14.818181818181818</v>
      </c>
      <c r="FN126" s="41">
        <v>4.7058823499999999E-2</v>
      </c>
      <c r="FO126" s="20">
        <v>17.8</v>
      </c>
      <c r="FP126" s="20">
        <v>21.4466</v>
      </c>
      <c r="FQ126" s="20">
        <v>108.98271777259454</v>
      </c>
      <c r="FU126" t="s">
        <v>1618</v>
      </c>
      <c r="FV126" t="s">
        <v>711</v>
      </c>
      <c r="FW126" s="45">
        <v>775000</v>
      </c>
      <c r="FX126" s="45">
        <v>775000</v>
      </c>
      <c r="FY126">
        <v>176</v>
      </c>
      <c r="FZ126">
        <v>21</v>
      </c>
      <c r="GA126">
        <v>20</v>
      </c>
      <c r="GB126">
        <v>41</v>
      </c>
      <c r="GC126">
        <v>-13</v>
      </c>
      <c r="GD126">
        <v>69</v>
      </c>
      <c r="GE126">
        <v>259</v>
      </c>
      <c r="GF126">
        <v>2159</v>
      </c>
      <c r="GG126">
        <v>0.60000000000000009</v>
      </c>
      <c r="GH126">
        <v>2.1</v>
      </c>
      <c r="GI126">
        <v>2.8</v>
      </c>
      <c r="GJ126" s="42">
        <v>17.8</v>
      </c>
    </row>
    <row r="127" spans="1:192" x14ac:dyDescent="0.45">
      <c r="A127" s="40">
        <v>33136</v>
      </c>
      <c r="B127" t="s">
        <v>933</v>
      </c>
      <c r="C127" t="s">
        <v>145</v>
      </c>
      <c r="D127" t="s">
        <v>91</v>
      </c>
      <c r="E127" t="s">
        <v>91</v>
      </c>
      <c r="F127">
        <v>73</v>
      </c>
      <c r="G127">
        <v>208</v>
      </c>
      <c r="H127">
        <v>2009</v>
      </c>
      <c r="I127">
        <v>1</v>
      </c>
      <c r="J127">
        <v>1</v>
      </c>
      <c r="K127" t="s">
        <v>92</v>
      </c>
      <c r="L127">
        <v>2009</v>
      </c>
      <c r="M127">
        <v>27</v>
      </c>
      <c r="N127">
        <v>9</v>
      </c>
      <c r="O127">
        <v>8475166</v>
      </c>
      <c r="P127" t="s">
        <v>1619</v>
      </c>
      <c r="Q127" t="s">
        <v>1620</v>
      </c>
      <c r="R127" t="s">
        <v>1621</v>
      </c>
      <c r="S127" t="s">
        <v>243</v>
      </c>
      <c r="T127" t="s">
        <v>716</v>
      </c>
      <c r="U127" t="s">
        <v>142</v>
      </c>
      <c r="V127">
        <v>82</v>
      </c>
      <c r="W127">
        <v>37</v>
      </c>
      <c r="X127">
        <v>47</v>
      </c>
      <c r="Y127">
        <v>28</v>
      </c>
      <c r="Z127">
        <v>84</v>
      </c>
      <c r="AA127">
        <v>2</v>
      </c>
      <c r="AB127">
        <v>1</v>
      </c>
      <c r="AC127" s="26">
        <v>1.024390243902439</v>
      </c>
      <c r="AD127" s="20">
        <v>8.9846678023850046</v>
      </c>
      <c r="AE127" s="20">
        <v>32.1</v>
      </c>
      <c r="AF127">
        <v>-12</v>
      </c>
      <c r="AG127">
        <v>-8.3000000000000007</v>
      </c>
      <c r="AH127">
        <v>26</v>
      </c>
      <c r="AI127">
        <v>1895</v>
      </c>
      <c r="AJ127">
        <v>98032</v>
      </c>
      <c r="AK127" s="20">
        <v>1633.8666666667</v>
      </c>
      <c r="AL127">
        <v>1633.8</v>
      </c>
      <c r="AM127">
        <v>1634</v>
      </c>
      <c r="AN127" s="26">
        <v>19.925203252032517</v>
      </c>
      <c r="AO127">
        <v>32.82</v>
      </c>
      <c r="AP127" s="41">
        <v>0.69421487603305787</v>
      </c>
      <c r="AQ127">
        <v>448</v>
      </c>
      <c r="AR127">
        <v>448</v>
      </c>
      <c r="AS127">
        <v>448</v>
      </c>
      <c r="AT127">
        <v>343</v>
      </c>
      <c r="AU127">
        <v>343</v>
      </c>
      <c r="AV127">
        <v>258</v>
      </c>
      <c r="AW127">
        <v>320</v>
      </c>
      <c r="AX127">
        <v>132</v>
      </c>
      <c r="AY127">
        <v>11</v>
      </c>
      <c r="AZ127">
        <v>29</v>
      </c>
      <c r="BA127" s="42">
        <v>40</v>
      </c>
      <c r="BB127">
        <v>33.590000000000003</v>
      </c>
      <c r="BC127">
        <v>23.782900000000001</v>
      </c>
      <c r="BD127" s="20">
        <v>368.5</v>
      </c>
      <c r="BE127" s="20">
        <v>816.5</v>
      </c>
      <c r="BF127" s="20">
        <v>29.985310319500552</v>
      </c>
      <c r="BG127">
        <v>736</v>
      </c>
      <c r="BH127">
        <v>473</v>
      </c>
      <c r="BI127">
        <v>572</v>
      </c>
      <c r="BJ127" s="41">
        <v>0.56269113149847094</v>
      </c>
      <c r="BK127">
        <v>30</v>
      </c>
      <c r="BL127">
        <v>30</v>
      </c>
      <c r="BM127">
        <v>62</v>
      </c>
      <c r="BN127" s="42">
        <v>-32</v>
      </c>
      <c r="BO127">
        <v>85</v>
      </c>
      <c r="BP127">
        <v>78</v>
      </c>
      <c r="BQ127">
        <v>49</v>
      </c>
      <c r="BR127">
        <v>34</v>
      </c>
      <c r="BS127" s="41">
        <v>2.5914634146341462E-2</v>
      </c>
      <c r="BT127">
        <v>913</v>
      </c>
      <c r="BU127">
        <v>813</v>
      </c>
      <c r="BV127" s="41">
        <v>0.52896871378910781</v>
      </c>
      <c r="BW127">
        <v>303</v>
      </c>
      <c r="BX127">
        <v>259</v>
      </c>
      <c r="BY127">
        <v>240</v>
      </c>
      <c r="BZ127">
        <v>218</v>
      </c>
      <c r="CA127">
        <v>370</v>
      </c>
      <c r="CB127">
        <v>336</v>
      </c>
      <c r="CC127">
        <v>291</v>
      </c>
      <c r="CD127">
        <v>275</v>
      </c>
      <c r="CE127">
        <v>310</v>
      </c>
      <c r="CF127">
        <v>287</v>
      </c>
      <c r="CG127">
        <v>502</v>
      </c>
      <c r="CH127">
        <v>437</v>
      </c>
      <c r="CI127">
        <v>2</v>
      </c>
      <c r="CJ127">
        <v>2</v>
      </c>
      <c r="CK127">
        <v>5</v>
      </c>
      <c r="CL127">
        <v>3</v>
      </c>
      <c r="CM127">
        <v>3</v>
      </c>
      <c r="CN127">
        <v>0</v>
      </c>
      <c r="CO127">
        <v>0</v>
      </c>
      <c r="CP127">
        <v>1</v>
      </c>
      <c r="CQ127">
        <v>1</v>
      </c>
      <c r="CR127">
        <v>2</v>
      </c>
      <c r="CS127">
        <v>2</v>
      </c>
      <c r="CT127">
        <v>7</v>
      </c>
      <c r="CU127">
        <v>0</v>
      </c>
      <c r="CV127">
        <v>24</v>
      </c>
      <c r="CW127">
        <v>1</v>
      </c>
      <c r="CX127">
        <v>4</v>
      </c>
      <c r="CY127">
        <v>9</v>
      </c>
      <c r="CZ127">
        <v>71</v>
      </c>
      <c r="DA127">
        <v>23</v>
      </c>
      <c r="DB127">
        <v>2</v>
      </c>
      <c r="DC127">
        <v>17</v>
      </c>
      <c r="DD127">
        <v>34</v>
      </c>
      <c r="DE127">
        <v>21</v>
      </c>
      <c r="DF127">
        <v>4</v>
      </c>
      <c r="DG127">
        <v>157</v>
      </c>
      <c r="DH127">
        <v>13</v>
      </c>
      <c r="DI127">
        <v>20</v>
      </c>
      <c r="DJ127">
        <v>13</v>
      </c>
      <c r="DK127">
        <v>13</v>
      </c>
      <c r="DL127">
        <v>0</v>
      </c>
      <c r="DM127">
        <v>20</v>
      </c>
      <c r="DN127">
        <v>20</v>
      </c>
      <c r="DO127">
        <v>0</v>
      </c>
      <c r="DP127" s="42">
        <v>7</v>
      </c>
      <c r="DQ127" s="20">
        <v>2.0099999999999998</v>
      </c>
      <c r="DR127">
        <v>13</v>
      </c>
      <c r="DS127">
        <v>0</v>
      </c>
      <c r="DT127">
        <v>0</v>
      </c>
      <c r="DU127">
        <v>0</v>
      </c>
      <c r="DV127">
        <v>0</v>
      </c>
      <c r="DW127">
        <v>1800</v>
      </c>
      <c r="DX127">
        <v>1627</v>
      </c>
      <c r="DY127">
        <v>1352</v>
      </c>
      <c r="DZ127">
        <v>1278</v>
      </c>
      <c r="EA127">
        <v>1002</v>
      </c>
      <c r="EB127">
        <v>958</v>
      </c>
      <c r="EC127">
        <v>110.93</v>
      </c>
      <c r="ED127">
        <v>93.8</v>
      </c>
      <c r="EE127">
        <v>121</v>
      </c>
      <c r="EF127">
        <v>113</v>
      </c>
      <c r="EG127" s="41">
        <v>0.12075848303393213</v>
      </c>
      <c r="EH127" s="43">
        <v>0.8820459290187892</v>
      </c>
      <c r="EI127" s="44">
        <v>1.0028044120527213</v>
      </c>
      <c r="EJ127">
        <v>1797</v>
      </c>
      <c r="EK127">
        <v>1625</v>
      </c>
      <c r="EL127">
        <v>1346</v>
      </c>
      <c r="EM127">
        <v>1276</v>
      </c>
      <c r="EN127">
        <v>996</v>
      </c>
      <c r="EO127">
        <v>955</v>
      </c>
      <c r="EP127">
        <v>121</v>
      </c>
      <c r="EQ127">
        <v>114</v>
      </c>
      <c r="ER127">
        <v>1054</v>
      </c>
      <c r="ES127">
        <v>932</v>
      </c>
      <c r="ET127">
        <v>431</v>
      </c>
      <c r="EU127">
        <v>356</v>
      </c>
      <c r="EV127">
        <v>77</v>
      </c>
      <c r="EW127">
        <v>62</v>
      </c>
      <c r="EX127">
        <v>94</v>
      </c>
      <c r="EY127">
        <v>112</v>
      </c>
      <c r="EZ127">
        <v>7.8</v>
      </c>
      <c r="FA127">
        <v>1</v>
      </c>
      <c r="FB127">
        <v>8.8000000000000007</v>
      </c>
      <c r="FC127" s="20">
        <v>76.45</v>
      </c>
      <c r="FD127" s="26">
        <v>0.93231707317073176</v>
      </c>
      <c r="FE127">
        <v>11.1713</v>
      </c>
      <c r="FF127">
        <v>1.61</v>
      </c>
      <c r="FG127">
        <v>7.0000000000000007E-2</v>
      </c>
      <c r="FH127">
        <v>1.69</v>
      </c>
      <c r="FI127">
        <v>5</v>
      </c>
      <c r="FJ127">
        <v>1</v>
      </c>
      <c r="FK127">
        <v>1</v>
      </c>
      <c r="FL127" s="42">
        <v>90</v>
      </c>
      <c r="FM127" s="20">
        <v>6.0769230769230766</v>
      </c>
      <c r="FN127" s="41">
        <v>0.1651785714</v>
      </c>
      <c r="FO127" s="20">
        <v>81.400000000000006</v>
      </c>
      <c r="FP127" s="20">
        <v>84.402000000000001</v>
      </c>
      <c r="FQ127" s="20">
        <v>125.85383767903049</v>
      </c>
      <c r="FU127" t="s">
        <v>1618</v>
      </c>
      <c r="FV127" t="s">
        <v>711</v>
      </c>
      <c r="FW127" s="45">
        <v>6000000</v>
      </c>
      <c r="FX127" s="45">
        <v>5500000</v>
      </c>
      <c r="FY127">
        <v>669</v>
      </c>
      <c r="FZ127">
        <v>272</v>
      </c>
      <c r="GA127">
        <v>349</v>
      </c>
      <c r="GB127">
        <v>621</v>
      </c>
      <c r="GC127">
        <v>-42</v>
      </c>
      <c r="GD127">
        <v>307</v>
      </c>
      <c r="GE127">
        <v>2110</v>
      </c>
      <c r="GF127">
        <v>13395</v>
      </c>
      <c r="GG127">
        <v>61.3</v>
      </c>
      <c r="GH127">
        <v>12.2</v>
      </c>
      <c r="GI127">
        <v>73.5</v>
      </c>
      <c r="GJ127" s="42">
        <v>81.400000000000006</v>
      </c>
    </row>
    <row r="128" spans="1:192" x14ac:dyDescent="0.45">
      <c r="A128" s="40">
        <v>29996</v>
      </c>
      <c r="B128" t="s">
        <v>1625</v>
      </c>
      <c r="D128" t="s">
        <v>169</v>
      </c>
      <c r="E128" t="s">
        <v>169</v>
      </c>
      <c r="F128">
        <v>73</v>
      </c>
      <c r="G128">
        <v>200</v>
      </c>
      <c r="H128">
        <v>2000</v>
      </c>
      <c r="I128">
        <v>1</v>
      </c>
      <c r="J128">
        <v>3</v>
      </c>
      <c r="K128" t="s">
        <v>92</v>
      </c>
      <c r="L128">
        <v>2000</v>
      </c>
      <c r="M128">
        <v>35</v>
      </c>
      <c r="N128">
        <v>17</v>
      </c>
      <c r="O128">
        <v>8468483</v>
      </c>
      <c r="P128" t="s">
        <v>1626</v>
      </c>
      <c r="Q128" t="s">
        <v>1627</v>
      </c>
      <c r="R128" t="s">
        <v>1628</v>
      </c>
      <c r="S128" t="s">
        <v>1629</v>
      </c>
      <c r="T128" t="s">
        <v>710</v>
      </c>
      <c r="U128" t="s">
        <v>1630</v>
      </c>
      <c r="V128">
        <v>46</v>
      </c>
      <c r="W128">
        <v>11</v>
      </c>
      <c r="X128">
        <v>10</v>
      </c>
      <c r="Y128">
        <v>10</v>
      </c>
      <c r="Z128">
        <v>21</v>
      </c>
      <c r="AA128">
        <v>0</v>
      </c>
      <c r="AB128">
        <v>0</v>
      </c>
      <c r="AC128" s="26">
        <v>0.45652173913043476</v>
      </c>
      <c r="AD128" s="20">
        <v>-15.930232558139537</v>
      </c>
      <c r="AE128" s="20">
        <v>8.452</v>
      </c>
      <c r="AF128">
        <v>2</v>
      </c>
      <c r="AG128">
        <v>-2.2999999999999998</v>
      </c>
      <c r="AH128">
        <v>24</v>
      </c>
      <c r="AI128">
        <v>870</v>
      </c>
      <c r="AJ128">
        <v>38566</v>
      </c>
      <c r="AK128" s="20">
        <v>642.76666666666995</v>
      </c>
      <c r="AL128">
        <v>642.77</v>
      </c>
      <c r="AM128">
        <v>643</v>
      </c>
      <c r="AN128" s="26">
        <v>13.973188405797101</v>
      </c>
      <c r="AO128">
        <v>23.35</v>
      </c>
      <c r="AP128" s="41">
        <v>0.6</v>
      </c>
      <c r="AQ128">
        <v>166</v>
      </c>
      <c r="AR128">
        <v>166</v>
      </c>
      <c r="AS128">
        <v>166</v>
      </c>
      <c r="AT128">
        <v>123</v>
      </c>
      <c r="AU128">
        <v>123</v>
      </c>
      <c r="AV128">
        <v>80</v>
      </c>
      <c r="AW128">
        <v>96</v>
      </c>
      <c r="AX128">
        <v>34</v>
      </c>
      <c r="AY128">
        <v>5</v>
      </c>
      <c r="AZ128">
        <v>10</v>
      </c>
      <c r="BA128" s="42">
        <v>15</v>
      </c>
      <c r="BB128">
        <v>9.2899999999999991</v>
      </c>
      <c r="BC128">
        <v>28.962499999999999</v>
      </c>
      <c r="BD128" s="20">
        <v>168.6</v>
      </c>
      <c r="BE128" s="20">
        <v>334.6</v>
      </c>
      <c r="BF128" s="20">
        <v>31.233567216889401</v>
      </c>
      <c r="BG128">
        <v>239</v>
      </c>
      <c r="BH128">
        <v>188</v>
      </c>
      <c r="BI128">
        <v>136</v>
      </c>
      <c r="BJ128" s="41">
        <v>0.63733333333333331</v>
      </c>
      <c r="BK128">
        <v>12</v>
      </c>
      <c r="BL128">
        <v>12</v>
      </c>
      <c r="BM128">
        <v>27</v>
      </c>
      <c r="BN128" s="42">
        <v>-15</v>
      </c>
      <c r="BO128">
        <v>43</v>
      </c>
      <c r="BP128">
        <v>20</v>
      </c>
      <c r="BQ128">
        <v>13</v>
      </c>
      <c r="BR128">
        <v>9</v>
      </c>
      <c r="BS128" s="41">
        <v>1.9823788546255508E-2</v>
      </c>
      <c r="BT128">
        <v>0</v>
      </c>
      <c r="BU128">
        <v>0</v>
      </c>
      <c r="BV128" s="41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2</v>
      </c>
      <c r="CR128">
        <v>0</v>
      </c>
      <c r="CS128">
        <v>3</v>
      </c>
      <c r="CT128">
        <v>2</v>
      </c>
      <c r="CU128">
        <v>0</v>
      </c>
      <c r="CV128">
        <v>4</v>
      </c>
      <c r="CW128">
        <v>0</v>
      </c>
      <c r="CX128">
        <v>3</v>
      </c>
      <c r="CY128">
        <v>8</v>
      </c>
      <c r="CZ128">
        <v>32</v>
      </c>
      <c r="DA128">
        <v>4</v>
      </c>
      <c r="DB128">
        <v>2</v>
      </c>
      <c r="DC128">
        <v>2</v>
      </c>
      <c r="DD128">
        <v>15</v>
      </c>
      <c r="DE128">
        <v>6</v>
      </c>
      <c r="DF128">
        <v>0</v>
      </c>
      <c r="DG128">
        <v>51</v>
      </c>
      <c r="DH128">
        <v>12</v>
      </c>
      <c r="DI128">
        <v>6</v>
      </c>
      <c r="DJ128">
        <v>13</v>
      </c>
      <c r="DK128">
        <v>13</v>
      </c>
      <c r="DL128">
        <v>0</v>
      </c>
      <c r="DM128">
        <v>6</v>
      </c>
      <c r="DN128">
        <v>6</v>
      </c>
      <c r="DO128">
        <v>0</v>
      </c>
      <c r="DP128" s="42">
        <v>-6</v>
      </c>
      <c r="DQ128" s="20">
        <v>-5.2610000000000001</v>
      </c>
      <c r="DR128">
        <v>12</v>
      </c>
      <c r="DS128">
        <v>0</v>
      </c>
      <c r="DT128">
        <v>0</v>
      </c>
      <c r="DU128">
        <v>0</v>
      </c>
      <c r="DV128">
        <v>0</v>
      </c>
      <c r="DW128">
        <v>665</v>
      </c>
      <c r="DX128">
        <v>569</v>
      </c>
      <c r="DY128">
        <v>472</v>
      </c>
      <c r="DZ128">
        <v>445</v>
      </c>
      <c r="EA128">
        <v>338</v>
      </c>
      <c r="EB128">
        <v>323</v>
      </c>
      <c r="EC128">
        <v>29.55</v>
      </c>
      <c r="ED128">
        <v>25.76</v>
      </c>
      <c r="EE128">
        <v>35</v>
      </c>
      <c r="EF128">
        <v>22</v>
      </c>
      <c r="EG128" s="41">
        <v>0.10355029585798817</v>
      </c>
      <c r="EH128" s="43">
        <v>0.93188854489164086</v>
      </c>
      <c r="EI128" s="44">
        <v>1.0354388407496291</v>
      </c>
      <c r="EJ128">
        <v>664</v>
      </c>
      <c r="EK128">
        <v>570</v>
      </c>
      <c r="EL128">
        <v>472</v>
      </c>
      <c r="EM128">
        <v>446</v>
      </c>
      <c r="EN128">
        <v>339</v>
      </c>
      <c r="EO128">
        <v>324</v>
      </c>
      <c r="EP128">
        <v>35</v>
      </c>
      <c r="EQ128">
        <v>22</v>
      </c>
      <c r="ER128">
        <v>327</v>
      </c>
      <c r="ES128">
        <v>260</v>
      </c>
      <c r="ET128">
        <v>117</v>
      </c>
      <c r="EU128">
        <v>98</v>
      </c>
      <c r="EV128">
        <v>17</v>
      </c>
      <c r="EW128">
        <v>12</v>
      </c>
      <c r="EX128">
        <v>44</v>
      </c>
      <c r="EY128">
        <v>25</v>
      </c>
      <c r="EZ128">
        <v>1.5</v>
      </c>
      <c r="FA128">
        <v>0.9</v>
      </c>
      <c r="FB128">
        <v>2.2999999999999998</v>
      </c>
      <c r="FC128" s="20">
        <v>19.55</v>
      </c>
      <c r="FD128" s="26">
        <v>0.42499999999999999</v>
      </c>
      <c r="FE128">
        <v>2.367</v>
      </c>
      <c r="FF128">
        <v>-0.08</v>
      </c>
      <c r="FG128">
        <v>-0.16</v>
      </c>
      <c r="FH128">
        <v>-0.24</v>
      </c>
      <c r="FI128">
        <v>1</v>
      </c>
      <c r="FJ128">
        <v>0</v>
      </c>
      <c r="FK128">
        <v>0</v>
      </c>
      <c r="FL128" s="42">
        <v>45</v>
      </c>
      <c r="FM128" s="20">
        <v>2.0833333333333335</v>
      </c>
      <c r="FN128" s="41">
        <v>0.17853724300000001</v>
      </c>
      <c r="FO128" s="20">
        <v>18.600000000000001</v>
      </c>
      <c r="FP128" s="20">
        <v>19.947800000000001</v>
      </c>
      <c r="FQ128" s="20">
        <v>115.18894783515098</v>
      </c>
      <c r="FR128">
        <v>9</v>
      </c>
      <c r="FS128" t="s">
        <v>1631</v>
      </c>
      <c r="FT128">
        <v>449</v>
      </c>
      <c r="FV128" t="s">
        <v>711</v>
      </c>
      <c r="FW128" s="45">
        <v>5075000</v>
      </c>
      <c r="FX128" s="45">
        <v>4875000</v>
      </c>
      <c r="FY128">
        <v>1035</v>
      </c>
      <c r="FZ128">
        <v>407</v>
      </c>
      <c r="GA128">
        <v>408</v>
      </c>
      <c r="GB128">
        <v>815</v>
      </c>
      <c r="GC128">
        <v>95</v>
      </c>
      <c r="GD128">
        <v>492</v>
      </c>
      <c r="GE128">
        <v>3207</v>
      </c>
      <c r="GF128">
        <v>18340</v>
      </c>
      <c r="GG128">
        <v>80.7</v>
      </c>
      <c r="GH128">
        <v>27.4</v>
      </c>
      <c r="GI128">
        <v>108.1</v>
      </c>
      <c r="GJ128" s="42">
        <v>18.600000000000001</v>
      </c>
    </row>
    <row r="129" spans="1:192" x14ac:dyDescent="0.45">
      <c r="A129" s="40">
        <v>33452</v>
      </c>
      <c r="B129" t="s">
        <v>1040</v>
      </c>
      <c r="C129" t="s">
        <v>163</v>
      </c>
      <c r="D129" t="s">
        <v>91</v>
      </c>
      <c r="E129" t="s">
        <v>91</v>
      </c>
      <c r="F129">
        <v>74</v>
      </c>
      <c r="G129">
        <v>212</v>
      </c>
      <c r="H129">
        <v>2009</v>
      </c>
      <c r="I129">
        <v>1</v>
      </c>
      <c r="J129">
        <v>4</v>
      </c>
      <c r="K129" t="s">
        <v>92</v>
      </c>
      <c r="L129">
        <v>2009</v>
      </c>
      <c r="M129">
        <v>26</v>
      </c>
      <c r="N129">
        <v>9</v>
      </c>
      <c r="O129">
        <v>8475169</v>
      </c>
      <c r="P129" t="s">
        <v>1632</v>
      </c>
      <c r="Q129" t="s">
        <v>1633</v>
      </c>
      <c r="R129" t="s">
        <v>1634</v>
      </c>
      <c r="S129" t="s">
        <v>1635</v>
      </c>
      <c r="T129" t="s">
        <v>725</v>
      </c>
      <c r="U129" t="s">
        <v>1636</v>
      </c>
      <c r="V129">
        <v>78</v>
      </c>
      <c r="W129">
        <v>29</v>
      </c>
      <c r="X129">
        <v>25</v>
      </c>
      <c r="Y129">
        <v>12</v>
      </c>
      <c r="Z129">
        <v>54</v>
      </c>
      <c r="AA129">
        <v>0</v>
      </c>
      <c r="AB129">
        <v>0</v>
      </c>
      <c r="AC129" s="26">
        <v>0.69230769230769229</v>
      </c>
      <c r="AD129" s="20">
        <v>6.8225806451612883</v>
      </c>
      <c r="AE129" s="20">
        <v>21.937999999999999</v>
      </c>
      <c r="AF129">
        <v>-9</v>
      </c>
      <c r="AG129">
        <v>10.3</v>
      </c>
      <c r="AH129">
        <v>82</v>
      </c>
      <c r="AI129">
        <v>1801</v>
      </c>
      <c r="AJ129">
        <v>91617</v>
      </c>
      <c r="AK129" s="20">
        <v>1526.95</v>
      </c>
      <c r="AL129">
        <v>1526.95</v>
      </c>
      <c r="AM129">
        <v>1527</v>
      </c>
      <c r="AN129" s="26">
        <v>19.576282051282053</v>
      </c>
      <c r="AO129">
        <v>32.36</v>
      </c>
      <c r="AP129" s="41">
        <v>0.71052631578947367</v>
      </c>
      <c r="AQ129">
        <v>491</v>
      </c>
      <c r="AR129">
        <v>491</v>
      </c>
      <c r="AS129">
        <v>492</v>
      </c>
      <c r="AT129">
        <v>398</v>
      </c>
      <c r="AU129">
        <v>399</v>
      </c>
      <c r="AV129">
        <v>308</v>
      </c>
      <c r="AW129">
        <v>286</v>
      </c>
      <c r="AX129">
        <v>156</v>
      </c>
      <c r="AY129">
        <v>9</v>
      </c>
      <c r="AZ129">
        <v>35</v>
      </c>
      <c r="BA129" s="42">
        <v>44</v>
      </c>
      <c r="BB129">
        <v>33.619999999999997</v>
      </c>
      <c r="BC129">
        <v>27.2468</v>
      </c>
      <c r="BD129" s="20">
        <v>262.10000000000002</v>
      </c>
      <c r="BE129" s="20">
        <v>753.1</v>
      </c>
      <c r="BF129" s="20">
        <v>29.592324568584434</v>
      </c>
      <c r="BG129">
        <v>693</v>
      </c>
      <c r="BH129">
        <v>530</v>
      </c>
      <c r="BI129">
        <v>391</v>
      </c>
      <c r="BJ129" s="41">
        <v>0.63929889298892983</v>
      </c>
      <c r="BK129">
        <v>159</v>
      </c>
      <c r="BL129">
        <v>159</v>
      </c>
      <c r="BM129">
        <v>100</v>
      </c>
      <c r="BN129" s="42">
        <v>59</v>
      </c>
      <c r="BO129">
        <v>91</v>
      </c>
      <c r="BP129">
        <v>50</v>
      </c>
      <c r="BQ129">
        <v>40</v>
      </c>
      <c r="BR129">
        <v>34</v>
      </c>
      <c r="BS129" s="41">
        <v>3.1746031746031744E-2</v>
      </c>
      <c r="BT129">
        <v>120</v>
      </c>
      <c r="BU129">
        <v>150</v>
      </c>
      <c r="BV129" s="41">
        <v>0.44444444444444442</v>
      </c>
      <c r="BW129">
        <v>7</v>
      </c>
      <c r="BX129">
        <v>16</v>
      </c>
      <c r="BY129">
        <v>27</v>
      </c>
      <c r="BZ129">
        <v>26</v>
      </c>
      <c r="CA129">
        <v>86</v>
      </c>
      <c r="CB129">
        <v>108</v>
      </c>
      <c r="CC129">
        <v>33</v>
      </c>
      <c r="CD129">
        <v>42</v>
      </c>
      <c r="CE129">
        <v>45</v>
      </c>
      <c r="CF129">
        <v>55</v>
      </c>
      <c r="CG129">
        <v>73</v>
      </c>
      <c r="CH129">
        <v>98</v>
      </c>
      <c r="CI129">
        <v>1</v>
      </c>
      <c r="CJ129">
        <v>0</v>
      </c>
      <c r="CK129">
        <v>5</v>
      </c>
      <c r="CL129">
        <v>2</v>
      </c>
      <c r="CM129">
        <v>1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2</v>
      </c>
      <c r="CT129">
        <v>3</v>
      </c>
      <c r="CU129">
        <v>3</v>
      </c>
      <c r="CV129">
        <v>15</v>
      </c>
      <c r="CW129">
        <v>3</v>
      </c>
      <c r="CX129">
        <v>3</v>
      </c>
      <c r="CY129">
        <v>5</v>
      </c>
      <c r="CZ129">
        <v>80</v>
      </c>
      <c r="DA129">
        <v>32</v>
      </c>
      <c r="DB129">
        <v>4</v>
      </c>
      <c r="DC129">
        <v>10</v>
      </c>
      <c r="DD129">
        <v>20</v>
      </c>
      <c r="DE129">
        <v>17</v>
      </c>
      <c r="DF129">
        <v>13</v>
      </c>
      <c r="DG129">
        <v>212</v>
      </c>
      <c r="DH129">
        <v>34</v>
      </c>
      <c r="DI129">
        <v>22</v>
      </c>
      <c r="DJ129">
        <v>33</v>
      </c>
      <c r="DK129">
        <v>32</v>
      </c>
      <c r="DL129">
        <v>1</v>
      </c>
      <c r="DM129">
        <v>23</v>
      </c>
      <c r="DN129">
        <v>22</v>
      </c>
      <c r="DO129">
        <v>1</v>
      </c>
      <c r="DP129" s="42">
        <v>-12</v>
      </c>
      <c r="DQ129" s="20">
        <v>-8.8520000000000003</v>
      </c>
      <c r="DR129">
        <v>31</v>
      </c>
      <c r="DS129">
        <v>2</v>
      </c>
      <c r="DT129">
        <v>0</v>
      </c>
      <c r="DU129">
        <v>1</v>
      </c>
      <c r="DV129">
        <v>0</v>
      </c>
      <c r="DW129">
        <v>1666</v>
      </c>
      <c r="DX129">
        <v>1369</v>
      </c>
      <c r="DY129">
        <v>1289</v>
      </c>
      <c r="DZ129">
        <v>1037</v>
      </c>
      <c r="EA129">
        <v>966</v>
      </c>
      <c r="EB129">
        <v>761</v>
      </c>
      <c r="EC129">
        <v>89.17</v>
      </c>
      <c r="ED129">
        <v>73.150000000000006</v>
      </c>
      <c r="EE129">
        <v>76</v>
      </c>
      <c r="EF129">
        <v>75</v>
      </c>
      <c r="EG129" s="41">
        <v>7.8674948240165632E-2</v>
      </c>
      <c r="EH129" s="43">
        <v>0.90144546649145862</v>
      </c>
      <c r="EI129" s="44">
        <v>0.98012041473162426</v>
      </c>
      <c r="EJ129">
        <v>1668</v>
      </c>
      <c r="EK129">
        <v>1361</v>
      </c>
      <c r="EL129">
        <v>1291</v>
      </c>
      <c r="EM129">
        <v>1032</v>
      </c>
      <c r="EN129">
        <v>968</v>
      </c>
      <c r="EO129">
        <v>755</v>
      </c>
      <c r="EP129">
        <v>76</v>
      </c>
      <c r="EQ129">
        <v>72</v>
      </c>
      <c r="ER129">
        <v>809</v>
      </c>
      <c r="ES129">
        <v>617</v>
      </c>
      <c r="ET129">
        <v>367</v>
      </c>
      <c r="EU129">
        <v>232</v>
      </c>
      <c r="EV129">
        <v>46</v>
      </c>
      <c r="EW129">
        <v>36</v>
      </c>
      <c r="EX129">
        <v>93</v>
      </c>
      <c r="EY129">
        <v>92</v>
      </c>
      <c r="EZ129">
        <v>4.3</v>
      </c>
      <c r="FA129">
        <v>1.8</v>
      </c>
      <c r="FB129">
        <v>6.1</v>
      </c>
      <c r="FC129" s="20">
        <v>61.12</v>
      </c>
      <c r="FD129" s="26">
        <v>0.78358974358974354</v>
      </c>
      <c r="FE129">
        <v>8.8344000000000005</v>
      </c>
      <c r="FF129">
        <v>0.73</v>
      </c>
      <c r="FG129">
        <v>-0.21</v>
      </c>
      <c r="FH129">
        <v>0.52</v>
      </c>
      <c r="FL129" s="42">
        <v>277</v>
      </c>
      <c r="FM129" s="20">
        <v>6.419354838709677</v>
      </c>
      <c r="FN129" s="41">
        <v>0.33344308</v>
      </c>
      <c r="FO129" s="20">
        <v>45.8</v>
      </c>
      <c r="FP129" s="20">
        <v>52.229599999999998</v>
      </c>
      <c r="FQ129" s="20">
        <v>119.25734306951766</v>
      </c>
      <c r="FR129">
        <v>2</v>
      </c>
      <c r="FS129" t="s">
        <v>1637</v>
      </c>
      <c r="FT129">
        <v>128</v>
      </c>
      <c r="FV129" t="s">
        <v>711</v>
      </c>
      <c r="FW129" s="45">
        <v>6000000</v>
      </c>
      <c r="FX129" s="45">
        <v>5250000</v>
      </c>
      <c r="FY129">
        <v>574</v>
      </c>
      <c r="FZ129">
        <v>186</v>
      </c>
      <c r="GA129">
        <v>168</v>
      </c>
      <c r="GB129">
        <v>354</v>
      </c>
      <c r="GC129">
        <v>-50</v>
      </c>
      <c r="GD129">
        <v>671</v>
      </c>
      <c r="GE129">
        <v>2052</v>
      </c>
      <c r="GF129">
        <v>10737</v>
      </c>
      <c r="GG129">
        <v>29.6</v>
      </c>
      <c r="GH129">
        <v>10.199999999999999</v>
      </c>
      <c r="GI129">
        <v>39.799999999999997</v>
      </c>
      <c r="GJ129" s="42">
        <v>45.8</v>
      </c>
    </row>
    <row r="130" spans="1:192" x14ac:dyDescent="0.45">
      <c r="A130" s="40">
        <v>33472</v>
      </c>
      <c r="B130" t="s">
        <v>310</v>
      </c>
      <c r="C130" t="s">
        <v>213</v>
      </c>
      <c r="D130" t="s">
        <v>91</v>
      </c>
      <c r="E130" t="s">
        <v>91</v>
      </c>
      <c r="F130">
        <v>73</v>
      </c>
      <c r="G130">
        <v>200</v>
      </c>
      <c r="H130">
        <v>2009</v>
      </c>
      <c r="I130">
        <v>1</v>
      </c>
      <c r="J130">
        <v>5</v>
      </c>
      <c r="K130" t="s">
        <v>92</v>
      </c>
      <c r="L130">
        <v>2009</v>
      </c>
      <c r="M130">
        <v>26</v>
      </c>
      <c r="N130">
        <v>9</v>
      </c>
      <c r="O130">
        <v>8475170</v>
      </c>
      <c r="P130" t="s">
        <v>1638</v>
      </c>
      <c r="Q130" t="s">
        <v>1639</v>
      </c>
      <c r="R130" t="s">
        <v>1640</v>
      </c>
      <c r="S130" t="s">
        <v>1641</v>
      </c>
      <c r="T130" t="s">
        <v>716</v>
      </c>
      <c r="U130" t="s">
        <v>95</v>
      </c>
      <c r="V130">
        <v>82</v>
      </c>
      <c r="W130">
        <v>28</v>
      </c>
      <c r="X130">
        <v>42</v>
      </c>
      <c r="Y130">
        <v>23</v>
      </c>
      <c r="Z130">
        <v>70</v>
      </c>
      <c r="AA130">
        <v>1</v>
      </c>
      <c r="AB130">
        <v>0</v>
      </c>
      <c r="AC130" s="26">
        <v>0.85365853658536583</v>
      </c>
      <c r="AD130" s="20">
        <v>23.034642032332563</v>
      </c>
      <c r="AE130" s="20">
        <v>26.100999999999999</v>
      </c>
      <c r="AF130">
        <v>10</v>
      </c>
      <c r="AG130">
        <v>8.6999999999999993</v>
      </c>
      <c r="AH130">
        <v>56</v>
      </c>
      <c r="AI130">
        <v>1952</v>
      </c>
      <c r="AJ130">
        <v>97049</v>
      </c>
      <c r="AK130" s="20">
        <v>1617.4833333332999</v>
      </c>
      <c r="AL130">
        <v>1617.48</v>
      </c>
      <c r="AM130">
        <v>1617</v>
      </c>
      <c r="AN130" s="26">
        <v>19.725406504065042</v>
      </c>
      <c r="AO130">
        <v>32.619999999999997</v>
      </c>
      <c r="AP130" s="41">
        <v>0.67307692307692313</v>
      </c>
      <c r="AQ130">
        <v>355</v>
      </c>
      <c r="AR130">
        <v>355</v>
      </c>
      <c r="AS130">
        <v>355</v>
      </c>
      <c r="AT130">
        <v>291</v>
      </c>
      <c r="AU130">
        <v>291</v>
      </c>
      <c r="AV130">
        <v>210</v>
      </c>
      <c r="AW130">
        <v>253</v>
      </c>
      <c r="AX130">
        <v>96</v>
      </c>
      <c r="AY130">
        <v>8</v>
      </c>
      <c r="AZ130">
        <v>21</v>
      </c>
      <c r="BA130" s="42">
        <v>29</v>
      </c>
      <c r="BB130">
        <v>25.31</v>
      </c>
      <c r="BC130">
        <v>27.561900000000001</v>
      </c>
      <c r="BD130" s="20">
        <v>393.7</v>
      </c>
      <c r="BE130" s="20">
        <v>748.7</v>
      </c>
      <c r="BF130" s="20">
        <v>27.772831812448995</v>
      </c>
      <c r="BG130">
        <v>794</v>
      </c>
      <c r="BH130">
        <v>525</v>
      </c>
      <c r="BI130">
        <v>340</v>
      </c>
      <c r="BJ130" s="41">
        <v>0.70017636684303353</v>
      </c>
      <c r="BK130">
        <v>154</v>
      </c>
      <c r="BL130">
        <v>154</v>
      </c>
      <c r="BM130">
        <v>102</v>
      </c>
      <c r="BN130" s="42">
        <v>52</v>
      </c>
      <c r="BO130">
        <v>81</v>
      </c>
      <c r="BP130">
        <v>42</v>
      </c>
      <c r="BQ130">
        <v>56</v>
      </c>
      <c r="BR130">
        <v>37</v>
      </c>
      <c r="BS130" s="41">
        <v>3.6597428288822946E-2</v>
      </c>
      <c r="BT130">
        <v>660</v>
      </c>
      <c r="BU130">
        <v>714</v>
      </c>
      <c r="BV130" s="41">
        <v>0.48034934497816595</v>
      </c>
      <c r="BW130">
        <v>143</v>
      </c>
      <c r="BX130">
        <v>153</v>
      </c>
      <c r="BY130">
        <v>224</v>
      </c>
      <c r="BZ130">
        <v>257</v>
      </c>
      <c r="CA130">
        <v>293</v>
      </c>
      <c r="CB130">
        <v>304</v>
      </c>
      <c r="CC130">
        <v>200</v>
      </c>
      <c r="CD130">
        <v>222</v>
      </c>
      <c r="CE130">
        <v>220</v>
      </c>
      <c r="CF130">
        <v>230</v>
      </c>
      <c r="CG130">
        <v>396</v>
      </c>
      <c r="CH130">
        <v>429</v>
      </c>
      <c r="CI130">
        <v>1</v>
      </c>
      <c r="CJ130">
        <v>2</v>
      </c>
      <c r="CK130">
        <v>4</v>
      </c>
      <c r="CL130">
        <v>8</v>
      </c>
      <c r="CM130">
        <v>2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3</v>
      </c>
      <c r="CT130">
        <v>2</v>
      </c>
      <c r="CU130">
        <v>0</v>
      </c>
      <c r="CV130">
        <v>21</v>
      </c>
      <c r="CW130">
        <v>0</v>
      </c>
      <c r="CX130">
        <v>5</v>
      </c>
      <c r="CY130">
        <v>11</v>
      </c>
      <c r="CZ130">
        <v>65</v>
      </c>
      <c r="DA130">
        <v>16</v>
      </c>
      <c r="DB130">
        <v>2</v>
      </c>
      <c r="DC130">
        <v>15</v>
      </c>
      <c r="DD130">
        <v>21</v>
      </c>
      <c r="DE130">
        <v>27</v>
      </c>
      <c r="DF130">
        <v>2</v>
      </c>
      <c r="DG130">
        <v>127</v>
      </c>
      <c r="DH130">
        <v>21</v>
      </c>
      <c r="DI130">
        <v>20</v>
      </c>
      <c r="DJ130">
        <v>21</v>
      </c>
      <c r="DK130">
        <v>20</v>
      </c>
      <c r="DL130">
        <v>1</v>
      </c>
      <c r="DM130">
        <v>21</v>
      </c>
      <c r="DN130">
        <v>20</v>
      </c>
      <c r="DO130">
        <v>1</v>
      </c>
      <c r="DP130" s="42">
        <v>-1</v>
      </c>
      <c r="DQ130" s="20">
        <v>-2.5910000000000002</v>
      </c>
      <c r="DR130">
        <v>18</v>
      </c>
      <c r="DS130">
        <v>2</v>
      </c>
      <c r="DT130">
        <v>0</v>
      </c>
      <c r="DU130">
        <v>1</v>
      </c>
      <c r="DV130">
        <v>0</v>
      </c>
      <c r="DW130">
        <v>1907</v>
      </c>
      <c r="DX130">
        <v>1327</v>
      </c>
      <c r="DY130">
        <v>1425</v>
      </c>
      <c r="DZ130">
        <v>974</v>
      </c>
      <c r="EA130">
        <v>1029</v>
      </c>
      <c r="EB130">
        <v>718</v>
      </c>
      <c r="EC130">
        <v>92.44</v>
      </c>
      <c r="ED130">
        <v>67.2</v>
      </c>
      <c r="EE130">
        <v>104</v>
      </c>
      <c r="EF130">
        <v>67</v>
      </c>
      <c r="EG130" s="41">
        <v>0.1010689990281827</v>
      </c>
      <c r="EH130" s="43">
        <v>0.90668523676880219</v>
      </c>
      <c r="EI130" s="44">
        <v>1.0077542357969849</v>
      </c>
      <c r="EJ130">
        <v>1907</v>
      </c>
      <c r="EK130">
        <v>1325</v>
      </c>
      <c r="EL130">
        <v>1425</v>
      </c>
      <c r="EM130">
        <v>972</v>
      </c>
      <c r="EN130">
        <v>1029</v>
      </c>
      <c r="EO130">
        <v>716</v>
      </c>
      <c r="EP130">
        <v>104</v>
      </c>
      <c r="EQ130">
        <v>67</v>
      </c>
      <c r="ER130">
        <v>1032</v>
      </c>
      <c r="ES130">
        <v>662</v>
      </c>
      <c r="ET130">
        <v>325</v>
      </c>
      <c r="EU130">
        <v>250</v>
      </c>
      <c r="EV130">
        <v>47</v>
      </c>
      <c r="EW130">
        <v>33</v>
      </c>
      <c r="EX130">
        <v>86</v>
      </c>
      <c r="EY130">
        <v>100</v>
      </c>
      <c r="EZ130">
        <v>5.4</v>
      </c>
      <c r="FA130">
        <v>2.5</v>
      </c>
      <c r="FB130">
        <v>7.9</v>
      </c>
      <c r="FC130" s="20">
        <v>77.92</v>
      </c>
      <c r="FD130" s="26">
        <v>0.95024390243902446</v>
      </c>
      <c r="FE130">
        <v>11.3399</v>
      </c>
      <c r="FF130">
        <v>0.76</v>
      </c>
      <c r="FG130">
        <v>0</v>
      </c>
      <c r="FH130">
        <v>0.76</v>
      </c>
      <c r="FI130">
        <v>3</v>
      </c>
      <c r="FJ130">
        <v>3</v>
      </c>
      <c r="FK130">
        <v>3</v>
      </c>
      <c r="FL130" s="42">
        <v>249</v>
      </c>
      <c r="FM130" s="20">
        <v>11.666666666666666</v>
      </c>
      <c r="FN130" s="41">
        <v>0.14358974360000001</v>
      </c>
      <c r="FO130" s="20">
        <v>64.400000000000006</v>
      </c>
      <c r="FP130" s="20">
        <v>69.481800000000007</v>
      </c>
      <c r="FQ130" s="20">
        <v>119.96438904963277</v>
      </c>
      <c r="FV130" t="s">
        <v>711</v>
      </c>
      <c r="FW130" s="45">
        <v>5000000</v>
      </c>
      <c r="FX130" s="45">
        <v>5125000</v>
      </c>
      <c r="FY130">
        <v>515</v>
      </c>
      <c r="FZ130">
        <v>137</v>
      </c>
      <c r="GA130">
        <v>181</v>
      </c>
      <c r="GB130">
        <v>318</v>
      </c>
      <c r="GC130">
        <v>-22</v>
      </c>
      <c r="GD130">
        <v>273</v>
      </c>
      <c r="GE130">
        <v>1087</v>
      </c>
      <c r="GF130">
        <v>8663</v>
      </c>
      <c r="GG130">
        <v>25.5</v>
      </c>
      <c r="GH130">
        <v>9</v>
      </c>
      <c r="GI130">
        <v>34.5</v>
      </c>
      <c r="GJ130" s="42">
        <v>64.400000000000006</v>
      </c>
    </row>
    <row r="131" spans="1:192" x14ac:dyDescent="0.45">
      <c r="A131" s="40">
        <v>32664</v>
      </c>
      <c r="B131" t="s">
        <v>1642</v>
      </c>
      <c r="C131" t="s">
        <v>442</v>
      </c>
      <c r="D131" t="s">
        <v>107</v>
      </c>
      <c r="E131" t="s">
        <v>107</v>
      </c>
      <c r="F131">
        <v>68</v>
      </c>
      <c r="G131">
        <v>179</v>
      </c>
      <c r="H131">
        <v>2008</v>
      </c>
      <c r="I131">
        <v>6</v>
      </c>
      <c r="J131">
        <v>157</v>
      </c>
      <c r="K131" t="s">
        <v>202</v>
      </c>
      <c r="L131">
        <v>2011</v>
      </c>
      <c r="M131">
        <v>28</v>
      </c>
      <c r="N131">
        <v>7</v>
      </c>
      <c r="O131">
        <v>8474715</v>
      </c>
      <c r="P131" t="s">
        <v>1643</v>
      </c>
      <c r="Q131" t="s">
        <v>1644</v>
      </c>
      <c r="R131" t="s">
        <v>1645</v>
      </c>
      <c r="S131" t="s">
        <v>490</v>
      </c>
      <c r="T131" t="s">
        <v>710</v>
      </c>
      <c r="U131" t="s">
        <v>159</v>
      </c>
      <c r="V131">
        <v>65</v>
      </c>
      <c r="W131">
        <v>24</v>
      </c>
      <c r="X131">
        <v>22</v>
      </c>
      <c r="Y131">
        <v>16</v>
      </c>
      <c r="Z131">
        <v>46</v>
      </c>
      <c r="AA131">
        <v>4</v>
      </c>
      <c r="AB131">
        <v>36</v>
      </c>
      <c r="AC131" s="26">
        <v>0.70769230769230773</v>
      </c>
      <c r="AD131" s="20">
        <v>7.3743455497382229</v>
      </c>
      <c r="AE131" s="20">
        <v>18.707999999999998</v>
      </c>
      <c r="AF131">
        <v>19</v>
      </c>
      <c r="AG131">
        <v>4.3</v>
      </c>
      <c r="AH131">
        <v>14</v>
      </c>
      <c r="AI131">
        <v>1542</v>
      </c>
      <c r="AJ131">
        <v>73716</v>
      </c>
      <c r="AK131" s="20">
        <v>1228.5999999999999</v>
      </c>
      <c r="AL131">
        <v>1228.57</v>
      </c>
      <c r="AM131">
        <v>1229</v>
      </c>
      <c r="AN131" s="26">
        <v>18.901538461538461</v>
      </c>
      <c r="AO131">
        <v>31.23</v>
      </c>
      <c r="AP131" s="41">
        <v>0.57499999999999996</v>
      </c>
      <c r="AQ131">
        <v>380</v>
      </c>
      <c r="AR131">
        <v>380</v>
      </c>
      <c r="AS131">
        <v>380</v>
      </c>
      <c r="AT131">
        <v>303</v>
      </c>
      <c r="AU131">
        <v>303</v>
      </c>
      <c r="AV131">
        <v>231</v>
      </c>
      <c r="AW131">
        <v>240</v>
      </c>
      <c r="AX131">
        <v>110</v>
      </c>
      <c r="AY131">
        <v>9</v>
      </c>
      <c r="AZ131">
        <v>34</v>
      </c>
      <c r="BA131" s="42">
        <v>43</v>
      </c>
      <c r="BB131">
        <v>29.16</v>
      </c>
      <c r="BC131">
        <v>28.155799999999999</v>
      </c>
      <c r="BD131" s="20">
        <v>292.39999999999998</v>
      </c>
      <c r="BE131" s="20">
        <v>672.4</v>
      </c>
      <c r="BF131" s="20">
        <v>32.838177718811302</v>
      </c>
      <c r="BG131">
        <v>529</v>
      </c>
      <c r="BH131">
        <v>412</v>
      </c>
      <c r="BI131">
        <v>404</v>
      </c>
      <c r="BJ131" s="41">
        <v>0.56698821007502676</v>
      </c>
      <c r="BK131">
        <v>32</v>
      </c>
      <c r="BL131">
        <v>32</v>
      </c>
      <c r="BM131">
        <v>20</v>
      </c>
      <c r="BN131" s="42">
        <v>12</v>
      </c>
      <c r="BO131">
        <v>72</v>
      </c>
      <c r="BP131">
        <v>19</v>
      </c>
      <c r="BQ131">
        <v>31</v>
      </c>
      <c r="BR131">
        <v>29</v>
      </c>
      <c r="BS131" s="41">
        <v>3.3410138248847927E-2</v>
      </c>
      <c r="BT131">
        <v>21</v>
      </c>
      <c r="BU131">
        <v>44</v>
      </c>
      <c r="BV131" s="41">
        <v>0.32307692307692309</v>
      </c>
      <c r="BW131">
        <v>8</v>
      </c>
      <c r="BX131">
        <v>8</v>
      </c>
      <c r="BY131">
        <v>4</v>
      </c>
      <c r="BZ131">
        <v>7</v>
      </c>
      <c r="CA131">
        <v>9</v>
      </c>
      <c r="CB131">
        <v>29</v>
      </c>
      <c r="CC131">
        <v>6</v>
      </c>
      <c r="CD131">
        <v>13</v>
      </c>
      <c r="CE131">
        <v>4</v>
      </c>
      <c r="CF131">
        <v>12</v>
      </c>
      <c r="CG131">
        <v>15</v>
      </c>
      <c r="CH131">
        <v>31</v>
      </c>
      <c r="CI131">
        <v>1</v>
      </c>
      <c r="CJ131">
        <v>1</v>
      </c>
      <c r="CK131">
        <v>3</v>
      </c>
      <c r="CL131">
        <v>5</v>
      </c>
      <c r="CM131">
        <v>2</v>
      </c>
      <c r="CN131">
        <v>0</v>
      </c>
      <c r="CO131">
        <v>0</v>
      </c>
      <c r="CP131">
        <v>2</v>
      </c>
      <c r="CQ131">
        <v>2</v>
      </c>
      <c r="CR131">
        <v>1</v>
      </c>
      <c r="CS131">
        <v>4</v>
      </c>
      <c r="CT131">
        <v>2</v>
      </c>
      <c r="CU131">
        <v>0</v>
      </c>
      <c r="CV131">
        <v>13</v>
      </c>
      <c r="CW131">
        <v>2</v>
      </c>
      <c r="CX131">
        <v>4</v>
      </c>
      <c r="CY131">
        <v>5</v>
      </c>
      <c r="CZ131">
        <v>61</v>
      </c>
      <c r="DA131">
        <v>22</v>
      </c>
      <c r="DB131">
        <v>5</v>
      </c>
      <c r="DC131">
        <v>26</v>
      </c>
      <c r="DD131">
        <v>57</v>
      </c>
      <c r="DE131">
        <v>16</v>
      </c>
      <c r="DF131">
        <v>6</v>
      </c>
      <c r="DG131">
        <v>99</v>
      </c>
      <c r="DH131">
        <v>7</v>
      </c>
      <c r="DI131">
        <v>9</v>
      </c>
      <c r="DJ131">
        <v>6</v>
      </c>
      <c r="DK131">
        <v>6</v>
      </c>
      <c r="DL131">
        <v>0</v>
      </c>
      <c r="DM131">
        <v>9</v>
      </c>
      <c r="DN131">
        <v>9</v>
      </c>
      <c r="DO131">
        <v>0</v>
      </c>
      <c r="DP131" s="42">
        <v>2</v>
      </c>
      <c r="DQ131" s="20">
        <v>4.2119999999999997</v>
      </c>
      <c r="DR131">
        <v>7</v>
      </c>
      <c r="DS131">
        <v>0</v>
      </c>
      <c r="DT131">
        <v>0</v>
      </c>
      <c r="DU131">
        <v>0</v>
      </c>
      <c r="DV131">
        <v>0</v>
      </c>
      <c r="DW131">
        <v>1357</v>
      </c>
      <c r="DX131">
        <v>1123</v>
      </c>
      <c r="DY131">
        <v>1036</v>
      </c>
      <c r="DZ131">
        <v>839</v>
      </c>
      <c r="EA131">
        <v>760</v>
      </c>
      <c r="EB131">
        <v>622</v>
      </c>
      <c r="EC131">
        <v>77.510000000000005</v>
      </c>
      <c r="ED131">
        <v>68.22</v>
      </c>
      <c r="EE131">
        <v>80</v>
      </c>
      <c r="EF131">
        <v>55</v>
      </c>
      <c r="EG131" s="41">
        <v>0.10526315789473684</v>
      </c>
      <c r="EH131" s="43">
        <v>0.91157556270096463</v>
      </c>
      <c r="EI131" s="44">
        <v>1.0168387205957015</v>
      </c>
      <c r="EJ131">
        <v>1353</v>
      </c>
      <c r="EK131">
        <v>1122</v>
      </c>
      <c r="EL131">
        <v>1033</v>
      </c>
      <c r="EM131">
        <v>840</v>
      </c>
      <c r="EN131">
        <v>757</v>
      </c>
      <c r="EO131">
        <v>621</v>
      </c>
      <c r="EP131">
        <v>80</v>
      </c>
      <c r="EQ131">
        <v>55</v>
      </c>
      <c r="ER131">
        <v>694</v>
      </c>
      <c r="ES131">
        <v>569</v>
      </c>
      <c r="ET131">
        <v>251</v>
      </c>
      <c r="EU131">
        <v>226</v>
      </c>
      <c r="EV131">
        <v>36</v>
      </c>
      <c r="EW131">
        <v>28</v>
      </c>
      <c r="EX131">
        <v>60</v>
      </c>
      <c r="EY131">
        <v>60</v>
      </c>
      <c r="EZ131">
        <v>3.9</v>
      </c>
      <c r="FA131">
        <v>2.1</v>
      </c>
      <c r="FB131">
        <v>5.9</v>
      </c>
      <c r="FC131" s="20">
        <v>58.15</v>
      </c>
      <c r="FD131" s="26">
        <v>0.89461538461538459</v>
      </c>
      <c r="FE131">
        <v>7.3769999999999998</v>
      </c>
      <c r="FF131">
        <v>1.6800000000000002</v>
      </c>
      <c r="FG131">
        <v>-0.11</v>
      </c>
      <c r="FH131">
        <v>1.56</v>
      </c>
      <c r="FI131">
        <v>5</v>
      </c>
      <c r="FJ131">
        <v>2</v>
      </c>
      <c r="FK131">
        <v>1</v>
      </c>
      <c r="FL131" s="42">
        <v>75</v>
      </c>
      <c r="FM131" s="20">
        <v>9</v>
      </c>
      <c r="FN131" s="41">
        <v>0.14281567489999999</v>
      </c>
      <c r="FO131" s="20">
        <v>44.6</v>
      </c>
      <c r="FP131" s="20">
        <v>46.842399999999998</v>
      </c>
      <c r="FQ131" s="20">
        <v>121.11641990281383</v>
      </c>
      <c r="FR131">
        <v>4</v>
      </c>
      <c r="FS131" t="s">
        <v>111</v>
      </c>
      <c r="FT131">
        <v>195</v>
      </c>
      <c r="FU131" t="s">
        <v>702</v>
      </c>
      <c r="FV131" t="s">
        <v>711</v>
      </c>
      <c r="FW131" s="45">
        <v>4500000</v>
      </c>
      <c r="FX131" s="45">
        <v>3500000</v>
      </c>
      <c r="FY131">
        <v>447</v>
      </c>
      <c r="FZ131">
        <v>145</v>
      </c>
      <c r="GA131">
        <v>128</v>
      </c>
      <c r="GB131">
        <v>273</v>
      </c>
      <c r="GC131">
        <v>28</v>
      </c>
      <c r="GD131">
        <v>116</v>
      </c>
      <c r="GE131">
        <v>1282</v>
      </c>
      <c r="GF131">
        <v>7687</v>
      </c>
      <c r="GG131">
        <v>25.1</v>
      </c>
      <c r="GH131">
        <v>9.3000000000000007</v>
      </c>
      <c r="GI131">
        <v>34.4</v>
      </c>
      <c r="GJ131" s="42">
        <v>44.6</v>
      </c>
    </row>
    <row r="132" spans="1:192" x14ac:dyDescent="0.45">
      <c r="A132" s="40">
        <v>33340</v>
      </c>
      <c r="B132" t="s">
        <v>1651</v>
      </c>
      <c r="D132" t="s">
        <v>223</v>
      </c>
      <c r="E132" t="s">
        <v>223</v>
      </c>
      <c r="F132">
        <v>75</v>
      </c>
      <c r="G132">
        <v>206</v>
      </c>
      <c r="H132">
        <v>2009</v>
      </c>
      <c r="I132">
        <v>1</v>
      </c>
      <c r="J132">
        <v>10</v>
      </c>
      <c r="K132" t="s">
        <v>92</v>
      </c>
      <c r="L132">
        <v>2010</v>
      </c>
      <c r="M132">
        <v>26</v>
      </c>
      <c r="N132">
        <v>8</v>
      </c>
      <c r="O132">
        <v>8475175</v>
      </c>
      <c r="P132" t="s">
        <v>1652</v>
      </c>
      <c r="Q132" t="s">
        <v>1653</v>
      </c>
      <c r="R132" t="s">
        <v>1654</v>
      </c>
      <c r="S132" t="s">
        <v>277</v>
      </c>
      <c r="T132" t="s">
        <v>725</v>
      </c>
      <c r="U132" t="s">
        <v>1655</v>
      </c>
      <c r="V132">
        <v>79</v>
      </c>
      <c r="W132">
        <v>8</v>
      </c>
      <c r="X132">
        <v>4</v>
      </c>
      <c r="Y132">
        <v>2</v>
      </c>
      <c r="Z132">
        <v>12</v>
      </c>
      <c r="AA132">
        <v>0</v>
      </c>
      <c r="AB132">
        <v>0</v>
      </c>
      <c r="AC132" s="26">
        <v>0.15189873417721519</v>
      </c>
      <c r="AD132" s="20">
        <v>-11.853896103896105</v>
      </c>
      <c r="AE132" s="20">
        <v>5.165</v>
      </c>
      <c r="AF132">
        <v>-11</v>
      </c>
      <c r="AG132">
        <v>-1.6</v>
      </c>
      <c r="AH132">
        <v>12</v>
      </c>
      <c r="AI132">
        <v>1412</v>
      </c>
      <c r="AJ132">
        <v>59015</v>
      </c>
      <c r="AK132" s="20">
        <v>983.58333333332996</v>
      </c>
      <c r="AL132">
        <v>983.58</v>
      </c>
      <c r="AM132">
        <v>984</v>
      </c>
      <c r="AN132" s="26">
        <v>12.450421940928271</v>
      </c>
      <c r="AO132">
        <v>20.91</v>
      </c>
      <c r="AP132" s="41">
        <v>0.6</v>
      </c>
      <c r="AQ132">
        <v>175</v>
      </c>
      <c r="AR132">
        <v>175</v>
      </c>
      <c r="AS132">
        <v>175</v>
      </c>
      <c r="AT132">
        <v>146</v>
      </c>
      <c r="AU132">
        <v>146</v>
      </c>
      <c r="AV132">
        <v>126</v>
      </c>
      <c r="AW132">
        <v>91</v>
      </c>
      <c r="AX132">
        <v>54</v>
      </c>
      <c r="AY132">
        <v>8</v>
      </c>
      <c r="AZ132">
        <v>10</v>
      </c>
      <c r="BA132" s="42">
        <v>18</v>
      </c>
      <c r="BB132">
        <v>10.71</v>
      </c>
      <c r="BC132">
        <v>29.071400000000001</v>
      </c>
      <c r="BD132" s="20">
        <v>81.7</v>
      </c>
      <c r="BE132" s="20">
        <v>256.7</v>
      </c>
      <c r="BF132" s="20">
        <v>15.659122796315501</v>
      </c>
      <c r="BG132">
        <v>201</v>
      </c>
      <c r="BH132">
        <v>327</v>
      </c>
      <c r="BI132">
        <v>376</v>
      </c>
      <c r="BJ132" s="41">
        <v>0.34835355285961872</v>
      </c>
      <c r="BK132">
        <v>104</v>
      </c>
      <c r="BL132">
        <v>104</v>
      </c>
      <c r="BM132">
        <v>83</v>
      </c>
      <c r="BN132" s="42">
        <v>21</v>
      </c>
      <c r="BO132">
        <v>20</v>
      </c>
      <c r="BP132">
        <v>12</v>
      </c>
      <c r="BQ132">
        <v>25</v>
      </c>
      <c r="BR132">
        <v>42</v>
      </c>
      <c r="BS132" s="41">
        <v>5.0420168067226892E-2</v>
      </c>
      <c r="BT132">
        <v>2</v>
      </c>
      <c r="BU132">
        <v>6</v>
      </c>
      <c r="BV132" s="41">
        <v>0.25</v>
      </c>
      <c r="BW132">
        <v>1</v>
      </c>
      <c r="BX132">
        <v>2</v>
      </c>
      <c r="BY132">
        <v>1</v>
      </c>
      <c r="BZ132">
        <v>0</v>
      </c>
      <c r="CA132">
        <v>0</v>
      </c>
      <c r="CB132">
        <v>4</v>
      </c>
      <c r="CC132">
        <v>0</v>
      </c>
      <c r="CD132">
        <v>5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19</v>
      </c>
      <c r="DA132">
        <v>26</v>
      </c>
      <c r="DB132">
        <v>4</v>
      </c>
      <c r="DC132">
        <v>7</v>
      </c>
      <c r="DD132">
        <v>10</v>
      </c>
      <c r="DE132">
        <v>12</v>
      </c>
      <c r="DF132">
        <v>2</v>
      </c>
      <c r="DG132">
        <v>65</v>
      </c>
      <c r="DH132">
        <v>6</v>
      </c>
      <c r="DI132">
        <v>3</v>
      </c>
      <c r="DJ132">
        <v>5</v>
      </c>
      <c r="DK132">
        <v>5</v>
      </c>
      <c r="DL132">
        <v>0</v>
      </c>
      <c r="DM132">
        <v>3</v>
      </c>
      <c r="DN132">
        <v>3</v>
      </c>
      <c r="DO132">
        <v>0</v>
      </c>
      <c r="DP132" s="42">
        <v>-3</v>
      </c>
      <c r="DQ132" s="20">
        <v>-1.4889999999999999</v>
      </c>
      <c r="DR132">
        <v>6</v>
      </c>
      <c r="DS132">
        <v>0</v>
      </c>
      <c r="DT132">
        <v>0</v>
      </c>
      <c r="DU132">
        <v>0</v>
      </c>
      <c r="DV132">
        <v>0</v>
      </c>
      <c r="DW132">
        <v>817</v>
      </c>
      <c r="DX132">
        <v>1094</v>
      </c>
      <c r="DY132">
        <v>629</v>
      </c>
      <c r="DZ132">
        <v>791</v>
      </c>
      <c r="EA132">
        <v>465</v>
      </c>
      <c r="EB132">
        <v>564</v>
      </c>
      <c r="EC132">
        <v>34.58</v>
      </c>
      <c r="ED132">
        <v>43.93</v>
      </c>
      <c r="EE132">
        <v>20</v>
      </c>
      <c r="EF132">
        <v>41</v>
      </c>
      <c r="EG132" s="41">
        <v>4.3010752688172046E-2</v>
      </c>
      <c r="EH132" s="43">
        <v>0.92730496453900713</v>
      </c>
      <c r="EI132" s="44">
        <v>0.97031571722717913</v>
      </c>
      <c r="EJ132">
        <v>814</v>
      </c>
      <c r="EK132">
        <v>1095</v>
      </c>
      <c r="EL132">
        <v>627</v>
      </c>
      <c r="EM132">
        <v>792</v>
      </c>
      <c r="EN132">
        <v>464</v>
      </c>
      <c r="EO132">
        <v>565</v>
      </c>
      <c r="EP132">
        <v>20</v>
      </c>
      <c r="EQ132">
        <v>41</v>
      </c>
      <c r="ER132">
        <v>359</v>
      </c>
      <c r="ES132">
        <v>523</v>
      </c>
      <c r="ET132">
        <v>152</v>
      </c>
      <c r="EU132">
        <v>181</v>
      </c>
      <c r="EV132">
        <v>13</v>
      </c>
      <c r="EW132">
        <v>23</v>
      </c>
      <c r="EX132">
        <v>55</v>
      </c>
      <c r="EY132">
        <v>60</v>
      </c>
      <c r="EZ132">
        <v>-0.7</v>
      </c>
      <c r="FA132">
        <v>0.8</v>
      </c>
      <c r="FB132">
        <v>0</v>
      </c>
      <c r="FC132" s="20">
        <v>11.71</v>
      </c>
      <c r="FD132" s="26">
        <v>0.14822784810126582</v>
      </c>
      <c r="FE132">
        <v>1.2131000000000001</v>
      </c>
      <c r="FF132">
        <v>0.15</v>
      </c>
      <c r="FG132">
        <v>0.30000000000000004</v>
      </c>
      <c r="FH132">
        <v>0.46</v>
      </c>
      <c r="FL132" s="42">
        <v>158</v>
      </c>
      <c r="FM132" s="20">
        <v>21.5</v>
      </c>
      <c r="FN132" s="41">
        <v>8.2861463300000007E-2</v>
      </c>
      <c r="FO132" s="20">
        <v>10.8</v>
      </c>
      <c r="FP132" s="20">
        <v>11.702199999999999</v>
      </c>
      <c r="FQ132" s="20">
        <v>116.57414750198255</v>
      </c>
      <c r="FR132">
        <v>4</v>
      </c>
      <c r="FS132" t="s">
        <v>995</v>
      </c>
      <c r="FT132">
        <v>195</v>
      </c>
      <c r="FV132" t="s">
        <v>711</v>
      </c>
      <c r="FW132" s="45">
        <v>800000</v>
      </c>
      <c r="FX132" s="45">
        <v>800000</v>
      </c>
      <c r="FY132">
        <v>387</v>
      </c>
      <c r="FZ132">
        <v>51</v>
      </c>
      <c r="GA132">
        <v>54</v>
      </c>
      <c r="GB132">
        <v>105</v>
      </c>
      <c r="GC132">
        <v>-40</v>
      </c>
      <c r="GD132">
        <v>72</v>
      </c>
      <c r="GE132">
        <v>668</v>
      </c>
      <c r="GF132">
        <v>5016</v>
      </c>
      <c r="GG132">
        <v>2.9</v>
      </c>
      <c r="GH132">
        <v>4.2</v>
      </c>
      <c r="GI132">
        <v>7.1</v>
      </c>
      <c r="GJ132" s="42">
        <v>10.8</v>
      </c>
    </row>
    <row r="133" spans="1:192" x14ac:dyDescent="0.45">
      <c r="A133" s="40">
        <v>33262</v>
      </c>
      <c r="B133" t="s">
        <v>864</v>
      </c>
      <c r="C133" t="s">
        <v>145</v>
      </c>
      <c r="D133" t="s">
        <v>91</v>
      </c>
      <c r="E133" t="s">
        <v>91</v>
      </c>
      <c r="F133">
        <v>75</v>
      </c>
      <c r="G133">
        <v>209</v>
      </c>
      <c r="H133">
        <v>2009</v>
      </c>
      <c r="I133">
        <v>1</v>
      </c>
      <c r="J133">
        <v>13</v>
      </c>
      <c r="K133" t="s">
        <v>202</v>
      </c>
      <c r="L133">
        <v>2011</v>
      </c>
      <c r="M133">
        <v>27</v>
      </c>
      <c r="N133">
        <v>7</v>
      </c>
      <c r="O133">
        <v>8475178</v>
      </c>
      <c r="P133" t="s">
        <v>1663</v>
      </c>
      <c r="Q133" t="s">
        <v>1664</v>
      </c>
      <c r="R133" t="s">
        <v>1665</v>
      </c>
      <c r="S133" t="s">
        <v>1666</v>
      </c>
      <c r="T133" t="s">
        <v>710</v>
      </c>
      <c r="U133" t="s">
        <v>166</v>
      </c>
      <c r="V133">
        <v>74</v>
      </c>
      <c r="W133">
        <v>7</v>
      </c>
      <c r="X133">
        <v>12</v>
      </c>
      <c r="Y133">
        <v>7</v>
      </c>
      <c r="Z133">
        <v>19</v>
      </c>
      <c r="AA133">
        <v>16</v>
      </c>
      <c r="AB133">
        <v>89</v>
      </c>
      <c r="AC133" s="26">
        <v>0.25675675675675674</v>
      </c>
      <c r="AD133" s="20">
        <v>-4.1693290734824267</v>
      </c>
      <c r="AE133" s="20">
        <v>7.1059999999999999</v>
      </c>
      <c r="AF133">
        <v>-8</v>
      </c>
      <c r="AG133">
        <v>-5.8</v>
      </c>
      <c r="AH133">
        <v>92</v>
      </c>
      <c r="AI133">
        <v>1182</v>
      </c>
      <c r="AJ133">
        <v>51812</v>
      </c>
      <c r="AK133" s="20">
        <v>863.53333333333001</v>
      </c>
      <c r="AL133">
        <v>863.53</v>
      </c>
      <c r="AM133">
        <v>864</v>
      </c>
      <c r="AN133" s="26">
        <v>11.669369369369369</v>
      </c>
      <c r="AO133">
        <v>19.72</v>
      </c>
      <c r="AP133" s="41">
        <v>0.70370370370370372</v>
      </c>
      <c r="AQ133">
        <v>142</v>
      </c>
      <c r="AR133">
        <v>143</v>
      </c>
      <c r="AS133">
        <v>143</v>
      </c>
      <c r="AT133">
        <v>114</v>
      </c>
      <c r="AU133">
        <v>115</v>
      </c>
      <c r="AV133">
        <v>86</v>
      </c>
      <c r="AW133">
        <v>92</v>
      </c>
      <c r="AX133">
        <v>46</v>
      </c>
      <c r="AY133">
        <v>5</v>
      </c>
      <c r="AZ133">
        <v>11</v>
      </c>
      <c r="BA133" s="42">
        <v>16</v>
      </c>
      <c r="BB133">
        <v>9.43</v>
      </c>
      <c r="BC133">
        <v>27.395299999999999</v>
      </c>
      <c r="BD133" s="20">
        <v>150.30000000000001</v>
      </c>
      <c r="BE133" s="20">
        <v>292.3</v>
      </c>
      <c r="BF133" s="20">
        <v>20.309659189605458</v>
      </c>
      <c r="BG133">
        <v>214</v>
      </c>
      <c r="BH133">
        <v>250</v>
      </c>
      <c r="BI133">
        <v>296</v>
      </c>
      <c r="BJ133" s="41">
        <v>0.41960784313725491</v>
      </c>
      <c r="BK133">
        <v>129</v>
      </c>
      <c r="BL133">
        <v>129</v>
      </c>
      <c r="BM133">
        <v>79</v>
      </c>
      <c r="BN133" s="42">
        <v>50</v>
      </c>
      <c r="BO133">
        <v>29</v>
      </c>
      <c r="BP133">
        <v>33</v>
      </c>
      <c r="BQ133">
        <v>26</v>
      </c>
      <c r="BR133">
        <v>9</v>
      </c>
      <c r="BS133" s="41">
        <v>1.3473053892215569E-2</v>
      </c>
      <c r="BT133">
        <v>5</v>
      </c>
      <c r="BU133">
        <v>19</v>
      </c>
      <c r="BV133" s="41">
        <v>0.20833333333333334</v>
      </c>
      <c r="BW133">
        <v>3</v>
      </c>
      <c r="BX133">
        <v>2</v>
      </c>
      <c r="BY133">
        <v>0</v>
      </c>
      <c r="BZ133">
        <v>6</v>
      </c>
      <c r="CA133">
        <v>2</v>
      </c>
      <c r="CB133">
        <v>11</v>
      </c>
      <c r="CC133">
        <v>1</v>
      </c>
      <c r="CD133">
        <v>3</v>
      </c>
      <c r="CE133">
        <v>2</v>
      </c>
      <c r="CF133">
        <v>4</v>
      </c>
      <c r="CG133">
        <v>3</v>
      </c>
      <c r="CH133">
        <v>13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2</v>
      </c>
      <c r="CS133">
        <v>2</v>
      </c>
      <c r="CT133">
        <v>0</v>
      </c>
      <c r="CU133">
        <v>0</v>
      </c>
      <c r="CV133">
        <v>2</v>
      </c>
      <c r="CW133">
        <v>0</v>
      </c>
      <c r="CX133">
        <v>4</v>
      </c>
      <c r="CY133">
        <v>0</v>
      </c>
      <c r="CZ133">
        <v>25</v>
      </c>
      <c r="DA133">
        <v>14</v>
      </c>
      <c r="DB133">
        <v>1</v>
      </c>
      <c r="DC133">
        <v>6</v>
      </c>
      <c r="DD133">
        <v>19</v>
      </c>
      <c r="DE133">
        <v>5</v>
      </c>
      <c r="DF133">
        <v>6</v>
      </c>
      <c r="DG133">
        <v>35</v>
      </c>
      <c r="DH133">
        <v>25</v>
      </c>
      <c r="DI133">
        <v>7</v>
      </c>
      <c r="DJ133">
        <v>24</v>
      </c>
      <c r="DK133">
        <v>18</v>
      </c>
      <c r="DL133">
        <v>6</v>
      </c>
      <c r="DM133">
        <v>12</v>
      </c>
      <c r="DN133">
        <v>6</v>
      </c>
      <c r="DO133">
        <v>6</v>
      </c>
      <c r="DP133" s="42">
        <v>-18</v>
      </c>
      <c r="DQ133" s="20">
        <v>-12.35</v>
      </c>
      <c r="DR133">
        <v>16</v>
      </c>
      <c r="DS133">
        <v>6</v>
      </c>
      <c r="DT133">
        <v>0</v>
      </c>
      <c r="DU133">
        <v>2</v>
      </c>
      <c r="DV133">
        <v>1</v>
      </c>
      <c r="DW133">
        <v>721</v>
      </c>
      <c r="DX133">
        <v>876</v>
      </c>
      <c r="DY133">
        <v>529</v>
      </c>
      <c r="DZ133">
        <v>659</v>
      </c>
      <c r="EA133">
        <v>385</v>
      </c>
      <c r="EB133">
        <v>478</v>
      </c>
      <c r="EC133">
        <v>31.14</v>
      </c>
      <c r="ED133">
        <v>45.87</v>
      </c>
      <c r="EE133">
        <v>27</v>
      </c>
      <c r="EF133">
        <v>49</v>
      </c>
      <c r="EG133" s="41">
        <v>7.0129870129870125E-2</v>
      </c>
      <c r="EH133" s="43">
        <v>0.89748953974895396</v>
      </c>
      <c r="EI133" s="44">
        <v>0.96761940987882411</v>
      </c>
      <c r="EJ133">
        <v>723</v>
      </c>
      <c r="EK133">
        <v>876</v>
      </c>
      <c r="EL133">
        <v>530</v>
      </c>
      <c r="EM133">
        <v>659</v>
      </c>
      <c r="EN133">
        <v>386</v>
      </c>
      <c r="EO133">
        <v>478</v>
      </c>
      <c r="EP133">
        <v>26</v>
      </c>
      <c r="EQ133">
        <v>49</v>
      </c>
      <c r="ER133">
        <v>341</v>
      </c>
      <c r="ES133">
        <v>474</v>
      </c>
      <c r="ET133">
        <v>130</v>
      </c>
      <c r="EU133">
        <v>191</v>
      </c>
      <c r="EV133">
        <v>14</v>
      </c>
      <c r="EW133">
        <v>30</v>
      </c>
      <c r="EX133">
        <v>62</v>
      </c>
      <c r="EY133">
        <v>49</v>
      </c>
      <c r="EZ133">
        <v>0.30000000000000004</v>
      </c>
      <c r="FA133">
        <v>0.60000000000000009</v>
      </c>
      <c r="FB133">
        <v>0.9</v>
      </c>
      <c r="FC133" s="20">
        <v>14.13</v>
      </c>
      <c r="FD133" s="26">
        <v>0.19094594594594597</v>
      </c>
      <c r="FE133">
        <v>0.82369999999999999</v>
      </c>
      <c r="FF133">
        <v>-0.18</v>
      </c>
      <c r="FG133">
        <v>-0.14000000000000001</v>
      </c>
      <c r="FH133">
        <v>-0.32</v>
      </c>
      <c r="FL133" s="42">
        <v>236</v>
      </c>
      <c r="FM133" s="20">
        <v>9.6875</v>
      </c>
      <c r="FN133" s="41">
        <v>3.4940345800000001E-2</v>
      </c>
      <c r="FO133" s="20">
        <v>9.8000000000000007</v>
      </c>
      <c r="FP133" s="20">
        <v>16.53</v>
      </c>
      <c r="FQ133" s="20">
        <v>110.96313967088578</v>
      </c>
      <c r="FR133">
        <v>9</v>
      </c>
      <c r="FS133" t="s">
        <v>1667</v>
      </c>
      <c r="FT133">
        <v>314</v>
      </c>
      <c r="FU133" t="s">
        <v>721</v>
      </c>
      <c r="FV133" t="s">
        <v>711</v>
      </c>
      <c r="FW133" s="45">
        <v>1850000</v>
      </c>
      <c r="FX133" s="45">
        <v>1950000</v>
      </c>
      <c r="FY133">
        <v>387</v>
      </c>
      <c r="FZ133">
        <v>52</v>
      </c>
      <c r="GA133">
        <v>65</v>
      </c>
      <c r="GB133">
        <v>117</v>
      </c>
      <c r="GC133">
        <v>-29</v>
      </c>
      <c r="GD133">
        <v>614</v>
      </c>
      <c r="GE133">
        <v>487</v>
      </c>
      <c r="GF133">
        <v>4780</v>
      </c>
      <c r="GG133">
        <v>5.4</v>
      </c>
      <c r="GH133">
        <v>4.2</v>
      </c>
      <c r="GI133">
        <v>9.6999999999999993</v>
      </c>
      <c r="GJ133" s="42">
        <v>9.8000000000000007</v>
      </c>
    </row>
    <row r="134" spans="1:192" x14ac:dyDescent="0.45">
      <c r="A134" s="40">
        <v>34913</v>
      </c>
      <c r="B134" t="s">
        <v>1668</v>
      </c>
      <c r="D134" t="s">
        <v>169</v>
      </c>
      <c r="E134" t="s">
        <v>169</v>
      </c>
      <c r="F134">
        <v>74</v>
      </c>
      <c r="G134">
        <v>202</v>
      </c>
      <c r="H134">
        <v>2013</v>
      </c>
      <c r="I134">
        <v>3</v>
      </c>
      <c r="J134">
        <v>90</v>
      </c>
      <c r="K134" t="s">
        <v>92</v>
      </c>
      <c r="L134">
        <v>2016</v>
      </c>
      <c r="M134">
        <v>22</v>
      </c>
      <c r="N134">
        <v>2</v>
      </c>
      <c r="O134">
        <v>8477417</v>
      </c>
      <c r="P134" t="s">
        <v>1669</v>
      </c>
      <c r="Q134" t="s">
        <v>1670</v>
      </c>
      <c r="R134" t="s">
        <v>1671</v>
      </c>
      <c r="S134" t="s">
        <v>170</v>
      </c>
      <c r="T134" t="s">
        <v>725</v>
      </c>
      <c r="U134" t="s">
        <v>263</v>
      </c>
      <c r="V134">
        <v>6</v>
      </c>
      <c r="W134">
        <v>1</v>
      </c>
      <c r="X134">
        <v>1</v>
      </c>
      <c r="Y134">
        <v>0</v>
      </c>
      <c r="Z134">
        <v>2</v>
      </c>
      <c r="AA134">
        <v>28</v>
      </c>
      <c r="AB134">
        <v>83</v>
      </c>
      <c r="AC134" s="26">
        <v>0.33333333333333331</v>
      </c>
      <c r="AD134" s="20">
        <v>0.90909090909090917</v>
      </c>
      <c r="AE134" s="20">
        <v>0.79400000000000004</v>
      </c>
      <c r="AF134">
        <v>2</v>
      </c>
      <c r="AG134">
        <v>0</v>
      </c>
      <c r="AH134">
        <v>2</v>
      </c>
      <c r="AI134">
        <v>109</v>
      </c>
      <c r="AJ134">
        <v>5016</v>
      </c>
      <c r="AK134" s="20">
        <v>83.6</v>
      </c>
      <c r="AL134">
        <v>83.6</v>
      </c>
      <c r="AM134">
        <v>84</v>
      </c>
      <c r="AN134" s="26">
        <v>13.933333333333332</v>
      </c>
      <c r="AO134">
        <v>24.02</v>
      </c>
      <c r="AP134" s="41">
        <v>0.5</v>
      </c>
      <c r="AQ134">
        <v>6</v>
      </c>
      <c r="AR134">
        <v>6</v>
      </c>
      <c r="AS134">
        <v>6</v>
      </c>
      <c r="AT134">
        <v>4</v>
      </c>
      <c r="AU134">
        <v>4</v>
      </c>
      <c r="AV134">
        <v>3</v>
      </c>
      <c r="AW134">
        <v>5</v>
      </c>
      <c r="AX134">
        <v>3</v>
      </c>
      <c r="AY134">
        <v>0</v>
      </c>
      <c r="AZ134">
        <v>1</v>
      </c>
      <c r="BA134" s="42">
        <v>1</v>
      </c>
      <c r="BB134">
        <v>0.51</v>
      </c>
      <c r="BC134">
        <v>21</v>
      </c>
      <c r="BD134" s="20">
        <v>0</v>
      </c>
      <c r="BE134" s="20">
        <v>6</v>
      </c>
      <c r="BF134" s="20">
        <v>4.3062200956937797</v>
      </c>
      <c r="BG134">
        <v>51</v>
      </c>
      <c r="BH134">
        <v>34</v>
      </c>
      <c r="BI134">
        <v>18</v>
      </c>
      <c r="BJ134" s="41">
        <v>0.73913043478260865</v>
      </c>
      <c r="BK134">
        <v>3</v>
      </c>
      <c r="BL134">
        <v>3</v>
      </c>
      <c r="BM134">
        <v>9</v>
      </c>
      <c r="BN134" s="42">
        <v>-6</v>
      </c>
      <c r="BO134">
        <v>1</v>
      </c>
      <c r="BP134">
        <v>1</v>
      </c>
      <c r="BQ134">
        <v>0</v>
      </c>
      <c r="BR134">
        <v>3</v>
      </c>
      <c r="BS134" s="41">
        <v>4.6153846153846156E-2</v>
      </c>
      <c r="BT134">
        <v>2</v>
      </c>
      <c r="BU134">
        <v>2</v>
      </c>
      <c r="BV134" s="41">
        <v>0.5</v>
      </c>
      <c r="BW134">
        <v>0</v>
      </c>
      <c r="BX134">
        <v>0</v>
      </c>
      <c r="BY134">
        <v>2</v>
      </c>
      <c r="BZ134">
        <v>0</v>
      </c>
      <c r="CA134">
        <v>0</v>
      </c>
      <c r="CB134">
        <v>2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1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 s="42">
        <v>-1</v>
      </c>
      <c r="DQ134" s="20">
        <v>-1.03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82</v>
      </c>
      <c r="DX134">
        <v>86</v>
      </c>
      <c r="DY134">
        <v>67</v>
      </c>
      <c r="DZ134">
        <v>62</v>
      </c>
      <c r="EA134">
        <v>53</v>
      </c>
      <c r="EB134">
        <v>49</v>
      </c>
      <c r="EC134">
        <v>3.55</v>
      </c>
      <c r="ED134">
        <v>3.82</v>
      </c>
      <c r="EE134">
        <v>4</v>
      </c>
      <c r="EF134">
        <v>2</v>
      </c>
      <c r="EG134" s="41">
        <v>7.5471698113207544E-2</v>
      </c>
      <c r="EH134" s="43">
        <v>0.95918367346938771</v>
      </c>
      <c r="EI134" s="44">
        <v>1.0346553715825952</v>
      </c>
      <c r="EJ134">
        <v>82</v>
      </c>
      <c r="EK134">
        <v>86</v>
      </c>
      <c r="EL134">
        <v>67</v>
      </c>
      <c r="EM134">
        <v>62</v>
      </c>
      <c r="EN134">
        <v>53</v>
      </c>
      <c r="EO134">
        <v>49</v>
      </c>
      <c r="EP134">
        <v>4</v>
      </c>
      <c r="EQ134">
        <v>2</v>
      </c>
      <c r="ER134">
        <v>37</v>
      </c>
      <c r="ES134">
        <v>39</v>
      </c>
      <c r="ET134">
        <v>14</v>
      </c>
      <c r="EU134">
        <v>18</v>
      </c>
      <c r="EV134">
        <v>1</v>
      </c>
      <c r="EW134">
        <v>0</v>
      </c>
      <c r="EX134">
        <v>4</v>
      </c>
      <c r="EY134">
        <v>2</v>
      </c>
      <c r="EZ134">
        <v>0.1</v>
      </c>
      <c r="FA134">
        <v>0.2</v>
      </c>
      <c r="FB134">
        <v>0.2</v>
      </c>
      <c r="FC134" s="20">
        <v>1.23</v>
      </c>
      <c r="FD134" s="26">
        <v>0.20499999999999999</v>
      </c>
      <c r="FE134">
        <v>7.8600000000000003E-2</v>
      </c>
      <c r="FF134">
        <v>0.06</v>
      </c>
      <c r="FG134">
        <v>-0.01</v>
      </c>
      <c r="FH134">
        <v>0.05</v>
      </c>
      <c r="FI134">
        <v>1</v>
      </c>
      <c r="FJ134">
        <v>0</v>
      </c>
      <c r="FK134">
        <v>0</v>
      </c>
      <c r="FL134" s="42">
        <v>8</v>
      </c>
      <c r="FM134" s="20">
        <v>3</v>
      </c>
      <c r="FN134" s="41">
        <v>5.1378446100000003E-2</v>
      </c>
      <c r="FO134" s="20">
        <v>1.8</v>
      </c>
      <c r="FP134" s="20">
        <v>1.794</v>
      </c>
      <c r="FQ134" s="20">
        <v>120.57416267942585</v>
      </c>
      <c r="FR134">
        <v>4</v>
      </c>
      <c r="FS134" t="s">
        <v>1410</v>
      </c>
      <c r="FT134">
        <v>195</v>
      </c>
      <c r="FV134" t="s">
        <v>751</v>
      </c>
      <c r="FW134" s="45">
        <v>742500</v>
      </c>
      <c r="FX134" s="45">
        <v>742500</v>
      </c>
      <c r="FY134">
        <v>17</v>
      </c>
      <c r="FZ134">
        <v>1</v>
      </c>
      <c r="GA134">
        <v>3</v>
      </c>
      <c r="GB134">
        <v>4</v>
      </c>
      <c r="GC134">
        <v>2</v>
      </c>
      <c r="GD134">
        <v>2</v>
      </c>
      <c r="GE134">
        <v>11</v>
      </c>
      <c r="GF134">
        <v>237</v>
      </c>
      <c r="GG134">
        <v>-0.1</v>
      </c>
      <c r="GH134">
        <v>0.4</v>
      </c>
      <c r="GI134">
        <v>0.2</v>
      </c>
      <c r="GJ134" s="42">
        <v>1.8</v>
      </c>
    </row>
    <row r="135" spans="1:192" x14ac:dyDescent="0.45">
      <c r="A135" s="40">
        <v>35045</v>
      </c>
      <c r="B135" t="s">
        <v>1672</v>
      </c>
      <c r="C135" t="s">
        <v>295</v>
      </c>
      <c r="D135" t="s">
        <v>107</v>
      </c>
      <c r="E135" t="s">
        <v>107</v>
      </c>
      <c r="F135">
        <v>71</v>
      </c>
      <c r="G135">
        <v>185</v>
      </c>
      <c r="H135">
        <v>2014</v>
      </c>
      <c r="I135">
        <v>6</v>
      </c>
      <c r="J135">
        <v>171</v>
      </c>
      <c r="K135" t="s">
        <v>202</v>
      </c>
      <c r="L135">
        <v>2016</v>
      </c>
      <c r="M135">
        <v>22</v>
      </c>
      <c r="N135">
        <v>2</v>
      </c>
      <c r="O135">
        <v>8478099</v>
      </c>
      <c r="P135" t="s">
        <v>1673</v>
      </c>
      <c r="Q135" t="s">
        <v>1674</v>
      </c>
      <c r="R135" t="s">
        <v>1675</v>
      </c>
      <c r="S135" t="s">
        <v>1325</v>
      </c>
      <c r="T135" t="s">
        <v>710</v>
      </c>
      <c r="U135" t="s">
        <v>319</v>
      </c>
      <c r="V135">
        <v>77</v>
      </c>
      <c r="W135">
        <v>11</v>
      </c>
      <c r="X135">
        <v>29</v>
      </c>
      <c r="Y135">
        <v>20</v>
      </c>
      <c r="Z135">
        <v>40</v>
      </c>
      <c r="AA135">
        <v>5</v>
      </c>
      <c r="AB135">
        <v>27</v>
      </c>
      <c r="AC135" s="26">
        <v>0.51948051948051943</v>
      </c>
      <c r="AD135" s="20">
        <v>12</v>
      </c>
      <c r="AE135" s="20">
        <v>13.733000000000001</v>
      </c>
      <c r="AF135">
        <v>-6</v>
      </c>
      <c r="AG135">
        <v>8.1999999999999993</v>
      </c>
      <c r="AH135">
        <v>32</v>
      </c>
      <c r="AI135">
        <v>1498</v>
      </c>
      <c r="AJ135">
        <v>66303</v>
      </c>
      <c r="AK135" s="20">
        <v>1105.05</v>
      </c>
      <c r="AL135">
        <v>1105.05</v>
      </c>
      <c r="AM135">
        <v>1105</v>
      </c>
      <c r="AN135" s="26">
        <v>14.351298701298701</v>
      </c>
      <c r="AO135">
        <v>23.83</v>
      </c>
      <c r="AP135" s="41">
        <v>0.58823529411764708</v>
      </c>
      <c r="AQ135">
        <v>296</v>
      </c>
      <c r="AR135">
        <v>296</v>
      </c>
      <c r="AS135">
        <v>296</v>
      </c>
      <c r="AT135">
        <v>222</v>
      </c>
      <c r="AU135">
        <v>222</v>
      </c>
      <c r="AV135">
        <v>156</v>
      </c>
      <c r="AW135">
        <v>175</v>
      </c>
      <c r="AX135">
        <v>51</v>
      </c>
      <c r="AY135">
        <v>5</v>
      </c>
      <c r="AZ135">
        <v>18</v>
      </c>
      <c r="BA135" s="42">
        <v>23</v>
      </c>
      <c r="BB135">
        <v>13.5</v>
      </c>
      <c r="BC135">
        <v>32.4679</v>
      </c>
      <c r="BD135" s="20">
        <v>337.3</v>
      </c>
      <c r="BE135" s="20">
        <v>633.29999999999995</v>
      </c>
      <c r="BF135" s="20">
        <v>34.385774399348442</v>
      </c>
      <c r="BG135">
        <v>445</v>
      </c>
      <c r="BH135">
        <v>365</v>
      </c>
      <c r="BI135">
        <v>257</v>
      </c>
      <c r="BJ135" s="41">
        <v>0.63390313390313391</v>
      </c>
      <c r="BK135">
        <v>31</v>
      </c>
      <c r="BL135">
        <v>30</v>
      </c>
      <c r="BM135">
        <v>94</v>
      </c>
      <c r="BN135" s="42">
        <v>-64</v>
      </c>
      <c r="BO135">
        <v>66</v>
      </c>
      <c r="BP135">
        <v>29</v>
      </c>
      <c r="BQ135">
        <v>28</v>
      </c>
      <c r="BR135">
        <v>23</v>
      </c>
      <c r="BS135" s="41">
        <v>3.3873343151693665E-2</v>
      </c>
      <c r="BT135">
        <v>5</v>
      </c>
      <c r="BU135">
        <v>11</v>
      </c>
      <c r="BV135" s="41">
        <v>0.3125</v>
      </c>
      <c r="BW135">
        <v>1</v>
      </c>
      <c r="BX135">
        <v>0</v>
      </c>
      <c r="BY135">
        <v>3</v>
      </c>
      <c r="BZ135">
        <v>5</v>
      </c>
      <c r="CA135">
        <v>1</v>
      </c>
      <c r="CB135">
        <v>6</v>
      </c>
      <c r="CC135">
        <v>2</v>
      </c>
      <c r="CD135">
        <v>3</v>
      </c>
      <c r="CE135">
        <v>2</v>
      </c>
      <c r="CF135">
        <v>5</v>
      </c>
      <c r="CG135">
        <v>3</v>
      </c>
      <c r="CH135">
        <v>8</v>
      </c>
      <c r="CI135">
        <v>0</v>
      </c>
      <c r="CJ135">
        <v>1</v>
      </c>
      <c r="CK135">
        <v>1</v>
      </c>
      <c r="CL135">
        <v>3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3</v>
      </c>
      <c r="CS135">
        <v>2</v>
      </c>
      <c r="CT135">
        <v>0</v>
      </c>
      <c r="CU135">
        <v>0</v>
      </c>
      <c r="CV135">
        <v>5</v>
      </c>
      <c r="CW135">
        <v>1</v>
      </c>
      <c r="CX135">
        <v>1</v>
      </c>
      <c r="CY135">
        <v>4</v>
      </c>
      <c r="CZ135">
        <v>60</v>
      </c>
      <c r="DA135">
        <v>7</v>
      </c>
      <c r="DB135">
        <v>4</v>
      </c>
      <c r="DC135">
        <v>22</v>
      </c>
      <c r="DD135">
        <v>23</v>
      </c>
      <c r="DE135">
        <v>4</v>
      </c>
      <c r="DF135">
        <v>1</v>
      </c>
      <c r="DG135">
        <v>95</v>
      </c>
      <c r="DH135">
        <v>16</v>
      </c>
      <c r="DI135">
        <v>15</v>
      </c>
      <c r="DJ135">
        <v>16</v>
      </c>
      <c r="DK135">
        <v>16</v>
      </c>
      <c r="DL135">
        <v>0</v>
      </c>
      <c r="DM135">
        <v>13</v>
      </c>
      <c r="DN135">
        <v>13</v>
      </c>
      <c r="DO135">
        <v>0</v>
      </c>
      <c r="DP135" s="42">
        <v>-1</v>
      </c>
      <c r="DQ135" s="20">
        <v>-5.3259999999999996</v>
      </c>
      <c r="DR135">
        <v>16</v>
      </c>
      <c r="DS135">
        <v>0</v>
      </c>
      <c r="DT135">
        <v>0</v>
      </c>
      <c r="DU135">
        <v>0</v>
      </c>
      <c r="DV135">
        <v>0</v>
      </c>
      <c r="DW135">
        <v>1367</v>
      </c>
      <c r="DX135">
        <v>923</v>
      </c>
      <c r="DY135">
        <v>1009</v>
      </c>
      <c r="DZ135">
        <v>656</v>
      </c>
      <c r="EA135">
        <v>705</v>
      </c>
      <c r="EB135">
        <v>468</v>
      </c>
      <c r="EC135">
        <v>65.92</v>
      </c>
      <c r="ED135">
        <v>42.34</v>
      </c>
      <c r="EE135">
        <v>68</v>
      </c>
      <c r="EF135">
        <v>48</v>
      </c>
      <c r="EG135" s="41">
        <v>9.6453900709219859E-2</v>
      </c>
      <c r="EH135" s="43">
        <v>0.89743589743589747</v>
      </c>
      <c r="EI135" s="44">
        <v>0.99388979814511735</v>
      </c>
      <c r="EJ135">
        <v>1364</v>
      </c>
      <c r="EK135">
        <v>920</v>
      </c>
      <c r="EL135">
        <v>1007</v>
      </c>
      <c r="EM135">
        <v>653</v>
      </c>
      <c r="EN135">
        <v>703</v>
      </c>
      <c r="EO135">
        <v>466</v>
      </c>
      <c r="EP135">
        <v>68</v>
      </c>
      <c r="EQ135">
        <v>48</v>
      </c>
      <c r="ER135">
        <v>689</v>
      </c>
      <c r="ES135">
        <v>445</v>
      </c>
      <c r="ET135">
        <v>262</v>
      </c>
      <c r="EU135">
        <v>164</v>
      </c>
      <c r="EV135">
        <v>38</v>
      </c>
      <c r="EW135">
        <v>27</v>
      </c>
      <c r="EX135">
        <v>58</v>
      </c>
      <c r="EY135">
        <v>66</v>
      </c>
      <c r="EZ135">
        <v>2.1</v>
      </c>
      <c r="FA135">
        <v>1.1000000000000001</v>
      </c>
      <c r="FB135">
        <v>3.2</v>
      </c>
      <c r="FC135" s="20">
        <v>45.04</v>
      </c>
      <c r="FD135" s="26">
        <v>0.58493506493506497</v>
      </c>
      <c r="FE135">
        <v>3.2098</v>
      </c>
      <c r="FF135">
        <v>0.55000000000000004</v>
      </c>
      <c r="FG135">
        <v>-7.0000000000000007E-2</v>
      </c>
      <c r="FH135">
        <v>0.48</v>
      </c>
      <c r="FI135">
        <v>5</v>
      </c>
      <c r="FJ135">
        <v>2</v>
      </c>
      <c r="FK135">
        <v>1</v>
      </c>
      <c r="FL135" s="42">
        <v>86</v>
      </c>
      <c r="FM135" s="20">
        <v>3.6875</v>
      </c>
      <c r="FN135" s="41">
        <v>4.9636803900000005E-2</v>
      </c>
      <c r="FO135" s="20">
        <v>36.799999999999997</v>
      </c>
      <c r="FP135" s="20">
        <v>38.934800000000003</v>
      </c>
      <c r="FQ135" s="20">
        <v>124.33826523686713</v>
      </c>
      <c r="FV135" t="s">
        <v>751</v>
      </c>
      <c r="FW135" s="45">
        <v>742500</v>
      </c>
      <c r="FX135" s="45">
        <v>717500</v>
      </c>
      <c r="FY135">
        <v>132</v>
      </c>
      <c r="FZ135">
        <v>19</v>
      </c>
      <c r="GA135">
        <v>41</v>
      </c>
      <c r="GB135">
        <v>60</v>
      </c>
      <c r="GC135">
        <v>3</v>
      </c>
      <c r="GD135">
        <v>54</v>
      </c>
      <c r="GE135">
        <v>226</v>
      </c>
      <c r="GF135">
        <v>1857</v>
      </c>
      <c r="GG135">
        <v>3</v>
      </c>
      <c r="GH135">
        <v>2.5</v>
      </c>
      <c r="GI135">
        <v>5.5</v>
      </c>
      <c r="GJ135" s="42">
        <v>36.799999999999997</v>
      </c>
    </row>
    <row r="136" spans="1:192" x14ac:dyDescent="0.45">
      <c r="A136" s="40">
        <v>31183</v>
      </c>
      <c r="B136" t="s">
        <v>1680</v>
      </c>
      <c r="C136" t="s">
        <v>145</v>
      </c>
      <c r="D136" t="s">
        <v>91</v>
      </c>
      <c r="E136" t="s">
        <v>91</v>
      </c>
      <c r="F136">
        <v>75</v>
      </c>
      <c r="G136">
        <v>213</v>
      </c>
      <c r="H136">
        <v>2003</v>
      </c>
      <c r="I136">
        <v>1</v>
      </c>
      <c r="J136">
        <v>28</v>
      </c>
      <c r="K136" t="s">
        <v>202</v>
      </c>
      <c r="L136">
        <v>2005</v>
      </c>
      <c r="M136">
        <v>32</v>
      </c>
      <c r="N136">
        <v>13</v>
      </c>
      <c r="O136">
        <v>8470621</v>
      </c>
      <c r="P136" t="s">
        <v>1681</v>
      </c>
      <c r="Q136" t="s">
        <v>1682</v>
      </c>
      <c r="R136" t="s">
        <v>1683</v>
      </c>
      <c r="S136" t="s">
        <v>186</v>
      </c>
      <c r="T136" t="s">
        <v>710</v>
      </c>
      <c r="U136" t="s">
        <v>102</v>
      </c>
      <c r="V136">
        <v>71</v>
      </c>
      <c r="W136">
        <v>17</v>
      </c>
      <c r="X136">
        <v>32</v>
      </c>
      <c r="Y136">
        <v>22</v>
      </c>
      <c r="Z136">
        <v>49</v>
      </c>
      <c r="AA136">
        <v>3</v>
      </c>
      <c r="AB136">
        <v>20</v>
      </c>
      <c r="AC136" s="26">
        <v>0.6901408450704225</v>
      </c>
      <c r="AD136" s="20">
        <v>-8.4571106094808144</v>
      </c>
      <c r="AE136" s="20">
        <v>17.928999999999998</v>
      </c>
      <c r="AF136">
        <v>-4</v>
      </c>
      <c r="AG136">
        <v>-4</v>
      </c>
      <c r="AH136">
        <v>71</v>
      </c>
      <c r="AI136">
        <v>1559</v>
      </c>
      <c r="AJ136">
        <v>75730</v>
      </c>
      <c r="AK136" s="20">
        <v>1262.1666666666999</v>
      </c>
      <c r="AL136">
        <v>1262.17</v>
      </c>
      <c r="AM136">
        <v>1262</v>
      </c>
      <c r="AN136" s="26">
        <v>17.77699530516432</v>
      </c>
      <c r="AO136">
        <v>29.86</v>
      </c>
      <c r="AP136" s="41">
        <v>0.620253164556962</v>
      </c>
      <c r="AQ136">
        <v>286</v>
      </c>
      <c r="AR136">
        <v>286</v>
      </c>
      <c r="AS136">
        <v>287</v>
      </c>
      <c r="AT136">
        <v>224</v>
      </c>
      <c r="AU136">
        <v>225</v>
      </c>
      <c r="AV136">
        <v>169</v>
      </c>
      <c r="AW136">
        <v>193</v>
      </c>
      <c r="AX136">
        <v>100</v>
      </c>
      <c r="AY136">
        <v>11</v>
      </c>
      <c r="AZ136">
        <v>24</v>
      </c>
      <c r="BA136" s="42">
        <v>35</v>
      </c>
      <c r="BB136">
        <v>21.58</v>
      </c>
      <c r="BC136">
        <v>25.236699999999999</v>
      </c>
      <c r="BD136" s="20">
        <v>382.8</v>
      </c>
      <c r="BE136" s="20">
        <v>668.8</v>
      </c>
      <c r="BF136" s="20">
        <v>31.792864669576993</v>
      </c>
      <c r="BG136">
        <v>481</v>
      </c>
      <c r="BH136">
        <v>407</v>
      </c>
      <c r="BI136">
        <v>298</v>
      </c>
      <c r="BJ136" s="41">
        <v>0.61745827984595636</v>
      </c>
      <c r="BK136">
        <v>59</v>
      </c>
      <c r="BL136">
        <v>59</v>
      </c>
      <c r="BM136">
        <v>78</v>
      </c>
      <c r="BN136" s="42">
        <v>-19</v>
      </c>
      <c r="BO136">
        <v>56</v>
      </c>
      <c r="BP136">
        <v>42</v>
      </c>
      <c r="BQ136">
        <v>18</v>
      </c>
      <c r="BR136">
        <v>36</v>
      </c>
      <c r="BS136" s="41">
        <v>3.8876889848812095E-2</v>
      </c>
      <c r="BT136">
        <v>2</v>
      </c>
      <c r="BU136">
        <v>14</v>
      </c>
      <c r="BV136" s="41">
        <v>0.125</v>
      </c>
      <c r="BW136">
        <v>0</v>
      </c>
      <c r="BX136">
        <v>4</v>
      </c>
      <c r="BY136">
        <v>1</v>
      </c>
      <c r="BZ136">
        <v>5</v>
      </c>
      <c r="CA136">
        <v>1</v>
      </c>
      <c r="CB136">
        <v>5</v>
      </c>
      <c r="CC136">
        <v>0</v>
      </c>
      <c r="CD136">
        <v>5</v>
      </c>
      <c r="CE136">
        <v>1</v>
      </c>
      <c r="CF136">
        <v>4</v>
      </c>
      <c r="CG136">
        <v>2</v>
      </c>
      <c r="CH136">
        <v>7</v>
      </c>
      <c r="CI136">
        <v>0</v>
      </c>
      <c r="CJ136">
        <v>0</v>
      </c>
      <c r="CK136">
        <v>2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5</v>
      </c>
      <c r="CU136">
        <v>0</v>
      </c>
      <c r="CV136">
        <v>10</v>
      </c>
      <c r="CW136">
        <v>1</v>
      </c>
      <c r="CX136">
        <v>1</v>
      </c>
      <c r="CY136">
        <v>8</v>
      </c>
      <c r="CZ136">
        <v>46</v>
      </c>
      <c r="DA136">
        <v>14</v>
      </c>
      <c r="DB136">
        <v>0</v>
      </c>
      <c r="DC136">
        <v>18</v>
      </c>
      <c r="DD136">
        <v>21</v>
      </c>
      <c r="DE136">
        <v>21</v>
      </c>
      <c r="DF136">
        <v>1</v>
      </c>
      <c r="DG136">
        <v>94</v>
      </c>
      <c r="DH136">
        <v>24</v>
      </c>
      <c r="DI136">
        <v>18</v>
      </c>
      <c r="DJ136">
        <v>23</v>
      </c>
      <c r="DK136">
        <v>19</v>
      </c>
      <c r="DL136">
        <v>4</v>
      </c>
      <c r="DM136">
        <v>22</v>
      </c>
      <c r="DN136">
        <v>17</v>
      </c>
      <c r="DO136">
        <v>5</v>
      </c>
      <c r="DP136" s="42">
        <v>-6</v>
      </c>
      <c r="DQ136" s="20">
        <v>-1.41</v>
      </c>
      <c r="DR136">
        <v>18</v>
      </c>
      <c r="DS136">
        <v>5</v>
      </c>
      <c r="DT136">
        <v>0</v>
      </c>
      <c r="DU136">
        <v>1</v>
      </c>
      <c r="DV136">
        <v>0</v>
      </c>
      <c r="DW136">
        <v>1362</v>
      </c>
      <c r="DX136">
        <v>1167</v>
      </c>
      <c r="DY136">
        <v>1020</v>
      </c>
      <c r="DZ136">
        <v>890</v>
      </c>
      <c r="EA136">
        <v>712</v>
      </c>
      <c r="EB136">
        <v>631</v>
      </c>
      <c r="EC136">
        <v>74.77</v>
      </c>
      <c r="ED136">
        <v>57.17</v>
      </c>
      <c r="EE136">
        <v>79</v>
      </c>
      <c r="EF136">
        <v>60</v>
      </c>
      <c r="EG136" s="41">
        <v>0.11095505617977527</v>
      </c>
      <c r="EH136" s="43">
        <v>0.90491283676703649</v>
      </c>
      <c r="EI136" s="44">
        <v>1.0158678929468117</v>
      </c>
      <c r="EJ136">
        <v>1364</v>
      </c>
      <c r="EK136">
        <v>1167</v>
      </c>
      <c r="EL136">
        <v>1019</v>
      </c>
      <c r="EM136">
        <v>892</v>
      </c>
      <c r="EN136">
        <v>710</v>
      </c>
      <c r="EO136">
        <v>630</v>
      </c>
      <c r="EP136">
        <v>79</v>
      </c>
      <c r="EQ136">
        <v>60</v>
      </c>
      <c r="ER136">
        <v>719</v>
      </c>
      <c r="ES136">
        <v>586</v>
      </c>
      <c r="ET136">
        <v>297</v>
      </c>
      <c r="EU136">
        <v>217</v>
      </c>
      <c r="EV136">
        <v>51</v>
      </c>
      <c r="EW136">
        <v>31</v>
      </c>
      <c r="EX136">
        <v>84</v>
      </c>
      <c r="EY136">
        <v>80</v>
      </c>
      <c r="EZ136">
        <v>3.3</v>
      </c>
      <c r="FA136">
        <v>1.2</v>
      </c>
      <c r="FB136">
        <v>4.5</v>
      </c>
      <c r="FC136" s="20">
        <v>41.63</v>
      </c>
      <c r="FD136" s="26">
        <v>0.58633802816901415</v>
      </c>
      <c r="FE136">
        <v>3.5785999999999998</v>
      </c>
      <c r="FF136">
        <v>0.43</v>
      </c>
      <c r="FG136">
        <v>-0.48</v>
      </c>
      <c r="FH136">
        <v>-0.05</v>
      </c>
      <c r="FI136">
        <v>8</v>
      </c>
      <c r="FJ136">
        <v>3</v>
      </c>
      <c r="FK136">
        <v>1</v>
      </c>
      <c r="FL136" s="42">
        <v>171</v>
      </c>
      <c r="FM136" s="20">
        <v>4.2777777777777777</v>
      </c>
      <c r="FN136" s="41">
        <v>9.1746742100000001E-2</v>
      </c>
      <c r="FO136" s="20">
        <v>41.9</v>
      </c>
      <c r="FP136" s="20">
        <v>48.718000000000004</v>
      </c>
      <c r="FQ136" s="20">
        <v>120.22152324964149</v>
      </c>
      <c r="FR136">
        <v>4</v>
      </c>
      <c r="FS136" t="s">
        <v>1410</v>
      </c>
      <c r="FT136">
        <v>195</v>
      </c>
      <c r="FU136" t="s">
        <v>702</v>
      </c>
      <c r="FV136" t="s">
        <v>711</v>
      </c>
      <c r="FW136" s="45">
        <v>10000000</v>
      </c>
      <c r="FX136" s="45">
        <v>8625000</v>
      </c>
      <c r="FY136">
        <v>957</v>
      </c>
      <c r="FZ136">
        <v>366</v>
      </c>
      <c r="GA136">
        <v>400</v>
      </c>
      <c r="GB136">
        <v>766</v>
      </c>
      <c r="GC136">
        <v>92</v>
      </c>
      <c r="GD136">
        <v>1083</v>
      </c>
      <c r="GE136">
        <v>2811</v>
      </c>
      <c r="GF136">
        <v>17441</v>
      </c>
      <c r="GG136">
        <v>74.2</v>
      </c>
      <c r="GH136">
        <v>23</v>
      </c>
      <c r="GI136">
        <v>97.1</v>
      </c>
      <c r="GJ136" s="42">
        <v>41.9</v>
      </c>
    </row>
    <row r="137" spans="1:192" x14ac:dyDescent="0.45">
      <c r="A137" s="40">
        <v>33358</v>
      </c>
      <c r="B137" t="s">
        <v>1684</v>
      </c>
      <c r="C137" t="s">
        <v>175</v>
      </c>
      <c r="D137" t="s">
        <v>107</v>
      </c>
      <c r="E137" t="s">
        <v>107</v>
      </c>
      <c r="F137">
        <v>75</v>
      </c>
      <c r="G137">
        <v>224</v>
      </c>
      <c r="H137">
        <v>2009</v>
      </c>
      <c r="I137">
        <v>1</v>
      </c>
      <c r="J137">
        <v>19</v>
      </c>
      <c r="K137" t="s">
        <v>92</v>
      </c>
      <c r="L137">
        <v>2012</v>
      </c>
      <c r="M137">
        <v>26</v>
      </c>
      <c r="N137">
        <v>6</v>
      </c>
      <c r="O137">
        <v>8475184</v>
      </c>
      <c r="P137" t="s">
        <v>1685</v>
      </c>
      <c r="Q137" t="s">
        <v>1686</v>
      </c>
      <c r="R137" t="s">
        <v>1687</v>
      </c>
      <c r="S137" t="s">
        <v>209</v>
      </c>
      <c r="T137" t="s">
        <v>725</v>
      </c>
      <c r="U137" t="s">
        <v>279</v>
      </c>
      <c r="V137">
        <v>58</v>
      </c>
      <c r="W137">
        <v>16</v>
      </c>
      <c r="X137">
        <v>21</v>
      </c>
      <c r="Y137">
        <v>11</v>
      </c>
      <c r="Z137">
        <v>37</v>
      </c>
      <c r="AA137">
        <v>6</v>
      </c>
      <c r="AB137">
        <v>16</v>
      </c>
      <c r="AC137" s="26">
        <v>0.63793103448275867</v>
      </c>
      <c r="AD137" s="20">
        <v>4.3188854489164115</v>
      </c>
      <c r="AE137" s="20">
        <v>14.282999999999999</v>
      </c>
      <c r="AF137">
        <v>-2</v>
      </c>
      <c r="AG137">
        <v>4.5999999999999996</v>
      </c>
      <c r="AH137">
        <v>44</v>
      </c>
      <c r="AI137">
        <v>1261</v>
      </c>
      <c r="AJ137">
        <v>54352</v>
      </c>
      <c r="AK137" s="20">
        <v>905.86666666666997</v>
      </c>
      <c r="AL137">
        <v>905.87</v>
      </c>
      <c r="AM137">
        <v>906</v>
      </c>
      <c r="AN137" s="26">
        <v>15.618390804597702</v>
      </c>
      <c r="AO137">
        <v>25.91</v>
      </c>
      <c r="AP137" s="41">
        <v>0.6271186440677966</v>
      </c>
      <c r="AQ137">
        <v>236</v>
      </c>
      <c r="AR137">
        <v>236</v>
      </c>
      <c r="AS137">
        <v>236</v>
      </c>
      <c r="AT137">
        <v>196</v>
      </c>
      <c r="AU137">
        <v>196</v>
      </c>
      <c r="AV137">
        <v>137</v>
      </c>
      <c r="AW137">
        <v>146</v>
      </c>
      <c r="AX137">
        <v>82</v>
      </c>
      <c r="AY137">
        <v>8</v>
      </c>
      <c r="AZ137">
        <v>12</v>
      </c>
      <c r="BA137" s="42">
        <v>20</v>
      </c>
      <c r="BB137">
        <v>17.82</v>
      </c>
      <c r="BC137">
        <v>24.5839</v>
      </c>
      <c r="BD137" s="20">
        <v>220.9</v>
      </c>
      <c r="BE137" s="20">
        <v>456.9</v>
      </c>
      <c r="BF137" s="20">
        <v>30.262620464305034</v>
      </c>
      <c r="BG137">
        <v>422</v>
      </c>
      <c r="BH137">
        <v>293</v>
      </c>
      <c r="BI137">
        <v>273</v>
      </c>
      <c r="BJ137" s="41">
        <v>0.60719424460431659</v>
      </c>
      <c r="BK137">
        <v>103</v>
      </c>
      <c r="BL137">
        <v>102</v>
      </c>
      <c r="BM137">
        <v>48</v>
      </c>
      <c r="BN137" s="42">
        <v>54</v>
      </c>
      <c r="BO137">
        <v>59</v>
      </c>
      <c r="BP137">
        <v>39</v>
      </c>
      <c r="BQ137">
        <v>18</v>
      </c>
      <c r="BR137">
        <v>24</v>
      </c>
      <c r="BS137" s="41">
        <v>3.9408866995073892E-2</v>
      </c>
      <c r="BT137">
        <v>25</v>
      </c>
      <c r="BU137">
        <v>35</v>
      </c>
      <c r="BV137" s="41">
        <v>0.41666666666666669</v>
      </c>
      <c r="BW137">
        <v>9</v>
      </c>
      <c r="BX137">
        <v>5</v>
      </c>
      <c r="BY137">
        <v>3</v>
      </c>
      <c r="BZ137">
        <v>7</v>
      </c>
      <c r="CA137">
        <v>13</v>
      </c>
      <c r="CB137">
        <v>23</v>
      </c>
      <c r="CC137">
        <v>11</v>
      </c>
      <c r="CD137">
        <v>12</v>
      </c>
      <c r="CE137">
        <v>8</v>
      </c>
      <c r="CF137">
        <v>11</v>
      </c>
      <c r="CG137">
        <v>19</v>
      </c>
      <c r="CH137">
        <v>20</v>
      </c>
      <c r="CI137">
        <v>0</v>
      </c>
      <c r="CJ137">
        <v>0</v>
      </c>
      <c r="CK137">
        <v>6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3</v>
      </c>
      <c r="CT137">
        <v>4</v>
      </c>
      <c r="CU137">
        <v>0</v>
      </c>
      <c r="CV137">
        <v>7</v>
      </c>
      <c r="CW137">
        <v>2</v>
      </c>
      <c r="CX137">
        <v>1</v>
      </c>
      <c r="CY137">
        <v>3</v>
      </c>
      <c r="CZ137">
        <v>53</v>
      </c>
      <c r="DA137">
        <v>12</v>
      </c>
      <c r="DB137">
        <v>2</v>
      </c>
      <c r="DC137">
        <v>13</v>
      </c>
      <c r="DD137">
        <v>34</v>
      </c>
      <c r="DE137">
        <v>22</v>
      </c>
      <c r="DF137">
        <v>1</v>
      </c>
      <c r="DG137">
        <v>53</v>
      </c>
      <c r="DH137">
        <v>19</v>
      </c>
      <c r="DI137">
        <v>10</v>
      </c>
      <c r="DJ137">
        <v>21</v>
      </c>
      <c r="DK137">
        <v>20</v>
      </c>
      <c r="DL137">
        <v>1</v>
      </c>
      <c r="DM137">
        <v>12</v>
      </c>
      <c r="DN137">
        <v>10</v>
      </c>
      <c r="DO137">
        <v>2</v>
      </c>
      <c r="DP137" s="42">
        <v>-9</v>
      </c>
      <c r="DQ137" s="20">
        <v>-8.2240000000000002</v>
      </c>
      <c r="DR137">
        <v>17</v>
      </c>
      <c r="DS137">
        <v>2</v>
      </c>
      <c r="DT137">
        <v>0</v>
      </c>
      <c r="DU137">
        <v>0</v>
      </c>
      <c r="DV137">
        <v>0</v>
      </c>
      <c r="DW137">
        <v>1048</v>
      </c>
      <c r="DX137">
        <v>766</v>
      </c>
      <c r="DY137">
        <v>803</v>
      </c>
      <c r="DZ137">
        <v>585</v>
      </c>
      <c r="EA137">
        <v>571</v>
      </c>
      <c r="EB137">
        <v>423</v>
      </c>
      <c r="EC137">
        <v>58</v>
      </c>
      <c r="ED137">
        <v>37.520000000000003</v>
      </c>
      <c r="EE137">
        <v>59</v>
      </c>
      <c r="EF137">
        <v>37</v>
      </c>
      <c r="EG137" s="41">
        <v>0.10332749562171628</v>
      </c>
      <c r="EH137" s="43">
        <v>0.91252955082742315</v>
      </c>
      <c r="EI137" s="44">
        <v>1.0158570464491394</v>
      </c>
      <c r="EJ137">
        <v>1046</v>
      </c>
      <c r="EK137">
        <v>766</v>
      </c>
      <c r="EL137">
        <v>804</v>
      </c>
      <c r="EM137">
        <v>585</v>
      </c>
      <c r="EN137">
        <v>572</v>
      </c>
      <c r="EO137">
        <v>423</v>
      </c>
      <c r="EP137">
        <v>59</v>
      </c>
      <c r="EQ137">
        <v>36</v>
      </c>
      <c r="ER137">
        <v>562</v>
      </c>
      <c r="ES137">
        <v>373</v>
      </c>
      <c r="ET137">
        <v>240</v>
      </c>
      <c r="EU137">
        <v>143</v>
      </c>
      <c r="EV137">
        <v>39</v>
      </c>
      <c r="EW137">
        <v>18</v>
      </c>
      <c r="EX137">
        <v>60</v>
      </c>
      <c r="EY137">
        <v>58</v>
      </c>
      <c r="EZ137">
        <v>3</v>
      </c>
      <c r="FA137">
        <v>1</v>
      </c>
      <c r="FB137">
        <v>4</v>
      </c>
      <c r="FC137" s="20">
        <v>37.020000000000003</v>
      </c>
      <c r="FD137" s="26">
        <v>0.63827586206896558</v>
      </c>
      <c r="FE137">
        <v>3.694</v>
      </c>
      <c r="FF137">
        <v>1.08</v>
      </c>
      <c r="FG137">
        <v>-0.2</v>
      </c>
      <c r="FH137">
        <v>0.88</v>
      </c>
      <c r="FL137" s="42">
        <v>173</v>
      </c>
      <c r="FM137" s="20">
        <v>7.117647058823529</v>
      </c>
      <c r="FN137" s="41">
        <v>0.1067013663</v>
      </c>
      <c r="FO137" s="20">
        <v>32.6</v>
      </c>
      <c r="FP137" s="20">
        <v>35.355199999999996</v>
      </c>
      <c r="FQ137" s="20">
        <v>120.14969035292039</v>
      </c>
      <c r="FR137">
        <v>24</v>
      </c>
      <c r="FS137" t="s">
        <v>510</v>
      </c>
      <c r="FT137">
        <v>1354</v>
      </c>
      <c r="FV137" t="s">
        <v>711</v>
      </c>
      <c r="FW137" s="45">
        <v>5000000</v>
      </c>
      <c r="FX137" s="45">
        <v>4625000</v>
      </c>
      <c r="FY137">
        <v>381</v>
      </c>
      <c r="FZ137">
        <v>105</v>
      </c>
      <c r="GA137">
        <v>114</v>
      </c>
      <c r="GB137">
        <v>219</v>
      </c>
      <c r="GC137">
        <v>51</v>
      </c>
      <c r="GD137">
        <v>326</v>
      </c>
      <c r="GE137">
        <v>816</v>
      </c>
      <c r="GF137">
        <v>5969</v>
      </c>
      <c r="GG137">
        <v>19.5</v>
      </c>
      <c r="GH137">
        <v>8.3000000000000007</v>
      </c>
      <c r="GI137">
        <v>27.8</v>
      </c>
      <c r="GJ137" s="42">
        <v>32.6</v>
      </c>
    </row>
    <row r="138" spans="1:192" x14ac:dyDescent="0.45">
      <c r="A138" s="40">
        <v>33299</v>
      </c>
      <c r="B138" t="s">
        <v>222</v>
      </c>
      <c r="D138" t="s">
        <v>223</v>
      </c>
      <c r="E138" t="s">
        <v>223</v>
      </c>
      <c r="F138">
        <v>72</v>
      </c>
      <c r="G138">
        <v>196</v>
      </c>
      <c r="H138">
        <v>2009</v>
      </c>
      <c r="I138">
        <v>1</v>
      </c>
      <c r="J138">
        <v>20</v>
      </c>
      <c r="K138" t="s">
        <v>92</v>
      </c>
      <c r="L138">
        <v>2010</v>
      </c>
      <c r="M138">
        <v>26</v>
      </c>
      <c r="N138">
        <v>8</v>
      </c>
      <c r="O138">
        <v>8475185</v>
      </c>
      <c r="P138" t="s">
        <v>1688</v>
      </c>
      <c r="Q138" t="s">
        <v>1689</v>
      </c>
      <c r="R138" t="s">
        <v>1690</v>
      </c>
      <c r="S138" t="s">
        <v>375</v>
      </c>
      <c r="T138" t="s">
        <v>716</v>
      </c>
      <c r="U138" t="s">
        <v>313</v>
      </c>
      <c r="V138">
        <v>39</v>
      </c>
      <c r="W138">
        <v>2</v>
      </c>
      <c r="X138">
        <v>2</v>
      </c>
      <c r="Y138">
        <v>1</v>
      </c>
      <c r="Z138">
        <v>4</v>
      </c>
      <c r="AA138">
        <v>23</v>
      </c>
      <c r="AB138">
        <v>60</v>
      </c>
      <c r="AC138" s="26">
        <v>0.10256410256410256</v>
      </c>
      <c r="AD138" s="20">
        <v>-4.4782608695652169</v>
      </c>
      <c r="AE138" s="20">
        <v>1.6019999999999999</v>
      </c>
      <c r="AF138">
        <v>-4</v>
      </c>
      <c r="AG138">
        <v>-7</v>
      </c>
      <c r="AH138">
        <v>6</v>
      </c>
      <c r="AI138">
        <v>646</v>
      </c>
      <c r="AJ138">
        <v>26621</v>
      </c>
      <c r="AK138" s="20">
        <v>443.68333333332998</v>
      </c>
      <c r="AL138">
        <v>443.68</v>
      </c>
      <c r="AM138">
        <v>444</v>
      </c>
      <c r="AN138" s="26">
        <v>11.376495726495726</v>
      </c>
      <c r="AO138">
        <v>19.22</v>
      </c>
      <c r="AP138" s="41">
        <v>0.5714285714285714</v>
      </c>
      <c r="AQ138">
        <v>62</v>
      </c>
      <c r="AR138">
        <v>62</v>
      </c>
      <c r="AS138">
        <v>62</v>
      </c>
      <c r="AT138">
        <v>48</v>
      </c>
      <c r="AU138">
        <v>48</v>
      </c>
      <c r="AV138">
        <v>35</v>
      </c>
      <c r="AW138">
        <v>33</v>
      </c>
      <c r="AX138">
        <v>13</v>
      </c>
      <c r="AY138">
        <v>2</v>
      </c>
      <c r="AZ138">
        <v>5</v>
      </c>
      <c r="BA138" s="42">
        <v>7</v>
      </c>
      <c r="BB138">
        <v>3.12</v>
      </c>
      <c r="BC138">
        <v>32.028599999999997</v>
      </c>
      <c r="BD138" s="20">
        <v>38.5</v>
      </c>
      <c r="BE138" s="20">
        <v>100.5</v>
      </c>
      <c r="BF138" s="20">
        <v>13.590876307248468</v>
      </c>
      <c r="BG138">
        <v>69</v>
      </c>
      <c r="BH138">
        <v>140</v>
      </c>
      <c r="BI138">
        <v>201</v>
      </c>
      <c r="BJ138" s="41">
        <v>0.25555555555555554</v>
      </c>
      <c r="BK138">
        <v>26</v>
      </c>
      <c r="BL138">
        <v>26</v>
      </c>
      <c r="BM138">
        <v>39</v>
      </c>
      <c r="BN138" s="42">
        <v>-13</v>
      </c>
      <c r="BO138">
        <v>13</v>
      </c>
      <c r="BP138">
        <v>8</v>
      </c>
      <c r="BQ138">
        <v>7</v>
      </c>
      <c r="BR138">
        <v>33</v>
      </c>
      <c r="BS138" s="41">
        <v>8.1885856079404462E-2</v>
      </c>
      <c r="BT138">
        <v>141</v>
      </c>
      <c r="BU138">
        <v>179</v>
      </c>
      <c r="BV138" s="41">
        <v>0.44062499999999999</v>
      </c>
      <c r="BW138">
        <v>54</v>
      </c>
      <c r="BX138">
        <v>90</v>
      </c>
      <c r="BY138">
        <v>64</v>
      </c>
      <c r="BZ138">
        <v>68</v>
      </c>
      <c r="CA138">
        <v>23</v>
      </c>
      <c r="CB138">
        <v>21</v>
      </c>
      <c r="CC138">
        <v>36</v>
      </c>
      <c r="CD138">
        <v>50</v>
      </c>
      <c r="CE138">
        <v>68</v>
      </c>
      <c r="CF138">
        <v>71</v>
      </c>
      <c r="CG138">
        <v>78</v>
      </c>
      <c r="CH138">
        <v>105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</v>
      </c>
      <c r="CZ138">
        <v>11</v>
      </c>
      <c r="DA138">
        <v>2</v>
      </c>
      <c r="DB138">
        <v>0</v>
      </c>
      <c r="DC138">
        <v>2</v>
      </c>
      <c r="DD138">
        <v>9</v>
      </c>
      <c r="DE138">
        <v>1</v>
      </c>
      <c r="DF138">
        <v>0</v>
      </c>
      <c r="DG138">
        <v>21</v>
      </c>
      <c r="DH138">
        <v>3</v>
      </c>
      <c r="DI138">
        <v>3</v>
      </c>
      <c r="DJ138">
        <v>3</v>
      </c>
      <c r="DK138">
        <v>3</v>
      </c>
      <c r="DL138">
        <v>0</v>
      </c>
      <c r="DM138">
        <v>3</v>
      </c>
      <c r="DN138">
        <v>3</v>
      </c>
      <c r="DO138">
        <v>0</v>
      </c>
      <c r="DP138" s="42">
        <v>0</v>
      </c>
      <c r="DQ138" s="20">
        <v>0.29499999999999998</v>
      </c>
      <c r="DR138">
        <v>3</v>
      </c>
      <c r="DS138">
        <v>0</v>
      </c>
      <c r="DT138">
        <v>0</v>
      </c>
      <c r="DU138">
        <v>0</v>
      </c>
      <c r="DV138">
        <v>0</v>
      </c>
      <c r="DW138">
        <v>249</v>
      </c>
      <c r="DX138">
        <v>493</v>
      </c>
      <c r="DY138">
        <v>191</v>
      </c>
      <c r="DZ138">
        <v>370</v>
      </c>
      <c r="EA138">
        <v>145</v>
      </c>
      <c r="EB138">
        <v>279</v>
      </c>
      <c r="EC138">
        <v>9.83</v>
      </c>
      <c r="ED138">
        <v>22.44</v>
      </c>
      <c r="EE138">
        <v>7</v>
      </c>
      <c r="EF138">
        <v>19</v>
      </c>
      <c r="EG138" s="41">
        <v>4.8275862068965517E-2</v>
      </c>
      <c r="EH138" s="43">
        <v>0.93189964157706096</v>
      </c>
      <c r="EI138" s="44">
        <v>0.98017550364602646</v>
      </c>
      <c r="EJ138">
        <v>251</v>
      </c>
      <c r="EK138">
        <v>493</v>
      </c>
      <c r="EL138">
        <v>193</v>
      </c>
      <c r="EM138">
        <v>370</v>
      </c>
      <c r="EN138">
        <v>147</v>
      </c>
      <c r="EO138">
        <v>278</v>
      </c>
      <c r="EP138">
        <v>7</v>
      </c>
      <c r="EQ138">
        <v>20</v>
      </c>
      <c r="ER138">
        <v>105</v>
      </c>
      <c r="ES138">
        <v>230</v>
      </c>
      <c r="ET138">
        <v>38</v>
      </c>
      <c r="EU138">
        <v>87</v>
      </c>
      <c r="EV138">
        <v>3</v>
      </c>
      <c r="EW138">
        <v>12</v>
      </c>
      <c r="EX138">
        <v>25</v>
      </c>
      <c r="EY138">
        <v>27</v>
      </c>
      <c r="EZ138">
        <v>-0.60000000000000009</v>
      </c>
      <c r="FA138">
        <v>0.5</v>
      </c>
      <c r="FB138">
        <v>-0.1</v>
      </c>
      <c r="FC138" s="20">
        <v>-1.36</v>
      </c>
      <c r="FD138" s="26">
        <v>-3.4871794871794877E-2</v>
      </c>
      <c r="FE138">
        <v>0.1774</v>
      </c>
      <c r="FF138">
        <v>-0.47</v>
      </c>
      <c r="FG138">
        <v>-0.01</v>
      </c>
      <c r="FH138">
        <v>-0.48</v>
      </c>
      <c r="FI138">
        <v>3</v>
      </c>
      <c r="FJ138">
        <v>2</v>
      </c>
      <c r="FK138">
        <v>1</v>
      </c>
      <c r="FL138" s="42">
        <v>65</v>
      </c>
      <c r="FM138" s="20">
        <v>11</v>
      </c>
      <c r="FN138" s="41">
        <v>2.1454735700000001E-2</v>
      </c>
      <c r="FO138" s="20">
        <v>3.4</v>
      </c>
      <c r="FP138" s="20">
        <v>4.0590000000000002</v>
      </c>
      <c r="FQ138" s="20">
        <v>100.34258925351604</v>
      </c>
      <c r="FR138">
        <v>16</v>
      </c>
      <c r="FS138" t="s">
        <v>111</v>
      </c>
      <c r="FT138">
        <v>297</v>
      </c>
      <c r="FV138" t="s">
        <v>711</v>
      </c>
      <c r="FW138" s="45">
        <v>700000</v>
      </c>
      <c r="FX138" s="45">
        <v>700000</v>
      </c>
      <c r="FY138">
        <v>315</v>
      </c>
      <c r="FZ138">
        <v>20</v>
      </c>
      <c r="GA138">
        <v>44</v>
      </c>
      <c r="GB138">
        <v>64</v>
      </c>
      <c r="GC138">
        <v>-21</v>
      </c>
      <c r="GD138">
        <v>84</v>
      </c>
      <c r="GE138">
        <v>335</v>
      </c>
      <c r="GF138">
        <v>4006</v>
      </c>
      <c r="GG138">
        <v>-1.9</v>
      </c>
      <c r="GH138">
        <v>5</v>
      </c>
      <c r="GI138">
        <v>3.1</v>
      </c>
      <c r="GJ138" s="42">
        <v>3.4</v>
      </c>
    </row>
    <row r="139" spans="1:192" x14ac:dyDescent="0.45">
      <c r="A139" s="40">
        <v>33329</v>
      </c>
      <c r="B139" t="s">
        <v>1063</v>
      </c>
      <c r="C139" t="s">
        <v>145</v>
      </c>
      <c r="D139" t="s">
        <v>91</v>
      </c>
      <c r="E139" t="s">
        <v>91</v>
      </c>
      <c r="F139">
        <v>72</v>
      </c>
      <c r="G139">
        <v>185</v>
      </c>
      <c r="H139">
        <v>2009</v>
      </c>
      <c r="I139">
        <v>3</v>
      </c>
      <c r="J139">
        <v>69</v>
      </c>
      <c r="K139" t="s">
        <v>92</v>
      </c>
      <c r="L139">
        <v>2011</v>
      </c>
      <c r="M139">
        <v>26</v>
      </c>
      <c r="N139">
        <v>7</v>
      </c>
      <c r="O139">
        <v>8475191</v>
      </c>
      <c r="P139" t="s">
        <v>1698</v>
      </c>
      <c r="Q139" t="s">
        <v>1699</v>
      </c>
      <c r="R139" t="s">
        <v>479</v>
      </c>
      <c r="S139" t="s">
        <v>1700</v>
      </c>
      <c r="T139" t="s">
        <v>710</v>
      </c>
      <c r="U139" t="s">
        <v>917</v>
      </c>
      <c r="V139">
        <v>67</v>
      </c>
      <c r="W139">
        <v>22</v>
      </c>
      <c r="X139">
        <v>38</v>
      </c>
      <c r="Y139">
        <v>23</v>
      </c>
      <c r="Z139">
        <v>60</v>
      </c>
      <c r="AA139">
        <v>4</v>
      </c>
      <c r="AB139">
        <v>18</v>
      </c>
      <c r="AC139" s="26">
        <v>0.89552238805970152</v>
      </c>
      <c r="AD139" s="20">
        <v>25.673972602739724</v>
      </c>
      <c r="AE139" s="20">
        <v>22.52</v>
      </c>
      <c r="AF139">
        <v>31</v>
      </c>
      <c r="AG139">
        <v>5.0999999999999996</v>
      </c>
      <c r="AH139">
        <v>24</v>
      </c>
      <c r="AI139">
        <v>1489</v>
      </c>
      <c r="AJ139">
        <v>72056</v>
      </c>
      <c r="AK139" s="20">
        <v>1200.9333333333</v>
      </c>
      <c r="AL139">
        <v>1200.93</v>
      </c>
      <c r="AM139">
        <v>1201</v>
      </c>
      <c r="AN139" s="26">
        <v>17.924378109452736</v>
      </c>
      <c r="AO139">
        <v>29.6</v>
      </c>
      <c r="AP139" s="41">
        <v>0.69767441860465118</v>
      </c>
      <c r="AQ139">
        <v>277</v>
      </c>
      <c r="AR139">
        <v>277</v>
      </c>
      <c r="AS139">
        <v>277</v>
      </c>
      <c r="AT139">
        <v>219</v>
      </c>
      <c r="AU139">
        <v>219</v>
      </c>
      <c r="AV139">
        <v>162</v>
      </c>
      <c r="AW139">
        <v>156</v>
      </c>
      <c r="AX139">
        <v>67</v>
      </c>
      <c r="AY139">
        <v>9</v>
      </c>
      <c r="AZ139">
        <v>15</v>
      </c>
      <c r="BA139" s="42">
        <v>24</v>
      </c>
      <c r="BB139">
        <v>17.78</v>
      </c>
      <c r="BC139">
        <v>28.6358</v>
      </c>
      <c r="BD139" s="20">
        <v>333.2</v>
      </c>
      <c r="BE139" s="20">
        <v>610.20000000000005</v>
      </c>
      <c r="BF139" s="20">
        <v>30.486373060877824</v>
      </c>
      <c r="BG139">
        <v>465</v>
      </c>
      <c r="BH139">
        <v>447</v>
      </c>
      <c r="BI139">
        <v>433</v>
      </c>
      <c r="BJ139" s="41">
        <v>0.51781737193763921</v>
      </c>
      <c r="BK139">
        <v>40</v>
      </c>
      <c r="BL139">
        <v>40</v>
      </c>
      <c r="BM139">
        <v>68</v>
      </c>
      <c r="BN139" s="42">
        <v>-28</v>
      </c>
      <c r="BO139">
        <v>57</v>
      </c>
      <c r="BP139">
        <v>47</v>
      </c>
      <c r="BQ139">
        <v>54</v>
      </c>
      <c r="BR139">
        <v>24</v>
      </c>
      <c r="BS139" s="41">
        <v>2.9447852760736196E-2</v>
      </c>
      <c r="BT139">
        <v>4</v>
      </c>
      <c r="BU139">
        <v>9</v>
      </c>
      <c r="BV139" s="41">
        <v>0.30769230769230771</v>
      </c>
      <c r="BW139">
        <v>2</v>
      </c>
      <c r="BX139">
        <v>6</v>
      </c>
      <c r="BY139">
        <v>2</v>
      </c>
      <c r="BZ139">
        <v>1</v>
      </c>
      <c r="CA139">
        <v>0</v>
      </c>
      <c r="CB139">
        <v>2</v>
      </c>
      <c r="CC139">
        <v>1</v>
      </c>
      <c r="CD139">
        <v>4</v>
      </c>
      <c r="CE139">
        <v>1</v>
      </c>
      <c r="CF139">
        <v>3</v>
      </c>
      <c r="CG139">
        <v>3</v>
      </c>
      <c r="CH139">
        <v>7</v>
      </c>
      <c r="CI139">
        <v>0</v>
      </c>
      <c r="CJ139">
        <v>1</v>
      </c>
      <c r="CK139">
        <v>4</v>
      </c>
      <c r="CL139">
        <v>4</v>
      </c>
      <c r="CM139">
        <v>1</v>
      </c>
      <c r="CN139">
        <v>0</v>
      </c>
      <c r="CO139">
        <v>0</v>
      </c>
      <c r="CP139">
        <v>4</v>
      </c>
      <c r="CQ139">
        <v>0</v>
      </c>
      <c r="CR139">
        <v>2</v>
      </c>
      <c r="CS139">
        <v>2</v>
      </c>
      <c r="CT139">
        <v>2</v>
      </c>
      <c r="CU139">
        <v>0</v>
      </c>
      <c r="CV139">
        <v>12</v>
      </c>
      <c r="CW139">
        <v>2</v>
      </c>
      <c r="CX139">
        <v>5</v>
      </c>
      <c r="CY139">
        <v>6</v>
      </c>
      <c r="CZ139">
        <v>44</v>
      </c>
      <c r="DA139">
        <v>20</v>
      </c>
      <c r="DB139">
        <v>7</v>
      </c>
      <c r="DC139">
        <v>11</v>
      </c>
      <c r="DD139">
        <v>19</v>
      </c>
      <c r="DE139">
        <v>6</v>
      </c>
      <c r="DF139">
        <v>0</v>
      </c>
      <c r="DG139">
        <v>99</v>
      </c>
      <c r="DH139">
        <v>12</v>
      </c>
      <c r="DI139">
        <v>6</v>
      </c>
      <c r="DJ139">
        <v>12</v>
      </c>
      <c r="DK139">
        <v>12</v>
      </c>
      <c r="DL139">
        <v>0</v>
      </c>
      <c r="DM139">
        <v>6</v>
      </c>
      <c r="DN139">
        <v>6</v>
      </c>
      <c r="DO139">
        <v>0</v>
      </c>
      <c r="DP139" s="42">
        <v>-6</v>
      </c>
      <c r="DQ139" s="20">
        <v>-7.9409999999999998</v>
      </c>
      <c r="DR139">
        <v>12</v>
      </c>
      <c r="DS139">
        <v>0</v>
      </c>
      <c r="DT139">
        <v>0</v>
      </c>
      <c r="DU139">
        <v>0</v>
      </c>
      <c r="DV139">
        <v>0</v>
      </c>
      <c r="DW139">
        <v>1343</v>
      </c>
      <c r="DX139">
        <v>1029</v>
      </c>
      <c r="DY139">
        <v>996</v>
      </c>
      <c r="DZ139">
        <v>791</v>
      </c>
      <c r="EA139">
        <v>713</v>
      </c>
      <c r="EB139">
        <v>565</v>
      </c>
      <c r="EC139">
        <v>74.23</v>
      </c>
      <c r="ED139">
        <v>53.98</v>
      </c>
      <c r="EE139">
        <v>86</v>
      </c>
      <c r="EF139">
        <v>45</v>
      </c>
      <c r="EG139" s="41">
        <v>0.12061711079943899</v>
      </c>
      <c r="EH139" s="43">
        <v>0.92035398230088494</v>
      </c>
      <c r="EI139" s="44">
        <v>1.040971093100324</v>
      </c>
      <c r="EJ139">
        <v>1342</v>
      </c>
      <c r="EK139">
        <v>1029</v>
      </c>
      <c r="EL139">
        <v>995</v>
      </c>
      <c r="EM139">
        <v>790</v>
      </c>
      <c r="EN139">
        <v>711</v>
      </c>
      <c r="EO139">
        <v>564</v>
      </c>
      <c r="EP139">
        <v>86</v>
      </c>
      <c r="EQ139">
        <v>45</v>
      </c>
      <c r="ER139">
        <v>682</v>
      </c>
      <c r="ES139">
        <v>518</v>
      </c>
      <c r="ET139">
        <v>254</v>
      </c>
      <c r="EU139">
        <v>210</v>
      </c>
      <c r="EV139">
        <v>44</v>
      </c>
      <c r="EW139">
        <v>24</v>
      </c>
      <c r="EX139">
        <v>64</v>
      </c>
      <c r="EY139">
        <v>57</v>
      </c>
      <c r="EZ139">
        <v>5.2</v>
      </c>
      <c r="FA139">
        <v>2.4</v>
      </c>
      <c r="FB139">
        <v>7.6</v>
      </c>
      <c r="FC139" s="20">
        <v>62.75</v>
      </c>
      <c r="FD139" s="26">
        <v>0.93656716417910446</v>
      </c>
      <c r="FE139">
        <v>7.9417</v>
      </c>
      <c r="FF139">
        <v>1.8</v>
      </c>
      <c r="FG139">
        <v>0.08</v>
      </c>
      <c r="FH139">
        <v>1.88</v>
      </c>
      <c r="FI139">
        <v>3</v>
      </c>
      <c r="FJ139">
        <v>2</v>
      </c>
      <c r="FK139">
        <v>1</v>
      </c>
      <c r="FL139" s="42">
        <v>88</v>
      </c>
      <c r="FM139" s="20">
        <v>7.833333333333333</v>
      </c>
      <c r="FN139" s="41">
        <v>0.10945273630000001</v>
      </c>
      <c r="FO139" s="20">
        <v>57.6</v>
      </c>
      <c r="FP139" s="20">
        <v>58.411799999999999</v>
      </c>
      <c r="FQ139" s="20">
        <v>118.5081561789613</v>
      </c>
      <c r="FR139">
        <v>4</v>
      </c>
      <c r="FS139" t="s">
        <v>189</v>
      </c>
      <c r="FT139">
        <v>195</v>
      </c>
      <c r="FV139" t="s">
        <v>711</v>
      </c>
      <c r="FW139" s="45">
        <v>6000000</v>
      </c>
      <c r="FX139" s="45">
        <v>5000000</v>
      </c>
      <c r="FY139">
        <v>432</v>
      </c>
      <c r="FZ139">
        <v>98</v>
      </c>
      <c r="GA139">
        <v>149</v>
      </c>
      <c r="GB139">
        <v>247</v>
      </c>
      <c r="GC139">
        <v>69</v>
      </c>
      <c r="GD139">
        <v>116</v>
      </c>
      <c r="GE139">
        <v>820</v>
      </c>
      <c r="GF139">
        <v>7078</v>
      </c>
      <c r="GG139">
        <v>18.399999999999999</v>
      </c>
      <c r="GH139">
        <v>10.3</v>
      </c>
      <c r="GI139">
        <v>28.7</v>
      </c>
      <c r="GJ139" s="42">
        <v>57.6</v>
      </c>
    </row>
    <row r="140" spans="1:192" x14ac:dyDescent="0.45">
      <c r="A140" s="40">
        <v>32638</v>
      </c>
      <c r="B140" t="s">
        <v>1701</v>
      </c>
      <c r="C140" t="s">
        <v>475</v>
      </c>
      <c r="D140" t="s">
        <v>91</v>
      </c>
      <c r="E140" t="s">
        <v>91</v>
      </c>
      <c r="F140">
        <v>74</v>
      </c>
      <c r="G140">
        <v>200</v>
      </c>
      <c r="K140" t="s">
        <v>202</v>
      </c>
      <c r="L140">
        <v>2016</v>
      </c>
      <c r="M140">
        <v>28</v>
      </c>
      <c r="N140">
        <v>2</v>
      </c>
      <c r="O140">
        <v>8477240</v>
      </c>
      <c r="P140" t="s">
        <v>1702</v>
      </c>
      <c r="Q140" t="s">
        <v>1703</v>
      </c>
      <c r="R140" t="s">
        <v>1704</v>
      </c>
      <c r="S140" t="s">
        <v>305</v>
      </c>
      <c r="T140" t="s">
        <v>710</v>
      </c>
      <c r="U140" t="s">
        <v>230</v>
      </c>
      <c r="V140">
        <v>44</v>
      </c>
      <c r="W140">
        <v>2</v>
      </c>
      <c r="X140">
        <v>3</v>
      </c>
      <c r="Y140">
        <v>1</v>
      </c>
      <c r="Z140">
        <v>5</v>
      </c>
      <c r="AA140">
        <v>22</v>
      </c>
      <c r="AB140">
        <v>93</v>
      </c>
      <c r="AC140" s="26">
        <v>0.11363636363636363</v>
      </c>
      <c r="AD140" s="20">
        <v>-6.4074074074074066</v>
      </c>
      <c r="AE140" s="20">
        <v>1.8820000000000001</v>
      </c>
      <c r="AF140">
        <v>-13</v>
      </c>
      <c r="AG140">
        <v>-2.1</v>
      </c>
      <c r="AH140">
        <v>4</v>
      </c>
      <c r="AI140">
        <v>649</v>
      </c>
      <c r="AJ140">
        <v>24675</v>
      </c>
      <c r="AK140" s="20">
        <v>411.25</v>
      </c>
      <c r="AL140">
        <v>411.25</v>
      </c>
      <c r="AM140">
        <v>411</v>
      </c>
      <c r="AN140" s="26">
        <v>9.3465909090909083</v>
      </c>
      <c r="AO140">
        <v>15.78</v>
      </c>
      <c r="AP140" s="41">
        <v>0.625</v>
      </c>
      <c r="AQ140">
        <v>43</v>
      </c>
      <c r="AR140">
        <v>43</v>
      </c>
      <c r="AS140">
        <v>43</v>
      </c>
      <c r="AT140">
        <v>31</v>
      </c>
      <c r="AU140">
        <v>31</v>
      </c>
      <c r="AV140">
        <v>21</v>
      </c>
      <c r="AW140">
        <v>26</v>
      </c>
      <c r="AX140">
        <v>10</v>
      </c>
      <c r="AY140">
        <v>1</v>
      </c>
      <c r="AZ140">
        <v>5</v>
      </c>
      <c r="BA140" s="42">
        <v>6</v>
      </c>
      <c r="BB140">
        <v>2</v>
      </c>
      <c r="BC140">
        <v>27</v>
      </c>
      <c r="BD140" s="20">
        <v>36.4</v>
      </c>
      <c r="BE140" s="20">
        <v>79.400000000000006</v>
      </c>
      <c r="BF140" s="20">
        <v>11.584194528875381</v>
      </c>
      <c r="BG140">
        <v>53</v>
      </c>
      <c r="BH140">
        <v>119</v>
      </c>
      <c r="BI140">
        <v>217</v>
      </c>
      <c r="BJ140" s="41">
        <v>0.1962962962962963</v>
      </c>
      <c r="BK140">
        <v>74</v>
      </c>
      <c r="BL140">
        <v>74</v>
      </c>
      <c r="BM140">
        <v>43</v>
      </c>
      <c r="BN140" s="42">
        <v>31</v>
      </c>
      <c r="BO140">
        <v>10</v>
      </c>
      <c r="BP140">
        <v>6</v>
      </c>
      <c r="BQ140">
        <v>5</v>
      </c>
      <c r="BR140">
        <v>24</v>
      </c>
      <c r="BS140" s="41">
        <v>6.7226890756302518E-2</v>
      </c>
      <c r="BT140">
        <v>164</v>
      </c>
      <c r="BU140">
        <v>146</v>
      </c>
      <c r="BV140" s="41">
        <v>0.52903225806451615</v>
      </c>
      <c r="BW140">
        <v>92</v>
      </c>
      <c r="BX140">
        <v>81</v>
      </c>
      <c r="BY140">
        <v>47</v>
      </c>
      <c r="BZ140">
        <v>43</v>
      </c>
      <c r="CA140">
        <v>25</v>
      </c>
      <c r="CB140">
        <v>22</v>
      </c>
      <c r="CC140">
        <v>48</v>
      </c>
      <c r="CD140">
        <v>28</v>
      </c>
      <c r="CE140">
        <v>67</v>
      </c>
      <c r="CF140">
        <v>75</v>
      </c>
      <c r="CG140">
        <v>88</v>
      </c>
      <c r="CH140">
        <v>73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</v>
      </c>
      <c r="CW140">
        <v>0</v>
      </c>
      <c r="CX140">
        <v>0</v>
      </c>
      <c r="CY140">
        <v>0</v>
      </c>
      <c r="CZ140">
        <v>10</v>
      </c>
      <c r="DA140">
        <v>2</v>
      </c>
      <c r="DB140">
        <v>0</v>
      </c>
      <c r="DC140">
        <v>3</v>
      </c>
      <c r="DD140">
        <v>2</v>
      </c>
      <c r="DE140">
        <v>4</v>
      </c>
      <c r="DF140">
        <v>0</v>
      </c>
      <c r="DG140">
        <v>10</v>
      </c>
      <c r="DH140">
        <v>2</v>
      </c>
      <c r="DI140">
        <v>3</v>
      </c>
      <c r="DJ140">
        <v>2</v>
      </c>
      <c r="DK140">
        <v>2</v>
      </c>
      <c r="DL140">
        <v>0</v>
      </c>
      <c r="DM140">
        <v>3</v>
      </c>
      <c r="DN140">
        <v>3</v>
      </c>
      <c r="DO140">
        <v>0</v>
      </c>
      <c r="DP140" s="42">
        <v>1</v>
      </c>
      <c r="DQ140" s="20">
        <v>0.15</v>
      </c>
      <c r="DR140">
        <v>2</v>
      </c>
      <c r="DS140">
        <v>0</v>
      </c>
      <c r="DT140">
        <v>0</v>
      </c>
      <c r="DU140">
        <v>0</v>
      </c>
      <c r="DV140">
        <v>0</v>
      </c>
      <c r="DW140">
        <v>277</v>
      </c>
      <c r="DX140">
        <v>468</v>
      </c>
      <c r="DY140">
        <v>202</v>
      </c>
      <c r="DZ140">
        <v>333</v>
      </c>
      <c r="EA140">
        <v>149</v>
      </c>
      <c r="EB140">
        <v>239</v>
      </c>
      <c r="EC140">
        <v>11.25</v>
      </c>
      <c r="ED140">
        <v>23.51</v>
      </c>
      <c r="EE140">
        <v>8</v>
      </c>
      <c r="EF140">
        <v>31</v>
      </c>
      <c r="EG140" s="41">
        <v>5.3691275167785234E-2</v>
      </c>
      <c r="EH140" s="43">
        <v>0.87029288702928875</v>
      </c>
      <c r="EI140" s="44">
        <v>0.92398416219707402</v>
      </c>
      <c r="EJ140">
        <v>276</v>
      </c>
      <c r="EK140">
        <v>469</v>
      </c>
      <c r="EL140">
        <v>201</v>
      </c>
      <c r="EM140">
        <v>334</v>
      </c>
      <c r="EN140">
        <v>148</v>
      </c>
      <c r="EO140">
        <v>240</v>
      </c>
      <c r="EP140">
        <v>7</v>
      </c>
      <c r="EQ140">
        <v>31</v>
      </c>
      <c r="ER140">
        <v>118</v>
      </c>
      <c r="ES140">
        <v>238</v>
      </c>
      <c r="ET140">
        <v>53</v>
      </c>
      <c r="EU140">
        <v>87</v>
      </c>
      <c r="EV140">
        <v>3</v>
      </c>
      <c r="EW140">
        <v>17</v>
      </c>
      <c r="EX140">
        <v>27</v>
      </c>
      <c r="EY140">
        <v>24</v>
      </c>
      <c r="EZ140">
        <v>-0.4</v>
      </c>
      <c r="FA140">
        <v>-0.1</v>
      </c>
      <c r="FB140">
        <v>-0.5</v>
      </c>
      <c r="FC140" s="20">
        <v>2.96</v>
      </c>
      <c r="FD140" s="26">
        <v>6.7272727272727276E-2</v>
      </c>
      <c r="FE140">
        <v>0.1603</v>
      </c>
      <c r="FF140">
        <v>-0.08</v>
      </c>
      <c r="FG140">
        <v>-0.09</v>
      </c>
      <c r="FH140">
        <v>-0.17</v>
      </c>
      <c r="FL140" s="42">
        <v>102</v>
      </c>
      <c r="FM140" s="20">
        <v>39.5</v>
      </c>
      <c r="FN140" s="41">
        <v>1.3907734100000001E-2</v>
      </c>
      <c r="FO140" s="20">
        <v>4.5999999999999996</v>
      </c>
      <c r="FP140" s="20">
        <v>5.03</v>
      </c>
      <c r="FQ140" s="20">
        <v>108.69300911854103</v>
      </c>
      <c r="FR140">
        <v>14</v>
      </c>
      <c r="FS140" t="s">
        <v>189</v>
      </c>
      <c r="FT140">
        <v>270</v>
      </c>
      <c r="FV140" t="s">
        <v>711</v>
      </c>
      <c r="FW140" s="45">
        <v>650000</v>
      </c>
      <c r="FX140" s="45">
        <v>612500</v>
      </c>
      <c r="FY140">
        <v>71</v>
      </c>
      <c r="FZ140">
        <v>5</v>
      </c>
      <c r="GA140">
        <v>7</v>
      </c>
      <c r="GB140">
        <v>12</v>
      </c>
      <c r="GC140">
        <v>-11</v>
      </c>
      <c r="GD140">
        <v>8</v>
      </c>
      <c r="GE140">
        <v>45</v>
      </c>
      <c r="GF140">
        <v>707</v>
      </c>
      <c r="GG140">
        <v>-0.2</v>
      </c>
      <c r="GH140">
        <v>0.2</v>
      </c>
      <c r="GI140">
        <v>0</v>
      </c>
      <c r="GJ140" s="42">
        <v>4.5999999999999996</v>
      </c>
    </row>
    <row r="141" spans="1:192" x14ac:dyDescent="0.45">
      <c r="A141" s="40">
        <v>33208</v>
      </c>
      <c r="B141" t="s">
        <v>1705</v>
      </c>
      <c r="D141" t="s">
        <v>169</v>
      </c>
      <c r="E141" t="s">
        <v>169</v>
      </c>
      <c r="F141">
        <v>70</v>
      </c>
      <c r="G141">
        <v>185</v>
      </c>
      <c r="H141">
        <v>2009</v>
      </c>
      <c r="I141">
        <v>2</v>
      </c>
      <c r="J141">
        <v>60</v>
      </c>
      <c r="K141" t="s">
        <v>92</v>
      </c>
      <c r="L141">
        <v>2010</v>
      </c>
      <c r="M141">
        <v>27</v>
      </c>
      <c r="N141">
        <v>7</v>
      </c>
      <c r="O141">
        <v>8475193</v>
      </c>
      <c r="P141" t="s">
        <v>1706</v>
      </c>
      <c r="Q141" t="s">
        <v>1707</v>
      </c>
      <c r="R141" t="s">
        <v>1708</v>
      </c>
      <c r="S141" t="s">
        <v>1133</v>
      </c>
      <c r="T141" t="s">
        <v>725</v>
      </c>
      <c r="U141" t="s">
        <v>1709</v>
      </c>
      <c r="V141">
        <v>82</v>
      </c>
      <c r="W141">
        <v>20</v>
      </c>
      <c r="X141">
        <v>14</v>
      </c>
      <c r="Y141">
        <v>5</v>
      </c>
      <c r="Z141">
        <v>34</v>
      </c>
      <c r="AA141">
        <v>0</v>
      </c>
      <c r="AB141">
        <v>0</v>
      </c>
      <c r="AC141" s="26">
        <v>0.41463414634146339</v>
      </c>
      <c r="AD141" s="20">
        <v>-12.110144927536233</v>
      </c>
      <c r="AE141" s="20">
        <v>14.12</v>
      </c>
      <c r="AF141">
        <v>-19</v>
      </c>
      <c r="AG141">
        <v>-5</v>
      </c>
      <c r="AH141">
        <v>34</v>
      </c>
      <c r="AI141">
        <v>1770</v>
      </c>
      <c r="AJ141">
        <v>80026</v>
      </c>
      <c r="AK141" s="20">
        <v>1333.7666666667001</v>
      </c>
      <c r="AL141">
        <v>1319.22</v>
      </c>
      <c r="AM141">
        <v>1334</v>
      </c>
      <c r="AN141" s="26">
        <v>16.265447154471545</v>
      </c>
      <c r="AO141">
        <v>27</v>
      </c>
      <c r="AP141" s="41">
        <v>0.5</v>
      </c>
      <c r="AQ141">
        <v>312</v>
      </c>
      <c r="AR141">
        <v>317</v>
      </c>
      <c r="AS141">
        <v>317</v>
      </c>
      <c r="AT141">
        <v>245</v>
      </c>
      <c r="AU141">
        <v>250</v>
      </c>
      <c r="AV141">
        <v>174</v>
      </c>
      <c r="AW141">
        <v>186</v>
      </c>
      <c r="AX141">
        <v>59</v>
      </c>
      <c r="AY141">
        <v>8</v>
      </c>
      <c r="AZ141">
        <v>16</v>
      </c>
      <c r="BA141" s="42">
        <v>24</v>
      </c>
      <c r="BB141">
        <v>16.05</v>
      </c>
      <c r="BC141">
        <v>31.770099999999999</v>
      </c>
      <c r="BD141" s="20">
        <v>107.2</v>
      </c>
      <c r="BE141" s="20">
        <v>419.2</v>
      </c>
      <c r="BF141" s="20">
        <v>19.065811615954882</v>
      </c>
      <c r="BG141">
        <v>558</v>
      </c>
      <c r="BH141">
        <v>438</v>
      </c>
      <c r="BI141">
        <v>371</v>
      </c>
      <c r="BJ141" s="41">
        <v>0.60064585575888052</v>
      </c>
      <c r="BK141">
        <v>67</v>
      </c>
      <c r="BL141">
        <v>66</v>
      </c>
      <c r="BM141">
        <v>74</v>
      </c>
      <c r="BN141" s="42">
        <v>-8</v>
      </c>
      <c r="BO141">
        <v>76</v>
      </c>
      <c r="BP141">
        <v>45</v>
      </c>
      <c r="BQ141">
        <v>45</v>
      </c>
      <c r="BR141">
        <v>29</v>
      </c>
      <c r="BS141" s="41">
        <v>3.3918128654970757E-2</v>
      </c>
      <c r="BT141">
        <v>2</v>
      </c>
      <c r="BU141">
        <v>13</v>
      </c>
      <c r="BV141" s="41">
        <v>0.13333333333333333</v>
      </c>
      <c r="BW141">
        <v>1</v>
      </c>
      <c r="BX141">
        <v>1</v>
      </c>
      <c r="BY141">
        <v>0</v>
      </c>
      <c r="BZ141">
        <v>4</v>
      </c>
      <c r="CA141">
        <v>1</v>
      </c>
      <c r="CB141">
        <v>8</v>
      </c>
      <c r="CC141">
        <v>0</v>
      </c>
      <c r="CD141">
        <v>3</v>
      </c>
      <c r="CE141">
        <v>0</v>
      </c>
      <c r="CF141">
        <v>4</v>
      </c>
      <c r="CG141">
        <v>2</v>
      </c>
      <c r="CH141">
        <v>10</v>
      </c>
      <c r="CI141">
        <v>0</v>
      </c>
      <c r="CJ141">
        <v>1</v>
      </c>
      <c r="CK141">
        <v>4</v>
      </c>
      <c r="CL141">
        <v>4</v>
      </c>
      <c r="CM141">
        <v>0</v>
      </c>
      <c r="CN141">
        <v>0</v>
      </c>
      <c r="CO141">
        <v>0</v>
      </c>
      <c r="CP141">
        <v>2</v>
      </c>
      <c r="CQ141">
        <v>1</v>
      </c>
      <c r="CR141">
        <v>3</v>
      </c>
      <c r="CS141">
        <v>4</v>
      </c>
      <c r="CT141">
        <v>2</v>
      </c>
      <c r="CU141">
        <v>0</v>
      </c>
      <c r="CV141">
        <v>8</v>
      </c>
      <c r="CW141">
        <v>1</v>
      </c>
      <c r="CX141">
        <v>3</v>
      </c>
      <c r="CY141">
        <v>7</v>
      </c>
      <c r="CZ141">
        <v>65</v>
      </c>
      <c r="DA141">
        <v>15</v>
      </c>
      <c r="DB141">
        <v>2</v>
      </c>
      <c r="DC141">
        <v>16</v>
      </c>
      <c r="DD141">
        <v>43</v>
      </c>
      <c r="DE141">
        <v>9</v>
      </c>
      <c r="DF141">
        <v>2</v>
      </c>
      <c r="DG141">
        <v>87</v>
      </c>
      <c r="DH141">
        <v>14</v>
      </c>
      <c r="DI141">
        <v>21</v>
      </c>
      <c r="DJ141">
        <v>14</v>
      </c>
      <c r="DK141">
        <v>12</v>
      </c>
      <c r="DL141">
        <v>2</v>
      </c>
      <c r="DM141">
        <v>23</v>
      </c>
      <c r="DN141">
        <v>21</v>
      </c>
      <c r="DO141">
        <v>2</v>
      </c>
      <c r="DP141" s="42">
        <v>7</v>
      </c>
      <c r="DQ141" s="20">
        <v>7.4779999999999998</v>
      </c>
      <c r="DR141">
        <v>12</v>
      </c>
      <c r="DS141">
        <v>2</v>
      </c>
      <c r="DT141">
        <v>0</v>
      </c>
      <c r="DU141">
        <v>0</v>
      </c>
      <c r="DV141">
        <v>0</v>
      </c>
      <c r="DW141">
        <v>1380</v>
      </c>
      <c r="DX141">
        <v>1092</v>
      </c>
      <c r="DY141">
        <v>1053</v>
      </c>
      <c r="DZ141">
        <v>826</v>
      </c>
      <c r="EA141">
        <v>750</v>
      </c>
      <c r="EB141">
        <v>608</v>
      </c>
      <c r="EC141">
        <v>66.45</v>
      </c>
      <c r="ED141">
        <v>58.2</v>
      </c>
      <c r="EE141">
        <v>68</v>
      </c>
      <c r="EF141">
        <v>64</v>
      </c>
      <c r="EG141" s="41">
        <v>9.0666666666666673E-2</v>
      </c>
      <c r="EH141" s="43">
        <v>0.89473684210526316</v>
      </c>
      <c r="EI141" s="44">
        <v>0.98540350877192984</v>
      </c>
      <c r="EJ141">
        <v>1393</v>
      </c>
      <c r="EK141">
        <v>1100</v>
      </c>
      <c r="EL141">
        <v>1067</v>
      </c>
      <c r="EM141">
        <v>832</v>
      </c>
      <c r="EN141">
        <v>759</v>
      </c>
      <c r="EO141">
        <v>613</v>
      </c>
      <c r="EP141">
        <v>69</v>
      </c>
      <c r="EQ141">
        <v>65</v>
      </c>
      <c r="ER141">
        <v>678</v>
      </c>
      <c r="ES141">
        <v>541</v>
      </c>
      <c r="ET141">
        <v>234</v>
      </c>
      <c r="EU141">
        <v>224</v>
      </c>
      <c r="EV141">
        <v>38</v>
      </c>
      <c r="EW141">
        <v>35</v>
      </c>
      <c r="EX141">
        <v>75</v>
      </c>
      <c r="EY141">
        <v>90</v>
      </c>
      <c r="EZ141">
        <v>1.8</v>
      </c>
      <c r="FA141">
        <v>0.9</v>
      </c>
      <c r="FB141">
        <v>2.7</v>
      </c>
      <c r="FC141" s="20">
        <v>35.770000000000003</v>
      </c>
      <c r="FD141" s="26">
        <v>0.43621951219512201</v>
      </c>
      <c r="FE141">
        <v>3.8327999999999998</v>
      </c>
      <c r="FF141">
        <v>0.55000000000000004</v>
      </c>
      <c r="FG141">
        <v>0</v>
      </c>
      <c r="FH141">
        <v>0.54</v>
      </c>
      <c r="FI141">
        <v>2</v>
      </c>
      <c r="FJ141">
        <v>1</v>
      </c>
      <c r="FK141">
        <v>0</v>
      </c>
      <c r="FL141" s="42">
        <v>132</v>
      </c>
      <c r="FM141" s="20">
        <v>9.3333333333333339</v>
      </c>
      <c r="FN141" s="41">
        <v>0.17008697910000001</v>
      </c>
      <c r="FO141" s="20">
        <v>30.6</v>
      </c>
      <c r="FP141" s="20">
        <v>35.495600000000003</v>
      </c>
      <c r="FQ141" s="20">
        <v>112.43007231545914</v>
      </c>
      <c r="FV141" t="s">
        <v>711</v>
      </c>
      <c r="FW141" s="45">
        <v>6000000</v>
      </c>
      <c r="FX141" s="45">
        <v>5300000</v>
      </c>
      <c r="FY141">
        <v>427</v>
      </c>
      <c r="FZ141">
        <v>119</v>
      </c>
      <c r="GA141">
        <v>109</v>
      </c>
      <c r="GB141">
        <v>228</v>
      </c>
      <c r="GC141">
        <v>-3</v>
      </c>
      <c r="GD141">
        <v>146</v>
      </c>
      <c r="GE141">
        <v>912</v>
      </c>
      <c r="GF141">
        <v>6582</v>
      </c>
      <c r="GG141">
        <v>20.2</v>
      </c>
      <c r="GH141">
        <v>7.7</v>
      </c>
      <c r="GI141">
        <v>27.9</v>
      </c>
      <c r="GJ141" s="42">
        <v>30.6</v>
      </c>
    </row>
    <row r="142" spans="1:192" x14ac:dyDescent="0.45">
      <c r="A142" s="40">
        <v>34073</v>
      </c>
      <c r="B142" t="s">
        <v>1710</v>
      </c>
      <c r="D142" t="s">
        <v>120</v>
      </c>
      <c r="E142" t="s">
        <v>120</v>
      </c>
      <c r="F142">
        <v>70</v>
      </c>
      <c r="G142">
        <v>185</v>
      </c>
      <c r="K142" t="s">
        <v>92</v>
      </c>
      <c r="L142">
        <v>2016</v>
      </c>
      <c r="M142">
        <v>24</v>
      </c>
      <c r="N142">
        <v>2</v>
      </c>
      <c r="O142">
        <v>8479290</v>
      </c>
      <c r="P142" t="s">
        <v>1711</v>
      </c>
      <c r="Q142" t="s">
        <v>1712</v>
      </c>
      <c r="R142" t="s">
        <v>1713</v>
      </c>
      <c r="S142" t="s">
        <v>1714</v>
      </c>
      <c r="T142" t="s">
        <v>938</v>
      </c>
      <c r="U142" t="s">
        <v>102</v>
      </c>
      <c r="V142">
        <v>10</v>
      </c>
      <c r="W142">
        <v>1</v>
      </c>
      <c r="X142">
        <v>1</v>
      </c>
      <c r="Y142">
        <v>1</v>
      </c>
      <c r="Z142">
        <v>2</v>
      </c>
      <c r="AA142">
        <v>26</v>
      </c>
      <c r="AB142">
        <v>67</v>
      </c>
      <c r="AC142" s="26">
        <v>0.2</v>
      </c>
      <c r="AD142" s="20">
        <v>2</v>
      </c>
      <c r="AE142" s="20">
        <v>0.79500000000000004</v>
      </c>
      <c r="AF142">
        <v>-4</v>
      </c>
      <c r="AG142">
        <v>-1.5</v>
      </c>
      <c r="AH142">
        <v>0</v>
      </c>
      <c r="AI142">
        <v>139</v>
      </c>
      <c r="AJ142">
        <v>5451</v>
      </c>
      <c r="AK142" s="20">
        <v>90.85</v>
      </c>
      <c r="AL142">
        <v>90.85</v>
      </c>
      <c r="AM142">
        <v>91</v>
      </c>
      <c r="AN142" s="26">
        <v>9.0849999999999991</v>
      </c>
      <c r="AO142">
        <v>15.67</v>
      </c>
      <c r="AP142" s="41">
        <v>1</v>
      </c>
      <c r="AQ142">
        <v>13</v>
      </c>
      <c r="AR142">
        <v>13</v>
      </c>
      <c r="AS142">
        <v>13</v>
      </c>
      <c r="AT142">
        <v>13</v>
      </c>
      <c r="AU142">
        <v>13</v>
      </c>
      <c r="AV142">
        <v>9</v>
      </c>
      <c r="AW142">
        <v>6</v>
      </c>
      <c r="AX142">
        <v>3</v>
      </c>
      <c r="AY142">
        <v>0</v>
      </c>
      <c r="AZ142">
        <v>0</v>
      </c>
      <c r="BA142" s="42">
        <v>0</v>
      </c>
      <c r="BB142">
        <v>0.77</v>
      </c>
      <c r="BC142">
        <v>30.777799999999999</v>
      </c>
      <c r="BD142" s="20">
        <v>36.5</v>
      </c>
      <c r="BE142" s="20">
        <v>49.5</v>
      </c>
      <c r="BF142" s="20">
        <v>32.69124931205284</v>
      </c>
      <c r="BG142">
        <v>28</v>
      </c>
      <c r="BH142">
        <v>32</v>
      </c>
      <c r="BI142">
        <v>11</v>
      </c>
      <c r="BJ142" s="41">
        <v>0.71794871794871795</v>
      </c>
      <c r="BK142">
        <v>7</v>
      </c>
      <c r="BL142">
        <v>7</v>
      </c>
      <c r="BM142">
        <v>11</v>
      </c>
      <c r="BN142" s="42">
        <v>-4</v>
      </c>
      <c r="BO142">
        <v>4</v>
      </c>
      <c r="BP142">
        <v>3</v>
      </c>
      <c r="BQ142">
        <v>4</v>
      </c>
      <c r="BR142">
        <v>4</v>
      </c>
      <c r="BS142" s="41">
        <v>6.8965517241379309E-2</v>
      </c>
      <c r="BT142">
        <v>26</v>
      </c>
      <c r="BU142">
        <v>27</v>
      </c>
      <c r="BV142" s="41">
        <v>0.49056603773584906</v>
      </c>
      <c r="BW142">
        <v>5</v>
      </c>
      <c r="BX142">
        <v>5</v>
      </c>
      <c r="BY142">
        <v>12</v>
      </c>
      <c r="BZ142">
        <v>14</v>
      </c>
      <c r="CA142">
        <v>9</v>
      </c>
      <c r="CB142">
        <v>8</v>
      </c>
      <c r="CC142">
        <v>10</v>
      </c>
      <c r="CD142">
        <v>5</v>
      </c>
      <c r="CE142">
        <v>7</v>
      </c>
      <c r="CF142">
        <v>11</v>
      </c>
      <c r="CG142">
        <v>17</v>
      </c>
      <c r="CH142">
        <v>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3</v>
      </c>
      <c r="DA142">
        <v>1</v>
      </c>
      <c r="DB142">
        <v>0</v>
      </c>
      <c r="DC142">
        <v>3</v>
      </c>
      <c r="DD142">
        <v>1</v>
      </c>
      <c r="DE142">
        <v>1</v>
      </c>
      <c r="DF142">
        <v>0</v>
      </c>
      <c r="DG142">
        <v>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 s="42">
        <v>0</v>
      </c>
      <c r="DQ142" s="20">
        <v>-9.0999999999999998E-2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74</v>
      </c>
      <c r="DX142">
        <v>71</v>
      </c>
      <c r="DY142">
        <v>58</v>
      </c>
      <c r="DZ142">
        <v>54</v>
      </c>
      <c r="EA142">
        <v>38</v>
      </c>
      <c r="EB142">
        <v>35</v>
      </c>
      <c r="EC142">
        <v>3.16</v>
      </c>
      <c r="ED142">
        <v>4</v>
      </c>
      <c r="EE142">
        <v>2</v>
      </c>
      <c r="EF142">
        <v>6</v>
      </c>
      <c r="EG142" s="41">
        <v>5.2631578947368418E-2</v>
      </c>
      <c r="EH142" s="43">
        <v>0.82857142857142851</v>
      </c>
      <c r="EI142" s="44">
        <v>0.88120300751879688</v>
      </c>
      <c r="EJ142">
        <v>74</v>
      </c>
      <c r="EK142">
        <v>71</v>
      </c>
      <c r="EL142">
        <v>58</v>
      </c>
      <c r="EM142">
        <v>54</v>
      </c>
      <c r="EN142">
        <v>38</v>
      </c>
      <c r="EO142">
        <v>35</v>
      </c>
      <c r="EP142">
        <v>2</v>
      </c>
      <c r="EQ142">
        <v>6</v>
      </c>
      <c r="ER142">
        <v>35</v>
      </c>
      <c r="ES142">
        <v>35</v>
      </c>
      <c r="ET142">
        <v>12</v>
      </c>
      <c r="EU142">
        <v>20</v>
      </c>
      <c r="EV142">
        <v>2</v>
      </c>
      <c r="EW142">
        <v>4</v>
      </c>
      <c r="EX142">
        <v>5</v>
      </c>
      <c r="EY142">
        <v>3</v>
      </c>
      <c r="EZ142">
        <v>0.1</v>
      </c>
      <c r="FA142">
        <v>-0.1</v>
      </c>
      <c r="FB142">
        <v>0</v>
      </c>
      <c r="FC142" s="20">
        <v>1.82</v>
      </c>
      <c r="FD142" s="26">
        <v>0.182</v>
      </c>
      <c r="FE142">
        <v>3.4000000000000002E-3</v>
      </c>
      <c r="FF142">
        <v>0</v>
      </c>
      <c r="FG142">
        <v>-0.02</v>
      </c>
      <c r="FH142">
        <v>-0.02</v>
      </c>
      <c r="FL142" s="42">
        <v>11</v>
      </c>
      <c r="FM142" s="20">
        <v>0</v>
      </c>
      <c r="FN142" s="41">
        <v>3.56521739E-2</v>
      </c>
      <c r="FO142" s="20">
        <v>2</v>
      </c>
      <c r="FP142" s="20">
        <v>1.9818</v>
      </c>
      <c r="FQ142" s="20">
        <v>95.762245459548723</v>
      </c>
      <c r="FV142" t="s">
        <v>751</v>
      </c>
      <c r="FW142" s="45">
        <v>925000</v>
      </c>
      <c r="FX142" s="45">
        <v>925000</v>
      </c>
      <c r="FY142">
        <v>11</v>
      </c>
      <c r="FZ142">
        <v>1</v>
      </c>
      <c r="GA142">
        <v>1</v>
      </c>
      <c r="GB142">
        <v>2</v>
      </c>
      <c r="GC142">
        <v>-4</v>
      </c>
      <c r="GD142">
        <v>0</v>
      </c>
      <c r="GE142">
        <v>10</v>
      </c>
      <c r="GF142">
        <v>98</v>
      </c>
      <c r="GG142">
        <v>0</v>
      </c>
      <c r="GH142">
        <v>0</v>
      </c>
      <c r="GI142">
        <v>0</v>
      </c>
      <c r="GJ142" s="42">
        <v>2</v>
      </c>
    </row>
    <row r="143" spans="1:192" x14ac:dyDescent="0.45">
      <c r="A143" s="40">
        <v>34110</v>
      </c>
      <c r="B143" t="s">
        <v>1715</v>
      </c>
      <c r="C143" t="s">
        <v>175</v>
      </c>
      <c r="D143" t="s">
        <v>107</v>
      </c>
      <c r="E143" t="s">
        <v>107</v>
      </c>
      <c r="F143">
        <v>74</v>
      </c>
      <c r="G143">
        <v>190</v>
      </c>
      <c r="K143" t="s">
        <v>92</v>
      </c>
      <c r="L143">
        <v>2016</v>
      </c>
      <c r="M143">
        <v>24</v>
      </c>
      <c r="N143">
        <v>2</v>
      </c>
      <c r="O143">
        <v>8479291</v>
      </c>
      <c r="P143" t="s">
        <v>1716</v>
      </c>
      <c r="Q143" t="s">
        <v>1717</v>
      </c>
      <c r="R143" t="s">
        <v>1718</v>
      </c>
      <c r="S143" t="s">
        <v>1325</v>
      </c>
      <c r="T143" t="s">
        <v>716</v>
      </c>
      <c r="U143" t="s">
        <v>194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27</v>
      </c>
      <c r="AB143">
        <v>93</v>
      </c>
      <c r="AC143" s="26">
        <v>0</v>
      </c>
      <c r="AD143" s="20">
        <v>0</v>
      </c>
      <c r="AE143" s="20">
        <v>0</v>
      </c>
      <c r="AF143">
        <v>0</v>
      </c>
      <c r="AG143">
        <v>0.30000000000000004</v>
      </c>
      <c r="AH143">
        <v>0</v>
      </c>
      <c r="AI143">
        <v>18</v>
      </c>
      <c r="AJ143">
        <v>706</v>
      </c>
      <c r="AK143" s="20">
        <v>11.766666666667</v>
      </c>
      <c r="AL143">
        <v>11.77</v>
      </c>
      <c r="AM143">
        <v>12</v>
      </c>
      <c r="AN143" s="26">
        <v>11.766666666666667</v>
      </c>
      <c r="AO143">
        <v>19.62</v>
      </c>
      <c r="AP143" s="41">
        <v>0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3</v>
      </c>
      <c r="AW143">
        <v>3</v>
      </c>
      <c r="AX143">
        <v>2</v>
      </c>
      <c r="AY143">
        <v>0</v>
      </c>
      <c r="AZ143">
        <v>0</v>
      </c>
      <c r="BA143" s="42">
        <v>0</v>
      </c>
      <c r="BB143">
        <v>0.24</v>
      </c>
      <c r="BC143">
        <v>17.333300000000001</v>
      </c>
      <c r="BD143" s="20">
        <v>0</v>
      </c>
      <c r="BE143" s="20">
        <v>4</v>
      </c>
      <c r="BF143" s="20">
        <v>20.390824129141887</v>
      </c>
      <c r="BG143">
        <v>6</v>
      </c>
      <c r="BH143">
        <v>1</v>
      </c>
      <c r="BI143">
        <v>1</v>
      </c>
      <c r="BJ143" s="41">
        <v>0.8571428571428571</v>
      </c>
      <c r="BK143">
        <v>2</v>
      </c>
      <c r="BL143">
        <v>2</v>
      </c>
      <c r="BM143">
        <v>1</v>
      </c>
      <c r="BN143" s="42">
        <v>1</v>
      </c>
      <c r="BO143">
        <v>1</v>
      </c>
      <c r="BP143">
        <v>0</v>
      </c>
      <c r="BQ143">
        <v>1</v>
      </c>
      <c r="BR143">
        <v>0</v>
      </c>
      <c r="BS143" s="41">
        <v>0</v>
      </c>
      <c r="BT143">
        <v>1</v>
      </c>
      <c r="BU143">
        <v>2</v>
      </c>
      <c r="BV143" s="41">
        <v>0.33333333333333331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 s="42">
        <v>1</v>
      </c>
      <c r="DQ143" s="20">
        <v>-1.2E-2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</v>
      </c>
      <c r="DX143">
        <v>6</v>
      </c>
      <c r="DY143">
        <v>8</v>
      </c>
      <c r="DZ143">
        <v>4</v>
      </c>
      <c r="EA143">
        <v>5</v>
      </c>
      <c r="EB143">
        <v>3</v>
      </c>
      <c r="EC143">
        <v>0.43</v>
      </c>
      <c r="ED143">
        <v>0.17</v>
      </c>
      <c r="EE143">
        <v>0</v>
      </c>
      <c r="EF143">
        <v>0</v>
      </c>
      <c r="EG143" s="41">
        <v>0</v>
      </c>
      <c r="EH143" s="43">
        <v>1</v>
      </c>
      <c r="EI143" s="44">
        <v>1</v>
      </c>
      <c r="EJ143">
        <v>11</v>
      </c>
      <c r="EK143">
        <v>6</v>
      </c>
      <c r="EL143">
        <v>8</v>
      </c>
      <c r="EM143">
        <v>4</v>
      </c>
      <c r="EN143">
        <v>5</v>
      </c>
      <c r="EO143">
        <v>3</v>
      </c>
      <c r="EP143">
        <v>0</v>
      </c>
      <c r="EQ143">
        <v>0</v>
      </c>
      <c r="ER143">
        <v>7</v>
      </c>
      <c r="ES143">
        <v>2</v>
      </c>
      <c r="ET143">
        <v>2</v>
      </c>
      <c r="EU143">
        <v>1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 s="20">
        <v>0.32</v>
      </c>
      <c r="FD143" s="26">
        <v>0.32</v>
      </c>
      <c r="FE143">
        <v>4.8999999999999998E-3</v>
      </c>
      <c r="FF143">
        <v>0</v>
      </c>
      <c r="FG143">
        <v>0</v>
      </c>
      <c r="FH143">
        <v>0</v>
      </c>
      <c r="FL143" s="42">
        <v>2</v>
      </c>
      <c r="FM143" s="20">
        <v>0</v>
      </c>
      <c r="FN143" s="41">
        <v>0</v>
      </c>
      <c r="FO143" s="20">
        <v>0</v>
      </c>
      <c r="FP143" s="20">
        <v>-2.4000000000000002E-3</v>
      </c>
      <c r="FQ143" s="20">
        <v>81.563296516567547</v>
      </c>
      <c r="FV143" t="s">
        <v>751</v>
      </c>
      <c r="FW143" s="45">
        <v>650000</v>
      </c>
      <c r="FX143" s="45">
        <v>650000</v>
      </c>
      <c r="FY143">
        <v>5</v>
      </c>
      <c r="FZ143">
        <v>0</v>
      </c>
      <c r="GA143">
        <v>0</v>
      </c>
      <c r="GB143">
        <v>0</v>
      </c>
      <c r="GC143">
        <v>-3</v>
      </c>
      <c r="GD143">
        <v>4</v>
      </c>
      <c r="GE143">
        <v>5</v>
      </c>
      <c r="GF143">
        <v>53</v>
      </c>
      <c r="GG143">
        <v>-0.1</v>
      </c>
      <c r="GH143">
        <v>-0.1</v>
      </c>
      <c r="GI143">
        <v>-0.2</v>
      </c>
      <c r="GJ143" s="42">
        <v>0</v>
      </c>
    </row>
    <row r="144" spans="1:192" x14ac:dyDescent="0.45">
      <c r="A144" s="40">
        <v>33603</v>
      </c>
      <c r="B144" t="s">
        <v>1063</v>
      </c>
      <c r="C144" t="s">
        <v>145</v>
      </c>
      <c r="D144" t="s">
        <v>91</v>
      </c>
      <c r="E144" t="s">
        <v>91</v>
      </c>
      <c r="F144">
        <v>72</v>
      </c>
      <c r="G144">
        <v>180</v>
      </c>
      <c r="K144" t="s">
        <v>92</v>
      </c>
      <c r="L144">
        <v>2015</v>
      </c>
      <c r="M144">
        <v>26</v>
      </c>
      <c r="N144">
        <v>3</v>
      </c>
      <c r="O144">
        <v>8479293</v>
      </c>
      <c r="P144" t="s">
        <v>1723</v>
      </c>
      <c r="Q144" t="s">
        <v>1724</v>
      </c>
      <c r="R144" t="s">
        <v>1725</v>
      </c>
      <c r="S144" t="s">
        <v>798</v>
      </c>
      <c r="T144" t="s">
        <v>725</v>
      </c>
      <c r="U144" t="s">
        <v>285</v>
      </c>
      <c r="V144">
        <v>61</v>
      </c>
      <c r="W144">
        <v>8</v>
      </c>
      <c r="X144">
        <v>10</v>
      </c>
      <c r="Y144">
        <v>3</v>
      </c>
      <c r="Z144">
        <v>18</v>
      </c>
      <c r="AA144">
        <v>15</v>
      </c>
      <c r="AB144">
        <v>73</v>
      </c>
      <c r="AC144" s="26">
        <v>0.29508196721311475</v>
      </c>
      <c r="AD144" s="20">
        <v>13.481481481481481</v>
      </c>
      <c r="AE144" s="20">
        <v>6.9550000000000001</v>
      </c>
      <c r="AF144">
        <v>13</v>
      </c>
      <c r="AG144">
        <v>6.6</v>
      </c>
      <c r="AH144">
        <v>18</v>
      </c>
      <c r="AI144">
        <v>1151</v>
      </c>
      <c r="AJ144">
        <v>46340</v>
      </c>
      <c r="AK144" s="20">
        <v>772.33333333332996</v>
      </c>
      <c r="AL144">
        <v>772.33</v>
      </c>
      <c r="AM144">
        <v>772</v>
      </c>
      <c r="AN144" s="26">
        <v>12.66120218579235</v>
      </c>
      <c r="AO144">
        <v>21.36</v>
      </c>
      <c r="AP144" s="41">
        <v>0.62068965517241381</v>
      </c>
      <c r="AQ144">
        <v>135</v>
      </c>
      <c r="AR144">
        <v>135</v>
      </c>
      <c r="AS144">
        <v>135</v>
      </c>
      <c r="AT144">
        <v>111</v>
      </c>
      <c r="AU144">
        <v>111</v>
      </c>
      <c r="AV144">
        <v>79</v>
      </c>
      <c r="AW144">
        <v>79</v>
      </c>
      <c r="AX144">
        <v>41</v>
      </c>
      <c r="AY144">
        <v>5</v>
      </c>
      <c r="AZ144">
        <v>9</v>
      </c>
      <c r="BA144" s="42">
        <v>14</v>
      </c>
      <c r="BB144">
        <v>7.65</v>
      </c>
      <c r="BC144">
        <v>30.594899999999999</v>
      </c>
      <c r="BD144" s="20">
        <v>67.400000000000006</v>
      </c>
      <c r="BE144" s="20">
        <v>202.4</v>
      </c>
      <c r="BF144" s="20">
        <v>15.723848613934457</v>
      </c>
      <c r="BG144">
        <v>176</v>
      </c>
      <c r="BH144">
        <v>279</v>
      </c>
      <c r="BI144">
        <v>348</v>
      </c>
      <c r="BJ144" s="41">
        <v>0.33587786259541985</v>
      </c>
      <c r="BK144">
        <v>188</v>
      </c>
      <c r="BL144">
        <v>188</v>
      </c>
      <c r="BM144">
        <v>100</v>
      </c>
      <c r="BN144" s="42">
        <v>88</v>
      </c>
      <c r="BO144">
        <v>32</v>
      </c>
      <c r="BP144">
        <v>14</v>
      </c>
      <c r="BQ144">
        <v>20</v>
      </c>
      <c r="BR144">
        <v>56</v>
      </c>
      <c r="BS144" s="41">
        <v>8.5889570552147243E-2</v>
      </c>
      <c r="BT144">
        <v>3</v>
      </c>
      <c r="BU144">
        <v>8</v>
      </c>
      <c r="BV144" s="41">
        <v>0.27272727272727271</v>
      </c>
      <c r="BW144">
        <v>2</v>
      </c>
      <c r="BX144">
        <v>7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3</v>
      </c>
      <c r="CE144">
        <v>1</v>
      </c>
      <c r="CF144">
        <v>3</v>
      </c>
      <c r="CG144">
        <v>2</v>
      </c>
      <c r="CH144">
        <v>5</v>
      </c>
      <c r="CI144">
        <v>1</v>
      </c>
      <c r="CJ144">
        <v>0</v>
      </c>
      <c r="CK144">
        <v>3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5</v>
      </c>
      <c r="CW144">
        <v>0</v>
      </c>
      <c r="CX144">
        <v>2</v>
      </c>
      <c r="CY144">
        <v>0</v>
      </c>
      <c r="CZ144">
        <v>30</v>
      </c>
      <c r="DA144">
        <v>14</v>
      </c>
      <c r="DB144">
        <v>2</v>
      </c>
      <c r="DC144">
        <v>4</v>
      </c>
      <c r="DD144">
        <v>9</v>
      </c>
      <c r="DE144">
        <v>2</v>
      </c>
      <c r="DF144">
        <v>5</v>
      </c>
      <c r="DG144">
        <v>43</v>
      </c>
      <c r="DH144">
        <v>9</v>
      </c>
      <c r="DI144">
        <v>21</v>
      </c>
      <c r="DJ144">
        <v>9</v>
      </c>
      <c r="DK144">
        <v>9</v>
      </c>
      <c r="DL144">
        <v>0</v>
      </c>
      <c r="DM144">
        <v>20</v>
      </c>
      <c r="DN144">
        <v>20</v>
      </c>
      <c r="DO144">
        <v>0</v>
      </c>
      <c r="DP144" s="42">
        <v>12</v>
      </c>
      <c r="DQ144" s="20">
        <v>8.69</v>
      </c>
      <c r="DR144">
        <v>9</v>
      </c>
      <c r="DS144">
        <v>0</v>
      </c>
      <c r="DT144">
        <v>0</v>
      </c>
      <c r="DU144">
        <v>0</v>
      </c>
      <c r="DV144">
        <v>0</v>
      </c>
      <c r="DW144">
        <v>582</v>
      </c>
      <c r="DX144">
        <v>825</v>
      </c>
      <c r="DY144">
        <v>427</v>
      </c>
      <c r="DZ144">
        <v>596</v>
      </c>
      <c r="EA144">
        <v>307</v>
      </c>
      <c r="EB144">
        <v>420</v>
      </c>
      <c r="EC144">
        <v>23.81</v>
      </c>
      <c r="ED144">
        <v>37.47</v>
      </c>
      <c r="EE144">
        <v>29</v>
      </c>
      <c r="EF144">
        <v>29</v>
      </c>
      <c r="EG144" s="41">
        <v>9.4462540716612378E-2</v>
      </c>
      <c r="EH144" s="43">
        <v>0.93095238095238098</v>
      </c>
      <c r="EI144" s="44">
        <v>1.0254149216689934</v>
      </c>
      <c r="EJ144">
        <v>581</v>
      </c>
      <c r="EK144">
        <v>821</v>
      </c>
      <c r="EL144">
        <v>428</v>
      </c>
      <c r="EM144">
        <v>593</v>
      </c>
      <c r="EN144">
        <v>308</v>
      </c>
      <c r="EO144">
        <v>418</v>
      </c>
      <c r="EP144">
        <v>29</v>
      </c>
      <c r="EQ144">
        <v>29</v>
      </c>
      <c r="ER144">
        <v>271</v>
      </c>
      <c r="ES144">
        <v>359</v>
      </c>
      <c r="ET144">
        <v>119</v>
      </c>
      <c r="EU144">
        <v>131</v>
      </c>
      <c r="EV144">
        <v>16</v>
      </c>
      <c r="EW144">
        <v>15</v>
      </c>
      <c r="EX144">
        <v>46</v>
      </c>
      <c r="EY144">
        <v>41</v>
      </c>
      <c r="EZ144">
        <v>0.5</v>
      </c>
      <c r="FA144">
        <v>1.3</v>
      </c>
      <c r="FB144">
        <v>1.8</v>
      </c>
      <c r="FC144" s="20">
        <v>24.23</v>
      </c>
      <c r="FD144" s="26">
        <v>0.39721311475409837</v>
      </c>
      <c r="FE144">
        <v>1.7015</v>
      </c>
      <c r="FF144">
        <v>0.38</v>
      </c>
      <c r="FG144">
        <v>-0.08</v>
      </c>
      <c r="FH144">
        <v>0.30000000000000004</v>
      </c>
      <c r="FL144" s="42">
        <v>262</v>
      </c>
      <c r="FM144" s="20">
        <v>23.111111111111111</v>
      </c>
      <c r="FN144" s="41">
        <v>4.0581503200000001E-2</v>
      </c>
      <c r="FO144" s="20">
        <v>16.2</v>
      </c>
      <c r="FP144" s="20">
        <v>19.738</v>
      </c>
      <c r="FQ144" s="20">
        <v>109.3056077065503</v>
      </c>
      <c r="FR144">
        <v>13</v>
      </c>
      <c r="FS144" t="s">
        <v>308</v>
      </c>
      <c r="FT144">
        <v>272</v>
      </c>
      <c r="FV144" t="s">
        <v>751</v>
      </c>
      <c r="FW144" s="45">
        <v>700000</v>
      </c>
      <c r="FX144" s="45">
        <v>700000</v>
      </c>
      <c r="FY144">
        <v>115</v>
      </c>
      <c r="FZ144">
        <v>10</v>
      </c>
      <c r="GA144">
        <v>12</v>
      </c>
      <c r="GB144">
        <v>22</v>
      </c>
      <c r="GC144">
        <v>7</v>
      </c>
      <c r="GD144">
        <v>46</v>
      </c>
      <c r="GE144">
        <v>137</v>
      </c>
      <c r="GF144">
        <v>1353</v>
      </c>
      <c r="GG144">
        <v>-0.5</v>
      </c>
      <c r="GH144">
        <v>1.5</v>
      </c>
      <c r="GI144">
        <v>1.1000000000000001</v>
      </c>
      <c r="GJ144" s="42">
        <v>16.2</v>
      </c>
    </row>
    <row r="145" spans="1:192" x14ac:dyDescent="0.45">
      <c r="A145" s="40">
        <v>32410</v>
      </c>
      <c r="B145" t="s">
        <v>1221</v>
      </c>
      <c r="C145" t="s">
        <v>175</v>
      </c>
      <c r="D145" t="s">
        <v>107</v>
      </c>
      <c r="E145" t="s">
        <v>107</v>
      </c>
      <c r="F145">
        <v>73</v>
      </c>
      <c r="G145">
        <v>200</v>
      </c>
      <c r="H145">
        <v>2007</v>
      </c>
      <c r="I145">
        <v>5</v>
      </c>
      <c r="J145">
        <v>135</v>
      </c>
      <c r="K145" t="s">
        <v>92</v>
      </c>
      <c r="L145">
        <v>2013</v>
      </c>
      <c r="M145">
        <v>29</v>
      </c>
      <c r="N145">
        <v>5</v>
      </c>
      <c r="O145">
        <v>8474008</v>
      </c>
      <c r="P145" t="s">
        <v>1730</v>
      </c>
      <c r="Q145" t="s">
        <v>1731</v>
      </c>
      <c r="R145" t="s">
        <v>437</v>
      </c>
      <c r="S145" t="s">
        <v>806</v>
      </c>
      <c r="T145" t="s">
        <v>716</v>
      </c>
      <c r="U145" t="s">
        <v>279</v>
      </c>
      <c r="V145">
        <v>60</v>
      </c>
      <c r="W145">
        <v>7</v>
      </c>
      <c r="X145">
        <v>7</v>
      </c>
      <c r="Y145">
        <v>5</v>
      </c>
      <c r="Z145">
        <v>14</v>
      </c>
      <c r="AA145">
        <v>17</v>
      </c>
      <c r="AB145">
        <v>39</v>
      </c>
      <c r="AC145" s="26">
        <v>0.23333333333333334</v>
      </c>
      <c r="AD145" s="20">
        <v>10.25</v>
      </c>
      <c r="AE145" s="20">
        <v>5.5940000000000003</v>
      </c>
      <c r="AF145">
        <v>-13</v>
      </c>
      <c r="AG145">
        <v>-8.3000000000000007</v>
      </c>
      <c r="AH145">
        <v>20</v>
      </c>
      <c r="AI145">
        <v>909</v>
      </c>
      <c r="AJ145">
        <v>36936</v>
      </c>
      <c r="AK145" s="20">
        <v>615.6</v>
      </c>
      <c r="AL145">
        <v>615.6</v>
      </c>
      <c r="AM145">
        <v>616</v>
      </c>
      <c r="AN145" s="26">
        <v>10.26</v>
      </c>
      <c r="AO145">
        <v>17.420000000000002</v>
      </c>
      <c r="AP145" s="41">
        <v>0.73684210526315785</v>
      </c>
      <c r="AQ145">
        <v>93</v>
      </c>
      <c r="AR145">
        <v>93</v>
      </c>
      <c r="AS145">
        <v>93</v>
      </c>
      <c r="AT145">
        <v>72</v>
      </c>
      <c r="AU145">
        <v>72</v>
      </c>
      <c r="AV145">
        <v>51</v>
      </c>
      <c r="AW145">
        <v>50</v>
      </c>
      <c r="AX145">
        <v>28</v>
      </c>
      <c r="AY145">
        <v>3</v>
      </c>
      <c r="AZ145">
        <v>4</v>
      </c>
      <c r="BA145" s="42">
        <v>7</v>
      </c>
      <c r="BB145">
        <v>5.16</v>
      </c>
      <c r="BC145">
        <v>34.509799999999998</v>
      </c>
      <c r="BD145" s="20">
        <v>132.5</v>
      </c>
      <c r="BE145" s="20">
        <v>225.5</v>
      </c>
      <c r="BF145" s="20">
        <v>21.978557504873294</v>
      </c>
      <c r="BG145">
        <v>127</v>
      </c>
      <c r="BH145">
        <v>193</v>
      </c>
      <c r="BI145">
        <v>151</v>
      </c>
      <c r="BJ145" s="41">
        <v>0.45683453237410071</v>
      </c>
      <c r="BK145">
        <v>67</v>
      </c>
      <c r="BL145">
        <v>66</v>
      </c>
      <c r="BM145">
        <v>39</v>
      </c>
      <c r="BN145" s="42">
        <v>27</v>
      </c>
      <c r="BO145">
        <v>21</v>
      </c>
      <c r="BP145">
        <v>31</v>
      </c>
      <c r="BQ145">
        <v>21</v>
      </c>
      <c r="BR145">
        <v>22</v>
      </c>
      <c r="BS145" s="41">
        <v>4.1121495327102804E-2</v>
      </c>
      <c r="BT145">
        <v>19</v>
      </c>
      <c r="BU145">
        <v>22</v>
      </c>
      <c r="BV145" s="41">
        <v>0.46341463414634149</v>
      </c>
      <c r="BW145">
        <v>6</v>
      </c>
      <c r="BX145">
        <v>6</v>
      </c>
      <c r="BY145">
        <v>9</v>
      </c>
      <c r="BZ145">
        <v>5</v>
      </c>
      <c r="CA145">
        <v>4</v>
      </c>
      <c r="CB145">
        <v>11</v>
      </c>
      <c r="CC145">
        <v>6</v>
      </c>
      <c r="CD145">
        <v>7</v>
      </c>
      <c r="CE145">
        <v>5</v>
      </c>
      <c r="CF145">
        <v>5</v>
      </c>
      <c r="CG145">
        <v>14</v>
      </c>
      <c r="CH145">
        <v>15</v>
      </c>
      <c r="CI145">
        <v>0</v>
      </c>
      <c r="CJ145">
        <v>0</v>
      </c>
      <c r="CK145">
        <v>2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</v>
      </c>
      <c r="CT145">
        <v>1</v>
      </c>
      <c r="CU145">
        <v>0</v>
      </c>
      <c r="CV145">
        <v>4</v>
      </c>
      <c r="CW145">
        <v>1</v>
      </c>
      <c r="CX145">
        <v>2</v>
      </c>
      <c r="CY145">
        <v>1</v>
      </c>
      <c r="CZ145">
        <v>17</v>
      </c>
      <c r="DA145">
        <v>2</v>
      </c>
      <c r="DB145">
        <v>1</v>
      </c>
      <c r="DC145">
        <v>7</v>
      </c>
      <c r="DD145">
        <v>6</v>
      </c>
      <c r="DE145">
        <v>4</v>
      </c>
      <c r="DF145">
        <v>1</v>
      </c>
      <c r="DG145">
        <v>30</v>
      </c>
      <c r="DH145">
        <v>10</v>
      </c>
      <c r="DI145">
        <v>5</v>
      </c>
      <c r="DJ145">
        <v>10</v>
      </c>
      <c r="DK145">
        <v>10</v>
      </c>
      <c r="DL145">
        <v>0</v>
      </c>
      <c r="DM145">
        <v>5</v>
      </c>
      <c r="DN145">
        <v>5</v>
      </c>
      <c r="DO145">
        <v>0</v>
      </c>
      <c r="DP145" s="42">
        <v>-5</v>
      </c>
      <c r="DQ145" s="20">
        <v>-7.774</v>
      </c>
      <c r="DR145">
        <v>10</v>
      </c>
      <c r="DS145">
        <v>0</v>
      </c>
      <c r="DT145">
        <v>0</v>
      </c>
      <c r="DU145">
        <v>0</v>
      </c>
      <c r="DV145">
        <v>0</v>
      </c>
      <c r="DW145">
        <v>443</v>
      </c>
      <c r="DX145">
        <v>673</v>
      </c>
      <c r="DY145">
        <v>325</v>
      </c>
      <c r="DZ145">
        <v>513</v>
      </c>
      <c r="EA145">
        <v>244</v>
      </c>
      <c r="EB145">
        <v>382</v>
      </c>
      <c r="EC145">
        <v>20.100000000000001</v>
      </c>
      <c r="ED145">
        <v>29.98</v>
      </c>
      <c r="EE145">
        <v>19</v>
      </c>
      <c r="EF145">
        <v>36</v>
      </c>
      <c r="EG145" s="41">
        <v>7.7868852459016397E-2</v>
      </c>
      <c r="EH145" s="43">
        <v>0.90575916230366493</v>
      </c>
      <c r="EI145" s="44">
        <v>0.98362801476268136</v>
      </c>
      <c r="EJ145">
        <v>443</v>
      </c>
      <c r="EK145">
        <v>671</v>
      </c>
      <c r="EL145">
        <v>325</v>
      </c>
      <c r="EM145">
        <v>510</v>
      </c>
      <c r="EN145">
        <v>244</v>
      </c>
      <c r="EO145">
        <v>379</v>
      </c>
      <c r="EP145">
        <v>19</v>
      </c>
      <c r="EQ145">
        <v>36</v>
      </c>
      <c r="ER145">
        <v>232</v>
      </c>
      <c r="ES145">
        <v>322</v>
      </c>
      <c r="ET145">
        <v>96</v>
      </c>
      <c r="EU145">
        <v>135</v>
      </c>
      <c r="EV145">
        <v>12</v>
      </c>
      <c r="EW145">
        <v>19</v>
      </c>
      <c r="EX145">
        <v>39</v>
      </c>
      <c r="EY145">
        <v>40</v>
      </c>
      <c r="EZ145">
        <v>0.4</v>
      </c>
      <c r="FA145">
        <v>0.30000000000000004</v>
      </c>
      <c r="FB145">
        <v>0.7</v>
      </c>
      <c r="FC145" s="20">
        <v>1.9</v>
      </c>
      <c r="FD145" s="26">
        <v>3.1666666666666662E-2</v>
      </c>
      <c r="FE145">
        <v>1.2322</v>
      </c>
      <c r="FF145">
        <v>-0.54</v>
      </c>
      <c r="FG145">
        <v>-0.2</v>
      </c>
      <c r="FH145">
        <v>-0.74</v>
      </c>
      <c r="FL145" s="42">
        <v>109</v>
      </c>
      <c r="FM145" s="20">
        <v>8.8000000000000007</v>
      </c>
      <c r="FN145" s="41">
        <v>4.3288084500000004E-2</v>
      </c>
      <c r="FO145" s="20">
        <v>12</v>
      </c>
      <c r="FP145" s="20">
        <v>12.4452</v>
      </c>
      <c r="FQ145" s="20">
        <v>108.7719298245614</v>
      </c>
      <c r="FV145" t="s">
        <v>711</v>
      </c>
      <c r="FW145" s="45">
        <v>650000</v>
      </c>
      <c r="FX145" s="45">
        <v>650000</v>
      </c>
      <c r="FY145">
        <v>92</v>
      </c>
      <c r="FZ145">
        <v>8</v>
      </c>
      <c r="GA145">
        <v>8</v>
      </c>
      <c r="GB145">
        <v>16</v>
      </c>
      <c r="GC145">
        <v>-11</v>
      </c>
      <c r="GD145">
        <v>20</v>
      </c>
      <c r="GE145">
        <v>75</v>
      </c>
      <c r="GF145">
        <v>874</v>
      </c>
      <c r="GG145">
        <v>0.1</v>
      </c>
      <c r="GH145">
        <v>0.60000000000000009</v>
      </c>
      <c r="GI145">
        <v>0.7</v>
      </c>
      <c r="GJ145" s="42">
        <v>12</v>
      </c>
    </row>
    <row r="146" spans="1:192" x14ac:dyDescent="0.45">
      <c r="A146" s="40">
        <v>33338</v>
      </c>
      <c r="B146" t="s">
        <v>1063</v>
      </c>
      <c r="C146" t="s">
        <v>145</v>
      </c>
      <c r="D146" t="s">
        <v>91</v>
      </c>
      <c r="E146" t="s">
        <v>91</v>
      </c>
      <c r="F146">
        <v>72</v>
      </c>
      <c r="G146">
        <v>186</v>
      </c>
      <c r="H146">
        <v>2009</v>
      </c>
      <c r="I146">
        <v>2</v>
      </c>
      <c r="J146">
        <v>59</v>
      </c>
      <c r="K146" t="s">
        <v>92</v>
      </c>
      <c r="L146">
        <v>2010</v>
      </c>
      <c r="M146">
        <v>26</v>
      </c>
      <c r="N146">
        <v>8</v>
      </c>
      <c r="O146">
        <v>8475204</v>
      </c>
      <c r="P146" t="s">
        <v>1732</v>
      </c>
      <c r="Q146" t="s">
        <v>1733</v>
      </c>
      <c r="R146" t="s">
        <v>1734</v>
      </c>
      <c r="S146" t="s">
        <v>798</v>
      </c>
      <c r="T146" t="s">
        <v>949</v>
      </c>
      <c r="U146" t="s">
        <v>917</v>
      </c>
      <c r="V146">
        <v>2</v>
      </c>
      <c r="W146">
        <v>3</v>
      </c>
      <c r="X146">
        <v>0</v>
      </c>
      <c r="Y146">
        <v>0</v>
      </c>
      <c r="Z146">
        <v>3</v>
      </c>
      <c r="AA146">
        <v>22</v>
      </c>
      <c r="AB146">
        <v>75</v>
      </c>
      <c r="AC146" s="26">
        <v>1.5</v>
      </c>
      <c r="AD146" s="20">
        <v>2.1327433628318584</v>
      </c>
      <c r="AE146" s="20">
        <v>1.5</v>
      </c>
      <c r="AF146">
        <v>3</v>
      </c>
      <c r="AG146">
        <v>0.1</v>
      </c>
      <c r="AH146">
        <v>0</v>
      </c>
      <c r="AI146">
        <v>39</v>
      </c>
      <c r="AJ146">
        <v>2114</v>
      </c>
      <c r="AK146" s="20">
        <v>35.233333333333</v>
      </c>
      <c r="AL146">
        <v>35.229999999999997</v>
      </c>
      <c r="AM146">
        <v>35</v>
      </c>
      <c r="AN146" s="26">
        <v>17.616666666666667</v>
      </c>
      <c r="AO146">
        <v>28.24</v>
      </c>
      <c r="AP146" s="41">
        <v>1</v>
      </c>
      <c r="AQ146">
        <v>15</v>
      </c>
      <c r="AR146">
        <v>15</v>
      </c>
      <c r="AS146">
        <v>15</v>
      </c>
      <c r="AT146">
        <v>14</v>
      </c>
      <c r="AU146">
        <v>14</v>
      </c>
      <c r="AV146">
        <v>11</v>
      </c>
      <c r="AW146">
        <v>6</v>
      </c>
      <c r="AX146">
        <v>3</v>
      </c>
      <c r="AY146">
        <v>0</v>
      </c>
      <c r="AZ146">
        <v>1</v>
      </c>
      <c r="BA146" s="42">
        <v>1</v>
      </c>
      <c r="BB146">
        <v>0.88</v>
      </c>
      <c r="BC146">
        <v>42</v>
      </c>
      <c r="BD146" s="20">
        <v>0</v>
      </c>
      <c r="BE146" s="20">
        <v>15</v>
      </c>
      <c r="BF146" s="20">
        <v>25.54640931024695</v>
      </c>
      <c r="BG146">
        <v>12</v>
      </c>
      <c r="BH146">
        <v>12</v>
      </c>
      <c r="BI146">
        <v>6</v>
      </c>
      <c r="BJ146" s="41">
        <v>0.66666666666666663</v>
      </c>
      <c r="BK146">
        <v>2</v>
      </c>
      <c r="BL146">
        <v>2</v>
      </c>
      <c r="BM146">
        <v>1</v>
      </c>
      <c r="BN146" s="42">
        <v>1</v>
      </c>
      <c r="BO146">
        <v>3</v>
      </c>
      <c r="BP146">
        <v>1</v>
      </c>
      <c r="BQ146">
        <v>2</v>
      </c>
      <c r="BR146">
        <v>0</v>
      </c>
      <c r="BS146" s="41">
        <v>0</v>
      </c>
      <c r="BT146">
        <v>1</v>
      </c>
      <c r="BU146">
        <v>1</v>
      </c>
      <c r="BV146" s="41">
        <v>0.5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3</v>
      </c>
      <c r="DA146">
        <v>0</v>
      </c>
      <c r="DB146">
        <v>0</v>
      </c>
      <c r="DC146">
        <v>2</v>
      </c>
      <c r="DD146">
        <v>2</v>
      </c>
      <c r="DE146">
        <v>0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s="42">
        <v>0</v>
      </c>
      <c r="DQ146" s="20">
        <v>-1.7000000000000001E-2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45</v>
      </c>
      <c r="DX146">
        <v>24</v>
      </c>
      <c r="DY146">
        <v>36</v>
      </c>
      <c r="DZ146">
        <v>20</v>
      </c>
      <c r="EA146">
        <v>24</v>
      </c>
      <c r="EB146">
        <v>12</v>
      </c>
      <c r="EC146">
        <v>2.39</v>
      </c>
      <c r="ED146">
        <v>1.73</v>
      </c>
      <c r="EE146">
        <v>3</v>
      </c>
      <c r="EF146">
        <v>0</v>
      </c>
      <c r="EG146" s="41">
        <v>0.125</v>
      </c>
      <c r="EH146" s="43">
        <v>1</v>
      </c>
      <c r="EI146" s="44">
        <v>1.125</v>
      </c>
      <c r="EJ146">
        <v>45</v>
      </c>
      <c r="EK146">
        <v>24</v>
      </c>
      <c r="EL146">
        <v>36</v>
      </c>
      <c r="EM146">
        <v>20</v>
      </c>
      <c r="EN146">
        <v>24</v>
      </c>
      <c r="EO146">
        <v>12</v>
      </c>
      <c r="EP146">
        <v>3</v>
      </c>
      <c r="EQ146">
        <v>0</v>
      </c>
      <c r="ER146">
        <v>28</v>
      </c>
      <c r="ES146">
        <v>13</v>
      </c>
      <c r="ET146">
        <v>10</v>
      </c>
      <c r="EU146">
        <v>5</v>
      </c>
      <c r="EV146">
        <v>1</v>
      </c>
      <c r="EW146">
        <v>0</v>
      </c>
      <c r="EX146">
        <v>0</v>
      </c>
      <c r="EY146">
        <v>1</v>
      </c>
      <c r="EZ146">
        <v>0.5</v>
      </c>
      <c r="FA146">
        <v>0.2</v>
      </c>
      <c r="FB146">
        <v>0.7</v>
      </c>
      <c r="FC146" s="20">
        <v>4.03</v>
      </c>
      <c r="FD146" s="26">
        <v>2.0150000000000001</v>
      </c>
      <c r="FE146">
        <v>0.68330000000000002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v>2</v>
      </c>
      <c r="FM146" s="20">
        <v>0</v>
      </c>
      <c r="FN146" s="41">
        <v>0.46415094340000002</v>
      </c>
      <c r="FO146" s="20">
        <v>3</v>
      </c>
      <c r="FP146" s="20">
        <v>2.9965999999999999</v>
      </c>
      <c r="FQ146" s="20">
        <v>117.51348282713597</v>
      </c>
      <c r="FV146" t="s">
        <v>711</v>
      </c>
      <c r="FW146" s="45">
        <v>650000</v>
      </c>
      <c r="FX146" s="45">
        <v>650000</v>
      </c>
      <c r="FY146">
        <v>228</v>
      </c>
      <c r="FZ146">
        <v>60</v>
      </c>
      <c r="GA146">
        <v>41</v>
      </c>
      <c r="GB146">
        <v>101</v>
      </c>
      <c r="GC146">
        <v>4</v>
      </c>
      <c r="GD146">
        <v>77</v>
      </c>
      <c r="GE146">
        <v>466</v>
      </c>
      <c r="GF146">
        <v>3111</v>
      </c>
      <c r="GG146">
        <v>9.5</v>
      </c>
      <c r="GH146">
        <v>3.3</v>
      </c>
      <c r="GI146">
        <v>12.7</v>
      </c>
      <c r="GJ146" s="42">
        <v>3</v>
      </c>
    </row>
    <row r="147" spans="1:192" x14ac:dyDescent="0.45">
      <c r="A147" s="40">
        <v>33276</v>
      </c>
      <c r="B147" t="s">
        <v>317</v>
      </c>
      <c r="D147" t="s">
        <v>169</v>
      </c>
      <c r="E147" t="s">
        <v>169</v>
      </c>
      <c r="F147">
        <v>73</v>
      </c>
      <c r="G147">
        <v>208</v>
      </c>
      <c r="H147">
        <v>2009</v>
      </c>
      <c r="I147">
        <v>2</v>
      </c>
      <c r="J147">
        <v>52</v>
      </c>
      <c r="K147" t="s">
        <v>92</v>
      </c>
      <c r="L147">
        <v>2012</v>
      </c>
      <c r="M147">
        <v>26</v>
      </c>
      <c r="N147">
        <v>6</v>
      </c>
      <c r="O147">
        <v>8475209</v>
      </c>
      <c r="P147" t="s">
        <v>1740</v>
      </c>
      <c r="Q147" t="s">
        <v>1741</v>
      </c>
      <c r="R147" t="s">
        <v>1742</v>
      </c>
      <c r="S147" t="s">
        <v>115</v>
      </c>
      <c r="T147" t="s">
        <v>710</v>
      </c>
      <c r="U147" t="s">
        <v>1743</v>
      </c>
      <c r="V147">
        <v>72</v>
      </c>
      <c r="W147">
        <v>14</v>
      </c>
      <c r="X147">
        <v>21</v>
      </c>
      <c r="Y147">
        <v>15</v>
      </c>
      <c r="Z147">
        <v>35</v>
      </c>
      <c r="AA147">
        <v>0</v>
      </c>
      <c r="AB147">
        <v>0</v>
      </c>
      <c r="AC147" s="26">
        <v>0.4861111111111111</v>
      </c>
      <c r="AD147" s="20">
        <v>10.087452471482891</v>
      </c>
      <c r="AE147" s="20">
        <v>13.234</v>
      </c>
      <c r="AF147">
        <v>7</v>
      </c>
      <c r="AG147">
        <v>-0.1</v>
      </c>
      <c r="AH147">
        <v>38</v>
      </c>
      <c r="AI147">
        <v>1435</v>
      </c>
      <c r="AJ147">
        <v>65652</v>
      </c>
      <c r="AK147" s="20">
        <v>1094.2</v>
      </c>
      <c r="AL147">
        <v>1094.02</v>
      </c>
      <c r="AM147">
        <v>1094</v>
      </c>
      <c r="AN147" s="26">
        <v>15.197222222222223</v>
      </c>
      <c r="AO147">
        <v>25.36</v>
      </c>
      <c r="AP147" s="41">
        <v>0.59322033898305082</v>
      </c>
      <c r="AQ147">
        <v>268</v>
      </c>
      <c r="AR147">
        <v>268</v>
      </c>
      <c r="AS147">
        <v>268</v>
      </c>
      <c r="AT147">
        <v>194</v>
      </c>
      <c r="AU147">
        <v>194</v>
      </c>
      <c r="AV147">
        <v>136</v>
      </c>
      <c r="AW147">
        <v>152</v>
      </c>
      <c r="AX147">
        <v>75</v>
      </c>
      <c r="AY147">
        <v>8</v>
      </c>
      <c r="AZ147">
        <v>21</v>
      </c>
      <c r="BA147" s="42">
        <v>29</v>
      </c>
      <c r="BB147">
        <v>17.34</v>
      </c>
      <c r="BC147">
        <v>28.676500000000001</v>
      </c>
      <c r="BD147" s="20">
        <v>350.7</v>
      </c>
      <c r="BE147" s="20">
        <v>618.70000000000005</v>
      </c>
      <c r="BF147" s="20">
        <v>33.931737993820953</v>
      </c>
      <c r="BG147">
        <v>461</v>
      </c>
      <c r="BH147">
        <v>389</v>
      </c>
      <c r="BI147">
        <v>294</v>
      </c>
      <c r="BJ147" s="41">
        <v>0.61059602649006628</v>
      </c>
      <c r="BK147">
        <v>137</v>
      </c>
      <c r="BL147">
        <v>137</v>
      </c>
      <c r="BM147">
        <v>68</v>
      </c>
      <c r="BN147" s="42">
        <v>69</v>
      </c>
      <c r="BO147">
        <v>58</v>
      </c>
      <c r="BP147">
        <v>14</v>
      </c>
      <c r="BQ147">
        <v>26</v>
      </c>
      <c r="BR147">
        <v>37</v>
      </c>
      <c r="BS147" s="41">
        <v>4.7375160051216392E-2</v>
      </c>
      <c r="BT147">
        <v>4</v>
      </c>
      <c r="BU147">
        <v>8</v>
      </c>
      <c r="BV147" s="41">
        <v>0.33333333333333331</v>
      </c>
      <c r="BW147">
        <v>3</v>
      </c>
      <c r="BX147">
        <v>2</v>
      </c>
      <c r="BY147">
        <v>0</v>
      </c>
      <c r="BZ147">
        <v>1</v>
      </c>
      <c r="CA147">
        <v>1</v>
      </c>
      <c r="CB147">
        <v>5</v>
      </c>
      <c r="CC147">
        <v>2</v>
      </c>
      <c r="CD147">
        <v>1</v>
      </c>
      <c r="CE147">
        <v>1</v>
      </c>
      <c r="CF147">
        <v>1</v>
      </c>
      <c r="CG147">
        <v>2</v>
      </c>
      <c r="CH147">
        <v>6</v>
      </c>
      <c r="CI147">
        <v>0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3</v>
      </c>
      <c r="CU147">
        <v>0</v>
      </c>
      <c r="CV147">
        <v>9</v>
      </c>
      <c r="CW147">
        <v>0</v>
      </c>
      <c r="CX147">
        <v>1</v>
      </c>
      <c r="CY147">
        <v>11</v>
      </c>
      <c r="CZ147">
        <v>46</v>
      </c>
      <c r="DA147">
        <v>11</v>
      </c>
      <c r="DB147">
        <v>3</v>
      </c>
      <c r="DC147">
        <v>9</v>
      </c>
      <c r="DD147">
        <v>21</v>
      </c>
      <c r="DE147">
        <v>6</v>
      </c>
      <c r="DF147">
        <v>4</v>
      </c>
      <c r="DG147">
        <v>82</v>
      </c>
      <c r="DH147">
        <v>19</v>
      </c>
      <c r="DI147">
        <v>20</v>
      </c>
      <c r="DJ147">
        <v>19</v>
      </c>
      <c r="DK147">
        <v>19</v>
      </c>
      <c r="DL147">
        <v>0</v>
      </c>
      <c r="DM147">
        <v>20</v>
      </c>
      <c r="DN147">
        <v>20</v>
      </c>
      <c r="DO147">
        <v>0</v>
      </c>
      <c r="DP147" s="42">
        <v>1</v>
      </c>
      <c r="DQ147" s="20">
        <v>-1.52</v>
      </c>
      <c r="DR147">
        <v>19</v>
      </c>
      <c r="DS147">
        <v>0</v>
      </c>
      <c r="DT147">
        <v>0</v>
      </c>
      <c r="DU147">
        <v>0</v>
      </c>
      <c r="DV147">
        <v>0</v>
      </c>
      <c r="DW147">
        <v>1322</v>
      </c>
      <c r="DX147">
        <v>946</v>
      </c>
      <c r="DY147">
        <v>930</v>
      </c>
      <c r="DZ147">
        <v>744</v>
      </c>
      <c r="EA147">
        <v>658</v>
      </c>
      <c r="EB147">
        <v>529</v>
      </c>
      <c r="EC147">
        <v>61.41</v>
      </c>
      <c r="ED147">
        <v>51.35</v>
      </c>
      <c r="EE147">
        <v>59</v>
      </c>
      <c r="EF147">
        <v>40</v>
      </c>
      <c r="EG147" s="41">
        <v>8.9665653495440728E-2</v>
      </c>
      <c r="EH147" s="43">
        <v>0.92438563327032131</v>
      </c>
      <c r="EI147" s="44">
        <v>1.0140512867657621</v>
      </c>
      <c r="EJ147">
        <v>1323</v>
      </c>
      <c r="EK147">
        <v>948</v>
      </c>
      <c r="EL147">
        <v>931</v>
      </c>
      <c r="EM147">
        <v>747</v>
      </c>
      <c r="EN147">
        <v>660</v>
      </c>
      <c r="EO147">
        <v>531</v>
      </c>
      <c r="EP147">
        <v>59</v>
      </c>
      <c r="EQ147">
        <v>41</v>
      </c>
      <c r="ER147">
        <v>640</v>
      </c>
      <c r="ES147">
        <v>495</v>
      </c>
      <c r="ET147">
        <v>237</v>
      </c>
      <c r="EU147">
        <v>225</v>
      </c>
      <c r="EV147">
        <v>31</v>
      </c>
      <c r="EW147">
        <v>28</v>
      </c>
      <c r="EX147">
        <v>69</v>
      </c>
      <c r="EY147">
        <v>60</v>
      </c>
      <c r="EZ147">
        <v>2</v>
      </c>
      <c r="FA147">
        <v>1.6</v>
      </c>
      <c r="FB147">
        <v>3.6</v>
      </c>
      <c r="FC147" s="20">
        <v>47.06</v>
      </c>
      <c r="FD147" s="26">
        <v>0.65361111111111114</v>
      </c>
      <c r="FE147">
        <v>1.6957</v>
      </c>
      <c r="FF147">
        <v>0.75</v>
      </c>
      <c r="FG147">
        <v>0.02</v>
      </c>
      <c r="FH147">
        <v>0.77</v>
      </c>
      <c r="FI147">
        <v>2</v>
      </c>
      <c r="FJ147">
        <v>0</v>
      </c>
      <c r="FK147">
        <v>0</v>
      </c>
      <c r="FL147" s="42">
        <v>212</v>
      </c>
      <c r="FM147" s="20">
        <v>8.5789473684210531</v>
      </c>
      <c r="FN147" s="41">
        <v>0.15455863020000002</v>
      </c>
      <c r="FO147" s="20">
        <v>31.2</v>
      </c>
      <c r="FP147" s="20">
        <v>34.695999999999998</v>
      </c>
      <c r="FQ147" s="20">
        <v>124.38529460156123</v>
      </c>
      <c r="FR147">
        <v>2</v>
      </c>
      <c r="FS147" t="s">
        <v>111</v>
      </c>
      <c r="FT147">
        <v>68</v>
      </c>
      <c r="FV147" t="s">
        <v>711</v>
      </c>
      <c r="FW147" s="45">
        <v>2800000</v>
      </c>
      <c r="FX147" s="45">
        <v>2800000</v>
      </c>
      <c r="FY147">
        <v>335</v>
      </c>
      <c r="FZ147">
        <v>61</v>
      </c>
      <c r="GA147">
        <v>65</v>
      </c>
      <c r="GB147">
        <v>126</v>
      </c>
      <c r="GC147">
        <v>6</v>
      </c>
      <c r="GD147">
        <v>176</v>
      </c>
      <c r="GE147">
        <v>507</v>
      </c>
      <c r="GF147">
        <v>4430</v>
      </c>
      <c r="GG147">
        <v>8.1</v>
      </c>
      <c r="GH147">
        <v>4.9000000000000004</v>
      </c>
      <c r="GI147">
        <v>13</v>
      </c>
      <c r="GJ147" s="42">
        <v>31.2</v>
      </c>
    </row>
    <row r="148" spans="1:192" x14ac:dyDescent="0.45">
      <c r="A148" s="40">
        <v>32977</v>
      </c>
      <c r="B148" t="s">
        <v>1744</v>
      </c>
      <c r="C148" t="s">
        <v>282</v>
      </c>
      <c r="D148" t="s">
        <v>107</v>
      </c>
      <c r="E148" t="s">
        <v>107</v>
      </c>
      <c r="F148">
        <v>74</v>
      </c>
      <c r="G148">
        <v>210</v>
      </c>
      <c r="H148">
        <v>2008</v>
      </c>
      <c r="I148">
        <v>6</v>
      </c>
      <c r="J148">
        <v>160</v>
      </c>
      <c r="K148" t="s">
        <v>202</v>
      </c>
      <c r="L148">
        <v>2014</v>
      </c>
      <c r="M148">
        <v>27</v>
      </c>
      <c r="N148">
        <v>4</v>
      </c>
      <c r="O148">
        <v>8474722</v>
      </c>
      <c r="P148" t="s">
        <v>1745</v>
      </c>
      <c r="Q148" t="s">
        <v>1746</v>
      </c>
      <c r="R148" t="s">
        <v>1747</v>
      </c>
      <c r="S148" t="s">
        <v>1009</v>
      </c>
      <c r="T148" t="s">
        <v>710</v>
      </c>
      <c r="U148" t="s">
        <v>298</v>
      </c>
      <c r="V148">
        <v>31</v>
      </c>
      <c r="W148">
        <v>1</v>
      </c>
      <c r="X148">
        <v>3</v>
      </c>
      <c r="Y148">
        <v>1</v>
      </c>
      <c r="Z148">
        <v>4</v>
      </c>
      <c r="AA148">
        <v>22</v>
      </c>
      <c r="AB148">
        <v>59</v>
      </c>
      <c r="AC148" s="26">
        <v>0.12903225806451613</v>
      </c>
      <c r="AD148" s="20">
        <v>1.7037037037037037</v>
      </c>
      <c r="AE148" s="20">
        <v>1.3780000000000001</v>
      </c>
      <c r="AF148">
        <v>-1</v>
      </c>
      <c r="AG148">
        <v>-2.8</v>
      </c>
      <c r="AH148">
        <v>68</v>
      </c>
      <c r="AI148">
        <v>306</v>
      </c>
      <c r="AJ148">
        <v>12809</v>
      </c>
      <c r="AK148" s="20">
        <v>213.48333333332999</v>
      </c>
      <c r="AL148">
        <v>213.48</v>
      </c>
      <c r="AM148">
        <v>213</v>
      </c>
      <c r="AN148" s="26">
        <v>6.8865591397849455</v>
      </c>
      <c r="AO148">
        <v>11.85</v>
      </c>
      <c r="AP148" s="41">
        <v>0.66666666666666663</v>
      </c>
      <c r="AQ148">
        <v>28</v>
      </c>
      <c r="AR148">
        <v>28</v>
      </c>
      <c r="AS148">
        <v>28</v>
      </c>
      <c r="AT148">
        <v>23</v>
      </c>
      <c r="AU148">
        <v>23</v>
      </c>
      <c r="AV148">
        <v>16</v>
      </c>
      <c r="AW148">
        <v>17</v>
      </c>
      <c r="AX148">
        <v>9</v>
      </c>
      <c r="AY148">
        <v>3</v>
      </c>
      <c r="AZ148">
        <v>1</v>
      </c>
      <c r="BA148" s="42">
        <v>4</v>
      </c>
      <c r="BB148">
        <v>1.66</v>
      </c>
      <c r="BC148">
        <v>25.9375</v>
      </c>
      <c r="BD148" s="20">
        <v>26</v>
      </c>
      <c r="BE148" s="20">
        <v>54</v>
      </c>
      <c r="BF148" s="20">
        <v>15.177065767284992</v>
      </c>
      <c r="BG148">
        <v>60</v>
      </c>
      <c r="BH148">
        <v>58</v>
      </c>
      <c r="BI148">
        <v>51</v>
      </c>
      <c r="BJ148" s="41">
        <v>0.54054054054054057</v>
      </c>
      <c r="BK148">
        <v>57</v>
      </c>
      <c r="BL148">
        <v>57</v>
      </c>
      <c r="BM148">
        <v>23</v>
      </c>
      <c r="BN148" s="42">
        <v>34</v>
      </c>
      <c r="BO148">
        <v>7</v>
      </c>
      <c r="BP148">
        <v>7</v>
      </c>
      <c r="BQ148">
        <v>2</v>
      </c>
      <c r="BR148">
        <v>11</v>
      </c>
      <c r="BS148" s="41">
        <v>6.6666666666666666E-2</v>
      </c>
      <c r="BT148">
        <v>1</v>
      </c>
      <c r="BU148">
        <v>1</v>
      </c>
      <c r="BV148" s="41">
        <v>0.5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6</v>
      </c>
      <c r="DA148">
        <v>2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10</v>
      </c>
      <c r="DH148">
        <v>17</v>
      </c>
      <c r="DI148">
        <v>1</v>
      </c>
      <c r="DJ148">
        <v>18</v>
      </c>
      <c r="DK148">
        <v>13</v>
      </c>
      <c r="DL148">
        <v>5</v>
      </c>
      <c r="DM148">
        <v>8</v>
      </c>
      <c r="DN148">
        <v>2</v>
      </c>
      <c r="DO148">
        <v>6</v>
      </c>
      <c r="DP148" s="42">
        <v>-16</v>
      </c>
      <c r="DQ148" s="20">
        <v>-9.234</v>
      </c>
      <c r="DR148">
        <v>9</v>
      </c>
      <c r="DS148">
        <v>6</v>
      </c>
      <c r="DT148">
        <v>0</v>
      </c>
      <c r="DU148">
        <v>1</v>
      </c>
      <c r="DV148">
        <v>1</v>
      </c>
      <c r="DW148">
        <v>158</v>
      </c>
      <c r="DX148">
        <v>216</v>
      </c>
      <c r="DY148">
        <v>122</v>
      </c>
      <c r="DZ148">
        <v>154</v>
      </c>
      <c r="EA148">
        <v>89</v>
      </c>
      <c r="EB148">
        <v>107</v>
      </c>
      <c r="EC148">
        <v>7.36</v>
      </c>
      <c r="ED148">
        <v>7.62</v>
      </c>
      <c r="EE148">
        <v>6</v>
      </c>
      <c r="EF148">
        <v>7</v>
      </c>
      <c r="EG148" s="41">
        <v>6.741573033707865E-2</v>
      </c>
      <c r="EH148" s="43">
        <v>0.93457943925233644</v>
      </c>
      <c r="EI148" s="44">
        <v>1.0019951695894151</v>
      </c>
      <c r="EJ148">
        <v>155</v>
      </c>
      <c r="EK148">
        <v>217</v>
      </c>
      <c r="EL148">
        <v>119</v>
      </c>
      <c r="EM148">
        <v>155</v>
      </c>
      <c r="EN148">
        <v>86</v>
      </c>
      <c r="EO148">
        <v>108</v>
      </c>
      <c r="EP148">
        <v>6</v>
      </c>
      <c r="EQ148">
        <v>7</v>
      </c>
      <c r="ER148">
        <v>76</v>
      </c>
      <c r="ES148">
        <v>96</v>
      </c>
      <c r="ET148">
        <v>30</v>
      </c>
      <c r="EU148">
        <v>37</v>
      </c>
      <c r="EV148">
        <v>4</v>
      </c>
      <c r="EW148">
        <v>6</v>
      </c>
      <c r="EX148">
        <v>30</v>
      </c>
      <c r="EY148">
        <v>23</v>
      </c>
      <c r="EZ148">
        <v>-0.1</v>
      </c>
      <c r="FA148">
        <v>0.2</v>
      </c>
      <c r="FB148">
        <v>0.1</v>
      </c>
      <c r="FC148" s="20">
        <v>-0.85</v>
      </c>
      <c r="FD148" s="26">
        <v>-2.7419354838709678E-2</v>
      </c>
      <c r="FE148">
        <v>0.14910000000000001</v>
      </c>
      <c r="FF148">
        <v>0.05</v>
      </c>
      <c r="FG148">
        <v>-0.44</v>
      </c>
      <c r="FH148">
        <v>-0.39</v>
      </c>
      <c r="FL148" s="42">
        <v>142</v>
      </c>
      <c r="FM148" s="20">
        <v>6.5555555555555554</v>
      </c>
      <c r="FN148" s="41">
        <v>1.2536309400000001E-2</v>
      </c>
      <c r="FO148" s="20">
        <v>-2.8</v>
      </c>
      <c r="FP148" s="20">
        <v>2.1532</v>
      </c>
      <c r="FQ148" s="20">
        <v>105.11523327712199</v>
      </c>
      <c r="FU148" t="s">
        <v>702</v>
      </c>
      <c r="FV148" t="s">
        <v>711</v>
      </c>
      <c r="FW148" s="45">
        <v>700000</v>
      </c>
      <c r="FX148" s="45">
        <v>750000</v>
      </c>
      <c r="FY148">
        <v>85</v>
      </c>
      <c r="FZ148">
        <v>1</v>
      </c>
      <c r="GA148">
        <v>7</v>
      </c>
      <c r="GB148">
        <v>8</v>
      </c>
      <c r="GC148">
        <v>-2</v>
      </c>
      <c r="GD148">
        <v>126</v>
      </c>
      <c r="GE148">
        <v>51</v>
      </c>
      <c r="GF148">
        <v>821</v>
      </c>
      <c r="GG148">
        <v>-0.4</v>
      </c>
      <c r="GH148">
        <v>1.4</v>
      </c>
      <c r="GI148">
        <v>1</v>
      </c>
      <c r="GJ148" s="42">
        <v>-2.8</v>
      </c>
    </row>
    <row r="149" spans="1:192" x14ac:dyDescent="0.45">
      <c r="A149" s="40">
        <v>35775</v>
      </c>
      <c r="B149" t="s">
        <v>1748</v>
      </c>
      <c r="C149" t="s">
        <v>907</v>
      </c>
      <c r="D149" t="s">
        <v>107</v>
      </c>
      <c r="E149" t="s">
        <v>107</v>
      </c>
      <c r="F149">
        <v>74</v>
      </c>
      <c r="G149">
        <v>202</v>
      </c>
      <c r="H149">
        <v>2016</v>
      </c>
      <c r="I149">
        <v>1</v>
      </c>
      <c r="J149">
        <v>6</v>
      </c>
      <c r="K149" t="s">
        <v>92</v>
      </c>
      <c r="L149">
        <v>2016</v>
      </c>
      <c r="M149">
        <v>20</v>
      </c>
      <c r="N149">
        <v>2</v>
      </c>
      <c r="O149">
        <v>8479314</v>
      </c>
      <c r="P149" t="s">
        <v>1749</v>
      </c>
      <c r="Q149" t="s">
        <v>1750</v>
      </c>
      <c r="R149" t="s">
        <v>1751</v>
      </c>
      <c r="S149" t="s">
        <v>420</v>
      </c>
      <c r="T149" t="s">
        <v>725</v>
      </c>
      <c r="U149" t="s">
        <v>123</v>
      </c>
      <c r="V149">
        <v>68</v>
      </c>
      <c r="W149">
        <v>24</v>
      </c>
      <c r="X149">
        <v>25</v>
      </c>
      <c r="Y149">
        <v>14</v>
      </c>
      <c r="Z149">
        <v>49</v>
      </c>
      <c r="AA149">
        <v>3</v>
      </c>
      <c r="AB149">
        <v>35</v>
      </c>
      <c r="AC149" s="26">
        <v>0.72058823529411764</v>
      </c>
      <c r="AD149" s="20">
        <v>6.0526315789473699</v>
      </c>
      <c r="AE149" s="20">
        <v>19.239000000000001</v>
      </c>
      <c r="AF149">
        <v>-1</v>
      </c>
      <c r="AG149">
        <v>8.1</v>
      </c>
      <c r="AH149">
        <v>61</v>
      </c>
      <c r="AI149">
        <v>1354</v>
      </c>
      <c r="AJ149">
        <v>70383</v>
      </c>
      <c r="AK149" s="20">
        <v>1173.05</v>
      </c>
      <c r="AL149">
        <v>1173.05</v>
      </c>
      <c r="AM149">
        <v>1173</v>
      </c>
      <c r="AN149" s="26">
        <v>17.250735294117646</v>
      </c>
      <c r="AO149">
        <v>28.59</v>
      </c>
      <c r="AP149" s="41">
        <v>0.74242424242424243</v>
      </c>
      <c r="AQ149">
        <v>309</v>
      </c>
      <c r="AR149">
        <v>309</v>
      </c>
      <c r="AS149">
        <v>309</v>
      </c>
      <c r="AT149">
        <v>270</v>
      </c>
      <c r="AU149">
        <v>270</v>
      </c>
      <c r="AV149">
        <v>188</v>
      </c>
      <c r="AW149">
        <v>218</v>
      </c>
      <c r="AX149">
        <v>138</v>
      </c>
      <c r="AY149">
        <v>3</v>
      </c>
      <c r="AZ149">
        <v>24</v>
      </c>
      <c r="BA149" s="42">
        <v>27</v>
      </c>
      <c r="BB149">
        <v>25.88</v>
      </c>
      <c r="BC149">
        <v>23.888300000000001</v>
      </c>
      <c r="BD149" s="20">
        <v>308.8</v>
      </c>
      <c r="BE149" s="20">
        <v>617.79999999999995</v>
      </c>
      <c r="BF149" s="20">
        <v>31.599676058139043</v>
      </c>
      <c r="BG149">
        <v>472</v>
      </c>
      <c r="BH149">
        <v>381</v>
      </c>
      <c r="BI149">
        <v>373</v>
      </c>
      <c r="BJ149" s="41">
        <v>0.55857988165680472</v>
      </c>
      <c r="BK149">
        <v>80</v>
      </c>
      <c r="BL149">
        <v>80</v>
      </c>
      <c r="BM149">
        <v>80</v>
      </c>
      <c r="BN149" s="42">
        <v>0</v>
      </c>
      <c r="BO149">
        <v>82</v>
      </c>
      <c r="BP149">
        <v>34</v>
      </c>
      <c r="BQ149">
        <v>32</v>
      </c>
      <c r="BR149">
        <v>16</v>
      </c>
      <c r="BS149" s="41">
        <v>2.23463687150838E-2</v>
      </c>
      <c r="BT149">
        <v>7</v>
      </c>
      <c r="BU149">
        <v>10</v>
      </c>
      <c r="BV149" s="41">
        <v>0.41176470588235292</v>
      </c>
      <c r="BW149">
        <v>3</v>
      </c>
      <c r="BX149">
        <v>1</v>
      </c>
      <c r="BY149">
        <v>1</v>
      </c>
      <c r="BZ149">
        <v>2</v>
      </c>
      <c r="CA149">
        <v>3</v>
      </c>
      <c r="CB149">
        <v>7</v>
      </c>
      <c r="CC149">
        <v>1</v>
      </c>
      <c r="CD149">
        <v>3</v>
      </c>
      <c r="CE149">
        <v>2</v>
      </c>
      <c r="CF149">
        <v>4</v>
      </c>
      <c r="CG149">
        <v>6</v>
      </c>
      <c r="CH149">
        <v>5</v>
      </c>
      <c r="CI149">
        <v>0</v>
      </c>
      <c r="CJ149">
        <v>0</v>
      </c>
      <c r="CK149">
        <v>4</v>
      </c>
      <c r="CL149">
        <v>2</v>
      </c>
      <c r="CM149">
        <v>1</v>
      </c>
      <c r="CN149">
        <v>0</v>
      </c>
      <c r="CO149">
        <v>0</v>
      </c>
      <c r="CP149">
        <v>4</v>
      </c>
      <c r="CQ149">
        <v>1</v>
      </c>
      <c r="CR149">
        <v>2</v>
      </c>
      <c r="CS149">
        <v>1</v>
      </c>
      <c r="CT149">
        <v>5</v>
      </c>
      <c r="CU149">
        <v>1</v>
      </c>
      <c r="CV149">
        <v>10</v>
      </c>
      <c r="CW149">
        <v>3</v>
      </c>
      <c r="CX149">
        <v>4</v>
      </c>
      <c r="CY149">
        <v>8</v>
      </c>
      <c r="CZ149">
        <v>67</v>
      </c>
      <c r="DA149">
        <v>16</v>
      </c>
      <c r="DB149">
        <v>3</v>
      </c>
      <c r="DC149">
        <v>8</v>
      </c>
      <c r="DD149">
        <v>10</v>
      </c>
      <c r="DE149">
        <v>41</v>
      </c>
      <c r="DF149">
        <v>10</v>
      </c>
      <c r="DG149">
        <v>100</v>
      </c>
      <c r="DH149">
        <v>22</v>
      </c>
      <c r="DI149">
        <v>42</v>
      </c>
      <c r="DJ149">
        <v>24</v>
      </c>
      <c r="DK149">
        <v>22</v>
      </c>
      <c r="DL149">
        <v>2</v>
      </c>
      <c r="DM149">
        <v>42</v>
      </c>
      <c r="DN149">
        <v>40</v>
      </c>
      <c r="DO149">
        <v>2</v>
      </c>
      <c r="DP149" s="42">
        <v>20</v>
      </c>
      <c r="DQ149" s="20">
        <v>16.748000000000001</v>
      </c>
      <c r="DR149">
        <v>18</v>
      </c>
      <c r="DS149">
        <v>3</v>
      </c>
      <c r="DT149">
        <v>0</v>
      </c>
      <c r="DU149">
        <v>0</v>
      </c>
      <c r="DV149">
        <v>1</v>
      </c>
      <c r="DW149">
        <v>1521</v>
      </c>
      <c r="DX149">
        <v>900</v>
      </c>
      <c r="DY149">
        <v>1123</v>
      </c>
      <c r="DZ149">
        <v>700</v>
      </c>
      <c r="EA149">
        <v>777</v>
      </c>
      <c r="EB149">
        <v>491</v>
      </c>
      <c r="EC149">
        <v>75.92</v>
      </c>
      <c r="ED149">
        <v>45</v>
      </c>
      <c r="EE149">
        <v>66</v>
      </c>
      <c r="EF149">
        <v>45</v>
      </c>
      <c r="EG149" s="41">
        <v>8.4942084942084939E-2</v>
      </c>
      <c r="EH149" s="43">
        <v>0.90835030549898166</v>
      </c>
      <c r="EI149" s="44">
        <v>0.99329239044106665</v>
      </c>
      <c r="EJ149">
        <v>1526</v>
      </c>
      <c r="EK149">
        <v>900</v>
      </c>
      <c r="EL149">
        <v>1128</v>
      </c>
      <c r="EM149">
        <v>700</v>
      </c>
      <c r="EN149">
        <v>781</v>
      </c>
      <c r="EO149">
        <v>490</v>
      </c>
      <c r="EP149">
        <v>66</v>
      </c>
      <c r="EQ149">
        <v>45</v>
      </c>
      <c r="ER149">
        <v>755</v>
      </c>
      <c r="ES149">
        <v>430</v>
      </c>
      <c r="ET149">
        <v>293</v>
      </c>
      <c r="EU149">
        <v>164</v>
      </c>
      <c r="EV149">
        <v>38</v>
      </c>
      <c r="EW149">
        <v>23</v>
      </c>
      <c r="EX149">
        <v>102</v>
      </c>
      <c r="EY149">
        <v>89</v>
      </c>
      <c r="EZ149">
        <v>4.2</v>
      </c>
      <c r="FA149">
        <v>1.5</v>
      </c>
      <c r="FB149">
        <v>5.6</v>
      </c>
      <c r="FC149" s="20">
        <v>64.52</v>
      </c>
      <c r="FD149" s="26">
        <v>0.94882352941176462</v>
      </c>
      <c r="FE149">
        <v>5.2144000000000004</v>
      </c>
      <c r="FF149">
        <v>1.39</v>
      </c>
      <c r="FG149">
        <v>0.06</v>
      </c>
      <c r="FH149">
        <v>1.45</v>
      </c>
      <c r="FI149">
        <v>5</v>
      </c>
      <c r="FJ149">
        <v>4</v>
      </c>
      <c r="FK149">
        <v>2</v>
      </c>
      <c r="FL149" s="42">
        <v>160</v>
      </c>
      <c r="FM149" s="20">
        <v>6.2222222222222223</v>
      </c>
      <c r="FN149" s="41">
        <v>0.1507352941</v>
      </c>
      <c r="FO149" s="20">
        <v>42.9</v>
      </c>
      <c r="FP149" s="20">
        <v>52.349600000000002</v>
      </c>
      <c r="FQ149" s="20">
        <v>123.83103874515155</v>
      </c>
      <c r="FR149">
        <v>4</v>
      </c>
      <c r="FS149" t="s">
        <v>189</v>
      </c>
      <c r="FT149">
        <v>195</v>
      </c>
      <c r="FV149" t="s">
        <v>751</v>
      </c>
      <c r="FW149" s="45">
        <v>925000</v>
      </c>
      <c r="FX149" s="45">
        <v>925000</v>
      </c>
      <c r="FY149">
        <v>144</v>
      </c>
      <c r="FZ149">
        <v>37</v>
      </c>
      <c r="GA149">
        <v>60</v>
      </c>
      <c r="GB149">
        <v>97</v>
      </c>
      <c r="GC149">
        <v>13</v>
      </c>
      <c r="GD149">
        <v>166</v>
      </c>
      <c r="GE149">
        <v>330</v>
      </c>
      <c r="GF149">
        <v>2287</v>
      </c>
      <c r="GG149">
        <v>7.6</v>
      </c>
      <c r="GH149">
        <v>3.4</v>
      </c>
      <c r="GI149">
        <v>11</v>
      </c>
      <c r="GJ149" s="42">
        <v>42.9</v>
      </c>
    </row>
    <row r="150" spans="1:192" x14ac:dyDescent="0.45">
      <c r="A150" s="40">
        <v>33460</v>
      </c>
      <c r="B150" t="s">
        <v>1752</v>
      </c>
      <c r="C150" t="s">
        <v>295</v>
      </c>
      <c r="D150" t="s">
        <v>107</v>
      </c>
      <c r="E150" t="s">
        <v>91</v>
      </c>
      <c r="F150">
        <v>75</v>
      </c>
      <c r="G150">
        <v>232</v>
      </c>
      <c r="H150">
        <v>2009</v>
      </c>
      <c r="I150">
        <v>4</v>
      </c>
      <c r="J150">
        <v>104</v>
      </c>
      <c r="K150" t="s">
        <v>92</v>
      </c>
      <c r="L150">
        <v>2011</v>
      </c>
      <c r="M150">
        <v>26</v>
      </c>
      <c r="N150">
        <v>7</v>
      </c>
      <c r="O150">
        <v>8475220</v>
      </c>
      <c r="P150" t="s">
        <v>1753</v>
      </c>
      <c r="Q150" t="s">
        <v>1754</v>
      </c>
      <c r="R150" t="s">
        <v>1755</v>
      </c>
      <c r="S150" t="s">
        <v>904</v>
      </c>
      <c r="T150" t="s">
        <v>725</v>
      </c>
      <c r="U150" t="s">
        <v>30</v>
      </c>
      <c r="V150">
        <v>77</v>
      </c>
      <c r="W150">
        <v>8</v>
      </c>
      <c r="X150">
        <v>15</v>
      </c>
      <c r="Y150">
        <v>7</v>
      </c>
      <c r="Z150">
        <v>23</v>
      </c>
      <c r="AA150">
        <v>11</v>
      </c>
      <c r="AB150">
        <v>53</v>
      </c>
      <c r="AC150" s="26">
        <v>0.29870129870129869</v>
      </c>
      <c r="AD150" s="20">
        <v>-2.7406340057636882</v>
      </c>
      <c r="AE150" s="20">
        <v>8.4009999999999998</v>
      </c>
      <c r="AF150">
        <v>2</v>
      </c>
      <c r="AG150">
        <v>1.4</v>
      </c>
      <c r="AH150">
        <v>72</v>
      </c>
      <c r="AI150">
        <v>1129</v>
      </c>
      <c r="AJ150">
        <v>50187</v>
      </c>
      <c r="AK150" s="20">
        <v>836.45</v>
      </c>
      <c r="AL150">
        <v>836.45</v>
      </c>
      <c r="AM150">
        <v>836</v>
      </c>
      <c r="AN150" s="26">
        <v>10.862987012987013</v>
      </c>
      <c r="AO150">
        <v>18.350000000000001</v>
      </c>
      <c r="AP150" s="41">
        <v>0.65714285714285714</v>
      </c>
      <c r="AQ150">
        <v>125</v>
      </c>
      <c r="AR150">
        <v>125</v>
      </c>
      <c r="AS150">
        <v>125</v>
      </c>
      <c r="AT150">
        <v>105</v>
      </c>
      <c r="AU150">
        <v>105</v>
      </c>
      <c r="AV150">
        <v>79</v>
      </c>
      <c r="AW150">
        <v>70</v>
      </c>
      <c r="AX150">
        <v>43</v>
      </c>
      <c r="AY150">
        <v>6</v>
      </c>
      <c r="AZ150">
        <v>10</v>
      </c>
      <c r="BA150" s="42">
        <v>16</v>
      </c>
      <c r="BB150">
        <v>7.98</v>
      </c>
      <c r="BC150">
        <v>29.784800000000001</v>
      </c>
      <c r="BD150" s="20">
        <v>134.5</v>
      </c>
      <c r="BE150" s="20">
        <v>259.5</v>
      </c>
      <c r="BF150" s="20">
        <v>18.614382210532607</v>
      </c>
      <c r="BG150">
        <v>255</v>
      </c>
      <c r="BH150">
        <v>269</v>
      </c>
      <c r="BI150">
        <v>244</v>
      </c>
      <c r="BJ150" s="41">
        <v>0.51102204408817631</v>
      </c>
      <c r="BK150">
        <v>185</v>
      </c>
      <c r="BL150">
        <v>184</v>
      </c>
      <c r="BM150">
        <v>77</v>
      </c>
      <c r="BN150" s="42">
        <v>107</v>
      </c>
      <c r="BO150">
        <v>26</v>
      </c>
      <c r="BP150">
        <v>17</v>
      </c>
      <c r="BQ150">
        <v>20</v>
      </c>
      <c r="BR150">
        <v>44</v>
      </c>
      <c r="BS150" s="41">
        <v>8.0145719489981782E-2</v>
      </c>
      <c r="BT150">
        <v>9</v>
      </c>
      <c r="BU150">
        <v>10</v>
      </c>
      <c r="BV150" s="41">
        <v>0.47368421052631576</v>
      </c>
      <c r="BW150">
        <v>1</v>
      </c>
      <c r="BX150">
        <v>2</v>
      </c>
      <c r="BY150">
        <v>1</v>
      </c>
      <c r="BZ150">
        <v>3</v>
      </c>
      <c r="CA150">
        <v>7</v>
      </c>
      <c r="CB150">
        <v>5</v>
      </c>
      <c r="CC150">
        <v>1</v>
      </c>
      <c r="CD150">
        <v>2</v>
      </c>
      <c r="CE150">
        <v>4</v>
      </c>
      <c r="CF150">
        <v>4</v>
      </c>
      <c r="CG150">
        <v>8</v>
      </c>
      <c r="CH150">
        <v>10</v>
      </c>
      <c r="CI150">
        <v>0</v>
      </c>
      <c r="CJ150">
        <v>0</v>
      </c>
      <c r="CK150">
        <v>1</v>
      </c>
      <c r="CL150">
        <v>2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2</v>
      </c>
      <c r="CT150">
        <v>0</v>
      </c>
      <c r="CU150">
        <v>0</v>
      </c>
      <c r="CV150">
        <v>5</v>
      </c>
      <c r="CW150">
        <v>0</v>
      </c>
      <c r="CX150">
        <v>1</v>
      </c>
      <c r="CY150">
        <v>2</v>
      </c>
      <c r="CZ150">
        <v>23</v>
      </c>
      <c r="DA150">
        <v>9</v>
      </c>
      <c r="DB150">
        <v>6</v>
      </c>
      <c r="DC150">
        <v>1</v>
      </c>
      <c r="DD150">
        <v>6</v>
      </c>
      <c r="DE150">
        <v>5</v>
      </c>
      <c r="DF150">
        <v>4</v>
      </c>
      <c r="DG150">
        <v>48</v>
      </c>
      <c r="DH150">
        <v>26</v>
      </c>
      <c r="DI150">
        <v>19</v>
      </c>
      <c r="DJ150">
        <v>25</v>
      </c>
      <c r="DK150">
        <v>21</v>
      </c>
      <c r="DL150">
        <v>4</v>
      </c>
      <c r="DM150">
        <v>22</v>
      </c>
      <c r="DN150">
        <v>18</v>
      </c>
      <c r="DO150">
        <v>4</v>
      </c>
      <c r="DP150" s="42">
        <v>-7</v>
      </c>
      <c r="DQ150" s="20">
        <v>-3.7850000000000001</v>
      </c>
      <c r="DR150">
        <v>21</v>
      </c>
      <c r="DS150">
        <v>4</v>
      </c>
      <c r="DT150">
        <v>0</v>
      </c>
      <c r="DU150">
        <v>1</v>
      </c>
      <c r="DV150">
        <v>0</v>
      </c>
      <c r="DW150">
        <v>682</v>
      </c>
      <c r="DX150">
        <v>713</v>
      </c>
      <c r="DY150">
        <v>515</v>
      </c>
      <c r="DZ150">
        <v>505</v>
      </c>
      <c r="EA150">
        <v>386</v>
      </c>
      <c r="EB150">
        <v>352</v>
      </c>
      <c r="EC150">
        <v>26.61</v>
      </c>
      <c r="ED150">
        <v>24.14</v>
      </c>
      <c r="EE150">
        <v>35</v>
      </c>
      <c r="EF150">
        <v>30</v>
      </c>
      <c r="EG150" s="41">
        <v>9.0673575129533682E-2</v>
      </c>
      <c r="EH150" s="43">
        <v>0.91477272727272729</v>
      </c>
      <c r="EI150" s="44">
        <v>1.0054463024022611</v>
      </c>
      <c r="EJ150">
        <v>685</v>
      </c>
      <c r="EK150">
        <v>708</v>
      </c>
      <c r="EL150">
        <v>518</v>
      </c>
      <c r="EM150">
        <v>501</v>
      </c>
      <c r="EN150">
        <v>389</v>
      </c>
      <c r="EO150">
        <v>350</v>
      </c>
      <c r="EP150">
        <v>35</v>
      </c>
      <c r="EQ150">
        <v>30</v>
      </c>
      <c r="ER150">
        <v>301</v>
      </c>
      <c r="ES150">
        <v>324</v>
      </c>
      <c r="ET150">
        <v>127</v>
      </c>
      <c r="EU150">
        <v>113</v>
      </c>
      <c r="EV150">
        <v>20</v>
      </c>
      <c r="EW150">
        <v>15</v>
      </c>
      <c r="EX150">
        <v>80</v>
      </c>
      <c r="EY150">
        <v>61</v>
      </c>
      <c r="EZ150">
        <v>0.8</v>
      </c>
      <c r="FA150">
        <v>0.9</v>
      </c>
      <c r="FB150">
        <v>1.8</v>
      </c>
      <c r="FC150" s="20">
        <v>20.16</v>
      </c>
      <c r="FD150" s="26">
        <v>0.26181818181818184</v>
      </c>
      <c r="FE150">
        <v>1.7564000000000002</v>
      </c>
      <c r="FF150">
        <v>-0.51</v>
      </c>
      <c r="FG150">
        <v>0.68</v>
      </c>
      <c r="FH150">
        <v>0.18</v>
      </c>
      <c r="FL150" s="42">
        <v>305</v>
      </c>
      <c r="FM150" s="20">
        <v>9.7619047619047628</v>
      </c>
      <c r="FN150" s="41">
        <v>3.5204465000000004E-2</v>
      </c>
      <c r="FO150" s="20">
        <v>15.8</v>
      </c>
      <c r="FP150" s="20">
        <v>22.242999999999999</v>
      </c>
      <c r="FQ150" s="20">
        <v>100.06575407974177</v>
      </c>
      <c r="FR150">
        <v>1</v>
      </c>
      <c r="FS150" t="s">
        <v>1756</v>
      </c>
      <c r="FT150">
        <v>35</v>
      </c>
      <c r="FV150" t="s">
        <v>711</v>
      </c>
      <c r="FW150" s="45">
        <v>2000000</v>
      </c>
      <c r="FX150" s="45">
        <v>2875000</v>
      </c>
      <c r="FY150">
        <v>424</v>
      </c>
      <c r="FZ150">
        <v>57</v>
      </c>
      <c r="GA150">
        <v>82</v>
      </c>
      <c r="GB150">
        <v>139</v>
      </c>
      <c r="GC150">
        <v>-15</v>
      </c>
      <c r="GD150">
        <v>406</v>
      </c>
      <c r="GE150">
        <v>480</v>
      </c>
      <c r="GF150">
        <v>5964</v>
      </c>
      <c r="GG150">
        <v>5.0999999999999996</v>
      </c>
      <c r="GH150">
        <v>6.9</v>
      </c>
      <c r="GI150">
        <v>12</v>
      </c>
      <c r="GJ150" s="42">
        <v>15.8</v>
      </c>
    </row>
    <row r="151" spans="1:192" x14ac:dyDescent="0.45">
      <c r="A151" s="40">
        <v>35690</v>
      </c>
      <c r="B151" t="s">
        <v>1757</v>
      </c>
      <c r="C151" t="s">
        <v>664</v>
      </c>
      <c r="D151" t="s">
        <v>107</v>
      </c>
      <c r="E151" t="s">
        <v>107</v>
      </c>
      <c r="F151">
        <v>75</v>
      </c>
      <c r="G151">
        <v>216</v>
      </c>
      <c r="H151">
        <v>2016</v>
      </c>
      <c r="I151">
        <v>1</v>
      </c>
      <c r="J151">
        <v>1</v>
      </c>
      <c r="K151" t="s">
        <v>92</v>
      </c>
      <c r="L151">
        <v>2016</v>
      </c>
      <c r="M151">
        <v>20</v>
      </c>
      <c r="N151">
        <v>2</v>
      </c>
      <c r="O151">
        <v>8479318</v>
      </c>
      <c r="P151" t="s">
        <v>1758</v>
      </c>
      <c r="Q151" t="s">
        <v>1759</v>
      </c>
      <c r="R151" t="s">
        <v>1760</v>
      </c>
      <c r="S151" t="s">
        <v>1761</v>
      </c>
      <c r="T151" t="s">
        <v>716</v>
      </c>
      <c r="U151" t="s">
        <v>129</v>
      </c>
      <c r="V151">
        <v>62</v>
      </c>
      <c r="W151">
        <v>34</v>
      </c>
      <c r="X151">
        <v>29</v>
      </c>
      <c r="Y151">
        <v>18</v>
      </c>
      <c r="Z151">
        <v>63</v>
      </c>
      <c r="AA151">
        <v>2</v>
      </c>
      <c r="AB151">
        <v>6</v>
      </c>
      <c r="AC151" s="26">
        <v>1.0161290322580645</v>
      </c>
      <c r="AD151" s="20">
        <v>10.829268292682926</v>
      </c>
      <c r="AE151" s="20">
        <v>25.837</v>
      </c>
      <c r="AF151">
        <v>25</v>
      </c>
      <c r="AG151">
        <v>8.3000000000000007</v>
      </c>
      <c r="AH151">
        <v>12</v>
      </c>
      <c r="AI151">
        <v>1497</v>
      </c>
      <c r="AJ151">
        <v>67437</v>
      </c>
      <c r="AK151" s="20">
        <v>1123.95</v>
      </c>
      <c r="AL151">
        <v>1123.95</v>
      </c>
      <c r="AM151">
        <v>1124</v>
      </c>
      <c r="AN151" s="26">
        <v>18.128225806451614</v>
      </c>
      <c r="AO151">
        <v>29.89</v>
      </c>
      <c r="AP151" s="41">
        <v>0.74117647058823533</v>
      </c>
      <c r="AQ151">
        <v>313</v>
      </c>
      <c r="AR151">
        <v>311</v>
      </c>
      <c r="AS151">
        <v>313</v>
      </c>
      <c r="AT151">
        <v>255</v>
      </c>
      <c r="AU151">
        <v>255</v>
      </c>
      <c r="AV151">
        <v>187</v>
      </c>
      <c r="AW151">
        <v>245</v>
      </c>
      <c r="AX151">
        <v>85</v>
      </c>
      <c r="AY151">
        <v>11</v>
      </c>
      <c r="AZ151">
        <v>15</v>
      </c>
      <c r="BA151" s="42">
        <v>26</v>
      </c>
      <c r="BB151">
        <v>21.75</v>
      </c>
      <c r="BC151">
        <v>26.764700000000001</v>
      </c>
      <c r="BD151" s="20">
        <v>247.8</v>
      </c>
      <c r="BE151" s="20">
        <v>560.79999999999995</v>
      </c>
      <c r="BF151" s="20">
        <v>29.937274789803812</v>
      </c>
      <c r="BG151">
        <v>451</v>
      </c>
      <c r="BH151">
        <v>366</v>
      </c>
      <c r="BI151">
        <v>344</v>
      </c>
      <c r="BJ151" s="41">
        <v>0.56729559748427671</v>
      </c>
      <c r="BK151">
        <v>16</v>
      </c>
      <c r="BL151">
        <v>16</v>
      </c>
      <c r="BM151">
        <v>90</v>
      </c>
      <c r="BN151" s="42">
        <v>-74</v>
      </c>
      <c r="BO151">
        <v>68</v>
      </c>
      <c r="BP151">
        <v>59</v>
      </c>
      <c r="BQ151">
        <v>59</v>
      </c>
      <c r="BR151">
        <v>61</v>
      </c>
      <c r="BS151" s="41">
        <v>7.1095571095571089E-2</v>
      </c>
      <c r="BT151">
        <v>375</v>
      </c>
      <c r="BU151">
        <v>313</v>
      </c>
      <c r="BV151" s="41">
        <v>0.54505813953488369</v>
      </c>
      <c r="BW151">
        <v>129</v>
      </c>
      <c r="BX151">
        <v>84</v>
      </c>
      <c r="BY151">
        <v>122</v>
      </c>
      <c r="BZ151">
        <v>104</v>
      </c>
      <c r="CA151">
        <v>124</v>
      </c>
      <c r="CB151">
        <v>125</v>
      </c>
      <c r="CC151">
        <v>117</v>
      </c>
      <c r="CD151">
        <v>105</v>
      </c>
      <c r="CE151">
        <v>119</v>
      </c>
      <c r="CF151">
        <v>103</v>
      </c>
      <c r="CG151">
        <v>214</v>
      </c>
      <c r="CH151">
        <v>170</v>
      </c>
      <c r="CI151">
        <v>0</v>
      </c>
      <c r="CJ151">
        <v>2</v>
      </c>
      <c r="CK151">
        <v>5</v>
      </c>
      <c r="CL151">
        <v>5</v>
      </c>
      <c r="CM151">
        <v>0</v>
      </c>
      <c r="CN151">
        <v>1</v>
      </c>
      <c r="CO151">
        <v>2</v>
      </c>
      <c r="CP151">
        <v>4</v>
      </c>
      <c r="CQ151">
        <v>0</v>
      </c>
      <c r="CR151">
        <v>2</v>
      </c>
      <c r="CS151">
        <v>4</v>
      </c>
      <c r="CT151">
        <v>5</v>
      </c>
      <c r="CU151">
        <v>1</v>
      </c>
      <c r="CV151">
        <v>18</v>
      </c>
      <c r="CW151">
        <v>3</v>
      </c>
      <c r="CX151">
        <v>5</v>
      </c>
      <c r="CY151">
        <v>11</v>
      </c>
      <c r="CZ151">
        <v>49</v>
      </c>
      <c r="DA151">
        <v>17</v>
      </c>
      <c r="DB151">
        <v>1</v>
      </c>
      <c r="DC151">
        <v>12</v>
      </c>
      <c r="DD151">
        <v>54</v>
      </c>
      <c r="DE151">
        <v>13</v>
      </c>
      <c r="DF151">
        <v>3</v>
      </c>
      <c r="DG151">
        <v>87</v>
      </c>
      <c r="DH151">
        <v>6</v>
      </c>
      <c r="DI151">
        <v>17</v>
      </c>
      <c r="DJ151">
        <v>6</v>
      </c>
      <c r="DK151">
        <v>6</v>
      </c>
      <c r="DL151">
        <v>0</v>
      </c>
      <c r="DM151">
        <v>18</v>
      </c>
      <c r="DN151">
        <v>18</v>
      </c>
      <c r="DO151">
        <v>0</v>
      </c>
      <c r="DP151" s="42">
        <v>11</v>
      </c>
      <c r="DQ151" s="20">
        <v>10.487</v>
      </c>
      <c r="DR151">
        <v>6</v>
      </c>
      <c r="DS151">
        <v>0</v>
      </c>
      <c r="DT151">
        <v>0</v>
      </c>
      <c r="DU151">
        <v>0</v>
      </c>
      <c r="DV151">
        <v>0</v>
      </c>
      <c r="DW151">
        <v>1281</v>
      </c>
      <c r="DX151">
        <v>1057</v>
      </c>
      <c r="DY151">
        <v>935</v>
      </c>
      <c r="DZ151">
        <v>797</v>
      </c>
      <c r="EA151">
        <v>674</v>
      </c>
      <c r="EB151">
        <v>589</v>
      </c>
      <c r="EC151">
        <v>74.290000000000006</v>
      </c>
      <c r="ED151">
        <v>53.04</v>
      </c>
      <c r="EE151">
        <v>85</v>
      </c>
      <c r="EF151">
        <v>43</v>
      </c>
      <c r="EG151" s="41">
        <v>0.12611275964391691</v>
      </c>
      <c r="EH151" s="43">
        <v>0.92699490662139217</v>
      </c>
      <c r="EI151" s="44">
        <v>1.0531076662653092</v>
      </c>
      <c r="EJ151">
        <v>1282</v>
      </c>
      <c r="EK151">
        <v>1054</v>
      </c>
      <c r="EL151">
        <v>936</v>
      </c>
      <c r="EM151">
        <v>796</v>
      </c>
      <c r="EN151">
        <v>674</v>
      </c>
      <c r="EO151">
        <v>588</v>
      </c>
      <c r="EP151">
        <v>84</v>
      </c>
      <c r="EQ151">
        <v>43</v>
      </c>
      <c r="ER151">
        <v>801</v>
      </c>
      <c r="ES151">
        <v>552</v>
      </c>
      <c r="ET151">
        <v>303</v>
      </c>
      <c r="EU151">
        <v>203</v>
      </c>
      <c r="EV151">
        <v>47</v>
      </c>
      <c r="EW151">
        <v>23</v>
      </c>
      <c r="EX151">
        <v>61</v>
      </c>
      <c r="EY151">
        <v>87</v>
      </c>
      <c r="EZ151">
        <v>7</v>
      </c>
      <c r="FA151">
        <v>2.1</v>
      </c>
      <c r="FB151">
        <v>9</v>
      </c>
      <c r="FC151" s="20">
        <v>68.39</v>
      </c>
      <c r="FD151" s="26">
        <v>1.1030645161290322</v>
      </c>
      <c r="FE151">
        <v>11.4956</v>
      </c>
      <c r="FF151">
        <v>3.87</v>
      </c>
      <c r="FG151">
        <v>0.06</v>
      </c>
      <c r="FH151">
        <v>3.93</v>
      </c>
      <c r="FI151">
        <v>6</v>
      </c>
      <c r="FJ151">
        <v>3</v>
      </c>
      <c r="FK151">
        <v>0</v>
      </c>
      <c r="FL151" s="42">
        <v>89</v>
      </c>
      <c r="FM151" s="20">
        <v>12.5</v>
      </c>
      <c r="FN151" s="41">
        <v>0.19054127940000001</v>
      </c>
      <c r="FO151" s="20">
        <v>61.8</v>
      </c>
      <c r="FP151" s="20">
        <v>65.097399999999993</v>
      </c>
      <c r="FQ151" s="20">
        <v>124.80982250100092</v>
      </c>
      <c r="FR151">
        <v>4</v>
      </c>
      <c r="FS151" t="s">
        <v>189</v>
      </c>
      <c r="FT151">
        <v>195</v>
      </c>
      <c r="FV151" t="s">
        <v>751</v>
      </c>
      <c r="FW151" s="45">
        <v>925000</v>
      </c>
      <c r="FX151" s="45">
        <v>925000</v>
      </c>
      <c r="FY151">
        <v>144</v>
      </c>
      <c r="FZ151">
        <v>74</v>
      </c>
      <c r="GA151">
        <v>58</v>
      </c>
      <c r="GB151">
        <v>132</v>
      </c>
      <c r="GC151">
        <v>27</v>
      </c>
      <c r="GD151">
        <v>26</v>
      </c>
      <c r="GE151">
        <v>466</v>
      </c>
      <c r="GF151">
        <v>2570</v>
      </c>
      <c r="GG151">
        <v>15.2</v>
      </c>
      <c r="GH151">
        <v>3.5</v>
      </c>
      <c r="GI151">
        <v>18.7</v>
      </c>
      <c r="GJ151" s="42">
        <v>61.8</v>
      </c>
    </row>
    <row r="152" spans="1:192" x14ac:dyDescent="0.45">
      <c r="A152" s="40">
        <v>33254</v>
      </c>
      <c r="B152" t="s">
        <v>1762</v>
      </c>
      <c r="C152" t="s">
        <v>145</v>
      </c>
      <c r="D152" t="s">
        <v>91</v>
      </c>
      <c r="E152" t="s">
        <v>91</v>
      </c>
      <c r="F152">
        <v>71</v>
      </c>
      <c r="G152">
        <v>195</v>
      </c>
      <c r="H152">
        <v>2009</v>
      </c>
      <c r="I152">
        <v>1</v>
      </c>
      <c r="J152">
        <v>3</v>
      </c>
      <c r="K152" t="s">
        <v>92</v>
      </c>
      <c r="L152">
        <v>2009</v>
      </c>
      <c r="M152">
        <v>27</v>
      </c>
      <c r="N152">
        <v>9</v>
      </c>
      <c r="O152">
        <v>8475168</v>
      </c>
      <c r="P152" t="s">
        <v>1763</v>
      </c>
      <c r="Q152" t="s">
        <v>1764</v>
      </c>
      <c r="R152" t="s">
        <v>1765</v>
      </c>
      <c r="S152" t="s">
        <v>404</v>
      </c>
      <c r="T152" t="s">
        <v>716</v>
      </c>
      <c r="U152" t="s">
        <v>1766</v>
      </c>
      <c r="V152">
        <v>82</v>
      </c>
      <c r="W152">
        <v>27</v>
      </c>
      <c r="X152">
        <v>32</v>
      </c>
      <c r="Y152">
        <v>22</v>
      </c>
      <c r="Z152">
        <v>59</v>
      </c>
      <c r="AA152">
        <v>0</v>
      </c>
      <c r="AB152">
        <v>0</v>
      </c>
      <c r="AC152" s="26">
        <v>0.71951219512195119</v>
      </c>
      <c r="AD152" s="20">
        <v>-0.9230769230769198</v>
      </c>
      <c r="AE152" s="20">
        <v>22.962</v>
      </c>
      <c r="AF152">
        <v>-22</v>
      </c>
      <c r="AG152">
        <v>-4.7</v>
      </c>
      <c r="AH152">
        <v>18</v>
      </c>
      <c r="AI152">
        <v>1836</v>
      </c>
      <c r="AJ152">
        <v>90194</v>
      </c>
      <c r="AK152" s="20">
        <v>1503.2333333332999</v>
      </c>
      <c r="AL152">
        <v>1503.25</v>
      </c>
      <c r="AM152">
        <v>1504</v>
      </c>
      <c r="AN152" s="26">
        <v>18.332113821138211</v>
      </c>
      <c r="AO152">
        <v>30.36</v>
      </c>
      <c r="AP152" s="41">
        <v>0.73750000000000004</v>
      </c>
      <c r="AQ152">
        <v>328</v>
      </c>
      <c r="AR152">
        <v>328</v>
      </c>
      <c r="AS152">
        <v>328</v>
      </c>
      <c r="AT152">
        <v>263</v>
      </c>
      <c r="AU152">
        <v>263</v>
      </c>
      <c r="AV152">
        <v>190</v>
      </c>
      <c r="AW152">
        <v>217</v>
      </c>
      <c r="AX152">
        <v>112</v>
      </c>
      <c r="AY152">
        <v>4</v>
      </c>
      <c r="AZ152">
        <v>19</v>
      </c>
      <c r="BA152" s="42">
        <v>23</v>
      </c>
      <c r="BB152">
        <v>21.75</v>
      </c>
      <c r="BC152">
        <v>25.031600000000001</v>
      </c>
      <c r="BD152" s="20">
        <v>411.9</v>
      </c>
      <c r="BE152" s="20">
        <v>739.9</v>
      </c>
      <c r="BF152" s="20">
        <v>29.532013969732247</v>
      </c>
      <c r="BG152">
        <v>647</v>
      </c>
      <c r="BH152">
        <v>453</v>
      </c>
      <c r="BI152">
        <v>473</v>
      </c>
      <c r="BJ152" s="41">
        <v>0.57767857142857137</v>
      </c>
      <c r="BK152">
        <v>60</v>
      </c>
      <c r="BL152">
        <v>60</v>
      </c>
      <c r="BM152">
        <v>99</v>
      </c>
      <c r="BN152" s="42">
        <v>-39</v>
      </c>
      <c r="BO152">
        <v>73</v>
      </c>
      <c r="BP152">
        <v>40</v>
      </c>
      <c r="BQ152">
        <v>47</v>
      </c>
      <c r="BR152">
        <v>49</v>
      </c>
      <c r="BS152" s="41">
        <v>4.4223826714801441E-2</v>
      </c>
      <c r="BT152">
        <v>717</v>
      </c>
      <c r="BU152">
        <v>637</v>
      </c>
      <c r="BV152" s="41">
        <v>0.52954209748892167</v>
      </c>
      <c r="BW152">
        <v>214</v>
      </c>
      <c r="BX152">
        <v>222</v>
      </c>
      <c r="BY152">
        <v>225</v>
      </c>
      <c r="BZ152">
        <v>188</v>
      </c>
      <c r="CA152">
        <v>278</v>
      </c>
      <c r="CB152">
        <v>227</v>
      </c>
      <c r="CC152">
        <v>207</v>
      </c>
      <c r="CD152">
        <v>199</v>
      </c>
      <c r="CE152">
        <v>246</v>
      </c>
      <c r="CF152">
        <v>248</v>
      </c>
      <c r="CG152">
        <v>433</v>
      </c>
      <c r="CH152">
        <v>367</v>
      </c>
      <c r="CI152">
        <v>0</v>
      </c>
      <c r="CJ152">
        <v>1</v>
      </c>
      <c r="CK152">
        <v>4</v>
      </c>
      <c r="CL152">
        <v>3</v>
      </c>
      <c r="CM152">
        <v>0</v>
      </c>
      <c r="CN152">
        <v>0</v>
      </c>
      <c r="CO152">
        <v>0</v>
      </c>
      <c r="CP152">
        <v>5</v>
      </c>
      <c r="CQ152">
        <v>1</v>
      </c>
      <c r="CR152">
        <v>1</v>
      </c>
      <c r="CS152">
        <v>5</v>
      </c>
      <c r="CT152">
        <v>2</v>
      </c>
      <c r="CU152">
        <v>0</v>
      </c>
      <c r="CV152">
        <v>13</v>
      </c>
      <c r="CW152">
        <v>1</v>
      </c>
      <c r="CX152">
        <v>5</v>
      </c>
      <c r="CY152">
        <v>9</v>
      </c>
      <c r="CZ152">
        <v>58</v>
      </c>
      <c r="DA152">
        <v>31</v>
      </c>
      <c r="DB152">
        <v>4</v>
      </c>
      <c r="DC152">
        <v>6</v>
      </c>
      <c r="DD152">
        <v>20</v>
      </c>
      <c r="DE152">
        <v>12</v>
      </c>
      <c r="DF152">
        <v>3</v>
      </c>
      <c r="DG152">
        <v>114</v>
      </c>
      <c r="DH152">
        <v>9</v>
      </c>
      <c r="DI152">
        <v>20</v>
      </c>
      <c r="DJ152">
        <v>9</v>
      </c>
      <c r="DK152">
        <v>9</v>
      </c>
      <c r="DL152">
        <v>0</v>
      </c>
      <c r="DM152">
        <v>20</v>
      </c>
      <c r="DN152">
        <v>20</v>
      </c>
      <c r="DO152">
        <v>0</v>
      </c>
      <c r="DP152" s="42">
        <v>11</v>
      </c>
      <c r="DQ152" s="20">
        <v>6.4340000000000002</v>
      </c>
      <c r="DR152">
        <v>9</v>
      </c>
      <c r="DS152">
        <v>0</v>
      </c>
      <c r="DT152">
        <v>0</v>
      </c>
      <c r="DU152">
        <v>0</v>
      </c>
      <c r="DV152">
        <v>0</v>
      </c>
      <c r="DW152">
        <v>1584</v>
      </c>
      <c r="DX152">
        <v>1387</v>
      </c>
      <c r="DY152">
        <v>1166</v>
      </c>
      <c r="DZ152">
        <v>1059</v>
      </c>
      <c r="EA152">
        <v>833</v>
      </c>
      <c r="EB152">
        <v>775</v>
      </c>
      <c r="EC152">
        <v>73.39</v>
      </c>
      <c r="ED152">
        <v>67.510000000000005</v>
      </c>
      <c r="EE152">
        <v>80</v>
      </c>
      <c r="EF152">
        <v>85</v>
      </c>
      <c r="EG152" s="41">
        <v>9.6038415366146462E-2</v>
      </c>
      <c r="EH152" s="43">
        <v>0.89032258064516134</v>
      </c>
      <c r="EI152" s="44">
        <v>0.98636099601130778</v>
      </c>
      <c r="EJ152">
        <v>1587</v>
      </c>
      <c r="EK152">
        <v>1386</v>
      </c>
      <c r="EL152">
        <v>1169</v>
      </c>
      <c r="EM152">
        <v>1059</v>
      </c>
      <c r="EN152">
        <v>836</v>
      </c>
      <c r="EO152">
        <v>775</v>
      </c>
      <c r="EP152">
        <v>80</v>
      </c>
      <c r="EQ152">
        <v>85</v>
      </c>
      <c r="ER152">
        <v>756</v>
      </c>
      <c r="ES152">
        <v>696</v>
      </c>
      <c r="ET152">
        <v>298</v>
      </c>
      <c r="EU152">
        <v>260</v>
      </c>
      <c r="EV152">
        <v>37</v>
      </c>
      <c r="EW152">
        <v>39</v>
      </c>
      <c r="EX152">
        <v>81</v>
      </c>
      <c r="EY152">
        <v>122</v>
      </c>
      <c r="EZ152">
        <v>4.5999999999999996</v>
      </c>
      <c r="FA152">
        <v>0.9</v>
      </c>
      <c r="FB152">
        <v>5.5</v>
      </c>
      <c r="FC152" s="20">
        <v>53.7</v>
      </c>
      <c r="FD152" s="26">
        <v>0.65487804878048783</v>
      </c>
      <c r="FE152">
        <v>7.7125000000000004</v>
      </c>
      <c r="FF152">
        <v>1.39</v>
      </c>
      <c r="FG152">
        <v>-0.34</v>
      </c>
      <c r="FH152">
        <v>1.05</v>
      </c>
      <c r="FI152">
        <v>6</v>
      </c>
      <c r="FJ152">
        <v>2</v>
      </c>
      <c r="FK152">
        <v>0</v>
      </c>
      <c r="FL152" s="42">
        <v>127</v>
      </c>
      <c r="FM152" s="20">
        <v>11.888888888888889</v>
      </c>
      <c r="FN152" s="41">
        <v>0.2348475247</v>
      </c>
      <c r="FO152" s="20">
        <v>57.2</v>
      </c>
      <c r="FP152" s="20">
        <v>60.286799999999999</v>
      </c>
      <c r="FQ152" s="20">
        <v>118.58307001496757</v>
      </c>
      <c r="FV152" t="s">
        <v>711</v>
      </c>
      <c r="FW152" s="45">
        <v>6000000</v>
      </c>
      <c r="FX152" s="45">
        <v>6000000</v>
      </c>
      <c r="FY152">
        <v>654</v>
      </c>
      <c r="FZ152">
        <v>201</v>
      </c>
      <c r="GA152">
        <v>276</v>
      </c>
      <c r="GB152">
        <v>477</v>
      </c>
      <c r="GC152">
        <v>-83</v>
      </c>
      <c r="GD152">
        <v>158</v>
      </c>
      <c r="GE152">
        <v>1620</v>
      </c>
      <c r="GF152">
        <v>12042</v>
      </c>
      <c r="GG152">
        <v>40.5</v>
      </c>
      <c r="GH152">
        <v>9.8000000000000007</v>
      </c>
      <c r="GI152">
        <v>50.4</v>
      </c>
      <c r="GJ152" s="42">
        <v>57.2</v>
      </c>
    </row>
    <row r="153" spans="1:192" x14ac:dyDescent="0.45">
      <c r="A153" s="40">
        <v>33372</v>
      </c>
      <c r="B153" t="s">
        <v>1767</v>
      </c>
      <c r="C153" t="s">
        <v>145</v>
      </c>
      <c r="D153" t="s">
        <v>91</v>
      </c>
      <c r="E153" t="s">
        <v>91</v>
      </c>
      <c r="F153">
        <v>71</v>
      </c>
      <c r="G153">
        <v>200</v>
      </c>
      <c r="H153">
        <v>2009</v>
      </c>
      <c r="I153">
        <v>4</v>
      </c>
      <c r="J153">
        <v>97</v>
      </c>
      <c r="K153" t="s">
        <v>202</v>
      </c>
      <c r="L153">
        <v>2013</v>
      </c>
      <c r="M153">
        <v>26</v>
      </c>
      <c r="N153">
        <v>3</v>
      </c>
      <c r="O153">
        <v>8475224</v>
      </c>
      <c r="P153" t="s">
        <v>1768</v>
      </c>
      <c r="Q153" t="s">
        <v>1769</v>
      </c>
      <c r="R153" t="s">
        <v>1770</v>
      </c>
      <c r="S153" t="s">
        <v>146</v>
      </c>
      <c r="T153" t="s">
        <v>710</v>
      </c>
      <c r="U153" t="s">
        <v>263</v>
      </c>
      <c r="V153">
        <v>12</v>
      </c>
      <c r="W153">
        <v>0</v>
      </c>
      <c r="X153">
        <v>3</v>
      </c>
      <c r="Y153">
        <v>2</v>
      </c>
      <c r="Z153">
        <v>3</v>
      </c>
      <c r="AA153">
        <v>27</v>
      </c>
      <c r="AB153">
        <v>82</v>
      </c>
      <c r="AC153" s="26">
        <v>0.25</v>
      </c>
      <c r="AD153" s="20">
        <v>1.6285714285714286</v>
      </c>
      <c r="AE153" s="20">
        <v>0.88200000000000001</v>
      </c>
      <c r="AF153">
        <v>-4</v>
      </c>
      <c r="AG153">
        <v>1.5</v>
      </c>
      <c r="AH153">
        <v>2</v>
      </c>
      <c r="AI153">
        <v>200</v>
      </c>
      <c r="AJ153">
        <v>8287</v>
      </c>
      <c r="AK153" s="20">
        <v>138.11666666667</v>
      </c>
      <c r="AL153">
        <v>138.12</v>
      </c>
      <c r="AM153">
        <v>138</v>
      </c>
      <c r="AN153" s="26">
        <v>11.509722222222223</v>
      </c>
      <c r="AO153">
        <v>19.66</v>
      </c>
      <c r="AP153" s="41">
        <v>0.6</v>
      </c>
      <c r="AQ153">
        <v>23</v>
      </c>
      <c r="AR153">
        <v>23</v>
      </c>
      <c r="AS153">
        <v>23</v>
      </c>
      <c r="AT153">
        <v>21</v>
      </c>
      <c r="AU153">
        <v>21</v>
      </c>
      <c r="AV153">
        <v>19</v>
      </c>
      <c r="AW153">
        <v>16</v>
      </c>
      <c r="AX153">
        <v>7</v>
      </c>
      <c r="AY153">
        <v>0</v>
      </c>
      <c r="AZ153">
        <v>4</v>
      </c>
      <c r="BA153" s="42">
        <v>4</v>
      </c>
      <c r="BB153">
        <v>1.36</v>
      </c>
      <c r="BC153">
        <v>26.473700000000001</v>
      </c>
      <c r="BD153" s="20">
        <v>42.7</v>
      </c>
      <c r="BE153" s="20">
        <v>65.7</v>
      </c>
      <c r="BF153" s="20">
        <v>28.540399652476108</v>
      </c>
      <c r="BG153">
        <v>37</v>
      </c>
      <c r="BH153">
        <v>50</v>
      </c>
      <c r="BI153">
        <v>37</v>
      </c>
      <c r="BJ153" s="41">
        <v>0.5</v>
      </c>
      <c r="BK153">
        <v>9</v>
      </c>
      <c r="BL153">
        <v>9</v>
      </c>
      <c r="BM153">
        <v>25</v>
      </c>
      <c r="BN153" s="42">
        <v>-16</v>
      </c>
      <c r="BO153">
        <v>2</v>
      </c>
      <c r="BP153">
        <v>1</v>
      </c>
      <c r="BQ153">
        <v>3</v>
      </c>
      <c r="BR153">
        <v>8</v>
      </c>
      <c r="BS153" s="41">
        <v>7.7669902912621352E-2</v>
      </c>
      <c r="BT153">
        <v>28</v>
      </c>
      <c r="BU153">
        <v>42</v>
      </c>
      <c r="BV153" s="41">
        <v>0.4</v>
      </c>
      <c r="BW153">
        <v>5</v>
      </c>
      <c r="BX153">
        <v>5</v>
      </c>
      <c r="BY153">
        <v>14</v>
      </c>
      <c r="BZ153">
        <v>17</v>
      </c>
      <c r="CA153">
        <v>9</v>
      </c>
      <c r="CB153">
        <v>20</v>
      </c>
      <c r="CC153">
        <v>8</v>
      </c>
      <c r="CD153">
        <v>11</v>
      </c>
      <c r="CE153">
        <v>11</v>
      </c>
      <c r="CF153">
        <v>15</v>
      </c>
      <c r="CG153">
        <v>15</v>
      </c>
      <c r="CH153">
        <v>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</v>
      </c>
      <c r="DA153">
        <v>1</v>
      </c>
      <c r="DB153">
        <v>0</v>
      </c>
      <c r="DC153">
        <v>1</v>
      </c>
      <c r="DD153">
        <v>6</v>
      </c>
      <c r="DE153">
        <v>0</v>
      </c>
      <c r="DF153">
        <v>0</v>
      </c>
      <c r="DG153">
        <v>11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1</v>
      </c>
      <c r="DO153">
        <v>0</v>
      </c>
      <c r="DP153" s="42">
        <v>0</v>
      </c>
      <c r="DQ153" s="20">
        <v>-0.121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107</v>
      </c>
      <c r="DX153">
        <v>120</v>
      </c>
      <c r="DY153">
        <v>86</v>
      </c>
      <c r="DZ153">
        <v>95</v>
      </c>
      <c r="EA153">
        <v>67</v>
      </c>
      <c r="EB153">
        <v>57</v>
      </c>
      <c r="EC153">
        <v>5.86</v>
      </c>
      <c r="ED153">
        <v>5.16</v>
      </c>
      <c r="EE153">
        <v>5</v>
      </c>
      <c r="EF153">
        <v>8</v>
      </c>
      <c r="EG153" s="41">
        <v>7.4626865671641784E-2</v>
      </c>
      <c r="EH153" s="43">
        <v>0.85964912280701755</v>
      </c>
      <c r="EI153" s="44">
        <v>0.93427598847865934</v>
      </c>
      <c r="EJ153">
        <v>106</v>
      </c>
      <c r="EK153">
        <v>120</v>
      </c>
      <c r="EL153">
        <v>86</v>
      </c>
      <c r="EM153">
        <v>95</v>
      </c>
      <c r="EN153">
        <v>67</v>
      </c>
      <c r="EO153">
        <v>57</v>
      </c>
      <c r="EP153">
        <v>5</v>
      </c>
      <c r="EQ153">
        <v>8</v>
      </c>
      <c r="ER153">
        <v>56</v>
      </c>
      <c r="ES153">
        <v>60</v>
      </c>
      <c r="ET153">
        <v>25</v>
      </c>
      <c r="EU153">
        <v>22</v>
      </c>
      <c r="EV153">
        <v>2</v>
      </c>
      <c r="EW153">
        <v>3</v>
      </c>
      <c r="EX153">
        <v>4</v>
      </c>
      <c r="EY153">
        <v>7</v>
      </c>
      <c r="EZ153">
        <v>-0.1</v>
      </c>
      <c r="FA153">
        <v>0</v>
      </c>
      <c r="FB153">
        <v>-0.1</v>
      </c>
      <c r="FC153" s="20">
        <v>2.08</v>
      </c>
      <c r="FD153" s="26">
        <v>0.17333333333333334</v>
      </c>
      <c r="FE153">
        <v>0.24440000000000001</v>
      </c>
      <c r="FF153">
        <v>-0.03</v>
      </c>
      <c r="FG153">
        <v>0.05</v>
      </c>
      <c r="FH153">
        <v>0.02</v>
      </c>
      <c r="FL153" s="42">
        <v>19</v>
      </c>
      <c r="FM153" s="20">
        <v>12</v>
      </c>
      <c r="FN153" s="41">
        <v>0</v>
      </c>
      <c r="FO153" s="20">
        <v>2.8</v>
      </c>
      <c r="FP153" s="20">
        <v>2.9758</v>
      </c>
      <c r="FQ153" s="20">
        <v>98.609904430929618</v>
      </c>
      <c r="FV153" t="s">
        <v>711</v>
      </c>
      <c r="FW153" s="45">
        <v>650000</v>
      </c>
      <c r="FX153" s="45">
        <v>650000</v>
      </c>
      <c r="FY153">
        <v>47</v>
      </c>
      <c r="FZ153">
        <v>4</v>
      </c>
      <c r="GA153">
        <v>3</v>
      </c>
      <c r="GB153">
        <v>7</v>
      </c>
      <c r="GC153">
        <v>-12</v>
      </c>
      <c r="GD153">
        <v>23</v>
      </c>
      <c r="GE153">
        <v>52</v>
      </c>
      <c r="GF153">
        <v>484</v>
      </c>
      <c r="GG153">
        <v>-0.2</v>
      </c>
      <c r="GH153">
        <v>0.1</v>
      </c>
      <c r="GI153">
        <v>-0.1</v>
      </c>
      <c r="GJ153" s="42">
        <v>2.8</v>
      </c>
    </row>
    <row r="154" spans="1:192" x14ac:dyDescent="0.45">
      <c r="A154" s="40">
        <v>32756</v>
      </c>
      <c r="B154" t="s">
        <v>822</v>
      </c>
      <c r="C154" t="s">
        <v>823</v>
      </c>
      <c r="D154" t="s">
        <v>107</v>
      </c>
      <c r="E154" t="s">
        <v>107</v>
      </c>
      <c r="F154">
        <v>73</v>
      </c>
      <c r="G154">
        <v>208</v>
      </c>
      <c r="H154">
        <v>2009</v>
      </c>
      <c r="I154">
        <v>4</v>
      </c>
      <c r="J154">
        <v>98</v>
      </c>
      <c r="K154" t="s">
        <v>202</v>
      </c>
      <c r="L154">
        <v>2011</v>
      </c>
      <c r="M154">
        <v>28</v>
      </c>
      <c r="N154">
        <v>7</v>
      </c>
      <c r="O154">
        <v>8475225</v>
      </c>
      <c r="P154" t="s">
        <v>1771</v>
      </c>
      <c r="Q154" t="s">
        <v>1772</v>
      </c>
      <c r="R154" t="s">
        <v>479</v>
      </c>
      <c r="S154" t="s">
        <v>108</v>
      </c>
      <c r="T154" t="s">
        <v>710</v>
      </c>
      <c r="U154" t="s">
        <v>307</v>
      </c>
      <c r="V154">
        <v>79</v>
      </c>
      <c r="W154">
        <v>25</v>
      </c>
      <c r="X154">
        <v>26</v>
      </c>
      <c r="Y154">
        <v>16</v>
      </c>
      <c r="Z154">
        <v>51</v>
      </c>
      <c r="AA154">
        <v>6</v>
      </c>
      <c r="AB154">
        <v>13</v>
      </c>
      <c r="AC154" s="26">
        <v>0.64556962025316456</v>
      </c>
      <c r="AD154" s="20">
        <v>13.036613272311214</v>
      </c>
      <c r="AE154" s="20">
        <v>20.465</v>
      </c>
      <c r="AF154">
        <v>20</v>
      </c>
      <c r="AG154">
        <v>15</v>
      </c>
      <c r="AH154">
        <v>24</v>
      </c>
      <c r="AI154">
        <v>1623</v>
      </c>
      <c r="AJ154">
        <v>72909</v>
      </c>
      <c r="AK154" s="20">
        <v>1215.1500000000001</v>
      </c>
      <c r="AL154">
        <v>1215.1500000000001</v>
      </c>
      <c r="AM154">
        <v>1215</v>
      </c>
      <c r="AN154" s="26">
        <v>15.381645569620254</v>
      </c>
      <c r="AO154">
        <v>25.49</v>
      </c>
      <c r="AP154" s="41">
        <v>0.62962962962962965</v>
      </c>
      <c r="AQ154">
        <v>372</v>
      </c>
      <c r="AR154">
        <v>372</v>
      </c>
      <c r="AS154">
        <v>372</v>
      </c>
      <c r="AT154">
        <v>319</v>
      </c>
      <c r="AU154">
        <v>319</v>
      </c>
      <c r="AV154">
        <v>229</v>
      </c>
      <c r="AW154">
        <v>241</v>
      </c>
      <c r="AX154">
        <v>118</v>
      </c>
      <c r="AY154">
        <v>12</v>
      </c>
      <c r="AZ154">
        <v>24</v>
      </c>
      <c r="BA154" s="42">
        <v>36</v>
      </c>
      <c r="BB154">
        <v>26.71</v>
      </c>
      <c r="BC154">
        <v>25.598300000000002</v>
      </c>
      <c r="BD154" s="20">
        <v>311.39999999999998</v>
      </c>
      <c r="BE154" s="20">
        <v>683.4</v>
      </c>
      <c r="BF154" s="20">
        <v>33.743982224416733</v>
      </c>
      <c r="BG154">
        <v>501</v>
      </c>
      <c r="BH154">
        <v>396</v>
      </c>
      <c r="BI154">
        <v>245</v>
      </c>
      <c r="BJ154" s="41">
        <v>0.67158176943699732</v>
      </c>
      <c r="BK154">
        <v>60</v>
      </c>
      <c r="BL154">
        <v>60</v>
      </c>
      <c r="BM154">
        <v>101</v>
      </c>
      <c r="BN154" s="42">
        <v>-41</v>
      </c>
      <c r="BO154">
        <v>90</v>
      </c>
      <c r="BP154">
        <v>28</v>
      </c>
      <c r="BQ154">
        <v>61</v>
      </c>
      <c r="BR154">
        <v>35</v>
      </c>
      <c r="BS154" s="41">
        <v>4.6979865771812082E-2</v>
      </c>
      <c r="BT154">
        <v>40</v>
      </c>
      <c r="BU154">
        <v>54</v>
      </c>
      <c r="BV154" s="41">
        <v>0.42553191489361702</v>
      </c>
      <c r="BW154">
        <v>5</v>
      </c>
      <c r="BX154">
        <v>4</v>
      </c>
      <c r="BY154">
        <v>11</v>
      </c>
      <c r="BZ154">
        <v>15</v>
      </c>
      <c r="CA154">
        <v>24</v>
      </c>
      <c r="CB154">
        <v>35</v>
      </c>
      <c r="CC154">
        <v>13</v>
      </c>
      <c r="CD154">
        <v>16</v>
      </c>
      <c r="CE154">
        <v>12</v>
      </c>
      <c r="CF154">
        <v>18</v>
      </c>
      <c r="CG154">
        <v>29</v>
      </c>
      <c r="CH154">
        <v>33</v>
      </c>
      <c r="CI154">
        <v>0</v>
      </c>
      <c r="CJ154">
        <v>0</v>
      </c>
      <c r="CK154">
        <v>10</v>
      </c>
      <c r="CL154">
        <v>2</v>
      </c>
      <c r="CM154">
        <v>0</v>
      </c>
      <c r="CN154">
        <v>0</v>
      </c>
      <c r="CO154">
        <v>0</v>
      </c>
      <c r="CP154">
        <v>3</v>
      </c>
      <c r="CQ154">
        <v>0</v>
      </c>
      <c r="CR154">
        <v>0</v>
      </c>
      <c r="CS154">
        <v>1</v>
      </c>
      <c r="CT154">
        <v>2</v>
      </c>
      <c r="CU154">
        <v>0</v>
      </c>
      <c r="CV154">
        <v>19</v>
      </c>
      <c r="CW154">
        <v>2</v>
      </c>
      <c r="CX154">
        <v>3</v>
      </c>
      <c r="CY154">
        <v>11</v>
      </c>
      <c r="CZ154">
        <v>74</v>
      </c>
      <c r="DA154">
        <v>20</v>
      </c>
      <c r="DB154">
        <v>5</v>
      </c>
      <c r="DC154">
        <v>21</v>
      </c>
      <c r="DD154">
        <v>16</v>
      </c>
      <c r="DE154">
        <v>16</v>
      </c>
      <c r="DF154">
        <v>3</v>
      </c>
      <c r="DG154">
        <v>148</v>
      </c>
      <c r="DH154">
        <v>12</v>
      </c>
      <c r="DI154">
        <v>14</v>
      </c>
      <c r="DJ154">
        <v>12</v>
      </c>
      <c r="DK154">
        <v>12</v>
      </c>
      <c r="DL154">
        <v>0</v>
      </c>
      <c r="DM154">
        <v>14</v>
      </c>
      <c r="DN154">
        <v>14</v>
      </c>
      <c r="DO154">
        <v>0</v>
      </c>
      <c r="DP154" s="42">
        <v>2</v>
      </c>
      <c r="DQ154" s="20">
        <v>0.61599999999999999</v>
      </c>
      <c r="DR154">
        <v>12</v>
      </c>
      <c r="DS154">
        <v>0</v>
      </c>
      <c r="DT154">
        <v>0</v>
      </c>
      <c r="DU154">
        <v>0</v>
      </c>
      <c r="DV154">
        <v>0</v>
      </c>
      <c r="DW154">
        <v>1505</v>
      </c>
      <c r="DX154">
        <v>947</v>
      </c>
      <c r="DY154">
        <v>1133</v>
      </c>
      <c r="DZ154">
        <v>710</v>
      </c>
      <c r="EA154">
        <v>812</v>
      </c>
      <c r="EB154">
        <v>549</v>
      </c>
      <c r="EC154">
        <v>73.83</v>
      </c>
      <c r="ED154">
        <v>43.43</v>
      </c>
      <c r="EE154">
        <v>81</v>
      </c>
      <c r="EF154">
        <v>34</v>
      </c>
      <c r="EG154" s="41">
        <v>9.9753694581280791E-2</v>
      </c>
      <c r="EH154" s="43">
        <v>0.93806921675774135</v>
      </c>
      <c r="EI154" s="44">
        <v>1.037822911339022</v>
      </c>
      <c r="EJ154">
        <v>1507</v>
      </c>
      <c r="EK154">
        <v>947</v>
      </c>
      <c r="EL154">
        <v>1136</v>
      </c>
      <c r="EM154">
        <v>711</v>
      </c>
      <c r="EN154">
        <v>815</v>
      </c>
      <c r="EO154">
        <v>548</v>
      </c>
      <c r="EP154">
        <v>81</v>
      </c>
      <c r="EQ154">
        <v>34</v>
      </c>
      <c r="ER154">
        <v>729</v>
      </c>
      <c r="ES154">
        <v>481</v>
      </c>
      <c r="ET154">
        <v>282</v>
      </c>
      <c r="EU154">
        <v>200</v>
      </c>
      <c r="EV154">
        <v>42</v>
      </c>
      <c r="EW154">
        <v>23</v>
      </c>
      <c r="EX154">
        <v>73</v>
      </c>
      <c r="EY154">
        <v>83</v>
      </c>
      <c r="EZ154">
        <v>4.5</v>
      </c>
      <c r="FA154">
        <v>2</v>
      </c>
      <c r="FB154">
        <v>6.5</v>
      </c>
      <c r="FC154" s="20">
        <v>70.89</v>
      </c>
      <c r="FD154" s="26">
        <v>0.8973417721518987</v>
      </c>
      <c r="FE154">
        <v>6.0552000000000001</v>
      </c>
      <c r="FF154">
        <v>1.01</v>
      </c>
      <c r="FG154">
        <v>0.30000000000000004</v>
      </c>
      <c r="FH154">
        <v>1.31</v>
      </c>
      <c r="FI154">
        <v>4</v>
      </c>
      <c r="FJ154">
        <v>1</v>
      </c>
      <c r="FK154">
        <v>1</v>
      </c>
      <c r="FL154" s="42">
        <v>119</v>
      </c>
      <c r="FM154" s="20">
        <v>10.083333333333334</v>
      </c>
      <c r="FN154" s="41">
        <v>0.10995494530000001</v>
      </c>
      <c r="FO154" s="20">
        <v>48.6</v>
      </c>
      <c r="FP154" s="20">
        <v>51.123199999999997</v>
      </c>
      <c r="FQ154" s="20">
        <v>121.07147265769656</v>
      </c>
      <c r="FR154">
        <v>4</v>
      </c>
      <c r="FS154" t="s">
        <v>111</v>
      </c>
      <c r="FT154">
        <v>195</v>
      </c>
      <c r="FV154" t="s">
        <v>711</v>
      </c>
      <c r="FW154" s="45">
        <v>4250000</v>
      </c>
      <c r="FX154" s="45">
        <v>4250000</v>
      </c>
      <c r="FY154">
        <v>516</v>
      </c>
      <c r="FZ154">
        <v>123</v>
      </c>
      <c r="GA154">
        <v>138</v>
      </c>
      <c r="GB154">
        <v>261</v>
      </c>
      <c r="GC154">
        <v>38</v>
      </c>
      <c r="GD154">
        <v>210</v>
      </c>
      <c r="GE154">
        <v>1304</v>
      </c>
      <c r="GF154">
        <v>7756</v>
      </c>
      <c r="GG154">
        <v>20.9</v>
      </c>
      <c r="GH154">
        <v>9.8000000000000007</v>
      </c>
      <c r="GI154">
        <v>30.7</v>
      </c>
      <c r="GJ154" s="42">
        <v>48.6</v>
      </c>
    </row>
    <row r="155" spans="1:192" x14ac:dyDescent="0.45">
      <c r="A155" s="40">
        <v>33296</v>
      </c>
      <c r="B155" t="s">
        <v>1063</v>
      </c>
      <c r="C155" t="s">
        <v>145</v>
      </c>
      <c r="D155" t="s">
        <v>91</v>
      </c>
      <c r="E155" t="s">
        <v>91</v>
      </c>
      <c r="F155">
        <v>71</v>
      </c>
      <c r="G155">
        <v>200</v>
      </c>
      <c r="H155">
        <v>2009</v>
      </c>
      <c r="I155">
        <v>4</v>
      </c>
      <c r="J155">
        <v>92</v>
      </c>
      <c r="K155" t="s">
        <v>92</v>
      </c>
      <c r="L155">
        <v>2011</v>
      </c>
      <c r="M155">
        <v>26</v>
      </c>
      <c r="N155">
        <v>7</v>
      </c>
      <c r="O155">
        <v>8475231</v>
      </c>
      <c r="P155" t="s">
        <v>1780</v>
      </c>
      <c r="Q155" t="s">
        <v>1781</v>
      </c>
      <c r="R155" t="s">
        <v>1782</v>
      </c>
      <c r="S155" t="s">
        <v>1650</v>
      </c>
      <c r="T155" t="s">
        <v>716</v>
      </c>
      <c r="U155" t="s">
        <v>142</v>
      </c>
      <c r="V155">
        <v>64</v>
      </c>
      <c r="W155">
        <v>7</v>
      </c>
      <c r="X155">
        <v>10</v>
      </c>
      <c r="Y155">
        <v>4</v>
      </c>
      <c r="Z155">
        <v>17</v>
      </c>
      <c r="AA155">
        <v>15</v>
      </c>
      <c r="AB155">
        <v>68</v>
      </c>
      <c r="AC155" s="26">
        <v>0.265625</v>
      </c>
      <c r="AD155" s="20">
        <v>-2.6217765042979941</v>
      </c>
      <c r="AE155" s="20">
        <v>6.3940000000000001</v>
      </c>
      <c r="AF155">
        <v>-12</v>
      </c>
      <c r="AG155">
        <v>-8.6</v>
      </c>
      <c r="AH155">
        <v>23</v>
      </c>
      <c r="AI155">
        <v>1216</v>
      </c>
      <c r="AJ155">
        <v>50746</v>
      </c>
      <c r="AK155" s="20">
        <v>845.76666666666995</v>
      </c>
      <c r="AL155">
        <v>844.92</v>
      </c>
      <c r="AM155">
        <v>846</v>
      </c>
      <c r="AN155" s="26">
        <v>13.215104166666666</v>
      </c>
      <c r="AO155">
        <v>22.07</v>
      </c>
      <c r="AP155" s="41">
        <v>0.58620689655172409</v>
      </c>
      <c r="AQ155">
        <v>123</v>
      </c>
      <c r="AR155">
        <v>123</v>
      </c>
      <c r="AS155">
        <v>123</v>
      </c>
      <c r="AT155">
        <v>91</v>
      </c>
      <c r="AU155">
        <v>91</v>
      </c>
      <c r="AV155">
        <v>74</v>
      </c>
      <c r="AW155">
        <v>78</v>
      </c>
      <c r="AX155">
        <v>43</v>
      </c>
      <c r="AY155">
        <v>7</v>
      </c>
      <c r="AZ155">
        <v>9</v>
      </c>
      <c r="BA155" s="42">
        <v>16</v>
      </c>
      <c r="BB155">
        <v>7.58</v>
      </c>
      <c r="BC155">
        <v>28.540500000000002</v>
      </c>
      <c r="BD155" s="20">
        <v>73.099999999999994</v>
      </c>
      <c r="BE155" s="20">
        <v>196.1</v>
      </c>
      <c r="BF155" s="20">
        <v>13.925578753018037</v>
      </c>
      <c r="BG155">
        <v>129</v>
      </c>
      <c r="BH155">
        <v>352</v>
      </c>
      <c r="BI155">
        <v>513</v>
      </c>
      <c r="BJ155" s="41">
        <v>0.20093457943925233</v>
      </c>
      <c r="BK155">
        <v>128</v>
      </c>
      <c r="BL155">
        <v>128</v>
      </c>
      <c r="BM155">
        <v>71</v>
      </c>
      <c r="BN155" s="42">
        <v>57</v>
      </c>
      <c r="BO155">
        <v>17</v>
      </c>
      <c r="BP155">
        <v>23</v>
      </c>
      <c r="BQ155">
        <v>33</v>
      </c>
      <c r="BR155">
        <v>53</v>
      </c>
      <c r="BS155" s="41">
        <v>6.519065190651907E-2</v>
      </c>
      <c r="BT155">
        <v>473</v>
      </c>
      <c r="BU155">
        <v>418</v>
      </c>
      <c r="BV155" s="41">
        <v>0.53086419753086422</v>
      </c>
      <c r="BW155">
        <v>236</v>
      </c>
      <c r="BX155">
        <v>233</v>
      </c>
      <c r="BY155">
        <v>173</v>
      </c>
      <c r="BZ155">
        <v>143</v>
      </c>
      <c r="CA155">
        <v>64</v>
      </c>
      <c r="CB155">
        <v>42</v>
      </c>
      <c r="CC155">
        <v>154</v>
      </c>
      <c r="CD155">
        <v>141</v>
      </c>
      <c r="CE155">
        <v>182</v>
      </c>
      <c r="CF155">
        <v>163</v>
      </c>
      <c r="CG155">
        <v>244</v>
      </c>
      <c r="CH155">
        <v>211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2</v>
      </c>
      <c r="CW155">
        <v>1</v>
      </c>
      <c r="CX155">
        <v>2</v>
      </c>
      <c r="CY155">
        <v>2</v>
      </c>
      <c r="CZ155">
        <v>12</v>
      </c>
      <c r="DA155">
        <v>7</v>
      </c>
      <c r="DB155">
        <v>3</v>
      </c>
      <c r="DC155">
        <v>5</v>
      </c>
      <c r="DD155">
        <v>6</v>
      </c>
      <c r="DE155">
        <v>8</v>
      </c>
      <c r="DF155">
        <v>4</v>
      </c>
      <c r="DG155">
        <v>41</v>
      </c>
      <c r="DH155">
        <v>10</v>
      </c>
      <c r="DI155">
        <v>15</v>
      </c>
      <c r="DJ155">
        <v>9</v>
      </c>
      <c r="DK155">
        <v>8</v>
      </c>
      <c r="DL155">
        <v>1</v>
      </c>
      <c r="DM155">
        <v>16</v>
      </c>
      <c r="DN155">
        <v>15</v>
      </c>
      <c r="DO155">
        <v>1</v>
      </c>
      <c r="DP155" s="42">
        <v>5</v>
      </c>
      <c r="DQ155" s="20">
        <v>4.4960000000000004</v>
      </c>
      <c r="DR155">
        <v>9</v>
      </c>
      <c r="DS155">
        <v>1</v>
      </c>
      <c r="DT155">
        <v>0</v>
      </c>
      <c r="DU155">
        <v>0</v>
      </c>
      <c r="DV155">
        <v>0</v>
      </c>
      <c r="DW155">
        <v>586</v>
      </c>
      <c r="DX155">
        <v>1022</v>
      </c>
      <c r="DY155">
        <v>421</v>
      </c>
      <c r="DZ155">
        <v>760</v>
      </c>
      <c r="EA155">
        <v>313</v>
      </c>
      <c r="EB155">
        <v>549</v>
      </c>
      <c r="EC155">
        <v>27.76</v>
      </c>
      <c r="ED155">
        <v>53.17</v>
      </c>
      <c r="EE155">
        <v>29</v>
      </c>
      <c r="EF155">
        <v>59</v>
      </c>
      <c r="EG155" s="41">
        <v>9.2651757188498399E-2</v>
      </c>
      <c r="EH155" s="43">
        <v>0.89253187613843354</v>
      </c>
      <c r="EI155" s="44">
        <v>0.98518363332693193</v>
      </c>
      <c r="EJ155">
        <v>586</v>
      </c>
      <c r="EK155">
        <v>1022</v>
      </c>
      <c r="EL155">
        <v>421</v>
      </c>
      <c r="EM155">
        <v>762</v>
      </c>
      <c r="EN155">
        <v>314</v>
      </c>
      <c r="EO155">
        <v>550</v>
      </c>
      <c r="EP155">
        <v>29</v>
      </c>
      <c r="EQ155">
        <v>59</v>
      </c>
      <c r="ER155">
        <v>292</v>
      </c>
      <c r="ES155">
        <v>532</v>
      </c>
      <c r="ET155">
        <v>127</v>
      </c>
      <c r="EU155">
        <v>210</v>
      </c>
      <c r="EV155">
        <v>16</v>
      </c>
      <c r="EW155">
        <v>38</v>
      </c>
      <c r="EX155">
        <v>66</v>
      </c>
      <c r="EY155">
        <v>62</v>
      </c>
      <c r="EZ155">
        <v>0.1</v>
      </c>
      <c r="FA155">
        <v>0.30000000000000004</v>
      </c>
      <c r="FB155">
        <v>0.4</v>
      </c>
      <c r="FC155" s="20">
        <v>11.3</v>
      </c>
      <c r="FD155" s="26">
        <v>0.17656250000000001</v>
      </c>
      <c r="FE155">
        <v>1.0772999999999999</v>
      </c>
      <c r="FF155">
        <v>0.09</v>
      </c>
      <c r="FG155">
        <v>-0.02</v>
      </c>
      <c r="FH155">
        <v>0.08</v>
      </c>
      <c r="FL155" s="42">
        <v>205</v>
      </c>
      <c r="FM155" s="20">
        <v>17.888888888888889</v>
      </c>
      <c r="FN155" s="41">
        <v>3.53100394E-2</v>
      </c>
      <c r="FO155" s="20">
        <v>14.7</v>
      </c>
      <c r="FP155" s="20">
        <v>17.8992</v>
      </c>
      <c r="FQ155" s="20">
        <v>114.18832552194291</v>
      </c>
      <c r="FR155">
        <v>11</v>
      </c>
      <c r="FS155" t="s">
        <v>308</v>
      </c>
      <c r="FT155">
        <v>481</v>
      </c>
      <c r="FV155" t="s">
        <v>711</v>
      </c>
      <c r="FW155" s="45">
        <v>3000000</v>
      </c>
      <c r="FX155" s="45">
        <v>3350000</v>
      </c>
      <c r="FY155">
        <v>413</v>
      </c>
      <c r="FZ155">
        <v>44</v>
      </c>
      <c r="GA155">
        <v>80</v>
      </c>
      <c r="GB155">
        <v>124</v>
      </c>
      <c r="GC155">
        <v>-12</v>
      </c>
      <c r="GD155">
        <v>158</v>
      </c>
      <c r="GE155">
        <v>466</v>
      </c>
      <c r="GF155">
        <v>5271</v>
      </c>
      <c r="GG155">
        <v>4</v>
      </c>
      <c r="GH155">
        <v>4.8</v>
      </c>
      <c r="GI155">
        <v>8.6999999999999993</v>
      </c>
      <c r="GJ155" s="42">
        <v>14.7</v>
      </c>
    </row>
    <row r="156" spans="1:192" x14ac:dyDescent="0.45">
      <c r="A156" s="40">
        <v>33291</v>
      </c>
      <c r="B156" t="s">
        <v>1787</v>
      </c>
      <c r="C156" t="s">
        <v>126</v>
      </c>
      <c r="D156" t="s">
        <v>91</v>
      </c>
      <c r="E156" t="s">
        <v>91</v>
      </c>
      <c r="F156">
        <v>73</v>
      </c>
      <c r="G156">
        <v>215</v>
      </c>
      <c r="H156">
        <v>2009</v>
      </c>
      <c r="I156">
        <v>3</v>
      </c>
      <c r="J156">
        <v>84</v>
      </c>
      <c r="K156" t="s">
        <v>92</v>
      </c>
      <c r="L156">
        <v>2013</v>
      </c>
      <c r="M156">
        <v>26</v>
      </c>
      <c r="N156">
        <v>5</v>
      </c>
      <c r="O156">
        <v>8475235</v>
      </c>
      <c r="P156" t="s">
        <v>1788</v>
      </c>
      <c r="Q156" t="s">
        <v>1789</v>
      </c>
      <c r="R156" t="s">
        <v>1790</v>
      </c>
      <c r="S156" t="s">
        <v>1454</v>
      </c>
      <c r="T156" t="s">
        <v>725</v>
      </c>
      <c r="U156" t="s">
        <v>178</v>
      </c>
      <c r="V156">
        <v>58</v>
      </c>
      <c r="W156">
        <v>10</v>
      </c>
      <c r="X156">
        <v>4</v>
      </c>
      <c r="Y156">
        <v>2</v>
      </c>
      <c r="Z156">
        <v>14</v>
      </c>
      <c r="AA156">
        <v>15</v>
      </c>
      <c r="AB156">
        <v>40</v>
      </c>
      <c r="AC156" s="26">
        <v>0.2413793103448276</v>
      </c>
      <c r="AD156" s="20">
        <v>5.7535545023696688</v>
      </c>
      <c r="AE156" s="20">
        <v>6.258</v>
      </c>
      <c r="AF156">
        <v>7</v>
      </c>
      <c r="AG156">
        <v>1</v>
      </c>
      <c r="AH156">
        <v>55</v>
      </c>
      <c r="AI156">
        <v>895</v>
      </c>
      <c r="AJ156">
        <v>40350</v>
      </c>
      <c r="AK156" s="20">
        <v>672.5</v>
      </c>
      <c r="AL156">
        <v>672.5</v>
      </c>
      <c r="AM156">
        <v>673</v>
      </c>
      <c r="AN156" s="26">
        <v>11.594827586206897</v>
      </c>
      <c r="AO156">
        <v>19.66</v>
      </c>
      <c r="AP156" s="41">
        <v>0.63636363636363635</v>
      </c>
      <c r="AQ156">
        <v>127</v>
      </c>
      <c r="AR156">
        <v>127</v>
      </c>
      <c r="AS156">
        <v>127</v>
      </c>
      <c r="AT156">
        <v>98</v>
      </c>
      <c r="AU156">
        <v>98</v>
      </c>
      <c r="AV156">
        <v>77</v>
      </c>
      <c r="AW156">
        <v>74</v>
      </c>
      <c r="AX156">
        <v>39</v>
      </c>
      <c r="AY156">
        <v>6</v>
      </c>
      <c r="AZ156">
        <v>5</v>
      </c>
      <c r="BA156" s="42">
        <v>11</v>
      </c>
      <c r="BB156">
        <v>7.07</v>
      </c>
      <c r="BC156">
        <v>28.6753</v>
      </c>
      <c r="BD156" s="20">
        <v>33.1</v>
      </c>
      <c r="BE156" s="20">
        <v>160.1</v>
      </c>
      <c r="BF156" s="20">
        <v>14.284014869888477</v>
      </c>
      <c r="BG156">
        <v>138</v>
      </c>
      <c r="BH156">
        <v>180</v>
      </c>
      <c r="BI156">
        <v>186</v>
      </c>
      <c r="BJ156" s="41">
        <v>0.42592592592592593</v>
      </c>
      <c r="BK156">
        <v>238</v>
      </c>
      <c r="BL156">
        <v>238</v>
      </c>
      <c r="BM156">
        <v>71</v>
      </c>
      <c r="BN156" s="42">
        <v>167</v>
      </c>
      <c r="BO156">
        <v>21</v>
      </c>
      <c r="BP156">
        <v>3</v>
      </c>
      <c r="BQ156">
        <v>14</v>
      </c>
      <c r="BR156">
        <v>30</v>
      </c>
      <c r="BS156" s="41">
        <v>5.5970149253731345E-2</v>
      </c>
      <c r="BT156">
        <v>4</v>
      </c>
      <c r="BU156">
        <v>2</v>
      </c>
      <c r="BV156" s="41">
        <v>0.66666666666666663</v>
      </c>
      <c r="BW156">
        <v>1</v>
      </c>
      <c r="BX156">
        <v>0</v>
      </c>
      <c r="BY156">
        <v>2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2</v>
      </c>
      <c r="CF156">
        <v>1</v>
      </c>
      <c r="CG156">
        <v>2</v>
      </c>
      <c r="CH156">
        <v>1</v>
      </c>
      <c r="CI156">
        <v>0</v>
      </c>
      <c r="CJ156">
        <v>0</v>
      </c>
      <c r="CK156">
        <v>2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8</v>
      </c>
      <c r="CW156">
        <v>0</v>
      </c>
      <c r="CX156">
        <v>2</v>
      </c>
      <c r="CY156">
        <v>3</v>
      </c>
      <c r="CZ156">
        <v>16</v>
      </c>
      <c r="DA156">
        <v>11</v>
      </c>
      <c r="DB156">
        <v>3</v>
      </c>
      <c r="DC156">
        <v>1</v>
      </c>
      <c r="DD156">
        <v>6</v>
      </c>
      <c r="DE156">
        <v>7</v>
      </c>
      <c r="DF156">
        <v>1</v>
      </c>
      <c r="DG156">
        <v>48</v>
      </c>
      <c r="DH156">
        <v>16</v>
      </c>
      <c r="DI156">
        <v>7</v>
      </c>
      <c r="DJ156">
        <v>14</v>
      </c>
      <c r="DK156">
        <v>9</v>
      </c>
      <c r="DL156">
        <v>5</v>
      </c>
      <c r="DM156">
        <v>12</v>
      </c>
      <c r="DN156">
        <v>7</v>
      </c>
      <c r="DO156">
        <v>5</v>
      </c>
      <c r="DP156" s="42">
        <v>-9</v>
      </c>
      <c r="DQ156" s="20">
        <v>-3.9729999999999999</v>
      </c>
      <c r="DR156">
        <v>10</v>
      </c>
      <c r="DS156">
        <v>5</v>
      </c>
      <c r="DT156">
        <v>0</v>
      </c>
      <c r="DU156">
        <v>1</v>
      </c>
      <c r="DV156">
        <v>0</v>
      </c>
      <c r="DW156">
        <v>533</v>
      </c>
      <c r="DX156">
        <v>709</v>
      </c>
      <c r="DY156">
        <v>382</v>
      </c>
      <c r="DZ156">
        <v>506</v>
      </c>
      <c r="EA156">
        <v>279</v>
      </c>
      <c r="EB156">
        <v>369</v>
      </c>
      <c r="EC156">
        <v>22.28</v>
      </c>
      <c r="ED156">
        <v>27.79</v>
      </c>
      <c r="EE156">
        <v>22</v>
      </c>
      <c r="EF156">
        <v>26</v>
      </c>
      <c r="EG156" s="41">
        <v>7.8853046594982074E-2</v>
      </c>
      <c r="EH156" s="43">
        <v>0.92953929539295399</v>
      </c>
      <c r="EI156" s="44">
        <v>1.0083923419879361</v>
      </c>
      <c r="EJ156">
        <v>531</v>
      </c>
      <c r="EK156">
        <v>710</v>
      </c>
      <c r="EL156">
        <v>380</v>
      </c>
      <c r="EM156">
        <v>506</v>
      </c>
      <c r="EN156">
        <v>277</v>
      </c>
      <c r="EO156">
        <v>368</v>
      </c>
      <c r="EP156">
        <v>21</v>
      </c>
      <c r="EQ156">
        <v>26</v>
      </c>
      <c r="ER156">
        <v>257</v>
      </c>
      <c r="ES156">
        <v>327</v>
      </c>
      <c r="ET156">
        <v>107</v>
      </c>
      <c r="EU156">
        <v>116</v>
      </c>
      <c r="EV156">
        <v>13</v>
      </c>
      <c r="EW156">
        <v>19</v>
      </c>
      <c r="EX156">
        <v>52</v>
      </c>
      <c r="EY156">
        <v>44</v>
      </c>
      <c r="EZ156">
        <v>0.7</v>
      </c>
      <c r="FA156">
        <v>1.1000000000000001</v>
      </c>
      <c r="FB156">
        <v>1.8</v>
      </c>
      <c r="FC156" s="20">
        <v>14.24</v>
      </c>
      <c r="FD156" s="26">
        <v>0.24551724137931036</v>
      </c>
      <c r="FE156">
        <v>2.6208</v>
      </c>
      <c r="FF156">
        <v>-0.04</v>
      </c>
      <c r="FG156">
        <v>0.25</v>
      </c>
      <c r="FH156">
        <v>0.21</v>
      </c>
      <c r="FL156" s="42">
        <v>328</v>
      </c>
      <c r="FM156" s="20">
        <v>25.2</v>
      </c>
      <c r="FN156" s="41">
        <v>7.1766147400000008E-2</v>
      </c>
      <c r="FO156" s="20">
        <v>8.5</v>
      </c>
      <c r="FP156" s="20">
        <v>13.205400000000001</v>
      </c>
      <c r="FQ156" s="20">
        <v>110.81040892193309</v>
      </c>
      <c r="FV156" t="s">
        <v>711</v>
      </c>
      <c r="FW156" s="45">
        <v>775000</v>
      </c>
      <c r="FX156" s="45">
        <v>775000</v>
      </c>
      <c r="FY156">
        <v>269</v>
      </c>
      <c r="FZ156">
        <v>22</v>
      </c>
      <c r="GA156">
        <v>22</v>
      </c>
      <c r="GB156">
        <v>44</v>
      </c>
      <c r="GC156">
        <v>-47</v>
      </c>
      <c r="GD156">
        <v>241</v>
      </c>
      <c r="GE156">
        <v>281</v>
      </c>
      <c r="GF156">
        <v>2904</v>
      </c>
      <c r="GG156">
        <v>-0.8</v>
      </c>
      <c r="GH156">
        <v>1.8</v>
      </c>
      <c r="GI156">
        <v>1</v>
      </c>
      <c r="GJ156" s="42">
        <v>8.5</v>
      </c>
    </row>
    <row r="157" spans="1:192" x14ac:dyDescent="0.45">
      <c r="A157" s="40">
        <v>33382</v>
      </c>
      <c r="B157" t="s">
        <v>207</v>
      </c>
      <c r="C157" t="s">
        <v>208</v>
      </c>
      <c r="D157" t="s">
        <v>91</v>
      </c>
      <c r="E157" t="s">
        <v>91</v>
      </c>
      <c r="F157">
        <v>72</v>
      </c>
      <c r="G157">
        <v>190</v>
      </c>
      <c r="H157">
        <v>2009</v>
      </c>
      <c r="I157">
        <v>3</v>
      </c>
      <c r="J157">
        <v>85</v>
      </c>
      <c r="K157" t="s">
        <v>92</v>
      </c>
      <c r="L157">
        <v>2011</v>
      </c>
      <c r="M157">
        <v>26</v>
      </c>
      <c r="N157">
        <v>7</v>
      </c>
      <c r="O157">
        <v>8475236</v>
      </c>
      <c r="P157" t="s">
        <v>1791</v>
      </c>
      <c r="Q157" t="s">
        <v>1792</v>
      </c>
      <c r="R157" t="s">
        <v>1793</v>
      </c>
      <c r="S157" t="s">
        <v>1124</v>
      </c>
      <c r="T157" t="s">
        <v>716</v>
      </c>
      <c r="U157" t="s">
        <v>917</v>
      </c>
      <c r="V157">
        <v>80</v>
      </c>
      <c r="W157">
        <v>11</v>
      </c>
      <c r="X157">
        <v>16</v>
      </c>
      <c r="Y157">
        <v>7</v>
      </c>
      <c r="Z157">
        <v>27</v>
      </c>
      <c r="AA157">
        <v>11</v>
      </c>
      <c r="AB157">
        <v>51</v>
      </c>
      <c r="AC157" s="26">
        <v>0.33750000000000002</v>
      </c>
      <c r="AD157" s="20">
        <v>-5.5065963060686016</v>
      </c>
      <c r="AE157" s="20">
        <v>10.351000000000001</v>
      </c>
      <c r="AF157">
        <v>-6</v>
      </c>
      <c r="AG157">
        <v>-3.6</v>
      </c>
      <c r="AH157">
        <v>22</v>
      </c>
      <c r="AI157">
        <v>1482</v>
      </c>
      <c r="AJ157">
        <v>69768</v>
      </c>
      <c r="AK157" s="20">
        <v>1162.8</v>
      </c>
      <c r="AL157">
        <v>1162.5</v>
      </c>
      <c r="AM157">
        <v>1163</v>
      </c>
      <c r="AN157" s="26">
        <v>14.535</v>
      </c>
      <c r="AO157">
        <v>24.21</v>
      </c>
      <c r="AP157" s="41">
        <v>0.6428571428571429</v>
      </c>
      <c r="AQ157">
        <v>194</v>
      </c>
      <c r="AR157">
        <v>195</v>
      </c>
      <c r="AS157">
        <v>195</v>
      </c>
      <c r="AT157">
        <v>143</v>
      </c>
      <c r="AU157">
        <v>144</v>
      </c>
      <c r="AV157">
        <v>107</v>
      </c>
      <c r="AW157">
        <v>115</v>
      </c>
      <c r="AX157">
        <v>45</v>
      </c>
      <c r="AY157">
        <v>14</v>
      </c>
      <c r="AZ157">
        <v>7</v>
      </c>
      <c r="BA157" s="42">
        <v>21</v>
      </c>
      <c r="BB157">
        <v>11.12</v>
      </c>
      <c r="BC157">
        <v>33.149500000000003</v>
      </c>
      <c r="BD157" s="20">
        <v>122.8</v>
      </c>
      <c r="BE157" s="20">
        <v>316.8</v>
      </c>
      <c r="BF157" s="20">
        <v>16.350967741935484</v>
      </c>
      <c r="BG157">
        <v>351</v>
      </c>
      <c r="BH157">
        <v>385</v>
      </c>
      <c r="BI157">
        <v>413</v>
      </c>
      <c r="BJ157" s="41">
        <v>0.45942408376963351</v>
      </c>
      <c r="BK157">
        <v>63</v>
      </c>
      <c r="BL157">
        <v>63</v>
      </c>
      <c r="BM157">
        <v>101</v>
      </c>
      <c r="BN157" s="42">
        <v>-38</v>
      </c>
      <c r="BO157">
        <v>37</v>
      </c>
      <c r="BP157">
        <v>31</v>
      </c>
      <c r="BQ157">
        <v>60</v>
      </c>
      <c r="BR157">
        <v>45</v>
      </c>
      <c r="BS157" s="41">
        <v>4.6439628482972138E-2</v>
      </c>
      <c r="BT157">
        <v>479</v>
      </c>
      <c r="BU157">
        <v>440</v>
      </c>
      <c r="BV157" s="41">
        <v>0.5212187159956474</v>
      </c>
      <c r="BW157">
        <v>179</v>
      </c>
      <c r="BX157">
        <v>155</v>
      </c>
      <c r="BY157">
        <v>153</v>
      </c>
      <c r="BZ157">
        <v>165</v>
      </c>
      <c r="CA157">
        <v>147</v>
      </c>
      <c r="CB157">
        <v>120</v>
      </c>
      <c r="CC157">
        <v>120</v>
      </c>
      <c r="CD157">
        <v>115</v>
      </c>
      <c r="CE157">
        <v>212</v>
      </c>
      <c r="CF157">
        <v>168</v>
      </c>
      <c r="CG157">
        <v>273</v>
      </c>
      <c r="CH157">
        <v>268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2</v>
      </c>
      <c r="CS157">
        <v>2</v>
      </c>
      <c r="CT157">
        <v>0</v>
      </c>
      <c r="CU157">
        <v>0</v>
      </c>
      <c r="CV157">
        <v>6</v>
      </c>
      <c r="CW157">
        <v>0</v>
      </c>
      <c r="CX157">
        <v>1</v>
      </c>
      <c r="CY157">
        <v>4</v>
      </c>
      <c r="CZ157">
        <v>32</v>
      </c>
      <c r="DA157">
        <v>19</v>
      </c>
      <c r="DB157">
        <v>3</v>
      </c>
      <c r="DC157">
        <v>6</v>
      </c>
      <c r="DD157">
        <v>10</v>
      </c>
      <c r="DE157">
        <v>5</v>
      </c>
      <c r="DF157">
        <v>2</v>
      </c>
      <c r="DG157">
        <v>62</v>
      </c>
      <c r="DH157">
        <v>11</v>
      </c>
      <c r="DI157">
        <v>7</v>
      </c>
      <c r="DJ157">
        <v>11</v>
      </c>
      <c r="DK157">
        <v>11</v>
      </c>
      <c r="DL157">
        <v>0</v>
      </c>
      <c r="DM157">
        <v>6</v>
      </c>
      <c r="DN157">
        <v>6</v>
      </c>
      <c r="DO157">
        <v>0</v>
      </c>
      <c r="DP157" s="42">
        <v>-4</v>
      </c>
      <c r="DQ157" s="20">
        <v>-6.5529999999999999</v>
      </c>
      <c r="DR157">
        <v>11</v>
      </c>
      <c r="DS157">
        <v>0</v>
      </c>
      <c r="DT157">
        <v>0</v>
      </c>
      <c r="DU157">
        <v>0</v>
      </c>
      <c r="DV157">
        <v>0</v>
      </c>
      <c r="DW157">
        <v>1004</v>
      </c>
      <c r="DX157">
        <v>1205</v>
      </c>
      <c r="DY157">
        <v>744</v>
      </c>
      <c r="DZ157">
        <v>924</v>
      </c>
      <c r="EA157">
        <v>540</v>
      </c>
      <c r="EB157">
        <v>654</v>
      </c>
      <c r="EC157">
        <v>47.12</v>
      </c>
      <c r="ED157">
        <v>58.36</v>
      </c>
      <c r="EE157">
        <v>42</v>
      </c>
      <c r="EF157">
        <v>65</v>
      </c>
      <c r="EG157" s="41">
        <v>7.7777777777777779E-2</v>
      </c>
      <c r="EH157" s="43">
        <v>0.90061162079510704</v>
      </c>
      <c r="EI157" s="44">
        <v>0.97838939857288487</v>
      </c>
      <c r="EJ157">
        <v>1000</v>
      </c>
      <c r="EK157">
        <v>1208</v>
      </c>
      <c r="EL157">
        <v>740</v>
      </c>
      <c r="EM157">
        <v>924</v>
      </c>
      <c r="EN157">
        <v>537</v>
      </c>
      <c r="EO157">
        <v>655</v>
      </c>
      <c r="EP157">
        <v>41</v>
      </c>
      <c r="EQ157">
        <v>65</v>
      </c>
      <c r="ER157">
        <v>474</v>
      </c>
      <c r="ES157">
        <v>572</v>
      </c>
      <c r="ET157">
        <v>152</v>
      </c>
      <c r="EU157">
        <v>212</v>
      </c>
      <c r="EV157">
        <v>22</v>
      </c>
      <c r="EW157">
        <v>35</v>
      </c>
      <c r="EX157">
        <v>60</v>
      </c>
      <c r="EY157">
        <v>53</v>
      </c>
      <c r="EZ157">
        <v>0.7</v>
      </c>
      <c r="FA157">
        <v>0.9</v>
      </c>
      <c r="FB157">
        <v>1.7000000000000002</v>
      </c>
      <c r="FC157" s="20">
        <v>22.9</v>
      </c>
      <c r="FD157" s="26">
        <v>0.28625</v>
      </c>
      <c r="FE157">
        <v>2.8242000000000003</v>
      </c>
      <c r="FF157">
        <v>-0.16</v>
      </c>
      <c r="FG157">
        <v>-0.05</v>
      </c>
      <c r="FH157">
        <v>-0.21</v>
      </c>
      <c r="FL157" s="42">
        <v>130</v>
      </c>
      <c r="FM157" s="20">
        <v>11.181818181818182</v>
      </c>
      <c r="FN157" s="41">
        <v>4.3871595300000003E-2</v>
      </c>
      <c r="FO157" s="20">
        <v>24.8</v>
      </c>
      <c r="FP157" s="20">
        <v>25.689399999999999</v>
      </c>
      <c r="FQ157" s="20">
        <v>114.01290322580645</v>
      </c>
      <c r="FR157">
        <v>4</v>
      </c>
      <c r="FS157" t="s">
        <v>314</v>
      </c>
      <c r="FT157">
        <v>195</v>
      </c>
      <c r="FV157" t="s">
        <v>711</v>
      </c>
      <c r="FW157" s="45">
        <v>3850000</v>
      </c>
      <c r="FX157" s="45">
        <v>3850000</v>
      </c>
      <c r="FY157">
        <v>459</v>
      </c>
      <c r="FZ157">
        <v>76</v>
      </c>
      <c r="GA157">
        <v>105</v>
      </c>
      <c r="GB157">
        <v>181</v>
      </c>
      <c r="GC157">
        <v>-17</v>
      </c>
      <c r="GD157">
        <v>210</v>
      </c>
      <c r="GE157">
        <v>722</v>
      </c>
      <c r="GF157">
        <v>7261</v>
      </c>
      <c r="GG157">
        <v>8.3000000000000007</v>
      </c>
      <c r="GH157">
        <v>6.3</v>
      </c>
      <c r="GI157">
        <v>14.6</v>
      </c>
      <c r="GJ157" s="42">
        <v>24.8</v>
      </c>
    </row>
    <row r="158" spans="1:192" x14ac:dyDescent="0.45">
      <c r="A158" s="40">
        <v>35782</v>
      </c>
      <c r="B158" t="s">
        <v>1794</v>
      </c>
      <c r="C158" t="s">
        <v>282</v>
      </c>
      <c r="D158" t="s">
        <v>107</v>
      </c>
      <c r="E158" t="s">
        <v>107</v>
      </c>
      <c r="F158">
        <v>67</v>
      </c>
      <c r="G158">
        <v>165</v>
      </c>
      <c r="H158">
        <v>2016</v>
      </c>
      <c r="I158">
        <v>2</v>
      </c>
      <c r="J158">
        <v>39</v>
      </c>
      <c r="K158" t="s">
        <v>202</v>
      </c>
      <c r="L158">
        <v>2017</v>
      </c>
      <c r="M158">
        <v>20</v>
      </c>
      <c r="N158">
        <v>1</v>
      </c>
      <c r="O158">
        <v>8479337</v>
      </c>
      <c r="P158" t="s">
        <v>1795</v>
      </c>
      <c r="Q158" t="s">
        <v>1796</v>
      </c>
      <c r="R158" t="s">
        <v>1797</v>
      </c>
      <c r="S158" t="s">
        <v>486</v>
      </c>
      <c r="T158" t="s">
        <v>710</v>
      </c>
      <c r="U158" t="s">
        <v>188</v>
      </c>
      <c r="V158">
        <v>82</v>
      </c>
      <c r="W158">
        <v>28</v>
      </c>
      <c r="X158">
        <v>24</v>
      </c>
      <c r="Y158">
        <v>15</v>
      </c>
      <c r="Z158">
        <v>52</v>
      </c>
      <c r="AA158">
        <v>4</v>
      </c>
      <c r="AB158">
        <v>24</v>
      </c>
      <c r="AC158" s="26">
        <v>0.63414634146341464</v>
      </c>
      <c r="AD158" s="20">
        <v>0</v>
      </c>
      <c r="AE158" s="20">
        <v>21.125</v>
      </c>
      <c r="AF158">
        <v>6</v>
      </c>
      <c r="AG158">
        <v>-2.2999999999999998</v>
      </c>
      <c r="AH158">
        <v>6</v>
      </c>
      <c r="AI158">
        <v>1564</v>
      </c>
      <c r="AJ158">
        <v>72826</v>
      </c>
      <c r="AK158" s="20">
        <v>1213.7666666667001</v>
      </c>
      <c r="AL158">
        <v>1213.77</v>
      </c>
      <c r="AM158">
        <v>1214</v>
      </c>
      <c r="AN158" s="26">
        <v>14.802032520325204</v>
      </c>
      <c r="AO158">
        <v>24.59</v>
      </c>
      <c r="AP158" s="41">
        <v>0.68421052631578949</v>
      </c>
      <c r="AQ158">
        <v>358</v>
      </c>
      <c r="AR158">
        <v>358</v>
      </c>
      <c r="AS158">
        <v>358</v>
      </c>
      <c r="AT158">
        <v>252</v>
      </c>
      <c r="AU158">
        <v>252</v>
      </c>
      <c r="AV158">
        <v>181</v>
      </c>
      <c r="AW158">
        <v>208</v>
      </c>
      <c r="AX158">
        <v>54</v>
      </c>
      <c r="AY158">
        <v>7</v>
      </c>
      <c r="AZ158">
        <v>12</v>
      </c>
      <c r="BA158" s="42">
        <v>19</v>
      </c>
      <c r="BB158">
        <v>17.579999999999998</v>
      </c>
      <c r="BC158">
        <v>29.624300000000002</v>
      </c>
      <c r="BD158" s="20">
        <v>248.8</v>
      </c>
      <c r="BE158" s="20">
        <v>606.79999999999995</v>
      </c>
      <c r="BF158" s="20">
        <v>29.995798215477397</v>
      </c>
      <c r="BG158">
        <v>530</v>
      </c>
      <c r="BH158">
        <v>393</v>
      </c>
      <c r="BI158">
        <v>303</v>
      </c>
      <c r="BJ158" s="41">
        <v>0.6362545018007203</v>
      </c>
      <c r="BK158">
        <v>40</v>
      </c>
      <c r="BL158">
        <v>40</v>
      </c>
      <c r="BM158">
        <v>102</v>
      </c>
      <c r="BN158" s="42">
        <v>-62</v>
      </c>
      <c r="BO158">
        <v>71</v>
      </c>
      <c r="BP158">
        <v>25</v>
      </c>
      <c r="BQ158">
        <v>33</v>
      </c>
      <c r="BR158">
        <v>25</v>
      </c>
      <c r="BS158" s="41">
        <v>3.1017369727047148E-2</v>
      </c>
      <c r="BT158">
        <v>25</v>
      </c>
      <c r="BU158">
        <v>34</v>
      </c>
      <c r="BV158" s="41">
        <v>0.42372881355932202</v>
      </c>
      <c r="BW158">
        <v>3</v>
      </c>
      <c r="BX158">
        <v>7</v>
      </c>
      <c r="BY158">
        <v>7</v>
      </c>
      <c r="BZ158">
        <v>9</v>
      </c>
      <c r="CA158">
        <v>15</v>
      </c>
      <c r="CB158">
        <v>18</v>
      </c>
      <c r="CC158">
        <v>6</v>
      </c>
      <c r="CD158">
        <v>6</v>
      </c>
      <c r="CE158">
        <v>10</v>
      </c>
      <c r="CF158">
        <v>15</v>
      </c>
      <c r="CG158">
        <v>16</v>
      </c>
      <c r="CH158">
        <v>21</v>
      </c>
      <c r="CI158">
        <v>3</v>
      </c>
      <c r="CJ158">
        <v>0</v>
      </c>
      <c r="CK158">
        <v>3</v>
      </c>
      <c r="CL158">
        <v>1</v>
      </c>
      <c r="CM158">
        <v>3</v>
      </c>
      <c r="CN158">
        <v>0</v>
      </c>
      <c r="CO158">
        <v>0</v>
      </c>
      <c r="CP158">
        <v>1</v>
      </c>
      <c r="CQ158">
        <v>0</v>
      </c>
      <c r="CR158">
        <v>3</v>
      </c>
      <c r="CS158">
        <v>5</v>
      </c>
      <c r="CT158">
        <v>1</v>
      </c>
      <c r="CU158">
        <v>0</v>
      </c>
      <c r="CV158">
        <v>18</v>
      </c>
      <c r="CW158">
        <v>2</v>
      </c>
      <c r="CX158">
        <v>5</v>
      </c>
      <c r="CY158">
        <v>11</v>
      </c>
      <c r="CZ158">
        <v>53</v>
      </c>
      <c r="DA158">
        <v>14</v>
      </c>
      <c r="DB158">
        <v>2</v>
      </c>
      <c r="DC158">
        <v>14</v>
      </c>
      <c r="DD158">
        <v>32</v>
      </c>
      <c r="DE158">
        <v>5</v>
      </c>
      <c r="DF158">
        <v>2</v>
      </c>
      <c r="DG158">
        <v>112</v>
      </c>
      <c r="DH158">
        <v>3</v>
      </c>
      <c r="DI158">
        <v>13</v>
      </c>
      <c r="DJ158">
        <v>3</v>
      </c>
      <c r="DK158">
        <v>3</v>
      </c>
      <c r="DL158">
        <v>0</v>
      </c>
      <c r="DM158">
        <v>13</v>
      </c>
      <c r="DN158">
        <v>13</v>
      </c>
      <c r="DO158">
        <v>0</v>
      </c>
      <c r="DP158" s="42">
        <v>10</v>
      </c>
      <c r="DQ158" s="20">
        <v>8.5030000000000001</v>
      </c>
      <c r="DR158">
        <v>3</v>
      </c>
      <c r="DS158">
        <v>0</v>
      </c>
      <c r="DT158">
        <v>0</v>
      </c>
      <c r="DU158">
        <v>0</v>
      </c>
      <c r="DV158">
        <v>0</v>
      </c>
      <c r="DW158">
        <v>1415</v>
      </c>
      <c r="DX158">
        <v>1027</v>
      </c>
      <c r="DY158">
        <v>974</v>
      </c>
      <c r="DZ158">
        <v>781</v>
      </c>
      <c r="EA158">
        <v>717</v>
      </c>
      <c r="EB158">
        <v>607</v>
      </c>
      <c r="EC158">
        <v>61.7</v>
      </c>
      <c r="ED158">
        <v>57.09</v>
      </c>
      <c r="EE158">
        <v>76</v>
      </c>
      <c r="EF158">
        <v>54</v>
      </c>
      <c r="EG158" s="41">
        <v>0.10599721059972106</v>
      </c>
      <c r="EH158" s="43">
        <v>0.91103789126853374</v>
      </c>
      <c r="EI158" s="44">
        <v>1.0170351018682549</v>
      </c>
      <c r="EJ158">
        <v>1414</v>
      </c>
      <c r="EK158">
        <v>1028</v>
      </c>
      <c r="EL158">
        <v>973</v>
      </c>
      <c r="EM158">
        <v>782</v>
      </c>
      <c r="EN158">
        <v>716</v>
      </c>
      <c r="EO158">
        <v>608</v>
      </c>
      <c r="EP158">
        <v>76</v>
      </c>
      <c r="EQ158">
        <v>55</v>
      </c>
      <c r="ER158">
        <v>712</v>
      </c>
      <c r="ES158">
        <v>508</v>
      </c>
      <c r="ET158">
        <v>201</v>
      </c>
      <c r="EU158">
        <v>245</v>
      </c>
      <c r="EV158">
        <v>34</v>
      </c>
      <c r="EW158">
        <v>28</v>
      </c>
      <c r="EX158">
        <v>48</v>
      </c>
      <c r="EY158">
        <v>81</v>
      </c>
      <c r="EZ158">
        <v>4.9000000000000004</v>
      </c>
      <c r="FA158">
        <v>1.6</v>
      </c>
      <c r="FB158">
        <v>6.5</v>
      </c>
      <c r="FC158" s="20">
        <v>60.69</v>
      </c>
      <c r="FD158" s="26">
        <v>0.74012195121951219</v>
      </c>
      <c r="FE158">
        <v>6.3216999999999999</v>
      </c>
      <c r="FF158">
        <v>2.2000000000000002</v>
      </c>
      <c r="FG158">
        <v>0.16</v>
      </c>
      <c r="FH158">
        <v>2.36</v>
      </c>
      <c r="FI158">
        <v>2</v>
      </c>
      <c r="FJ158">
        <v>1</v>
      </c>
      <c r="FK158">
        <v>0</v>
      </c>
      <c r="FL158" s="42">
        <v>71</v>
      </c>
      <c r="FM158" s="20">
        <v>24.333333333333332</v>
      </c>
      <c r="FN158" s="41">
        <v>0.14000000000000001</v>
      </c>
      <c r="FO158" s="20">
        <v>51.4</v>
      </c>
      <c r="FP158" s="20">
        <v>53.700600000000001</v>
      </c>
      <c r="FQ158" s="20">
        <v>120.71479769643344</v>
      </c>
      <c r="FV158" t="s">
        <v>751</v>
      </c>
      <c r="FW158" s="45">
        <v>742500</v>
      </c>
      <c r="FX158" s="45">
        <v>778333</v>
      </c>
      <c r="FY158">
        <v>82</v>
      </c>
      <c r="FZ158">
        <v>28</v>
      </c>
      <c r="GA158">
        <v>24</v>
      </c>
      <c r="GB158">
        <v>52</v>
      </c>
      <c r="GC158">
        <v>6</v>
      </c>
      <c r="GD158">
        <v>6</v>
      </c>
      <c r="GE158">
        <v>181</v>
      </c>
      <c r="GF158">
        <v>1214</v>
      </c>
      <c r="GG158">
        <v>4.9000000000000004</v>
      </c>
      <c r="GH158">
        <v>1.6</v>
      </c>
      <c r="GI158">
        <v>6.5</v>
      </c>
      <c r="GJ158" s="42">
        <v>51.4</v>
      </c>
    </row>
    <row r="159" spans="1:192" x14ac:dyDescent="0.45">
      <c r="A159" s="40">
        <v>32478</v>
      </c>
      <c r="B159" t="s">
        <v>1798</v>
      </c>
      <c r="D159" t="s">
        <v>817</v>
      </c>
      <c r="E159" t="s">
        <v>817</v>
      </c>
      <c r="F159">
        <v>72</v>
      </c>
      <c r="G159">
        <v>200</v>
      </c>
      <c r="K159" t="s">
        <v>92</v>
      </c>
      <c r="L159">
        <v>2013</v>
      </c>
      <c r="M159">
        <v>29</v>
      </c>
      <c r="N159">
        <v>5</v>
      </c>
      <c r="O159">
        <v>8477290</v>
      </c>
      <c r="P159" t="s">
        <v>1799</v>
      </c>
      <c r="Q159" t="s">
        <v>1800</v>
      </c>
      <c r="R159" t="s">
        <v>1801</v>
      </c>
      <c r="S159" t="s">
        <v>301</v>
      </c>
      <c r="T159" t="s">
        <v>725</v>
      </c>
      <c r="U159" t="s">
        <v>382</v>
      </c>
      <c r="V159">
        <v>76</v>
      </c>
      <c r="W159">
        <v>13</v>
      </c>
      <c r="X159">
        <v>9</v>
      </c>
      <c r="Y159">
        <v>4</v>
      </c>
      <c r="Z159">
        <v>22</v>
      </c>
      <c r="AA159">
        <v>10</v>
      </c>
      <c r="AB159">
        <v>80</v>
      </c>
      <c r="AC159" s="26">
        <v>0.28947368421052633</v>
      </c>
      <c r="AD159" s="20">
        <v>-3.992565055762082</v>
      </c>
      <c r="AE159" s="20">
        <v>9.0350000000000001</v>
      </c>
      <c r="AF159">
        <v>9</v>
      </c>
      <c r="AG159">
        <v>2.8</v>
      </c>
      <c r="AH159">
        <v>28</v>
      </c>
      <c r="AI159">
        <v>1446</v>
      </c>
      <c r="AJ159">
        <v>60441</v>
      </c>
      <c r="AK159" s="20">
        <v>1007.35</v>
      </c>
      <c r="AL159">
        <v>1007.35</v>
      </c>
      <c r="AM159">
        <v>1007</v>
      </c>
      <c r="AN159" s="26">
        <v>13.254605263157895</v>
      </c>
      <c r="AO159">
        <v>22.5</v>
      </c>
      <c r="AP159" s="41">
        <v>0.5</v>
      </c>
      <c r="AQ159">
        <v>152</v>
      </c>
      <c r="AR159">
        <v>153</v>
      </c>
      <c r="AS159">
        <v>153</v>
      </c>
      <c r="AT159">
        <v>131</v>
      </c>
      <c r="AU159">
        <v>132</v>
      </c>
      <c r="AV159">
        <v>96</v>
      </c>
      <c r="AW159">
        <v>108</v>
      </c>
      <c r="AX159">
        <v>58</v>
      </c>
      <c r="AY159">
        <v>8</v>
      </c>
      <c r="AZ159">
        <v>3</v>
      </c>
      <c r="BA159" s="42">
        <v>11</v>
      </c>
      <c r="BB159">
        <v>10.49</v>
      </c>
      <c r="BC159">
        <v>31.843800000000002</v>
      </c>
      <c r="BD159" s="20">
        <v>68.599999999999994</v>
      </c>
      <c r="BE159" s="20">
        <v>220.6</v>
      </c>
      <c r="BF159" s="20">
        <v>13.139425224599195</v>
      </c>
      <c r="BG159">
        <v>288</v>
      </c>
      <c r="BH159">
        <v>355</v>
      </c>
      <c r="BI159">
        <v>298</v>
      </c>
      <c r="BJ159" s="41">
        <v>0.49146757679180886</v>
      </c>
      <c r="BK159">
        <v>90</v>
      </c>
      <c r="BL159">
        <v>90</v>
      </c>
      <c r="BM159">
        <v>105</v>
      </c>
      <c r="BN159" s="42">
        <v>-15</v>
      </c>
      <c r="BO159">
        <v>36</v>
      </c>
      <c r="BP159">
        <v>24</v>
      </c>
      <c r="BQ159">
        <v>28</v>
      </c>
      <c r="BR159">
        <v>50</v>
      </c>
      <c r="BS159" s="41">
        <v>6.9930069930069935E-2</v>
      </c>
      <c r="BT159">
        <v>39</v>
      </c>
      <c r="BU159">
        <v>27</v>
      </c>
      <c r="BV159" s="41">
        <v>0.59090909090909094</v>
      </c>
      <c r="BW159">
        <v>14</v>
      </c>
      <c r="BX159">
        <v>2</v>
      </c>
      <c r="BY159">
        <v>10</v>
      </c>
      <c r="BZ159">
        <v>11</v>
      </c>
      <c r="CA159">
        <v>15</v>
      </c>
      <c r="CB159">
        <v>14</v>
      </c>
      <c r="CC159">
        <v>11</v>
      </c>
      <c r="CD159">
        <v>8</v>
      </c>
      <c r="CE159">
        <v>11</v>
      </c>
      <c r="CF159">
        <v>7</v>
      </c>
      <c r="CG159">
        <v>26</v>
      </c>
      <c r="CH159">
        <v>17</v>
      </c>
      <c r="CI159">
        <v>0</v>
      </c>
      <c r="CJ159">
        <v>0</v>
      </c>
      <c r="CK159">
        <v>1</v>
      </c>
      <c r="CL159">
        <v>3</v>
      </c>
      <c r="CM159">
        <v>1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2</v>
      </c>
      <c r="CT159">
        <v>3</v>
      </c>
      <c r="CU159">
        <v>0</v>
      </c>
      <c r="CV159">
        <v>5</v>
      </c>
      <c r="CW159">
        <v>0</v>
      </c>
      <c r="CX159">
        <v>0</v>
      </c>
      <c r="CY159">
        <v>4</v>
      </c>
      <c r="CZ159">
        <v>32</v>
      </c>
      <c r="DA159">
        <v>10</v>
      </c>
      <c r="DB159">
        <v>4</v>
      </c>
      <c r="DC159">
        <v>7</v>
      </c>
      <c r="DD159">
        <v>23</v>
      </c>
      <c r="DE159">
        <v>8</v>
      </c>
      <c r="DF159">
        <v>2</v>
      </c>
      <c r="DG159">
        <v>42</v>
      </c>
      <c r="DH159">
        <v>11</v>
      </c>
      <c r="DI159">
        <v>15</v>
      </c>
      <c r="DJ159">
        <v>11</v>
      </c>
      <c r="DK159">
        <v>9</v>
      </c>
      <c r="DL159">
        <v>2</v>
      </c>
      <c r="DM159">
        <v>15</v>
      </c>
      <c r="DN159">
        <v>13</v>
      </c>
      <c r="DO159">
        <v>2</v>
      </c>
      <c r="DP159" s="42">
        <v>4</v>
      </c>
      <c r="DQ159" s="20">
        <v>3.6619999999999999</v>
      </c>
      <c r="DR159">
        <v>9</v>
      </c>
      <c r="DS159">
        <v>2</v>
      </c>
      <c r="DT159">
        <v>0</v>
      </c>
      <c r="DU159">
        <v>0</v>
      </c>
      <c r="DV159">
        <v>0</v>
      </c>
      <c r="DW159">
        <v>829</v>
      </c>
      <c r="DX159">
        <v>918</v>
      </c>
      <c r="DY159">
        <v>618</v>
      </c>
      <c r="DZ159">
        <v>665</v>
      </c>
      <c r="EA159">
        <v>458</v>
      </c>
      <c r="EB159">
        <v>477</v>
      </c>
      <c r="EC159">
        <v>38.15</v>
      </c>
      <c r="ED159">
        <v>42.37</v>
      </c>
      <c r="EE159">
        <v>44</v>
      </c>
      <c r="EF159">
        <v>43</v>
      </c>
      <c r="EG159" s="41">
        <v>9.606986899563319E-2</v>
      </c>
      <c r="EH159" s="43">
        <v>0.90985324947589097</v>
      </c>
      <c r="EI159" s="44">
        <v>1.0059231184715243</v>
      </c>
      <c r="EJ159">
        <v>831</v>
      </c>
      <c r="EK159">
        <v>916</v>
      </c>
      <c r="EL159">
        <v>620</v>
      </c>
      <c r="EM159">
        <v>664</v>
      </c>
      <c r="EN159">
        <v>459</v>
      </c>
      <c r="EO159">
        <v>476</v>
      </c>
      <c r="EP159">
        <v>44</v>
      </c>
      <c r="EQ159">
        <v>43</v>
      </c>
      <c r="ER159">
        <v>391</v>
      </c>
      <c r="ES159">
        <v>434</v>
      </c>
      <c r="ET159">
        <v>153</v>
      </c>
      <c r="EU159">
        <v>175</v>
      </c>
      <c r="EV159">
        <v>22</v>
      </c>
      <c r="EW159">
        <v>27</v>
      </c>
      <c r="EX159">
        <v>67</v>
      </c>
      <c r="EY159">
        <v>68</v>
      </c>
      <c r="EZ159">
        <v>0.7</v>
      </c>
      <c r="FA159">
        <v>1.4</v>
      </c>
      <c r="FB159">
        <v>2.1</v>
      </c>
      <c r="FC159" s="20">
        <v>26.32</v>
      </c>
      <c r="FD159" s="26">
        <v>0.34631578947368419</v>
      </c>
      <c r="FE159">
        <v>2.3308</v>
      </c>
      <c r="FF159">
        <v>0.09</v>
      </c>
      <c r="FG159">
        <v>0.34</v>
      </c>
      <c r="FH159">
        <v>0.43</v>
      </c>
      <c r="FI159">
        <v>1</v>
      </c>
      <c r="FJ159">
        <v>0</v>
      </c>
      <c r="FK159">
        <v>0</v>
      </c>
      <c r="FL159" s="42">
        <v>170</v>
      </c>
      <c r="FM159" s="20">
        <v>13.111111111111111</v>
      </c>
      <c r="FN159" s="41">
        <v>5.9433541499999999E-2</v>
      </c>
      <c r="FO159" s="20">
        <v>19.2</v>
      </c>
      <c r="FP159" s="20">
        <v>22.732399999999998</v>
      </c>
      <c r="FQ159" s="20">
        <v>104.05519432173524</v>
      </c>
      <c r="FR159">
        <v>4</v>
      </c>
      <c r="FS159" t="s">
        <v>189</v>
      </c>
      <c r="FT159">
        <v>195</v>
      </c>
      <c r="FV159" t="s">
        <v>711</v>
      </c>
      <c r="FW159" s="45">
        <v>2350000</v>
      </c>
      <c r="FX159" s="45">
        <v>2350000</v>
      </c>
      <c r="FY159">
        <v>345</v>
      </c>
      <c r="FZ159">
        <v>64</v>
      </c>
      <c r="GA159">
        <v>50</v>
      </c>
      <c r="GB159">
        <v>114</v>
      </c>
      <c r="GC159">
        <v>19</v>
      </c>
      <c r="GD159">
        <v>140</v>
      </c>
      <c r="GE159">
        <v>526</v>
      </c>
      <c r="GF159">
        <v>4704</v>
      </c>
      <c r="GG159">
        <v>6.2</v>
      </c>
      <c r="GH159">
        <v>6.1</v>
      </c>
      <c r="GI159">
        <v>12.3</v>
      </c>
      <c r="GJ159" s="42">
        <v>19.2</v>
      </c>
    </row>
    <row r="160" spans="1:192" x14ac:dyDescent="0.45">
      <c r="A160" s="40">
        <v>35904</v>
      </c>
      <c r="B160" t="s">
        <v>1802</v>
      </c>
      <c r="D160" t="s">
        <v>120</v>
      </c>
      <c r="E160" t="s">
        <v>120</v>
      </c>
      <c r="F160">
        <v>77</v>
      </c>
      <c r="G160">
        <v>206</v>
      </c>
      <c r="H160">
        <v>2016</v>
      </c>
      <c r="I160">
        <v>1</v>
      </c>
      <c r="J160">
        <v>2</v>
      </c>
      <c r="K160" t="s">
        <v>202</v>
      </c>
      <c r="L160">
        <v>2016</v>
      </c>
      <c r="M160">
        <v>19</v>
      </c>
      <c r="N160">
        <v>2</v>
      </c>
      <c r="O160">
        <v>8479339</v>
      </c>
      <c r="P160" t="s">
        <v>1803</v>
      </c>
      <c r="Q160" t="s">
        <v>1804</v>
      </c>
      <c r="R160" t="s">
        <v>1805</v>
      </c>
      <c r="S160" t="s">
        <v>1806</v>
      </c>
      <c r="T160" t="s">
        <v>710</v>
      </c>
      <c r="U160" t="s">
        <v>285</v>
      </c>
      <c r="V160">
        <v>82</v>
      </c>
      <c r="W160">
        <v>44</v>
      </c>
      <c r="X160">
        <v>26</v>
      </c>
      <c r="Y160">
        <v>12</v>
      </c>
      <c r="Z160">
        <v>70</v>
      </c>
      <c r="AA160">
        <v>2</v>
      </c>
      <c r="AB160">
        <v>21</v>
      </c>
      <c r="AC160" s="26">
        <v>0.85365853658536583</v>
      </c>
      <c r="AD160" s="20">
        <v>-1.8904109589041127</v>
      </c>
      <c r="AE160" s="20">
        <v>29.681999999999999</v>
      </c>
      <c r="AF160">
        <v>8</v>
      </c>
      <c r="AG160">
        <v>0</v>
      </c>
      <c r="AH160">
        <v>24</v>
      </c>
      <c r="AI160">
        <v>1662</v>
      </c>
      <c r="AJ160">
        <v>81085</v>
      </c>
      <c r="AK160" s="20">
        <v>1351.4166666666999</v>
      </c>
      <c r="AL160">
        <v>1351.42</v>
      </c>
      <c r="AM160">
        <v>1351</v>
      </c>
      <c r="AN160" s="26">
        <v>16.480691056910569</v>
      </c>
      <c r="AO160">
        <v>27.28</v>
      </c>
      <c r="AP160" s="41">
        <v>0.67307692307692313</v>
      </c>
      <c r="AQ160">
        <v>467</v>
      </c>
      <c r="AR160">
        <v>466</v>
      </c>
      <c r="AS160">
        <v>467</v>
      </c>
      <c r="AT160">
        <v>354</v>
      </c>
      <c r="AU160">
        <v>354</v>
      </c>
      <c r="AV160">
        <v>241</v>
      </c>
      <c r="AW160">
        <v>225</v>
      </c>
      <c r="AX160">
        <v>60</v>
      </c>
      <c r="AY160">
        <v>12</v>
      </c>
      <c r="AZ160">
        <v>14</v>
      </c>
      <c r="BA160" s="42">
        <v>26</v>
      </c>
      <c r="BB160">
        <v>24.52</v>
      </c>
      <c r="BC160">
        <v>36.0871</v>
      </c>
      <c r="BD160" s="20">
        <v>181.2</v>
      </c>
      <c r="BE160" s="20">
        <v>648.20000000000005</v>
      </c>
      <c r="BF160" s="20">
        <v>28.778618046203253</v>
      </c>
      <c r="BG160">
        <v>663</v>
      </c>
      <c r="BH160">
        <v>365</v>
      </c>
      <c r="BI160">
        <v>319</v>
      </c>
      <c r="BJ160" s="41">
        <v>0.67515274949083504</v>
      </c>
      <c r="BK160">
        <v>74</v>
      </c>
      <c r="BL160">
        <v>74</v>
      </c>
      <c r="BM160">
        <v>61</v>
      </c>
      <c r="BN160" s="42">
        <v>13</v>
      </c>
      <c r="BO160">
        <v>113</v>
      </c>
      <c r="BP160">
        <v>51</v>
      </c>
      <c r="BQ160">
        <v>29</v>
      </c>
      <c r="BR160">
        <v>43</v>
      </c>
      <c r="BS160" s="41">
        <v>4.6486486486486484E-2</v>
      </c>
      <c r="BT160">
        <v>11</v>
      </c>
      <c r="BU160">
        <v>32</v>
      </c>
      <c r="BV160" s="41">
        <v>0.2558139534883721</v>
      </c>
      <c r="BW160">
        <v>1</v>
      </c>
      <c r="BX160">
        <v>5</v>
      </c>
      <c r="BY160">
        <v>6</v>
      </c>
      <c r="BZ160">
        <v>7</v>
      </c>
      <c r="CA160">
        <v>4</v>
      </c>
      <c r="CB160">
        <v>20</v>
      </c>
      <c r="CC160">
        <v>3</v>
      </c>
      <c r="CD160">
        <v>9</v>
      </c>
      <c r="CE160">
        <v>5</v>
      </c>
      <c r="CF160">
        <v>15</v>
      </c>
      <c r="CG160">
        <v>5</v>
      </c>
      <c r="CH160">
        <v>16</v>
      </c>
      <c r="CI160">
        <v>1</v>
      </c>
      <c r="CJ160">
        <v>0</v>
      </c>
      <c r="CK160">
        <v>11</v>
      </c>
      <c r="CL160">
        <v>8</v>
      </c>
      <c r="CM160">
        <v>2</v>
      </c>
      <c r="CN160">
        <v>0</v>
      </c>
      <c r="CO160">
        <v>1</v>
      </c>
      <c r="CP160">
        <v>2</v>
      </c>
      <c r="CQ160">
        <v>0</v>
      </c>
      <c r="CR160">
        <v>6</v>
      </c>
      <c r="CS160">
        <v>14</v>
      </c>
      <c r="CT160">
        <v>0</v>
      </c>
      <c r="CU160">
        <v>0</v>
      </c>
      <c r="CV160">
        <v>22</v>
      </c>
      <c r="CW160">
        <v>1</v>
      </c>
      <c r="CX160">
        <v>11</v>
      </c>
      <c r="CY160">
        <v>15</v>
      </c>
      <c r="CZ160">
        <v>86</v>
      </c>
      <c r="DA160">
        <v>12</v>
      </c>
      <c r="DB160">
        <v>4</v>
      </c>
      <c r="DC160">
        <v>53</v>
      </c>
      <c r="DD160">
        <v>32</v>
      </c>
      <c r="DE160">
        <v>4</v>
      </c>
      <c r="DF160">
        <v>0</v>
      </c>
      <c r="DG160">
        <v>136</v>
      </c>
      <c r="DH160">
        <v>11</v>
      </c>
      <c r="DI160">
        <v>15</v>
      </c>
      <c r="DJ160">
        <v>11</v>
      </c>
      <c r="DK160">
        <v>11</v>
      </c>
      <c r="DL160">
        <v>0</v>
      </c>
      <c r="DM160">
        <v>16</v>
      </c>
      <c r="DN160">
        <v>16</v>
      </c>
      <c r="DO160">
        <v>0</v>
      </c>
      <c r="DP160" s="42">
        <v>4</v>
      </c>
      <c r="DQ160" s="20">
        <v>3.7909999999999999</v>
      </c>
      <c r="DR160">
        <v>11</v>
      </c>
      <c r="DS160">
        <v>0</v>
      </c>
      <c r="DT160">
        <v>0</v>
      </c>
      <c r="DU160">
        <v>0</v>
      </c>
      <c r="DV160">
        <v>0</v>
      </c>
      <c r="DW160">
        <v>1538</v>
      </c>
      <c r="DX160">
        <v>1166</v>
      </c>
      <c r="DY160">
        <v>1175</v>
      </c>
      <c r="DZ160">
        <v>882</v>
      </c>
      <c r="EA160">
        <v>830</v>
      </c>
      <c r="EB160">
        <v>649</v>
      </c>
      <c r="EC160">
        <v>76.099999999999994</v>
      </c>
      <c r="ED160">
        <v>53.21</v>
      </c>
      <c r="EE160">
        <v>104</v>
      </c>
      <c r="EF160">
        <v>53</v>
      </c>
      <c r="EG160" s="41">
        <v>0.12530120481927712</v>
      </c>
      <c r="EH160" s="43">
        <v>0.91833590138674881</v>
      </c>
      <c r="EI160" s="44">
        <v>1.0436371062060259</v>
      </c>
      <c r="EJ160">
        <v>1540</v>
      </c>
      <c r="EK160">
        <v>1167</v>
      </c>
      <c r="EL160">
        <v>1176</v>
      </c>
      <c r="EM160">
        <v>883</v>
      </c>
      <c r="EN160">
        <v>831</v>
      </c>
      <c r="EO160">
        <v>651</v>
      </c>
      <c r="EP160">
        <v>104</v>
      </c>
      <c r="EQ160">
        <v>53</v>
      </c>
      <c r="ER160">
        <v>749</v>
      </c>
      <c r="ES160">
        <v>525</v>
      </c>
      <c r="ET160">
        <v>259</v>
      </c>
      <c r="EU160">
        <v>215</v>
      </c>
      <c r="EV160">
        <v>40</v>
      </c>
      <c r="EW160">
        <v>30</v>
      </c>
      <c r="EX160">
        <v>85</v>
      </c>
      <c r="EY160">
        <v>115</v>
      </c>
      <c r="EZ160">
        <v>7.9</v>
      </c>
      <c r="FA160">
        <v>1.6</v>
      </c>
      <c r="FB160">
        <v>9.6</v>
      </c>
      <c r="FC160" s="20">
        <v>72.86</v>
      </c>
      <c r="FD160" s="26">
        <v>0.88853658536585367</v>
      </c>
      <c r="FE160">
        <v>10.5139</v>
      </c>
      <c r="FF160">
        <v>4.0199999999999996</v>
      </c>
      <c r="FG160">
        <v>0</v>
      </c>
      <c r="FH160">
        <v>4.0199999999999996</v>
      </c>
      <c r="FI160">
        <v>6</v>
      </c>
      <c r="FJ160">
        <v>2</v>
      </c>
      <c r="FK160">
        <v>1</v>
      </c>
      <c r="FL160" s="42">
        <v>141</v>
      </c>
      <c r="FM160" s="20">
        <v>9.3636363636363633</v>
      </c>
      <c r="FN160" s="41">
        <v>0.192139738</v>
      </c>
      <c r="FO160" s="20">
        <v>67.599999999999994</v>
      </c>
      <c r="FP160" s="20">
        <v>70.758200000000002</v>
      </c>
      <c r="FQ160" s="20">
        <v>120.0515013837297</v>
      </c>
      <c r="FV160" t="s">
        <v>751</v>
      </c>
      <c r="FW160" s="45">
        <v>925000</v>
      </c>
      <c r="FX160" s="45">
        <v>925000</v>
      </c>
      <c r="FY160">
        <v>155</v>
      </c>
      <c r="FZ160">
        <v>80</v>
      </c>
      <c r="GA160">
        <v>54</v>
      </c>
      <c r="GB160">
        <v>134</v>
      </c>
      <c r="GC160">
        <v>15</v>
      </c>
      <c r="GD160">
        <v>50</v>
      </c>
      <c r="GE160">
        <v>445</v>
      </c>
      <c r="GF160">
        <v>2659</v>
      </c>
      <c r="GG160">
        <v>15.3</v>
      </c>
      <c r="GH160">
        <v>3.1</v>
      </c>
      <c r="GI160">
        <v>18.5</v>
      </c>
      <c r="GJ160" s="42">
        <v>67.599999999999994</v>
      </c>
    </row>
    <row r="161" spans="1:192" x14ac:dyDescent="0.45">
      <c r="A161" s="40">
        <v>36005</v>
      </c>
      <c r="B161" t="s">
        <v>1810</v>
      </c>
      <c r="C161" t="s">
        <v>1430</v>
      </c>
      <c r="D161" t="s">
        <v>107</v>
      </c>
      <c r="E161" t="s">
        <v>107</v>
      </c>
      <c r="F161">
        <v>70</v>
      </c>
      <c r="G161">
        <v>170</v>
      </c>
      <c r="H161">
        <v>2016</v>
      </c>
      <c r="I161">
        <v>1</v>
      </c>
      <c r="J161">
        <v>7</v>
      </c>
      <c r="K161" t="s">
        <v>92</v>
      </c>
      <c r="L161">
        <v>2016</v>
      </c>
      <c r="M161">
        <v>19</v>
      </c>
      <c r="N161">
        <v>2</v>
      </c>
      <c r="O161">
        <v>8479343</v>
      </c>
      <c r="P161" t="s">
        <v>1811</v>
      </c>
      <c r="Q161" t="s">
        <v>1812</v>
      </c>
      <c r="R161" t="s">
        <v>1813</v>
      </c>
      <c r="S161" t="s">
        <v>1814</v>
      </c>
      <c r="T161" t="s">
        <v>938</v>
      </c>
      <c r="U161" t="s">
        <v>205</v>
      </c>
      <c r="V161">
        <v>82</v>
      </c>
      <c r="W161">
        <v>23</v>
      </c>
      <c r="X161">
        <v>42</v>
      </c>
      <c r="Y161">
        <v>23</v>
      </c>
      <c r="Z161">
        <v>65</v>
      </c>
      <c r="AA161">
        <v>1</v>
      </c>
      <c r="AB161">
        <v>0</v>
      </c>
      <c r="AC161" s="26">
        <v>0.79268292682926833</v>
      </c>
      <c r="AD161" s="20">
        <v>10.333333333333336</v>
      </c>
      <c r="AE161" s="20">
        <v>23.966999999999999</v>
      </c>
      <c r="AF161">
        <v>-7</v>
      </c>
      <c r="AG161">
        <v>-0.5</v>
      </c>
      <c r="AH161">
        <v>24</v>
      </c>
      <c r="AI161">
        <v>1892</v>
      </c>
      <c r="AJ161">
        <v>88986</v>
      </c>
      <c r="AK161" s="20">
        <v>1483.1</v>
      </c>
      <c r="AL161">
        <v>1482.5</v>
      </c>
      <c r="AM161">
        <v>1483</v>
      </c>
      <c r="AN161" s="26">
        <v>18.086585365853658</v>
      </c>
      <c r="AO161">
        <v>29.75</v>
      </c>
      <c r="AP161" s="41">
        <v>0.76470588235294112</v>
      </c>
      <c r="AQ161">
        <v>385</v>
      </c>
      <c r="AR161">
        <v>385</v>
      </c>
      <c r="AS161">
        <v>385</v>
      </c>
      <c r="AT161">
        <v>303</v>
      </c>
      <c r="AU161">
        <v>303</v>
      </c>
      <c r="AV161">
        <v>212</v>
      </c>
      <c r="AW161">
        <v>231</v>
      </c>
      <c r="AX161">
        <v>87</v>
      </c>
      <c r="AY161">
        <v>8</v>
      </c>
      <c r="AZ161">
        <v>32</v>
      </c>
      <c r="BA161" s="42">
        <v>40</v>
      </c>
      <c r="BB161">
        <v>21.64</v>
      </c>
      <c r="BC161">
        <v>29.3066</v>
      </c>
      <c r="BD161" s="20">
        <v>441</v>
      </c>
      <c r="BE161" s="20">
        <v>826</v>
      </c>
      <c r="BF161" s="20">
        <v>33.430016863406408</v>
      </c>
      <c r="BG161">
        <v>711</v>
      </c>
      <c r="BH161">
        <v>421</v>
      </c>
      <c r="BI161">
        <v>331</v>
      </c>
      <c r="BJ161" s="41">
        <v>0.68234165067178498</v>
      </c>
      <c r="BK161">
        <v>7</v>
      </c>
      <c r="BL161">
        <v>7</v>
      </c>
      <c r="BM161">
        <v>94</v>
      </c>
      <c r="BN161" s="42">
        <v>-87</v>
      </c>
      <c r="BO161">
        <v>91</v>
      </c>
      <c r="BP161">
        <v>50</v>
      </c>
      <c r="BQ161">
        <v>42</v>
      </c>
      <c r="BR161">
        <v>28</v>
      </c>
      <c r="BS161" s="41">
        <v>2.6794258373205742E-2</v>
      </c>
      <c r="BT161">
        <v>37</v>
      </c>
      <c r="BU161">
        <v>41</v>
      </c>
      <c r="BV161" s="41">
        <v>0.47435897435897434</v>
      </c>
      <c r="BW161">
        <v>5</v>
      </c>
      <c r="BX161">
        <v>2</v>
      </c>
      <c r="BY161">
        <v>10</v>
      </c>
      <c r="BZ161">
        <v>11</v>
      </c>
      <c r="CA161">
        <v>22</v>
      </c>
      <c r="CB161">
        <v>28</v>
      </c>
      <c r="CC161">
        <v>7</v>
      </c>
      <c r="CD161">
        <v>11</v>
      </c>
      <c r="CE161">
        <v>9</v>
      </c>
      <c r="CF161">
        <v>8</v>
      </c>
      <c r="CG161">
        <v>28</v>
      </c>
      <c r="CH161">
        <v>29</v>
      </c>
      <c r="CI161">
        <v>0</v>
      </c>
      <c r="CJ161">
        <v>2</v>
      </c>
      <c r="CK161">
        <v>7</v>
      </c>
      <c r="CL161">
        <v>3</v>
      </c>
      <c r="CM161">
        <v>1</v>
      </c>
      <c r="CN161">
        <v>0</v>
      </c>
      <c r="CO161">
        <v>0</v>
      </c>
      <c r="CP161">
        <v>3</v>
      </c>
      <c r="CQ161">
        <v>0</v>
      </c>
      <c r="CR161">
        <v>0</v>
      </c>
      <c r="CS161">
        <v>2</v>
      </c>
      <c r="CT161">
        <v>2</v>
      </c>
      <c r="CU161">
        <v>0</v>
      </c>
      <c r="CV161">
        <v>16</v>
      </c>
      <c r="CW161">
        <v>5</v>
      </c>
      <c r="CX161">
        <v>7</v>
      </c>
      <c r="CY161">
        <v>16</v>
      </c>
      <c r="CZ161">
        <v>63</v>
      </c>
      <c r="DA161">
        <v>17</v>
      </c>
      <c r="DB161">
        <v>4</v>
      </c>
      <c r="DC161">
        <v>15</v>
      </c>
      <c r="DD161">
        <v>16</v>
      </c>
      <c r="DE161">
        <v>12</v>
      </c>
      <c r="DF161">
        <v>2</v>
      </c>
      <c r="DG161">
        <v>146</v>
      </c>
      <c r="DH161">
        <v>12</v>
      </c>
      <c r="DI161">
        <v>25</v>
      </c>
      <c r="DJ161">
        <v>12</v>
      </c>
      <c r="DK161">
        <v>12</v>
      </c>
      <c r="DL161">
        <v>0</v>
      </c>
      <c r="DM161">
        <v>24</v>
      </c>
      <c r="DN161">
        <v>24</v>
      </c>
      <c r="DO161">
        <v>0</v>
      </c>
      <c r="DP161" s="42">
        <v>13</v>
      </c>
      <c r="DQ161" s="20">
        <v>7.6260000000000003</v>
      </c>
      <c r="DR161">
        <v>12</v>
      </c>
      <c r="DS161">
        <v>0</v>
      </c>
      <c r="DT161">
        <v>0</v>
      </c>
      <c r="DU161">
        <v>0</v>
      </c>
      <c r="DV161">
        <v>0</v>
      </c>
      <c r="DW161">
        <v>1695</v>
      </c>
      <c r="DX161">
        <v>1308</v>
      </c>
      <c r="DY161">
        <v>1250</v>
      </c>
      <c r="DZ161">
        <v>1017</v>
      </c>
      <c r="EA161">
        <v>881</v>
      </c>
      <c r="EB161">
        <v>694</v>
      </c>
      <c r="EC161">
        <v>82.63</v>
      </c>
      <c r="ED161">
        <v>72.760000000000005</v>
      </c>
      <c r="EE161">
        <v>85</v>
      </c>
      <c r="EF161">
        <v>67</v>
      </c>
      <c r="EG161" s="41">
        <v>9.6481271282633368E-2</v>
      </c>
      <c r="EH161" s="43">
        <v>0.90345821325648412</v>
      </c>
      <c r="EI161" s="44">
        <v>0.99993948453911752</v>
      </c>
      <c r="EJ161">
        <v>1696</v>
      </c>
      <c r="EK161">
        <v>1310</v>
      </c>
      <c r="EL161">
        <v>1250</v>
      </c>
      <c r="EM161">
        <v>1018</v>
      </c>
      <c r="EN161">
        <v>882</v>
      </c>
      <c r="EO161">
        <v>694</v>
      </c>
      <c r="EP161">
        <v>85</v>
      </c>
      <c r="EQ161">
        <v>66</v>
      </c>
      <c r="ER161">
        <v>867</v>
      </c>
      <c r="ES161">
        <v>674</v>
      </c>
      <c r="ET161">
        <v>325</v>
      </c>
      <c r="EU161">
        <v>291</v>
      </c>
      <c r="EV161">
        <v>39</v>
      </c>
      <c r="EW161">
        <v>40</v>
      </c>
      <c r="EX161">
        <v>76</v>
      </c>
      <c r="EY161">
        <v>95</v>
      </c>
      <c r="EZ161">
        <v>4.9000000000000004</v>
      </c>
      <c r="FA161">
        <v>1.7000000000000002</v>
      </c>
      <c r="FB161">
        <v>6.7</v>
      </c>
      <c r="FC161" s="20">
        <v>59.41</v>
      </c>
      <c r="FD161" s="26">
        <v>0.7245121951219512</v>
      </c>
      <c r="FE161">
        <v>7.0536000000000003</v>
      </c>
      <c r="FF161">
        <v>0.5</v>
      </c>
      <c r="FG161">
        <v>-0.27</v>
      </c>
      <c r="FH161">
        <v>0.23</v>
      </c>
      <c r="FI161">
        <v>6</v>
      </c>
      <c r="FJ161">
        <v>2</v>
      </c>
      <c r="FK161">
        <v>0</v>
      </c>
      <c r="FL161" s="42">
        <v>59</v>
      </c>
      <c r="FM161" s="20">
        <v>4.083333333333333</v>
      </c>
      <c r="FN161" s="41">
        <v>0.12568306009999999</v>
      </c>
      <c r="FO161" s="20">
        <v>62.6</v>
      </c>
      <c r="FP161" s="20">
        <v>66.525199999999998</v>
      </c>
      <c r="FQ161" s="20">
        <v>121.5379426644182</v>
      </c>
      <c r="FV161" t="s">
        <v>751</v>
      </c>
      <c r="FW161" s="45">
        <v>900000</v>
      </c>
      <c r="FX161" s="45">
        <v>885833</v>
      </c>
      <c r="FY161">
        <v>85</v>
      </c>
      <c r="FZ161">
        <v>23</v>
      </c>
      <c r="GA161">
        <v>44</v>
      </c>
      <c r="GB161">
        <v>67</v>
      </c>
      <c r="GC161">
        <v>-10</v>
      </c>
      <c r="GD161">
        <v>24</v>
      </c>
      <c r="GE161">
        <v>212</v>
      </c>
      <c r="GF161">
        <v>1521</v>
      </c>
      <c r="GG161">
        <v>5.0999999999999996</v>
      </c>
      <c r="GH161">
        <v>1.7000000000000002</v>
      </c>
      <c r="GI161">
        <v>6.7</v>
      </c>
      <c r="GJ161" s="42">
        <v>62.6</v>
      </c>
    </row>
    <row r="162" spans="1:192" x14ac:dyDescent="0.45">
      <c r="A162" s="40">
        <v>35922</v>
      </c>
      <c r="B162" t="s">
        <v>1815</v>
      </c>
      <c r="D162" t="s">
        <v>223</v>
      </c>
      <c r="E162" t="s">
        <v>120</v>
      </c>
      <c r="F162">
        <v>76</v>
      </c>
      <c r="G162">
        <v>211</v>
      </c>
      <c r="H162">
        <v>2016</v>
      </c>
      <c r="I162">
        <v>1</v>
      </c>
      <c r="J162">
        <v>4</v>
      </c>
      <c r="K162" t="s">
        <v>202</v>
      </c>
      <c r="L162">
        <v>2016</v>
      </c>
      <c r="M162">
        <v>19</v>
      </c>
      <c r="N162">
        <v>2</v>
      </c>
      <c r="O162">
        <v>8479344</v>
      </c>
      <c r="P162" t="s">
        <v>1816</v>
      </c>
      <c r="Q162" t="s">
        <v>1817</v>
      </c>
      <c r="R162" t="s">
        <v>1818</v>
      </c>
      <c r="S162" t="s">
        <v>1819</v>
      </c>
      <c r="T162" t="s">
        <v>710</v>
      </c>
      <c r="U162" t="s">
        <v>166</v>
      </c>
      <c r="V162">
        <v>65</v>
      </c>
      <c r="W162">
        <v>12</v>
      </c>
      <c r="X162">
        <v>8</v>
      </c>
      <c r="Y162">
        <v>7</v>
      </c>
      <c r="Z162">
        <v>20</v>
      </c>
      <c r="AA162">
        <v>13</v>
      </c>
      <c r="AB162">
        <v>88</v>
      </c>
      <c r="AC162" s="26">
        <v>0.30769230769230771</v>
      </c>
      <c r="AD162" s="20">
        <v>1.428571428571427</v>
      </c>
      <c r="AE162" s="20">
        <v>8.4039999999999999</v>
      </c>
      <c r="AF162">
        <v>-1</v>
      </c>
      <c r="AG162">
        <v>0.2</v>
      </c>
      <c r="AH162">
        <v>14</v>
      </c>
      <c r="AI162">
        <v>1139</v>
      </c>
      <c r="AJ162">
        <v>52134</v>
      </c>
      <c r="AK162" s="20">
        <v>868.9</v>
      </c>
      <c r="AL162">
        <v>868.9</v>
      </c>
      <c r="AM162">
        <v>869</v>
      </c>
      <c r="AN162" s="26">
        <v>13.367692307692307</v>
      </c>
      <c r="AO162">
        <v>22.46</v>
      </c>
      <c r="AP162" s="41">
        <v>0.54054054054054057</v>
      </c>
      <c r="AQ162">
        <v>232</v>
      </c>
      <c r="AR162">
        <v>232</v>
      </c>
      <c r="AS162">
        <v>232</v>
      </c>
      <c r="AT162">
        <v>185</v>
      </c>
      <c r="AU162">
        <v>185</v>
      </c>
      <c r="AV162">
        <v>136</v>
      </c>
      <c r="AW162">
        <v>129</v>
      </c>
      <c r="AX162">
        <v>56</v>
      </c>
      <c r="AY162">
        <v>10</v>
      </c>
      <c r="AZ162">
        <v>17</v>
      </c>
      <c r="BA162" s="42">
        <v>27</v>
      </c>
      <c r="BB162">
        <v>13.88</v>
      </c>
      <c r="BC162">
        <v>31.073499999999999</v>
      </c>
      <c r="BD162" s="20">
        <v>168.8</v>
      </c>
      <c r="BE162" s="20">
        <v>400.8</v>
      </c>
      <c r="BF162" s="20">
        <v>27.676372424905054</v>
      </c>
      <c r="BG162">
        <v>283</v>
      </c>
      <c r="BH162">
        <v>283</v>
      </c>
      <c r="BI162">
        <v>263</v>
      </c>
      <c r="BJ162" s="41">
        <v>0.51831501831501836</v>
      </c>
      <c r="BK162">
        <v>67</v>
      </c>
      <c r="BL162">
        <v>67</v>
      </c>
      <c r="BM162">
        <v>76</v>
      </c>
      <c r="BN162" s="42">
        <v>-9</v>
      </c>
      <c r="BO162">
        <v>49</v>
      </c>
      <c r="BP162">
        <v>40</v>
      </c>
      <c r="BQ162">
        <v>27</v>
      </c>
      <c r="BR162">
        <v>23</v>
      </c>
      <c r="BS162" s="41">
        <v>3.5714285714285712E-2</v>
      </c>
      <c r="BT162">
        <v>0</v>
      </c>
      <c r="BU162">
        <v>3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2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7</v>
      </c>
      <c r="CW162">
        <v>2</v>
      </c>
      <c r="CX162">
        <v>2</v>
      </c>
      <c r="CY162">
        <v>6</v>
      </c>
      <c r="CZ162">
        <v>39</v>
      </c>
      <c r="DA162">
        <v>11</v>
      </c>
      <c r="DB162">
        <v>2</v>
      </c>
      <c r="DC162">
        <v>8</v>
      </c>
      <c r="DD162">
        <v>30</v>
      </c>
      <c r="DE162">
        <v>5</v>
      </c>
      <c r="DF162">
        <v>0</v>
      </c>
      <c r="DG162">
        <v>80</v>
      </c>
      <c r="DH162">
        <v>7</v>
      </c>
      <c r="DI162">
        <v>4</v>
      </c>
      <c r="DJ162">
        <v>7</v>
      </c>
      <c r="DK162">
        <v>7</v>
      </c>
      <c r="DL162">
        <v>0</v>
      </c>
      <c r="DM162">
        <v>4</v>
      </c>
      <c r="DN162">
        <v>4</v>
      </c>
      <c r="DO162">
        <v>0</v>
      </c>
      <c r="DP162" s="42">
        <v>-3</v>
      </c>
      <c r="DQ162" s="20">
        <v>-3.681</v>
      </c>
      <c r="DR162">
        <v>7</v>
      </c>
      <c r="DS162">
        <v>0</v>
      </c>
      <c r="DT162">
        <v>0</v>
      </c>
      <c r="DU162">
        <v>0</v>
      </c>
      <c r="DV162">
        <v>0</v>
      </c>
      <c r="DW162">
        <v>939</v>
      </c>
      <c r="DX162">
        <v>830</v>
      </c>
      <c r="DY162">
        <v>705</v>
      </c>
      <c r="DZ162">
        <v>621</v>
      </c>
      <c r="EA162">
        <v>503</v>
      </c>
      <c r="EB162">
        <v>476</v>
      </c>
      <c r="EC162">
        <v>45.54</v>
      </c>
      <c r="ED162">
        <v>39.25</v>
      </c>
      <c r="EE162">
        <v>37</v>
      </c>
      <c r="EF162">
        <v>34</v>
      </c>
      <c r="EG162" s="41">
        <v>7.3558648111332003E-2</v>
      </c>
      <c r="EH162" s="43">
        <v>0.9285714285714286</v>
      </c>
      <c r="EI162" s="44">
        <v>1.0021300766827606</v>
      </c>
      <c r="EJ162">
        <v>940</v>
      </c>
      <c r="EK162">
        <v>832</v>
      </c>
      <c r="EL162">
        <v>706</v>
      </c>
      <c r="EM162">
        <v>622</v>
      </c>
      <c r="EN162">
        <v>505</v>
      </c>
      <c r="EO162">
        <v>476</v>
      </c>
      <c r="EP162">
        <v>37</v>
      </c>
      <c r="EQ162">
        <v>34</v>
      </c>
      <c r="ER162">
        <v>473</v>
      </c>
      <c r="ES162">
        <v>422</v>
      </c>
      <c r="ET162">
        <v>187</v>
      </c>
      <c r="EU162">
        <v>186</v>
      </c>
      <c r="EV162">
        <v>22</v>
      </c>
      <c r="EW162">
        <v>23</v>
      </c>
      <c r="EX162">
        <v>60</v>
      </c>
      <c r="EY162">
        <v>35</v>
      </c>
      <c r="EZ162">
        <v>0.9</v>
      </c>
      <c r="FA162">
        <v>0.9</v>
      </c>
      <c r="FB162">
        <v>1.8</v>
      </c>
      <c r="FC162" s="20">
        <v>27.02</v>
      </c>
      <c r="FD162" s="26">
        <v>0.41569230769230769</v>
      </c>
      <c r="FE162">
        <v>2.5581</v>
      </c>
      <c r="FF162">
        <v>0.43</v>
      </c>
      <c r="FG162">
        <v>-7.0000000000000007E-2</v>
      </c>
      <c r="FH162">
        <v>0.36</v>
      </c>
      <c r="FL162" s="42">
        <v>104</v>
      </c>
      <c r="FM162" s="20">
        <v>13.428571428571429</v>
      </c>
      <c r="FN162" s="41">
        <v>6.9762495600000002E-2</v>
      </c>
      <c r="FO162" s="20">
        <v>18.600000000000001</v>
      </c>
      <c r="FP162" s="20">
        <v>19.2638</v>
      </c>
      <c r="FQ162" s="20">
        <v>122.15444815283693</v>
      </c>
      <c r="FV162" t="s">
        <v>751</v>
      </c>
      <c r="FW162" s="45">
        <v>925000</v>
      </c>
      <c r="FX162" s="45">
        <v>925000</v>
      </c>
      <c r="FY162">
        <v>93</v>
      </c>
      <c r="FZ162">
        <v>13</v>
      </c>
      <c r="GA162">
        <v>15</v>
      </c>
      <c r="GB162">
        <v>28</v>
      </c>
      <c r="GC162">
        <v>4</v>
      </c>
      <c r="GD162">
        <v>24</v>
      </c>
      <c r="GE162">
        <v>177</v>
      </c>
      <c r="GF162">
        <v>1184</v>
      </c>
      <c r="GG162">
        <v>1</v>
      </c>
      <c r="GH162">
        <v>1.4</v>
      </c>
      <c r="GI162">
        <v>2.4</v>
      </c>
      <c r="GJ162" s="42">
        <v>18.600000000000001</v>
      </c>
    </row>
    <row r="163" spans="1:192" x14ac:dyDescent="0.45">
      <c r="A163" s="40">
        <v>33152</v>
      </c>
      <c r="B163" t="s">
        <v>1824</v>
      </c>
      <c r="C163" t="s">
        <v>126</v>
      </c>
      <c r="D163" t="s">
        <v>91</v>
      </c>
      <c r="E163" t="s">
        <v>91</v>
      </c>
      <c r="F163">
        <v>70</v>
      </c>
      <c r="G163">
        <v>190</v>
      </c>
      <c r="H163">
        <v>2009</v>
      </c>
      <c r="I163">
        <v>5</v>
      </c>
      <c r="J163">
        <v>139</v>
      </c>
      <c r="K163" t="s">
        <v>202</v>
      </c>
      <c r="L163">
        <v>2011</v>
      </c>
      <c r="M163">
        <v>27</v>
      </c>
      <c r="N163">
        <v>6</v>
      </c>
      <c r="O163">
        <v>8475254</v>
      </c>
      <c r="P163" t="s">
        <v>1825</v>
      </c>
      <c r="Q163" t="s">
        <v>1826</v>
      </c>
      <c r="R163" t="s">
        <v>1827</v>
      </c>
      <c r="S163" t="s">
        <v>1828</v>
      </c>
      <c r="T163" t="s">
        <v>716</v>
      </c>
      <c r="U163" t="s">
        <v>1829</v>
      </c>
      <c r="V163">
        <v>30</v>
      </c>
      <c r="W163">
        <v>1</v>
      </c>
      <c r="X163">
        <v>1</v>
      </c>
      <c r="Y163">
        <v>0</v>
      </c>
      <c r="Z163">
        <v>2</v>
      </c>
      <c r="AA163">
        <v>0</v>
      </c>
      <c r="AB163">
        <v>0</v>
      </c>
      <c r="AC163" s="26">
        <v>6.6666666666666666E-2</v>
      </c>
      <c r="AD163" s="20">
        <v>-1.6842105263157894</v>
      </c>
      <c r="AE163" s="20">
        <v>0.79400000000000004</v>
      </c>
      <c r="AF163">
        <v>1</v>
      </c>
      <c r="AG163">
        <v>-1.5</v>
      </c>
      <c r="AH163">
        <v>6</v>
      </c>
      <c r="AI163">
        <v>409</v>
      </c>
      <c r="AJ163">
        <v>16276</v>
      </c>
      <c r="AK163" s="20">
        <v>271.26666666667001</v>
      </c>
      <c r="AL163">
        <v>271.27999999999997</v>
      </c>
      <c r="AM163">
        <v>272</v>
      </c>
      <c r="AN163" s="26">
        <v>9.0422222222222217</v>
      </c>
      <c r="AO163">
        <v>15.46</v>
      </c>
      <c r="AP163" s="41">
        <v>0.33333333333333331</v>
      </c>
      <c r="AQ163">
        <v>61</v>
      </c>
      <c r="AR163">
        <v>61</v>
      </c>
      <c r="AS163">
        <v>61</v>
      </c>
      <c r="AT163">
        <v>51</v>
      </c>
      <c r="AU163">
        <v>51</v>
      </c>
      <c r="AV163">
        <v>38</v>
      </c>
      <c r="AW163">
        <v>33</v>
      </c>
      <c r="AX163">
        <v>13</v>
      </c>
      <c r="AY163">
        <v>2</v>
      </c>
      <c r="AZ163">
        <v>4</v>
      </c>
      <c r="BA163" s="42">
        <v>6</v>
      </c>
      <c r="BB163">
        <v>2.9</v>
      </c>
      <c r="BC163">
        <v>42.710500000000003</v>
      </c>
      <c r="BD163" s="20">
        <v>0</v>
      </c>
      <c r="BE163" s="20">
        <v>61</v>
      </c>
      <c r="BF163" s="20">
        <v>13.491595399587144</v>
      </c>
      <c r="BG163">
        <v>84</v>
      </c>
      <c r="BH163">
        <v>79</v>
      </c>
      <c r="BI163">
        <v>88</v>
      </c>
      <c r="BJ163" s="41">
        <v>0.48837209302325579</v>
      </c>
      <c r="BK163">
        <v>62</v>
      </c>
      <c r="BL163">
        <v>62</v>
      </c>
      <c r="BM163">
        <v>42</v>
      </c>
      <c r="BN163" s="42">
        <v>20</v>
      </c>
      <c r="BO163">
        <v>13</v>
      </c>
      <c r="BP163">
        <v>3</v>
      </c>
      <c r="BQ163">
        <v>5</v>
      </c>
      <c r="BR163">
        <v>16</v>
      </c>
      <c r="BS163" s="41">
        <v>6.9868995633187769E-2</v>
      </c>
      <c r="BT163">
        <v>41</v>
      </c>
      <c r="BU163">
        <v>62</v>
      </c>
      <c r="BV163" s="41">
        <v>0.39805825242718446</v>
      </c>
      <c r="BW163">
        <v>18</v>
      </c>
      <c r="BX163">
        <v>17</v>
      </c>
      <c r="BY163">
        <v>10</v>
      </c>
      <c r="BZ163">
        <v>23</v>
      </c>
      <c r="CA163">
        <v>13</v>
      </c>
      <c r="CB163">
        <v>22</v>
      </c>
      <c r="CC163">
        <v>14</v>
      </c>
      <c r="CD163">
        <v>24</v>
      </c>
      <c r="CE163">
        <v>17</v>
      </c>
      <c r="CF163">
        <v>26</v>
      </c>
      <c r="CG163">
        <v>21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3</v>
      </c>
      <c r="CZ163">
        <v>10</v>
      </c>
      <c r="DA163">
        <v>4</v>
      </c>
      <c r="DB163">
        <v>1</v>
      </c>
      <c r="DC163">
        <v>0</v>
      </c>
      <c r="DD163">
        <v>3</v>
      </c>
      <c r="DE163">
        <v>4</v>
      </c>
      <c r="DF163">
        <v>1</v>
      </c>
      <c r="DG163">
        <v>25</v>
      </c>
      <c r="DH163">
        <v>3</v>
      </c>
      <c r="DI163">
        <v>4</v>
      </c>
      <c r="DJ163">
        <v>3</v>
      </c>
      <c r="DK163">
        <v>3</v>
      </c>
      <c r="DL163">
        <v>0</v>
      </c>
      <c r="DM163">
        <v>4</v>
      </c>
      <c r="DN163">
        <v>4</v>
      </c>
      <c r="DO163">
        <v>0</v>
      </c>
      <c r="DP163" s="42">
        <v>1</v>
      </c>
      <c r="DQ163" s="20">
        <v>-0.39800000000000002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209</v>
      </c>
      <c r="DX163">
        <v>285</v>
      </c>
      <c r="DY163">
        <v>153</v>
      </c>
      <c r="DZ163">
        <v>213</v>
      </c>
      <c r="EA163">
        <v>102</v>
      </c>
      <c r="EB163">
        <v>148</v>
      </c>
      <c r="EC163">
        <v>8.5299999999999994</v>
      </c>
      <c r="ED163">
        <v>11.5</v>
      </c>
      <c r="EE163">
        <v>6</v>
      </c>
      <c r="EF163">
        <v>7</v>
      </c>
      <c r="EG163" s="41">
        <v>5.8823529411764705E-2</v>
      </c>
      <c r="EH163" s="43">
        <v>0.95270270270270274</v>
      </c>
      <c r="EI163" s="44">
        <v>1.0115262321144673</v>
      </c>
      <c r="EJ163">
        <v>208</v>
      </c>
      <c r="EK163">
        <v>285</v>
      </c>
      <c r="EL163">
        <v>152</v>
      </c>
      <c r="EM163">
        <v>213</v>
      </c>
      <c r="EN163">
        <v>101</v>
      </c>
      <c r="EO163">
        <v>148</v>
      </c>
      <c r="EP163">
        <v>6</v>
      </c>
      <c r="EQ163">
        <v>7</v>
      </c>
      <c r="ER163">
        <v>93</v>
      </c>
      <c r="ES163">
        <v>136</v>
      </c>
      <c r="ET163">
        <v>33</v>
      </c>
      <c r="EU163">
        <v>50</v>
      </c>
      <c r="EV163">
        <v>4</v>
      </c>
      <c r="EW163">
        <v>4</v>
      </c>
      <c r="EX163">
        <v>24</v>
      </c>
      <c r="EY163">
        <v>18</v>
      </c>
      <c r="EZ163">
        <v>-0.4</v>
      </c>
      <c r="FA163">
        <v>0.4</v>
      </c>
      <c r="FB163">
        <v>-0.1</v>
      </c>
      <c r="FC163" s="20">
        <v>2.99</v>
      </c>
      <c r="FD163" s="26">
        <v>9.9666666666666667E-2</v>
      </c>
      <c r="FE163">
        <v>2.9500000000000002E-2</v>
      </c>
      <c r="FF163">
        <v>-0.17</v>
      </c>
      <c r="FG163">
        <v>0.1</v>
      </c>
      <c r="FH163">
        <v>-7.0000000000000007E-2</v>
      </c>
      <c r="FL163" s="42">
        <v>84</v>
      </c>
      <c r="FM163" s="20">
        <v>22.333333333333332</v>
      </c>
      <c r="FN163" s="41">
        <v>1.6354208200000001E-2</v>
      </c>
      <c r="FO163" s="20">
        <v>1.4</v>
      </c>
      <c r="FP163" s="20">
        <v>1.9203999999999999</v>
      </c>
      <c r="FQ163" s="20">
        <v>109.25980536714835</v>
      </c>
      <c r="FR163">
        <v>13</v>
      </c>
      <c r="FS163" t="s">
        <v>136</v>
      </c>
      <c r="FT163">
        <v>266</v>
      </c>
      <c r="FV163" t="s">
        <v>711</v>
      </c>
      <c r="FW163" s="45">
        <v>650000</v>
      </c>
      <c r="FX163" s="45">
        <v>650000</v>
      </c>
      <c r="FY163">
        <v>87</v>
      </c>
      <c r="FZ163">
        <v>4</v>
      </c>
      <c r="GA163">
        <v>5</v>
      </c>
      <c r="GB163">
        <v>9</v>
      </c>
      <c r="GC163">
        <v>1</v>
      </c>
      <c r="GD163">
        <v>48</v>
      </c>
      <c r="GE163">
        <v>98</v>
      </c>
      <c r="GF163">
        <v>812</v>
      </c>
      <c r="GG163">
        <v>-0.9</v>
      </c>
      <c r="GH163">
        <v>0.9</v>
      </c>
      <c r="GI163">
        <v>0.1</v>
      </c>
      <c r="GJ163" s="42">
        <v>1.4</v>
      </c>
    </row>
    <row r="164" spans="1:192" x14ac:dyDescent="0.45">
      <c r="A164" s="40">
        <v>33076</v>
      </c>
      <c r="B164" t="s">
        <v>1715</v>
      </c>
      <c r="C164" t="s">
        <v>295</v>
      </c>
      <c r="D164" t="s">
        <v>107</v>
      </c>
      <c r="E164" t="s">
        <v>107</v>
      </c>
      <c r="F164">
        <v>73</v>
      </c>
      <c r="G164">
        <v>191</v>
      </c>
      <c r="H164">
        <v>2009</v>
      </c>
      <c r="I164">
        <v>5</v>
      </c>
      <c r="J164">
        <v>138</v>
      </c>
      <c r="K164" t="s">
        <v>92</v>
      </c>
      <c r="L164">
        <v>2016</v>
      </c>
      <c r="M164">
        <v>27</v>
      </c>
      <c r="N164">
        <v>2</v>
      </c>
      <c r="O164">
        <v>8475263</v>
      </c>
      <c r="P164" t="s">
        <v>1834</v>
      </c>
      <c r="Q164" t="s">
        <v>1835</v>
      </c>
      <c r="R164" t="s">
        <v>1836</v>
      </c>
      <c r="S164" t="s">
        <v>1837</v>
      </c>
      <c r="T164" t="s">
        <v>716</v>
      </c>
      <c r="U164" t="s">
        <v>95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28</v>
      </c>
      <c r="AB164">
        <v>70</v>
      </c>
      <c r="AC164" s="26">
        <v>0</v>
      </c>
      <c r="AD164" s="20">
        <v>-0.33333333333333331</v>
      </c>
      <c r="AE164" s="20">
        <v>0</v>
      </c>
      <c r="AF164">
        <v>0</v>
      </c>
      <c r="AG164">
        <v>0</v>
      </c>
      <c r="AH164">
        <v>0</v>
      </c>
      <c r="AI164">
        <v>10</v>
      </c>
      <c r="AJ164">
        <v>501</v>
      </c>
      <c r="AK164" s="20">
        <v>8.35</v>
      </c>
      <c r="AL164">
        <v>8.35</v>
      </c>
      <c r="AM164">
        <v>8</v>
      </c>
      <c r="AN164" s="26">
        <v>8.35</v>
      </c>
      <c r="AO164">
        <v>13.49</v>
      </c>
      <c r="AP164" s="41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 s="42">
        <v>0</v>
      </c>
      <c r="BB164">
        <v>0.09</v>
      </c>
      <c r="BC164">
        <v>29</v>
      </c>
      <c r="BD164" s="20">
        <v>0</v>
      </c>
      <c r="BE164" s="20">
        <v>1</v>
      </c>
      <c r="BF164" s="20">
        <v>7.1856287425149699</v>
      </c>
      <c r="BG164">
        <v>1</v>
      </c>
      <c r="BH164">
        <v>1</v>
      </c>
      <c r="BI164">
        <v>7</v>
      </c>
      <c r="BJ164" s="41">
        <v>0.125</v>
      </c>
      <c r="BK164">
        <v>0</v>
      </c>
      <c r="BL164">
        <v>0</v>
      </c>
      <c r="BM164">
        <v>0</v>
      </c>
      <c r="BN164" s="42">
        <v>0</v>
      </c>
      <c r="BO164">
        <v>0</v>
      </c>
      <c r="BP164">
        <v>0</v>
      </c>
      <c r="BQ164">
        <v>0</v>
      </c>
      <c r="BR164">
        <v>0</v>
      </c>
      <c r="BS164" s="41">
        <v>0</v>
      </c>
      <c r="BT164">
        <v>1</v>
      </c>
      <c r="BU164">
        <v>1</v>
      </c>
      <c r="BV164" s="41">
        <v>0.5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-1.6E-2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12</v>
      </c>
      <c r="DY164">
        <v>1</v>
      </c>
      <c r="DZ164">
        <v>11</v>
      </c>
      <c r="EA164">
        <v>1</v>
      </c>
      <c r="EB164">
        <v>8</v>
      </c>
      <c r="EC164">
        <v>0.09</v>
      </c>
      <c r="ED164">
        <v>0.52</v>
      </c>
      <c r="EE164">
        <v>0</v>
      </c>
      <c r="EF164">
        <v>0</v>
      </c>
      <c r="EG164" s="41">
        <v>0</v>
      </c>
      <c r="EH164" s="43">
        <v>1</v>
      </c>
      <c r="EI164" s="44">
        <v>1</v>
      </c>
      <c r="EJ164">
        <v>1</v>
      </c>
      <c r="EK164">
        <v>12</v>
      </c>
      <c r="EL164">
        <v>1</v>
      </c>
      <c r="EM164">
        <v>11</v>
      </c>
      <c r="EN164">
        <v>1</v>
      </c>
      <c r="EO164">
        <v>8</v>
      </c>
      <c r="EP164">
        <v>0</v>
      </c>
      <c r="EQ164">
        <v>0</v>
      </c>
      <c r="ER164">
        <v>1</v>
      </c>
      <c r="ES164">
        <v>5</v>
      </c>
      <c r="ET164">
        <v>0</v>
      </c>
      <c r="EU164">
        <v>2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 s="20">
        <v>-0.32</v>
      </c>
      <c r="FD164" s="26">
        <v>-0.32</v>
      </c>
      <c r="FE164">
        <v>0</v>
      </c>
      <c r="FF164">
        <v>0</v>
      </c>
      <c r="FG164">
        <v>0</v>
      </c>
      <c r="FH164">
        <v>0</v>
      </c>
      <c r="FL164" s="42">
        <v>0</v>
      </c>
      <c r="FM164" s="20">
        <v>0</v>
      </c>
      <c r="FN164" s="41">
        <v>0</v>
      </c>
      <c r="FO164" s="20">
        <v>0</v>
      </c>
      <c r="FP164" s="20">
        <v>-3.2000000000000002E-3</v>
      </c>
      <c r="FQ164" s="20">
        <v>93.41317365269461</v>
      </c>
      <c r="FV164" t="s">
        <v>711</v>
      </c>
      <c r="FW164" s="45">
        <v>650000</v>
      </c>
      <c r="FX164" s="45">
        <v>650000</v>
      </c>
      <c r="FY164">
        <v>4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7</v>
      </c>
      <c r="GF164">
        <v>35</v>
      </c>
      <c r="GG164">
        <v>0.1</v>
      </c>
      <c r="GH164">
        <v>0.1</v>
      </c>
      <c r="GI164">
        <v>0.2</v>
      </c>
      <c r="GJ164" s="42">
        <v>0</v>
      </c>
    </row>
    <row r="165" spans="1:192" x14ac:dyDescent="0.45">
      <c r="A165" s="40">
        <v>33139</v>
      </c>
      <c r="B165" t="s">
        <v>1838</v>
      </c>
      <c r="C165" t="s">
        <v>126</v>
      </c>
      <c r="D165" t="s">
        <v>91</v>
      </c>
      <c r="E165" t="s">
        <v>91</v>
      </c>
      <c r="F165">
        <v>70</v>
      </c>
      <c r="G165">
        <v>206</v>
      </c>
      <c r="H165">
        <v>2009</v>
      </c>
      <c r="I165">
        <v>5</v>
      </c>
      <c r="J165">
        <v>132</v>
      </c>
      <c r="K165" t="s">
        <v>92</v>
      </c>
      <c r="L165">
        <v>2011</v>
      </c>
      <c r="M165">
        <v>27</v>
      </c>
      <c r="N165">
        <v>7</v>
      </c>
      <c r="O165">
        <v>8475268</v>
      </c>
      <c r="P165" t="s">
        <v>1839</v>
      </c>
      <c r="Q165" t="s">
        <v>1840</v>
      </c>
      <c r="R165" t="s">
        <v>1841</v>
      </c>
      <c r="S165" t="s">
        <v>1828</v>
      </c>
      <c r="T165" t="s">
        <v>725</v>
      </c>
      <c r="U165" t="s">
        <v>135</v>
      </c>
      <c r="V165">
        <v>58</v>
      </c>
      <c r="W165">
        <v>5</v>
      </c>
      <c r="X165">
        <v>6</v>
      </c>
      <c r="Y165">
        <v>4</v>
      </c>
      <c r="Z165">
        <v>11</v>
      </c>
      <c r="AA165">
        <v>19</v>
      </c>
      <c r="AB165">
        <v>86</v>
      </c>
      <c r="AC165" s="26">
        <v>0.18965517241379309</v>
      </c>
      <c r="AD165" s="20">
        <v>-7.241935483870968</v>
      </c>
      <c r="AE165" s="20">
        <v>4.3090000000000002</v>
      </c>
      <c r="AF165">
        <v>-6</v>
      </c>
      <c r="AG165">
        <v>-4.4000000000000004</v>
      </c>
      <c r="AH165">
        <v>12</v>
      </c>
      <c r="AI165">
        <v>872</v>
      </c>
      <c r="AJ165">
        <v>37947</v>
      </c>
      <c r="AK165" s="20">
        <v>632.45000000000005</v>
      </c>
      <c r="AL165">
        <v>632.45000000000005</v>
      </c>
      <c r="AM165">
        <v>632</v>
      </c>
      <c r="AN165" s="26">
        <v>10.904310344827588</v>
      </c>
      <c r="AO165">
        <v>18.510000000000002</v>
      </c>
      <c r="AP165" s="41">
        <v>0.91666666666666663</v>
      </c>
      <c r="AQ165">
        <v>83</v>
      </c>
      <c r="AR165">
        <v>84</v>
      </c>
      <c r="AS165">
        <v>84</v>
      </c>
      <c r="AT165">
        <v>69</v>
      </c>
      <c r="AU165">
        <v>70</v>
      </c>
      <c r="AV165">
        <v>44</v>
      </c>
      <c r="AW165">
        <v>61</v>
      </c>
      <c r="AX165">
        <v>36</v>
      </c>
      <c r="AY165">
        <v>4</v>
      </c>
      <c r="AZ165">
        <v>6</v>
      </c>
      <c r="BA165" s="42">
        <v>10</v>
      </c>
      <c r="BB165">
        <v>5.41</v>
      </c>
      <c r="BC165">
        <v>23.159099999999999</v>
      </c>
      <c r="BD165" s="20">
        <v>124.7</v>
      </c>
      <c r="BE165" s="20">
        <v>207.7</v>
      </c>
      <c r="BF165" s="20">
        <v>19.704324452525888</v>
      </c>
      <c r="BG165">
        <v>119</v>
      </c>
      <c r="BH165">
        <v>171</v>
      </c>
      <c r="BI165">
        <v>220</v>
      </c>
      <c r="BJ165" s="41">
        <v>0.35103244837758113</v>
      </c>
      <c r="BK165">
        <v>123</v>
      </c>
      <c r="BL165">
        <v>123</v>
      </c>
      <c r="BM165">
        <v>65</v>
      </c>
      <c r="BN165" s="42">
        <v>58</v>
      </c>
      <c r="BO165">
        <v>26</v>
      </c>
      <c r="BP165">
        <v>2</v>
      </c>
      <c r="BQ165">
        <v>12</v>
      </c>
      <c r="BR165">
        <v>59</v>
      </c>
      <c r="BS165" s="41">
        <v>9.3799682034976156E-2</v>
      </c>
      <c r="BT165">
        <v>7</v>
      </c>
      <c r="BU165">
        <v>16</v>
      </c>
      <c r="BV165" s="41">
        <v>0.30434782608695654</v>
      </c>
      <c r="BW165">
        <v>2</v>
      </c>
      <c r="BX165">
        <v>3</v>
      </c>
      <c r="BY165">
        <v>3</v>
      </c>
      <c r="BZ165">
        <v>9</v>
      </c>
      <c r="CA165">
        <v>2</v>
      </c>
      <c r="CB165">
        <v>4</v>
      </c>
      <c r="CC165">
        <v>2</v>
      </c>
      <c r="CD165">
        <v>4</v>
      </c>
      <c r="CE165">
        <v>3</v>
      </c>
      <c r="CF165">
        <v>6</v>
      </c>
      <c r="CG165">
        <v>5</v>
      </c>
      <c r="CH165">
        <v>9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0</v>
      </c>
      <c r="CY165">
        <v>4</v>
      </c>
      <c r="CZ165">
        <v>21</v>
      </c>
      <c r="DA165">
        <v>11</v>
      </c>
      <c r="DB165">
        <v>3</v>
      </c>
      <c r="DC165">
        <v>2</v>
      </c>
      <c r="DD165">
        <v>3</v>
      </c>
      <c r="DE165">
        <v>3</v>
      </c>
      <c r="DF165">
        <v>1</v>
      </c>
      <c r="DG165">
        <v>21</v>
      </c>
      <c r="DH165">
        <v>6</v>
      </c>
      <c r="DI165">
        <v>4</v>
      </c>
      <c r="DJ165">
        <v>6</v>
      </c>
      <c r="DK165">
        <v>6</v>
      </c>
      <c r="DL165">
        <v>0</v>
      </c>
      <c r="DM165">
        <v>3</v>
      </c>
      <c r="DN165">
        <v>3</v>
      </c>
      <c r="DO165">
        <v>0</v>
      </c>
      <c r="DP165" s="42">
        <v>-2</v>
      </c>
      <c r="DQ165" s="20">
        <v>-2.1379999999999999</v>
      </c>
      <c r="DR165">
        <v>6</v>
      </c>
      <c r="DS165">
        <v>0</v>
      </c>
      <c r="DT165">
        <v>0</v>
      </c>
      <c r="DU165">
        <v>0</v>
      </c>
      <c r="DV165">
        <v>0</v>
      </c>
      <c r="DW165">
        <v>390</v>
      </c>
      <c r="DX165">
        <v>782</v>
      </c>
      <c r="DY165">
        <v>280</v>
      </c>
      <c r="DZ165">
        <v>570</v>
      </c>
      <c r="EA165">
        <v>193</v>
      </c>
      <c r="EB165">
        <v>395</v>
      </c>
      <c r="EC165">
        <v>15.52</v>
      </c>
      <c r="ED165">
        <v>33.1</v>
      </c>
      <c r="EE165">
        <v>12</v>
      </c>
      <c r="EF165">
        <v>29</v>
      </c>
      <c r="EG165" s="41">
        <v>6.2176165803108807E-2</v>
      </c>
      <c r="EH165" s="43">
        <v>0.92658227848101271</v>
      </c>
      <c r="EI165" s="44">
        <v>0.98875844428412152</v>
      </c>
      <c r="EJ165">
        <v>389</v>
      </c>
      <c r="EK165">
        <v>783</v>
      </c>
      <c r="EL165">
        <v>280</v>
      </c>
      <c r="EM165">
        <v>570</v>
      </c>
      <c r="EN165">
        <v>193</v>
      </c>
      <c r="EO165">
        <v>395</v>
      </c>
      <c r="EP165">
        <v>12</v>
      </c>
      <c r="EQ165">
        <v>29</v>
      </c>
      <c r="ER165">
        <v>192</v>
      </c>
      <c r="ES165">
        <v>341</v>
      </c>
      <c r="ET165">
        <v>77</v>
      </c>
      <c r="EU165">
        <v>130</v>
      </c>
      <c r="EV165">
        <v>7</v>
      </c>
      <c r="EW165">
        <v>12</v>
      </c>
      <c r="EX165">
        <v>39</v>
      </c>
      <c r="EY165">
        <v>39</v>
      </c>
      <c r="EZ165">
        <v>-0.1</v>
      </c>
      <c r="FA165">
        <v>0.5</v>
      </c>
      <c r="FB165">
        <v>0.4</v>
      </c>
      <c r="FC165" s="20">
        <v>3.04</v>
      </c>
      <c r="FD165" s="26">
        <v>5.2413793103448278E-2</v>
      </c>
      <c r="FE165">
        <v>0.62440000000000007</v>
      </c>
      <c r="FF165">
        <v>-0.87</v>
      </c>
      <c r="FG165">
        <v>-0.19</v>
      </c>
      <c r="FH165">
        <v>-1.06</v>
      </c>
      <c r="FL165" s="42">
        <v>194</v>
      </c>
      <c r="FM165" s="20">
        <v>22.5</v>
      </c>
      <c r="FN165" s="41">
        <v>2.82758621E-2</v>
      </c>
      <c r="FO165" s="20">
        <v>9.8000000000000007</v>
      </c>
      <c r="FP165" s="20">
        <v>10.5724</v>
      </c>
      <c r="FQ165" s="20">
        <v>111.18665507154715</v>
      </c>
      <c r="FR165">
        <v>4</v>
      </c>
      <c r="FS165" t="s">
        <v>189</v>
      </c>
      <c r="FT165">
        <v>195</v>
      </c>
      <c r="FV165" t="s">
        <v>711</v>
      </c>
      <c r="FW165" s="45">
        <v>750000</v>
      </c>
      <c r="FX165" s="45">
        <v>750000</v>
      </c>
      <c r="FY165">
        <v>306</v>
      </c>
      <c r="FZ165">
        <v>36</v>
      </c>
      <c r="GA165">
        <v>53</v>
      </c>
      <c r="GB165">
        <v>89</v>
      </c>
      <c r="GC165">
        <v>-20</v>
      </c>
      <c r="GD165">
        <v>58</v>
      </c>
      <c r="GE165">
        <v>366</v>
      </c>
      <c r="GF165">
        <v>3913</v>
      </c>
      <c r="GG165">
        <v>2.9</v>
      </c>
      <c r="GH165">
        <v>3.5</v>
      </c>
      <c r="GI165">
        <v>6.4</v>
      </c>
      <c r="GJ165" s="42">
        <v>9.8000000000000007</v>
      </c>
    </row>
    <row r="166" spans="1:192" x14ac:dyDescent="0.45">
      <c r="A166" s="40">
        <v>35859</v>
      </c>
      <c r="B166" t="s">
        <v>1842</v>
      </c>
      <c r="C166" t="s">
        <v>1843</v>
      </c>
      <c r="D166" t="s">
        <v>107</v>
      </c>
      <c r="E166" t="s">
        <v>107</v>
      </c>
      <c r="F166">
        <v>78</v>
      </c>
      <c r="G166">
        <v>220</v>
      </c>
      <c r="H166">
        <v>2016</v>
      </c>
      <c r="I166">
        <v>1</v>
      </c>
      <c r="J166">
        <v>11</v>
      </c>
      <c r="K166" t="s">
        <v>92</v>
      </c>
      <c r="L166">
        <v>2017</v>
      </c>
      <c r="M166">
        <v>19</v>
      </c>
      <c r="N166">
        <v>1</v>
      </c>
      <c r="O166">
        <v>8479366</v>
      </c>
      <c r="P166" t="s">
        <v>1844</v>
      </c>
      <c r="Q166" t="s">
        <v>1845</v>
      </c>
      <c r="R166" t="s">
        <v>843</v>
      </c>
      <c r="S166" t="s">
        <v>1494</v>
      </c>
      <c r="T166" t="s">
        <v>716</v>
      </c>
      <c r="U166" t="s">
        <v>110</v>
      </c>
      <c r="V166">
        <v>4</v>
      </c>
      <c r="W166">
        <v>0</v>
      </c>
      <c r="X166">
        <v>1</v>
      </c>
      <c r="Y166">
        <v>0</v>
      </c>
      <c r="Z166">
        <v>1</v>
      </c>
      <c r="AA166">
        <v>31</v>
      </c>
      <c r="AB166">
        <v>61</v>
      </c>
      <c r="AC166" s="26">
        <v>0.25</v>
      </c>
      <c r="AD166" s="20">
        <v>0</v>
      </c>
      <c r="AE166" s="20">
        <v>0.29399999999999998</v>
      </c>
      <c r="AF166">
        <v>0</v>
      </c>
      <c r="AG166">
        <v>0.1</v>
      </c>
      <c r="AH166">
        <v>0</v>
      </c>
      <c r="AI166">
        <v>43</v>
      </c>
      <c r="AJ166">
        <v>1951</v>
      </c>
      <c r="AK166" s="20">
        <v>32.516666666667</v>
      </c>
      <c r="AL166">
        <v>32.520000000000003</v>
      </c>
      <c r="AM166">
        <v>33</v>
      </c>
      <c r="AN166" s="26">
        <v>8.1291666666666664</v>
      </c>
      <c r="AO166">
        <v>13.81</v>
      </c>
      <c r="AP166" s="41">
        <v>0.5</v>
      </c>
      <c r="AQ166">
        <v>7</v>
      </c>
      <c r="AR166">
        <v>7</v>
      </c>
      <c r="AS166">
        <v>7</v>
      </c>
      <c r="AT166">
        <v>6</v>
      </c>
      <c r="AU166">
        <v>6</v>
      </c>
      <c r="AV166">
        <v>4</v>
      </c>
      <c r="AW166">
        <v>6</v>
      </c>
      <c r="AX166">
        <v>3</v>
      </c>
      <c r="AY166">
        <v>0</v>
      </c>
      <c r="AZ166">
        <v>0</v>
      </c>
      <c r="BA166" s="42">
        <v>0</v>
      </c>
      <c r="BB166">
        <v>0.61</v>
      </c>
      <c r="BC166">
        <v>21</v>
      </c>
      <c r="BD166" s="20">
        <v>0</v>
      </c>
      <c r="BE166" s="20">
        <v>7</v>
      </c>
      <c r="BF166" s="20">
        <v>12.915129151291511</v>
      </c>
      <c r="BG166">
        <v>15</v>
      </c>
      <c r="BH166">
        <v>12</v>
      </c>
      <c r="BI166">
        <v>6</v>
      </c>
      <c r="BJ166" s="41">
        <v>0.7142857142857143</v>
      </c>
      <c r="BK166">
        <v>1</v>
      </c>
      <c r="BL166">
        <v>1</v>
      </c>
      <c r="BM166">
        <v>2</v>
      </c>
      <c r="BN166" s="42">
        <v>-1</v>
      </c>
      <c r="BO166">
        <v>2</v>
      </c>
      <c r="BP166">
        <v>4</v>
      </c>
      <c r="BQ166">
        <v>2</v>
      </c>
      <c r="BR166">
        <v>1</v>
      </c>
      <c r="BS166" s="41">
        <v>0.05</v>
      </c>
      <c r="BT166">
        <v>4</v>
      </c>
      <c r="BU166">
        <v>8</v>
      </c>
      <c r="BV166" s="41">
        <v>0.33333333333333331</v>
      </c>
      <c r="BW166">
        <v>0</v>
      </c>
      <c r="BX166">
        <v>2</v>
      </c>
      <c r="BY166">
        <v>2</v>
      </c>
      <c r="BZ166">
        <v>1</v>
      </c>
      <c r="CA166">
        <v>2</v>
      </c>
      <c r="CB166">
        <v>5</v>
      </c>
      <c r="CC166">
        <v>2</v>
      </c>
      <c r="CD166">
        <v>1</v>
      </c>
      <c r="CE166">
        <v>1</v>
      </c>
      <c r="CF166">
        <v>4</v>
      </c>
      <c r="CG166">
        <v>4</v>
      </c>
      <c r="CH166">
        <v>6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2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 s="42">
        <v>0</v>
      </c>
      <c r="DQ166" s="20">
        <v>1.0999999999999999E-2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35</v>
      </c>
      <c r="DX166">
        <v>25</v>
      </c>
      <c r="DY166">
        <v>25</v>
      </c>
      <c r="DZ166">
        <v>19</v>
      </c>
      <c r="EA166">
        <v>19</v>
      </c>
      <c r="EB166">
        <v>18</v>
      </c>
      <c r="EC166">
        <v>2.16</v>
      </c>
      <c r="ED166">
        <v>1.26</v>
      </c>
      <c r="EE166">
        <v>2</v>
      </c>
      <c r="EF166">
        <v>2</v>
      </c>
      <c r="EG166" s="41">
        <v>0.10526315789473684</v>
      </c>
      <c r="EH166" s="43">
        <v>0.88888888888888884</v>
      </c>
      <c r="EI166" s="44">
        <v>0.99415204678362568</v>
      </c>
      <c r="EJ166">
        <v>35</v>
      </c>
      <c r="EK166">
        <v>25</v>
      </c>
      <c r="EL166">
        <v>25</v>
      </c>
      <c r="EM166">
        <v>19</v>
      </c>
      <c r="EN166">
        <v>19</v>
      </c>
      <c r="EO166">
        <v>18</v>
      </c>
      <c r="EP166">
        <v>2</v>
      </c>
      <c r="EQ166">
        <v>2</v>
      </c>
      <c r="ER166">
        <v>22</v>
      </c>
      <c r="ES166">
        <v>12</v>
      </c>
      <c r="ET166">
        <v>10</v>
      </c>
      <c r="EU166">
        <v>4</v>
      </c>
      <c r="EV166">
        <v>1</v>
      </c>
      <c r="EW166">
        <v>0</v>
      </c>
      <c r="EX166">
        <v>2</v>
      </c>
      <c r="EY166">
        <v>2</v>
      </c>
      <c r="EZ166">
        <v>0</v>
      </c>
      <c r="FA166">
        <v>0</v>
      </c>
      <c r="FB166">
        <v>0</v>
      </c>
      <c r="FC166" s="20">
        <v>0.76</v>
      </c>
      <c r="FD166" s="26">
        <v>0.19</v>
      </c>
      <c r="FE166">
        <v>3.6000000000000003E-3</v>
      </c>
      <c r="FF166">
        <v>0</v>
      </c>
      <c r="FG166">
        <v>0</v>
      </c>
      <c r="FH166">
        <v>0</v>
      </c>
      <c r="FL166" s="42">
        <v>2</v>
      </c>
      <c r="FM166" s="20">
        <v>0</v>
      </c>
      <c r="FN166" s="41">
        <v>0</v>
      </c>
      <c r="FO166" s="20">
        <v>1</v>
      </c>
      <c r="FP166" s="20">
        <v>1.0022</v>
      </c>
      <c r="FQ166" s="20">
        <v>110.70110701107011</v>
      </c>
      <c r="FV166" t="s">
        <v>751</v>
      </c>
      <c r="FW166" s="45">
        <v>925000</v>
      </c>
      <c r="FX166" s="45">
        <v>894166</v>
      </c>
      <c r="FY166">
        <v>4</v>
      </c>
      <c r="FZ166">
        <v>0</v>
      </c>
      <c r="GA166">
        <v>1</v>
      </c>
      <c r="GB166">
        <v>1</v>
      </c>
      <c r="GC166">
        <v>0</v>
      </c>
      <c r="GD166">
        <v>0</v>
      </c>
      <c r="GE166">
        <v>4</v>
      </c>
      <c r="GF166">
        <v>33</v>
      </c>
      <c r="GG166">
        <v>0</v>
      </c>
      <c r="GH166">
        <v>0</v>
      </c>
      <c r="GI166">
        <v>0</v>
      </c>
      <c r="GJ166" s="42">
        <v>1</v>
      </c>
    </row>
    <row r="167" spans="1:192" x14ac:dyDescent="0.45">
      <c r="A167" s="40">
        <v>34772</v>
      </c>
      <c r="B167" t="s">
        <v>1846</v>
      </c>
      <c r="D167" t="s">
        <v>223</v>
      </c>
      <c r="E167" t="s">
        <v>223</v>
      </c>
      <c r="F167">
        <v>72</v>
      </c>
      <c r="G167">
        <v>201</v>
      </c>
      <c r="H167">
        <v>2013</v>
      </c>
      <c r="I167">
        <v>6</v>
      </c>
      <c r="J167">
        <v>180</v>
      </c>
      <c r="K167" t="s">
        <v>92</v>
      </c>
      <c r="L167">
        <v>2016</v>
      </c>
      <c r="M167">
        <v>22</v>
      </c>
      <c r="N167">
        <v>2</v>
      </c>
      <c r="O167">
        <v>8477320</v>
      </c>
      <c r="P167" t="s">
        <v>1847</v>
      </c>
      <c r="Q167" t="s">
        <v>1848</v>
      </c>
      <c r="R167" t="s">
        <v>1849</v>
      </c>
      <c r="S167" t="s">
        <v>234</v>
      </c>
      <c r="T167" t="s">
        <v>725</v>
      </c>
      <c r="U167" t="s">
        <v>263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32</v>
      </c>
      <c r="AB167">
        <v>85</v>
      </c>
      <c r="AC167" s="26">
        <v>0</v>
      </c>
      <c r="AD167" s="20">
        <v>-0.10526315789473684</v>
      </c>
      <c r="AE167" s="20">
        <v>0</v>
      </c>
      <c r="AF167">
        <v>0</v>
      </c>
      <c r="AG167">
        <v>0</v>
      </c>
      <c r="AH167">
        <v>0</v>
      </c>
      <c r="AI167">
        <v>12</v>
      </c>
      <c r="AJ167">
        <v>623</v>
      </c>
      <c r="AK167" s="20">
        <v>10.383333333333001</v>
      </c>
      <c r="AL167">
        <v>10.38</v>
      </c>
      <c r="AM167">
        <v>10</v>
      </c>
      <c r="AN167" s="26">
        <v>10.383333333333333</v>
      </c>
      <c r="AO167">
        <v>17.3</v>
      </c>
      <c r="AP167" s="41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42">
        <v>0</v>
      </c>
      <c r="BB167">
        <v>0</v>
      </c>
      <c r="BC167">
        <v>0</v>
      </c>
      <c r="BD167" s="20">
        <v>0</v>
      </c>
      <c r="BE167" s="20">
        <v>0</v>
      </c>
      <c r="BF167" s="20">
        <v>0</v>
      </c>
      <c r="BG167">
        <v>1</v>
      </c>
      <c r="BH167">
        <v>5</v>
      </c>
      <c r="BI167">
        <v>3</v>
      </c>
      <c r="BJ167" s="41">
        <v>0.25</v>
      </c>
      <c r="BK167">
        <v>3</v>
      </c>
      <c r="BL167">
        <v>3</v>
      </c>
      <c r="BM167">
        <v>0</v>
      </c>
      <c r="BN167" s="42">
        <v>3</v>
      </c>
      <c r="BO167">
        <v>0</v>
      </c>
      <c r="BP167">
        <v>0</v>
      </c>
      <c r="BQ167">
        <v>0</v>
      </c>
      <c r="BR167">
        <v>0</v>
      </c>
      <c r="BS167" s="41">
        <v>0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 s="42">
        <v>0</v>
      </c>
      <c r="DQ167" s="20">
        <v>-1.0999999999999999E-2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</v>
      </c>
      <c r="DX167">
        <v>4</v>
      </c>
      <c r="DY167">
        <v>2</v>
      </c>
      <c r="DZ167">
        <v>2</v>
      </c>
      <c r="EA167">
        <v>1</v>
      </c>
      <c r="EB167">
        <v>2</v>
      </c>
      <c r="EC167">
        <v>7.0000000000000007E-2</v>
      </c>
      <c r="ED167">
        <v>0.09</v>
      </c>
      <c r="EE167">
        <v>0</v>
      </c>
      <c r="EF167">
        <v>0</v>
      </c>
      <c r="EG167" s="41">
        <v>0</v>
      </c>
      <c r="EH167" s="43">
        <v>1</v>
      </c>
      <c r="EI167" s="44">
        <v>1</v>
      </c>
      <c r="EJ167">
        <v>4</v>
      </c>
      <c r="EK167">
        <v>4</v>
      </c>
      <c r="EL167">
        <v>2</v>
      </c>
      <c r="EM167">
        <v>2</v>
      </c>
      <c r="EN167">
        <v>1</v>
      </c>
      <c r="EO167">
        <v>2</v>
      </c>
      <c r="EP167">
        <v>0</v>
      </c>
      <c r="EQ167">
        <v>0</v>
      </c>
      <c r="ER167">
        <v>2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2</v>
      </c>
      <c r="EY167">
        <v>0</v>
      </c>
      <c r="EZ167">
        <v>0</v>
      </c>
      <c r="FA167">
        <v>0</v>
      </c>
      <c r="FB167">
        <v>0</v>
      </c>
      <c r="FC167" s="20">
        <v>0</v>
      </c>
      <c r="FD167" s="26">
        <v>0</v>
      </c>
      <c r="FE167">
        <v>0</v>
      </c>
      <c r="FF167">
        <v>0</v>
      </c>
      <c r="FG167">
        <v>0</v>
      </c>
      <c r="FH167">
        <v>0</v>
      </c>
      <c r="FL167" s="42">
        <v>3</v>
      </c>
      <c r="FM167" s="20">
        <v>0</v>
      </c>
      <c r="FN167" s="41">
        <v>0</v>
      </c>
      <c r="FO167" s="20">
        <v>0</v>
      </c>
      <c r="FP167" s="20">
        <v>-2.1999999999999997E-3</v>
      </c>
      <c r="FQ167" s="20">
        <v>46.242774566473983</v>
      </c>
      <c r="FV167" t="s">
        <v>751</v>
      </c>
      <c r="FW167" s="45">
        <v>867500</v>
      </c>
      <c r="FX167" s="45">
        <v>784167</v>
      </c>
      <c r="FY167">
        <v>20</v>
      </c>
      <c r="FZ167">
        <v>1</v>
      </c>
      <c r="GA167">
        <v>1</v>
      </c>
      <c r="GB167">
        <v>2</v>
      </c>
      <c r="GC167">
        <v>-2</v>
      </c>
      <c r="GD167">
        <v>7</v>
      </c>
      <c r="GE167">
        <v>26</v>
      </c>
      <c r="GF167">
        <v>177</v>
      </c>
      <c r="GG167">
        <v>-0.2</v>
      </c>
      <c r="GH167">
        <v>0.1</v>
      </c>
      <c r="GI167">
        <v>0</v>
      </c>
      <c r="GJ167" s="42">
        <v>0</v>
      </c>
    </row>
    <row r="168" spans="1:192" x14ac:dyDescent="0.45">
      <c r="A168" s="40">
        <v>35868</v>
      </c>
      <c r="B168" t="s">
        <v>1170</v>
      </c>
      <c r="C168" t="s">
        <v>475</v>
      </c>
      <c r="D168" t="s">
        <v>91</v>
      </c>
      <c r="E168" t="s">
        <v>91</v>
      </c>
      <c r="F168">
        <v>71</v>
      </c>
      <c r="G168">
        <v>191</v>
      </c>
      <c r="H168">
        <v>2016</v>
      </c>
      <c r="I168">
        <v>1</v>
      </c>
      <c r="J168">
        <v>10</v>
      </c>
      <c r="K168" t="s">
        <v>92</v>
      </c>
      <c r="L168">
        <v>2016</v>
      </c>
      <c r="M168">
        <v>19</v>
      </c>
      <c r="N168">
        <v>2</v>
      </c>
      <c r="O168">
        <v>8479370</v>
      </c>
      <c r="P168" t="s">
        <v>1850</v>
      </c>
      <c r="Q168" t="s">
        <v>1851</v>
      </c>
      <c r="R168" t="s">
        <v>1852</v>
      </c>
      <c r="S168" t="s">
        <v>1853</v>
      </c>
      <c r="T168" t="s">
        <v>716</v>
      </c>
      <c r="U168" t="s">
        <v>135</v>
      </c>
      <c r="V168">
        <v>65</v>
      </c>
      <c r="W168">
        <v>12</v>
      </c>
      <c r="X168">
        <v>10</v>
      </c>
      <c r="Y168">
        <v>6</v>
      </c>
      <c r="Z168">
        <v>22</v>
      </c>
      <c r="AA168">
        <v>12</v>
      </c>
      <c r="AB168">
        <v>75</v>
      </c>
      <c r="AC168" s="26">
        <v>0.33846153846153848</v>
      </c>
      <c r="AD168" s="20">
        <v>11.166666666666666</v>
      </c>
      <c r="AE168" s="20">
        <v>9.0139999999999993</v>
      </c>
      <c r="AF168">
        <v>-10</v>
      </c>
      <c r="AG168">
        <v>-4.7</v>
      </c>
      <c r="AH168">
        <v>26</v>
      </c>
      <c r="AI168">
        <v>1177</v>
      </c>
      <c r="AJ168">
        <v>57072</v>
      </c>
      <c r="AK168" s="20">
        <v>951.2</v>
      </c>
      <c r="AL168">
        <v>951.2</v>
      </c>
      <c r="AM168">
        <v>951</v>
      </c>
      <c r="AN168" s="26">
        <v>14.633846153846154</v>
      </c>
      <c r="AO168">
        <v>24.68</v>
      </c>
      <c r="AP168" s="41">
        <v>0.47826086956521741</v>
      </c>
      <c r="AQ168">
        <v>194</v>
      </c>
      <c r="AR168">
        <v>194</v>
      </c>
      <c r="AS168">
        <v>194</v>
      </c>
      <c r="AT168">
        <v>143</v>
      </c>
      <c r="AU168">
        <v>143</v>
      </c>
      <c r="AV168">
        <v>113</v>
      </c>
      <c r="AW168">
        <v>123</v>
      </c>
      <c r="AX168">
        <v>57</v>
      </c>
      <c r="AY168">
        <v>8</v>
      </c>
      <c r="AZ168">
        <v>14</v>
      </c>
      <c r="BA168" s="42">
        <v>22</v>
      </c>
      <c r="BB168">
        <v>10.07</v>
      </c>
      <c r="BC168">
        <v>27.256599999999999</v>
      </c>
      <c r="BD168" s="20">
        <v>125.8</v>
      </c>
      <c r="BE168" s="20">
        <v>319.8</v>
      </c>
      <c r="BF168" s="20">
        <v>20.172413793103448</v>
      </c>
      <c r="BG168">
        <v>353</v>
      </c>
      <c r="BH168">
        <v>274</v>
      </c>
      <c r="BI168">
        <v>238</v>
      </c>
      <c r="BJ168" s="41">
        <v>0.59729272419627755</v>
      </c>
      <c r="BK168">
        <v>33</v>
      </c>
      <c r="BL168">
        <v>33</v>
      </c>
      <c r="BM168">
        <v>95</v>
      </c>
      <c r="BN168" s="42">
        <v>-62</v>
      </c>
      <c r="BO168">
        <v>30</v>
      </c>
      <c r="BP168">
        <v>10</v>
      </c>
      <c r="BQ168">
        <v>22</v>
      </c>
      <c r="BR168">
        <v>26</v>
      </c>
      <c r="BS168" s="41">
        <v>4.0247678018575851E-2</v>
      </c>
      <c r="BT168">
        <v>84</v>
      </c>
      <c r="BU168">
        <v>145</v>
      </c>
      <c r="BV168" s="41">
        <v>0.36681222707423583</v>
      </c>
      <c r="BW168">
        <v>36</v>
      </c>
      <c r="BX168">
        <v>53</v>
      </c>
      <c r="BY168">
        <v>22</v>
      </c>
      <c r="BZ168">
        <v>42</v>
      </c>
      <c r="CA168">
        <v>26</v>
      </c>
      <c r="CB168">
        <v>50</v>
      </c>
      <c r="CC168">
        <v>20</v>
      </c>
      <c r="CD168">
        <v>35</v>
      </c>
      <c r="CE168">
        <v>34</v>
      </c>
      <c r="CF168">
        <v>56</v>
      </c>
      <c r="CG168">
        <v>48</v>
      </c>
      <c r="CH168">
        <v>97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3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6</v>
      </c>
      <c r="CW168">
        <v>0</v>
      </c>
      <c r="CX168">
        <v>0</v>
      </c>
      <c r="CY168">
        <v>2</v>
      </c>
      <c r="CZ168">
        <v>28</v>
      </c>
      <c r="DA168">
        <v>15</v>
      </c>
      <c r="DB168">
        <v>2</v>
      </c>
      <c r="DC168">
        <v>8</v>
      </c>
      <c r="DD168">
        <v>11</v>
      </c>
      <c r="DE168">
        <v>7</v>
      </c>
      <c r="DF168">
        <v>3</v>
      </c>
      <c r="DG168">
        <v>67</v>
      </c>
      <c r="DH168">
        <v>12</v>
      </c>
      <c r="DI168">
        <v>20</v>
      </c>
      <c r="DJ168">
        <v>13</v>
      </c>
      <c r="DK168">
        <v>13</v>
      </c>
      <c r="DL168">
        <v>0</v>
      </c>
      <c r="DM168">
        <v>21</v>
      </c>
      <c r="DN168">
        <v>21</v>
      </c>
      <c r="DO168">
        <v>0</v>
      </c>
      <c r="DP168" s="42">
        <v>8</v>
      </c>
      <c r="DQ168" s="20">
        <v>6.7539999999999996</v>
      </c>
      <c r="DR168">
        <v>12</v>
      </c>
      <c r="DS168">
        <v>0</v>
      </c>
      <c r="DT168">
        <v>0</v>
      </c>
      <c r="DU168">
        <v>0</v>
      </c>
      <c r="DV168">
        <v>0</v>
      </c>
      <c r="DW168">
        <v>914</v>
      </c>
      <c r="DX168">
        <v>848</v>
      </c>
      <c r="DY168">
        <v>664</v>
      </c>
      <c r="DZ168">
        <v>620</v>
      </c>
      <c r="EA168">
        <v>498</v>
      </c>
      <c r="EB168">
        <v>452</v>
      </c>
      <c r="EC168">
        <v>40.229999999999997</v>
      </c>
      <c r="ED168">
        <v>35.69</v>
      </c>
      <c r="EE168">
        <v>46</v>
      </c>
      <c r="EF168">
        <v>35</v>
      </c>
      <c r="EG168" s="41">
        <v>9.2369477911646583E-2</v>
      </c>
      <c r="EH168" s="43">
        <v>0.92256637168141598</v>
      </c>
      <c r="EI168" s="44">
        <v>1.0149358495930625</v>
      </c>
      <c r="EJ168">
        <v>914</v>
      </c>
      <c r="EK168">
        <v>845</v>
      </c>
      <c r="EL168">
        <v>663</v>
      </c>
      <c r="EM168">
        <v>619</v>
      </c>
      <c r="EN168">
        <v>497</v>
      </c>
      <c r="EO168">
        <v>452</v>
      </c>
      <c r="EP168">
        <v>47</v>
      </c>
      <c r="EQ168">
        <v>35</v>
      </c>
      <c r="ER168">
        <v>465</v>
      </c>
      <c r="ES168">
        <v>388</v>
      </c>
      <c r="ET168">
        <v>157</v>
      </c>
      <c r="EU168">
        <v>139</v>
      </c>
      <c r="EV168">
        <v>18</v>
      </c>
      <c r="EW168">
        <v>20</v>
      </c>
      <c r="EX168">
        <v>64</v>
      </c>
      <c r="EY168">
        <v>73</v>
      </c>
      <c r="EZ168">
        <v>0.9</v>
      </c>
      <c r="FA168">
        <v>0.8</v>
      </c>
      <c r="FB168">
        <v>1.6</v>
      </c>
      <c r="FC168" s="20">
        <v>18.77</v>
      </c>
      <c r="FD168" s="26">
        <v>0.28876923076923078</v>
      </c>
      <c r="FE168">
        <v>1.7103000000000002</v>
      </c>
      <c r="FF168">
        <v>0.25</v>
      </c>
      <c r="FG168">
        <v>0.06</v>
      </c>
      <c r="FH168">
        <v>0.31</v>
      </c>
      <c r="FL168" s="42">
        <v>85</v>
      </c>
      <c r="FM168" s="20">
        <v>4.583333333333333</v>
      </c>
      <c r="FN168" s="41">
        <v>6.2298195600000002E-2</v>
      </c>
      <c r="FO168" s="20">
        <v>19.399999999999999</v>
      </c>
      <c r="FP168" s="20">
        <v>23.3508</v>
      </c>
      <c r="FQ168" s="20">
        <v>111.14381833473506</v>
      </c>
      <c r="FR168">
        <v>12</v>
      </c>
      <c r="FS168" t="s">
        <v>439</v>
      </c>
      <c r="FT168">
        <v>358</v>
      </c>
      <c r="FV168" t="s">
        <v>751</v>
      </c>
      <c r="FW168" s="45">
        <v>900000</v>
      </c>
      <c r="FX168" s="45">
        <v>885833</v>
      </c>
      <c r="FY168">
        <v>71</v>
      </c>
      <c r="FZ168">
        <v>13</v>
      </c>
      <c r="GA168">
        <v>10</v>
      </c>
      <c r="GB168">
        <v>23</v>
      </c>
      <c r="GC168">
        <v>-15</v>
      </c>
      <c r="GD168">
        <v>26</v>
      </c>
      <c r="GE168">
        <v>122</v>
      </c>
      <c r="GF168">
        <v>1045</v>
      </c>
      <c r="GG168">
        <v>0.8</v>
      </c>
      <c r="GH168">
        <v>0.7</v>
      </c>
      <c r="GI168">
        <v>1.5</v>
      </c>
      <c r="GJ168" s="42">
        <v>19.399999999999999</v>
      </c>
    </row>
    <row r="169" spans="1:192" x14ac:dyDescent="0.45">
      <c r="A169" s="40">
        <v>35940</v>
      </c>
      <c r="B169" t="s">
        <v>1854</v>
      </c>
      <c r="D169" t="s">
        <v>120</v>
      </c>
      <c r="E169" t="s">
        <v>120</v>
      </c>
      <c r="F169">
        <v>73</v>
      </c>
      <c r="G169">
        <v>188</v>
      </c>
      <c r="H169">
        <v>2016</v>
      </c>
      <c r="I169">
        <v>2</v>
      </c>
      <c r="J169">
        <v>43</v>
      </c>
      <c r="K169" t="s">
        <v>92</v>
      </c>
      <c r="L169">
        <v>2017</v>
      </c>
      <c r="M169">
        <v>19</v>
      </c>
      <c r="N169">
        <v>1</v>
      </c>
      <c r="O169">
        <v>8479511</v>
      </c>
      <c r="P169" t="s">
        <v>1855</v>
      </c>
      <c r="Q169" t="s">
        <v>1856</v>
      </c>
      <c r="R169" t="s">
        <v>1857</v>
      </c>
      <c r="S169" t="s">
        <v>1858</v>
      </c>
      <c r="T169" t="s">
        <v>716</v>
      </c>
      <c r="U169" t="s">
        <v>343</v>
      </c>
      <c r="V169">
        <v>4</v>
      </c>
      <c r="W169">
        <v>0</v>
      </c>
      <c r="X169">
        <v>0</v>
      </c>
      <c r="Y169">
        <v>0</v>
      </c>
      <c r="Z169">
        <v>0</v>
      </c>
      <c r="AA169">
        <v>29</v>
      </c>
      <c r="AB169">
        <v>65</v>
      </c>
      <c r="AC169" s="26">
        <v>0</v>
      </c>
      <c r="AD169" s="20">
        <v>0</v>
      </c>
      <c r="AE169" s="20">
        <v>0</v>
      </c>
      <c r="AF169">
        <v>-3</v>
      </c>
      <c r="AG169">
        <v>0.9</v>
      </c>
      <c r="AH169">
        <v>0</v>
      </c>
      <c r="AI169">
        <v>64</v>
      </c>
      <c r="AJ169">
        <v>2655</v>
      </c>
      <c r="AK169" s="20">
        <v>44.25</v>
      </c>
      <c r="AL169">
        <v>44.25</v>
      </c>
      <c r="AM169">
        <v>44</v>
      </c>
      <c r="AN169" s="26">
        <v>11.0625</v>
      </c>
      <c r="AO169">
        <v>18.14</v>
      </c>
      <c r="AP169" s="41">
        <v>0</v>
      </c>
      <c r="AQ169">
        <v>10</v>
      </c>
      <c r="AR169">
        <v>10</v>
      </c>
      <c r="AS169">
        <v>10</v>
      </c>
      <c r="AT169">
        <v>8</v>
      </c>
      <c r="AU169">
        <v>8</v>
      </c>
      <c r="AV169">
        <v>6</v>
      </c>
      <c r="AW169">
        <v>8</v>
      </c>
      <c r="AX169">
        <v>4</v>
      </c>
      <c r="AY169">
        <v>0</v>
      </c>
      <c r="AZ169">
        <v>1</v>
      </c>
      <c r="BA169" s="42">
        <v>1</v>
      </c>
      <c r="BB169">
        <v>0.60000000000000009</v>
      </c>
      <c r="BC169">
        <v>29.166699999999999</v>
      </c>
      <c r="BD169" s="20">
        <v>0</v>
      </c>
      <c r="BE169" s="20">
        <v>10</v>
      </c>
      <c r="BF169" s="20">
        <v>13.559322033898304</v>
      </c>
      <c r="BG169">
        <v>18</v>
      </c>
      <c r="BH169">
        <v>17</v>
      </c>
      <c r="BI169">
        <v>11</v>
      </c>
      <c r="BJ169" s="41">
        <v>0.62068965517241381</v>
      </c>
      <c r="BK169">
        <v>1</v>
      </c>
      <c r="BL169">
        <v>1</v>
      </c>
      <c r="BM169">
        <v>11</v>
      </c>
      <c r="BN169" s="42">
        <v>-10</v>
      </c>
      <c r="BO169">
        <v>2</v>
      </c>
      <c r="BP169">
        <v>2</v>
      </c>
      <c r="BQ169">
        <v>3</v>
      </c>
      <c r="BR169">
        <v>1</v>
      </c>
      <c r="BS169" s="41">
        <v>4.7619047619047616E-2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3</v>
      </c>
      <c r="DE169">
        <v>0</v>
      </c>
      <c r="DF169">
        <v>0</v>
      </c>
      <c r="DG169">
        <v>2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0</v>
      </c>
      <c r="DP169" s="42">
        <v>1</v>
      </c>
      <c r="DQ169" s="20">
        <v>0.95300000000000007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58</v>
      </c>
      <c r="DX169">
        <v>26</v>
      </c>
      <c r="DY169">
        <v>48</v>
      </c>
      <c r="DZ169">
        <v>20</v>
      </c>
      <c r="EA169">
        <v>31</v>
      </c>
      <c r="EB169">
        <v>12</v>
      </c>
      <c r="EC169">
        <v>2.4300000000000002</v>
      </c>
      <c r="ED169">
        <v>1.1000000000000001</v>
      </c>
      <c r="EE169">
        <v>0</v>
      </c>
      <c r="EF169">
        <v>3</v>
      </c>
      <c r="EG169" s="41">
        <v>0</v>
      </c>
      <c r="EH169" s="43">
        <v>0.75</v>
      </c>
      <c r="EI169" s="44">
        <v>0.75</v>
      </c>
      <c r="EJ169">
        <v>58</v>
      </c>
      <c r="EK169">
        <v>26</v>
      </c>
      <c r="EL169">
        <v>48</v>
      </c>
      <c r="EM169">
        <v>20</v>
      </c>
      <c r="EN169">
        <v>31</v>
      </c>
      <c r="EO169">
        <v>12</v>
      </c>
      <c r="EP169">
        <v>0</v>
      </c>
      <c r="EQ169">
        <v>3</v>
      </c>
      <c r="ER169">
        <v>29</v>
      </c>
      <c r="ES169">
        <v>10</v>
      </c>
      <c r="ET169">
        <v>12</v>
      </c>
      <c r="EU169">
        <v>3</v>
      </c>
      <c r="EV169">
        <v>0</v>
      </c>
      <c r="EW169">
        <v>1</v>
      </c>
      <c r="EX169">
        <v>0</v>
      </c>
      <c r="EY169">
        <v>6</v>
      </c>
      <c r="EZ169">
        <v>-0.1</v>
      </c>
      <c r="FA169">
        <v>-0.1</v>
      </c>
      <c r="FB169">
        <v>-0.2</v>
      </c>
      <c r="FC169" s="20">
        <v>1.8</v>
      </c>
      <c r="FD169" s="26">
        <v>0.45</v>
      </c>
      <c r="FE169">
        <v>2.1000000000000003E-3</v>
      </c>
      <c r="FF169">
        <v>0</v>
      </c>
      <c r="FG169">
        <v>0</v>
      </c>
      <c r="FH169">
        <v>0</v>
      </c>
      <c r="FL169" s="42">
        <v>2</v>
      </c>
      <c r="FM169" s="20">
        <v>0</v>
      </c>
      <c r="FN169" s="41">
        <v>0</v>
      </c>
      <c r="FO169" s="20">
        <v>0</v>
      </c>
      <c r="FP169" s="20">
        <v>0.19060000000000002</v>
      </c>
      <c r="FQ169" s="20">
        <v>113.89830508474577</v>
      </c>
      <c r="FV169" t="s">
        <v>751</v>
      </c>
      <c r="FW169" s="45">
        <v>792500</v>
      </c>
      <c r="FX169" s="45">
        <v>842500</v>
      </c>
      <c r="FY169">
        <v>4</v>
      </c>
      <c r="FZ169">
        <v>0</v>
      </c>
      <c r="GA169">
        <v>0</v>
      </c>
      <c r="GB169">
        <v>0</v>
      </c>
      <c r="GC169">
        <v>-3</v>
      </c>
      <c r="GD169">
        <v>0</v>
      </c>
      <c r="GE169">
        <v>6</v>
      </c>
      <c r="GF169">
        <v>44</v>
      </c>
      <c r="GG169">
        <v>-0.1</v>
      </c>
      <c r="GH169">
        <v>-0.1</v>
      </c>
      <c r="GI169">
        <v>-0.2</v>
      </c>
      <c r="GJ169" s="42">
        <v>0</v>
      </c>
    </row>
    <row r="170" spans="1:192" x14ac:dyDescent="0.45">
      <c r="A170" s="40">
        <v>33309</v>
      </c>
      <c r="B170" t="s">
        <v>857</v>
      </c>
      <c r="C170" t="s">
        <v>208</v>
      </c>
      <c r="D170" t="s">
        <v>91</v>
      </c>
      <c r="E170" t="s">
        <v>91</v>
      </c>
      <c r="F170">
        <v>73</v>
      </c>
      <c r="G170">
        <v>202</v>
      </c>
      <c r="H170">
        <v>2009</v>
      </c>
      <c r="I170">
        <v>4</v>
      </c>
      <c r="J170">
        <v>119</v>
      </c>
      <c r="K170" t="s">
        <v>202</v>
      </c>
      <c r="L170">
        <v>2015</v>
      </c>
      <c r="M170">
        <v>26</v>
      </c>
      <c r="N170">
        <v>3</v>
      </c>
      <c r="O170">
        <v>8475278</v>
      </c>
      <c r="P170" t="s">
        <v>1859</v>
      </c>
      <c r="Q170" t="s">
        <v>1860</v>
      </c>
      <c r="R170" t="s">
        <v>1861</v>
      </c>
      <c r="S170" t="s">
        <v>1862</v>
      </c>
      <c r="T170" t="s">
        <v>716</v>
      </c>
      <c r="U170" t="s">
        <v>178</v>
      </c>
      <c r="V170">
        <v>48</v>
      </c>
      <c r="W170">
        <v>3</v>
      </c>
      <c r="X170">
        <v>8</v>
      </c>
      <c r="Y170">
        <v>8</v>
      </c>
      <c r="Z170">
        <v>11</v>
      </c>
      <c r="AA170">
        <v>19</v>
      </c>
      <c r="AB170">
        <v>43</v>
      </c>
      <c r="AC170" s="26">
        <v>0.22916666666666666</v>
      </c>
      <c r="AD170" s="20">
        <v>7.129032258064516</v>
      </c>
      <c r="AE170" s="20">
        <v>4.0170000000000003</v>
      </c>
      <c r="AF170">
        <v>0</v>
      </c>
      <c r="AG170">
        <v>-1.4</v>
      </c>
      <c r="AH170">
        <v>26</v>
      </c>
      <c r="AI170">
        <v>770</v>
      </c>
      <c r="AJ170">
        <v>33349</v>
      </c>
      <c r="AK170" s="20">
        <v>555.81666666667002</v>
      </c>
      <c r="AL170">
        <v>555.82000000000005</v>
      </c>
      <c r="AM170">
        <v>556</v>
      </c>
      <c r="AN170" s="26">
        <v>11.57951388888889</v>
      </c>
      <c r="AO170">
        <v>19.579999999999998</v>
      </c>
      <c r="AP170" s="41">
        <v>0.73333333333333328</v>
      </c>
      <c r="AQ170">
        <v>96</v>
      </c>
      <c r="AR170">
        <v>96</v>
      </c>
      <c r="AS170">
        <v>96</v>
      </c>
      <c r="AT170">
        <v>67</v>
      </c>
      <c r="AU170">
        <v>67</v>
      </c>
      <c r="AV170">
        <v>49</v>
      </c>
      <c r="AW170">
        <v>50</v>
      </c>
      <c r="AX170">
        <v>23</v>
      </c>
      <c r="AY170">
        <v>1</v>
      </c>
      <c r="AZ170">
        <v>6</v>
      </c>
      <c r="BA170" s="42">
        <v>7</v>
      </c>
      <c r="BB170">
        <v>5.54</v>
      </c>
      <c r="BC170">
        <v>31.7347</v>
      </c>
      <c r="BD170" s="20">
        <v>204</v>
      </c>
      <c r="BE170" s="20">
        <v>300</v>
      </c>
      <c r="BF170" s="20">
        <v>32.384584937569713</v>
      </c>
      <c r="BG170">
        <v>116</v>
      </c>
      <c r="BH170">
        <v>154</v>
      </c>
      <c r="BI170">
        <v>170</v>
      </c>
      <c r="BJ170" s="41">
        <v>0.40559440559440557</v>
      </c>
      <c r="BK170">
        <v>54</v>
      </c>
      <c r="BL170">
        <v>54</v>
      </c>
      <c r="BM170">
        <v>58</v>
      </c>
      <c r="BN170" s="42">
        <v>-4</v>
      </c>
      <c r="BO170">
        <v>18</v>
      </c>
      <c r="BP170">
        <v>11</v>
      </c>
      <c r="BQ170">
        <v>19</v>
      </c>
      <c r="BR170">
        <v>42</v>
      </c>
      <c r="BS170" s="41">
        <v>9.1703056768558958E-2</v>
      </c>
      <c r="BT170">
        <v>156</v>
      </c>
      <c r="BU170">
        <v>196</v>
      </c>
      <c r="BV170" s="41">
        <v>0.44318181818181818</v>
      </c>
      <c r="BW170">
        <v>53</v>
      </c>
      <c r="BX170">
        <v>92</v>
      </c>
      <c r="BY170">
        <v>62</v>
      </c>
      <c r="BZ170">
        <v>57</v>
      </c>
      <c r="CA170">
        <v>41</v>
      </c>
      <c r="CB170">
        <v>47</v>
      </c>
      <c r="CC170">
        <v>47</v>
      </c>
      <c r="CD170">
        <v>47</v>
      </c>
      <c r="CE170">
        <v>70</v>
      </c>
      <c r="CF170">
        <v>68</v>
      </c>
      <c r="CG170">
        <v>85</v>
      </c>
      <c r="CH170">
        <v>128</v>
      </c>
      <c r="CI170">
        <v>0</v>
      </c>
      <c r="CJ170">
        <v>0</v>
      </c>
      <c r="CK170">
        <v>2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17</v>
      </c>
      <c r="DA170">
        <v>5</v>
      </c>
      <c r="DB170">
        <v>3</v>
      </c>
      <c r="DC170">
        <v>3</v>
      </c>
      <c r="DD170">
        <v>5</v>
      </c>
      <c r="DE170">
        <v>6</v>
      </c>
      <c r="DF170">
        <v>1</v>
      </c>
      <c r="DG170">
        <v>26</v>
      </c>
      <c r="DH170">
        <v>13</v>
      </c>
      <c r="DI170">
        <v>7</v>
      </c>
      <c r="DJ170">
        <v>13</v>
      </c>
      <c r="DK170">
        <v>13</v>
      </c>
      <c r="DL170">
        <v>0</v>
      </c>
      <c r="DM170">
        <v>7</v>
      </c>
      <c r="DN170">
        <v>7</v>
      </c>
      <c r="DO170">
        <v>0</v>
      </c>
      <c r="DP170" s="42">
        <v>-6</v>
      </c>
      <c r="DQ170" s="20">
        <v>-6.8170000000000002</v>
      </c>
      <c r="DR170">
        <v>13</v>
      </c>
      <c r="DS170">
        <v>0</v>
      </c>
      <c r="DT170">
        <v>0</v>
      </c>
      <c r="DU170">
        <v>0</v>
      </c>
      <c r="DV170">
        <v>0</v>
      </c>
      <c r="DW170">
        <v>429</v>
      </c>
      <c r="DX170">
        <v>621</v>
      </c>
      <c r="DY170">
        <v>309</v>
      </c>
      <c r="DZ170">
        <v>416</v>
      </c>
      <c r="EA170">
        <v>218</v>
      </c>
      <c r="EB170">
        <v>299</v>
      </c>
      <c r="EC170">
        <v>17.45</v>
      </c>
      <c r="ED170">
        <v>22.74</v>
      </c>
      <c r="EE170">
        <v>15</v>
      </c>
      <c r="EF170">
        <v>25</v>
      </c>
      <c r="EG170" s="41">
        <v>6.8807339449541288E-2</v>
      </c>
      <c r="EH170" s="43">
        <v>0.91638795986622079</v>
      </c>
      <c r="EI170" s="44">
        <v>0.98519529931576211</v>
      </c>
      <c r="EJ170">
        <v>427</v>
      </c>
      <c r="EK170">
        <v>618</v>
      </c>
      <c r="EL170">
        <v>307</v>
      </c>
      <c r="EM170">
        <v>414</v>
      </c>
      <c r="EN170">
        <v>217</v>
      </c>
      <c r="EO170">
        <v>297</v>
      </c>
      <c r="EP170">
        <v>15</v>
      </c>
      <c r="EQ170">
        <v>25</v>
      </c>
      <c r="ER170">
        <v>181</v>
      </c>
      <c r="ES170">
        <v>252</v>
      </c>
      <c r="ET170">
        <v>81</v>
      </c>
      <c r="EU170">
        <v>99</v>
      </c>
      <c r="EV170">
        <v>10</v>
      </c>
      <c r="EW170">
        <v>17</v>
      </c>
      <c r="EX170">
        <v>36</v>
      </c>
      <c r="EY170">
        <v>36</v>
      </c>
      <c r="EZ170">
        <v>-0.1</v>
      </c>
      <c r="FA170">
        <v>0.7</v>
      </c>
      <c r="FB170">
        <v>0.60000000000000009</v>
      </c>
      <c r="FC170" s="20">
        <v>8.5299999999999994</v>
      </c>
      <c r="FD170" s="26">
        <v>0.17770833333333333</v>
      </c>
      <c r="FE170">
        <v>0.89560000000000006</v>
      </c>
      <c r="FF170">
        <v>-0.1</v>
      </c>
      <c r="FG170">
        <v>0.23</v>
      </c>
      <c r="FH170">
        <v>0.14000000000000001</v>
      </c>
      <c r="FL170" s="42">
        <v>122</v>
      </c>
      <c r="FM170" s="20">
        <v>5.615384615384615</v>
      </c>
      <c r="FN170" s="41">
        <v>2.5122549000000001E-2</v>
      </c>
      <c r="FO170" s="20">
        <v>8.4</v>
      </c>
      <c r="FP170" s="20">
        <v>9.6365999999999996</v>
      </c>
      <c r="FQ170" s="20">
        <v>113.34604728149399</v>
      </c>
      <c r="FR170">
        <v>4</v>
      </c>
      <c r="FS170" t="s">
        <v>455</v>
      </c>
      <c r="FT170">
        <v>195</v>
      </c>
      <c r="FV170" t="s">
        <v>711</v>
      </c>
      <c r="FW170" s="45">
        <v>650000</v>
      </c>
      <c r="FX170" s="45">
        <v>650000</v>
      </c>
      <c r="FY170">
        <v>110</v>
      </c>
      <c r="FZ170">
        <v>5</v>
      </c>
      <c r="GA170">
        <v>11</v>
      </c>
      <c r="GB170">
        <v>16</v>
      </c>
      <c r="GC170">
        <v>-14</v>
      </c>
      <c r="GD170">
        <v>47</v>
      </c>
      <c r="GE170">
        <v>119</v>
      </c>
      <c r="GF170">
        <v>1326</v>
      </c>
      <c r="GG170">
        <v>-1.5</v>
      </c>
      <c r="GH170">
        <v>1</v>
      </c>
      <c r="GI170">
        <v>-0.4</v>
      </c>
      <c r="GJ170" s="42">
        <v>8.4</v>
      </c>
    </row>
    <row r="171" spans="1:192" x14ac:dyDescent="0.45">
      <c r="A171" s="40">
        <v>34075</v>
      </c>
      <c r="B171" t="s">
        <v>1871</v>
      </c>
      <c r="D171" t="s">
        <v>120</v>
      </c>
      <c r="E171" t="s">
        <v>120</v>
      </c>
      <c r="F171">
        <v>72</v>
      </c>
      <c r="G171">
        <v>183</v>
      </c>
      <c r="H171">
        <v>2011</v>
      </c>
      <c r="I171">
        <v>2</v>
      </c>
      <c r="J171">
        <v>45</v>
      </c>
      <c r="K171" t="s">
        <v>92</v>
      </c>
      <c r="L171">
        <v>2013</v>
      </c>
      <c r="M171">
        <v>24</v>
      </c>
      <c r="N171">
        <v>5</v>
      </c>
      <c r="O171">
        <v>8476440</v>
      </c>
      <c r="P171" t="s">
        <v>1872</v>
      </c>
      <c r="Q171" t="s">
        <v>1873</v>
      </c>
      <c r="R171" t="s">
        <v>1874</v>
      </c>
      <c r="S171" t="s">
        <v>1875</v>
      </c>
      <c r="T171" t="s">
        <v>716</v>
      </c>
      <c r="U171" t="s">
        <v>117</v>
      </c>
      <c r="V171">
        <v>53</v>
      </c>
      <c r="W171">
        <v>8</v>
      </c>
      <c r="X171">
        <v>4</v>
      </c>
      <c r="Y171">
        <v>4</v>
      </c>
      <c r="Z171">
        <v>12</v>
      </c>
      <c r="AA171">
        <v>15</v>
      </c>
      <c r="AB171">
        <v>43</v>
      </c>
      <c r="AC171" s="26">
        <v>0.22641509433962265</v>
      </c>
      <c r="AD171" s="20">
        <v>-7.526315789473685</v>
      </c>
      <c r="AE171" s="20">
        <v>5.2009999999999996</v>
      </c>
      <c r="AF171">
        <v>-10</v>
      </c>
      <c r="AG171">
        <v>-9.1</v>
      </c>
      <c r="AH171">
        <v>8</v>
      </c>
      <c r="AI171">
        <v>1190</v>
      </c>
      <c r="AJ171">
        <v>51694</v>
      </c>
      <c r="AK171" s="20">
        <v>861.56666666667002</v>
      </c>
      <c r="AL171">
        <v>845.3</v>
      </c>
      <c r="AM171">
        <v>862</v>
      </c>
      <c r="AN171" s="26">
        <v>16.255974842767298</v>
      </c>
      <c r="AO171">
        <v>27.06</v>
      </c>
      <c r="AP171" s="41">
        <v>0.5</v>
      </c>
      <c r="AQ171">
        <v>147</v>
      </c>
      <c r="AR171">
        <v>149</v>
      </c>
      <c r="AS171">
        <v>149</v>
      </c>
      <c r="AT171">
        <v>116</v>
      </c>
      <c r="AU171">
        <v>117</v>
      </c>
      <c r="AV171">
        <v>93</v>
      </c>
      <c r="AW171">
        <v>80</v>
      </c>
      <c r="AX171">
        <v>49</v>
      </c>
      <c r="AY171">
        <v>4</v>
      </c>
      <c r="AZ171">
        <v>13</v>
      </c>
      <c r="BA171" s="42">
        <v>17</v>
      </c>
      <c r="BB171">
        <v>11.05</v>
      </c>
      <c r="BC171">
        <v>28.462399999999999</v>
      </c>
      <c r="BD171" s="20">
        <v>60.2</v>
      </c>
      <c r="BE171" s="20">
        <v>207.2</v>
      </c>
      <c r="BF171" s="20">
        <v>14.707204542765883</v>
      </c>
      <c r="BG171">
        <v>219</v>
      </c>
      <c r="BH171">
        <v>274</v>
      </c>
      <c r="BI171">
        <v>335</v>
      </c>
      <c r="BJ171" s="41">
        <v>0.39530685920577618</v>
      </c>
      <c r="BK171">
        <v>47</v>
      </c>
      <c r="BL171">
        <v>46</v>
      </c>
      <c r="BM171">
        <v>48</v>
      </c>
      <c r="BN171" s="42">
        <v>-2</v>
      </c>
      <c r="BO171">
        <v>24</v>
      </c>
      <c r="BP171">
        <v>8</v>
      </c>
      <c r="BQ171">
        <v>22</v>
      </c>
      <c r="BR171">
        <v>12</v>
      </c>
      <c r="BS171" s="41">
        <v>1.7467248908296942E-2</v>
      </c>
      <c r="BT171">
        <v>73</v>
      </c>
      <c r="BU171">
        <v>106</v>
      </c>
      <c r="BV171" s="41">
        <v>0.40782122905027934</v>
      </c>
      <c r="BW171">
        <v>24</v>
      </c>
      <c r="BX171">
        <v>20</v>
      </c>
      <c r="BY171">
        <v>27</v>
      </c>
      <c r="BZ171">
        <v>45</v>
      </c>
      <c r="CA171">
        <v>22</v>
      </c>
      <c r="CB171">
        <v>41</v>
      </c>
      <c r="CC171">
        <v>30</v>
      </c>
      <c r="CD171">
        <v>44</v>
      </c>
      <c r="CE171">
        <v>20</v>
      </c>
      <c r="CF171">
        <v>30</v>
      </c>
      <c r="CG171">
        <v>38</v>
      </c>
      <c r="CH171">
        <v>59</v>
      </c>
      <c r="CI171">
        <v>0</v>
      </c>
      <c r="CJ171">
        <v>0</v>
      </c>
      <c r="CK171">
        <v>2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2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1</v>
      </c>
      <c r="CY171">
        <v>2</v>
      </c>
      <c r="CZ171">
        <v>20</v>
      </c>
      <c r="DA171">
        <v>9</v>
      </c>
      <c r="DB171">
        <v>5</v>
      </c>
      <c r="DC171">
        <v>10</v>
      </c>
      <c r="DD171">
        <v>9</v>
      </c>
      <c r="DE171">
        <v>5</v>
      </c>
      <c r="DF171">
        <v>0</v>
      </c>
      <c r="DG171">
        <v>55</v>
      </c>
      <c r="DH171">
        <v>4</v>
      </c>
      <c r="DI171">
        <v>8</v>
      </c>
      <c r="DJ171">
        <v>4</v>
      </c>
      <c r="DK171">
        <v>4</v>
      </c>
      <c r="DL171">
        <v>0</v>
      </c>
      <c r="DM171">
        <v>7</v>
      </c>
      <c r="DN171">
        <v>7</v>
      </c>
      <c r="DO171">
        <v>0</v>
      </c>
      <c r="DP171" s="42">
        <v>4</v>
      </c>
      <c r="DQ171" s="20">
        <v>1.8580000000000001</v>
      </c>
      <c r="DR171">
        <v>4</v>
      </c>
      <c r="DS171">
        <v>0</v>
      </c>
      <c r="DT171">
        <v>0</v>
      </c>
      <c r="DU171">
        <v>0</v>
      </c>
      <c r="DV171">
        <v>0</v>
      </c>
      <c r="DW171">
        <v>696</v>
      </c>
      <c r="DX171">
        <v>862</v>
      </c>
      <c r="DY171">
        <v>521</v>
      </c>
      <c r="DZ171">
        <v>675</v>
      </c>
      <c r="EA171">
        <v>373</v>
      </c>
      <c r="EB171">
        <v>485</v>
      </c>
      <c r="EC171">
        <v>32.99</v>
      </c>
      <c r="ED171">
        <v>45.58</v>
      </c>
      <c r="EE171">
        <v>24</v>
      </c>
      <c r="EF171">
        <v>42</v>
      </c>
      <c r="EG171" s="41">
        <v>6.4343163538873996E-2</v>
      </c>
      <c r="EH171" s="43">
        <v>0.91340206185567008</v>
      </c>
      <c r="EI171" s="44">
        <v>0.97774522539454412</v>
      </c>
      <c r="EJ171">
        <v>707</v>
      </c>
      <c r="EK171">
        <v>890</v>
      </c>
      <c r="EL171">
        <v>529</v>
      </c>
      <c r="EM171">
        <v>700</v>
      </c>
      <c r="EN171">
        <v>383</v>
      </c>
      <c r="EO171">
        <v>502</v>
      </c>
      <c r="EP171">
        <v>24</v>
      </c>
      <c r="EQ171">
        <v>44</v>
      </c>
      <c r="ER171">
        <v>318</v>
      </c>
      <c r="ES171">
        <v>465</v>
      </c>
      <c r="ET171">
        <v>125</v>
      </c>
      <c r="EU171">
        <v>168</v>
      </c>
      <c r="EV171">
        <v>15</v>
      </c>
      <c r="EW171">
        <v>25</v>
      </c>
      <c r="EX171">
        <v>48</v>
      </c>
      <c r="EY171">
        <v>44</v>
      </c>
      <c r="EZ171">
        <v>-0.30000000000000004</v>
      </c>
      <c r="FA171">
        <v>0.7</v>
      </c>
      <c r="FB171">
        <v>0.4</v>
      </c>
      <c r="FC171" s="20">
        <v>11.09</v>
      </c>
      <c r="FD171" s="26">
        <v>0.20924528301886791</v>
      </c>
      <c r="FE171">
        <v>1.3613</v>
      </c>
      <c r="FF171">
        <v>-0.25</v>
      </c>
      <c r="FG171">
        <v>0.01</v>
      </c>
      <c r="FH171">
        <v>-0.24</v>
      </c>
      <c r="FI171">
        <v>2</v>
      </c>
      <c r="FJ171">
        <v>1</v>
      </c>
      <c r="FK171">
        <v>0</v>
      </c>
      <c r="FL171" s="42">
        <v>67</v>
      </c>
      <c r="FM171" s="20">
        <v>17.25</v>
      </c>
      <c r="FN171" s="41">
        <v>5.8939802300000003E-2</v>
      </c>
      <c r="FO171" s="20">
        <v>11.2</v>
      </c>
      <c r="FP171" s="20">
        <v>12.371600000000001</v>
      </c>
      <c r="FQ171" s="20">
        <v>110.58795693836508</v>
      </c>
      <c r="FR171">
        <v>4</v>
      </c>
      <c r="FS171" t="s">
        <v>189</v>
      </c>
      <c r="FT171">
        <v>195</v>
      </c>
      <c r="FU171" t="s">
        <v>1618</v>
      </c>
      <c r="FV171" t="s">
        <v>751</v>
      </c>
      <c r="FW171" s="45">
        <v>950000</v>
      </c>
      <c r="FX171" s="45">
        <v>900000</v>
      </c>
      <c r="FY171">
        <v>224</v>
      </c>
      <c r="FZ171">
        <v>43</v>
      </c>
      <c r="GA171">
        <v>32</v>
      </c>
      <c r="GB171">
        <v>75</v>
      </c>
      <c r="GC171">
        <v>-35</v>
      </c>
      <c r="GD171">
        <v>52</v>
      </c>
      <c r="GE171">
        <v>345</v>
      </c>
      <c r="GF171">
        <v>3430</v>
      </c>
      <c r="GG171">
        <v>3.4</v>
      </c>
      <c r="GH171">
        <v>2.8</v>
      </c>
      <c r="GI171">
        <v>6.2</v>
      </c>
      <c r="GJ171" s="42">
        <v>11.2</v>
      </c>
    </row>
    <row r="172" spans="1:192" x14ac:dyDescent="0.45">
      <c r="A172" s="40">
        <v>33320</v>
      </c>
      <c r="B172" t="s">
        <v>332</v>
      </c>
      <c r="D172" t="s">
        <v>120</v>
      </c>
      <c r="E172" t="s">
        <v>120</v>
      </c>
      <c r="F172">
        <v>72</v>
      </c>
      <c r="G172">
        <v>193</v>
      </c>
      <c r="H172">
        <v>2009</v>
      </c>
      <c r="I172">
        <v>7</v>
      </c>
      <c r="J172">
        <v>182</v>
      </c>
      <c r="K172" t="s">
        <v>92</v>
      </c>
      <c r="L172">
        <v>2013</v>
      </c>
      <c r="M172">
        <v>26</v>
      </c>
      <c r="N172">
        <v>5</v>
      </c>
      <c r="O172">
        <v>8475287</v>
      </c>
      <c r="P172" t="s">
        <v>1876</v>
      </c>
      <c r="Q172" t="s">
        <v>1877</v>
      </c>
      <c r="R172" t="s">
        <v>1878</v>
      </c>
      <c r="S172" t="s">
        <v>1344</v>
      </c>
      <c r="T172" t="s">
        <v>725</v>
      </c>
      <c r="U172" t="s">
        <v>917</v>
      </c>
      <c r="V172">
        <v>76</v>
      </c>
      <c r="W172">
        <v>29</v>
      </c>
      <c r="X172">
        <v>26</v>
      </c>
      <c r="Y172">
        <v>11</v>
      </c>
      <c r="Z172">
        <v>55</v>
      </c>
      <c r="AA172">
        <v>5</v>
      </c>
      <c r="AB172">
        <v>23</v>
      </c>
      <c r="AC172" s="26">
        <v>0.72368421052631582</v>
      </c>
      <c r="AD172" s="20">
        <v>29.571428571428573</v>
      </c>
      <c r="AE172" s="20">
        <v>22.382000000000001</v>
      </c>
      <c r="AF172">
        <v>-16</v>
      </c>
      <c r="AG172">
        <v>2.5</v>
      </c>
      <c r="AH172">
        <v>37</v>
      </c>
      <c r="AI172">
        <v>1530</v>
      </c>
      <c r="AJ172">
        <v>79224</v>
      </c>
      <c r="AK172" s="20">
        <v>1320.4</v>
      </c>
      <c r="AL172">
        <v>1319.05</v>
      </c>
      <c r="AM172">
        <v>1320</v>
      </c>
      <c r="AN172" s="26">
        <v>17.373684210526317</v>
      </c>
      <c r="AO172">
        <v>28.68</v>
      </c>
      <c r="AP172" s="41">
        <v>0.66265060240963858</v>
      </c>
      <c r="AQ172">
        <v>300</v>
      </c>
      <c r="AR172">
        <v>300</v>
      </c>
      <c r="AS172">
        <v>300</v>
      </c>
      <c r="AT172">
        <v>246</v>
      </c>
      <c r="AU172">
        <v>246</v>
      </c>
      <c r="AV172">
        <v>175</v>
      </c>
      <c r="AW172">
        <v>200</v>
      </c>
      <c r="AX172">
        <v>85</v>
      </c>
      <c r="AY172">
        <v>7</v>
      </c>
      <c r="AZ172">
        <v>13</v>
      </c>
      <c r="BA172" s="42">
        <v>20</v>
      </c>
      <c r="BB172">
        <v>20.420000000000002</v>
      </c>
      <c r="BC172">
        <v>26.84</v>
      </c>
      <c r="BD172" s="20">
        <v>185.6</v>
      </c>
      <c r="BE172" s="20">
        <v>485.6</v>
      </c>
      <c r="BF172" s="20">
        <v>22.088624388764643</v>
      </c>
      <c r="BG172">
        <v>548</v>
      </c>
      <c r="BH172">
        <v>412</v>
      </c>
      <c r="BI172">
        <v>356</v>
      </c>
      <c r="BJ172" s="41">
        <v>0.60619469026548678</v>
      </c>
      <c r="BK172">
        <v>85</v>
      </c>
      <c r="BL172">
        <v>85</v>
      </c>
      <c r="BM172">
        <v>101</v>
      </c>
      <c r="BN172" s="42">
        <v>-16</v>
      </c>
      <c r="BO172">
        <v>71</v>
      </c>
      <c r="BP172">
        <v>37</v>
      </c>
      <c r="BQ172">
        <v>44</v>
      </c>
      <c r="BR172">
        <v>42</v>
      </c>
      <c r="BS172" s="41">
        <v>4.4776119402985072E-2</v>
      </c>
      <c r="BT172">
        <v>489</v>
      </c>
      <c r="BU172">
        <v>479</v>
      </c>
      <c r="BV172" s="41">
        <v>0.5051652892561983</v>
      </c>
      <c r="BW172">
        <v>152</v>
      </c>
      <c r="BX172">
        <v>157</v>
      </c>
      <c r="BY172">
        <v>185</v>
      </c>
      <c r="BZ172">
        <v>172</v>
      </c>
      <c r="CA172">
        <v>152</v>
      </c>
      <c r="CB172">
        <v>150</v>
      </c>
      <c r="CC172">
        <v>134</v>
      </c>
      <c r="CD172">
        <v>127</v>
      </c>
      <c r="CE172">
        <v>184</v>
      </c>
      <c r="CF172">
        <v>174</v>
      </c>
      <c r="CG172">
        <v>290</v>
      </c>
      <c r="CH172">
        <v>303</v>
      </c>
      <c r="CI172">
        <v>0</v>
      </c>
      <c r="CJ172">
        <v>0</v>
      </c>
      <c r="CK172">
        <v>2</v>
      </c>
      <c r="CL172">
        <v>4</v>
      </c>
      <c r="CM172">
        <v>2</v>
      </c>
      <c r="CN172">
        <v>0</v>
      </c>
      <c r="CO172">
        <v>0</v>
      </c>
      <c r="CP172">
        <v>0</v>
      </c>
      <c r="CQ172">
        <v>6</v>
      </c>
      <c r="CR172">
        <v>0</v>
      </c>
      <c r="CS172">
        <v>4</v>
      </c>
      <c r="CT172">
        <v>0</v>
      </c>
      <c r="CU172">
        <v>0</v>
      </c>
      <c r="CV172">
        <v>19</v>
      </c>
      <c r="CW172">
        <v>0</v>
      </c>
      <c r="CX172">
        <v>0</v>
      </c>
      <c r="CY172">
        <v>10</v>
      </c>
      <c r="CZ172">
        <v>61</v>
      </c>
      <c r="DA172">
        <v>12</v>
      </c>
      <c r="DB172">
        <v>14</v>
      </c>
      <c r="DC172">
        <v>14</v>
      </c>
      <c r="DD172">
        <v>18</v>
      </c>
      <c r="DE172">
        <v>6</v>
      </c>
      <c r="DF172">
        <v>1</v>
      </c>
      <c r="DG172">
        <v>110</v>
      </c>
      <c r="DH172">
        <v>17</v>
      </c>
      <c r="DI172">
        <v>12</v>
      </c>
      <c r="DJ172">
        <v>17</v>
      </c>
      <c r="DK172">
        <v>16</v>
      </c>
      <c r="DL172">
        <v>1</v>
      </c>
      <c r="DM172">
        <v>10</v>
      </c>
      <c r="DN172">
        <v>9</v>
      </c>
      <c r="DO172">
        <v>1</v>
      </c>
      <c r="DP172" s="42">
        <v>-5</v>
      </c>
      <c r="DQ172" s="20">
        <v>-5.6580000000000004</v>
      </c>
      <c r="DR172">
        <v>16</v>
      </c>
      <c r="DS172">
        <v>1</v>
      </c>
      <c r="DT172">
        <v>0</v>
      </c>
      <c r="DU172">
        <v>0</v>
      </c>
      <c r="DV172">
        <v>0</v>
      </c>
      <c r="DW172">
        <v>1409</v>
      </c>
      <c r="DX172">
        <v>1194</v>
      </c>
      <c r="DY172">
        <v>1027</v>
      </c>
      <c r="DZ172">
        <v>896</v>
      </c>
      <c r="EA172">
        <v>746</v>
      </c>
      <c r="EB172">
        <v>649</v>
      </c>
      <c r="EC172">
        <v>68.709999999999994</v>
      </c>
      <c r="ED172">
        <v>57.96</v>
      </c>
      <c r="EE172">
        <v>83</v>
      </c>
      <c r="EF172">
        <v>75</v>
      </c>
      <c r="EG172" s="41">
        <v>0.11126005361930295</v>
      </c>
      <c r="EH172" s="43">
        <v>0.88443759630200303</v>
      </c>
      <c r="EI172" s="44">
        <v>0.99569764992130594</v>
      </c>
      <c r="EJ172">
        <v>1416</v>
      </c>
      <c r="EK172">
        <v>1194</v>
      </c>
      <c r="EL172">
        <v>1033</v>
      </c>
      <c r="EM172">
        <v>897</v>
      </c>
      <c r="EN172">
        <v>749</v>
      </c>
      <c r="EO172">
        <v>650</v>
      </c>
      <c r="EP172">
        <v>82</v>
      </c>
      <c r="EQ172">
        <v>74</v>
      </c>
      <c r="ER172">
        <v>722</v>
      </c>
      <c r="ES172">
        <v>608</v>
      </c>
      <c r="ET172">
        <v>234</v>
      </c>
      <c r="EU172">
        <v>237</v>
      </c>
      <c r="EV172">
        <v>42</v>
      </c>
      <c r="EW172">
        <v>44</v>
      </c>
      <c r="EX172">
        <v>80</v>
      </c>
      <c r="EY172">
        <v>81</v>
      </c>
      <c r="EZ172">
        <v>5.0999999999999996</v>
      </c>
      <c r="FA172">
        <v>0.7</v>
      </c>
      <c r="FB172">
        <v>5.8</v>
      </c>
      <c r="FC172" s="20">
        <v>50.09</v>
      </c>
      <c r="FD172" s="26">
        <v>0.6590789473684211</v>
      </c>
      <c r="FE172">
        <v>6.3559999999999999</v>
      </c>
      <c r="FF172">
        <v>2.29</v>
      </c>
      <c r="FG172">
        <v>-0.1</v>
      </c>
      <c r="FH172">
        <v>2.1800000000000002</v>
      </c>
      <c r="FI172">
        <v>4</v>
      </c>
      <c r="FJ172">
        <v>1</v>
      </c>
      <c r="FK172">
        <v>1</v>
      </c>
      <c r="FL172" s="42">
        <v>165</v>
      </c>
      <c r="FM172" s="20">
        <v>8.0625</v>
      </c>
      <c r="FN172" s="41">
        <v>0.13091829990000001</v>
      </c>
      <c r="FO172" s="20">
        <v>51.3</v>
      </c>
      <c r="FP172" s="20">
        <v>53.868400000000001</v>
      </c>
      <c r="FQ172" s="20">
        <v>118.40339638376105</v>
      </c>
      <c r="FR172">
        <v>8</v>
      </c>
      <c r="FS172" t="s">
        <v>905</v>
      </c>
      <c r="FT172">
        <v>329</v>
      </c>
      <c r="FV172" t="s">
        <v>711</v>
      </c>
      <c r="FW172" s="45">
        <v>2750000</v>
      </c>
      <c r="FX172" s="45">
        <v>2750000</v>
      </c>
      <c r="FY172">
        <v>342</v>
      </c>
      <c r="FZ172">
        <v>71</v>
      </c>
      <c r="GA172">
        <v>73</v>
      </c>
      <c r="GB172">
        <v>144</v>
      </c>
      <c r="GC172">
        <v>17</v>
      </c>
      <c r="GD172">
        <v>150</v>
      </c>
      <c r="GE172">
        <v>556</v>
      </c>
      <c r="GF172">
        <v>4624</v>
      </c>
      <c r="GG172">
        <v>10.5</v>
      </c>
      <c r="GH172">
        <v>5.7</v>
      </c>
      <c r="GI172">
        <v>16.2</v>
      </c>
      <c r="GJ172" s="42">
        <v>51.3</v>
      </c>
    </row>
    <row r="173" spans="1:192" x14ac:dyDescent="0.45">
      <c r="A173" s="40">
        <v>31624</v>
      </c>
      <c r="B173" t="s">
        <v>1882</v>
      </c>
      <c r="D173" t="s">
        <v>156</v>
      </c>
      <c r="E173" t="s">
        <v>156</v>
      </c>
      <c r="F173">
        <v>75</v>
      </c>
      <c r="G173">
        <v>195</v>
      </c>
      <c r="H173">
        <v>2004</v>
      </c>
      <c r="I173">
        <v>1</v>
      </c>
      <c r="J173">
        <v>2</v>
      </c>
      <c r="K173" t="s">
        <v>92</v>
      </c>
      <c r="L173">
        <v>2006</v>
      </c>
      <c r="M173">
        <v>31</v>
      </c>
      <c r="N173">
        <v>12</v>
      </c>
      <c r="O173">
        <v>8471215</v>
      </c>
      <c r="P173" t="s">
        <v>1883</v>
      </c>
      <c r="Q173" t="s">
        <v>1884</v>
      </c>
      <c r="R173" t="s">
        <v>1885</v>
      </c>
      <c r="S173" t="s">
        <v>1886</v>
      </c>
      <c r="T173" t="s">
        <v>716</v>
      </c>
      <c r="U173" t="s">
        <v>230</v>
      </c>
      <c r="V173">
        <v>78</v>
      </c>
      <c r="W173">
        <v>42</v>
      </c>
      <c r="X173">
        <v>56</v>
      </c>
      <c r="Y173">
        <v>32</v>
      </c>
      <c r="Z173">
        <v>98</v>
      </c>
      <c r="AA173">
        <v>1</v>
      </c>
      <c r="AB173">
        <v>0</v>
      </c>
      <c r="AC173" s="26">
        <v>1.2564102564102564</v>
      </c>
      <c r="AD173" s="20">
        <v>6.0793201133144521</v>
      </c>
      <c r="AE173" s="20">
        <v>37.470999999999997</v>
      </c>
      <c r="AF173">
        <v>16</v>
      </c>
      <c r="AG173">
        <v>10.5</v>
      </c>
      <c r="AH173">
        <v>87</v>
      </c>
      <c r="AI173">
        <v>1829</v>
      </c>
      <c r="AJ173">
        <v>88873</v>
      </c>
      <c r="AK173" s="20">
        <v>1481.2166666666999</v>
      </c>
      <c r="AL173">
        <v>1481.22</v>
      </c>
      <c r="AM173">
        <v>1481</v>
      </c>
      <c r="AN173" s="26">
        <v>18.989957264957265</v>
      </c>
      <c r="AO173">
        <v>31.43</v>
      </c>
      <c r="AP173" s="41">
        <v>0.77165354330708658</v>
      </c>
      <c r="AQ173">
        <v>379</v>
      </c>
      <c r="AR173">
        <v>379</v>
      </c>
      <c r="AS173">
        <v>379</v>
      </c>
      <c r="AT173">
        <v>306</v>
      </c>
      <c r="AU173">
        <v>306</v>
      </c>
      <c r="AV173">
        <v>239</v>
      </c>
      <c r="AW173">
        <v>249</v>
      </c>
      <c r="AX173">
        <v>101</v>
      </c>
      <c r="AY173">
        <v>5</v>
      </c>
      <c r="AZ173">
        <v>30</v>
      </c>
      <c r="BA173" s="42">
        <v>35</v>
      </c>
      <c r="BB173">
        <v>28.97</v>
      </c>
      <c r="BC173">
        <v>26.338899999999999</v>
      </c>
      <c r="BD173" s="20">
        <v>444.3</v>
      </c>
      <c r="BE173" s="20">
        <v>823.3</v>
      </c>
      <c r="BF173" s="20">
        <v>33.349536193138086</v>
      </c>
      <c r="BG173">
        <v>802</v>
      </c>
      <c r="BH173">
        <v>454</v>
      </c>
      <c r="BI173">
        <v>282</v>
      </c>
      <c r="BJ173" s="41">
        <v>0.73985239852398521</v>
      </c>
      <c r="BK173">
        <v>48</v>
      </c>
      <c r="BL173">
        <v>48</v>
      </c>
      <c r="BM173">
        <v>98</v>
      </c>
      <c r="BN173" s="42">
        <v>-50</v>
      </c>
      <c r="BO173">
        <v>67</v>
      </c>
      <c r="BP173">
        <v>73</v>
      </c>
      <c r="BQ173">
        <v>75</v>
      </c>
      <c r="BR173">
        <v>32</v>
      </c>
      <c r="BS173" s="41">
        <v>3.242147922998987E-2</v>
      </c>
      <c r="BT173">
        <v>460</v>
      </c>
      <c r="BU173">
        <v>592</v>
      </c>
      <c r="BV173" s="41">
        <v>0.43726235741444869</v>
      </c>
      <c r="BW173">
        <v>97</v>
      </c>
      <c r="BX173">
        <v>133</v>
      </c>
      <c r="BY173">
        <v>151</v>
      </c>
      <c r="BZ173">
        <v>225</v>
      </c>
      <c r="CA173">
        <v>212</v>
      </c>
      <c r="CB173">
        <v>234</v>
      </c>
      <c r="CC173">
        <v>118</v>
      </c>
      <c r="CD173">
        <v>146</v>
      </c>
      <c r="CE173">
        <v>177</v>
      </c>
      <c r="CF173">
        <v>229</v>
      </c>
      <c r="CG173">
        <v>261</v>
      </c>
      <c r="CH173">
        <v>349</v>
      </c>
      <c r="CI173">
        <v>1</v>
      </c>
      <c r="CJ173">
        <v>2</v>
      </c>
      <c r="CK173">
        <v>6</v>
      </c>
      <c r="CL173">
        <v>7</v>
      </c>
      <c r="CM173">
        <v>4</v>
      </c>
      <c r="CN173">
        <v>0</v>
      </c>
      <c r="CO173">
        <v>1</v>
      </c>
      <c r="CP173">
        <v>5</v>
      </c>
      <c r="CQ173">
        <v>1</v>
      </c>
      <c r="CR173">
        <v>2</v>
      </c>
      <c r="CS173">
        <v>11</v>
      </c>
      <c r="CT173">
        <v>3</v>
      </c>
      <c r="CU173">
        <v>0</v>
      </c>
      <c r="CV173">
        <v>20</v>
      </c>
      <c r="CW173">
        <v>1</v>
      </c>
      <c r="CX173">
        <v>5</v>
      </c>
      <c r="CY173">
        <v>7</v>
      </c>
      <c r="CZ173">
        <v>54</v>
      </c>
      <c r="DA173">
        <v>27</v>
      </c>
      <c r="DB173">
        <v>2</v>
      </c>
      <c r="DC173">
        <v>39</v>
      </c>
      <c r="DD173">
        <v>33</v>
      </c>
      <c r="DE173">
        <v>9</v>
      </c>
      <c r="DF173">
        <v>1</v>
      </c>
      <c r="DG173">
        <v>128</v>
      </c>
      <c r="DH173">
        <v>38</v>
      </c>
      <c r="DI173">
        <v>29</v>
      </c>
      <c r="DJ173">
        <v>38</v>
      </c>
      <c r="DK173">
        <v>37</v>
      </c>
      <c r="DL173">
        <v>1</v>
      </c>
      <c r="DM173">
        <v>29</v>
      </c>
      <c r="DN173">
        <v>28</v>
      </c>
      <c r="DO173">
        <v>1</v>
      </c>
      <c r="DP173" s="42">
        <v>-9</v>
      </c>
      <c r="DQ173" s="20">
        <v>-9.1310000000000002</v>
      </c>
      <c r="DR173">
        <v>36</v>
      </c>
      <c r="DS173">
        <v>1</v>
      </c>
      <c r="DT173">
        <v>0</v>
      </c>
      <c r="DU173">
        <v>0</v>
      </c>
      <c r="DV173">
        <v>1</v>
      </c>
      <c r="DW173">
        <v>1797</v>
      </c>
      <c r="DX173">
        <v>1225</v>
      </c>
      <c r="DY173">
        <v>1375</v>
      </c>
      <c r="DZ173">
        <v>955</v>
      </c>
      <c r="EA173">
        <v>1054</v>
      </c>
      <c r="EB173">
        <v>701</v>
      </c>
      <c r="EC173">
        <v>106.23</v>
      </c>
      <c r="ED173">
        <v>65.37</v>
      </c>
      <c r="EE173">
        <v>127</v>
      </c>
      <c r="EF173">
        <v>63</v>
      </c>
      <c r="EG173" s="41">
        <v>0.1204933586337761</v>
      </c>
      <c r="EH173" s="43">
        <v>0.91012838801711837</v>
      </c>
      <c r="EI173" s="44">
        <v>1.0306217466508945</v>
      </c>
      <c r="EJ173">
        <v>1794</v>
      </c>
      <c r="EK173">
        <v>1228</v>
      </c>
      <c r="EL173">
        <v>1372</v>
      </c>
      <c r="EM173">
        <v>957</v>
      </c>
      <c r="EN173">
        <v>1051</v>
      </c>
      <c r="EO173">
        <v>702</v>
      </c>
      <c r="EP173">
        <v>127</v>
      </c>
      <c r="EQ173">
        <v>63</v>
      </c>
      <c r="ER173">
        <v>1003</v>
      </c>
      <c r="ES173">
        <v>639</v>
      </c>
      <c r="ET173">
        <v>402</v>
      </c>
      <c r="EU173">
        <v>286</v>
      </c>
      <c r="EV173">
        <v>68</v>
      </c>
      <c r="EW173">
        <v>39</v>
      </c>
      <c r="EX173">
        <v>121</v>
      </c>
      <c r="EY173">
        <v>110</v>
      </c>
      <c r="EZ173">
        <v>10.199999999999999</v>
      </c>
      <c r="FA173">
        <v>2.2000000000000002</v>
      </c>
      <c r="FB173">
        <v>12.4</v>
      </c>
      <c r="FC173" s="20">
        <v>90.31</v>
      </c>
      <c r="FD173" s="26">
        <v>1.1578205128205128</v>
      </c>
      <c r="FE173">
        <v>15.363899999999999</v>
      </c>
      <c r="FF173">
        <v>3.21</v>
      </c>
      <c r="FG173">
        <v>-0.11</v>
      </c>
      <c r="FH173">
        <v>3.1</v>
      </c>
      <c r="FI173">
        <v>4</v>
      </c>
      <c r="FJ173">
        <v>2</v>
      </c>
      <c r="FK173">
        <v>1</v>
      </c>
      <c r="FL173" s="42">
        <v>168</v>
      </c>
      <c r="FM173" s="20">
        <v>3.4166666666666665</v>
      </c>
      <c r="FN173" s="41">
        <v>0.19365721999999999</v>
      </c>
      <c r="FO173" s="20">
        <v>89.3</v>
      </c>
      <c r="FP173" s="20">
        <v>96.1738</v>
      </c>
      <c r="FQ173" s="20">
        <v>122.41260582492809</v>
      </c>
      <c r="FR173">
        <v>4</v>
      </c>
      <c r="FS173" t="s">
        <v>189</v>
      </c>
      <c r="FT173">
        <v>463</v>
      </c>
      <c r="FV173" t="s">
        <v>711</v>
      </c>
      <c r="FW173" s="45">
        <v>9500000</v>
      </c>
      <c r="FX173" s="45">
        <v>9500000</v>
      </c>
      <c r="FY173">
        <v>784</v>
      </c>
      <c r="FZ173">
        <v>370</v>
      </c>
      <c r="GA173">
        <v>560</v>
      </c>
      <c r="GB173">
        <v>930</v>
      </c>
      <c r="GC173">
        <v>91</v>
      </c>
      <c r="GD173">
        <v>813</v>
      </c>
      <c r="GE173">
        <v>2687</v>
      </c>
      <c r="GF173">
        <v>15779</v>
      </c>
      <c r="GG173">
        <v>96.1</v>
      </c>
      <c r="GH173">
        <v>19.600000000000001</v>
      </c>
      <c r="GI173">
        <v>115.7</v>
      </c>
      <c r="GJ173" s="42">
        <v>89.3</v>
      </c>
    </row>
    <row r="174" spans="1:192" x14ac:dyDescent="0.45">
      <c r="A174" s="40">
        <v>33950</v>
      </c>
      <c r="B174" t="s">
        <v>522</v>
      </c>
      <c r="C174" t="s">
        <v>282</v>
      </c>
      <c r="D174" t="s">
        <v>107</v>
      </c>
      <c r="E174" t="s">
        <v>107</v>
      </c>
      <c r="F174">
        <v>69</v>
      </c>
      <c r="G174">
        <v>160</v>
      </c>
      <c r="K174" t="s">
        <v>202</v>
      </c>
      <c r="L174">
        <v>2016</v>
      </c>
      <c r="M174">
        <v>25</v>
      </c>
      <c r="N174">
        <v>2</v>
      </c>
      <c r="O174">
        <v>8478512</v>
      </c>
      <c r="P174" t="s">
        <v>1887</v>
      </c>
      <c r="Q174" t="s">
        <v>1888</v>
      </c>
      <c r="R174" t="s">
        <v>1889</v>
      </c>
      <c r="S174" t="s">
        <v>1890</v>
      </c>
      <c r="T174" t="s">
        <v>716</v>
      </c>
      <c r="U174" t="s">
        <v>263</v>
      </c>
      <c r="V174">
        <v>10</v>
      </c>
      <c r="W174">
        <v>0</v>
      </c>
      <c r="X174">
        <v>4</v>
      </c>
      <c r="Y174">
        <v>3</v>
      </c>
      <c r="Z174">
        <v>4</v>
      </c>
      <c r="AA174">
        <v>25</v>
      </c>
      <c r="AB174">
        <v>81</v>
      </c>
      <c r="AC174" s="26">
        <v>0.4</v>
      </c>
      <c r="AD174" s="20">
        <v>1.3469387755102042</v>
      </c>
      <c r="AE174" s="20">
        <v>1.1759999999999999</v>
      </c>
      <c r="AF174">
        <v>-1</v>
      </c>
      <c r="AG174">
        <v>1.2</v>
      </c>
      <c r="AH174">
        <v>0</v>
      </c>
      <c r="AI174">
        <v>154</v>
      </c>
      <c r="AJ174">
        <v>6547</v>
      </c>
      <c r="AK174" s="20">
        <v>109.11666666667</v>
      </c>
      <c r="AL174">
        <v>109.12</v>
      </c>
      <c r="AM174">
        <v>109</v>
      </c>
      <c r="AN174" s="26">
        <v>10.911666666666665</v>
      </c>
      <c r="AO174">
        <v>18.579999999999998</v>
      </c>
      <c r="AP174" s="41">
        <v>1</v>
      </c>
      <c r="AQ174">
        <v>12</v>
      </c>
      <c r="AR174">
        <v>12</v>
      </c>
      <c r="AS174">
        <v>12</v>
      </c>
      <c r="AT174">
        <v>11</v>
      </c>
      <c r="AU174">
        <v>11</v>
      </c>
      <c r="AV174">
        <v>7</v>
      </c>
      <c r="AW174">
        <v>8</v>
      </c>
      <c r="AX174">
        <v>3</v>
      </c>
      <c r="AY174">
        <v>0</v>
      </c>
      <c r="AZ174">
        <v>1</v>
      </c>
      <c r="BA174" s="42">
        <v>1</v>
      </c>
      <c r="BB174">
        <v>0.62</v>
      </c>
      <c r="BC174">
        <v>27.428599999999999</v>
      </c>
      <c r="BD174" s="20">
        <v>67.7</v>
      </c>
      <c r="BE174" s="20">
        <v>79.7</v>
      </c>
      <c r="BF174" s="20">
        <v>43.8233137829912</v>
      </c>
      <c r="BG174">
        <v>39</v>
      </c>
      <c r="BH174">
        <v>43</v>
      </c>
      <c r="BI174">
        <v>28</v>
      </c>
      <c r="BJ174" s="41">
        <v>0.58208955223880599</v>
      </c>
      <c r="BK174">
        <v>4</v>
      </c>
      <c r="BL174">
        <v>4</v>
      </c>
      <c r="BM174">
        <v>13</v>
      </c>
      <c r="BN174" s="42">
        <v>-9</v>
      </c>
      <c r="BO174">
        <v>4</v>
      </c>
      <c r="BP174">
        <v>2</v>
      </c>
      <c r="BQ174">
        <v>2</v>
      </c>
      <c r="BR174">
        <v>0</v>
      </c>
      <c r="BS174" s="41">
        <v>0</v>
      </c>
      <c r="BT174">
        <v>14</v>
      </c>
      <c r="BU174">
        <v>14</v>
      </c>
      <c r="BV174" s="41">
        <v>0.5</v>
      </c>
      <c r="BW174">
        <v>2</v>
      </c>
      <c r="BX174">
        <v>4</v>
      </c>
      <c r="BY174">
        <v>7</v>
      </c>
      <c r="BZ174">
        <v>4</v>
      </c>
      <c r="CA174">
        <v>5</v>
      </c>
      <c r="CB174">
        <v>6</v>
      </c>
      <c r="CC174">
        <v>8</v>
      </c>
      <c r="CD174">
        <v>6</v>
      </c>
      <c r="CE174">
        <v>2</v>
      </c>
      <c r="CF174">
        <v>3</v>
      </c>
      <c r="CG174">
        <v>4</v>
      </c>
      <c r="CH174">
        <v>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3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1</v>
      </c>
      <c r="DO174">
        <v>0</v>
      </c>
      <c r="DP174" s="42">
        <v>1</v>
      </c>
      <c r="DQ174" s="20">
        <v>0.88600000000000001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101</v>
      </c>
      <c r="DX174">
        <v>80</v>
      </c>
      <c r="DY174">
        <v>86</v>
      </c>
      <c r="DZ174">
        <v>60</v>
      </c>
      <c r="EA174">
        <v>56</v>
      </c>
      <c r="EB174">
        <v>41</v>
      </c>
      <c r="EC174">
        <v>4.68</v>
      </c>
      <c r="ED174">
        <v>3.98</v>
      </c>
      <c r="EE174">
        <v>4</v>
      </c>
      <c r="EF174">
        <v>4</v>
      </c>
      <c r="EG174" s="41">
        <v>7.1428571428571425E-2</v>
      </c>
      <c r="EH174" s="43">
        <v>0.90243902439024393</v>
      </c>
      <c r="EI174" s="44">
        <v>0.97386759581881532</v>
      </c>
      <c r="EJ174">
        <v>101</v>
      </c>
      <c r="EK174">
        <v>81</v>
      </c>
      <c r="EL174">
        <v>86</v>
      </c>
      <c r="EM174">
        <v>61</v>
      </c>
      <c r="EN174">
        <v>56</v>
      </c>
      <c r="EO174">
        <v>42</v>
      </c>
      <c r="EP174">
        <v>4</v>
      </c>
      <c r="EQ174">
        <v>4</v>
      </c>
      <c r="ER174">
        <v>50</v>
      </c>
      <c r="ES174">
        <v>37</v>
      </c>
      <c r="ET174">
        <v>15</v>
      </c>
      <c r="EU174">
        <v>17</v>
      </c>
      <c r="EV174">
        <v>1</v>
      </c>
      <c r="EW174">
        <v>3</v>
      </c>
      <c r="EX174">
        <v>2</v>
      </c>
      <c r="EY174">
        <v>8</v>
      </c>
      <c r="EZ174">
        <v>0.1</v>
      </c>
      <c r="FA174">
        <v>0.1</v>
      </c>
      <c r="FB174">
        <v>0.2</v>
      </c>
      <c r="FC174" s="20">
        <v>4.53</v>
      </c>
      <c r="FD174" s="26">
        <v>0.45300000000000001</v>
      </c>
      <c r="FE174">
        <v>2.18E-2</v>
      </c>
      <c r="FF174">
        <v>0.06</v>
      </c>
      <c r="FG174">
        <v>0.1</v>
      </c>
      <c r="FH174">
        <v>0.16</v>
      </c>
      <c r="FL174" s="42">
        <v>4</v>
      </c>
      <c r="FM174" s="20">
        <v>0</v>
      </c>
      <c r="FN174" s="41">
        <v>0</v>
      </c>
      <c r="FO174" s="20">
        <v>4</v>
      </c>
      <c r="FP174" s="20">
        <v>4.1772</v>
      </c>
      <c r="FQ174" s="20">
        <v>99.523460410557178</v>
      </c>
      <c r="FR174">
        <v>4</v>
      </c>
      <c r="FS174" t="s">
        <v>455</v>
      </c>
      <c r="FT174">
        <v>195</v>
      </c>
      <c r="FV174" t="s">
        <v>711</v>
      </c>
      <c r="FW174" s="45">
        <v>675000</v>
      </c>
      <c r="FX174" s="45">
        <v>675000</v>
      </c>
      <c r="FY174">
        <v>59</v>
      </c>
      <c r="FZ174">
        <v>5</v>
      </c>
      <c r="GA174">
        <v>12</v>
      </c>
      <c r="GB174">
        <v>17</v>
      </c>
      <c r="GC174">
        <v>-11</v>
      </c>
      <c r="GD174">
        <v>12</v>
      </c>
      <c r="GE174">
        <v>73</v>
      </c>
      <c r="GF174">
        <v>747</v>
      </c>
      <c r="GG174">
        <v>0.4</v>
      </c>
      <c r="GH174">
        <v>0.5</v>
      </c>
      <c r="GI174">
        <v>0.9</v>
      </c>
      <c r="GJ174" s="42">
        <v>4</v>
      </c>
    </row>
    <row r="175" spans="1:192" x14ac:dyDescent="0.45">
      <c r="A175" s="40">
        <v>35970</v>
      </c>
      <c r="B175" t="s">
        <v>1901</v>
      </c>
      <c r="C175" t="s">
        <v>126</v>
      </c>
      <c r="D175" t="s">
        <v>91</v>
      </c>
      <c r="E175" t="s">
        <v>91</v>
      </c>
      <c r="F175">
        <v>75</v>
      </c>
      <c r="G175">
        <v>207</v>
      </c>
      <c r="H175">
        <v>2016</v>
      </c>
      <c r="I175">
        <v>1</v>
      </c>
      <c r="J175">
        <v>3</v>
      </c>
      <c r="K175" t="s">
        <v>92</v>
      </c>
      <c r="L175">
        <v>2017</v>
      </c>
      <c r="M175">
        <v>19</v>
      </c>
      <c r="N175">
        <v>1</v>
      </c>
      <c r="O175">
        <v>8479400</v>
      </c>
      <c r="P175" t="s">
        <v>1902</v>
      </c>
      <c r="Q175" t="s">
        <v>1903</v>
      </c>
      <c r="R175" t="s">
        <v>1904</v>
      </c>
      <c r="S175" t="s">
        <v>1905</v>
      </c>
      <c r="T175" t="s">
        <v>938</v>
      </c>
      <c r="U175" t="s">
        <v>159</v>
      </c>
      <c r="V175">
        <v>82</v>
      </c>
      <c r="W175">
        <v>20</v>
      </c>
      <c r="X175">
        <v>28</v>
      </c>
      <c r="Y175">
        <v>12</v>
      </c>
      <c r="Z175">
        <v>48</v>
      </c>
      <c r="AA175">
        <v>3</v>
      </c>
      <c r="AB175">
        <v>34</v>
      </c>
      <c r="AC175" s="26">
        <v>0.58536585365853655</v>
      </c>
      <c r="AD175" s="20">
        <v>0</v>
      </c>
      <c r="AE175" s="20">
        <v>18.536999999999999</v>
      </c>
      <c r="AF175">
        <v>8</v>
      </c>
      <c r="AG175">
        <v>7.2</v>
      </c>
      <c r="AH175">
        <v>49</v>
      </c>
      <c r="AI175">
        <v>1727</v>
      </c>
      <c r="AJ175">
        <v>81842</v>
      </c>
      <c r="AK175" s="20">
        <v>1364.0333333333001</v>
      </c>
      <c r="AL175">
        <v>1364</v>
      </c>
      <c r="AM175">
        <v>1364</v>
      </c>
      <c r="AN175" s="26">
        <v>16.634552845528454</v>
      </c>
      <c r="AO175">
        <v>27.76</v>
      </c>
      <c r="AP175" s="41">
        <v>0.55813953488372092</v>
      </c>
      <c r="AQ175">
        <v>274</v>
      </c>
      <c r="AR175">
        <v>274</v>
      </c>
      <c r="AS175">
        <v>274</v>
      </c>
      <c r="AT175">
        <v>222</v>
      </c>
      <c r="AU175">
        <v>222</v>
      </c>
      <c r="AV175">
        <v>165</v>
      </c>
      <c r="AW175">
        <v>194</v>
      </c>
      <c r="AX175">
        <v>97</v>
      </c>
      <c r="AY175">
        <v>8</v>
      </c>
      <c r="AZ175">
        <v>15</v>
      </c>
      <c r="BA175" s="42">
        <v>23</v>
      </c>
      <c r="BB175">
        <v>20.010000000000002</v>
      </c>
      <c r="BC175">
        <v>24.860600000000002</v>
      </c>
      <c r="BD175" s="20">
        <v>229.5</v>
      </c>
      <c r="BE175" s="20">
        <v>503.5</v>
      </c>
      <c r="BF175" s="20">
        <v>22.148093841642229</v>
      </c>
      <c r="BG175">
        <v>621</v>
      </c>
      <c r="BH175">
        <v>483</v>
      </c>
      <c r="BI175">
        <v>262</v>
      </c>
      <c r="BJ175" s="41">
        <v>0.70328425821064555</v>
      </c>
      <c r="BK175">
        <v>127</v>
      </c>
      <c r="BL175">
        <v>127</v>
      </c>
      <c r="BM175">
        <v>144</v>
      </c>
      <c r="BN175" s="42">
        <v>-17</v>
      </c>
      <c r="BO175">
        <v>57</v>
      </c>
      <c r="BP175">
        <v>29</v>
      </c>
      <c r="BQ175">
        <v>38</v>
      </c>
      <c r="BR175">
        <v>46</v>
      </c>
      <c r="BS175" s="41">
        <v>5.2873563218390804E-2</v>
      </c>
      <c r="BT175">
        <v>461</v>
      </c>
      <c r="BU175">
        <v>591</v>
      </c>
      <c r="BV175" s="41">
        <v>0.43821292775665399</v>
      </c>
      <c r="BW175">
        <v>79</v>
      </c>
      <c r="BX175">
        <v>111</v>
      </c>
      <c r="BY175">
        <v>170</v>
      </c>
      <c r="BZ175">
        <v>245</v>
      </c>
      <c r="CA175">
        <v>212</v>
      </c>
      <c r="CB175">
        <v>235</v>
      </c>
      <c r="CC175">
        <v>125</v>
      </c>
      <c r="CD175">
        <v>159</v>
      </c>
      <c r="CE175">
        <v>155</v>
      </c>
      <c r="CF175">
        <v>211</v>
      </c>
      <c r="CG175">
        <v>268</v>
      </c>
      <c r="CH175">
        <v>340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5</v>
      </c>
      <c r="CT175">
        <v>1</v>
      </c>
      <c r="CU175">
        <v>0</v>
      </c>
      <c r="CV175">
        <v>13</v>
      </c>
      <c r="CW175">
        <v>1</v>
      </c>
      <c r="CX175">
        <v>4</v>
      </c>
      <c r="CY175">
        <v>6</v>
      </c>
      <c r="CZ175">
        <v>46</v>
      </c>
      <c r="DA175">
        <v>15</v>
      </c>
      <c r="DB175">
        <v>0</v>
      </c>
      <c r="DC175">
        <v>1</v>
      </c>
      <c r="DD175">
        <v>41</v>
      </c>
      <c r="DE175">
        <v>13</v>
      </c>
      <c r="DF175">
        <v>6</v>
      </c>
      <c r="DG175">
        <v>89</v>
      </c>
      <c r="DH175">
        <v>19</v>
      </c>
      <c r="DI175">
        <v>23</v>
      </c>
      <c r="DJ175">
        <v>19</v>
      </c>
      <c r="DK175">
        <v>18</v>
      </c>
      <c r="DL175">
        <v>1</v>
      </c>
      <c r="DM175">
        <v>24</v>
      </c>
      <c r="DN175">
        <v>23</v>
      </c>
      <c r="DO175">
        <v>1</v>
      </c>
      <c r="DP175" s="42">
        <v>4</v>
      </c>
      <c r="DQ175" s="20">
        <v>7.2990000000000004</v>
      </c>
      <c r="DR175">
        <v>17</v>
      </c>
      <c r="DS175">
        <v>1</v>
      </c>
      <c r="DT175">
        <v>0</v>
      </c>
      <c r="DU175">
        <v>1</v>
      </c>
      <c r="DV175">
        <v>0</v>
      </c>
      <c r="DW175">
        <v>1608</v>
      </c>
      <c r="DX175">
        <v>1103</v>
      </c>
      <c r="DY175">
        <v>1240</v>
      </c>
      <c r="DZ175">
        <v>824</v>
      </c>
      <c r="EA175">
        <v>891</v>
      </c>
      <c r="EB175">
        <v>649</v>
      </c>
      <c r="EC175">
        <v>85.04</v>
      </c>
      <c r="ED175">
        <v>59.41</v>
      </c>
      <c r="EE175">
        <v>86</v>
      </c>
      <c r="EF175">
        <v>49</v>
      </c>
      <c r="EG175" s="41">
        <v>9.6520763187429859E-2</v>
      </c>
      <c r="EH175" s="43">
        <v>0.92449922958397535</v>
      </c>
      <c r="EI175" s="44">
        <v>1.0210199927714052</v>
      </c>
      <c r="EJ175">
        <v>1606</v>
      </c>
      <c r="EK175">
        <v>1109</v>
      </c>
      <c r="EL175">
        <v>1238</v>
      </c>
      <c r="EM175">
        <v>829</v>
      </c>
      <c r="EN175">
        <v>888</v>
      </c>
      <c r="EO175">
        <v>653</v>
      </c>
      <c r="EP175">
        <v>85</v>
      </c>
      <c r="EQ175">
        <v>51</v>
      </c>
      <c r="ER175">
        <v>840</v>
      </c>
      <c r="ES175">
        <v>581</v>
      </c>
      <c r="ET175">
        <v>307</v>
      </c>
      <c r="EU175">
        <v>231</v>
      </c>
      <c r="EV175">
        <v>40</v>
      </c>
      <c r="EW175">
        <v>27</v>
      </c>
      <c r="EX175">
        <v>73</v>
      </c>
      <c r="EY175">
        <v>89</v>
      </c>
      <c r="EZ175">
        <v>3.3</v>
      </c>
      <c r="FA175">
        <v>1.8</v>
      </c>
      <c r="FB175">
        <v>5</v>
      </c>
      <c r="FC175" s="20">
        <v>61.52</v>
      </c>
      <c r="FD175" s="26">
        <v>0.75024390243902439</v>
      </c>
      <c r="FE175">
        <v>5.7397</v>
      </c>
      <c r="FF175">
        <v>1.5</v>
      </c>
      <c r="FG175">
        <v>-0.13</v>
      </c>
      <c r="FH175">
        <v>1.38</v>
      </c>
      <c r="FI175">
        <v>3</v>
      </c>
      <c r="FJ175">
        <v>1</v>
      </c>
      <c r="FK175">
        <v>1</v>
      </c>
      <c r="FL175" s="42">
        <v>223</v>
      </c>
      <c r="FM175" s="20">
        <v>9.7058823529411757</v>
      </c>
      <c r="FN175" s="41">
        <v>9.2592592600000009E-2</v>
      </c>
      <c r="FO175" s="20">
        <v>43.1</v>
      </c>
      <c r="FP175" s="20">
        <v>49.459800000000001</v>
      </c>
      <c r="FQ175" s="20">
        <v>119.25219941348973</v>
      </c>
      <c r="FV175" t="s">
        <v>751</v>
      </c>
      <c r="FW175" s="45">
        <v>925000</v>
      </c>
      <c r="FX175" s="45">
        <v>894166</v>
      </c>
      <c r="FY175">
        <v>82</v>
      </c>
      <c r="FZ175">
        <v>20</v>
      </c>
      <c r="GA175">
        <v>28</v>
      </c>
      <c r="GB175">
        <v>48</v>
      </c>
      <c r="GC175">
        <v>8</v>
      </c>
      <c r="GD175">
        <v>49</v>
      </c>
      <c r="GE175">
        <v>165</v>
      </c>
      <c r="GF175">
        <v>1364</v>
      </c>
      <c r="GG175">
        <v>3.3</v>
      </c>
      <c r="GH175">
        <v>1.8</v>
      </c>
      <c r="GI175">
        <v>5</v>
      </c>
      <c r="GJ175" s="42">
        <v>43.1</v>
      </c>
    </row>
    <row r="176" spans="1:192" x14ac:dyDescent="0.45">
      <c r="A176" s="40">
        <v>34768</v>
      </c>
      <c r="B176" t="s">
        <v>1906</v>
      </c>
      <c r="C176" t="s">
        <v>282</v>
      </c>
      <c r="D176" t="s">
        <v>107</v>
      </c>
      <c r="E176" t="s">
        <v>107</v>
      </c>
      <c r="F176">
        <v>70</v>
      </c>
      <c r="G176">
        <v>191</v>
      </c>
      <c r="H176">
        <v>2013</v>
      </c>
      <c r="I176">
        <v>4</v>
      </c>
      <c r="J176">
        <v>121</v>
      </c>
      <c r="K176" t="s">
        <v>92</v>
      </c>
      <c r="L176">
        <v>2016</v>
      </c>
      <c r="M176">
        <v>22</v>
      </c>
      <c r="N176">
        <v>2</v>
      </c>
      <c r="O176">
        <v>8477353</v>
      </c>
      <c r="P176" t="s">
        <v>1907</v>
      </c>
      <c r="Q176" t="s">
        <v>1908</v>
      </c>
      <c r="R176" t="s">
        <v>1909</v>
      </c>
      <c r="S176" t="s">
        <v>1540</v>
      </c>
      <c r="T176" t="s">
        <v>938</v>
      </c>
      <c r="U176" t="s">
        <v>1910</v>
      </c>
      <c r="V176">
        <v>46</v>
      </c>
      <c r="W176">
        <v>5</v>
      </c>
      <c r="X176">
        <v>2</v>
      </c>
      <c r="Y176">
        <v>2</v>
      </c>
      <c r="Z176">
        <v>7</v>
      </c>
      <c r="AA176">
        <v>0</v>
      </c>
      <c r="AB176">
        <v>0</v>
      </c>
      <c r="AC176" s="26">
        <v>0.15217391304347827</v>
      </c>
      <c r="AD176" s="20">
        <v>-2.7575757575757578</v>
      </c>
      <c r="AE176" s="20">
        <v>3.11</v>
      </c>
      <c r="AF176">
        <v>-4</v>
      </c>
      <c r="AG176">
        <v>-3.6</v>
      </c>
      <c r="AH176">
        <v>6</v>
      </c>
      <c r="AI176">
        <v>725</v>
      </c>
      <c r="AJ176">
        <v>30979</v>
      </c>
      <c r="AK176" s="20">
        <v>516.31666666667002</v>
      </c>
      <c r="AL176">
        <v>516.32000000000005</v>
      </c>
      <c r="AM176">
        <v>516</v>
      </c>
      <c r="AN176" s="26">
        <v>11.224275362318842</v>
      </c>
      <c r="AO176">
        <v>19.02</v>
      </c>
      <c r="AP176" s="41">
        <v>0.41176470588235292</v>
      </c>
      <c r="AQ176">
        <v>113</v>
      </c>
      <c r="AR176">
        <v>113</v>
      </c>
      <c r="AS176">
        <v>113</v>
      </c>
      <c r="AT176">
        <v>87</v>
      </c>
      <c r="AU176">
        <v>87</v>
      </c>
      <c r="AV176">
        <v>64</v>
      </c>
      <c r="AW176">
        <v>60</v>
      </c>
      <c r="AX176">
        <v>21</v>
      </c>
      <c r="AY176">
        <v>3</v>
      </c>
      <c r="AZ176">
        <v>10</v>
      </c>
      <c r="BA176" s="42">
        <v>13</v>
      </c>
      <c r="BB176">
        <v>7.67</v>
      </c>
      <c r="BC176">
        <v>42.453099999999999</v>
      </c>
      <c r="BD176" s="20">
        <v>60.9</v>
      </c>
      <c r="BE176" s="20">
        <v>173.9</v>
      </c>
      <c r="BF176" s="20">
        <v>20.208397892779672</v>
      </c>
      <c r="BG176">
        <v>90</v>
      </c>
      <c r="BH176">
        <v>185</v>
      </c>
      <c r="BI176">
        <v>170</v>
      </c>
      <c r="BJ176" s="41">
        <v>0.34615384615384615</v>
      </c>
      <c r="BK176">
        <v>93</v>
      </c>
      <c r="BL176">
        <v>93</v>
      </c>
      <c r="BM176">
        <v>52</v>
      </c>
      <c r="BN176" s="42">
        <v>41</v>
      </c>
      <c r="BO176">
        <v>23</v>
      </c>
      <c r="BP176">
        <v>5</v>
      </c>
      <c r="BQ176">
        <v>15</v>
      </c>
      <c r="BR176">
        <v>27</v>
      </c>
      <c r="BS176" s="41">
        <v>6.323185011709602E-2</v>
      </c>
      <c r="BT176">
        <v>6</v>
      </c>
      <c r="BU176">
        <v>16</v>
      </c>
      <c r="BV176" s="41">
        <v>0.27272727272727271</v>
      </c>
      <c r="BW176">
        <v>1</v>
      </c>
      <c r="BX176">
        <v>9</v>
      </c>
      <c r="BY176">
        <v>3</v>
      </c>
      <c r="BZ176">
        <v>5</v>
      </c>
      <c r="CA176">
        <v>2</v>
      </c>
      <c r="CB176">
        <v>2</v>
      </c>
      <c r="CC176">
        <v>1</v>
      </c>
      <c r="CD176">
        <v>4</v>
      </c>
      <c r="CE176">
        <v>0</v>
      </c>
      <c r="CF176">
        <v>5</v>
      </c>
      <c r="CG176">
        <v>5</v>
      </c>
      <c r="CH176">
        <v>12</v>
      </c>
      <c r="CI176">
        <v>0</v>
      </c>
      <c r="CJ176">
        <v>0</v>
      </c>
      <c r="CK176">
        <v>0</v>
      </c>
      <c r="CL176">
        <v>0</v>
      </c>
      <c r="CM176">
        <v>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4</v>
      </c>
      <c r="CW176">
        <v>0</v>
      </c>
      <c r="CX176">
        <v>0</v>
      </c>
      <c r="CY176">
        <v>3</v>
      </c>
      <c r="CZ176">
        <v>20</v>
      </c>
      <c r="DA176">
        <v>1</v>
      </c>
      <c r="DB176">
        <v>0</v>
      </c>
      <c r="DC176">
        <v>5</v>
      </c>
      <c r="DD176">
        <v>10</v>
      </c>
      <c r="DE176">
        <v>1</v>
      </c>
      <c r="DF176">
        <v>0</v>
      </c>
      <c r="DG176">
        <v>47</v>
      </c>
      <c r="DH176">
        <v>3</v>
      </c>
      <c r="DI176">
        <v>10</v>
      </c>
      <c r="DJ176">
        <v>3</v>
      </c>
      <c r="DK176">
        <v>3</v>
      </c>
      <c r="DL176">
        <v>0</v>
      </c>
      <c r="DM176">
        <v>10</v>
      </c>
      <c r="DN176">
        <v>10</v>
      </c>
      <c r="DO176">
        <v>0</v>
      </c>
      <c r="DP176" s="42">
        <v>7</v>
      </c>
      <c r="DQ176" s="20">
        <v>3.2959999999999998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414</v>
      </c>
      <c r="DX176">
        <v>558</v>
      </c>
      <c r="DY176">
        <v>321</v>
      </c>
      <c r="DZ176">
        <v>400</v>
      </c>
      <c r="EA176">
        <v>252</v>
      </c>
      <c r="EB176">
        <v>286</v>
      </c>
      <c r="EC176">
        <v>20.64</v>
      </c>
      <c r="ED176">
        <v>26.69</v>
      </c>
      <c r="EE176">
        <v>17</v>
      </c>
      <c r="EF176">
        <v>22</v>
      </c>
      <c r="EG176" s="41">
        <v>6.7460317460317457E-2</v>
      </c>
      <c r="EH176" s="43">
        <v>0.92307692307692313</v>
      </c>
      <c r="EI176" s="44">
        <v>0.99053724053724057</v>
      </c>
      <c r="EJ176">
        <v>413</v>
      </c>
      <c r="EK176">
        <v>562</v>
      </c>
      <c r="EL176">
        <v>320</v>
      </c>
      <c r="EM176">
        <v>404</v>
      </c>
      <c r="EN176">
        <v>251</v>
      </c>
      <c r="EO176">
        <v>290</v>
      </c>
      <c r="EP176">
        <v>16</v>
      </c>
      <c r="EQ176">
        <v>22</v>
      </c>
      <c r="ER176">
        <v>192</v>
      </c>
      <c r="ES176">
        <v>265</v>
      </c>
      <c r="ET176">
        <v>78</v>
      </c>
      <c r="EU176">
        <v>109</v>
      </c>
      <c r="EV176">
        <v>5</v>
      </c>
      <c r="EW176">
        <v>12</v>
      </c>
      <c r="EX176">
        <v>14</v>
      </c>
      <c r="EY176">
        <v>28</v>
      </c>
      <c r="EZ176">
        <v>-0.2</v>
      </c>
      <c r="FA176">
        <v>0.4</v>
      </c>
      <c r="FB176">
        <v>0.30000000000000004</v>
      </c>
      <c r="FC176" s="20">
        <v>7.65</v>
      </c>
      <c r="FD176" s="26">
        <v>0.16630434782608697</v>
      </c>
      <c r="FE176">
        <v>0.41150000000000003</v>
      </c>
      <c r="FF176">
        <v>-0.13</v>
      </c>
      <c r="FG176">
        <v>-0.01</v>
      </c>
      <c r="FH176">
        <v>-0.14000000000000001</v>
      </c>
      <c r="FL176" s="42">
        <v>126</v>
      </c>
      <c r="FM176" s="20">
        <v>36</v>
      </c>
      <c r="FN176" s="41">
        <v>8.4675154599999997E-2</v>
      </c>
      <c r="FO176" s="20">
        <v>6.4</v>
      </c>
      <c r="FP176" s="20">
        <v>7.6592000000000002</v>
      </c>
      <c r="FQ176" s="20">
        <v>112.95320731329407</v>
      </c>
      <c r="FU176" t="s">
        <v>721</v>
      </c>
      <c r="FV176" t="s">
        <v>751</v>
      </c>
      <c r="FW176" s="45">
        <v>925000</v>
      </c>
      <c r="FX176" s="45">
        <v>925000</v>
      </c>
      <c r="FY176">
        <v>79</v>
      </c>
      <c r="FZ176">
        <v>9</v>
      </c>
      <c r="GA176">
        <v>5</v>
      </c>
      <c r="GB176">
        <v>14</v>
      </c>
      <c r="GC176">
        <v>-2</v>
      </c>
      <c r="GD176">
        <v>20</v>
      </c>
      <c r="GE176">
        <v>110</v>
      </c>
      <c r="GF176">
        <v>892</v>
      </c>
      <c r="GG176">
        <v>0</v>
      </c>
      <c r="GH176">
        <v>0.9</v>
      </c>
      <c r="GI176">
        <v>0.8</v>
      </c>
      <c r="GJ176" s="42">
        <v>6.4</v>
      </c>
    </row>
    <row r="177" spans="1:192" x14ac:dyDescent="0.45">
      <c r="A177" s="40">
        <v>35648</v>
      </c>
      <c r="B177" t="s">
        <v>119</v>
      </c>
      <c r="D177" t="s">
        <v>120</v>
      </c>
      <c r="E177" t="s">
        <v>120</v>
      </c>
      <c r="F177">
        <v>75</v>
      </c>
      <c r="G177">
        <v>185</v>
      </c>
      <c r="H177">
        <v>2016</v>
      </c>
      <c r="I177">
        <v>1</v>
      </c>
      <c r="J177">
        <v>23</v>
      </c>
      <c r="K177" t="s">
        <v>92</v>
      </c>
      <c r="L177">
        <v>2017</v>
      </c>
      <c r="M177">
        <v>20</v>
      </c>
      <c r="N177">
        <v>1</v>
      </c>
      <c r="O177">
        <v>8479404</v>
      </c>
      <c r="P177" t="s">
        <v>1915</v>
      </c>
      <c r="Q177" t="s">
        <v>1916</v>
      </c>
      <c r="R177" t="s">
        <v>1917</v>
      </c>
      <c r="S177" t="s">
        <v>367</v>
      </c>
      <c r="T177" t="s">
        <v>716</v>
      </c>
      <c r="U177" t="s">
        <v>373</v>
      </c>
      <c r="V177">
        <v>4</v>
      </c>
      <c r="W177">
        <v>1</v>
      </c>
      <c r="X177">
        <v>0</v>
      </c>
      <c r="Y177">
        <v>0</v>
      </c>
      <c r="Z177">
        <v>1</v>
      </c>
      <c r="AA177">
        <v>23</v>
      </c>
      <c r="AB177">
        <v>77</v>
      </c>
      <c r="AC177" s="26">
        <v>0.25</v>
      </c>
      <c r="AD177" s="20">
        <v>0</v>
      </c>
      <c r="AE177" s="20">
        <v>0.5</v>
      </c>
      <c r="AF177">
        <v>-1</v>
      </c>
      <c r="AG177">
        <v>-0.9</v>
      </c>
      <c r="AH177">
        <v>0</v>
      </c>
      <c r="AI177">
        <v>72</v>
      </c>
      <c r="AJ177">
        <v>3038</v>
      </c>
      <c r="AK177" s="20">
        <v>50.633333333332999</v>
      </c>
      <c r="AL177">
        <v>50.63</v>
      </c>
      <c r="AM177">
        <v>51</v>
      </c>
      <c r="AN177" s="26">
        <v>12.658333333333333</v>
      </c>
      <c r="AO177">
        <v>21.31</v>
      </c>
      <c r="AP177" s="41">
        <v>0.33333333333333331</v>
      </c>
      <c r="AQ177">
        <v>10</v>
      </c>
      <c r="AR177">
        <v>10</v>
      </c>
      <c r="AS177">
        <v>10</v>
      </c>
      <c r="AT177">
        <v>8</v>
      </c>
      <c r="AU177">
        <v>8</v>
      </c>
      <c r="AV177">
        <v>6</v>
      </c>
      <c r="AW177">
        <v>5</v>
      </c>
      <c r="AX177">
        <v>4</v>
      </c>
      <c r="AY177">
        <v>1</v>
      </c>
      <c r="AZ177">
        <v>1</v>
      </c>
      <c r="BA177" s="42">
        <v>2</v>
      </c>
      <c r="BB177">
        <v>0.57000000000000006</v>
      </c>
      <c r="BC177">
        <v>34.666699999999999</v>
      </c>
      <c r="BD177" s="20">
        <v>0</v>
      </c>
      <c r="BE177" s="20">
        <v>10</v>
      </c>
      <c r="BF177" s="20">
        <v>11.850681414181315</v>
      </c>
      <c r="BG177">
        <v>15</v>
      </c>
      <c r="BH177">
        <v>17</v>
      </c>
      <c r="BI177">
        <v>25</v>
      </c>
      <c r="BJ177" s="41">
        <v>0.375</v>
      </c>
      <c r="BK177">
        <v>1</v>
      </c>
      <c r="BL177">
        <v>1</v>
      </c>
      <c r="BM177">
        <v>3</v>
      </c>
      <c r="BN177" s="42">
        <v>-2</v>
      </c>
      <c r="BO177">
        <v>2</v>
      </c>
      <c r="BP177">
        <v>2</v>
      </c>
      <c r="BQ177">
        <v>2</v>
      </c>
      <c r="BR177">
        <v>1</v>
      </c>
      <c r="BS177" s="41">
        <v>3.2258064516129031E-2</v>
      </c>
      <c r="BT177">
        <v>15</v>
      </c>
      <c r="BU177">
        <v>22</v>
      </c>
      <c r="BV177" s="41">
        <v>0.40540540540540543</v>
      </c>
      <c r="BW177">
        <v>8</v>
      </c>
      <c r="BX177">
        <v>7</v>
      </c>
      <c r="BY177">
        <v>6</v>
      </c>
      <c r="BZ177">
        <v>8</v>
      </c>
      <c r="CA177">
        <v>1</v>
      </c>
      <c r="CB177">
        <v>7</v>
      </c>
      <c r="CC177">
        <v>2</v>
      </c>
      <c r="CD177">
        <v>5</v>
      </c>
      <c r="CE177">
        <v>10</v>
      </c>
      <c r="CF177">
        <v>12</v>
      </c>
      <c r="CG177">
        <v>6</v>
      </c>
      <c r="CH177">
        <v>9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2</v>
      </c>
      <c r="DA177">
        <v>1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3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 s="42">
        <v>1</v>
      </c>
      <c r="DQ177" s="20">
        <v>-2.7E-2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32</v>
      </c>
      <c r="DX177">
        <v>41</v>
      </c>
      <c r="DY177">
        <v>25</v>
      </c>
      <c r="DZ177">
        <v>30</v>
      </c>
      <c r="EA177">
        <v>19</v>
      </c>
      <c r="EB177">
        <v>23</v>
      </c>
      <c r="EC177">
        <v>1.83</v>
      </c>
      <c r="ED177">
        <v>1.61</v>
      </c>
      <c r="EE177">
        <v>3</v>
      </c>
      <c r="EF177">
        <v>3</v>
      </c>
      <c r="EG177" s="41">
        <v>0.15789473684210525</v>
      </c>
      <c r="EH177" s="43">
        <v>0.86956521739130432</v>
      </c>
      <c r="EI177" s="44">
        <v>1.0274599542334095</v>
      </c>
      <c r="EJ177">
        <v>32</v>
      </c>
      <c r="EK177">
        <v>42</v>
      </c>
      <c r="EL177">
        <v>25</v>
      </c>
      <c r="EM177">
        <v>31</v>
      </c>
      <c r="EN177">
        <v>19</v>
      </c>
      <c r="EO177">
        <v>24</v>
      </c>
      <c r="EP177">
        <v>3</v>
      </c>
      <c r="EQ177">
        <v>3</v>
      </c>
      <c r="ER177">
        <v>16</v>
      </c>
      <c r="ES177">
        <v>16</v>
      </c>
      <c r="ET177">
        <v>10</v>
      </c>
      <c r="EU177">
        <v>7</v>
      </c>
      <c r="EV177">
        <v>3</v>
      </c>
      <c r="EW177">
        <v>2</v>
      </c>
      <c r="EX177">
        <v>2</v>
      </c>
      <c r="EY177">
        <v>2</v>
      </c>
      <c r="EZ177">
        <v>0.1</v>
      </c>
      <c r="FA177">
        <v>0</v>
      </c>
      <c r="FB177">
        <v>0.1</v>
      </c>
      <c r="FC177" s="20">
        <v>0.13</v>
      </c>
      <c r="FD177" s="26">
        <v>3.2500000000000001E-2</v>
      </c>
      <c r="FE177">
        <v>3.1600000000000003E-2</v>
      </c>
      <c r="FF177">
        <v>0</v>
      </c>
      <c r="FG177">
        <v>0</v>
      </c>
      <c r="FH177">
        <v>0</v>
      </c>
      <c r="FL177" s="42">
        <v>2</v>
      </c>
      <c r="FM177" s="20">
        <v>0</v>
      </c>
      <c r="FN177" s="41">
        <v>8.40163934E-2</v>
      </c>
      <c r="FO177" s="20">
        <v>1</v>
      </c>
      <c r="FP177" s="20">
        <v>0.99460000000000004</v>
      </c>
      <c r="FQ177" s="20">
        <v>86.509974323523593</v>
      </c>
      <c r="FV177" t="s">
        <v>751</v>
      </c>
      <c r="FW177" s="45">
        <v>925000</v>
      </c>
      <c r="FX177" s="45">
        <v>925000</v>
      </c>
      <c r="FY177">
        <v>4</v>
      </c>
      <c r="FZ177">
        <v>1</v>
      </c>
      <c r="GA177">
        <v>0</v>
      </c>
      <c r="GB177">
        <v>1</v>
      </c>
      <c r="GC177">
        <v>-1</v>
      </c>
      <c r="GD177">
        <v>0</v>
      </c>
      <c r="GE177">
        <v>6</v>
      </c>
      <c r="GF177">
        <v>51</v>
      </c>
      <c r="GG177">
        <v>0.1</v>
      </c>
      <c r="GH177">
        <v>0</v>
      </c>
      <c r="GI177">
        <v>0.1</v>
      </c>
      <c r="GJ177" s="42">
        <v>1</v>
      </c>
    </row>
    <row r="178" spans="1:192" x14ac:dyDescent="0.45">
      <c r="A178" s="40">
        <v>31307</v>
      </c>
      <c r="B178" t="s">
        <v>964</v>
      </c>
      <c r="D178" t="s">
        <v>156</v>
      </c>
      <c r="E178" t="s">
        <v>156</v>
      </c>
      <c r="F178">
        <v>75</v>
      </c>
      <c r="G178">
        <v>235</v>
      </c>
      <c r="H178">
        <v>2004</v>
      </c>
      <c r="I178">
        <v>1</v>
      </c>
      <c r="J178">
        <v>1</v>
      </c>
      <c r="K178" t="s">
        <v>202</v>
      </c>
      <c r="L178">
        <v>2005</v>
      </c>
      <c r="M178">
        <v>32</v>
      </c>
      <c r="N178">
        <v>13</v>
      </c>
      <c r="O178">
        <v>8471214</v>
      </c>
      <c r="P178" t="s">
        <v>1923</v>
      </c>
      <c r="Q178" t="s">
        <v>1924</v>
      </c>
      <c r="R178" t="s">
        <v>1925</v>
      </c>
      <c r="S178" t="s">
        <v>486</v>
      </c>
      <c r="T178" t="s">
        <v>725</v>
      </c>
      <c r="U178" t="s">
        <v>253</v>
      </c>
      <c r="V178">
        <v>82</v>
      </c>
      <c r="W178">
        <v>49</v>
      </c>
      <c r="X178">
        <v>38</v>
      </c>
      <c r="Y178">
        <v>20</v>
      </c>
      <c r="Z178">
        <v>87</v>
      </c>
      <c r="AA178">
        <v>1</v>
      </c>
      <c r="AB178">
        <v>0</v>
      </c>
      <c r="AC178" s="26">
        <v>1.0609756097560976</v>
      </c>
      <c r="AD178" s="20">
        <v>-5.1498371335504913</v>
      </c>
      <c r="AE178" s="20">
        <v>35.630000000000003</v>
      </c>
      <c r="AF178">
        <v>3</v>
      </c>
      <c r="AG178">
        <v>-3</v>
      </c>
      <c r="AH178">
        <v>32</v>
      </c>
      <c r="AI178">
        <v>1730</v>
      </c>
      <c r="AJ178">
        <v>99110</v>
      </c>
      <c r="AK178" s="20">
        <v>1651.8333333333001</v>
      </c>
      <c r="AL178">
        <v>1651.73</v>
      </c>
      <c r="AM178">
        <v>1652</v>
      </c>
      <c r="AN178" s="26">
        <v>20.144308943089431</v>
      </c>
      <c r="AO178">
        <v>33.31</v>
      </c>
      <c r="AP178" s="41">
        <v>0.66923076923076918</v>
      </c>
      <c r="AQ178">
        <v>705</v>
      </c>
      <c r="AR178">
        <v>653</v>
      </c>
      <c r="AS178">
        <v>705</v>
      </c>
      <c r="AT178">
        <v>526</v>
      </c>
      <c r="AU178">
        <v>526</v>
      </c>
      <c r="AV178">
        <v>355</v>
      </c>
      <c r="AW178">
        <v>352</v>
      </c>
      <c r="AX178">
        <v>106</v>
      </c>
      <c r="AY178">
        <v>15</v>
      </c>
      <c r="AZ178">
        <v>47</v>
      </c>
      <c r="BA178" s="42">
        <v>62</v>
      </c>
      <c r="BB178">
        <v>35.74</v>
      </c>
      <c r="BC178">
        <v>32.250700000000002</v>
      </c>
      <c r="BD178" s="20">
        <v>315</v>
      </c>
      <c r="BE178" s="20">
        <v>1020</v>
      </c>
      <c r="BF178" s="20">
        <v>37.052060566799661</v>
      </c>
      <c r="BG178">
        <v>764</v>
      </c>
      <c r="BH178">
        <v>592</v>
      </c>
      <c r="BI178">
        <v>349</v>
      </c>
      <c r="BJ178" s="41">
        <v>0.68643306379155433</v>
      </c>
      <c r="BK178">
        <v>139</v>
      </c>
      <c r="BL178">
        <v>139</v>
      </c>
      <c r="BM178">
        <v>47</v>
      </c>
      <c r="BN178" s="42">
        <v>92</v>
      </c>
      <c r="BO178">
        <v>171</v>
      </c>
      <c r="BP178">
        <v>71</v>
      </c>
      <c r="BQ178">
        <v>25</v>
      </c>
      <c r="BR178">
        <v>21</v>
      </c>
      <c r="BS178" s="41">
        <v>1.9108280254777069E-2</v>
      </c>
      <c r="BT178">
        <v>3</v>
      </c>
      <c r="BU178">
        <v>5</v>
      </c>
      <c r="BV178" s="41">
        <v>0.375</v>
      </c>
      <c r="BW178">
        <v>1</v>
      </c>
      <c r="BX178">
        <v>0</v>
      </c>
      <c r="BY178">
        <v>1</v>
      </c>
      <c r="BZ178">
        <v>2</v>
      </c>
      <c r="CA178">
        <v>1</v>
      </c>
      <c r="CB178">
        <v>3</v>
      </c>
      <c r="CC178">
        <v>1</v>
      </c>
      <c r="CD178">
        <v>0</v>
      </c>
      <c r="CE178">
        <v>2</v>
      </c>
      <c r="CF178">
        <v>2</v>
      </c>
      <c r="CG178">
        <v>1</v>
      </c>
      <c r="CH178">
        <v>4</v>
      </c>
      <c r="CI178">
        <v>3</v>
      </c>
      <c r="CJ178">
        <v>3</v>
      </c>
      <c r="CK178">
        <v>6</v>
      </c>
      <c r="CL178">
        <v>7</v>
      </c>
      <c r="CM178">
        <v>3</v>
      </c>
      <c r="CN178">
        <v>0</v>
      </c>
      <c r="CO178">
        <v>0</v>
      </c>
      <c r="CP178">
        <v>4</v>
      </c>
      <c r="CQ178">
        <v>1</v>
      </c>
      <c r="CR178">
        <v>17</v>
      </c>
      <c r="CS178">
        <v>8</v>
      </c>
      <c r="CT178">
        <v>4</v>
      </c>
      <c r="CU178">
        <v>0</v>
      </c>
      <c r="CV178">
        <v>15</v>
      </c>
      <c r="CW178">
        <v>1</v>
      </c>
      <c r="CX178">
        <v>7</v>
      </c>
      <c r="CY178">
        <v>17</v>
      </c>
      <c r="CZ178">
        <v>146</v>
      </c>
      <c r="DA178">
        <v>18</v>
      </c>
      <c r="DB178">
        <v>3</v>
      </c>
      <c r="DC178">
        <v>104</v>
      </c>
      <c r="DD178">
        <v>71</v>
      </c>
      <c r="DE178">
        <v>11</v>
      </c>
      <c r="DF178">
        <v>0</v>
      </c>
      <c r="DG178">
        <v>148</v>
      </c>
      <c r="DH178">
        <v>16</v>
      </c>
      <c r="DI178">
        <v>18</v>
      </c>
      <c r="DJ178">
        <v>17</v>
      </c>
      <c r="DK178">
        <v>17</v>
      </c>
      <c r="DL178">
        <v>0</v>
      </c>
      <c r="DM178">
        <v>18</v>
      </c>
      <c r="DN178">
        <v>18</v>
      </c>
      <c r="DO178">
        <v>0</v>
      </c>
      <c r="DP178" s="42">
        <v>2</v>
      </c>
      <c r="DQ178" s="20">
        <v>-1.0489999999999999</v>
      </c>
      <c r="DR178">
        <v>16</v>
      </c>
      <c r="DS178">
        <v>0</v>
      </c>
      <c r="DT178">
        <v>0</v>
      </c>
      <c r="DU178">
        <v>0</v>
      </c>
      <c r="DV178">
        <v>0</v>
      </c>
      <c r="DW178">
        <v>1982</v>
      </c>
      <c r="DX178">
        <v>1385</v>
      </c>
      <c r="DY178">
        <v>1502</v>
      </c>
      <c r="DZ178">
        <v>1078</v>
      </c>
      <c r="EA178">
        <v>1060</v>
      </c>
      <c r="EB178">
        <v>761</v>
      </c>
      <c r="EC178">
        <v>103.67</v>
      </c>
      <c r="ED178">
        <v>76.489999999999995</v>
      </c>
      <c r="EE178">
        <v>130</v>
      </c>
      <c r="EF178">
        <v>74</v>
      </c>
      <c r="EG178" s="41">
        <v>0.12264150943396226</v>
      </c>
      <c r="EH178" s="43">
        <v>0.90275952693823913</v>
      </c>
      <c r="EI178" s="44">
        <v>1.0254010363722015</v>
      </c>
      <c r="EJ178">
        <v>1983</v>
      </c>
      <c r="EK178">
        <v>1383</v>
      </c>
      <c r="EL178">
        <v>1502</v>
      </c>
      <c r="EM178">
        <v>1077</v>
      </c>
      <c r="EN178">
        <v>1059</v>
      </c>
      <c r="EO178">
        <v>760</v>
      </c>
      <c r="EP178">
        <v>130</v>
      </c>
      <c r="EQ178">
        <v>75</v>
      </c>
      <c r="ER178">
        <v>1005</v>
      </c>
      <c r="ES178">
        <v>729</v>
      </c>
      <c r="ET178">
        <v>378</v>
      </c>
      <c r="EU178">
        <v>307</v>
      </c>
      <c r="EV178">
        <v>57</v>
      </c>
      <c r="EW178">
        <v>50</v>
      </c>
      <c r="EX178">
        <v>124</v>
      </c>
      <c r="EY178">
        <v>139</v>
      </c>
      <c r="EZ178">
        <v>9.3000000000000007</v>
      </c>
      <c r="FA178">
        <v>1.9</v>
      </c>
      <c r="FB178">
        <v>11.2</v>
      </c>
      <c r="FC178" s="20">
        <v>91.61</v>
      </c>
      <c r="FD178" s="26">
        <v>1.1171951219512195</v>
      </c>
      <c r="FE178">
        <v>17.1676</v>
      </c>
      <c r="FF178">
        <v>5.14</v>
      </c>
      <c r="FG178">
        <v>-0.32</v>
      </c>
      <c r="FH178">
        <v>4.82</v>
      </c>
      <c r="FI178">
        <v>3</v>
      </c>
      <c r="FJ178">
        <v>2</v>
      </c>
      <c r="FK178">
        <v>1</v>
      </c>
      <c r="FL178" s="42">
        <v>192</v>
      </c>
      <c r="FM178" s="20">
        <v>10.25</v>
      </c>
      <c r="FN178" s="41">
        <v>0.2367149758</v>
      </c>
      <c r="FO178" s="20">
        <v>83.8</v>
      </c>
      <c r="FP178" s="20">
        <v>86.790199999999999</v>
      </c>
      <c r="FQ178" s="20">
        <v>122.30812542001418</v>
      </c>
      <c r="FU178" t="s">
        <v>731</v>
      </c>
      <c r="FV178" t="s">
        <v>711</v>
      </c>
      <c r="FW178" s="45">
        <v>10000000</v>
      </c>
      <c r="FX178" s="45">
        <v>9538462</v>
      </c>
      <c r="FY178">
        <v>1003</v>
      </c>
      <c r="FZ178">
        <v>607</v>
      </c>
      <c r="GA178">
        <v>515</v>
      </c>
      <c r="GB178">
        <v>1122</v>
      </c>
      <c r="GC178">
        <v>87</v>
      </c>
      <c r="GD178">
        <v>649</v>
      </c>
      <c r="GE178">
        <v>4896</v>
      </c>
      <c r="GF178">
        <v>21032</v>
      </c>
      <c r="GG178">
        <v>128.6</v>
      </c>
      <c r="GH178">
        <v>24.1</v>
      </c>
      <c r="GI178">
        <v>152.69999999999999</v>
      </c>
      <c r="GJ178" s="42">
        <v>83.8</v>
      </c>
    </row>
    <row r="179" spans="1:192" x14ac:dyDescent="0.45">
      <c r="A179" s="40">
        <v>36006</v>
      </c>
      <c r="B179" t="s">
        <v>222</v>
      </c>
      <c r="D179" t="s">
        <v>223</v>
      </c>
      <c r="E179" t="s">
        <v>223</v>
      </c>
      <c r="F179">
        <v>70</v>
      </c>
      <c r="G179">
        <v>175</v>
      </c>
      <c r="H179">
        <v>2016</v>
      </c>
      <c r="I179">
        <v>6</v>
      </c>
      <c r="J179">
        <v>162</v>
      </c>
      <c r="K179" t="s">
        <v>92</v>
      </c>
      <c r="L179">
        <v>2017</v>
      </c>
      <c r="M179">
        <v>19</v>
      </c>
      <c r="N179">
        <v>1</v>
      </c>
      <c r="O179">
        <v>8479407</v>
      </c>
      <c r="P179" t="s">
        <v>1926</v>
      </c>
      <c r="Q179" t="s">
        <v>1927</v>
      </c>
      <c r="R179" t="s">
        <v>1928</v>
      </c>
      <c r="S179" t="s">
        <v>1929</v>
      </c>
      <c r="T179" t="s">
        <v>725</v>
      </c>
      <c r="U179" t="s">
        <v>194</v>
      </c>
      <c r="V179">
        <v>74</v>
      </c>
      <c r="W179">
        <v>13</v>
      </c>
      <c r="X179">
        <v>22</v>
      </c>
      <c r="Y179">
        <v>12</v>
      </c>
      <c r="Z179">
        <v>35</v>
      </c>
      <c r="AA179">
        <v>5</v>
      </c>
      <c r="AB179">
        <v>58</v>
      </c>
      <c r="AC179" s="26">
        <v>0.47297297297297297</v>
      </c>
      <c r="AD179" s="20">
        <v>0</v>
      </c>
      <c r="AE179" s="20">
        <v>13.443</v>
      </c>
      <c r="AF179">
        <v>-16</v>
      </c>
      <c r="AG179">
        <v>0.2</v>
      </c>
      <c r="AH179">
        <v>18</v>
      </c>
      <c r="AI179">
        <v>1516</v>
      </c>
      <c r="AJ179">
        <v>67716</v>
      </c>
      <c r="AK179" s="20">
        <v>1128.5999999999999</v>
      </c>
      <c r="AL179">
        <v>1128.3</v>
      </c>
      <c r="AM179">
        <v>1129</v>
      </c>
      <c r="AN179" s="26">
        <v>15.251351351351349</v>
      </c>
      <c r="AO179">
        <v>25.35</v>
      </c>
      <c r="AP179" s="41">
        <v>0.660377358490566</v>
      </c>
      <c r="AQ179">
        <v>175</v>
      </c>
      <c r="AR179">
        <v>174</v>
      </c>
      <c r="AS179">
        <v>175</v>
      </c>
      <c r="AT179">
        <v>139</v>
      </c>
      <c r="AU179">
        <v>139</v>
      </c>
      <c r="AV179">
        <v>100</v>
      </c>
      <c r="AW179">
        <v>88</v>
      </c>
      <c r="AX179">
        <v>35</v>
      </c>
      <c r="AY179">
        <v>5</v>
      </c>
      <c r="AZ179">
        <v>6</v>
      </c>
      <c r="BA179" s="42">
        <v>11</v>
      </c>
      <c r="BB179">
        <v>9.99</v>
      </c>
      <c r="BC179">
        <v>28.93</v>
      </c>
      <c r="BD179" s="20">
        <v>211.1</v>
      </c>
      <c r="BE179" s="20">
        <v>386.1</v>
      </c>
      <c r="BF179" s="20">
        <v>20.53177346450412</v>
      </c>
      <c r="BG179">
        <v>403</v>
      </c>
      <c r="BH179">
        <v>376</v>
      </c>
      <c r="BI179">
        <v>303</v>
      </c>
      <c r="BJ179" s="41">
        <v>0.57082152974504252</v>
      </c>
      <c r="BK179">
        <v>44</v>
      </c>
      <c r="BL179">
        <v>44</v>
      </c>
      <c r="BM179">
        <v>68</v>
      </c>
      <c r="BN179" s="42">
        <v>-24</v>
      </c>
      <c r="BO179">
        <v>39</v>
      </c>
      <c r="BP179">
        <v>30</v>
      </c>
      <c r="BQ179">
        <v>25</v>
      </c>
      <c r="BR179">
        <v>22</v>
      </c>
      <c r="BS179" s="41">
        <v>2.6035502958579881E-2</v>
      </c>
      <c r="BT179">
        <v>7</v>
      </c>
      <c r="BU179">
        <v>4</v>
      </c>
      <c r="BV179" s="41">
        <v>0.63636363636363635</v>
      </c>
      <c r="BW179">
        <v>2</v>
      </c>
      <c r="BX179">
        <v>1</v>
      </c>
      <c r="BY179">
        <v>3</v>
      </c>
      <c r="BZ179">
        <v>1</v>
      </c>
      <c r="CA179">
        <v>2</v>
      </c>
      <c r="CB179">
        <v>2</v>
      </c>
      <c r="CC179">
        <v>0</v>
      </c>
      <c r="CD179">
        <v>1</v>
      </c>
      <c r="CE179">
        <v>5</v>
      </c>
      <c r="CF179">
        <v>1</v>
      </c>
      <c r="CG179">
        <v>7</v>
      </c>
      <c r="CH179">
        <v>2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0</v>
      </c>
      <c r="CO179">
        <v>1</v>
      </c>
      <c r="CP179">
        <v>2</v>
      </c>
      <c r="CQ179">
        <v>1</v>
      </c>
      <c r="CR179">
        <v>0</v>
      </c>
      <c r="CS179">
        <v>4</v>
      </c>
      <c r="CT179">
        <v>2</v>
      </c>
      <c r="CU179">
        <v>0</v>
      </c>
      <c r="CV179">
        <v>4</v>
      </c>
      <c r="CW179">
        <v>0</v>
      </c>
      <c r="CX179">
        <v>3</v>
      </c>
      <c r="CY179">
        <v>2</v>
      </c>
      <c r="CZ179">
        <v>34</v>
      </c>
      <c r="DA179">
        <v>14</v>
      </c>
      <c r="DB179">
        <v>2</v>
      </c>
      <c r="DC179">
        <v>9</v>
      </c>
      <c r="DD179">
        <v>32</v>
      </c>
      <c r="DE179">
        <v>5</v>
      </c>
      <c r="DF179">
        <v>1</v>
      </c>
      <c r="DG179">
        <v>37</v>
      </c>
      <c r="DH179">
        <v>9</v>
      </c>
      <c r="DI179">
        <v>13</v>
      </c>
      <c r="DJ179">
        <v>9</v>
      </c>
      <c r="DK179">
        <v>9</v>
      </c>
      <c r="DL179">
        <v>0</v>
      </c>
      <c r="DM179">
        <v>13</v>
      </c>
      <c r="DN179">
        <v>13</v>
      </c>
      <c r="DO179">
        <v>0</v>
      </c>
      <c r="DP179" s="42">
        <v>4</v>
      </c>
      <c r="DQ179" s="20">
        <v>7.23</v>
      </c>
      <c r="DR179">
        <v>9</v>
      </c>
      <c r="DS179">
        <v>0</v>
      </c>
      <c r="DT179">
        <v>0</v>
      </c>
      <c r="DU179">
        <v>0</v>
      </c>
      <c r="DV179">
        <v>0</v>
      </c>
      <c r="DW179">
        <v>1026</v>
      </c>
      <c r="DX179">
        <v>1057</v>
      </c>
      <c r="DY179">
        <v>803</v>
      </c>
      <c r="DZ179">
        <v>823</v>
      </c>
      <c r="EA179">
        <v>588</v>
      </c>
      <c r="EB179">
        <v>571</v>
      </c>
      <c r="EC179">
        <v>54.47</v>
      </c>
      <c r="ED179">
        <v>54.74</v>
      </c>
      <c r="EE179">
        <v>53</v>
      </c>
      <c r="EF179">
        <v>59</v>
      </c>
      <c r="EG179" s="41">
        <v>9.013605442176871E-2</v>
      </c>
      <c r="EH179" s="43">
        <v>0.89667250437828372</v>
      </c>
      <c r="EI179" s="44">
        <v>0.98680855880005247</v>
      </c>
      <c r="EJ179">
        <v>1028</v>
      </c>
      <c r="EK179">
        <v>1058</v>
      </c>
      <c r="EL179">
        <v>804</v>
      </c>
      <c r="EM179">
        <v>823</v>
      </c>
      <c r="EN179">
        <v>590</v>
      </c>
      <c r="EO179">
        <v>570</v>
      </c>
      <c r="EP179">
        <v>53</v>
      </c>
      <c r="EQ179">
        <v>60</v>
      </c>
      <c r="ER179">
        <v>521</v>
      </c>
      <c r="ES179">
        <v>542</v>
      </c>
      <c r="ET179">
        <v>201</v>
      </c>
      <c r="EU179">
        <v>205</v>
      </c>
      <c r="EV179">
        <v>27</v>
      </c>
      <c r="EW179">
        <v>33</v>
      </c>
      <c r="EX179">
        <v>62</v>
      </c>
      <c r="EY179">
        <v>57</v>
      </c>
      <c r="EZ179">
        <v>1.9</v>
      </c>
      <c r="FA179">
        <v>0.7</v>
      </c>
      <c r="FB179">
        <v>2.6</v>
      </c>
      <c r="FC179" s="20">
        <v>23.43</v>
      </c>
      <c r="FD179" s="26">
        <v>0.31662162162162161</v>
      </c>
      <c r="FE179">
        <v>3.4741</v>
      </c>
      <c r="FF179">
        <v>0.38</v>
      </c>
      <c r="FG179">
        <v>-0.38</v>
      </c>
      <c r="FH179">
        <v>0</v>
      </c>
      <c r="FI179">
        <v>5</v>
      </c>
      <c r="FJ179">
        <v>1</v>
      </c>
      <c r="FK179">
        <v>1</v>
      </c>
      <c r="FL179" s="42">
        <v>84</v>
      </c>
      <c r="FM179" s="20">
        <v>7.666666666666667</v>
      </c>
      <c r="FN179" s="41">
        <v>6.2632197400000006E-2</v>
      </c>
      <c r="FO179" s="20">
        <v>33.200000000000003</v>
      </c>
      <c r="FP179" s="20">
        <v>36.445999999999998</v>
      </c>
      <c r="FQ179" s="20">
        <v>110.76841265620845</v>
      </c>
      <c r="FR179">
        <v>1</v>
      </c>
      <c r="FS179" t="s">
        <v>995</v>
      </c>
      <c r="FT179">
        <v>10</v>
      </c>
      <c r="FV179" t="s">
        <v>751</v>
      </c>
      <c r="FW179" s="45">
        <v>732500</v>
      </c>
      <c r="FX179" s="45">
        <v>749167</v>
      </c>
      <c r="FY179">
        <v>74</v>
      </c>
      <c r="FZ179">
        <v>13</v>
      </c>
      <c r="GA179">
        <v>22</v>
      </c>
      <c r="GB179">
        <v>35</v>
      </c>
      <c r="GC179">
        <v>-16</v>
      </c>
      <c r="GD179">
        <v>18</v>
      </c>
      <c r="GE179">
        <v>100</v>
      </c>
      <c r="GF179">
        <v>1129</v>
      </c>
      <c r="GG179">
        <v>1.9</v>
      </c>
      <c r="GH179">
        <v>0.7</v>
      </c>
      <c r="GI179">
        <v>2.6</v>
      </c>
      <c r="GJ179" s="42">
        <v>33.200000000000003</v>
      </c>
    </row>
    <row r="180" spans="1:192" x14ac:dyDescent="0.45">
      <c r="A180" s="40">
        <v>31393</v>
      </c>
      <c r="B180" t="s">
        <v>912</v>
      </c>
      <c r="C180" t="s">
        <v>163</v>
      </c>
      <c r="D180" t="s">
        <v>91</v>
      </c>
      <c r="E180" t="s">
        <v>91</v>
      </c>
      <c r="F180">
        <v>75</v>
      </c>
      <c r="G180">
        <v>192</v>
      </c>
      <c r="H180">
        <v>2004</v>
      </c>
      <c r="I180">
        <v>1</v>
      </c>
      <c r="J180">
        <v>4</v>
      </c>
      <c r="K180" t="s">
        <v>92</v>
      </c>
      <c r="L180">
        <v>2005</v>
      </c>
      <c r="M180">
        <v>32</v>
      </c>
      <c r="N180">
        <v>13</v>
      </c>
      <c r="O180">
        <v>8471217</v>
      </c>
      <c r="P180" t="s">
        <v>1930</v>
      </c>
      <c r="Q180" t="s">
        <v>1931</v>
      </c>
      <c r="R180" t="s">
        <v>1932</v>
      </c>
      <c r="S180" t="s">
        <v>272</v>
      </c>
      <c r="T180" t="s">
        <v>725</v>
      </c>
      <c r="U180" t="s">
        <v>142</v>
      </c>
      <c r="V180">
        <v>73</v>
      </c>
      <c r="W180">
        <v>12</v>
      </c>
      <c r="X180">
        <v>17</v>
      </c>
      <c r="Y180">
        <v>11</v>
      </c>
      <c r="Z180">
        <v>29</v>
      </c>
      <c r="AA180">
        <v>10</v>
      </c>
      <c r="AB180">
        <v>56</v>
      </c>
      <c r="AC180" s="26">
        <v>0.39726027397260272</v>
      </c>
      <c r="AD180" s="20">
        <v>-13.834710743801651</v>
      </c>
      <c r="AE180" s="20">
        <v>10.919</v>
      </c>
      <c r="AF180">
        <v>11</v>
      </c>
      <c r="AG180">
        <v>-0.5</v>
      </c>
      <c r="AH180">
        <v>24</v>
      </c>
      <c r="AI180">
        <v>1446</v>
      </c>
      <c r="AJ180">
        <v>69612</v>
      </c>
      <c r="AK180" s="20">
        <v>1160.2</v>
      </c>
      <c r="AL180">
        <v>1160.2</v>
      </c>
      <c r="AM180">
        <v>1160</v>
      </c>
      <c r="AN180" s="26">
        <v>15.893150684931507</v>
      </c>
      <c r="AO180">
        <v>26.53</v>
      </c>
      <c r="AP180" s="41">
        <v>0.5178571428571429</v>
      </c>
      <c r="AQ180">
        <v>220</v>
      </c>
      <c r="AR180">
        <v>220</v>
      </c>
      <c r="AS180">
        <v>220</v>
      </c>
      <c r="AT180">
        <v>169</v>
      </c>
      <c r="AU180">
        <v>169</v>
      </c>
      <c r="AV180">
        <v>112</v>
      </c>
      <c r="AW180">
        <v>150</v>
      </c>
      <c r="AX180">
        <v>77</v>
      </c>
      <c r="AY180">
        <v>6</v>
      </c>
      <c r="AZ180">
        <v>8</v>
      </c>
      <c r="BA180" s="42">
        <v>14</v>
      </c>
      <c r="BB180">
        <v>13.85</v>
      </c>
      <c r="BC180">
        <v>24.901800000000001</v>
      </c>
      <c r="BD180" s="20">
        <v>181.5</v>
      </c>
      <c r="BE180" s="20">
        <v>401.5</v>
      </c>
      <c r="BF180" s="20">
        <v>20.763661437683155</v>
      </c>
      <c r="BG180">
        <v>308</v>
      </c>
      <c r="BH180">
        <v>341</v>
      </c>
      <c r="BI180">
        <v>379</v>
      </c>
      <c r="BJ180" s="41">
        <v>0.44832605531295489</v>
      </c>
      <c r="BK180">
        <v>76</v>
      </c>
      <c r="BL180">
        <v>76</v>
      </c>
      <c r="BM180">
        <v>78</v>
      </c>
      <c r="BN180" s="42">
        <v>-2</v>
      </c>
      <c r="BO180">
        <v>57</v>
      </c>
      <c r="BP180">
        <v>40</v>
      </c>
      <c r="BQ180">
        <v>29</v>
      </c>
      <c r="BR180">
        <v>40</v>
      </c>
      <c r="BS180" s="41">
        <v>4.7961630695443645E-2</v>
      </c>
      <c r="BT180">
        <v>1</v>
      </c>
      <c r="BU180">
        <v>9</v>
      </c>
      <c r="BV180" s="41">
        <v>0.1</v>
      </c>
      <c r="BW180">
        <v>0</v>
      </c>
      <c r="BX180">
        <v>4</v>
      </c>
      <c r="BY180">
        <v>1</v>
      </c>
      <c r="BZ180">
        <v>1</v>
      </c>
      <c r="CA180">
        <v>0</v>
      </c>
      <c r="CB180">
        <v>4</v>
      </c>
      <c r="CC180">
        <v>0</v>
      </c>
      <c r="CD180">
        <v>1</v>
      </c>
      <c r="CE180">
        <v>1</v>
      </c>
      <c r="CF180">
        <v>4</v>
      </c>
      <c r="CG180">
        <v>1</v>
      </c>
      <c r="CH180">
        <v>6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10</v>
      </c>
      <c r="CW180">
        <v>0</v>
      </c>
      <c r="CX180">
        <v>3</v>
      </c>
      <c r="CY180">
        <v>6</v>
      </c>
      <c r="CZ180">
        <v>48</v>
      </c>
      <c r="DA180">
        <v>7</v>
      </c>
      <c r="DB180">
        <v>3</v>
      </c>
      <c r="DC180">
        <v>4</v>
      </c>
      <c r="DD180">
        <v>16</v>
      </c>
      <c r="DE180">
        <v>16</v>
      </c>
      <c r="DF180">
        <v>1</v>
      </c>
      <c r="DG180">
        <v>65</v>
      </c>
      <c r="DH180">
        <v>12</v>
      </c>
      <c r="DI180">
        <v>7</v>
      </c>
      <c r="DJ180">
        <v>11</v>
      </c>
      <c r="DK180">
        <v>11</v>
      </c>
      <c r="DL180">
        <v>0</v>
      </c>
      <c r="DM180">
        <v>7</v>
      </c>
      <c r="DN180">
        <v>7</v>
      </c>
      <c r="DO180">
        <v>0</v>
      </c>
      <c r="DP180" s="42">
        <v>-5</v>
      </c>
      <c r="DQ180" s="20">
        <v>-2.9980000000000002</v>
      </c>
      <c r="DR180">
        <v>12</v>
      </c>
      <c r="DS180">
        <v>0</v>
      </c>
      <c r="DT180">
        <v>0</v>
      </c>
      <c r="DU180">
        <v>0</v>
      </c>
      <c r="DV180">
        <v>0</v>
      </c>
      <c r="DW180">
        <v>1111</v>
      </c>
      <c r="DX180">
        <v>1083</v>
      </c>
      <c r="DY180">
        <v>810</v>
      </c>
      <c r="DZ180">
        <v>794</v>
      </c>
      <c r="EA180">
        <v>586</v>
      </c>
      <c r="EB180">
        <v>573</v>
      </c>
      <c r="EC180">
        <v>51.34</v>
      </c>
      <c r="ED180">
        <v>52.16</v>
      </c>
      <c r="EE180">
        <v>56</v>
      </c>
      <c r="EF180">
        <v>57</v>
      </c>
      <c r="EG180" s="41">
        <v>9.556313993174062E-2</v>
      </c>
      <c r="EH180" s="43">
        <v>0.90052356020942415</v>
      </c>
      <c r="EI180" s="44">
        <v>0.99608670014116474</v>
      </c>
      <c r="EJ180">
        <v>1110</v>
      </c>
      <c r="EK180">
        <v>1083</v>
      </c>
      <c r="EL180">
        <v>809</v>
      </c>
      <c r="EM180">
        <v>793</v>
      </c>
      <c r="EN180">
        <v>586</v>
      </c>
      <c r="EO180">
        <v>574</v>
      </c>
      <c r="EP180">
        <v>56</v>
      </c>
      <c r="EQ180">
        <v>57</v>
      </c>
      <c r="ER180">
        <v>546</v>
      </c>
      <c r="ES180">
        <v>584</v>
      </c>
      <c r="ET180">
        <v>217</v>
      </c>
      <c r="EU180">
        <v>220</v>
      </c>
      <c r="EV180">
        <v>32</v>
      </c>
      <c r="EW180">
        <v>32</v>
      </c>
      <c r="EX180">
        <v>64</v>
      </c>
      <c r="EY180">
        <v>72</v>
      </c>
      <c r="EZ180">
        <v>0.9</v>
      </c>
      <c r="FA180">
        <v>1.5</v>
      </c>
      <c r="FB180">
        <v>2.4</v>
      </c>
      <c r="FC180" s="20">
        <v>35.119999999999997</v>
      </c>
      <c r="FD180" s="26">
        <v>0.48109589041095885</v>
      </c>
      <c r="FE180">
        <v>2.4508999999999999</v>
      </c>
      <c r="FF180">
        <v>-0.15</v>
      </c>
      <c r="FG180">
        <v>1.06</v>
      </c>
      <c r="FH180">
        <v>0.92</v>
      </c>
      <c r="FL180" s="42">
        <v>140</v>
      </c>
      <c r="FM180" s="20">
        <v>8.75</v>
      </c>
      <c r="FN180" s="41">
        <v>5.4134345600000001E-2</v>
      </c>
      <c r="FO180" s="20">
        <v>26.6</v>
      </c>
      <c r="FP180" s="20">
        <v>28.400400000000001</v>
      </c>
      <c r="FQ180" s="20">
        <v>113.46319600068952</v>
      </c>
      <c r="FR180">
        <v>4</v>
      </c>
      <c r="FS180" t="s">
        <v>189</v>
      </c>
      <c r="FT180">
        <v>195</v>
      </c>
      <c r="FU180" t="s">
        <v>702</v>
      </c>
      <c r="FV180" t="s">
        <v>711</v>
      </c>
      <c r="FW180" s="45">
        <v>7500000</v>
      </c>
      <c r="FX180" s="45">
        <v>5500000</v>
      </c>
      <c r="FY180">
        <v>920</v>
      </c>
      <c r="FZ180">
        <v>245</v>
      </c>
      <c r="GA180">
        <v>281</v>
      </c>
      <c r="GB180">
        <v>526</v>
      </c>
      <c r="GC180">
        <v>35</v>
      </c>
      <c r="GD180">
        <v>548</v>
      </c>
      <c r="GE180">
        <v>2055</v>
      </c>
      <c r="GF180">
        <v>15396</v>
      </c>
      <c r="GG180">
        <v>41.4</v>
      </c>
      <c r="GH180">
        <v>16.8</v>
      </c>
      <c r="GI180">
        <v>58.2</v>
      </c>
      <c r="GJ180" s="42">
        <v>26.6</v>
      </c>
    </row>
    <row r="181" spans="1:192" x14ac:dyDescent="0.45">
      <c r="A181" s="40">
        <v>31655</v>
      </c>
      <c r="B181" t="s">
        <v>1933</v>
      </c>
      <c r="C181" t="s">
        <v>362</v>
      </c>
      <c r="D181" t="s">
        <v>107</v>
      </c>
      <c r="E181" t="s">
        <v>107</v>
      </c>
      <c r="F181">
        <v>77</v>
      </c>
      <c r="G181">
        <v>225</v>
      </c>
      <c r="H181">
        <v>2004</v>
      </c>
      <c r="I181">
        <v>1</v>
      </c>
      <c r="J181">
        <v>5</v>
      </c>
      <c r="K181" t="s">
        <v>202</v>
      </c>
      <c r="L181">
        <v>2008</v>
      </c>
      <c r="M181">
        <v>31</v>
      </c>
      <c r="N181">
        <v>10</v>
      </c>
      <c r="O181">
        <v>8471218</v>
      </c>
      <c r="P181" t="s">
        <v>1934</v>
      </c>
      <c r="Q181" t="s">
        <v>1935</v>
      </c>
      <c r="R181" t="s">
        <v>1936</v>
      </c>
      <c r="S181" t="s">
        <v>1484</v>
      </c>
      <c r="T181" t="s">
        <v>710</v>
      </c>
      <c r="U181" t="s">
        <v>285</v>
      </c>
      <c r="V181">
        <v>81</v>
      </c>
      <c r="W181">
        <v>23</v>
      </c>
      <c r="X181">
        <v>68</v>
      </c>
      <c r="Y181">
        <v>48</v>
      </c>
      <c r="Z181">
        <v>91</v>
      </c>
      <c r="AA181">
        <v>1</v>
      </c>
      <c r="AB181">
        <v>0</v>
      </c>
      <c r="AC181" s="26">
        <v>1.1234567901234569</v>
      </c>
      <c r="AD181" s="20">
        <v>31.266857962697273</v>
      </c>
      <c r="AE181" s="20">
        <v>31.591000000000001</v>
      </c>
      <c r="AF181">
        <v>13</v>
      </c>
      <c r="AG181">
        <v>10.6</v>
      </c>
      <c r="AH181">
        <v>52</v>
      </c>
      <c r="AI181">
        <v>2056</v>
      </c>
      <c r="AJ181">
        <v>98447</v>
      </c>
      <c r="AK181" s="20">
        <v>1640.7833333333001</v>
      </c>
      <c r="AL181">
        <v>1640.78</v>
      </c>
      <c r="AM181">
        <v>1641</v>
      </c>
      <c r="AN181" s="26">
        <v>20.256584362139918</v>
      </c>
      <c r="AO181">
        <v>33.4</v>
      </c>
      <c r="AP181" s="41">
        <v>0.78448275862068961</v>
      </c>
      <c r="AQ181">
        <v>410</v>
      </c>
      <c r="AR181">
        <v>410</v>
      </c>
      <c r="AS181">
        <v>410</v>
      </c>
      <c r="AT181">
        <v>327</v>
      </c>
      <c r="AU181">
        <v>327</v>
      </c>
      <c r="AV181">
        <v>246</v>
      </c>
      <c r="AW181">
        <v>203</v>
      </c>
      <c r="AX181">
        <v>77</v>
      </c>
      <c r="AY181">
        <v>4</v>
      </c>
      <c r="AZ181">
        <v>27</v>
      </c>
      <c r="BA181" s="42">
        <v>31</v>
      </c>
      <c r="BB181">
        <v>21.5</v>
      </c>
      <c r="BC181">
        <v>35.207299999999996</v>
      </c>
      <c r="BD181" s="20">
        <v>563.79999999999995</v>
      </c>
      <c r="BE181" s="20">
        <v>973.8</v>
      </c>
      <c r="BF181" s="20">
        <v>35.609892855836861</v>
      </c>
      <c r="BG181">
        <v>740</v>
      </c>
      <c r="BH181">
        <v>537</v>
      </c>
      <c r="BI181">
        <v>494</v>
      </c>
      <c r="BJ181" s="41">
        <v>0.59967585089141007</v>
      </c>
      <c r="BK181">
        <v>94</v>
      </c>
      <c r="BL181">
        <v>94</v>
      </c>
      <c r="BM181">
        <v>90</v>
      </c>
      <c r="BN181" s="42">
        <v>4</v>
      </c>
      <c r="BO181">
        <v>81</v>
      </c>
      <c r="BP181">
        <v>55</v>
      </c>
      <c r="BQ181">
        <v>34</v>
      </c>
      <c r="BR181">
        <v>66</v>
      </c>
      <c r="BS181" s="41">
        <v>5.5045871559633031E-2</v>
      </c>
      <c r="BT181">
        <v>166</v>
      </c>
      <c r="BU181">
        <v>196</v>
      </c>
      <c r="BV181" s="41">
        <v>0.4585635359116022</v>
      </c>
      <c r="BW181">
        <v>44</v>
      </c>
      <c r="BX181">
        <v>56</v>
      </c>
      <c r="BY181">
        <v>40</v>
      </c>
      <c r="BZ181">
        <v>58</v>
      </c>
      <c r="CA181">
        <v>82</v>
      </c>
      <c r="CB181">
        <v>82</v>
      </c>
      <c r="CC181">
        <v>34</v>
      </c>
      <c r="CD181">
        <v>37</v>
      </c>
      <c r="CE181">
        <v>83</v>
      </c>
      <c r="CF181">
        <v>113</v>
      </c>
      <c r="CG181">
        <v>90</v>
      </c>
      <c r="CH181">
        <v>104</v>
      </c>
      <c r="CI181">
        <v>1</v>
      </c>
      <c r="CJ181">
        <v>0</v>
      </c>
      <c r="CK181">
        <v>3</v>
      </c>
      <c r="CL181">
        <v>2</v>
      </c>
      <c r="CM181">
        <v>2</v>
      </c>
      <c r="CN181">
        <v>0</v>
      </c>
      <c r="CO181">
        <v>0</v>
      </c>
      <c r="CP181">
        <v>1</v>
      </c>
      <c r="CQ181">
        <v>3</v>
      </c>
      <c r="CR181">
        <v>1</v>
      </c>
      <c r="CS181">
        <v>4</v>
      </c>
      <c r="CT181">
        <v>1</v>
      </c>
      <c r="CU181">
        <v>0</v>
      </c>
      <c r="CV181">
        <v>13</v>
      </c>
      <c r="CW181">
        <v>2</v>
      </c>
      <c r="CX181">
        <v>5</v>
      </c>
      <c r="CY181">
        <v>12</v>
      </c>
      <c r="CZ181">
        <v>62</v>
      </c>
      <c r="DA181">
        <v>17</v>
      </c>
      <c r="DB181">
        <v>12</v>
      </c>
      <c r="DC181">
        <v>27</v>
      </c>
      <c r="DD181">
        <v>26</v>
      </c>
      <c r="DE181">
        <v>5</v>
      </c>
      <c r="DF181">
        <v>0</v>
      </c>
      <c r="DG181">
        <v>159</v>
      </c>
      <c r="DH181">
        <v>26</v>
      </c>
      <c r="DI181">
        <v>24</v>
      </c>
      <c r="DJ181">
        <v>25</v>
      </c>
      <c r="DK181">
        <v>25</v>
      </c>
      <c r="DL181">
        <v>0</v>
      </c>
      <c r="DM181">
        <v>24</v>
      </c>
      <c r="DN181">
        <v>24</v>
      </c>
      <c r="DO181">
        <v>0</v>
      </c>
      <c r="DP181" s="42">
        <v>-2</v>
      </c>
      <c r="DQ181" s="20">
        <v>-5.8929999999999998</v>
      </c>
      <c r="DR181">
        <v>26</v>
      </c>
      <c r="DS181">
        <v>0</v>
      </c>
      <c r="DT181">
        <v>0</v>
      </c>
      <c r="DU181">
        <v>0</v>
      </c>
      <c r="DV181">
        <v>0</v>
      </c>
      <c r="DW181">
        <v>1739</v>
      </c>
      <c r="DX181">
        <v>1531</v>
      </c>
      <c r="DY181">
        <v>1360</v>
      </c>
      <c r="DZ181">
        <v>1133</v>
      </c>
      <c r="EA181">
        <v>998</v>
      </c>
      <c r="EB181">
        <v>810</v>
      </c>
      <c r="EC181">
        <v>98.75</v>
      </c>
      <c r="ED181">
        <v>74.95</v>
      </c>
      <c r="EE181">
        <v>116</v>
      </c>
      <c r="EF181">
        <v>67</v>
      </c>
      <c r="EG181" s="41">
        <v>0.11623246492985972</v>
      </c>
      <c r="EH181" s="43">
        <v>0.91728395061728396</v>
      </c>
      <c r="EI181" s="44">
        <v>1.0335164155471437</v>
      </c>
      <c r="EJ181">
        <v>1738</v>
      </c>
      <c r="EK181">
        <v>1537</v>
      </c>
      <c r="EL181">
        <v>1359</v>
      </c>
      <c r="EM181">
        <v>1137</v>
      </c>
      <c r="EN181">
        <v>998</v>
      </c>
      <c r="EO181">
        <v>812</v>
      </c>
      <c r="EP181">
        <v>116</v>
      </c>
      <c r="EQ181">
        <v>67</v>
      </c>
      <c r="ER181">
        <v>899</v>
      </c>
      <c r="ES181">
        <v>742</v>
      </c>
      <c r="ET181">
        <v>335</v>
      </c>
      <c r="EU181">
        <v>253</v>
      </c>
      <c r="EV181">
        <v>46</v>
      </c>
      <c r="EW181">
        <v>35</v>
      </c>
      <c r="EX181">
        <v>111</v>
      </c>
      <c r="EY181">
        <v>100</v>
      </c>
      <c r="EZ181">
        <v>7.1</v>
      </c>
      <c r="FA181">
        <v>2.1</v>
      </c>
      <c r="FB181">
        <v>9.1999999999999993</v>
      </c>
      <c r="FC181" s="20">
        <v>85.35</v>
      </c>
      <c r="FD181" s="26">
        <v>1.0537037037037036</v>
      </c>
      <c r="FE181">
        <v>11.438000000000001</v>
      </c>
      <c r="FF181">
        <v>2.09</v>
      </c>
      <c r="FG181">
        <v>-0.16</v>
      </c>
      <c r="FH181">
        <v>1.9300000000000002</v>
      </c>
      <c r="FI181">
        <v>4</v>
      </c>
      <c r="FJ181">
        <v>1</v>
      </c>
      <c r="FK181">
        <v>0</v>
      </c>
      <c r="FL181" s="42">
        <v>212</v>
      </c>
      <c r="FM181" s="20">
        <v>4.9230769230769234</v>
      </c>
      <c r="FN181" s="41">
        <v>9.3135802500000003E-2</v>
      </c>
      <c r="FO181" s="20">
        <v>85.8</v>
      </c>
      <c r="FP181" s="20">
        <v>89.821399999999997</v>
      </c>
      <c r="FQ181" s="20">
        <v>119.57727422323529</v>
      </c>
      <c r="FU181" t="s">
        <v>731</v>
      </c>
      <c r="FV181" t="s">
        <v>711</v>
      </c>
      <c r="FW181" s="45">
        <v>5800000</v>
      </c>
      <c r="FX181" s="45">
        <v>5600000</v>
      </c>
      <c r="FY181">
        <v>778</v>
      </c>
      <c r="FZ181">
        <v>222</v>
      </c>
      <c r="GA181">
        <v>383</v>
      </c>
      <c r="GB181">
        <v>605</v>
      </c>
      <c r="GC181">
        <v>99</v>
      </c>
      <c r="GD181">
        <v>512</v>
      </c>
      <c r="GE181">
        <v>2055</v>
      </c>
      <c r="GF181">
        <v>14149</v>
      </c>
      <c r="GG181">
        <v>51.3</v>
      </c>
      <c r="GH181">
        <v>18.5</v>
      </c>
      <c r="GI181">
        <v>69.8</v>
      </c>
      <c r="GJ181" s="42">
        <v>85.8</v>
      </c>
    </row>
    <row r="182" spans="1:192" x14ac:dyDescent="0.45">
      <c r="A182" s="40">
        <v>31350</v>
      </c>
      <c r="B182" t="s">
        <v>1036</v>
      </c>
      <c r="C182" t="s">
        <v>823</v>
      </c>
      <c r="D182" t="s">
        <v>107</v>
      </c>
      <c r="E182" t="s">
        <v>107</v>
      </c>
      <c r="F182">
        <v>74</v>
      </c>
      <c r="G182">
        <v>215</v>
      </c>
      <c r="H182">
        <v>2004</v>
      </c>
      <c r="I182">
        <v>1</v>
      </c>
      <c r="J182">
        <v>13</v>
      </c>
      <c r="K182" t="s">
        <v>202</v>
      </c>
      <c r="L182">
        <v>2006</v>
      </c>
      <c r="M182">
        <v>32</v>
      </c>
      <c r="N182">
        <v>12</v>
      </c>
      <c r="O182">
        <v>8471226</v>
      </c>
      <c r="P182" t="s">
        <v>1947</v>
      </c>
      <c r="Q182" t="s">
        <v>1948</v>
      </c>
      <c r="R182" t="s">
        <v>1949</v>
      </c>
      <c r="S182" t="s">
        <v>1950</v>
      </c>
      <c r="T182" t="s">
        <v>710</v>
      </c>
      <c r="U182" t="s">
        <v>194</v>
      </c>
      <c r="V182">
        <v>59</v>
      </c>
      <c r="W182">
        <v>8</v>
      </c>
      <c r="X182">
        <v>7</v>
      </c>
      <c r="Y182">
        <v>5</v>
      </c>
      <c r="Z182">
        <v>15</v>
      </c>
      <c r="AA182">
        <v>16</v>
      </c>
      <c r="AB182">
        <v>78</v>
      </c>
      <c r="AC182" s="26">
        <v>0.25423728813559321</v>
      </c>
      <c r="AD182" s="20">
        <v>-17.551724137931032</v>
      </c>
      <c r="AE182" s="20">
        <v>6.2089999999999996</v>
      </c>
      <c r="AF182">
        <v>-20</v>
      </c>
      <c r="AG182">
        <v>-0.60000000000000009</v>
      </c>
      <c r="AH182">
        <v>10</v>
      </c>
      <c r="AI182">
        <v>1003</v>
      </c>
      <c r="AJ182">
        <v>49062</v>
      </c>
      <c r="AK182" s="20">
        <v>817.7</v>
      </c>
      <c r="AL182">
        <v>817.7</v>
      </c>
      <c r="AM182">
        <v>818</v>
      </c>
      <c r="AN182" s="26">
        <v>13.859322033898305</v>
      </c>
      <c r="AO182">
        <v>23.18</v>
      </c>
      <c r="AP182" s="41">
        <v>0.5</v>
      </c>
      <c r="AQ182">
        <v>166</v>
      </c>
      <c r="AR182">
        <v>166</v>
      </c>
      <c r="AS182">
        <v>166</v>
      </c>
      <c r="AT182">
        <v>139</v>
      </c>
      <c r="AU182">
        <v>139</v>
      </c>
      <c r="AV182">
        <v>102</v>
      </c>
      <c r="AW182">
        <v>107</v>
      </c>
      <c r="AX182">
        <v>53</v>
      </c>
      <c r="AY182">
        <v>5</v>
      </c>
      <c r="AZ182">
        <v>10</v>
      </c>
      <c r="BA182" s="42">
        <v>15</v>
      </c>
      <c r="BB182">
        <v>12.2</v>
      </c>
      <c r="BC182">
        <v>25.470600000000001</v>
      </c>
      <c r="BD182" s="20">
        <v>117.5</v>
      </c>
      <c r="BE182" s="20">
        <v>283.5</v>
      </c>
      <c r="BF182" s="20">
        <v>20.802250214014919</v>
      </c>
      <c r="BG182">
        <v>290</v>
      </c>
      <c r="BH182">
        <v>248</v>
      </c>
      <c r="BI182">
        <v>240</v>
      </c>
      <c r="BJ182" s="41">
        <v>0.54716981132075471</v>
      </c>
      <c r="BK182">
        <v>77</v>
      </c>
      <c r="BL182">
        <v>77</v>
      </c>
      <c r="BM182">
        <v>71</v>
      </c>
      <c r="BN182" s="42">
        <v>6</v>
      </c>
      <c r="BO182">
        <v>37</v>
      </c>
      <c r="BP182">
        <v>14</v>
      </c>
      <c r="BQ182">
        <v>16</v>
      </c>
      <c r="BR182">
        <v>15</v>
      </c>
      <c r="BS182" s="41">
        <v>2.6978417266187049E-2</v>
      </c>
      <c r="BT182">
        <v>41</v>
      </c>
      <c r="BU182">
        <v>40</v>
      </c>
      <c r="BV182" s="41">
        <v>0.50617283950617287</v>
      </c>
      <c r="BW182">
        <v>4</v>
      </c>
      <c r="BX182">
        <v>7</v>
      </c>
      <c r="BY182">
        <v>6</v>
      </c>
      <c r="BZ182">
        <v>11</v>
      </c>
      <c r="CA182">
        <v>31</v>
      </c>
      <c r="CB182">
        <v>22</v>
      </c>
      <c r="CC182">
        <v>15</v>
      </c>
      <c r="CD182">
        <v>12</v>
      </c>
      <c r="CE182">
        <v>10</v>
      </c>
      <c r="CF182">
        <v>14</v>
      </c>
      <c r="CG182">
        <v>25</v>
      </c>
      <c r="CH182">
        <v>23</v>
      </c>
      <c r="CI182">
        <v>0</v>
      </c>
      <c r="CJ182">
        <v>0</v>
      </c>
      <c r="CK182">
        <v>2</v>
      </c>
      <c r="CL182">
        <v>1</v>
      </c>
      <c r="CM182">
        <v>1</v>
      </c>
      <c r="CN182">
        <v>0</v>
      </c>
      <c r="CO182">
        <v>0</v>
      </c>
      <c r="CP182">
        <v>2</v>
      </c>
      <c r="CQ182">
        <v>0</v>
      </c>
      <c r="CR182">
        <v>0</v>
      </c>
      <c r="CS182">
        <v>3</v>
      </c>
      <c r="CT182">
        <v>1</v>
      </c>
      <c r="CU182">
        <v>0</v>
      </c>
      <c r="CV182">
        <v>2</v>
      </c>
      <c r="CW182">
        <v>0</v>
      </c>
      <c r="CX182">
        <v>1</v>
      </c>
      <c r="CY182">
        <v>3</v>
      </c>
      <c r="CZ182">
        <v>33</v>
      </c>
      <c r="DA182">
        <v>15</v>
      </c>
      <c r="DB182">
        <v>1</v>
      </c>
      <c r="DC182">
        <v>6</v>
      </c>
      <c r="DD182">
        <v>27</v>
      </c>
      <c r="DE182">
        <v>7</v>
      </c>
      <c r="DF182">
        <v>5</v>
      </c>
      <c r="DG182">
        <v>41</v>
      </c>
      <c r="DH182">
        <v>5</v>
      </c>
      <c r="DI182">
        <v>9</v>
      </c>
      <c r="DJ182">
        <v>5</v>
      </c>
      <c r="DK182">
        <v>5</v>
      </c>
      <c r="DL182">
        <v>0</v>
      </c>
      <c r="DM182">
        <v>8</v>
      </c>
      <c r="DN182">
        <v>8</v>
      </c>
      <c r="DO182">
        <v>0</v>
      </c>
      <c r="DP182" s="42">
        <v>4</v>
      </c>
      <c r="DQ182" s="20">
        <v>1.6890000000000001</v>
      </c>
      <c r="DR182">
        <v>5</v>
      </c>
      <c r="DS182">
        <v>0</v>
      </c>
      <c r="DT182">
        <v>0</v>
      </c>
      <c r="DU182">
        <v>0</v>
      </c>
      <c r="DV182">
        <v>0</v>
      </c>
      <c r="DW182">
        <v>789</v>
      </c>
      <c r="DX182">
        <v>700</v>
      </c>
      <c r="DY182">
        <v>605</v>
      </c>
      <c r="DZ182">
        <v>541</v>
      </c>
      <c r="EA182">
        <v>445</v>
      </c>
      <c r="EB182">
        <v>388</v>
      </c>
      <c r="EC182">
        <v>44.62</v>
      </c>
      <c r="ED182">
        <v>32.619999999999997</v>
      </c>
      <c r="EE182">
        <v>30</v>
      </c>
      <c r="EF182">
        <v>40</v>
      </c>
      <c r="EG182" s="41">
        <v>6.741573033707865E-2</v>
      </c>
      <c r="EH182" s="43">
        <v>0.89690721649484539</v>
      </c>
      <c r="EI182" s="44">
        <v>0.9643229468319241</v>
      </c>
      <c r="EJ182">
        <v>792</v>
      </c>
      <c r="EK182">
        <v>700</v>
      </c>
      <c r="EL182">
        <v>605</v>
      </c>
      <c r="EM182">
        <v>540</v>
      </c>
      <c r="EN182">
        <v>445</v>
      </c>
      <c r="EO182">
        <v>388</v>
      </c>
      <c r="EP182">
        <v>30</v>
      </c>
      <c r="EQ182">
        <v>40</v>
      </c>
      <c r="ER182">
        <v>394</v>
      </c>
      <c r="ES182">
        <v>355</v>
      </c>
      <c r="ET182">
        <v>175</v>
      </c>
      <c r="EU182">
        <v>126</v>
      </c>
      <c r="EV182">
        <v>18</v>
      </c>
      <c r="EW182">
        <v>24</v>
      </c>
      <c r="EX182">
        <v>45</v>
      </c>
      <c r="EY182">
        <v>46</v>
      </c>
      <c r="EZ182">
        <v>0.1</v>
      </c>
      <c r="FA182">
        <v>0.2</v>
      </c>
      <c r="FB182">
        <v>0.30000000000000004</v>
      </c>
      <c r="FC182" s="20">
        <v>13.01</v>
      </c>
      <c r="FD182" s="26">
        <v>0.22050847457627118</v>
      </c>
      <c r="FE182">
        <v>1.7282000000000002</v>
      </c>
      <c r="FF182">
        <v>7.0000000000000007E-2</v>
      </c>
      <c r="FG182">
        <v>-0.01</v>
      </c>
      <c r="FH182">
        <v>0.06</v>
      </c>
      <c r="FI182">
        <v>7</v>
      </c>
      <c r="FJ182">
        <v>3</v>
      </c>
      <c r="FK182">
        <v>1</v>
      </c>
      <c r="FL182" s="42">
        <v>102</v>
      </c>
      <c r="FM182" s="20">
        <v>18.600000000000001</v>
      </c>
      <c r="FN182" s="41">
        <v>4.7313379000000003E-2</v>
      </c>
      <c r="FO182" s="20">
        <v>14</v>
      </c>
      <c r="FP182" s="20">
        <v>15.3378</v>
      </c>
      <c r="FQ182" s="20">
        <v>109.25767396355631</v>
      </c>
      <c r="FR182">
        <v>4</v>
      </c>
      <c r="FS182" t="s">
        <v>111</v>
      </c>
      <c r="FT182">
        <v>195</v>
      </c>
      <c r="FV182" t="s">
        <v>711</v>
      </c>
      <c r="FW182" s="45">
        <v>800000</v>
      </c>
      <c r="FX182" s="45">
        <v>800000</v>
      </c>
      <c r="FY182">
        <v>784</v>
      </c>
      <c r="FZ182">
        <v>191</v>
      </c>
      <c r="GA182">
        <v>224</v>
      </c>
      <c r="GB182">
        <v>415</v>
      </c>
      <c r="GC182">
        <v>-51</v>
      </c>
      <c r="GD182">
        <v>397</v>
      </c>
      <c r="GE182">
        <v>1790</v>
      </c>
      <c r="GF182">
        <v>12446</v>
      </c>
      <c r="GG182">
        <v>31.3</v>
      </c>
      <c r="GH182">
        <v>11.7</v>
      </c>
      <c r="GI182">
        <v>43</v>
      </c>
      <c r="GJ182" s="42">
        <v>14</v>
      </c>
    </row>
    <row r="183" spans="1:192" x14ac:dyDescent="0.45">
      <c r="A183" s="40">
        <v>32913</v>
      </c>
      <c r="B183" t="s">
        <v>218</v>
      </c>
      <c r="C183" t="s">
        <v>145</v>
      </c>
      <c r="D183" t="s">
        <v>91</v>
      </c>
      <c r="E183" t="s">
        <v>91</v>
      </c>
      <c r="F183">
        <v>75</v>
      </c>
      <c r="G183">
        <v>210</v>
      </c>
      <c r="K183" t="s">
        <v>92</v>
      </c>
      <c r="L183">
        <v>2013</v>
      </c>
      <c r="M183">
        <v>27</v>
      </c>
      <c r="N183">
        <v>2</v>
      </c>
      <c r="O183">
        <v>8475423</v>
      </c>
      <c r="P183" t="s">
        <v>1951</v>
      </c>
      <c r="Q183" t="s">
        <v>1952</v>
      </c>
      <c r="R183" t="s">
        <v>1953</v>
      </c>
      <c r="S183" t="s">
        <v>1954</v>
      </c>
      <c r="T183" t="s">
        <v>710</v>
      </c>
      <c r="U183" t="s">
        <v>117</v>
      </c>
      <c r="V183">
        <v>27</v>
      </c>
      <c r="W183">
        <v>4</v>
      </c>
      <c r="X183">
        <v>5</v>
      </c>
      <c r="Y183">
        <v>2</v>
      </c>
      <c r="Z183">
        <v>9</v>
      </c>
      <c r="AA183">
        <v>21</v>
      </c>
      <c r="AB183">
        <v>46</v>
      </c>
      <c r="AC183" s="26">
        <v>0.33333333333333331</v>
      </c>
      <c r="AD183" s="20">
        <v>3.9375</v>
      </c>
      <c r="AE183" s="20">
        <v>3.5009999999999999</v>
      </c>
      <c r="AF183">
        <v>-1</v>
      </c>
      <c r="AG183">
        <v>-6.4</v>
      </c>
      <c r="AH183">
        <v>14</v>
      </c>
      <c r="AI183">
        <v>585</v>
      </c>
      <c r="AJ183">
        <v>24072</v>
      </c>
      <c r="AK183" s="20">
        <v>401.2</v>
      </c>
      <c r="AL183">
        <v>401.2</v>
      </c>
      <c r="AM183">
        <v>401</v>
      </c>
      <c r="AN183" s="26">
        <v>14.859259259259259</v>
      </c>
      <c r="AO183">
        <v>24.99</v>
      </c>
      <c r="AP183" s="41">
        <v>0.81818181818181823</v>
      </c>
      <c r="AQ183">
        <v>54</v>
      </c>
      <c r="AR183">
        <v>54</v>
      </c>
      <c r="AS183">
        <v>55</v>
      </c>
      <c r="AT183">
        <v>44</v>
      </c>
      <c r="AU183">
        <v>45</v>
      </c>
      <c r="AV183">
        <v>28</v>
      </c>
      <c r="AW183">
        <v>37</v>
      </c>
      <c r="AX183">
        <v>15</v>
      </c>
      <c r="AY183">
        <v>2</v>
      </c>
      <c r="AZ183">
        <v>4</v>
      </c>
      <c r="BA183" s="42">
        <v>6</v>
      </c>
      <c r="BB183">
        <v>3.18</v>
      </c>
      <c r="BC183">
        <v>35.642899999999997</v>
      </c>
      <c r="BD183" s="20">
        <v>62</v>
      </c>
      <c r="BE183" s="20">
        <v>116</v>
      </c>
      <c r="BF183" s="20">
        <v>17.347956131605184</v>
      </c>
      <c r="BG183">
        <v>39</v>
      </c>
      <c r="BH183">
        <v>148</v>
      </c>
      <c r="BI183">
        <v>236</v>
      </c>
      <c r="BJ183" s="41">
        <v>0.14181818181818182</v>
      </c>
      <c r="BK183">
        <v>80</v>
      </c>
      <c r="BL183">
        <v>80</v>
      </c>
      <c r="BM183">
        <v>35</v>
      </c>
      <c r="BN183" s="42">
        <v>45</v>
      </c>
      <c r="BO183">
        <v>17</v>
      </c>
      <c r="BP183">
        <v>1</v>
      </c>
      <c r="BQ183">
        <v>5</v>
      </c>
      <c r="BR183">
        <v>14</v>
      </c>
      <c r="BS183" s="41">
        <v>4.046242774566474E-2</v>
      </c>
      <c r="BT183">
        <v>0</v>
      </c>
      <c r="BU183">
        <v>1</v>
      </c>
      <c r="BV183" s="41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</v>
      </c>
      <c r="CW183">
        <v>0</v>
      </c>
      <c r="CX183">
        <v>0</v>
      </c>
      <c r="CY183">
        <v>0</v>
      </c>
      <c r="CZ183">
        <v>17</v>
      </c>
      <c r="DA183">
        <v>3</v>
      </c>
      <c r="DB183">
        <v>0</v>
      </c>
      <c r="DC183">
        <v>2</v>
      </c>
      <c r="DD183">
        <v>3</v>
      </c>
      <c r="DE183">
        <v>2</v>
      </c>
      <c r="DF183">
        <v>0</v>
      </c>
      <c r="DG183">
        <v>18</v>
      </c>
      <c r="DH183">
        <v>4</v>
      </c>
      <c r="DI183">
        <v>2</v>
      </c>
      <c r="DJ183">
        <v>4</v>
      </c>
      <c r="DK183">
        <v>3</v>
      </c>
      <c r="DL183">
        <v>1</v>
      </c>
      <c r="DM183">
        <v>5</v>
      </c>
      <c r="DN183">
        <v>4</v>
      </c>
      <c r="DO183">
        <v>1</v>
      </c>
      <c r="DP183" s="42">
        <v>-2</v>
      </c>
      <c r="DQ183" s="20">
        <v>-0.74299999999999999</v>
      </c>
      <c r="DR183">
        <v>2</v>
      </c>
      <c r="DS183">
        <v>2</v>
      </c>
      <c r="DT183">
        <v>0</v>
      </c>
      <c r="DU183">
        <v>0</v>
      </c>
      <c r="DV183">
        <v>0</v>
      </c>
      <c r="DW183">
        <v>272</v>
      </c>
      <c r="DX183">
        <v>461</v>
      </c>
      <c r="DY183">
        <v>208</v>
      </c>
      <c r="DZ183">
        <v>332</v>
      </c>
      <c r="EA183">
        <v>143</v>
      </c>
      <c r="EB183">
        <v>234</v>
      </c>
      <c r="EC183">
        <v>10.86</v>
      </c>
      <c r="ED183">
        <v>19.72</v>
      </c>
      <c r="EE183">
        <v>11</v>
      </c>
      <c r="EF183">
        <v>22</v>
      </c>
      <c r="EG183" s="41">
        <v>7.6923076923076927E-2</v>
      </c>
      <c r="EH183" s="43">
        <v>0.90598290598290598</v>
      </c>
      <c r="EI183" s="44">
        <v>0.98290598290598297</v>
      </c>
      <c r="EJ183">
        <v>274</v>
      </c>
      <c r="EK183">
        <v>461</v>
      </c>
      <c r="EL183">
        <v>210</v>
      </c>
      <c r="EM183">
        <v>332</v>
      </c>
      <c r="EN183">
        <v>143</v>
      </c>
      <c r="EO183">
        <v>234</v>
      </c>
      <c r="EP183">
        <v>11</v>
      </c>
      <c r="EQ183">
        <v>22</v>
      </c>
      <c r="ER183">
        <v>119</v>
      </c>
      <c r="ES183">
        <v>251</v>
      </c>
      <c r="ET183">
        <v>45</v>
      </c>
      <c r="EU183">
        <v>83</v>
      </c>
      <c r="EV183">
        <v>5</v>
      </c>
      <c r="EW183">
        <v>10</v>
      </c>
      <c r="EX183">
        <v>21</v>
      </c>
      <c r="EY183">
        <v>17</v>
      </c>
      <c r="EZ183">
        <v>0.2</v>
      </c>
      <c r="FA183">
        <v>0.5</v>
      </c>
      <c r="FB183">
        <v>0.7</v>
      </c>
      <c r="FC183" s="20">
        <v>4.04</v>
      </c>
      <c r="FD183" s="26">
        <v>0.14962962962962964</v>
      </c>
      <c r="FE183">
        <v>0.32969999999999999</v>
      </c>
      <c r="FF183">
        <v>-0.15</v>
      </c>
      <c r="FG183">
        <v>-0.19</v>
      </c>
      <c r="FH183">
        <v>-0.34</v>
      </c>
      <c r="FL183" s="42">
        <v>110</v>
      </c>
      <c r="FM183" s="20">
        <v>42.5</v>
      </c>
      <c r="FN183" s="41">
        <v>5.6767047399999999E-2</v>
      </c>
      <c r="FO183" s="20">
        <v>7.6</v>
      </c>
      <c r="FP183" s="20">
        <v>8.8513999999999999</v>
      </c>
      <c r="FQ183" s="20">
        <v>109.62113659022931</v>
      </c>
      <c r="FV183" t="s">
        <v>711</v>
      </c>
      <c r="FW183" s="45">
        <v>650000</v>
      </c>
      <c r="FX183" s="45">
        <v>650000</v>
      </c>
      <c r="FY183">
        <v>43</v>
      </c>
      <c r="FZ183">
        <v>5</v>
      </c>
      <c r="GA183">
        <v>7</v>
      </c>
      <c r="GB183">
        <v>12</v>
      </c>
      <c r="GC183">
        <v>0</v>
      </c>
      <c r="GD183">
        <v>14</v>
      </c>
      <c r="GE183">
        <v>39</v>
      </c>
      <c r="GF183">
        <v>526</v>
      </c>
      <c r="GG183">
        <v>0.30000000000000004</v>
      </c>
      <c r="GH183">
        <v>0.7</v>
      </c>
      <c r="GI183">
        <v>1</v>
      </c>
      <c r="GJ183" s="42">
        <v>7.6</v>
      </c>
    </row>
    <row r="184" spans="1:192" x14ac:dyDescent="0.45">
      <c r="A184" s="40">
        <v>32682</v>
      </c>
      <c r="B184" t="s">
        <v>1958</v>
      </c>
      <c r="C184" t="s">
        <v>145</v>
      </c>
      <c r="D184" t="s">
        <v>91</v>
      </c>
      <c r="E184" t="s">
        <v>91</v>
      </c>
      <c r="F184">
        <v>75</v>
      </c>
      <c r="G184">
        <v>219</v>
      </c>
      <c r="H184">
        <v>2009</v>
      </c>
      <c r="I184">
        <v>7</v>
      </c>
      <c r="J184">
        <v>186</v>
      </c>
      <c r="K184" t="s">
        <v>92</v>
      </c>
      <c r="L184">
        <v>2011</v>
      </c>
      <c r="M184">
        <v>28</v>
      </c>
      <c r="N184">
        <v>7</v>
      </c>
      <c r="O184">
        <v>8475325</v>
      </c>
      <c r="P184" t="s">
        <v>1959</v>
      </c>
      <c r="Q184" t="s">
        <v>1960</v>
      </c>
      <c r="R184" t="s">
        <v>1961</v>
      </c>
      <c r="S184" t="s">
        <v>146</v>
      </c>
      <c r="T184" t="s">
        <v>938</v>
      </c>
      <c r="U184" t="s">
        <v>313</v>
      </c>
      <c r="V184">
        <v>69</v>
      </c>
      <c r="W184">
        <v>4</v>
      </c>
      <c r="X184">
        <v>4</v>
      </c>
      <c r="Y184">
        <v>2</v>
      </c>
      <c r="Z184">
        <v>8</v>
      </c>
      <c r="AA184">
        <v>18</v>
      </c>
      <c r="AB184">
        <v>56</v>
      </c>
      <c r="AC184" s="26">
        <v>0.11594202898550725</v>
      </c>
      <c r="AD184" s="20">
        <v>-1.9246575342465757</v>
      </c>
      <c r="AE184" s="20">
        <v>3.2040000000000002</v>
      </c>
      <c r="AF184">
        <v>-13</v>
      </c>
      <c r="AG184">
        <v>-7.8</v>
      </c>
      <c r="AH184">
        <v>69</v>
      </c>
      <c r="AI184">
        <v>986</v>
      </c>
      <c r="AJ184">
        <v>40562</v>
      </c>
      <c r="AK184" s="20">
        <v>676.03333333333001</v>
      </c>
      <c r="AL184">
        <v>676.03</v>
      </c>
      <c r="AM184">
        <v>676</v>
      </c>
      <c r="AN184" s="26">
        <v>9.7975845410628022</v>
      </c>
      <c r="AO184">
        <v>16.670000000000002</v>
      </c>
      <c r="AP184" s="41">
        <v>0.66666666666666663</v>
      </c>
      <c r="AQ184">
        <v>94</v>
      </c>
      <c r="AR184">
        <v>94</v>
      </c>
      <c r="AS184">
        <v>94</v>
      </c>
      <c r="AT184">
        <v>65</v>
      </c>
      <c r="AU184">
        <v>65</v>
      </c>
      <c r="AV184">
        <v>50</v>
      </c>
      <c r="AW184">
        <v>48</v>
      </c>
      <c r="AX184">
        <v>26</v>
      </c>
      <c r="AY184">
        <v>2</v>
      </c>
      <c r="AZ184">
        <v>4</v>
      </c>
      <c r="BA184" s="42">
        <v>6</v>
      </c>
      <c r="BB184">
        <v>4.51</v>
      </c>
      <c r="BC184">
        <v>29.5</v>
      </c>
      <c r="BD184" s="20">
        <v>76.3</v>
      </c>
      <c r="BE184" s="20">
        <v>170.3</v>
      </c>
      <c r="BF184" s="20">
        <v>15.114713844060176</v>
      </c>
      <c r="BG184">
        <v>122</v>
      </c>
      <c r="BH184">
        <v>214</v>
      </c>
      <c r="BI184">
        <v>146</v>
      </c>
      <c r="BJ184" s="41">
        <v>0.45522388059701491</v>
      </c>
      <c r="BK184">
        <v>123</v>
      </c>
      <c r="BL184">
        <v>123</v>
      </c>
      <c r="BM184">
        <v>52</v>
      </c>
      <c r="BN184" s="42">
        <v>71</v>
      </c>
      <c r="BO184">
        <v>15</v>
      </c>
      <c r="BP184">
        <v>15</v>
      </c>
      <c r="BQ184">
        <v>10</v>
      </c>
      <c r="BR184">
        <v>17</v>
      </c>
      <c r="BS184" s="41">
        <v>3.4836065573770489E-2</v>
      </c>
      <c r="BT184">
        <v>1</v>
      </c>
      <c r="BU184">
        <v>3</v>
      </c>
      <c r="BV184" s="41">
        <v>0.25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2</v>
      </c>
      <c r="CC184">
        <v>0</v>
      </c>
      <c r="CD184">
        <v>2</v>
      </c>
      <c r="CE184">
        <v>1</v>
      </c>
      <c r="CF184">
        <v>1</v>
      </c>
      <c r="CG184">
        <v>0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1</v>
      </c>
      <c r="CZ184">
        <v>14</v>
      </c>
      <c r="DA184">
        <v>8</v>
      </c>
      <c r="DB184">
        <v>0</v>
      </c>
      <c r="DC184">
        <v>5</v>
      </c>
      <c r="DD184">
        <v>7</v>
      </c>
      <c r="DE184">
        <v>3</v>
      </c>
      <c r="DF184">
        <v>1</v>
      </c>
      <c r="DG184">
        <v>26</v>
      </c>
      <c r="DH184">
        <v>22</v>
      </c>
      <c r="DI184">
        <v>13</v>
      </c>
      <c r="DJ184">
        <v>21</v>
      </c>
      <c r="DK184">
        <v>18</v>
      </c>
      <c r="DL184">
        <v>3</v>
      </c>
      <c r="DM184">
        <v>16</v>
      </c>
      <c r="DN184">
        <v>13</v>
      </c>
      <c r="DO184">
        <v>3</v>
      </c>
      <c r="DP184" s="42">
        <v>-9</v>
      </c>
      <c r="DQ184" s="20">
        <v>-3.698</v>
      </c>
      <c r="DR184">
        <v>17</v>
      </c>
      <c r="DS184">
        <v>3</v>
      </c>
      <c r="DT184">
        <v>0</v>
      </c>
      <c r="DU184">
        <v>2</v>
      </c>
      <c r="DV184">
        <v>0</v>
      </c>
      <c r="DW184">
        <v>471</v>
      </c>
      <c r="DX184">
        <v>633</v>
      </c>
      <c r="DY184">
        <v>351</v>
      </c>
      <c r="DZ184">
        <v>471</v>
      </c>
      <c r="EA184">
        <v>251</v>
      </c>
      <c r="EB184">
        <v>347</v>
      </c>
      <c r="EC184">
        <v>17.39</v>
      </c>
      <c r="ED184">
        <v>23.18</v>
      </c>
      <c r="EE184">
        <v>12</v>
      </c>
      <c r="EF184">
        <v>25</v>
      </c>
      <c r="EG184" s="41">
        <v>4.7808764940239043E-2</v>
      </c>
      <c r="EH184" s="43">
        <v>0.9279538904899135</v>
      </c>
      <c r="EI184" s="44">
        <v>0.9757626554301525</v>
      </c>
      <c r="EJ184">
        <v>472</v>
      </c>
      <c r="EK184">
        <v>637</v>
      </c>
      <c r="EL184">
        <v>351</v>
      </c>
      <c r="EM184">
        <v>473</v>
      </c>
      <c r="EN184">
        <v>251</v>
      </c>
      <c r="EO184">
        <v>349</v>
      </c>
      <c r="EP184">
        <v>12</v>
      </c>
      <c r="EQ184">
        <v>26</v>
      </c>
      <c r="ER184">
        <v>214</v>
      </c>
      <c r="ES184">
        <v>286</v>
      </c>
      <c r="ET184">
        <v>79</v>
      </c>
      <c r="EU184">
        <v>105</v>
      </c>
      <c r="EV184">
        <v>7</v>
      </c>
      <c r="EW184">
        <v>15</v>
      </c>
      <c r="EX184">
        <v>56</v>
      </c>
      <c r="EY184">
        <v>50</v>
      </c>
      <c r="EZ184">
        <v>-0.60000000000000009</v>
      </c>
      <c r="FA184">
        <v>0.5</v>
      </c>
      <c r="FB184">
        <v>-0.2</v>
      </c>
      <c r="FC184" s="20">
        <v>-0.17</v>
      </c>
      <c r="FD184" s="26">
        <v>-2.4637681159420293E-3</v>
      </c>
      <c r="FE184">
        <v>0.71</v>
      </c>
      <c r="FF184">
        <v>-0.72</v>
      </c>
      <c r="FG184">
        <v>0.42</v>
      </c>
      <c r="FH184">
        <v>-0.28999999999999998</v>
      </c>
      <c r="FL184" s="42">
        <v>212</v>
      </c>
      <c r="FM184" s="20">
        <v>7.8235294117647056</v>
      </c>
      <c r="FN184" s="41">
        <v>2.45032123E-2</v>
      </c>
      <c r="FO184" s="20">
        <v>1.0999999999999996</v>
      </c>
      <c r="FP184" s="20">
        <v>7.2603999999999997</v>
      </c>
      <c r="FQ184" s="20">
        <v>97.983817286215114</v>
      </c>
      <c r="FV184" t="s">
        <v>711</v>
      </c>
      <c r="FW184" s="45">
        <v>1000000</v>
      </c>
      <c r="FX184" s="45">
        <v>950000</v>
      </c>
      <c r="FY184">
        <v>361</v>
      </c>
      <c r="FZ184">
        <v>24</v>
      </c>
      <c r="GA184">
        <v>26</v>
      </c>
      <c r="GB184">
        <v>50</v>
      </c>
      <c r="GC184">
        <v>-26</v>
      </c>
      <c r="GD184">
        <v>333</v>
      </c>
      <c r="GE184">
        <v>282</v>
      </c>
      <c r="GF184">
        <v>3428</v>
      </c>
      <c r="GG184">
        <v>-1.4</v>
      </c>
      <c r="GH184">
        <v>3.4</v>
      </c>
      <c r="GI184">
        <v>2</v>
      </c>
      <c r="GJ184" s="42">
        <v>1.0999999999999996</v>
      </c>
    </row>
    <row r="185" spans="1:192" x14ac:dyDescent="0.45">
      <c r="A185" s="40">
        <v>33585</v>
      </c>
      <c r="B185" t="s">
        <v>1962</v>
      </c>
      <c r="D185" t="s">
        <v>156</v>
      </c>
      <c r="E185" t="s">
        <v>156</v>
      </c>
      <c r="F185">
        <v>72</v>
      </c>
      <c r="G185">
        <v>225</v>
      </c>
      <c r="H185">
        <v>2010</v>
      </c>
      <c r="I185">
        <v>1</v>
      </c>
      <c r="J185">
        <v>16</v>
      </c>
      <c r="K185" t="s">
        <v>92</v>
      </c>
      <c r="L185">
        <v>2012</v>
      </c>
      <c r="M185">
        <v>26</v>
      </c>
      <c r="N185">
        <v>6</v>
      </c>
      <c r="O185">
        <v>8475765</v>
      </c>
      <c r="P185" t="s">
        <v>1963</v>
      </c>
      <c r="Q185" t="s">
        <v>1964</v>
      </c>
      <c r="R185" t="s">
        <v>1965</v>
      </c>
      <c r="S185" t="s">
        <v>1966</v>
      </c>
      <c r="T185" t="s">
        <v>710</v>
      </c>
      <c r="U185" t="s">
        <v>95</v>
      </c>
      <c r="V185">
        <v>80</v>
      </c>
      <c r="W185">
        <v>33</v>
      </c>
      <c r="X185">
        <v>33</v>
      </c>
      <c r="Y185">
        <v>16</v>
      </c>
      <c r="Z185">
        <v>66</v>
      </c>
      <c r="AA185">
        <v>2</v>
      </c>
      <c r="AB185">
        <v>4</v>
      </c>
      <c r="AC185" s="26">
        <v>0.82499999999999996</v>
      </c>
      <c r="AD185" s="20">
        <v>-0.62756598240468975</v>
      </c>
      <c r="AE185" s="20">
        <v>26.007999999999999</v>
      </c>
      <c r="AF185">
        <v>15</v>
      </c>
      <c r="AG185">
        <v>7.1</v>
      </c>
      <c r="AH185">
        <v>17</v>
      </c>
      <c r="AI185">
        <v>1851</v>
      </c>
      <c r="AJ185">
        <v>91474</v>
      </c>
      <c r="AK185" s="20">
        <v>1524.5666666667</v>
      </c>
      <c r="AL185">
        <v>1524.53</v>
      </c>
      <c r="AM185">
        <v>1525</v>
      </c>
      <c r="AN185" s="26">
        <v>19.057083333333331</v>
      </c>
      <c r="AO185">
        <v>31.64</v>
      </c>
      <c r="AP185" s="41">
        <v>0.67346938775510201</v>
      </c>
      <c r="AQ185">
        <v>609</v>
      </c>
      <c r="AR185">
        <v>563</v>
      </c>
      <c r="AS185">
        <v>609</v>
      </c>
      <c r="AT185">
        <v>436</v>
      </c>
      <c r="AU185">
        <v>436</v>
      </c>
      <c r="AV185">
        <v>306</v>
      </c>
      <c r="AW185">
        <v>327</v>
      </c>
      <c r="AX185">
        <v>77</v>
      </c>
      <c r="AY185">
        <v>20</v>
      </c>
      <c r="AZ185">
        <v>39</v>
      </c>
      <c r="BA185" s="42">
        <v>59</v>
      </c>
      <c r="BB185">
        <v>26.36</v>
      </c>
      <c r="BC185">
        <v>31.349699999999999</v>
      </c>
      <c r="BD185" s="20">
        <v>281.8</v>
      </c>
      <c r="BE185" s="20">
        <v>890.8</v>
      </c>
      <c r="BF185" s="20">
        <v>35.058673820784115</v>
      </c>
      <c r="BG185">
        <v>872</v>
      </c>
      <c r="BH185">
        <v>507</v>
      </c>
      <c r="BI185">
        <v>279</v>
      </c>
      <c r="BJ185" s="41">
        <v>0.75760208514335359</v>
      </c>
      <c r="BK185">
        <v>89</v>
      </c>
      <c r="BL185">
        <v>89</v>
      </c>
      <c r="BM185">
        <v>59</v>
      </c>
      <c r="BN185" s="42">
        <v>30</v>
      </c>
      <c r="BO185">
        <v>130</v>
      </c>
      <c r="BP185">
        <v>32</v>
      </c>
      <c r="BQ185">
        <v>32</v>
      </c>
      <c r="BR185">
        <v>37</v>
      </c>
      <c r="BS185" s="41">
        <v>4.004329004329004E-2</v>
      </c>
      <c r="BT185">
        <v>1</v>
      </c>
      <c r="BU185">
        <v>3</v>
      </c>
      <c r="BV185" s="41">
        <v>0.25</v>
      </c>
      <c r="BW185">
        <v>1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2</v>
      </c>
      <c r="CG185">
        <v>1</v>
      </c>
      <c r="CH185">
        <v>0</v>
      </c>
      <c r="CI185">
        <v>1</v>
      </c>
      <c r="CJ185">
        <v>2</v>
      </c>
      <c r="CK185">
        <v>9</v>
      </c>
      <c r="CL185">
        <v>5</v>
      </c>
      <c r="CM185">
        <v>1</v>
      </c>
      <c r="CN185">
        <v>0</v>
      </c>
      <c r="CO185">
        <v>0</v>
      </c>
      <c r="CP185">
        <v>3</v>
      </c>
      <c r="CQ185">
        <v>1</v>
      </c>
      <c r="CR185">
        <v>3</v>
      </c>
      <c r="CS185">
        <v>3</v>
      </c>
      <c r="CT185">
        <v>1</v>
      </c>
      <c r="CU185">
        <v>0</v>
      </c>
      <c r="CV185">
        <v>22</v>
      </c>
      <c r="CW185">
        <v>3</v>
      </c>
      <c r="CX185">
        <v>6</v>
      </c>
      <c r="CY185">
        <v>14</v>
      </c>
      <c r="CZ185">
        <v>107</v>
      </c>
      <c r="DA185">
        <v>20</v>
      </c>
      <c r="DB185">
        <v>3</v>
      </c>
      <c r="DC185">
        <v>25</v>
      </c>
      <c r="DD185">
        <v>29</v>
      </c>
      <c r="DE185">
        <v>6</v>
      </c>
      <c r="DF185">
        <v>0</v>
      </c>
      <c r="DG185">
        <v>223</v>
      </c>
      <c r="DH185">
        <v>7</v>
      </c>
      <c r="DI185">
        <v>18</v>
      </c>
      <c r="DJ185">
        <v>7</v>
      </c>
      <c r="DK185">
        <v>6</v>
      </c>
      <c r="DL185">
        <v>1</v>
      </c>
      <c r="DM185">
        <v>19</v>
      </c>
      <c r="DN185">
        <v>18</v>
      </c>
      <c r="DO185">
        <v>1</v>
      </c>
      <c r="DP185" s="42">
        <v>11</v>
      </c>
      <c r="DQ185" s="20">
        <v>11.705</v>
      </c>
      <c r="DR185">
        <v>6</v>
      </c>
      <c r="DS185">
        <v>1</v>
      </c>
      <c r="DT185">
        <v>0</v>
      </c>
      <c r="DU185">
        <v>0</v>
      </c>
      <c r="DV185">
        <v>0</v>
      </c>
      <c r="DW185">
        <v>1864</v>
      </c>
      <c r="DX185">
        <v>1243</v>
      </c>
      <c r="DY185">
        <v>1401</v>
      </c>
      <c r="DZ185">
        <v>887</v>
      </c>
      <c r="EA185">
        <v>1009</v>
      </c>
      <c r="EB185">
        <v>676</v>
      </c>
      <c r="EC185">
        <v>91.87</v>
      </c>
      <c r="ED185">
        <v>60.4</v>
      </c>
      <c r="EE185">
        <v>98</v>
      </c>
      <c r="EF185">
        <v>59</v>
      </c>
      <c r="EG185" s="41">
        <v>9.7125867195242813E-2</v>
      </c>
      <c r="EH185" s="43">
        <v>0.91272189349112431</v>
      </c>
      <c r="EI185" s="44">
        <v>1.0098477606863672</v>
      </c>
      <c r="EJ185">
        <v>1864</v>
      </c>
      <c r="EK185">
        <v>1241</v>
      </c>
      <c r="EL185">
        <v>1402</v>
      </c>
      <c r="EM185">
        <v>885</v>
      </c>
      <c r="EN185">
        <v>1009</v>
      </c>
      <c r="EO185">
        <v>674</v>
      </c>
      <c r="EP185">
        <v>98</v>
      </c>
      <c r="EQ185">
        <v>59</v>
      </c>
      <c r="ER185">
        <v>991</v>
      </c>
      <c r="ES185">
        <v>604</v>
      </c>
      <c r="ET185">
        <v>324</v>
      </c>
      <c r="EU185">
        <v>211</v>
      </c>
      <c r="EV185">
        <v>43</v>
      </c>
      <c r="EW185">
        <v>32</v>
      </c>
      <c r="EX185">
        <v>71</v>
      </c>
      <c r="EY185">
        <v>100</v>
      </c>
      <c r="EZ185">
        <v>5.8</v>
      </c>
      <c r="FA185">
        <v>2.5</v>
      </c>
      <c r="FB185">
        <v>8.4</v>
      </c>
      <c r="FC185" s="20">
        <v>84.33</v>
      </c>
      <c r="FD185" s="26">
        <v>1.054125</v>
      </c>
      <c r="FE185">
        <v>11.2454</v>
      </c>
      <c r="FF185">
        <v>2.57</v>
      </c>
      <c r="FG185">
        <v>0.15</v>
      </c>
      <c r="FH185">
        <v>2.73</v>
      </c>
      <c r="FI185">
        <v>3</v>
      </c>
      <c r="FJ185">
        <v>2</v>
      </c>
      <c r="FK185">
        <v>0</v>
      </c>
      <c r="FL185" s="42">
        <v>144</v>
      </c>
      <c r="FM185" s="20">
        <v>20.166666666666668</v>
      </c>
      <c r="FN185" s="41">
        <v>0.1780263158</v>
      </c>
      <c r="FO185" s="20">
        <v>64.3</v>
      </c>
      <c r="FP185" s="20">
        <v>68.340999999999994</v>
      </c>
      <c r="FQ185" s="20">
        <v>122.2803093412396</v>
      </c>
      <c r="FR185">
        <v>4</v>
      </c>
      <c r="FS185" t="s">
        <v>189</v>
      </c>
      <c r="FT185">
        <v>195</v>
      </c>
      <c r="FV185" t="s">
        <v>711</v>
      </c>
      <c r="FW185" s="45">
        <v>7000000</v>
      </c>
      <c r="FX185" s="45">
        <v>7500000</v>
      </c>
      <c r="FY185">
        <v>421</v>
      </c>
      <c r="FZ185">
        <v>178</v>
      </c>
      <c r="GA185">
        <v>172</v>
      </c>
      <c r="GB185">
        <v>350</v>
      </c>
      <c r="GC185">
        <v>69</v>
      </c>
      <c r="GD185">
        <v>123</v>
      </c>
      <c r="GE185">
        <v>1359</v>
      </c>
      <c r="GF185">
        <v>7368</v>
      </c>
      <c r="GG185">
        <v>37.4</v>
      </c>
      <c r="GH185">
        <v>11.8</v>
      </c>
      <c r="GI185">
        <v>49.2</v>
      </c>
      <c r="GJ185" s="42">
        <v>64.3</v>
      </c>
    </row>
    <row r="186" spans="1:192" x14ac:dyDescent="0.45">
      <c r="A186" s="40">
        <v>33395</v>
      </c>
      <c r="B186" t="s">
        <v>1120</v>
      </c>
      <c r="C186" t="s">
        <v>145</v>
      </c>
      <c r="D186" t="s">
        <v>91</v>
      </c>
      <c r="E186" t="s">
        <v>91</v>
      </c>
      <c r="F186">
        <v>71</v>
      </c>
      <c r="G186">
        <v>196</v>
      </c>
      <c r="H186">
        <v>2009</v>
      </c>
      <c r="I186">
        <v>7</v>
      </c>
      <c r="J186">
        <v>206</v>
      </c>
      <c r="K186" t="s">
        <v>202</v>
      </c>
      <c r="L186">
        <v>2017</v>
      </c>
      <c r="M186">
        <v>26</v>
      </c>
      <c r="N186">
        <v>1</v>
      </c>
      <c r="O186">
        <v>8475328</v>
      </c>
      <c r="P186" t="s">
        <v>1967</v>
      </c>
      <c r="Q186" t="s">
        <v>1968</v>
      </c>
      <c r="R186" t="s">
        <v>1969</v>
      </c>
      <c r="S186" t="s">
        <v>151</v>
      </c>
      <c r="T186" t="s">
        <v>716</v>
      </c>
      <c r="U186" t="s">
        <v>110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39</v>
      </c>
      <c r="AB186">
        <v>62</v>
      </c>
      <c r="AC186" s="26">
        <v>0</v>
      </c>
      <c r="AD186" s="20">
        <v>0</v>
      </c>
      <c r="AE186" s="20">
        <v>0</v>
      </c>
      <c r="AF186">
        <v>-1</v>
      </c>
      <c r="AG186">
        <v>0</v>
      </c>
      <c r="AH186">
        <v>0</v>
      </c>
      <c r="AI186">
        <v>27</v>
      </c>
      <c r="AJ186">
        <v>1233</v>
      </c>
      <c r="AK186" s="20">
        <v>20.55</v>
      </c>
      <c r="AL186">
        <v>20.55</v>
      </c>
      <c r="AM186">
        <v>21</v>
      </c>
      <c r="AN186" s="26">
        <v>10.275</v>
      </c>
      <c r="AO186">
        <v>17.399999999999999</v>
      </c>
      <c r="AP186" s="41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 s="42">
        <v>0</v>
      </c>
      <c r="BB186">
        <v>0.03</v>
      </c>
      <c r="BC186">
        <v>27</v>
      </c>
      <c r="BD186" s="20">
        <v>0</v>
      </c>
      <c r="BE186" s="20">
        <v>1</v>
      </c>
      <c r="BF186" s="20">
        <v>2.9197080291970803</v>
      </c>
      <c r="BG186">
        <v>4</v>
      </c>
      <c r="BH186">
        <v>8</v>
      </c>
      <c r="BI186">
        <v>2</v>
      </c>
      <c r="BJ186" s="41">
        <v>0.66666666666666663</v>
      </c>
      <c r="BK186">
        <v>6</v>
      </c>
      <c r="BL186">
        <v>6</v>
      </c>
      <c r="BM186">
        <v>5</v>
      </c>
      <c r="BN186" s="42">
        <v>1</v>
      </c>
      <c r="BO186">
        <v>0</v>
      </c>
      <c r="BP186">
        <v>1</v>
      </c>
      <c r="BQ186">
        <v>0</v>
      </c>
      <c r="BR186">
        <v>0</v>
      </c>
      <c r="BS186" s="41">
        <v>0</v>
      </c>
      <c r="BT186">
        <v>3</v>
      </c>
      <c r="BU186">
        <v>2</v>
      </c>
      <c r="BV186" s="41">
        <v>0.6</v>
      </c>
      <c r="BW186">
        <v>0</v>
      </c>
      <c r="BX186">
        <v>1</v>
      </c>
      <c r="BY186">
        <v>3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2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v>0</v>
      </c>
      <c r="DQ186" s="20">
        <v>-2.1999999999999999E-2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18</v>
      </c>
      <c r="DX186">
        <v>11</v>
      </c>
      <c r="DY186">
        <v>13</v>
      </c>
      <c r="DZ186">
        <v>9</v>
      </c>
      <c r="EA186">
        <v>8</v>
      </c>
      <c r="EB186">
        <v>8</v>
      </c>
      <c r="EC186">
        <v>0.49</v>
      </c>
      <c r="ED186">
        <v>0.22</v>
      </c>
      <c r="EE186">
        <v>0</v>
      </c>
      <c r="EF186">
        <v>1</v>
      </c>
      <c r="EG186" s="41">
        <v>0</v>
      </c>
      <c r="EH186" s="43">
        <v>0.875</v>
      </c>
      <c r="EI186" s="44">
        <v>0.875</v>
      </c>
      <c r="EJ186">
        <v>18</v>
      </c>
      <c r="EK186">
        <v>11</v>
      </c>
      <c r="EL186">
        <v>13</v>
      </c>
      <c r="EM186">
        <v>9</v>
      </c>
      <c r="EN186">
        <v>8</v>
      </c>
      <c r="EO186">
        <v>8</v>
      </c>
      <c r="EP186">
        <v>0</v>
      </c>
      <c r="EQ186">
        <v>1</v>
      </c>
      <c r="ER186">
        <v>6</v>
      </c>
      <c r="ES186">
        <v>3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-0.1</v>
      </c>
      <c r="FA186">
        <v>0</v>
      </c>
      <c r="FB186">
        <v>-0.1</v>
      </c>
      <c r="FC186" s="20">
        <v>0.28000000000000003</v>
      </c>
      <c r="FD186" s="26">
        <v>0.14000000000000001</v>
      </c>
      <c r="FE186">
        <v>1E-4</v>
      </c>
      <c r="FF186">
        <v>0</v>
      </c>
      <c r="FG186">
        <v>0</v>
      </c>
      <c r="FH186">
        <v>0</v>
      </c>
      <c r="FL186" s="42">
        <v>6</v>
      </c>
      <c r="FM186" s="20">
        <v>0</v>
      </c>
      <c r="FN186" s="41">
        <v>0</v>
      </c>
      <c r="FO186" s="20">
        <v>0</v>
      </c>
      <c r="FP186" s="20">
        <v>-4.3999999999999994E-3</v>
      </c>
      <c r="FQ186" s="20">
        <v>84.671532846715337</v>
      </c>
      <c r="FV186" t="s">
        <v>711</v>
      </c>
      <c r="FW186" s="45">
        <v>725000</v>
      </c>
      <c r="FX186" s="45">
        <v>725000</v>
      </c>
      <c r="FY186">
        <v>2</v>
      </c>
      <c r="FZ186">
        <v>0</v>
      </c>
      <c r="GA186">
        <v>0</v>
      </c>
      <c r="GB186">
        <v>0</v>
      </c>
      <c r="GC186">
        <v>-1</v>
      </c>
      <c r="GD186">
        <v>0</v>
      </c>
      <c r="GE186">
        <v>1</v>
      </c>
      <c r="GF186">
        <v>21</v>
      </c>
      <c r="GG186">
        <v>-0.1</v>
      </c>
      <c r="GH186">
        <v>0</v>
      </c>
      <c r="GI186">
        <v>-0.1</v>
      </c>
      <c r="GJ186" s="42">
        <v>0</v>
      </c>
    </row>
    <row r="187" spans="1:192" x14ac:dyDescent="0.45">
      <c r="A187" s="40">
        <v>31180</v>
      </c>
      <c r="B187" t="s">
        <v>207</v>
      </c>
      <c r="C187" t="s">
        <v>208</v>
      </c>
      <c r="D187" t="s">
        <v>91</v>
      </c>
      <c r="E187" t="s">
        <v>91</v>
      </c>
      <c r="F187">
        <v>74</v>
      </c>
      <c r="G187">
        <v>185</v>
      </c>
      <c r="H187">
        <v>2004</v>
      </c>
      <c r="I187">
        <v>1</v>
      </c>
      <c r="J187">
        <v>20</v>
      </c>
      <c r="K187" t="s">
        <v>202</v>
      </c>
      <c r="L187">
        <v>2006</v>
      </c>
      <c r="M187">
        <v>32</v>
      </c>
      <c r="N187">
        <v>12</v>
      </c>
      <c r="O187">
        <v>8471233</v>
      </c>
      <c r="P187" t="s">
        <v>1970</v>
      </c>
      <c r="Q187" t="s">
        <v>1971</v>
      </c>
      <c r="R187" t="s">
        <v>1972</v>
      </c>
      <c r="S187" t="s">
        <v>955</v>
      </c>
      <c r="T187" t="s">
        <v>716</v>
      </c>
      <c r="U187" t="s">
        <v>194</v>
      </c>
      <c r="V187">
        <v>63</v>
      </c>
      <c r="W187">
        <v>12</v>
      </c>
      <c r="X187">
        <v>14</v>
      </c>
      <c r="Y187">
        <v>7</v>
      </c>
      <c r="Z187">
        <v>26</v>
      </c>
      <c r="AA187">
        <v>10</v>
      </c>
      <c r="AB187">
        <v>67</v>
      </c>
      <c r="AC187" s="26">
        <v>0.41269841269841268</v>
      </c>
      <c r="AD187" s="20">
        <v>-9.1797175866495522</v>
      </c>
      <c r="AE187" s="20">
        <v>10.417999999999999</v>
      </c>
      <c r="AF187">
        <v>-8</v>
      </c>
      <c r="AG187">
        <v>-2.4</v>
      </c>
      <c r="AH187">
        <v>25</v>
      </c>
      <c r="AI187">
        <v>1445</v>
      </c>
      <c r="AJ187">
        <v>67692</v>
      </c>
      <c r="AK187" s="20">
        <v>1128.2</v>
      </c>
      <c r="AL187">
        <v>1126.3</v>
      </c>
      <c r="AM187">
        <v>1128</v>
      </c>
      <c r="AN187" s="26">
        <v>17.907936507936508</v>
      </c>
      <c r="AO187">
        <v>29.63</v>
      </c>
      <c r="AP187" s="41">
        <v>0.48148148148148145</v>
      </c>
      <c r="AQ187">
        <v>150</v>
      </c>
      <c r="AR187">
        <v>151</v>
      </c>
      <c r="AS187">
        <v>152</v>
      </c>
      <c r="AT187">
        <v>123</v>
      </c>
      <c r="AU187">
        <v>125</v>
      </c>
      <c r="AV187">
        <v>91</v>
      </c>
      <c r="AW187">
        <v>110</v>
      </c>
      <c r="AX187">
        <v>59</v>
      </c>
      <c r="AY187">
        <v>2</v>
      </c>
      <c r="AZ187">
        <v>9</v>
      </c>
      <c r="BA187" s="42">
        <v>11</v>
      </c>
      <c r="BB187">
        <v>12.73</v>
      </c>
      <c r="BC187">
        <v>24.494499999999999</v>
      </c>
      <c r="BD187" s="20">
        <v>159.30000000000001</v>
      </c>
      <c r="BE187" s="20">
        <v>309.3</v>
      </c>
      <c r="BF187" s="20">
        <v>16.476959957382583</v>
      </c>
      <c r="BG187">
        <v>350</v>
      </c>
      <c r="BH187">
        <v>330</v>
      </c>
      <c r="BI187">
        <v>546</v>
      </c>
      <c r="BJ187" s="41">
        <v>0.390625</v>
      </c>
      <c r="BK187">
        <v>64</v>
      </c>
      <c r="BL187">
        <v>64</v>
      </c>
      <c r="BM187">
        <v>68</v>
      </c>
      <c r="BN187" s="42">
        <v>-4</v>
      </c>
      <c r="BO187">
        <v>34</v>
      </c>
      <c r="BP187">
        <v>15</v>
      </c>
      <c r="BQ187">
        <v>42</v>
      </c>
      <c r="BR187">
        <v>38</v>
      </c>
      <c r="BS187" s="41">
        <v>4.3329532497149374E-2</v>
      </c>
      <c r="BT187">
        <v>557</v>
      </c>
      <c r="BU187">
        <v>537</v>
      </c>
      <c r="BV187" s="41">
        <v>0.50914076782449724</v>
      </c>
      <c r="BW187">
        <v>242</v>
      </c>
      <c r="BX187">
        <v>257</v>
      </c>
      <c r="BY187">
        <v>161</v>
      </c>
      <c r="BZ187">
        <v>144</v>
      </c>
      <c r="CA187">
        <v>154</v>
      </c>
      <c r="CB187">
        <v>136</v>
      </c>
      <c r="CC187">
        <v>157</v>
      </c>
      <c r="CD187">
        <v>130</v>
      </c>
      <c r="CE187">
        <v>222</v>
      </c>
      <c r="CF187">
        <v>187</v>
      </c>
      <c r="CG187">
        <v>325</v>
      </c>
      <c r="CH187">
        <v>336</v>
      </c>
      <c r="CI187">
        <v>0</v>
      </c>
      <c r="CJ187">
        <v>0</v>
      </c>
      <c r="CK187">
        <v>5</v>
      </c>
      <c r="CL187">
        <v>0</v>
      </c>
      <c r="CM187">
        <v>0</v>
      </c>
      <c r="CN187">
        <v>0</v>
      </c>
      <c r="CO187">
        <v>1</v>
      </c>
      <c r="CP187">
        <v>3</v>
      </c>
      <c r="CQ187">
        <v>0</v>
      </c>
      <c r="CR187">
        <v>0</v>
      </c>
      <c r="CS187">
        <v>1</v>
      </c>
      <c r="CT187">
        <v>3</v>
      </c>
      <c r="CU187">
        <v>1</v>
      </c>
      <c r="CV187">
        <v>4</v>
      </c>
      <c r="CW187">
        <v>0</v>
      </c>
      <c r="CX187">
        <v>2</v>
      </c>
      <c r="CY187">
        <v>2</v>
      </c>
      <c r="CZ187">
        <v>30</v>
      </c>
      <c r="DA187">
        <v>7</v>
      </c>
      <c r="DB187">
        <v>2</v>
      </c>
      <c r="DC187">
        <v>4</v>
      </c>
      <c r="DD187">
        <v>25</v>
      </c>
      <c r="DE187">
        <v>14</v>
      </c>
      <c r="DF187">
        <v>2</v>
      </c>
      <c r="DG187">
        <v>37</v>
      </c>
      <c r="DH187">
        <v>11</v>
      </c>
      <c r="DI187">
        <v>4</v>
      </c>
      <c r="DJ187">
        <v>11</v>
      </c>
      <c r="DK187">
        <v>10</v>
      </c>
      <c r="DL187">
        <v>1</v>
      </c>
      <c r="DM187">
        <v>6</v>
      </c>
      <c r="DN187">
        <v>5</v>
      </c>
      <c r="DO187">
        <v>1</v>
      </c>
      <c r="DP187" s="42">
        <v>-7</v>
      </c>
      <c r="DQ187" s="20">
        <v>-6.2149999999999999</v>
      </c>
      <c r="DR187">
        <v>10</v>
      </c>
      <c r="DS187">
        <v>1</v>
      </c>
      <c r="DT187">
        <v>0</v>
      </c>
      <c r="DU187">
        <v>0</v>
      </c>
      <c r="DV187">
        <v>0</v>
      </c>
      <c r="DW187">
        <v>982</v>
      </c>
      <c r="DX187">
        <v>1130</v>
      </c>
      <c r="DY187">
        <v>770</v>
      </c>
      <c r="DZ187">
        <v>839</v>
      </c>
      <c r="EA187">
        <v>562</v>
      </c>
      <c r="EB187">
        <v>600</v>
      </c>
      <c r="EC187">
        <v>51.86</v>
      </c>
      <c r="ED187">
        <v>58.89</v>
      </c>
      <c r="EE187">
        <v>54</v>
      </c>
      <c r="EF187">
        <v>56</v>
      </c>
      <c r="EG187" s="41">
        <v>9.6085409252669035E-2</v>
      </c>
      <c r="EH187" s="43">
        <v>0.90666666666666662</v>
      </c>
      <c r="EI187" s="44">
        <v>1.0027520759193356</v>
      </c>
      <c r="EJ187">
        <v>990</v>
      </c>
      <c r="EK187">
        <v>1129</v>
      </c>
      <c r="EL187">
        <v>777</v>
      </c>
      <c r="EM187">
        <v>838</v>
      </c>
      <c r="EN187">
        <v>567</v>
      </c>
      <c r="EO187">
        <v>600</v>
      </c>
      <c r="EP187">
        <v>55</v>
      </c>
      <c r="EQ187">
        <v>56</v>
      </c>
      <c r="ER187">
        <v>488</v>
      </c>
      <c r="ES187">
        <v>555</v>
      </c>
      <c r="ET187">
        <v>180</v>
      </c>
      <c r="EU187">
        <v>201</v>
      </c>
      <c r="EV187">
        <v>33</v>
      </c>
      <c r="EW187">
        <v>26</v>
      </c>
      <c r="EX187">
        <v>64</v>
      </c>
      <c r="EY187">
        <v>55</v>
      </c>
      <c r="EZ187">
        <v>0.9</v>
      </c>
      <c r="FA187">
        <v>1</v>
      </c>
      <c r="FB187">
        <v>1.9</v>
      </c>
      <c r="FC187" s="20">
        <v>19.89</v>
      </c>
      <c r="FD187" s="26">
        <v>0.31571428571428573</v>
      </c>
      <c r="FE187">
        <v>3.1036000000000001</v>
      </c>
      <c r="FF187">
        <v>-0.06</v>
      </c>
      <c r="FG187">
        <v>-0.03</v>
      </c>
      <c r="FH187">
        <v>-0.09</v>
      </c>
      <c r="FI187">
        <v>1</v>
      </c>
      <c r="FJ187">
        <v>0</v>
      </c>
      <c r="FK187">
        <v>0</v>
      </c>
      <c r="FL187" s="42">
        <v>128</v>
      </c>
      <c r="FM187" s="20">
        <v>10.6</v>
      </c>
      <c r="FN187" s="41">
        <v>6.7614924800000004E-2</v>
      </c>
      <c r="FO187" s="20">
        <v>23.5</v>
      </c>
      <c r="FP187" s="20">
        <v>24.757000000000001</v>
      </c>
      <c r="FQ187" s="20">
        <v>112.50998845778213</v>
      </c>
      <c r="FR187">
        <v>4</v>
      </c>
      <c r="FS187" t="s">
        <v>314</v>
      </c>
      <c r="FT187">
        <v>195</v>
      </c>
      <c r="FU187" t="s">
        <v>721</v>
      </c>
      <c r="FV187" t="s">
        <v>711</v>
      </c>
      <c r="FW187" s="45">
        <v>6500000</v>
      </c>
      <c r="FX187" s="45">
        <v>5750000</v>
      </c>
      <c r="FY187">
        <v>842</v>
      </c>
      <c r="FZ187">
        <v>167</v>
      </c>
      <c r="GA187">
        <v>294</v>
      </c>
      <c r="GB187">
        <v>461</v>
      </c>
      <c r="GC187">
        <v>18</v>
      </c>
      <c r="GD187">
        <v>290</v>
      </c>
      <c r="GE187">
        <v>1569</v>
      </c>
      <c r="GF187">
        <v>15874</v>
      </c>
      <c r="GG187">
        <v>23.2</v>
      </c>
      <c r="GH187">
        <v>22.8</v>
      </c>
      <c r="GI187">
        <v>46</v>
      </c>
      <c r="GJ187" s="42">
        <v>23.5</v>
      </c>
    </row>
    <row r="188" spans="1:192" x14ac:dyDescent="0.45">
      <c r="A188" s="40">
        <v>34139</v>
      </c>
      <c r="B188" t="s">
        <v>1973</v>
      </c>
      <c r="C188" t="s">
        <v>362</v>
      </c>
      <c r="D188" t="s">
        <v>107</v>
      </c>
      <c r="E188" t="s">
        <v>107</v>
      </c>
      <c r="F188">
        <v>73</v>
      </c>
      <c r="G188">
        <v>217</v>
      </c>
      <c r="H188">
        <v>2013</v>
      </c>
      <c r="I188">
        <v>5</v>
      </c>
      <c r="J188">
        <v>148</v>
      </c>
      <c r="K188" t="s">
        <v>92</v>
      </c>
      <c r="L188">
        <v>2016</v>
      </c>
      <c r="M188">
        <v>24</v>
      </c>
      <c r="N188">
        <v>2</v>
      </c>
      <c r="O188">
        <v>8477380</v>
      </c>
      <c r="P188" t="s">
        <v>1974</v>
      </c>
      <c r="Q188" t="s">
        <v>1975</v>
      </c>
      <c r="R188" t="s">
        <v>1976</v>
      </c>
      <c r="S188" t="s">
        <v>1977</v>
      </c>
      <c r="T188" t="s">
        <v>716</v>
      </c>
      <c r="U188" t="s">
        <v>172</v>
      </c>
      <c r="V188">
        <v>35</v>
      </c>
      <c r="W188">
        <v>4</v>
      </c>
      <c r="X188">
        <v>2</v>
      </c>
      <c r="Y188">
        <v>2</v>
      </c>
      <c r="Z188">
        <v>6</v>
      </c>
      <c r="AA188">
        <v>25</v>
      </c>
      <c r="AB188">
        <v>86</v>
      </c>
      <c r="AC188" s="26">
        <v>0.17142857142857143</v>
      </c>
      <c r="AD188" s="20">
        <v>-5.6666666666666661</v>
      </c>
      <c r="AE188" s="20">
        <v>2.5910000000000002</v>
      </c>
      <c r="AF188">
        <v>4</v>
      </c>
      <c r="AG188">
        <v>-3.3</v>
      </c>
      <c r="AH188">
        <v>6</v>
      </c>
      <c r="AI188">
        <v>480</v>
      </c>
      <c r="AJ188">
        <v>19961</v>
      </c>
      <c r="AK188" s="20">
        <v>332.68333333332998</v>
      </c>
      <c r="AL188">
        <v>332.68</v>
      </c>
      <c r="AM188">
        <v>333</v>
      </c>
      <c r="AN188" s="26">
        <v>9.505238095238095</v>
      </c>
      <c r="AO188">
        <v>16.239999999999998</v>
      </c>
      <c r="AP188" s="41">
        <v>0.46153846153846156</v>
      </c>
      <c r="AQ188">
        <v>88</v>
      </c>
      <c r="AR188">
        <v>88</v>
      </c>
      <c r="AS188">
        <v>88</v>
      </c>
      <c r="AT188">
        <v>70</v>
      </c>
      <c r="AU188">
        <v>70</v>
      </c>
      <c r="AV188">
        <v>53</v>
      </c>
      <c r="AW188">
        <v>51</v>
      </c>
      <c r="AX188">
        <v>19</v>
      </c>
      <c r="AY188">
        <v>1</v>
      </c>
      <c r="AZ188">
        <v>4</v>
      </c>
      <c r="BA188" s="42">
        <v>5</v>
      </c>
      <c r="BB188">
        <v>3.58</v>
      </c>
      <c r="BC188">
        <v>32.735799999999998</v>
      </c>
      <c r="BD188" s="20">
        <v>44.2</v>
      </c>
      <c r="BE188" s="20">
        <v>132.19999999999999</v>
      </c>
      <c r="BF188" s="20">
        <v>23.842731754238304</v>
      </c>
      <c r="BG188">
        <v>114</v>
      </c>
      <c r="BH188">
        <v>97</v>
      </c>
      <c r="BI188">
        <v>88</v>
      </c>
      <c r="BJ188" s="41">
        <v>0.5643564356435643</v>
      </c>
      <c r="BK188">
        <v>35</v>
      </c>
      <c r="BL188">
        <v>35</v>
      </c>
      <c r="BM188">
        <v>30</v>
      </c>
      <c r="BN188" s="42">
        <v>5</v>
      </c>
      <c r="BO188">
        <v>17</v>
      </c>
      <c r="BP188">
        <v>6</v>
      </c>
      <c r="BQ188">
        <v>5</v>
      </c>
      <c r="BR188">
        <v>9</v>
      </c>
      <c r="BS188" s="41">
        <v>3.643724696356275E-2</v>
      </c>
      <c r="BT188">
        <v>4</v>
      </c>
      <c r="BU188">
        <v>6</v>
      </c>
      <c r="BV188" s="41">
        <v>0.4</v>
      </c>
      <c r="BW188">
        <v>1</v>
      </c>
      <c r="BX188">
        <v>0</v>
      </c>
      <c r="BY188">
        <v>1</v>
      </c>
      <c r="BZ188">
        <v>2</v>
      </c>
      <c r="CA188">
        <v>2</v>
      </c>
      <c r="CB188">
        <v>4</v>
      </c>
      <c r="CC188">
        <v>2</v>
      </c>
      <c r="CD188">
        <v>1</v>
      </c>
      <c r="CE188">
        <v>2</v>
      </c>
      <c r="CF188">
        <v>0</v>
      </c>
      <c r="CG188">
        <v>3</v>
      </c>
      <c r="CH188">
        <v>5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14</v>
      </c>
      <c r="DA188">
        <v>6</v>
      </c>
      <c r="DB188">
        <v>2</v>
      </c>
      <c r="DC188">
        <v>3</v>
      </c>
      <c r="DD188">
        <v>12</v>
      </c>
      <c r="DE188">
        <v>3</v>
      </c>
      <c r="DF188">
        <v>0</v>
      </c>
      <c r="DG188">
        <v>27</v>
      </c>
      <c r="DH188">
        <v>3</v>
      </c>
      <c r="DI188">
        <v>5</v>
      </c>
      <c r="DJ188">
        <v>4</v>
      </c>
      <c r="DK188">
        <v>4</v>
      </c>
      <c r="DL188">
        <v>0</v>
      </c>
      <c r="DM188">
        <v>5</v>
      </c>
      <c r="DN188">
        <v>5</v>
      </c>
      <c r="DO188">
        <v>0</v>
      </c>
      <c r="DP188" s="42">
        <v>2</v>
      </c>
      <c r="DQ188" s="20">
        <v>0.69100000000000006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287</v>
      </c>
      <c r="DX188">
        <v>318</v>
      </c>
      <c r="DY188">
        <v>209</v>
      </c>
      <c r="DZ188">
        <v>238</v>
      </c>
      <c r="EA188">
        <v>153</v>
      </c>
      <c r="EB188">
        <v>167</v>
      </c>
      <c r="EC188">
        <v>10.039999999999999</v>
      </c>
      <c r="ED188">
        <v>12.31</v>
      </c>
      <c r="EE188">
        <v>13</v>
      </c>
      <c r="EF188">
        <v>9</v>
      </c>
      <c r="EG188" s="41">
        <v>8.4967320261437912E-2</v>
      </c>
      <c r="EH188" s="43">
        <v>0.94610778443113774</v>
      </c>
      <c r="EI188" s="44">
        <v>1.0310751046925757</v>
      </c>
      <c r="EJ188">
        <v>287</v>
      </c>
      <c r="EK188">
        <v>320</v>
      </c>
      <c r="EL188">
        <v>209</v>
      </c>
      <c r="EM188">
        <v>239</v>
      </c>
      <c r="EN188">
        <v>153</v>
      </c>
      <c r="EO188">
        <v>168</v>
      </c>
      <c r="EP188">
        <v>13</v>
      </c>
      <c r="EQ188">
        <v>9</v>
      </c>
      <c r="ER188">
        <v>135</v>
      </c>
      <c r="ES188">
        <v>159</v>
      </c>
      <c r="ET188">
        <v>46</v>
      </c>
      <c r="EU188">
        <v>57</v>
      </c>
      <c r="EV188">
        <v>4</v>
      </c>
      <c r="EW188">
        <v>5</v>
      </c>
      <c r="EX188">
        <v>23</v>
      </c>
      <c r="EY188">
        <v>19</v>
      </c>
      <c r="EZ188">
        <v>0.1</v>
      </c>
      <c r="FA188">
        <v>0.60000000000000009</v>
      </c>
      <c r="FB188">
        <v>0.7</v>
      </c>
      <c r="FC188" s="20">
        <v>6.96</v>
      </c>
      <c r="FD188" s="26">
        <v>0.19885714285714284</v>
      </c>
      <c r="FE188">
        <v>0.35299999999999998</v>
      </c>
      <c r="FF188">
        <v>-0.25</v>
      </c>
      <c r="FG188">
        <v>0</v>
      </c>
      <c r="FH188">
        <v>-0.25</v>
      </c>
      <c r="FI188">
        <v>1</v>
      </c>
      <c r="FJ188">
        <v>0</v>
      </c>
      <c r="FK188">
        <v>0</v>
      </c>
      <c r="FL188" s="42">
        <v>50</v>
      </c>
      <c r="FM188" s="20">
        <v>13.333333333333334</v>
      </c>
      <c r="FN188" s="41">
        <v>4.02207235E-2</v>
      </c>
      <c r="FO188" s="20">
        <v>5.4</v>
      </c>
      <c r="FP188" s="20">
        <v>6.1382000000000003</v>
      </c>
      <c r="FQ188" s="20">
        <v>109.11386317181676</v>
      </c>
      <c r="FV188" t="s">
        <v>751</v>
      </c>
      <c r="FW188" s="45">
        <v>650000</v>
      </c>
      <c r="FX188" s="45">
        <v>650000</v>
      </c>
      <c r="FY188">
        <v>41</v>
      </c>
      <c r="FZ188">
        <v>4</v>
      </c>
      <c r="GA188">
        <v>4</v>
      </c>
      <c r="GB188">
        <v>8</v>
      </c>
      <c r="GC188">
        <v>6</v>
      </c>
      <c r="GD188">
        <v>8</v>
      </c>
      <c r="GE188">
        <v>70</v>
      </c>
      <c r="GF188">
        <v>406</v>
      </c>
      <c r="GG188">
        <v>0.1</v>
      </c>
      <c r="GH188">
        <v>0.8</v>
      </c>
      <c r="GI188">
        <v>0.9</v>
      </c>
      <c r="GJ188" s="42">
        <v>5.4</v>
      </c>
    </row>
    <row r="189" spans="1:192" x14ac:dyDescent="0.45">
      <c r="A189" s="40">
        <v>35355</v>
      </c>
      <c r="B189" t="s">
        <v>832</v>
      </c>
      <c r="C189" t="s">
        <v>475</v>
      </c>
      <c r="D189" t="s">
        <v>91</v>
      </c>
      <c r="E189" t="s">
        <v>91</v>
      </c>
      <c r="F189">
        <v>72</v>
      </c>
      <c r="G189">
        <v>188</v>
      </c>
      <c r="H189">
        <v>2015</v>
      </c>
      <c r="I189">
        <v>1</v>
      </c>
      <c r="J189">
        <v>14</v>
      </c>
      <c r="K189" t="s">
        <v>92</v>
      </c>
      <c r="L189">
        <v>2017</v>
      </c>
      <c r="M189">
        <v>21</v>
      </c>
      <c r="N189">
        <v>1</v>
      </c>
      <c r="O189">
        <v>8478498</v>
      </c>
      <c r="P189" t="s">
        <v>1982</v>
      </c>
      <c r="Q189" t="s">
        <v>1983</v>
      </c>
      <c r="R189" t="s">
        <v>1984</v>
      </c>
      <c r="S189" t="s">
        <v>93</v>
      </c>
      <c r="T189" t="s">
        <v>725</v>
      </c>
      <c r="U189" t="s">
        <v>263</v>
      </c>
      <c r="V189">
        <v>70</v>
      </c>
      <c r="W189">
        <v>16</v>
      </c>
      <c r="X189">
        <v>27</v>
      </c>
      <c r="Y189">
        <v>14</v>
      </c>
      <c r="Z189">
        <v>43</v>
      </c>
      <c r="AA189">
        <v>7</v>
      </c>
      <c r="AB189">
        <v>42</v>
      </c>
      <c r="AC189" s="26">
        <v>0.61428571428571432</v>
      </c>
      <c r="AD189" s="20">
        <v>0</v>
      </c>
      <c r="AE189" s="20">
        <v>15.939</v>
      </c>
      <c r="AF189">
        <v>13</v>
      </c>
      <c r="AG189">
        <v>9.1999999999999993</v>
      </c>
      <c r="AH189">
        <v>19</v>
      </c>
      <c r="AI189">
        <v>1272</v>
      </c>
      <c r="AJ189">
        <v>60359</v>
      </c>
      <c r="AK189" s="20">
        <v>1005.9833333333</v>
      </c>
      <c r="AL189">
        <v>1005.92</v>
      </c>
      <c r="AM189">
        <v>1006</v>
      </c>
      <c r="AN189" s="26">
        <v>14.371190476190476</v>
      </c>
      <c r="AO189">
        <v>24.05</v>
      </c>
      <c r="AP189" s="41">
        <v>0.64179104477611937</v>
      </c>
      <c r="AQ189">
        <v>245</v>
      </c>
      <c r="AR189">
        <v>246</v>
      </c>
      <c r="AS189">
        <v>246</v>
      </c>
      <c r="AT189">
        <v>198</v>
      </c>
      <c r="AU189">
        <v>198</v>
      </c>
      <c r="AV189">
        <v>143</v>
      </c>
      <c r="AW189">
        <v>154</v>
      </c>
      <c r="AX189">
        <v>62</v>
      </c>
      <c r="AY189">
        <v>13</v>
      </c>
      <c r="AZ189">
        <v>14</v>
      </c>
      <c r="BA189" s="42">
        <v>27</v>
      </c>
      <c r="BB189">
        <v>14.38</v>
      </c>
      <c r="BC189">
        <v>31.412600000000001</v>
      </c>
      <c r="BD189" s="20">
        <v>223.2</v>
      </c>
      <c r="BE189" s="20">
        <v>468.2</v>
      </c>
      <c r="BF189" s="20">
        <v>27.926674089390808</v>
      </c>
      <c r="BG189">
        <v>480</v>
      </c>
      <c r="BH189">
        <v>315</v>
      </c>
      <c r="BI189">
        <v>181</v>
      </c>
      <c r="BJ189" s="41">
        <v>0.72617246596066565</v>
      </c>
      <c r="BK189">
        <v>70</v>
      </c>
      <c r="BL189">
        <v>70</v>
      </c>
      <c r="BM189">
        <v>100</v>
      </c>
      <c r="BN189" s="42">
        <v>-30</v>
      </c>
      <c r="BO189">
        <v>55</v>
      </c>
      <c r="BP189">
        <v>21</v>
      </c>
      <c r="BQ189">
        <v>31</v>
      </c>
      <c r="BR189">
        <v>26</v>
      </c>
      <c r="BS189" s="41">
        <v>3.9816232771822356E-2</v>
      </c>
      <c r="BT189">
        <v>13</v>
      </c>
      <c r="BU189">
        <v>17</v>
      </c>
      <c r="BV189" s="41">
        <v>0.43333333333333335</v>
      </c>
      <c r="BW189">
        <v>3</v>
      </c>
      <c r="BX189">
        <v>1</v>
      </c>
      <c r="BY189">
        <v>4</v>
      </c>
      <c r="BZ189">
        <v>6</v>
      </c>
      <c r="CA189">
        <v>6</v>
      </c>
      <c r="CB189">
        <v>10</v>
      </c>
      <c r="CC189">
        <v>0</v>
      </c>
      <c r="CD189">
        <v>6</v>
      </c>
      <c r="CE189">
        <v>5</v>
      </c>
      <c r="CF189">
        <v>3</v>
      </c>
      <c r="CG189">
        <v>12</v>
      </c>
      <c r="CH189">
        <v>12</v>
      </c>
      <c r="CI189">
        <v>0</v>
      </c>
      <c r="CJ189">
        <v>0</v>
      </c>
      <c r="CK189">
        <v>2</v>
      </c>
      <c r="CL189">
        <v>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3</v>
      </c>
      <c r="CT189">
        <v>3</v>
      </c>
      <c r="CU189">
        <v>0</v>
      </c>
      <c r="CV189">
        <v>9</v>
      </c>
      <c r="CW189">
        <v>1</v>
      </c>
      <c r="CX189">
        <v>3</v>
      </c>
      <c r="CY189">
        <v>6</v>
      </c>
      <c r="CZ189">
        <v>45</v>
      </c>
      <c r="DA189">
        <v>6</v>
      </c>
      <c r="DB189">
        <v>3</v>
      </c>
      <c r="DC189">
        <v>7</v>
      </c>
      <c r="DD189">
        <v>15</v>
      </c>
      <c r="DE189">
        <v>10</v>
      </c>
      <c r="DF189">
        <v>2</v>
      </c>
      <c r="DG189">
        <v>100</v>
      </c>
      <c r="DH189">
        <v>4</v>
      </c>
      <c r="DI189">
        <v>21</v>
      </c>
      <c r="DJ189">
        <v>4</v>
      </c>
      <c r="DK189">
        <v>3</v>
      </c>
      <c r="DL189">
        <v>1</v>
      </c>
      <c r="DM189">
        <v>22</v>
      </c>
      <c r="DN189">
        <v>21</v>
      </c>
      <c r="DO189">
        <v>1</v>
      </c>
      <c r="DP189" s="42">
        <v>17</v>
      </c>
      <c r="DQ189" s="20">
        <v>16.532</v>
      </c>
      <c r="DR189">
        <v>2</v>
      </c>
      <c r="DS189">
        <v>1</v>
      </c>
      <c r="DT189">
        <v>0</v>
      </c>
      <c r="DU189">
        <v>1</v>
      </c>
      <c r="DV189">
        <v>0</v>
      </c>
      <c r="DW189">
        <v>1107</v>
      </c>
      <c r="DX189">
        <v>808</v>
      </c>
      <c r="DY189">
        <v>845</v>
      </c>
      <c r="DZ189">
        <v>627</v>
      </c>
      <c r="EA189">
        <v>616</v>
      </c>
      <c r="EB189">
        <v>470</v>
      </c>
      <c r="EC189">
        <v>52.8</v>
      </c>
      <c r="ED189">
        <v>38.36</v>
      </c>
      <c r="EE189">
        <v>67</v>
      </c>
      <c r="EF189">
        <v>39</v>
      </c>
      <c r="EG189" s="41">
        <v>0.10876623376623376</v>
      </c>
      <c r="EH189" s="43">
        <v>0.91702127659574473</v>
      </c>
      <c r="EI189" s="44">
        <v>1.0257875103619785</v>
      </c>
      <c r="EJ189">
        <v>1112</v>
      </c>
      <c r="EK189">
        <v>807</v>
      </c>
      <c r="EL189">
        <v>849</v>
      </c>
      <c r="EM189">
        <v>625</v>
      </c>
      <c r="EN189">
        <v>620</v>
      </c>
      <c r="EO189">
        <v>468</v>
      </c>
      <c r="EP189">
        <v>68</v>
      </c>
      <c r="EQ189">
        <v>39</v>
      </c>
      <c r="ER189">
        <v>582</v>
      </c>
      <c r="ES189">
        <v>382</v>
      </c>
      <c r="ET189">
        <v>194</v>
      </c>
      <c r="EU189">
        <v>156</v>
      </c>
      <c r="EV189">
        <v>39</v>
      </c>
      <c r="EW189">
        <v>21</v>
      </c>
      <c r="EX189">
        <v>51</v>
      </c>
      <c r="EY189">
        <v>68</v>
      </c>
      <c r="EZ189">
        <v>3.2</v>
      </c>
      <c r="FA189">
        <v>1.7000000000000002</v>
      </c>
      <c r="FB189">
        <v>4.9000000000000004</v>
      </c>
      <c r="FC189" s="20">
        <v>53.84</v>
      </c>
      <c r="FD189" s="26">
        <v>0.76914285714285724</v>
      </c>
      <c r="FE189">
        <v>5.8143000000000002</v>
      </c>
      <c r="FF189">
        <v>0.78</v>
      </c>
      <c r="FG189">
        <v>0.28000000000000003</v>
      </c>
      <c r="FH189">
        <v>1.07</v>
      </c>
      <c r="FI189">
        <v>2</v>
      </c>
      <c r="FJ189">
        <v>1</v>
      </c>
      <c r="FK189">
        <v>0</v>
      </c>
      <c r="FL189" s="42">
        <v>116</v>
      </c>
      <c r="FM189" s="20">
        <v>50.5</v>
      </c>
      <c r="FN189" s="41">
        <v>7.4672737599999997E-2</v>
      </c>
      <c r="FO189" s="20">
        <v>41.1</v>
      </c>
      <c r="FP189" s="20">
        <v>46.306399999999996</v>
      </c>
      <c r="FQ189" s="20">
        <v>114.22379513281373</v>
      </c>
      <c r="FR189">
        <v>4</v>
      </c>
      <c r="FS189" t="s">
        <v>189</v>
      </c>
      <c r="FT189">
        <v>195</v>
      </c>
      <c r="FV189" t="s">
        <v>751</v>
      </c>
      <c r="FW189" s="45">
        <v>925000</v>
      </c>
      <c r="FX189" s="45">
        <v>863333</v>
      </c>
      <c r="FY189">
        <v>70</v>
      </c>
      <c r="FZ189">
        <v>16</v>
      </c>
      <c r="GA189">
        <v>27</v>
      </c>
      <c r="GB189">
        <v>43</v>
      </c>
      <c r="GC189">
        <v>13</v>
      </c>
      <c r="GD189">
        <v>19</v>
      </c>
      <c r="GE189">
        <v>143</v>
      </c>
      <c r="GF189">
        <v>1006</v>
      </c>
      <c r="GG189">
        <v>3.2</v>
      </c>
      <c r="GH189">
        <v>1.7000000000000002</v>
      </c>
      <c r="GI189">
        <v>4.9000000000000004</v>
      </c>
      <c r="GJ189" s="42">
        <v>41.1</v>
      </c>
    </row>
    <row r="190" spans="1:192" x14ac:dyDescent="0.45">
      <c r="A190" s="40">
        <v>33020</v>
      </c>
      <c r="B190" t="s">
        <v>1985</v>
      </c>
      <c r="C190" t="s">
        <v>1986</v>
      </c>
      <c r="D190" t="s">
        <v>107</v>
      </c>
      <c r="E190" t="s">
        <v>107</v>
      </c>
      <c r="F190">
        <v>74</v>
      </c>
      <c r="G190">
        <v>197</v>
      </c>
      <c r="H190">
        <v>2009</v>
      </c>
      <c r="I190">
        <v>7</v>
      </c>
      <c r="J190">
        <v>198</v>
      </c>
      <c r="K190" t="s">
        <v>202</v>
      </c>
      <c r="L190">
        <v>2015</v>
      </c>
      <c r="M190">
        <v>27</v>
      </c>
      <c r="N190">
        <v>3</v>
      </c>
      <c r="O190">
        <v>8475343</v>
      </c>
      <c r="P190" t="s">
        <v>1987</v>
      </c>
      <c r="Q190" t="s">
        <v>1988</v>
      </c>
      <c r="R190" t="s">
        <v>1989</v>
      </c>
      <c r="S190" t="s">
        <v>1990</v>
      </c>
      <c r="T190" t="s">
        <v>716</v>
      </c>
      <c r="U190" t="s">
        <v>1991</v>
      </c>
      <c r="V190">
        <v>56</v>
      </c>
      <c r="W190">
        <v>3</v>
      </c>
      <c r="X190">
        <v>1</v>
      </c>
      <c r="Y190">
        <v>1</v>
      </c>
      <c r="Z190">
        <v>4</v>
      </c>
      <c r="AA190">
        <v>0</v>
      </c>
      <c r="AB190">
        <v>0</v>
      </c>
      <c r="AC190" s="26">
        <v>7.1428571428571425E-2</v>
      </c>
      <c r="AD190" s="20">
        <v>-12.426666666666666</v>
      </c>
      <c r="AE190" s="20">
        <v>1.796</v>
      </c>
      <c r="AF190">
        <v>-10</v>
      </c>
      <c r="AG190">
        <v>-1.5</v>
      </c>
      <c r="AH190">
        <v>28</v>
      </c>
      <c r="AI190">
        <v>880</v>
      </c>
      <c r="AJ190">
        <v>35401</v>
      </c>
      <c r="AK190" s="20">
        <v>590.01666666666995</v>
      </c>
      <c r="AL190">
        <v>590.02</v>
      </c>
      <c r="AM190">
        <v>590</v>
      </c>
      <c r="AN190" s="26">
        <v>10.536011904761905</v>
      </c>
      <c r="AO190">
        <v>17.809999999999999</v>
      </c>
      <c r="AP190" s="41">
        <v>0.30769230769230771</v>
      </c>
      <c r="AQ190">
        <v>89</v>
      </c>
      <c r="AR190">
        <v>89</v>
      </c>
      <c r="AS190">
        <v>89</v>
      </c>
      <c r="AT190">
        <v>71</v>
      </c>
      <c r="AU190">
        <v>71</v>
      </c>
      <c r="AV190">
        <v>51</v>
      </c>
      <c r="AW190">
        <v>57</v>
      </c>
      <c r="AX190">
        <v>26</v>
      </c>
      <c r="AY190">
        <v>6</v>
      </c>
      <c r="AZ190">
        <v>3</v>
      </c>
      <c r="BA190" s="42">
        <v>9</v>
      </c>
      <c r="BB190">
        <v>5.46</v>
      </c>
      <c r="BC190">
        <v>26.313700000000001</v>
      </c>
      <c r="BD190" s="20">
        <v>44.2</v>
      </c>
      <c r="BE190" s="20">
        <v>133.19999999999999</v>
      </c>
      <c r="BF190" s="20">
        <v>13.545303549032235</v>
      </c>
      <c r="BG190">
        <v>90</v>
      </c>
      <c r="BH190">
        <v>194</v>
      </c>
      <c r="BI190">
        <v>260</v>
      </c>
      <c r="BJ190" s="41">
        <v>0.25714285714285712</v>
      </c>
      <c r="BK190">
        <v>81</v>
      </c>
      <c r="BL190">
        <v>81</v>
      </c>
      <c r="BM190">
        <v>70</v>
      </c>
      <c r="BN190" s="42">
        <v>11</v>
      </c>
      <c r="BO190">
        <v>20</v>
      </c>
      <c r="BP190">
        <v>15</v>
      </c>
      <c r="BQ190">
        <v>16</v>
      </c>
      <c r="BR190">
        <v>30</v>
      </c>
      <c r="BS190" s="41">
        <v>6.3025210084033612E-2</v>
      </c>
      <c r="BT190">
        <v>202</v>
      </c>
      <c r="BU190">
        <v>194</v>
      </c>
      <c r="BV190" s="41">
        <v>0.51010101010101006</v>
      </c>
      <c r="BW190">
        <v>105</v>
      </c>
      <c r="BX190">
        <v>83</v>
      </c>
      <c r="BY190">
        <v>78</v>
      </c>
      <c r="BZ190">
        <v>82</v>
      </c>
      <c r="CA190">
        <v>19</v>
      </c>
      <c r="CB190">
        <v>29</v>
      </c>
      <c r="CC190">
        <v>62</v>
      </c>
      <c r="CD190">
        <v>60</v>
      </c>
      <c r="CE190">
        <v>75</v>
      </c>
      <c r="CF190">
        <v>82</v>
      </c>
      <c r="CG190">
        <v>114</v>
      </c>
      <c r="CH190">
        <v>110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</v>
      </c>
      <c r="CW190">
        <v>0</v>
      </c>
      <c r="CX190">
        <v>0</v>
      </c>
      <c r="CY190">
        <v>1</v>
      </c>
      <c r="CZ190">
        <v>19</v>
      </c>
      <c r="DA190">
        <v>4</v>
      </c>
      <c r="DB190">
        <v>1</v>
      </c>
      <c r="DC190">
        <v>2</v>
      </c>
      <c r="DD190">
        <v>3</v>
      </c>
      <c r="DE190">
        <v>5</v>
      </c>
      <c r="DF190">
        <v>0</v>
      </c>
      <c r="DG190">
        <v>36</v>
      </c>
      <c r="DH190">
        <v>14</v>
      </c>
      <c r="DI190">
        <v>4</v>
      </c>
      <c r="DJ190">
        <v>13</v>
      </c>
      <c r="DK190">
        <v>13</v>
      </c>
      <c r="DL190">
        <v>0</v>
      </c>
      <c r="DM190">
        <v>4</v>
      </c>
      <c r="DN190">
        <v>4</v>
      </c>
      <c r="DO190">
        <v>0</v>
      </c>
      <c r="DP190" s="42">
        <v>-10</v>
      </c>
      <c r="DQ190" s="20">
        <v>-7.8979999999999997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464</v>
      </c>
      <c r="DX190">
        <v>606</v>
      </c>
      <c r="DY190">
        <v>347</v>
      </c>
      <c r="DZ190">
        <v>446</v>
      </c>
      <c r="EA190">
        <v>250</v>
      </c>
      <c r="EB190">
        <v>316</v>
      </c>
      <c r="EC190">
        <v>17.829999999999998</v>
      </c>
      <c r="ED190">
        <v>26.39</v>
      </c>
      <c r="EE190">
        <v>13</v>
      </c>
      <c r="EF190">
        <v>30</v>
      </c>
      <c r="EG190" s="41">
        <v>5.1999999999999998E-2</v>
      </c>
      <c r="EH190" s="43">
        <v>0.90506329113924044</v>
      </c>
      <c r="EI190" s="44">
        <v>0.95706329113924049</v>
      </c>
      <c r="EJ190">
        <v>464</v>
      </c>
      <c r="EK190">
        <v>607</v>
      </c>
      <c r="EL190">
        <v>347</v>
      </c>
      <c r="EM190">
        <v>447</v>
      </c>
      <c r="EN190">
        <v>251</v>
      </c>
      <c r="EO190">
        <v>317</v>
      </c>
      <c r="EP190">
        <v>13</v>
      </c>
      <c r="EQ190">
        <v>30</v>
      </c>
      <c r="ER190">
        <v>205</v>
      </c>
      <c r="ES190">
        <v>308</v>
      </c>
      <c r="ET190">
        <v>74</v>
      </c>
      <c r="EU190">
        <v>118</v>
      </c>
      <c r="EV190">
        <v>8</v>
      </c>
      <c r="EW190">
        <v>17</v>
      </c>
      <c r="EX190">
        <v>43</v>
      </c>
      <c r="EY190">
        <v>25</v>
      </c>
      <c r="EZ190">
        <v>-1</v>
      </c>
      <c r="FA190">
        <v>0.30000000000000004</v>
      </c>
      <c r="FB190">
        <v>-0.60000000000000009</v>
      </c>
      <c r="FC190" s="20">
        <v>2.15</v>
      </c>
      <c r="FD190" s="26">
        <v>3.8392857142857138E-2</v>
      </c>
      <c r="FE190">
        <v>0.52990000000000004</v>
      </c>
      <c r="FF190">
        <v>0</v>
      </c>
      <c r="FG190">
        <v>-0.17</v>
      </c>
      <c r="FH190">
        <v>-0.17</v>
      </c>
      <c r="FL190" s="42">
        <v>139</v>
      </c>
      <c r="FM190" s="20">
        <v>6.9285714285714288</v>
      </c>
      <c r="FN190" s="41">
        <v>2.8604651200000001E-2</v>
      </c>
      <c r="FO190" s="20">
        <v>1.2000000000000002</v>
      </c>
      <c r="FP190" s="20">
        <v>2.4203999999999999</v>
      </c>
      <c r="FQ190" s="20">
        <v>108.80987085183554</v>
      </c>
      <c r="FV190" t="s">
        <v>711</v>
      </c>
      <c r="FW190" s="45">
        <v>650000</v>
      </c>
      <c r="FX190" s="45">
        <v>640000</v>
      </c>
      <c r="FY190">
        <v>131</v>
      </c>
      <c r="FZ190">
        <v>9</v>
      </c>
      <c r="GA190">
        <v>17</v>
      </c>
      <c r="GB190">
        <v>26</v>
      </c>
      <c r="GC190">
        <v>-24</v>
      </c>
      <c r="GD190">
        <v>55</v>
      </c>
      <c r="GE190">
        <v>132</v>
      </c>
      <c r="GF190">
        <v>1515</v>
      </c>
      <c r="GG190">
        <v>-0.4</v>
      </c>
      <c r="GH190">
        <v>1.1000000000000001</v>
      </c>
      <c r="GI190">
        <v>0.7</v>
      </c>
      <c r="GJ190" s="42">
        <v>1.2000000000000002</v>
      </c>
    </row>
    <row r="191" spans="1:192" x14ac:dyDescent="0.45">
      <c r="A191" s="40">
        <v>34908</v>
      </c>
      <c r="B191" t="s">
        <v>1036</v>
      </c>
      <c r="C191" t="s">
        <v>823</v>
      </c>
      <c r="D191" t="s">
        <v>107</v>
      </c>
      <c r="E191" t="s">
        <v>107</v>
      </c>
      <c r="F191">
        <v>75</v>
      </c>
      <c r="G191">
        <v>204</v>
      </c>
      <c r="H191">
        <v>2013</v>
      </c>
      <c r="I191">
        <v>4</v>
      </c>
      <c r="J191">
        <v>118</v>
      </c>
      <c r="K191" t="s">
        <v>202</v>
      </c>
      <c r="L191">
        <v>2015</v>
      </c>
      <c r="M191">
        <v>22</v>
      </c>
      <c r="N191">
        <v>3</v>
      </c>
      <c r="O191">
        <v>8477392</v>
      </c>
      <c r="P191" t="s">
        <v>1992</v>
      </c>
      <c r="Q191" t="s">
        <v>1993</v>
      </c>
      <c r="R191" t="s">
        <v>1994</v>
      </c>
      <c r="S191" t="s">
        <v>1995</v>
      </c>
      <c r="T191" t="s">
        <v>710</v>
      </c>
      <c r="U191" t="s">
        <v>313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32</v>
      </c>
      <c r="AB191">
        <v>64</v>
      </c>
      <c r="AC191" s="26">
        <v>0</v>
      </c>
      <c r="AD191" s="20">
        <v>-0.88235294117647056</v>
      </c>
      <c r="AE191" s="20">
        <v>0</v>
      </c>
      <c r="AF191">
        <v>-1</v>
      </c>
      <c r="AG191">
        <v>-1.4</v>
      </c>
      <c r="AH191">
        <v>2</v>
      </c>
      <c r="AI191">
        <v>68</v>
      </c>
      <c r="AJ191">
        <v>2910</v>
      </c>
      <c r="AK191" s="20">
        <v>48.5</v>
      </c>
      <c r="AL191">
        <v>48.5</v>
      </c>
      <c r="AM191">
        <v>49</v>
      </c>
      <c r="AN191" s="26">
        <v>9.6999999999999993</v>
      </c>
      <c r="AO191">
        <v>16.489999999999998</v>
      </c>
      <c r="AP191" s="41">
        <v>0</v>
      </c>
      <c r="AQ191">
        <v>6</v>
      </c>
      <c r="AR191">
        <v>6</v>
      </c>
      <c r="AS191">
        <v>6</v>
      </c>
      <c r="AT191">
        <v>5</v>
      </c>
      <c r="AU191">
        <v>5</v>
      </c>
      <c r="AV191">
        <v>1</v>
      </c>
      <c r="AW191">
        <v>3</v>
      </c>
      <c r="AX191">
        <v>2</v>
      </c>
      <c r="AY191">
        <v>0</v>
      </c>
      <c r="AZ191">
        <v>0</v>
      </c>
      <c r="BA191" s="42">
        <v>0</v>
      </c>
      <c r="BB191">
        <v>0.30000000000000004</v>
      </c>
      <c r="BC191">
        <v>17</v>
      </c>
      <c r="BD191" s="20">
        <v>0</v>
      </c>
      <c r="BE191" s="20">
        <v>6</v>
      </c>
      <c r="BF191" s="20">
        <v>7.4226804123711343</v>
      </c>
      <c r="BG191">
        <v>16</v>
      </c>
      <c r="BH191">
        <v>9</v>
      </c>
      <c r="BI191">
        <v>9</v>
      </c>
      <c r="BJ191" s="41">
        <v>0.64</v>
      </c>
      <c r="BK191">
        <v>7</v>
      </c>
      <c r="BL191">
        <v>7</v>
      </c>
      <c r="BM191">
        <v>4</v>
      </c>
      <c r="BN191" s="42">
        <v>3</v>
      </c>
      <c r="BO191">
        <v>4</v>
      </c>
      <c r="BP191">
        <v>0</v>
      </c>
      <c r="BQ191">
        <v>0</v>
      </c>
      <c r="BR191">
        <v>2</v>
      </c>
      <c r="BS191" s="41">
        <v>6.4516129032258063E-2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0</v>
      </c>
      <c r="DP191" s="42">
        <v>-1</v>
      </c>
      <c r="DQ191" s="20">
        <v>-0.997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57</v>
      </c>
      <c r="DX191">
        <v>42</v>
      </c>
      <c r="DY191">
        <v>41</v>
      </c>
      <c r="DZ191">
        <v>29</v>
      </c>
      <c r="EA191">
        <v>23</v>
      </c>
      <c r="EB191">
        <v>23</v>
      </c>
      <c r="EC191">
        <v>2.13</v>
      </c>
      <c r="ED191">
        <v>1.88</v>
      </c>
      <c r="EE191">
        <v>0</v>
      </c>
      <c r="EF191">
        <v>1</v>
      </c>
      <c r="EG191" s="41">
        <v>0</v>
      </c>
      <c r="EH191" s="43">
        <v>0.95652173913043481</v>
      </c>
      <c r="EI191" s="44">
        <v>0.95652173913043481</v>
      </c>
      <c r="EJ191">
        <v>56</v>
      </c>
      <c r="EK191">
        <v>42</v>
      </c>
      <c r="EL191">
        <v>40</v>
      </c>
      <c r="EM191">
        <v>29</v>
      </c>
      <c r="EN191">
        <v>22</v>
      </c>
      <c r="EO191">
        <v>23</v>
      </c>
      <c r="EP191">
        <v>0</v>
      </c>
      <c r="EQ191">
        <v>1</v>
      </c>
      <c r="ER191">
        <v>20</v>
      </c>
      <c r="ES191">
        <v>25</v>
      </c>
      <c r="ET191">
        <v>6</v>
      </c>
      <c r="EU191">
        <v>9</v>
      </c>
      <c r="EV191">
        <v>0</v>
      </c>
      <c r="EW191">
        <v>1</v>
      </c>
      <c r="EX191">
        <v>2</v>
      </c>
      <c r="EY191">
        <v>5</v>
      </c>
      <c r="EZ191">
        <v>-0.1</v>
      </c>
      <c r="FA191">
        <v>0</v>
      </c>
      <c r="FB191">
        <v>-0.1</v>
      </c>
      <c r="FC191" s="20">
        <v>-0.62</v>
      </c>
      <c r="FD191" s="26">
        <v>-0.124</v>
      </c>
      <c r="FE191">
        <v>2.0000000000000001E-4</v>
      </c>
      <c r="FF191">
        <v>0</v>
      </c>
      <c r="FG191">
        <v>0</v>
      </c>
      <c r="FH191">
        <v>0</v>
      </c>
      <c r="FL191" s="42">
        <v>11</v>
      </c>
      <c r="FM191" s="20">
        <v>7</v>
      </c>
      <c r="FN191" s="41">
        <v>0</v>
      </c>
      <c r="FO191" s="20">
        <v>-0.2</v>
      </c>
      <c r="FP191" s="20">
        <v>-0.19939999999999999</v>
      </c>
      <c r="FQ191" s="20">
        <v>122.4742268041237</v>
      </c>
      <c r="FV191" t="s">
        <v>751</v>
      </c>
      <c r="FW191" s="45">
        <v>925000</v>
      </c>
      <c r="FX191" s="45">
        <v>925000</v>
      </c>
      <c r="FY191">
        <v>22</v>
      </c>
      <c r="FZ191">
        <v>1</v>
      </c>
      <c r="GA191">
        <v>2</v>
      </c>
      <c r="GB191">
        <v>3</v>
      </c>
      <c r="GC191">
        <v>0</v>
      </c>
      <c r="GD191">
        <v>8</v>
      </c>
      <c r="GE191">
        <v>16</v>
      </c>
      <c r="GF191">
        <v>233</v>
      </c>
      <c r="GG191">
        <v>-0.2</v>
      </c>
      <c r="GH191">
        <v>0.30000000000000004</v>
      </c>
      <c r="GI191">
        <v>0.1</v>
      </c>
      <c r="GJ191" s="42">
        <v>-0.2</v>
      </c>
    </row>
    <row r="192" spans="1:192" x14ac:dyDescent="0.45">
      <c r="A192" s="40">
        <v>34360</v>
      </c>
      <c r="B192" t="s">
        <v>832</v>
      </c>
      <c r="C192" t="s">
        <v>475</v>
      </c>
      <c r="D192" t="s">
        <v>91</v>
      </c>
      <c r="E192" t="s">
        <v>91</v>
      </c>
      <c r="F192">
        <v>71</v>
      </c>
      <c r="G192">
        <v>195</v>
      </c>
      <c r="H192">
        <v>2013</v>
      </c>
      <c r="I192">
        <v>3</v>
      </c>
      <c r="J192">
        <v>72</v>
      </c>
      <c r="K192" t="s">
        <v>92</v>
      </c>
      <c r="L192">
        <v>2017</v>
      </c>
      <c r="M192">
        <v>24</v>
      </c>
      <c r="N192">
        <v>1</v>
      </c>
      <c r="O192">
        <v>8477399</v>
      </c>
      <c r="P192" t="s">
        <v>1999</v>
      </c>
      <c r="Q192" t="s">
        <v>2000</v>
      </c>
      <c r="R192" t="s">
        <v>2001</v>
      </c>
      <c r="S192" t="s">
        <v>2002</v>
      </c>
      <c r="T192" t="s">
        <v>725</v>
      </c>
      <c r="U192" t="s">
        <v>382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28</v>
      </c>
      <c r="AB192">
        <v>102</v>
      </c>
      <c r="AC192" s="26">
        <v>0</v>
      </c>
      <c r="AD192" s="20">
        <v>0</v>
      </c>
      <c r="AE192" s="20">
        <v>0</v>
      </c>
      <c r="AF192">
        <v>-2</v>
      </c>
      <c r="AG192">
        <v>-0.60000000000000009</v>
      </c>
      <c r="AH192">
        <v>2</v>
      </c>
      <c r="AI192">
        <v>85</v>
      </c>
      <c r="AJ192">
        <v>3015</v>
      </c>
      <c r="AK192" s="20">
        <v>50.25</v>
      </c>
      <c r="AL192">
        <v>50.25</v>
      </c>
      <c r="AM192">
        <v>50</v>
      </c>
      <c r="AN192" s="26">
        <v>5.583333333333333</v>
      </c>
      <c r="AO192">
        <v>9.4700000000000006</v>
      </c>
      <c r="AP192" s="41">
        <v>0</v>
      </c>
      <c r="AQ192">
        <v>5</v>
      </c>
      <c r="AR192">
        <v>5</v>
      </c>
      <c r="AS192">
        <v>5</v>
      </c>
      <c r="AT192">
        <v>4</v>
      </c>
      <c r="AU192">
        <v>4</v>
      </c>
      <c r="AV192">
        <v>2</v>
      </c>
      <c r="AW192">
        <v>3</v>
      </c>
      <c r="AX192">
        <v>3</v>
      </c>
      <c r="AY192">
        <v>0</v>
      </c>
      <c r="AZ192">
        <v>0</v>
      </c>
      <c r="BA192" s="42">
        <v>0</v>
      </c>
      <c r="BB192">
        <v>0.17</v>
      </c>
      <c r="BC192">
        <v>31.5</v>
      </c>
      <c r="BD192" s="20">
        <v>0</v>
      </c>
      <c r="BE192" s="20">
        <v>5</v>
      </c>
      <c r="BF192" s="20">
        <v>5.9701492537313436</v>
      </c>
      <c r="BG192">
        <v>17</v>
      </c>
      <c r="BH192">
        <v>18</v>
      </c>
      <c r="BI192">
        <v>14</v>
      </c>
      <c r="BJ192" s="41">
        <v>0.54838709677419351</v>
      </c>
      <c r="BK192">
        <v>15</v>
      </c>
      <c r="BL192">
        <v>15</v>
      </c>
      <c r="BM192">
        <v>7</v>
      </c>
      <c r="BN192" s="42">
        <v>8</v>
      </c>
      <c r="BO192">
        <v>2</v>
      </c>
      <c r="BP192">
        <v>0</v>
      </c>
      <c r="BQ192">
        <v>1</v>
      </c>
      <c r="BR192">
        <v>2</v>
      </c>
      <c r="BS192" s="41">
        <v>5.4054054054054057E-2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v>-1</v>
      </c>
      <c r="DQ192" s="20">
        <v>-1.0529999999999999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41</v>
      </c>
      <c r="DX192">
        <v>48</v>
      </c>
      <c r="DY192">
        <v>31</v>
      </c>
      <c r="DZ192">
        <v>35</v>
      </c>
      <c r="EA192">
        <v>22</v>
      </c>
      <c r="EB192">
        <v>20</v>
      </c>
      <c r="EC192">
        <v>1.0900000000000001</v>
      </c>
      <c r="ED192">
        <v>2.56</v>
      </c>
      <c r="EE192">
        <v>1</v>
      </c>
      <c r="EF192">
        <v>3</v>
      </c>
      <c r="EG192" s="41">
        <v>4.5454545454545456E-2</v>
      </c>
      <c r="EH192" s="43">
        <v>0.85</v>
      </c>
      <c r="EI192" s="44">
        <v>0.89545454545454539</v>
      </c>
      <c r="EJ192">
        <v>42</v>
      </c>
      <c r="EK192">
        <v>48</v>
      </c>
      <c r="EL192">
        <v>32</v>
      </c>
      <c r="EM192">
        <v>35</v>
      </c>
      <c r="EN192">
        <v>23</v>
      </c>
      <c r="EO192">
        <v>20</v>
      </c>
      <c r="EP192">
        <v>1</v>
      </c>
      <c r="EQ192">
        <v>3</v>
      </c>
      <c r="ER192">
        <v>14</v>
      </c>
      <c r="ES192">
        <v>27</v>
      </c>
      <c r="ET192">
        <v>6</v>
      </c>
      <c r="EU192">
        <v>12</v>
      </c>
      <c r="EV192">
        <v>0</v>
      </c>
      <c r="EW192">
        <v>2</v>
      </c>
      <c r="EX192">
        <v>7</v>
      </c>
      <c r="EY192">
        <v>4</v>
      </c>
      <c r="EZ192">
        <v>-0.1</v>
      </c>
      <c r="FA192">
        <v>0</v>
      </c>
      <c r="FB192">
        <v>-0.2</v>
      </c>
      <c r="FC192" s="20">
        <v>-0.55000000000000004</v>
      </c>
      <c r="FD192" s="26">
        <v>-6.1111111111111116E-2</v>
      </c>
      <c r="FE192">
        <v>6.0000000000000006E-4</v>
      </c>
      <c r="FF192">
        <v>0</v>
      </c>
      <c r="FG192">
        <v>0</v>
      </c>
      <c r="FH192">
        <v>0</v>
      </c>
      <c r="FL192" s="42">
        <v>19</v>
      </c>
      <c r="FM192" s="20">
        <v>16</v>
      </c>
      <c r="FN192" s="41">
        <v>0</v>
      </c>
      <c r="FO192" s="20">
        <v>-0.2</v>
      </c>
      <c r="FP192" s="20">
        <v>-0.21059999999999998</v>
      </c>
      <c r="FQ192" s="20">
        <v>106.26865671641791</v>
      </c>
      <c r="FV192" t="s">
        <v>751</v>
      </c>
      <c r="FW192" s="45">
        <v>725000</v>
      </c>
      <c r="FX192" s="45">
        <v>677500</v>
      </c>
      <c r="FY192">
        <v>9</v>
      </c>
      <c r="FZ192">
        <v>0</v>
      </c>
      <c r="GA192">
        <v>0</v>
      </c>
      <c r="GB192">
        <v>0</v>
      </c>
      <c r="GC192">
        <v>-2</v>
      </c>
      <c r="GD192">
        <v>2</v>
      </c>
      <c r="GE192">
        <v>2</v>
      </c>
      <c r="GF192">
        <v>50</v>
      </c>
      <c r="GG192">
        <v>-0.1</v>
      </c>
      <c r="GH192">
        <v>0</v>
      </c>
      <c r="GI192">
        <v>-0.2</v>
      </c>
      <c r="GJ192" s="42">
        <v>-0.2</v>
      </c>
    </row>
    <row r="193" spans="1:192" x14ac:dyDescent="0.45">
      <c r="A193" s="40">
        <v>34744</v>
      </c>
      <c r="B193" t="s">
        <v>393</v>
      </c>
      <c r="C193" t="s">
        <v>106</v>
      </c>
      <c r="D193" t="s">
        <v>107</v>
      </c>
      <c r="E193" t="s">
        <v>107</v>
      </c>
      <c r="F193">
        <v>75</v>
      </c>
      <c r="G193">
        <v>223</v>
      </c>
      <c r="H193">
        <v>2013</v>
      </c>
      <c r="I193">
        <v>3</v>
      </c>
      <c r="J193">
        <v>74</v>
      </c>
      <c r="K193" t="s">
        <v>202</v>
      </c>
      <c r="L193">
        <v>2016</v>
      </c>
      <c r="M193">
        <v>22</v>
      </c>
      <c r="N193">
        <v>2</v>
      </c>
      <c r="O193">
        <v>8477401</v>
      </c>
      <c r="P193" t="s">
        <v>2003</v>
      </c>
      <c r="Q193" t="s">
        <v>2004</v>
      </c>
      <c r="R193" t="s">
        <v>2005</v>
      </c>
      <c r="S193" t="s">
        <v>243</v>
      </c>
      <c r="T193" t="s">
        <v>710</v>
      </c>
      <c r="U193" t="s">
        <v>188</v>
      </c>
      <c r="V193">
        <v>47</v>
      </c>
      <c r="W193">
        <v>4</v>
      </c>
      <c r="X193">
        <v>9</v>
      </c>
      <c r="Y193">
        <v>6</v>
      </c>
      <c r="Z193">
        <v>13</v>
      </c>
      <c r="AA193">
        <v>18</v>
      </c>
      <c r="AB193">
        <v>63</v>
      </c>
      <c r="AC193" s="26">
        <v>0.27659574468085107</v>
      </c>
      <c r="AD193" s="20">
        <v>-2.6666666666666661</v>
      </c>
      <c r="AE193" s="20">
        <v>4.6719999999999997</v>
      </c>
      <c r="AF193">
        <v>-4</v>
      </c>
      <c r="AG193">
        <v>-1.8</v>
      </c>
      <c r="AH193">
        <v>54</v>
      </c>
      <c r="AI193">
        <v>746</v>
      </c>
      <c r="AJ193">
        <v>30526</v>
      </c>
      <c r="AK193" s="20">
        <v>508.76666666667001</v>
      </c>
      <c r="AL193">
        <v>508.77</v>
      </c>
      <c r="AM193">
        <v>509</v>
      </c>
      <c r="AN193" s="26">
        <v>10.824822695035461</v>
      </c>
      <c r="AO193">
        <v>18.3</v>
      </c>
      <c r="AP193" s="41">
        <v>0.72222222222222221</v>
      </c>
      <c r="AQ193">
        <v>99</v>
      </c>
      <c r="AR193">
        <v>99</v>
      </c>
      <c r="AS193">
        <v>99</v>
      </c>
      <c r="AT193">
        <v>76</v>
      </c>
      <c r="AU193">
        <v>76</v>
      </c>
      <c r="AV193">
        <v>56</v>
      </c>
      <c r="AW193">
        <v>59</v>
      </c>
      <c r="AX193">
        <v>23</v>
      </c>
      <c r="AY193">
        <v>5</v>
      </c>
      <c r="AZ193">
        <v>8</v>
      </c>
      <c r="BA193" s="42">
        <v>13</v>
      </c>
      <c r="BB193">
        <v>5.27</v>
      </c>
      <c r="BC193">
        <v>26.928599999999999</v>
      </c>
      <c r="BD193" s="20">
        <v>145</v>
      </c>
      <c r="BE193" s="20">
        <v>244</v>
      </c>
      <c r="BF193" s="20">
        <v>28.775281561412818</v>
      </c>
      <c r="BG193">
        <v>149</v>
      </c>
      <c r="BH193">
        <v>150</v>
      </c>
      <c r="BI193">
        <v>184</v>
      </c>
      <c r="BJ193" s="41">
        <v>0.44744744744744747</v>
      </c>
      <c r="BK193">
        <v>118</v>
      </c>
      <c r="BL193">
        <v>118</v>
      </c>
      <c r="BM193">
        <v>62</v>
      </c>
      <c r="BN193" s="42">
        <v>56</v>
      </c>
      <c r="BO193">
        <v>20</v>
      </c>
      <c r="BP193">
        <v>8</v>
      </c>
      <c r="BQ193">
        <v>18</v>
      </c>
      <c r="BR193">
        <v>23</v>
      </c>
      <c r="BS193" s="41">
        <v>5.6650246305418719E-2</v>
      </c>
      <c r="BT193">
        <v>12</v>
      </c>
      <c r="BU193">
        <v>12</v>
      </c>
      <c r="BV193" s="41">
        <v>0.5</v>
      </c>
      <c r="BW193">
        <v>3</v>
      </c>
      <c r="BX193">
        <v>3</v>
      </c>
      <c r="BY193">
        <v>3</v>
      </c>
      <c r="BZ193">
        <v>6</v>
      </c>
      <c r="CA193">
        <v>6</v>
      </c>
      <c r="CB193">
        <v>3</v>
      </c>
      <c r="CC193">
        <v>1</v>
      </c>
      <c r="CD193">
        <v>3</v>
      </c>
      <c r="CE193">
        <v>5</v>
      </c>
      <c r="CF193">
        <v>6</v>
      </c>
      <c r="CG193">
        <v>7</v>
      </c>
      <c r="CH193">
        <v>8</v>
      </c>
      <c r="CI193">
        <v>0</v>
      </c>
      <c r="CJ193">
        <v>0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3</v>
      </c>
      <c r="CW193">
        <v>0</v>
      </c>
      <c r="CX193">
        <v>2</v>
      </c>
      <c r="CY193">
        <v>0</v>
      </c>
      <c r="CZ193">
        <v>18</v>
      </c>
      <c r="DA193">
        <v>4</v>
      </c>
      <c r="DB193">
        <v>1</v>
      </c>
      <c r="DC193">
        <v>0</v>
      </c>
      <c r="DD193">
        <v>8</v>
      </c>
      <c r="DE193">
        <v>0</v>
      </c>
      <c r="DF193">
        <v>2</v>
      </c>
      <c r="DG193">
        <v>41</v>
      </c>
      <c r="DH193">
        <v>16</v>
      </c>
      <c r="DI193">
        <v>11</v>
      </c>
      <c r="DJ193">
        <v>16</v>
      </c>
      <c r="DK193">
        <v>13</v>
      </c>
      <c r="DL193">
        <v>3</v>
      </c>
      <c r="DM193">
        <v>17</v>
      </c>
      <c r="DN193">
        <v>13</v>
      </c>
      <c r="DO193">
        <v>4</v>
      </c>
      <c r="DP193" s="42">
        <v>-5</v>
      </c>
      <c r="DQ193" s="20">
        <v>2.3439999999999999</v>
      </c>
      <c r="DR193">
        <v>11</v>
      </c>
      <c r="DS193">
        <v>4</v>
      </c>
      <c r="DT193">
        <v>0</v>
      </c>
      <c r="DU193">
        <v>1</v>
      </c>
      <c r="DV193">
        <v>0</v>
      </c>
      <c r="DW193">
        <v>432</v>
      </c>
      <c r="DX193">
        <v>529</v>
      </c>
      <c r="DY193">
        <v>315</v>
      </c>
      <c r="DZ193">
        <v>383</v>
      </c>
      <c r="EA193">
        <v>230</v>
      </c>
      <c r="EB193">
        <v>287</v>
      </c>
      <c r="EC193">
        <v>17.32</v>
      </c>
      <c r="ED193">
        <v>25.57</v>
      </c>
      <c r="EE193">
        <v>18</v>
      </c>
      <c r="EF193">
        <v>28</v>
      </c>
      <c r="EG193" s="41">
        <v>7.8260869565217397E-2</v>
      </c>
      <c r="EH193" s="43">
        <v>0.90243902439024393</v>
      </c>
      <c r="EI193" s="44">
        <v>0.98069989395546131</v>
      </c>
      <c r="EJ193">
        <v>431</v>
      </c>
      <c r="EK193">
        <v>531</v>
      </c>
      <c r="EL193">
        <v>315</v>
      </c>
      <c r="EM193">
        <v>385</v>
      </c>
      <c r="EN193">
        <v>230</v>
      </c>
      <c r="EO193">
        <v>289</v>
      </c>
      <c r="EP193">
        <v>18</v>
      </c>
      <c r="EQ193">
        <v>27</v>
      </c>
      <c r="ER193">
        <v>203</v>
      </c>
      <c r="ES193">
        <v>250</v>
      </c>
      <c r="ET193">
        <v>73</v>
      </c>
      <c r="EU193">
        <v>106</v>
      </c>
      <c r="EV193">
        <v>10</v>
      </c>
      <c r="EW193">
        <v>13</v>
      </c>
      <c r="EX193">
        <v>41</v>
      </c>
      <c r="EY193">
        <v>43</v>
      </c>
      <c r="EZ193">
        <v>0.30000000000000004</v>
      </c>
      <c r="FA193">
        <v>0.4</v>
      </c>
      <c r="FB193">
        <v>0.8</v>
      </c>
      <c r="FC193" s="20">
        <v>11.65</v>
      </c>
      <c r="FD193" s="26">
        <v>0.24787234042553191</v>
      </c>
      <c r="FE193">
        <v>0.1482</v>
      </c>
      <c r="FF193">
        <v>0.23</v>
      </c>
      <c r="FG193">
        <v>-0.25</v>
      </c>
      <c r="FH193">
        <v>-0.02</v>
      </c>
      <c r="FL193" s="42">
        <v>199</v>
      </c>
      <c r="FM193" s="20">
        <v>12.363636363636363</v>
      </c>
      <c r="FN193" s="41">
        <v>3.11550152E-2</v>
      </c>
      <c r="FO193" s="20">
        <v>7.6</v>
      </c>
      <c r="FP193" s="20">
        <v>13.4688</v>
      </c>
      <c r="FQ193" s="20">
        <v>113.33215401851525</v>
      </c>
      <c r="FR193">
        <v>4</v>
      </c>
      <c r="FS193" t="s">
        <v>189</v>
      </c>
      <c r="FT193">
        <v>195</v>
      </c>
      <c r="FV193" t="s">
        <v>751</v>
      </c>
      <c r="FW193" s="45">
        <v>925000</v>
      </c>
      <c r="FX193" s="45">
        <v>925000</v>
      </c>
      <c r="FY193">
        <v>59</v>
      </c>
      <c r="FZ193">
        <v>5</v>
      </c>
      <c r="GA193">
        <v>12</v>
      </c>
      <c r="GB193">
        <v>17</v>
      </c>
      <c r="GC193">
        <v>-1</v>
      </c>
      <c r="GD193">
        <v>58</v>
      </c>
      <c r="GE193">
        <v>78</v>
      </c>
      <c r="GF193">
        <v>649</v>
      </c>
      <c r="GG193">
        <v>0.5</v>
      </c>
      <c r="GH193">
        <v>0.7</v>
      </c>
      <c r="GI193">
        <v>1.2</v>
      </c>
      <c r="GJ193" s="42">
        <v>7.6</v>
      </c>
    </row>
    <row r="194" spans="1:192" x14ac:dyDescent="0.45">
      <c r="A194" s="40">
        <v>34806</v>
      </c>
      <c r="B194" t="s">
        <v>2006</v>
      </c>
      <c r="D194" t="s">
        <v>156</v>
      </c>
      <c r="E194" t="s">
        <v>156</v>
      </c>
      <c r="F194">
        <v>74</v>
      </c>
      <c r="G194">
        <v>191</v>
      </c>
      <c r="H194">
        <v>2013</v>
      </c>
      <c r="I194">
        <v>3</v>
      </c>
      <c r="J194">
        <v>75</v>
      </c>
      <c r="K194" t="s">
        <v>92</v>
      </c>
      <c r="L194">
        <v>2016</v>
      </c>
      <c r="M194">
        <v>22</v>
      </c>
      <c r="N194">
        <v>2</v>
      </c>
      <c r="O194">
        <v>8477402</v>
      </c>
      <c r="P194" t="s">
        <v>2007</v>
      </c>
      <c r="Q194" t="s">
        <v>2008</v>
      </c>
      <c r="R194" t="s">
        <v>2009</v>
      </c>
      <c r="S194" t="s">
        <v>2010</v>
      </c>
      <c r="T194" t="s">
        <v>710</v>
      </c>
      <c r="U194" t="s">
        <v>279</v>
      </c>
      <c r="V194">
        <v>74</v>
      </c>
      <c r="W194">
        <v>14</v>
      </c>
      <c r="X194">
        <v>29</v>
      </c>
      <c r="Y194">
        <v>18</v>
      </c>
      <c r="Z194">
        <v>43</v>
      </c>
      <c r="AA194">
        <v>4</v>
      </c>
      <c r="AB194">
        <v>10</v>
      </c>
      <c r="AC194" s="26">
        <v>0.58108108108108103</v>
      </c>
      <c r="AD194" s="20">
        <v>6.9024390243902474</v>
      </c>
      <c r="AE194" s="20">
        <v>15.677</v>
      </c>
      <c r="AF194">
        <v>-3</v>
      </c>
      <c r="AG194">
        <v>-4.2</v>
      </c>
      <c r="AH194">
        <v>20</v>
      </c>
      <c r="AI194">
        <v>1504</v>
      </c>
      <c r="AJ194">
        <v>66663</v>
      </c>
      <c r="AK194" s="20">
        <v>1111.05</v>
      </c>
      <c r="AL194">
        <v>1110.8800000000001</v>
      </c>
      <c r="AM194">
        <v>1111</v>
      </c>
      <c r="AN194" s="26">
        <v>15.014189189189189</v>
      </c>
      <c r="AO194">
        <v>25.01</v>
      </c>
      <c r="AP194" s="41">
        <v>0.671875</v>
      </c>
      <c r="AQ194">
        <v>266</v>
      </c>
      <c r="AR194">
        <v>266</v>
      </c>
      <c r="AS194">
        <v>266</v>
      </c>
      <c r="AT194">
        <v>191</v>
      </c>
      <c r="AU194">
        <v>191</v>
      </c>
      <c r="AV194">
        <v>136</v>
      </c>
      <c r="AW194">
        <v>139</v>
      </c>
      <c r="AX194">
        <v>64</v>
      </c>
      <c r="AY194">
        <v>5</v>
      </c>
      <c r="AZ194">
        <v>23</v>
      </c>
      <c r="BA194" s="42">
        <v>28</v>
      </c>
      <c r="BB194">
        <v>13.52</v>
      </c>
      <c r="BC194">
        <v>29.139700000000001</v>
      </c>
      <c r="BD194" s="20">
        <v>360.5</v>
      </c>
      <c r="BE194" s="20">
        <v>626.5</v>
      </c>
      <c r="BF194" s="20">
        <v>33.838038311968887</v>
      </c>
      <c r="BG194">
        <v>528</v>
      </c>
      <c r="BH194">
        <v>341</v>
      </c>
      <c r="BI194">
        <v>249</v>
      </c>
      <c r="BJ194" s="41">
        <v>0.67953667953667951</v>
      </c>
      <c r="BK194">
        <v>51</v>
      </c>
      <c r="BL194">
        <v>51</v>
      </c>
      <c r="BM194">
        <v>70</v>
      </c>
      <c r="BN194" s="42">
        <v>-19</v>
      </c>
      <c r="BO194">
        <v>55</v>
      </c>
      <c r="BP194">
        <v>43</v>
      </c>
      <c r="BQ194">
        <v>39</v>
      </c>
      <c r="BR194">
        <v>35</v>
      </c>
      <c r="BS194" s="41">
        <v>4.3969849246231159E-2</v>
      </c>
      <c r="BT194">
        <v>12</v>
      </c>
      <c r="BU194">
        <v>34</v>
      </c>
      <c r="BV194" s="41">
        <v>0.2608695652173913</v>
      </c>
      <c r="BW194">
        <v>0</v>
      </c>
      <c r="BX194">
        <v>6</v>
      </c>
      <c r="BY194">
        <v>4</v>
      </c>
      <c r="BZ194">
        <v>12</v>
      </c>
      <c r="CA194">
        <v>8</v>
      </c>
      <c r="CB194">
        <v>16</v>
      </c>
      <c r="CC194">
        <v>6</v>
      </c>
      <c r="CD194">
        <v>12</v>
      </c>
      <c r="CE194">
        <v>3</v>
      </c>
      <c r="CF194">
        <v>12</v>
      </c>
      <c r="CG194">
        <v>7</v>
      </c>
      <c r="CH194">
        <v>15</v>
      </c>
      <c r="CI194">
        <v>0</v>
      </c>
      <c r="CJ194">
        <v>0</v>
      </c>
      <c r="CK194">
        <v>1</v>
      </c>
      <c r="CL194">
        <v>4</v>
      </c>
      <c r="CM194">
        <v>0</v>
      </c>
      <c r="CN194">
        <v>0</v>
      </c>
      <c r="CO194">
        <v>0</v>
      </c>
      <c r="CP194">
        <v>2</v>
      </c>
      <c r="CQ194">
        <v>0</v>
      </c>
      <c r="CR194">
        <v>3</v>
      </c>
      <c r="CS194">
        <v>2</v>
      </c>
      <c r="CT194">
        <v>1</v>
      </c>
      <c r="CU194">
        <v>0</v>
      </c>
      <c r="CV194">
        <v>6</v>
      </c>
      <c r="CW194">
        <v>0</v>
      </c>
      <c r="CX194">
        <v>1</v>
      </c>
      <c r="CY194">
        <v>5</v>
      </c>
      <c r="CZ194">
        <v>49</v>
      </c>
      <c r="DA194">
        <v>11</v>
      </c>
      <c r="DB194">
        <v>2</v>
      </c>
      <c r="DC194">
        <v>22</v>
      </c>
      <c r="DD194">
        <v>22</v>
      </c>
      <c r="DE194">
        <v>9</v>
      </c>
      <c r="DF194">
        <v>3</v>
      </c>
      <c r="DG194">
        <v>67</v>
      </c>
      <c r="DH194">
        <v>7</v>
      </c>
      <c r="DI194">
        <v>14</v>
      </c>
      <c r="DJ194">
        <v>7</v>
      </c>
      <c r="DK194">
        <v>6</v>
      </c>
      <c r="DL194">
        <v>1</v>
      </c>
      <c r="DM194">
        <v>16</v>
      </c>
      <c r="DN194">
        <v>14</v>
      </c>
      <c r="DO194">
        <v>2</v>
      </c>
      <c r="DP194" s="42">
        <v>7</v>
      </c>
      <c r="DQ194" s="20">
        <v>6.7770000000000001</v>
      </c>
      <c r="DR194">
        <v>5</v>
      </c>
      <c r="DS194">
        <v>2</v>
      </c>
      <c r="DT194">
        <v>0</v>
      </c>
      <c r="DU194">
        <v>0</v>
      </c>
      <c r="DV194">
        <v>0</v>
      </c>
      <c r="DW194">
        <v>1250</v>
      </c>
      <c r="DX194">
        <v>979</v>
      </c>
      <c r="DY194">
        <v>936</v>
      </c>
      <c r="DZ194">
        <v>761</v>
      </c>
      <c r="EA194">
        <v>671</v>
      </c>
      <c r="EB194">
        <v>547</v>
      </c>
      <c r="EC194">
        <v>68.010000000000005</v>
      </c>
      <c r="ED194">
        <v>48.09</v>
      </c>
      <c r="EE194">
        <v>64</v>
      </c>
      <c r="EF194">
        <v>39</v>
      </c>
      <c r="EG194" s="41">
        <v>9.5380029806259314E-2</v>
      </c>
      <c r="EH194" s="43">
        <v>0.92870201096892135</v>
      </c>
      <c r="EI194" s="44">
        <v>1.0240820407751807</v>
      </c>
      <c r="EJ194">
        <v>1248</v>
      </c>
      <c r="EK194">
        <v>977</v>
      </c>
      <c r="EL194">
        <v>935</v>
      </c>
      <c r="EM194">
        <v>761</v>
      </c>
      <c r="EN194">
        <v>671</v>
      </c>
      <c r="EO194">
        <v>548</v>
      </c>
      <c r="EP194">
        <v>64</v>
      </c>
      <c r="EQ194">
        <v>39</v>
      </c>
      <c r="ER194">
        <v>646</v>
      </c>
      <c r="ES194">
        <v>475</v>
      </c>
      <c r="ET194">
        <v>279</v>
      </c>
      <c r="EU194">
        <v>198</v>
      </c>
      <c r="EV194">
        <v>41</v>
      </c>
      <c r="EW194">
        <v>13</v>
      </c>
      <c r="EX194">
        <v>53</v>
      </c>
      <c r="EY194">
        <v>61</v>
      </c>
      <c r="EZ194">
        <v>2.8</v>
      </c>
      <c r="FA194">
        <v>1.3</v>
      </c>
      <c r="FB194">
        <v>4</v>
      </c>
      <c r="FC194" s="20">
        <v>39.83</v>
      </c>
      <c r="FD194" s="26">
        <v>0.53824324324324324</v>
      </c>
      <c r="FE194">
        <v>4.2423999999999999</v>
      </c>
      <c r="FF194">
        <v>0.12</v>
      </c>
      <c r="FG194">
        <v>-0.28000000000000003</v>
      </c>
      <c r="FH194">
        <v>-0.16</v>
      </c>
      <c r="FI194">
        <v>2</v>
      </c>
      <c r="FJ194">
        <v>0</v>
      </c>
      <c r="FK194">
        <v>0</v>
      </c>
      <c r="FL194" s="42">
        <v>108</v>
      </c>
      <c r="FM194" s="20">
        <v>18</v>
      </c>
      <c r="FN194" s="41">
        <v>7.2493053799999999E-2</v>
      </c>
      <c r="FO194" s="20">
        <v>41</v>
      </c>
      <c r="FP194" s="20">
        <v>44.355400000000003</v>
      </c>
      <c r="FQ194" s="20">
        <v>120.39104133659799</v>
      </c>
      <c r="FR194">
        <v>4</v>
      </c>
      <c r="FS194" t="s">
        <v>1225</v>
      </c>
      <c r="FT194">
        <v>195</v>
      </c>
      <c r="FV194" t="s">
        <v>751</v>
      </c>
      <c r="FW194" s="45">
        <v>925000</v>
      </c>
      <c r="FX194" s="45">
        <v>925000</v>
      </c>
      <c r="FY194">
        <v>115</v>
      </c>
      <c r="FZ194">
        <v>22</v>
      </c>
      <c r="GA194">
        <v>41</v>
      </c>
      <c r="GB194">
        <v>63</v>
      </c>
      <c r="GC194">
        <v>3</v>
      </c>
      <c r="GD194">
        <v>33</v>
      </c>
      <c r="GE194">
        <v>191</v>
      </c>
      <c r="GF194">
        <v>1655</v>
      </c>
      <c r="GG194">
        <v>4.4000000000000004</v>
      </c>
      <c r="GH194">
        <v>2</v>
      </c>
      <c r="GI194">
        <v>6.4</v>
      </c>
      <c r="GJ194" s="42">
        <v>41</v>
      </c>
    </row>
    <row r="195" spans="1:192" x14ac:dyDescent="0.45">
      <c r="A195" s="40">
        <v>31461</v>
      </c>
      <c r="B195" t="s">
        <v>2011</v>
      </c>
      <c r="C195" t="s">
        <v>213</v>
      </c>
      <c r="D195" t="s">
        <v>91</v>
      </c>
      <c r="E195" t="s">
        <v>91</v>
      </c>
      <c r="F195">
        <v>73</v>
      </c>
      <c r="G195">
        <v>202</v>
      </c>
      <c r="H195">
        <v>2004</v>
      </c>
      <c r="I195">
        <v>2</v>
      </c>
      <c r="J195">
        <v>47</v>
      </c>
      <c r="K195" t="s">
        <v>202</v>
      </c>
      <c r="L195">
        <v>2006</v>
      </c>
      <c r="M195">
        <v>31</v>
      </c>
      <c r="N195">
        <v>12</v>
      </c>
      <c r="O195">
        <v>8471260</v>
      </c>
      <c r="P195" t="s">
        <v>2012</v>
      </c>
      <c r="Q195" t="s">
        <v>2013</v>
      </c>
      <c r="R195" t="s">
        <v>2014</v>
      </c>
      <c r="S195" t="s">
        <v>1484</v>
      </c>
      <c r="T195" t="s">
        <v>725</v>
      </c>
      <c r="U195" t="s">
        <v>135</v>
      </c>
      <c r="V195">
        <v>79</v>
      </c>
      <c r="W195">
        <v>13</v>
      </c>
      <c r="X195">
        <v>21</v>
      </c>
      <c r="Y195">
        <v>16</v>
      </c>
      <c r="Z195">
        <v>34</v>
      </c>
      <c r="AA195">
        <v>7</v>
      </c>
      <c r="AB195">
        <v>63</v>
      </c>
      <c r="AC195" s="26">
        <v>0.43037974683544306</v>
      </c>
      <c r="AD195" s="20">
        <v>3.0655226209048365</v>
      </c>
      <c r="AE195" s="20">
        <v>12.83</v>
      </c>
      <c r="AF195">
        <v>5</v>
      </c>
      <c r="AG195">
        <v>-8.4</v>
      </c>
      <c r="AH195">
        <v>50</v>
      </c>
      <c r="AI195">
        <v>1675</v>
      </c>
      <c r="AJ195">
        <v>75235</v>
      </c>
      <c r="AK195" s="20">
        <v>1253.9166666666999</v>
      </c>
      <c r="AL195">
        <v>1254.17</v>
      </c>
      <c r="AM195">
        <v>1254</v>
      </c>
      <c r="AN195" s="26">
        <v>15.872362869198314</v>
      </c>
      <c r="AO195">
        <v>26.55</v>
      </c>
      <c r="AP195" s="41">
        <v>0.73913043478260865</v>
      </c>
      <c r="AQ195">
        <v>218</v>
      </c>
      <c r="AR195">
        <v>219</v>
      </c>
      <c r="AS195">
        <v>219</v>
      </c>
      <c r="AT195">
        <v>167</v>
      </c>
      <c r="AU195">
        <v>167</v>
      </c>
      <c r="AV195">
        <v>123</v>
      </c>
      <c r="AW195">
        <v>109</v>
      </c>
      <c r="AX195">
        <v>38</v>
      </c>
      <c r="AY195">
        <v>4</v>
      </c>
      <c r="AZ195">
        <v>11</v>
      </c>
      <c r="BA195" s="42">
        <v>15</v>
      </c>
      <c r="BB195">
        <v>9.84</v>
      </c>
      <c r="BC195">
        <v>36.130099999999999</v>
      </c>
      <c r="BD195" s="20">
        <v>316.8</v>
      </c>
      <c r="BE195" s="20">
        <v>534.79999999999995</v>
      </c>
      <c r="BF195" s="20">
        <v>25.585048278941446</v>
      </c>
      <c r="BG195">
        <v>210</v>
      </c>
      <c r="BH195">
        <v>378</v>
      </c>
      <c r="BI195">
        <v>619</v>
      </c>
      <c r="BJ195" s="41">
        <v>0.25331724969843183</v>
      </c>
      <c r="BK195">
        <v>145</v>
      </c>
      <c r="BL195">
        <v>145</v>
      </c>
      <c r="BM195">
        <v>56</v>
      </c>
      <c r="BN195" s="42">
        <v>89</v>
      </c>
      <c r="BO195">
        <v>44</v>
      </c>
      <c r="BP195">
        <v>29</v>
      </c>
      <c r="BQ195">
        <v>47</v>
      </c>
      <c r="BR195">
        <v>38</v>
      </c>
      <c r="BS195" s="41">
        <v>3.4576888080072796E-2</v>
      </c>
      <c r="BT195">
        <v>104</v>
      </c>
      <c r="BU195">
        <v>167</v>
      </c>
      <c r="BV195" s="41">
        <v>0.3837638376383764</v>
      </c>
      <c r="BW195">
        <v>43</v>
      </c>
      <c r="BX195">
        <v>79</v>
      </c>
      <c r="BY195">
        <v>22</v>
      </c>
      <c r="BZ195">
        <v>47</v>
      </c>
      <c r="CA195">
        <v>39</v>
      </c>
      <c r="CB195">
        <v>41</v>
      </c>
      <c r="CC195">
        <v>24</v>
      </c>
      <c r="CD195">
        <v>39</v>
      </c>
      <c r="CE195">
        <v>40</v>
      </c>
      <c r="CF195">
        <v>64</v>
      </c>
      <c r="CG195">
        <v>65</v>
      </c>
      <c r="CH195">
        <v>102</v>
      </c>
      <c r="CI195">
        <v>0</v>
      </c>
      <c r="CJ195">
        <v>0</v>
      </c>
      <c r="CK195">
        <v>2</v>
      </c>
      <c r="CL195">
        <v>3</v>
      </c>
      <c r="CM195">
        <v>1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2</v>
      </c>
      <c r="CT195">
        <v>2</v>
      </c>
      <c r="CU195">
        <v>0</v>
      </c>
      <c r="CV195">
        <v>6</v>
      </c>
      <c r="CW195">
        <v>0</v>
      </c>
      <c r="CX195">
        <v>1</v>
      </c>
      <c r="CY195">
        <v>4</v>
      </c>
      <c r="CZ195">
        <v>39</v>
      </c>
      <c r="DA195">
        <v>15</v>
      </c>
      <c r="DB195">
        <v>4</v>
      </c>
      <c r="DC195">
        <v>24</v>
      </c>
      <c r="DD195">
        <v>12</v>
      </c>
      <c r="DE195">
        <v>5</v>
      </c>
      <c r="DF195">
        <v>0</v>
      </c>
      <c r="DG195">
        <v>63</v>
      </c>
      <c r="DH195">
        <v>25</v>
      </c>
      <c r="DI195">
        <v>22</v>
      </c>
      <c r="DJ195">
        <v>25</v>
      </c>
      <c r="DK195">
        <v>25</v>
      </c>
      <c r="DL195">
        <v>0</v>
      </c>
      <c r="DM195">
        <v>22</v>
      </c>
      <c r="DN195">
        <v>22</v>
      </c>
      <c r="DO195">
        <v>0</v>
      </c>
      <c r="DP195" s="42">
        <v>-3</v>
      </c>
      <c r="DQ195" s="20">
        <v>4.8650000000000002</v>
      </c>
      <c r="DR195">
        <v>25</v>
      </c>
      <c r="DS195">
        <v>0</v>
      </c>
      <c r="DT195">
        <v>0</v>
      </c>
      <c r="DU195">
        <v>0</v>
      </c>
      <c r="DV195">
        <v>0</v>
      </c>
      <c r="DW195">
        <v>988</v>
      </c>
      <c r="DX195">
        <v>1463</v>
      </c>
      <c r="DY195">
        <v>711</v>
      </c>
      <c r="DZ195">
        <v>1061</v>
      </c>
      <c r="EA195">
        <v>521</v>
      </c>
      <c r="EB195">
        <v>769</v>
      </c>
      <c r="EC195">
        <v>40.53</v>
      </c>
      <c r="ED195">
        <v>69.010000000000005</v>
      </c>
      <c r="EE195">
        <v>46</v>
      </c>
      <c r="EF195">
        <v>59</v>
      </c>
      <c r="EG195" s="41">
        <v>8.829174664107485E-2</v>
      </c>
      <c r="EH195" s="43">
        <v>0.92327698309492845</v>
      </c>
      <c r="EI195" s="44">
        <v>1.0115687297360032</v>
      </c>
      <c r="EJ195">
        <v>990</v>
      </c>
      <c r="EK195">
        <v>1465</v>
      </c>
      <c r="EL195">
        <v>711</v>
      </c>
      <c r="EM195">
        <v>1063</v>
      </c>
      <c r="EN195">
        <v>521</v>
      </c>
      <c r="EO195">
        <v>770</v>
      </c>
      <c r="EP195">
        <v>46</v>
      </c>
      <c r="EQ195">
        <v>58</v>
      </c>
      <c r="ER195">
        <v>436</v>
      </c>
      <c r="ES195">
        <v>700</v>
      </c>
      <c r="ET195">
        <v>152</v>
      </c>
      <c r="EU195">
        <v>271</v>
      </c>
      <c r="EV195">
        <v>24</v>
      </c>
      <c r="EW195">
        <v>32</v>
      </c>
      <c r="EX195">
        <v>84</v>
      </c>
      <c r="EY195">
        <v>71</v>
      </c>
      <c r="EZ195">
        <v>1.4</v>
      </c>
      <c r="FA195">
        <v>1.7000000000000002</v>
      </c>
      <c r="FB195">
        <v>3.1</v>
      </c>
      <c r="FC195" s="20">
        <v>27.8</v>
      </c>
      <c r="FD195" s="26">
        <v>0.35189873417721518</v>
      </c>
      <c r="FE195">
        <v>2.6168</v>
      </c>
      <c r="FF195">
        <v>0.04</v>
      </c>
      <c r="FG195">
        <v>-0.02</v>
      </c>
      <c r="FH195">
        <v>0.02</v>
      </c>
      <c r="FL195" s="42">
        <v>233</v>
      </c>
      <c r="FM195" s="20">
        <v>7.68</v>
      </c>
      <c r="FN195" s="41">
        <v>5.5758970599999999E-2</v>
      </c>
      <c r="FO195" s="20">
        <v>29</v>
      </c>
      <c r="FP195" s="20">
        <v>34.972999999999999</v>
      </c>
      <c r="FQ195" s="20">
        <v>117.25683121107983</v>
      </c>
      <c r="FR195">
        <v>3</v>
      </c>
      <c r="FS195" t="s">
        <v>189</v>
      </c>
      <c r="FT195">
        <v>88</v>
      </c>
      <c r="FV195" t="s">
        <v>711</v>
      </c>
      <c r="FW195" s="45">
        <v>2400000</v>
      </c>
      <c r="FX195" s="45">
        <v>2400000</v>
      </c>
      <c r="FY195">
        <v>720</v>
      </c>
      <c r="FZ195">
        <v>121</v>
      </c>
      <c r="GA195">
        <v>164</v>
      </c>
      <c r="GB195">
        <v>285</v>
      </c>
      <c r="GC195">
        <v>-69</v>
      </c>
      <c r="GD195">
        <v>454</v>
      </c>
      <c r="GE195">
        <v>1268</v>
      </c>
      <c r="GF195">
        <v>11023</v>
      </c>
      <c r="GG195">
        <v>13.4</v>
      </c>
      <c r="GH195">
        <v>10.199999999999999</v>
      </c>
      <c r="GI195">
        <v>23.6</v>
      </c>
      <c r="GJ195" s="42">
        <v>29</v>
      </c>
    </row>
    <row r="196" spans="1:192" x14ac:dyDescent="0.45">
      <c r="A196" s="40">
        <v>33946</v>
      </c>
      <c r="B196" t="s">
        <v>222</v>
      </c>
      <c r="D196" t="s">
        <v>223</v>
      </c>
      <c r="E196" t="s">
        <v>223</v>
      </c>
      <c r="F196">
        <v>73</v>
      </c>
      <c r="G196">
        <v>196</v>
      </c>
      <c r="H196">
        <v>2013</v>
      </c>
      <c r="I196">
        <v>3</v>
      </c>
      <c r="J196">
        <v>79</v>
      </c>
      <c r="K196" t="s">
        <v>92</v>
      </c>
      <c r="L196">
        <v>2015</v>
      </c>
      <c r="M196">
        <v>25</v>
      </c>
      <c r="N196">
        <v>2</v>
      </c>
      <c r="O196">
        <v>8477406</v>
      </c>
      <c r="P196" t="s">
        <v>2015</v>
      </c>
      <c r="Q196" t="s">
        <v>2016</v>
      </c>
      <c r="R196" t="s">
        <v>2017</v>
      </c>
      <c r="S196" t="s">
        <v>2018</v>
      </c>
      <c r="T196" t="s">
        <v>716</v>
      </c>
      <c r="U196" t="s">
        <v>351</v>
      </c>
      <c r="V196">
        <v>81</v>
      </c>
      <c r="W196">
        <v>19</v>
      </c>
      <c r="X196">
        <v>15</v>
      </c>
      <c r="Y196">
        <v>11</v>
      </c>
      <c r="Z196">
        <v>34</v>
      </c>
      <c r="AA196">
        <v>5</v>
      </c>
      <c r="AB196">
        <v>45</v>
      </c>
      <c r="AC196" s="26">
        <v>0.41975308641975306</v>
      </c>
      <c r="AD196" s="20">
        <v>1.821917808219176</v>
      </c>
      <c r="AE196" s="20">
        <v>14.095000000000001</v>
      </c>
      <c r="AF196">
        <v>-13</v>
      </c>
      <c r="AG196">
        <v>-0.9</v>
      </c>
      <c r="AH196">
        <v>24</v>
      </c>
      <c r="AI196">
        <v>1910</v>
      </c>
      <c r="AJ196">
        <v>82261</v>
      </c>
      <c r="AK196" s="20">
        <v>1371.0166666667001</v>
      </c>
      <c r="AL196">
        <v>1370.97</v>
      </c>
      <c r="AM196">
        <v>1371</v>
      </c>
      <c r="AN196" s="26">
        <v>16.926131687242798</v>
      </c>
      <c r="AO196">
        <v>28.04</v>
      </c>
      <c r="AP196" s="41">
        <v>0.66666666666666663</v>
      </c>
      <c r="AQ196">
        <v>227</v>
      </c>
      <c r="AR196">
        <v>228</v>
      </c>
      <c r="AS196">
        <v>228</v>
      </c>
      <c r="AT196">
        <v>176</v>
      </c>
      <c r="AU196">
        <v>177</v>
      </c>
      <c r="AV196">
        <v>136</v>
      </c>
      <c r="AW196">
        <v>134</v>
      </c>
      <c r="AX196">
        <v>81</v>
      </c>
      <c r="AY196">
        <v>7</v>
      </c>
      <c r="AZ196">
        <v>13</v>
      </c>
      <c r="BA196" s="42">
        <v>20</v>
      </c>
      <c r="BB196">
        <v>14.22</v>
      </c>
      <c r="BC196">
        <v>25.279399999999999</v>
      </c>
      <c r="BD196" s="20">
        <v>269.5</v>
      </c>
      <c r="BE196" s="20">
        <v>496.5</v>
      </c>
      <c r="BF196" s="20">
        <v>21.729140681415348</v>
      </c>
      <c r="BG196">
        <v>466</v>
      </c>
      <c r="BH196">
        <v>396</v>
      </c>
      <c r="BI196">
        <v>369</v>
      </c>
      <c r="BJ196" s="41">
        <v>0.55808383233532932</v>
      </c>
      <c r="BK196">
        <v>15</v>
      </c>
      <c r="BL196">
        <v>15</v>
      </c>
      <c r="BM196">
        <v>95</v>
      </c>
      <c r="BN196" s="42">
        <v>-80</v>
      </c>
      <c r="BO196">
        <v>41</v>
      </c>
      <c r="BP196">
        <v>33</v>
      </c>
      <c r="BQ196">
        <v>32</v>
      </c>
      <c r="BR196">
        <v>41</v>
      </c>
      <c r="BS196" s="41">
        <v>4.1751527494908347E-2</v>
      </c>
      <c r="BT196">
        <v>71</v>
      </c>
      <c r="BU196">
        <v>109</v>
      </c>
      <c r="BV196" s="41">
        <v>0.39444444444444443</v>
      </c>
      <c r="BW196">
        <v>15</v>
      </c>
      <c r="BX196">
        <v>18</v>
      </c>
      <c r="BY196">
        <v>24</v>
      </c>
      <c r="BZ196">
        <v>44</v>
      </c>
      <c r="CA196">
        <v>32</v>
      </c>
      <c r="CB196">
        <v>47</v>
      </c>
      <c r="CC196">
        <v>20</v>
      </c>
      <c r="CD196">
        <v>24</v>
      </c>
      <c r="CE196">
        <v>19</v>
      </c>
      <c r="CF196">
        <v>41</v>
      </c>
      <c r="CG196">
        <v>51</v>
      </c>
      <c r="CH196">
        <v>71</v>
      </c>
      <c r="CI196">
        <v>0</v>
      </c>
      <c r="CJ196">
        <v>1</v>
      </c>
      <c r="CK196">
        <v>5</v>
      </c>
      <c r="CL196">
        <v>4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2</v>
      </c>
      <c r="CT196">
        <v>3</v>
      </c>
      <c r="CU196">
        <v>1</v>
      </c>
      <c r="CV196">
        <v>10</v>
      </c>
      <c r="CW196">
        <v>0</v>
      </c>
      <c r="CX196">
        <v>0</v>
      </c>
      <c r="CY196">
        <v>1</v>
      </c>
      <c r="CZ196">
        <v>40</v>
      </c>
      <c r="DA196">
        <v>15</v>
      </c>
      <c r="DB196">
        <v>6</v>
      </c>
      <c r="DC196">
        <v>13</v>
      </c>
      <c r="DD196">
        <v>10</v>
      </c>
      <c r="DE196">
        <v>7</v>
      </c>
      <c r="DF196">
        <v>4</v>
      </c>
      <c r="DG196">
        <v>81</v>
      </c>
      <c r="DH196">
        <v>12</v>
      </c>
      <c r="DI196">
        <v>12</v>
      </c>
      <c r="DJ196">
        <v>12</v>
      </c>
      <c r="DK196">
        <v>12</v>
      </c>
      <c r="DL196">
        <v>0</v>
      </c>
      <c r="DM196">
        <v>12</v>
      </c>
      <c r="DN196">
        <v>12</v>
      </c>
      <c r="DO196">
        <v>0</v>
      </c>
      <c r="DP196" s="42">
        <v>0</v>
      </c>
      <c r="DQ196" s="20">
        <v>-4.3040000000000003</v>
      </c>
      <c r="DR196">
        <v>12</v>
      </c>
      <c r="DS196">
        <v>0</v>
      </c>
      <c r="DT196">
        <v>0</v>
      </c>
      <c r="DU196">
        <v>0</v>
      </c>
      <c r="DV196">
        <v>0</v>
      </c>
      <c r="DW196">
        <v>1285</v>
      </c>
      <c r="DX196">
        <v>1259</v>
      </c>
      <c r="DY196">
        <v>940</v>
      </c>
      <c r="DZ196">
        <v>941</v>
      </c>
      <c r="EA196">
        <v>681</v>
      </c>
      <c r="EB196">
        <v>650</v>
      </c>
      <c r="EC196">
        <v>57.92</v>
      </c>
      <c r="ED196">
        <v>63.23</v>
      </c>
      <c r="EE196">
        <v>51</v>
      </c>
      <c r="EF196">
        <v>71</v>
      </c>
      <c r="EG196" s="41">
        <v>7.4889867841409691E-2</v>
      </c>
      <c r="EH196" s="43">
        <v>0.89076923076923076</v>
      </c>
      <c r="EI196" s="44">
        <v>0.96565909861064048</v>
      </c>
      <c r="EJ196">
        <v>1283</v>
      </c>
      <c r="EK196">
        <v>1264</v>
      </c>
      <c r="EL196">
        <v>941</v>
      </c>
      <c r="EM196">
        <v>945</v>
      </c>
      <c r="EN196">
        <v>682</v>
      </c>
      <c r="EO196">
        <v>655</v>
      </c>
      <c r="EP196">
        <v>52</v>
      </c>
      <c r="EQ196">
        <v>71</v>
      </c>
      <c r="ER196">
        <v>589</v>
      </c>
      <c r="ES196">
        <v>623</v>
      </c>
      <c r="ET196">
        <v>258</v>
      </c>
      <c r="EU196">
        <v>228</v>
      </c>
      <c r="EV196">
        <v>27</v>
      </c>
      <c r="EW196">
        <v>35</v>
      </c>
      <c r="EX196">
        <v>73</v>
      </c>
      <c r="EY196">
        <v>72</v>
      </c>
      <c r="EZ196">
        <v>1.7000000000000002</v>
      </c>
      <c r="FA196">
        <v>1.2</v>
      </c>
      <c r="FB196">
        <v>2.9</v>
      </c>
      <c r="FC196" s="20">
        <v>31.64</v>
      </c>
      <c r="FD196" s="26">
        <v>0.39061728395061729</v>
      </c>
      <c r="FE196">
        <v>3.6425000000000001</v>
      </c>
      <c r="FF196">
        <v>0.1</v>
      </c>
      <c r="FG196">
        <v>-0.02</v>
      </c>
      <c r="FH196">
        <v>0.08</v>
      </c>
      <c r="FL196" s="42">
        <v>80</v>
      </c>
      <c r="FM196" s="20">
        <v>3.9166666666666665</v>
      </c>
      <c r="FN196" s="41">
        <v>9.0729093900000002E-2</v>
      </c>
      <c r="FO196" s="20">
        <v>31.6</v>
      </c>
      <c r="FP196" s="20">
        <v>33.139200000000002</v>
      </c>
      <c r="FQ196" s="20">
        <v>111.33722838574148</v>
      </c>
      <c r="FR196">
        <v>4</v>
      </c>
      <c r="FS196" t="s">
        <v>455</v>
      </c>
      <c r="FT196">
        <v>195</v>
      </c>
      <c r="FV196" t="s">
        <v>751</v>
      </c>
      <c r="FW196" s="45">
        <v>700000</v>
      </c>
      <c r="FX196" s="45">
        <v>700000</v>
      </c>
      <c r="FY196">
        <v>154</v>
      </c>
      <c r="FZ196">
        <v>34</v>
      </c>
      <c r="GA196">
        <v>29</v>
      </c>
      <c r="GB196">
        <v>63</v>
      </c>
      <c r="GC196">
        <v>-1</v>
      </c>
      <c r="GD196">
        <v>40</v>
      </c>
      <c r="GE196">
        <v>244</v>
      </c>
      <c r="GF196">
        <v>2406</v>
      </c>
      <c r="GG196">
        <v>3.9</v>
      </c>
      <c r="GH196">
        <v>2.6</v>
      </c>
      <c r="GI196">
        <v>6.5</v>
      </c>
      <c r="GJ196" s="42">
        <v>31.6</v>
      </c>
    </row>
    <row r="197" spans="1:192" x14ac:dyDescent="0.45">
      <c r="A197" s="40">
        <v>34937</v>
      </c>
      <c r="B197" t="s">
        <v>1108</v>
      </c>
      <c r="C197" t="s">
        <v>126</v>
      </c>
      <c r="D197" t="s">
        <v>91</v>
      </c>
      <c r="E197" t="s">
        <v>91</v>
      </c>
      <c r="F197">
        <v>71</v>
      </c>
      <c r="G197">
        <v>191</v>
      </c>
      <c r="H197">
        <v>2013</v>
      </c>
      <c r="I197">
        <v>3</v>
      </c>
      <c r="J197">
        <v>80</v>
      </c>
      <c r="K197" t="s">
        <v>92</v>
      </c>
      <c r="L197">
        <v>2014</v>
      </c>
      <c r="M197">
        <v>22</v>
      </c>
      <c r="N197">
        <v>4</v>
      </c>
      <c r="O197">
        <v>8477407</v>
      </c>
      <c r="P197" t="s">
        <v>2019</v>
      </c>
      <c r="Q197" t="s">
        <v>2020</v>
      </c>
      <c r="R197" t="s">
        <v>2021</v>
      </c>
      <c r="S197" t="s">
        <v>1562</v>
      </c>
      <c r="T197" t="s">
        <v>725</v>
      </c>
      <c r="U197" t="s">
        <v>2022</v>
      </c>
      <c r="V197">
        <v>56</v>
      </c>
      <c r="W197">
        <v>11</v>
      </c>
      <c r="X197">
        <v>12</v>
      </c>
      <c r="Y197">
        <v>8</v>
      </c>
      <c r="Z197">
        <v>23</v>
      </c>
      <c r="AA197">
        <v>0</v>
      </c>
      <c r="AB197">
        <v>0</v>
      </c>
      <c r="AC197" s="26">
        <v>0.4107142857142857</v>
      </c>
      <c r="AD197" s="20">
        <v>-0.54140127388534864</v>
      </c>
      <c r="AE197" s="20">
        <v>9.0619999999999994</v>
      </c>
      <c r="AF197">
        <v>-5</v>
      </c>
      <c r="AG197">
        <v>-0.60000000000000009</v>
      </c>
      <c r="AH197">
        <v>16</v>
      </c>
      <c r="AI197">
        <v>1053</v>
      </c>
      <c r="AJ197">
        <v>44632</v>
      </c>
      <c r="AK197" s="20">
        <v>743.86666666666997</v>
      </c>
      <c r="AL197">
        <v>743.78</v>
      </c>
      <c r="AM197">
        <v>744</v>
      </c>
      <c r="AN197" s="26">
        <v>13.283333333333333</v>
      </c>
      <c r="AO197">
        <v>22.23</v>
      </c>
      <c r="AP197" s="41">
        <v>0.63888888888888884</v>
      </c>
      <c r="AQ197">
        <v>175</v>
      </c>
      <c r="AR197">
        <v>174</v>
      </c>
      <c r="AS197">
        <v>175</v>
      </c>
      <c r="AT197">
        <v>130</v>
      </c>
      <c r="AU197">
        <v>130</v>
      </c>
      <c r="AV197">
        <v>97</v>
      </c>
      <c r="AW197">
        <v>111</v>
      </c>
      <c r="AX197">
        <v>51</v>
      </c>
      <c r="AY197">
        <v>2</v>
      </c>
      <c r="AZ197">
        <v>14</v>
      </c>
      <c r="BA197" s="42">
        <v>16</v>
      </c>
      <c r="BB197">
        <v>9.85</v>
      </c>
      <c r="BC197">
        <v>25.876300000000001</v>
      </c>
      <c r="BD197" s="20">
        <v>200</v>
      </c>
      <c r="BE197" s="20">
        <v>375</v>
      </c>
      <c r="BF197" s="20">
        <v>30.250880636747425</v>
      </c>
      <c r="BG197">
        <v>319</v>
      </c>
      <c r="BH197">
        <v>231</v>
      </c>
      <c r="BI197">
        <v>214</v>
      </c>
      <c r="BJ197" s="41">
        <v>0.59849906191369606</v>
      </c>
      <c r="BK197">
        <v>46</v>
      </c>
      <c r="BL197">
        <v>46</v>
      </c>
      <c r="BM197">
        <v>82</v>
      </c>
      <c r="BN197" s="42">
        <v>-36</v>
      </c>
      <c r="BO197">
        <v>33</v>
      </c>
      <c r="BP197">
        <v>8</v>
      </c>
      <c r="BQ197">
        <v>21</v>
      </c>
      <c r="BR197">
        <v>26</v>
      </c>
      <c r="BS197" s="41">
        <v>4.6931407942238268E-2</v>
      </c>
      <c r="BT197">
        <v>1</v>
      </c>
      <c r="BU197">
        <v>1</v>
      </c>
      <c r="BV197" s="41">
        <v>0.5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4</v>
      </c>
      <c r="CL197">
        <v>2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0</v>
      </c>
      <c r="CV197">
        <v>7</v>
      </c>
      <c r="CW197">
        <v>0</v>
      </c>
      <c r="CX197">
        <v>1</v>
      </c>
      <c r="CY197">
        <v>4</v>
      </c>
      <c r="CZ197">
        <v>28</v>
      </c>
      <c r="DA197">
        <v>14</v>
      </c>
      <c r="DB197">
        <v>0</v>
      </c>
      <c r="DC197">
        <v>1</v>
      </c>
      <c r="DD197">
        <v>7</v>
      </c>
      <c r="DE197">
        <v>8</v>
      </c>
      <c r="DF197">
        <v>3</v>
      </c>
      <c r="DG197">
        <v>64</v>
      </c>
      <c r="DH197">
        <v>7</v>
      </c>
      <c r="DI197">
        <v>13</v>
      </c>
      <c r="DJ197">
        <v>8</v>
      </c>
      <c r="DK197">
        <v>8</v>
      </c>
      <c r="DL197">
        <v>0</v>
      </c>
      <c r="DM197">
        <v>15</v>
      </c>
      <c r="DN197">
        <v>15</v>
      </c>
      <c r="DO197">
        <v>0</v>
      </c>
      <c r="DP197" s="42">
        <v>6</v>
      </c>
      <c r="DQ197" s="20">
        <v>3.6749999999999998</v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867</v>
      </c>
      <c r="DX197">
        <v>680</v>
      </c>
      <c r="DY197">
        <v>605</v>
      </c>
      <c r="DZ197">
        <v>528</v>
      </c>
      <c r="EA197">
        <v>432</v>
      </c>
      <c r="EB197">
        <v>376</v>
      </c>
      <c r="EC197">
        <v>36.51</v>
      </c>
      <c r="ED197">
        <v>32.15</v>
      </c>
      <c r="EE197">
        <v>36</v>
      </c>
      <c r="EF197">
        <v>32</v>
      </c>
      <c r="EG197" s="41">
        <v>8.3333333333333329E-2</v>
      </c>
      <c r="EH197" s="43">
        <v>0.91489361702127658</v>
      </c>
      <c r="EI197" s="44">
        <v>0.99822695035460995</v>
      </c>
      <c r="EJ197">
        <v>869</v>
      </c>
      <c r="EK197">
        <v>677</v>
      </c>
      <c r="EL197">
        <v>606</v>
      </c>
      <c r="EM197">
        <v>524</v>
      </c>
      <c r="EN197">
        <v>433</v>
      </c>
      <c r="EO197">
        <v>374</v>
      </c>
      <c r="EP197">
        <v>36</v>
      </c>
      <c r="EQ197">
        <v>31</v>
      </c>
      <c r="ER197">
        <v>443</v>
      </c>
      <c r="ES197">
        <v>312</v>
      </c>
      <c r="ET197">
        <v>154</v>
      </c>
      <c r="EU197">
        <v>132</v>
      </c>
      <c r="EV197">
        <v>19</v>
      </c>
      <c r="EW197">
        <v>15</v>
      </c>
      <c r="EX197">
        <v>40</v>
      </c>
      <c r="EY197">
        <v>53</v>
      </c>
      <c r="EZ197">
        <v>1.4</v>
      </c>
      <c r="FA197">
        <v>0.7</v>
      </c>
      <c r="FB197">
        <v>2.1</v>
      </c>
      <c r="FC197" s="20">
        <v>25.68</v>
      </c>
      <c r="FD197" s="26">
        <v>0.45857142857142857</v>
      </c>
      <c r="FE197">
        <v>2.0678999999999998</v>
      </c>
      <c r="FF197">
        <v>0.16</v>
      </c>
      <c r="FG197">
        <v>-0.27</v>
      </c>
      <c r="FH197">
        <v>-0.11</v>
      </c>
      <c r="FI197">
        <v>2</v>
      </c>
      <c r="FJ197">
        <v>0</v>
      </c>
      <c r="FK197">
        <v>0</v>
      </c>
      <c r="FL197" s="42">
        <v>88</v>
      </c>
      <c r="FM197" s="20">
        <v>9.5714285714285712</v>
      </c>
      <c r="FN197" s="41">
        <v>0.14507159320000002</v>
      </c>
      <c r="FO197" s="20">
        <v>21.4</v>
      </c>
      <c r="FP197" s="20">
        <v>23.734999999999999</v>
      </c>
      <c r="FQ197" s="20">
        <v>124.79496625346206</v>
      </c>
      <c r="FR197">
        <v>13</v>
      </c>
      <c r="FS197" t="s">
        <v>111</v>
      </c>
      <c r="FT197">
        <v>190</v>
      </c>
      <c r="FV197" t="s">
        <v>751</v>
      </c>
      <c r="FW197" s="45">
        <v>1200000</v>
      </c>
      <c r="FX197" s="45">
        <v>1200000</v>
      </c>
      <c r="FY197">
        <v>213</v>
      </c>
      <c r="FZ197">
        <v>37</v>
      </c>
      <c r="GA197">
        <v>52</v>
      </c>
      <c r="GB197">
        <v>89</v>
      </c>
      <c r="GC197">
        <v>4</v>
      </c>
      <c r="GD197">
        <v>83</v>
      </c>
      <c r="GE197">
        <v>296</v>
      </c>
      <c r="GF197">
        <v>2898</v>
      </c>
      <c r="GG197">
        <v>5.8</v>
      </c>
      <c r="GH197">
        <v>3.5</v>
      </c>
      <c r="GI197">
        <v>9.3000000000000007</v>
      </c>
      <c r="GJ197" s="42">
        <v>21.4</v>
      </c>
    </row>
    <row r="198" spans="1:192" x14ac:dyDescent="0.45">
      <c r="A198" s="40">
        <v>30351</v>
      </c>
      <c r="B198" t="s">
        <v>2027</v>
      </c>
      <c r="C198" t="s">
        <v>295</v>
      </c>
      <c r="D198" t="s">
        <v>107</v>
      </c>
      <c r="E198" t="s">
        <v>107</v>
      </c>
      <c r="F198">
        <v>71</v>
      </c>
      <c r="G198">
        <v>195</v>
      </c>
      <c r="H198">
        <v>2003</v>
      </c>
      <c r="I198">
        <v>5</v>
      </c>
      <c r="J198">
        <v>148</v>
      </c>
      <c r="K198" t="s">
        <v>202</v>
      </c>
      <c r="L198">
        <v>2005</v>
      </c>
      <c r="M198">
        <v>34</v>
      </c>
      <c r="N198">
        <v>13</v>
      </c>
      <c r="O198">
        <v>8470740</v>
      </c>
      <c r="P198" t="s">
        <v>2028</v>
      </c>
      <c r="Q198" t="s">
        <v>2029</v>
      </c>
      <c r="R198" t="s">
        <v>2030</v>
      </c>
      <c r="S198" t="s">
        <v>782</v>
      </c>
      <c r="T198" t="s">
        <v>710</v>
      </c>
      <c r="U198" t="s">
        <v>343</v>
      </c>
      <c r="V198">
        <v>37</v>
      </c>
      <c r="W198">
        <v>3</v>
      </c>
      <c r="X198">
        <v>6</v>
      </c>
      <c r="Y198">
        <v>5</v>
      </c>
      <c r="Z198">
        <v>9</v>
      </c>
      <c r="AA198">
        <v>16</v>
      </c>
      <c r="AB198">
        <v>56</v>
      </c>
      <c r="AC198" s="26">
        <v>0.24324324324324326</v>
      </c>
      <c r="AD198" s="20">
        <v>-10.51834862385321</v>
      </c>
      <c r="AE198" s="20">
        <v>3.2349999999999999</v>
      </c>
      <c r="AF198">
        <v>-8</v>
      </c>
      <c r="AG198">
        <v>1.8</v>
      </c>
      <c r="AH198">
        <v>4</v>
      </c>
      <c r="AI198">
        <v>642</v>
      </c>
      <c r="AJ198">
        <v>27688</v>
      </c>
      <c r="AK198" s="20">
        <v>461.46666666666999</v>
      </c>
      <c r="AL198">
        <v>461.47</v>
      </c>
      <c r="AM198">
        <v>461</v>
      </c>
      <c r="AN198" s="26">
        <v>12.472072072072072</v>
      </c>
      <c r="AO198">
        <v>21.31</v>
      </c>
      <c r="AP198" s="41">
        <v>0.75</v>
      </c>
      <c r="AQ198">
        <v>88</v>
      </c>
      <c r="AR198">
        <v>88</v>
      </c>
      <c r="AS198">
        <v>88</v>
      </c>
      <c r="AT198">
        <v>63</v>
      </c>
      <c r="AU198">
        <v>63</v>
      </c>
      <c r="AV198">
        <v>41</v>
      </c>
      <c r="AW198">
        <v>51</v>
      </c>
      <c r="AX198">
        <v>22</v>
      </c>
      <c r="AY198">
        <v>2</v>
      </c>
      <c r="AZ198">
        <v>7</v>
      </c>
      <c r="BA198" s="42">
        <v>9</v>
      </c>
      <c r="BB198">
        <v>5.93</v>
      </c>
      <c r="BC198">
        <v>26.439</v>
      </c>
      <c r="BD198" s="20">
        <v>198.2</v>
      </c>
      <c r="BE198" s="20">
        <v>286.2</v>
      </c>
      <c r="BF198" s="20">
        <v>37.211519708756796</v>
      </c>
      <c r="BG198">
        <v>149</v>
      </c>
      <c r="BH198">
        <v>135</v>
      </c>
      <c r="BI198">
        <v>104</v>
      </c>
      <c r="BJ198" s="41">
        <v>0.58893280632411071</v>
      </c>
      <c r="BK198">
        <v>40</v>
      </c>
      <c r="BL198">
        <v>40</v>
      </c>
      <c r="BM198">
        <v>47</v>
      </c>
      <c r="BN198" s="42">
        <v>-7</v>
      </c>
      <c r="BO198">
        <v>22</v>
      </c>
      <c r="BP198">
        <v>23</v>
      </c>
      <c r="BQ198">
        <v>17</v>
      </c>
      <c r="BR198">
        <v>11</v>
      </c>
      <c r="BS198" s="41">
        <v>3.5143769968051117E-2</v>
      </c>
      <c r="BT198">
        <v>3</v>
      </c>
      <c r="BU198">
        <v>11</v>
      </c>
      <c r="BV198" s="41">
        <v>0.21428571428571427</v>
      </c>
      <c r="BW198">
        <v>1</v>
      </c>
      <c r="BX198">
        <v>4</v>
      </c>
      <c r="BY198">
        <v>1</v>
      </c>
      <c r="BZ198">
        <v>6</v>
      </c>
      <c r="CA198">
        <v>1</v>
      </c>
      <c r="CB198">
        <v>1</v>
      </c>
      <c r="CC198">
        <v>0</v>
      </c>
      <c r="CD198">
        <v>3</v>
      </c>
      <c r="CE198">
        <v>1</v>
      </c>
      <c r="CF198">
        <v>2</v>
      </c>
      <c r="CG198">
        <v>2</v>
      </c>
      <c r="CH198">
        <v>7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</v>
      </c>
      <c r="CW198">
        <v>0</v>
      </c>
      <c r="CX198">
        <v>1</v>
      </c>
      <c r="CY198">
        <v>3</v>
      </c>
      <c r="CZ198">
        <v>18</v>
      </c>
      <c r="DA198">
        <v>6</v>
      </c>
      <c r="DB198">
        <v>1</v>
      </c>
      <c r="DC198">
        <v>0</v>
      </c>
      <c r="DD198">
        <v>15</v>
      </c>
      <c r="DE198">
        <v>1</v>
      </c>
      <c r="DF198">
        <v>0</v>
      </c>
      <c r="DG198">
        <v>18</v>
      </c>
      <c r="DH198">
        <v>2</v>
      </c>
      <c r="DI198">
        <v>6</v>
      </c>
      <c r="DJ198">
        <v>2</v>
      </c>
      <c r="DK198">
        <v>2</v>
      </c>
      <c r="DL198">
        <v>0</v>
      </c>
      <c r="DM198">
        <v>6</v>
      </c>
      <c r="DN198">
        <v>6</v>
      </c>
      <c r="DO198">
        <v>0</v>
      </c>
      <c r="DP198" s="42">
        <v>4</v>
      </c>
      <c r="DQ198" s="20">
        <v>2.4660000000000002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456</v>
      </c>
      <c r="DX198">
        <v>382</v>
      </c>
      <c r="DY198">
        <v>325</v>
      </c>
      <c r="DZ198">
        <v>302</v>
      </c>
      <c r="EA198">
        <v>231</v>
      </c>
      <c r="EB198">
        <v>211</v>
      </c>
      <c r="EC198">
        <v>20.13</v>
      </c>
      <c r="ED198">
        <v>18.95</v>
      </c>
      <c r="EE198">
        <v>12</v>
      </c>
      <c r="EF198">
        <v>21</v>
      </c>
      <c r="EG198" s="41">
        <v>5.1948051948051951E-2</v>
      </c>
      <c r="EH198" s="43">
        <v>0.90047393364928907</v>
      </c>
      <c r="EI198" s="44">
        <v>0.95242198559734104</v>
      </c>
      <c r="EJ198">
        <v>454</v>
      </c>
      <c r="EK198">
        <v>383</v>
      </c>
      <c r="EL198">
        <v>323</v>
      </c>
      <c r="EM198">
        <v>303</v>
      </c>
      <c r="EN198">
        <v>230</v>
      </c>
      <c r="EO198">
        <v>212</v>
      </c>
      <c r="EP198">
        <v>12</v>
      </c>
      <c r="EQ198">
        <v>21</v>
      </c>
      <c r="ER198">
        <v>213</v>
      </c>
      <c r="ES198">
        <v>181</v>
      </c>
      <c r="ET198">
        <v>89</v>
      </c>
      <c r="EU198">
        <v>78</v>
      </c>
      <c r="EV198">
        <v>10</v>
      </c>
      <c r="EW198">
        <v>10</v>
      </c>
      <c r="EX198">
        <v>20</v>
      </c>
      <c r="EY198">
        <v>24</v>
      </c>
      <c r="EZ198">
        <v>-0.1</v>
      </c>
      <c r="FA198">
        <v>0.30000000000000004</v>
      </c>
      <c r="FB198">
        <v>0.2</v>
      </c>
      <c r="FC198" s="20">
        <v>13.39</v>
      </c>
      <c r="FD198" s="26">
        <v>0.36189189189189191</v>
      </c>
      <c r="FE198">
        <v>0.1188</v>
      </c>
      <c r="FF198">
        <v>-0.03</v>
      </c>
      <c r="FG198">
        <v>-0.04</v>
      </c>
      <c r="FH198">
        <v>-7.0000000000000007E-2</v>
      </c>
      <c r="FL198" s="42">
        <v>55</v>
      </c>
      <c r="FM198" s="20">
        <v>28.5</v>
      </c>
      <c r="FN198" s="41">
        <v>2.9948867800000001E-2</v>
      </c>
      <c r="FO198" s="20">
        <v>8.6</v>
      </c>
      <c r="FP198" s="20">
        <v>9.4931999999999999</v>
      </c>
      <c r="FQ198" s="20">
        <v>108.95616183067155</v>
      </c>
      <c r="FR198">
        <v>4</v>
      </c>
      <c r="FS198" t="s">
        <v>189</v>
      </c>
      <c r="FT198">
        <v>195</v>
      </c>
      <c r="FV198" t="s">
        <v>711</v>
      </c>
      <c r="FW198" s="45">
        <v>2500000</v>
      </c>
      <c r="FX198" s="45">
        <v>2500000</v>
      </c>
      <c r="FY198">
        <v>909</v>
      </c>
      <c r="FZ198">
        <v>203</v>
      </c>
      <c r="GA198">
        <v>266</v>
      </c>
      <c r="GB198">
        <v>469</v>
      </c>
      <c r="GC198">
        <v>-30</v>
      </c>
      <c r="GD198">
        <v>327</v>
      </c>
      <c r="GE198">
        <v>1864</v>
      </c>
      <c r="GF198">
        <v>14488</v>
      </c>
      <c r="GG198">
        <v>31.8</v>
      </c>
      <c r="GH198">
        <v>15.8</v>
      </c>
      <c r="GI198">
        <v>47.6</v>
      </c>
      <c r="GJ198" s="42">
        <v>8.6</v>
      </c>
    </row>
    <row r="199" spans="1:192" x14ac:dyDescent="0.45">
      <c r="A199" s="40">
        <v>34467</v>
      </c>
      <c r="B199" t="s">
        <v>2035</v>
      </c>
      <c r="D199" t="s">
        <v>156</v>
      </c>
      <c r="E199" t="s">
        <v>156</v>
      </c>
      <c r="F199">
        <v>74</v>
      </c>
      <c r="G199">
        <v>221</v>
      </c>
      <c r="H199">
        <v>2013</v>
      </c>
      <c r="I199">
        <v>3</v>
      </c>
      <c r="J199">
        <v>88</v>
      </c>
      <c r="K199" t="s">
        <v>202</v>
      </c>
      <c r="L199">
        <v>2015</v>
      </c>
      <c r="M199">
        <v>23</v>
      </c>
      <c r="N199">
        <v>3</v>
      </c>
      <c r="O199">
        <v>8477415</v>
      </c>
      <c r="P199" t="s">
        <v>2036</v>
      </c>
      <c r="Q199" t="s">
        <v>2037</v>
      </c>
      <c r="R199" t="s">
        <v>2038</v>
      </c>
      <c r="S199" t="s">
        <v>234</v>
      </c>
      <c r="T199" t="s">
        <v>725</v>
      </c>
      <c r="U199" t="s">
        <v>166</v>
      </c>
      <c r="V199">
        <v>50</v>
      </c>
      <c r="W199">
        <v>6</v>
      </c>
      <c r="X199">
        <v>6</v>
      </c>
      <c r="Y199">
        <v>5</v>
      </c>
      <c r="Z199">
        <v>12</v>
      </c>
      <c r="AA199">
        <v>18</v>
      </c>
      <c r="AB199">
        <v>96</v>
      </c>
      <c r="AC199" s="26">
        <v>0.24</v>
      </c>
      <c r="AD199" s="20">
        <v>1.4230769230769234</v>
      </c>
      <c r="AE199" s="20">
        <v>4.8029999999999999</v>
      </c>
      <c r="AF199">
        <v>-4</v>
      </c>
      <c r="AG199">
        <v>0.4</v>
      </c>
      <c r="AH199">
        <v>8</v>
      </c>
      <c r="AI199">
        <v>790</v>
      </c>
      <c r="AJ199">
        <v>35431</v>
      </c>
      <c r="AK199" s="20">
        <v>590.51666666666995</v>
      </c>
      <c r="AL199">
        <v>590.6</v>
      </c>
      <c r="AM199">
        <v>591</v>
      </c>
      <c r="AN199" s="26">
        <v>11.810333333333332</v>
      </c>
      <c r="AO199">
        <v>19.88</v>
      </c>
      <c r="AP199" s="41">
        <v>0.54545454545454541</v>
      </c>
      <c r="AQ199">
        <v>140</v>
      </c>
      <c r="AR199">
        <v>140</v>
      </c>
      <c r="AS199">
        <v>140</v>
      </c>
      <c r="AT199">
        <v>108</v>
      </c>
      <c r="AU199">
        <v>108</v>
      </c>
      <c r="AV199">
        <v>73</v>
      </c>
      <c r="AW199">
        <v>89</v>
      </c>
      <c r="AX199">
        <v>40</v>
      </c>
      <c r="AY199">
        <v>4</v>
      </c>
      <c r="AZ199">
        <v>12</v>
      </c>
      <c r="BA199" s="42">
        <v>16</v>
      </c>
      <c r="BB199">
        <v>8.08</v>
      </c>
      <c r="BC199">
        <v>25.0411</v>
      </c>
      <c r="BD199" s="20">
        <v>142.6</v>
      </c>
      <c r="BE199" s="20">
        <v>282.60000000000002</v>
      </c>
      <c r="BF199" s="20">
        <v>28.709786657636304</v>
      </c>
      <c r="BG199">
        <v>203</v>
      </c>
      <c r="BH199">
        <v>186</v>
      </c>
      <c r="BI199">
        <v>171</v>
      </c>
      <c r="BJ199" s="41">
        <v>0.54278074866310155</v>
      </c>
      <c r="BK199">
        <v>61</v>
      </c>
      <c r="BL199">
        <v>61</v>
      </c>
      <c r="BM199">
        <v>63</v>
      </c>
      <c r="BN199" s="42">
        <v>-2</v>
      </c>
      <c r="BO199">
        <v>35</v>
      </c>
      <c r="BP199">
        <v>18</v>
      </c>
      <c r="BQ199">
        <v>25</v>
      </c>
      <c r="BR199">
        <v>18</v>
      </c>
      <c r="BS199" s="41">
        <v>3.9473684210526314E-2</v>
      </c>
      <c r="BT199">
        <v>1</v>
      </c>
      <c r="BU199">
        <v>6</v>
      </c>
      <c r="BV199" s="41">
        <v>0.14285714285714285</v>
      </c>
      <c r="BW199">
        <v>1</v>
      </c>
      <c r="BX199">
        <v>3</v>
      </c>
      <c r="BY199">
        <v>0</v>
      </c>
      <c r="BZ199">
        <v>0</v>
      </c>
      <c r="CA199">
        <v>0</v>
      </c>
      <c r="CB199">
        <v>3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6</v>
      </c>
      <c r="CI199">
        <v>0</v>
      </c>
      <c r="CJ199">
        <v>0</v>
      </c>
      <c r="CK199">
        <v>2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3</v>
      </c>
      <c r="CW199">
        <v>0</v>
      </c>
      <c r="CX199">
        <v>2</v>
      </c>
      <c r="CY199">
        <v>6</v>
      </c>
      <c r="CZ199">
        <v>27</v>
      </c>
      <c r="DA199">
        <v>8</v>
      </c>
      <c r="DB199">
        <v>0</v>
      </c>
      <c r="DC199">
        <v>6</v>
      </c>
      <c r="DD199">
        <v>12</v>
      </c>
      <c r="DE199">
        <v>7</v>
      </c>
      <c r="DF199">
        <v>1</v>
      </c>
      <c r="DG199">
        <v>39</v>
      </c>
      <c r="DH199">
        <v>4</v>
      </c>
      <c r="DI199">
        <v>9</v>
      </c>
      <c r="DJ199">
        <v>4</v>
      </c>
      <c r="DK199">
        <v>4</v>
      </c>
      <c r="DL199">
        <v>0</v>
      </c>
      <c r="DM199">
        <v>9</v>
      </c>
      <c r="DN199">
        <v>9</v>
      </c>
      <c r="DO199">
        <v>0</v>
      </c>
      <c r="DP199" s="42">
        <v>5</v>
      </c>
      <c r="DQ199" s="20">
        <v>1.4020000000000001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632</v>
      </c>
      <c r="DX199">
        <v>582</v>
      </c>
      <c r="DY199">
        <v>470</v>
      </c>
      <c r="DZ199">
        <v>438</v>
      </c>
      <c r="EA199">
        <v>341</v>
      </c>
      <c r="EB199">
        <v>333</v>
      </c>
      <c r="EC199">
        <v>30.96</v>
      </c>
      <c r="ED199">
        <v>30.88</v>
      </c>
      <c r="EE199">
        <v>22</v>
      </c>
      <c r="EF199">
        <v>25</v>
      </c>
      <c r="EG199" s="41">
        <v>6.4516129032258063E-2</v>
      </c>
      <c r="EH199" s="43">
        <v>0.92492492492492495</v>
      </c>
      <c r="EI199" s="44">
        <v>0.98944105395718296</v>
      </c>
      <c r="EJ199">
        <v>632</v>
      </c>
      <c r="EK199">
        <v>584</v>
      </c>
      <c r="EL199">
        <v>470</v>
      </c>
      <c r="EM199">
        <v>439</v>
      </c>
      <c r="EN199">
        <v>339</v>
      </c>
      <c r="EO199">
        <v>334</v>
      </c>
      <c r="EP199">
        <v>21</v>
      </c>
      <c r="EQ199">
        <v>25</v>
      </c>
      <c r="ER199">
        <v>301</v>
      </c>
      <c r="ES199">
        <v>281</v>
      </c>
      <c r="ET199">
        <v>124</v>
      </c>
      <c r="EU199">
        <v>132</v>
      </c>
      <c r="EV199">
        <v>13</v>
      </c>
      <c r="EW199">
        <v>13</v>
      </c>
      <c r="EX199">
        <v>27</v>
      </c>
      <c r="EY199">
        <v>36</v>
      </c>
      <c r="EZ199">
        <v>0.2</v>
      </c>
      <c r="FA199">
        <v>0.5</v>
      </c>
      <c r="FB199">
        <v>0.7</v>
      </c>
      <c r="FC199" s="20">
        <v>16.88</v>
      </c>
      <c r="FD199" s="26">
        <v>0.33759999999999996</v>
      </c>
      <c r="FE199">
        <v>0.314</v>
      </c>
      <c r="FF199">
        <v>0.59</v>
      </c>
      <c r="FG199">
        <v>-0.85</v>
      </c>
      <c r="FH199">
        <v>-0.26</v>
      </c>
      <c r="FL199" s="42">
        <v>87</v>
      </c>
      <c r="FM199" s="20">
        <v>21.5</v>
      </c>
      <c r="FN199" s="41">
        <v>4.4125560500000001E-2</v>
      </c>
      <c r="FO199" s="20">
        <v>11.2</v>
      </c>
      <c r="FP199" s="20">
        <v>12.2804</v>
      </c>
      <c r="FQ199" s="20">
        <v>123.3322045377582</v>
      </c>
      <c r="FR199">
        <v>6</v>
      </c>
      <c r="FS199" t="s">
        <v>2039</v>
      </c>
      <c r="FT199">
        <v>232</v>
      </c>
      <c r="FV199" t="s">
        <v>751</v>
      </c>
      <c r="FW199" s="45">
        <v>925000</v>
      </c>
      <c r="FX199" s="45">
        <v>925000</v>
      </c>
      <c r="FY199">
        <v>102</v>
      </c>
      <c r="FZ199">
        <v>10</v>
      </c>
      <c r="GA199">
        <v>13</v>
      </c>
      <c r="GB199">
        <v>23</v>
      </c>
      <c r="GC199">
        <v>-4</v>
      </c>
      <c r="GD199">
        <v>14</v>
      </c>
      <c r="GE199">
        <v>133</v>
      </c>
      <c r="GF199">
        <v>1142</v>
      </c>
      <c r="GG199">
        <v>0.30000000000000004</v>
      </c>
      <c r="GH199">
        <v>1.1000000000000001</v>
      </c>
      <c r="GI199">
        <v>1.4</v>
      </c>
      <c r="GJ199" s="42">
        <v>11.2</v>
      </c>
    </row>
    <row r="200" spans="1:192" x14ac:dyDescent="0.45">
      <c r="A200" s="40">
        <v>34799</v>
      </c>
      <c r="B200" t="s">
        <v>98</v>
      </c>
      <c r="D200" t="s">
        <v>99</v>
      </c>
      <c r="E200" t="s">
        <v>99</v>
      </c>
      <c r="F200">
        <v>72</v>
      </c>
      <c r="G200">
        <v>177</v>
      </c>
      <c r="H200">
        <v>2013</v>
      </c>
      <c r="I200">
        <v>3</v>
      </c>
      <c r="J200">
        <v>89</v>
      </c>
      <c r="K200" t="s">
        <v>202</v>
      </c>
      <c r="L200">
        <v>2015</v>
      </c>
      <c r="M200">
        <v>22</v>
      </c>
      <c r="N200">
        <v>3</v>
      </c>
      <c r="O200">
        <v>8477416</v>
      </c>
      <c r="P200" t="s">
        <v>2040</v>
      </c>
      <c r="Q200" t="s">
        <v>2041</v>
      </c>
      <c r="R200" t="s">
        <v>2042</v>
      </c>
      <c r="S200" t="s">
        <v>2043</v>
      </c>
      <c r="T200" t="s">
        <v>710</v>
      </c>
      <c r="U200" t="s">
        <v>159</v>
      </c>
      <c r="V200">
        <v>82</v>
      </c>
      <c r="W200">
        <v>11</v>
      </c>
      <c r="X200">
        <v>29</v>
      </c>
      <c r="Y200">
        <v>17</v>
      </c>
      <c r="Z200">
        <v>40</v>
      </c>
      <c r="AA200">
        <v>5</v>
      </c>
      <c r="AB200">
        <v>42</v>
      </c>
      <c r="AC200" s="26">
        <v>0.48780487804878048</v>
      </c>
      <c r="AD200" s="20">
        <v>-5.3157894736842124</v>
      </c>
      <c r="AE200" s="20">
        <v>14.342000000000001</v>
      </c>
      <c r="AF200">
        <v>4</v>
      </c>
      <c r="AG200">
        <v>0.9</v>
      </c>
      <c r="AH200">
        <v>9</v>
      </c>
      <c r="AI200">
        <v>1485</v>
      </c>
      <c r="AJ200">
        <v>70318</v>
      </c>
      <c r="AK200" s="20">
        <v>1171.5999999999999</v>
      </c>
      <c r="AL200">
        <v>1171.5999999999999</v>
      </c>
      <c r="AM200">
        <v>1172</v>
      </c>
      <c r="AN200" s="26">
        <v>14.292276422764228</v>
      </c>
      <c r="AO200">
        <v>23.96</v>
      </c>
      <c r="AP200" s="41">
        <v>0.72727272727272729</v>
      </c>
      <c r="AQ200">
        <v>291</v>
      </c>
      <c r="AR200">
        <v>291</v>
      </c>
      <c r="AS200">
        <v>291</v>
      </c>
      <c r="AT200">
        <v>232</v>
      </c>
      <c r="AU200">
        <v>232</v>
      </c>
      <c r="AV200">
        <v>163</v>
      </c>
      <c r="AW200">
        <v>151</v>
      </c>
      <c r="AX200">
        <v>46</v>
      </c>
      <c r="AY200">
        <v>9</v>
      </c>
      <c r="AZ200">
        <v>16</v>
      </c>
      <c r="BA200" s="42">
        <v>25</v>
      </c>
      <c r="BB200">
        <v>13.68</v>
      </c>
      <c r="BC200">
        <v>30.5276</v>
      </c>
      <c r="BD200" s="20">
        <v>353.2</v>
      </c>
      <c r="BE200" s="20">
        <v>644.20000000000005</v>
      </c>
      <c r="BF200" s="20">
        <v>32.990781836804373</v>
      </c>
      <c r="BG200">
        <v>424</v>
      </c>
      <c r="BH200">
        <v>327</v>
      </c>
      <c r="BI200">
        <v>287</v>
      </c>
      <c r="BJ200" s="41">
        <v>0.59634317862165964</v>
      </c>
      <c r="BK200">
        <v>64</v>
      </c>
      <c r="BL200">
        <v>64</v>
      </c>
      <c r="BM200">
        <v>106</v>
      </c>
      <c r="BN200" s="42">
        <v>-42</v>
      </c>
      <c r="BO200">
        <v>69</v>
      </c>
      <c r="BP200">
        <v>25</v>
      </c>
      <c r="BQ200">
        <v>26</v>
      </c>
      <c r="BR200">
        <v>43</v>
      </c>
      <c r="BS200" s="41">
        <v>5.4020100502512561E-2</v>
      </c>
      <c r="BT200">
        <v>1</v>
      </c>
      <c r="BU200">
        <v>7</v>
      </c>
      <c r="BV200" s="41">
        <v>0.125</v>
      </c>
      <c r="BW200">
        <v>0</v>
      </c>
      <c r="BX200">
        <v>1</v>
      </c>
      <c r="BY200">
        <v>0</v>
      </c>
      <c r="BZ200">
        <v>2</v>
      </c>
      <c r="CA200">
        <v>1</v>
      </c>
      <c r="CB200">
        <v>4</v>
      </c>
      <c r="CC200">
        <v>0</v>
      </c>
      <c r="CD200">
        <v>2</v>
      </c>
      <c r="CE200">
        <v>1</v>
      </c>
      <c r="CF200">
        <v>2</v>
      </c>
      <c r="CG200">
        <v>0</v>
      </c>
      <c r="CH200">
        <v>3</v>
      </c>
      <c r="CI200">
        <v>0</v>
      </c>
      <c r="CJ200">
        <v>0</v>
      </c>
      <c r="CK200">
        <v>2</v>
      </c>
      <c r="CL200">
        <v>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</v>
      </c>
      <c r="CS200">
        <v>5</v>
      </c>
      <c r="CT200">
        <v>0</v>
      </c>
      <c r="CU200">
        <v>0</v>
      </c>
      <c r="CV200">
        <v>4</v>
      </c>
      <c r="CW200">
        <v>4</v>
      </c>
      <c r="CX200">
        <v>6</v>
      </c>
      <c r="CY200">
        <v>9</v>
      </c>
      <c r="CZ200">
        <v>50</v>
      </c>
      <c r="DA200">
        <v>11</v>
      </c>
      <c r="DB200">
        <v>1</v>
      </c>
      <c r="DC200">
        <v>17</v>
      </c>
      <c r="DD200">
        <v>31</v>
      </c>
      <c r="DE200">
        <v>4</v>
      </c>
      <c r="DF200">
        <v>0</v>
      </c>
      <c r="DG200">
        <v>99</v>
      </c>
      <c r="DH200">
        <v>3</v>
      </c>
      <c r="DI200">
        <v>10</v>
      </c>
      <c r="DJ200">
        <v>5</v>
      </c>
      <c r="DK200">
        <v>5</v>
      </c>
      <c r="DL200">
        <v>0</v>
      </c>
      <c r="DM200">
        <v>12</v>
      </c>
      <c r="DN200">
        <v>12</v>
      </c>
      <c r="DO200">
        <v>0</v>
      </c>
      <c r="DP200" s="42">
        <v>7</v>
      </c>
      <c r="DQ200" s="20">
        <v>7.4640000000000004</v>
      </c>
      <c r="DR200">
        <v>2</v>
      </c>
      <c r="DS200">
        <v>1</v>
      </c>
      <c r="DT200">
        <v>0</v>
      </c>
      <c r="DU200">
        <v>0</v>
      </c>
      <c r="DV200">
        <v>0</v>
      </c>
      <c r="DW200">
        <v>1224</v>
      </c>
      <c r="DX200">
        <v>1010</v>
      </c>
      <c r="DY200">
        <v>948</v>
      </c>
      <c r="DZ200">
        <v>753</v>
      </c>
      <c r="EA200">
        <v>654</v>
      </c>
      <c r="EB200">
        <v>538</v>
      </c>
      <c r="EC200">
        <v>57.16</v>
      </c>
      <c r="ED200">
        <v>45.28</v>
      </c>
      <c r="EE200">
        <v>55</v>
      </c>
      <c r="EF200">
        <v>40</v>
      </c>
      <c r="EG200" s="41">
        <v>8.4097859327217125E-2</v>
      </c>
      <c r="EH200" s="43">
        <v>0.92565055762081783</v>
      </c>
      <c r="EI200" s="44">
        <v>1.0097484169480349</v>
      </c>
      <c r="EJ200">
        <v>1224</v>
      </c>
      <c r="EK200">
        <v>1009</v>
      </c>
      <c r="EL200">
        <v>949</v>
      </c>
      <c r="EM200">
        <v>752</v>
      </c>
      <c r="EN200">
        <v>654</v>
      </c>
      <c r="EO200">
        <v>537</v>
      </c>
      <c r="EP200">
        <v>55</v>
      </c>
      <c r="EQ200">
        <v>40</v>
      </c>
      <c r="ER200">
        <v>599</v>
      </c>
      <c r="ES200">
        <v>479</v>
      </c>
      <c r="ET200">
        <v>215</v>
      </c>
      <c r="EU200">
        <v>197</v>
      </c>
      <c r="EV200">
        <v>30</v>
      </c>
      <c r="EW200">
        <v>22</v>
      </c>
      <c r="EX200">
        <v>71</v>
      </c>
      <c r="EY200">
        <v>64</v>
      </c>
      <c r="EZ200">
        <v>2</v>
      </c>
      <c r="FA200">
        <v>1.4</v>
      </c>
      <c r="FB200">
        <v>3.4</v>
      </c>
      <c r="FC200" s="20">
        <v>46.16</v>
      </c>
      <c r="FD200" s="26">
        <v>0.56292682926829263</v>
      </c>
      <c r="FE200">
        <v>3.17</v>
      </c>
      <c r="FF200">
        <v>0.7</v>
      </c>
      <c r="FG200">
        <v>0.17</v>
      </c>
      <c r="FH200">
        <v>0.87</v>
      </c>
      <c r="FI200">
        <v>5</v>
      </c>
      <c r="FJ200">
        <v>1</v>
      </c>
      <c r="FK200">
        <v>0</v>
      </c>
      <c r="FL200" s="42">
        <v>117</v>
      </c>
      <c r="FM200" s="20">
        <v>45</v>
      </c>
      <c r="FN200" s="41">
        <v>4.8888888900000003E-2</v>
      </c>
      <c r="FO200" s="20">
        <v>39.1</v>
      </c>
      <c r="FP200" s="20">
        <v>41.492800000000003</v>
      </c>
      <c r="FQ200" s="20">
        <v>114.40764766131787</v>
      </c>
      <c r="FV200" t="s">
        <v>751</v>
      </c>
      <c r="FW200" s="45">
        <v>700000</v>
      </c>
      <c r="FX200" s="45">
        <v>655833</v>
      </c>
      <c r="FY200">
        <v>120</v>
      </c>
      <c r="FZ200">
        <v>21</v>
      </c>
      <c r="GA200">
        <v>40</v>
      </c>
      <c r="GB200">
        <v>61</v>
      </c>
      <c r="GC200">
        <v>14</v>
      </c>
      <c r="GD200">
        <v>15</v>
      </c>
      <c r="GE200">
        <v>243</v>
      </c>
      <c r="GF200">
        <v>1730</v>
      </c>
      <c r="GG200">
        <v>4</v>
      </c>
      <c r="GH200">
        <v>2.4</v>
      </c>
      <c r="GI200">
        <v>6.4</v>
      </c>
      <c r="GJ200" s="42">
        <v>39.1</v>
      </c>
    </row>
    <row r="201" spans="1:192" x14ac:dyDescent="0.45">
      <c r="A201" s="40">
        <v>34505</v>
      </c>
      <c r="B201" t="s">
        <v>2044</v>
      </c>
      <c r="C201" t="s">
        <v>145</v>
      </c>
      <c r="D201" t="s">
        <v>91</v>
      </c>
      <c r="E201" t="s">
        <v>91</v>
      </c>
      <c r="F201">
        <v>70</v>
      </c>
      <c r="G201">
        <v>185</v>
      </c>
      <c r="K201" t="s">
        <v>92</v>
      </c>
      <c r="L201">
        <v>2016</v>
      </c>
      <c r="M201">
        <v>23</v>
      </c>
      <c r="N201">
        <v>2</v>
      </c>
      <c r="O201">
        <v>8479465</v>
      </c>
      <c r="P201" t="s">
        <v>2045</v>
      </c>
      <c r="Q201" t="s">
        <v>2046</v>
      </c>
      <c r="R201" t="s">
        <v>2047</v>
      </c>
      <c r="S201" t="s">
        <v>2048</v>
      </c>
      <c r="T201" t="s">
        <v>725</v>
      </c>
      <c r="U201" t="s">
        <v>166</v>
      </c>
      <c r="V201">
        <v>67</v>
      </c>
      <c r="W201">
        <v>13</v>
      </c>
      <c r="X201">
        <v>7</v>
      </c>
      <c r="Y201">
        <v>5</v>
      </c>
      <c r="Z201">
        <v>20</v>
      </c>
      <c r="AA201">
        <v>14</v>
      </c>
      <c r="AB201">
        <v>88</v>
      </c>
      <c r="AC201" s="26">
        <v>0.29850746268656714</v>
      </c>
      <c r="AD201" s="20">
        <v>-0.10000000000000142</v>
      </c>
      <c r="AE201" s="20">
        <v>8.6039999999999992</v>
      </c>
      <c r="AF201">
        <v>-13</v>
      </c>
      <c r="AG201">
        <v>-1.7000000000000002</v>
      </c>
      <c r="AH201">
        <v>37</v>
      </c>
      <c r="AI201">
        <v>1196</v>
      </c>
      <c r="AJ201">
        <v>54472</v>
      </c>
      <c r="AK201" s="20">
        <v>907.73333333333005</v>
      </c>
      <c r="AL201">
        <v>907.73</v>
      </c>
      <c r="AM201">
        <v>908</v>
      </c>
      <c r="AN201" s="26">
        <v>13.550248756218906</v>
      </c>
      <c r="AO201">
        <v>22.7</v>
      </c>
      <c r="AP201" s="41">
        <v>0.55555555555555558</v>
      </c>
      <c r="AQ201">
        <v>181</v>
      </c>
      <c r="AR201">
        <v>181</v>
      </c>
      <c r="AS201">
        <v>181</v>
      </c>
      <c r="AT201">
        <v>136</v>
      </c>
      <c r="AU201">
        <v>136</v>
      </c>
      <c r="AV201">
        <v>104</v>
      </c>
      <c r="AW201">
        <v>125</v>
      </c>
      <c r="AX201">
        <v>60</v>
      </c>
      <c r="AY201">
        <v>11</v>
      </c>
      <c r="AZ201">
        <v>14</v>
      </c>
      <c r="BA201" s="42">
        <v>25</v>
      </c>
      <c r="BB201">
        <v>12.81</v>
      </c>
      <c r="BC201">
        <v>25.1538</v>
      </c>
      <c r="BD201" s="20">
        <v>137.9</v>
      </c>
      <c r="BE201" s="20">
        <v>318.89999999999998</v>
      </c>
      <c r="BF201" s="20">
        <v>21.078955195928305</v>
      </c>
      <c r="BG201">
        <v>310</v>
      </c>
      <c r="BH201">
        <v>295</v>
      </c>
      <c r="BI201">
        <v>247</v>
      </c>
      <c r="BJ201" s="41">
        <v>0.55655296229802509</v>
      </c>
      <c r="BK201">
        <v>147</v>
      </c>
      <c r="BL201">
        <v>146</v>
      </c>
      <c r="BM201">
        <v>91</v>
      </c>
      <c r="BN201" s="42">
        <v>55</v>
      </c>
      <c r="BO201">
        <v>32</v>
      </c>
      <c r="BP201">
        <v>28</v>
      </c>
      <c r="BQ201">
        <v>27</v>
      </c>
      <c r="BR201">
        <v>33</v>
      </c>
      <c r="BS201" s="41">
        <v>4.7210300429184553E-2</v>
      </c>
      <c r="BT201">
        <v>11</v>
      </c>
      <c r="BU201">
        <v>42</v>
      </c>
      <c r="BV201" s="41">
        <v>0.20754716981132076</v>
      </c>
      <c r="BW201">
        <v>2</v>
      </c>
      <c r="BX201">
        <v>12</v>
      </c>
      <c r="BY201">
        <v>4</v>
      </c>
      <c r="BZ201">
        <v>9</v>
      </c>
      <c r="CA201">
        <v>5</v>
      </c>
      <c r="CB201">
        <v>21</v>
      </c>
      <c r="CC201">
        <v>4</v>
      </c>
      <c r="CD201">
        <v>15</v>
      </c>
      <c r="CE201">
        <v>1</v>
      </c>
      <c r="CF201">
        <v>14</v>
      </c>
      <c r="CG201">
        <v>8</v>
      </c>
      <c r="CH201">
        <v>21</v>
      </c>
      <c r="CI201">
        <v>0</v>
      </c>
      <c r="CJ201">
        <v>0</v>
      </c>
      <c r="CK201">
        <v>3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2</v>
      </c>
      <c r="CT201">
        <v>3</v>
      </c>
      <c r="CU201">
        <v>0</v>
      </c>
      <c r="CV201">
        <v>7</v>
      </c>
      <c r="CW201">
        <v>0</v>
      </c>
      <c r="CX201">
        <v>4</v>
      </c>
      <c r="CY201">
        <v>4</v>
      </c>
      <c r="CZ201">
        <v>24</v>
      </c>
      <c r="DA201">
        <v>5</v>
      </c>
      <c r="DB201">
        <v>4</v>
      </c>
      <c r="DC201">
        <v>1</v>
      </c>
      <c r="DD201">
        <v>23</v>
      </c>
      <c r="DE201">
        <v>16</v>
      </c>
      <c r="DF201">
        <v>0</v>
      </c>
      <c r="DG201">
        <v>55</v>
      </c>
      <c r="DH201">
        <v>16</v>
      </c>
      <c r="DI201">
        <v>12</v>
      </c>
      <c r="DJ201">
        <v>16</v>
      </c>
      <c r="DK201">
        <v>15</v>
      </c>
      <c r="DL201">
        <v>1</v>
      </c>
      <c r="DM201">
        <v>11</v>
      </c>
      <c r="DN201">
        <v>10</v>
      </c>
      <c r="DO201">
        <v>1</v>
      </c>
      <c r="DP201" s="42">
        <v>-4</v>
      </c>
      <c r="DQ201" s="20">
        <v>-6.8520000000000003</v>
      </c>
      <c r="DR201">
        <v>15</v>
      </c>
      <c r="DS201">
        <v>1</v>
      </c>
      <c r="DT201">
        <v>0</v>
      </c>
      <c r="DU201">
        <v>0</v>
      </c>
      <c r="DV201">
        <v>0</v>
      </c>
      <c r="DW201">
        <v>870</v>
      </c>
      <c r="DX201">
        <v>910</v>
      </c>
      <c r="DY201">
        <v>627</v>
      </c>
      <c r="DZ201">
        <v>666</v>
      </c>
      <c r="EA201">
        <v>461</v>
      </c>
      <c r="EB201">
        <v>500</v>
      </c>
      <c r="EC201">
        <v>41.73</v>
      </c>
      <c r="ED201">
        <v>42.26</v>
      </c>
      <c r="EE201">
        <v>36</v>
      </c>
      <c r="EF201">
        <v>53</v>
      </c>
      <c r="EG201" s="41">
        <v>7.8091106290672452E-2</v>
      </c>
      <c r="EH201" s="43">
        <v>0.89400000000000002</v>
      </c>
      <c r="EI201" s="44">
        <v>0.97209110629067252</v>
      </c>
      <c r="EJ201">
        <v>871</v>
      </c>
      <c r="EK201">
        <v>908</v>
      </c>
      <c r="EL201">
        <v>628</v>
      </c>
      <c r="EM201">
        <v>666</v>
      </c>
      <c r="EN201">
        <v>463</v>
      </c>
      <c r="EO201">
        <v>501</v>
      </c>
      <c r="EP201">
        <v>37</v>
      </c>
      <c r="EQ201">
        <v>53</v>
      </c>
      <c r="ER201">
        <v>438</v>
      </c>
      <c r="ES201">
        <v>446</v>
      </c>
      <c r="ET201">
        <v>170</v>
      </c>
      <c r="EU201">
        <v>169</v>
      </c>
      <c r="EV201">
        <v>24</v>
      </c>
      <c r="EW201">
        <v>28</v>
      </c>
      <c r="EX201">
        <v>58</v>
      </c>
      <c r="EY201">
        <v>58</v>
      </c>
      <c r="EZ201">
        <v>0.9</v>
      </c>
      <c r="FA201">
        <v>0.5</v>
      </c>
      <c r="FB201">
        <v>1.3</v>
      </c>
      <c r="FC201" s="20">
        <v>16.190000000000001</v>
      </c>
      <c r="FD201" s="26">
        <v>0.24164179104477615</v>
      </c>
      <c r="FE201">
        <v>1.6598999999999999</v>
      </c>
      <c r="FF201">
        <v>0.09</v>
      </c>
      <c r="FG201">
        <v>-0.52</v>
      </c>
      <c r="FH201">
        <v>-0.43</v>
      </c>
      <c r="FL201" s="42">
        <v>218</v>
      </c>
      <c r="FM201" s="20">
        <v>11.6</v>
      </c>
      <c r="FN201" s="41">
        <v>7.3659480400000005E-2</v>
      </c>
      <c r="FO201" s="20">
        <v>16.3</v>
      </c>
      <c r="FP201" s="20">
        <v>18.6296</v>
      </c>
      <c r="FQ201" s="20">
        <v>117.656131228449</v>
      </c>
      <c r="FR201">
        <v>9</v>
      </c>
      <c r="FS201" t="s">
        <v>2049</v>
      </c>
      <c r="FT201">
        <v>277</v>
      </c>
      <c r="FU201" t="s">
        <v>721</v>
      </c>
      <c r="FV201" t="s">
        <v>751</v>
      </c>
      <c r="FW201" s="45">
        <v>925000</v>
      </c>
      <c r="FX201" s="45">
        <v>925000</v>
      </c>
      <c r="FY201">
        <v>127</v>
      </c>
      <c r="FZ201">
        <v>20</v>
      </c>
      <c r="GA201">
        <v>18</v>
      </c>
      <c r="GB201">
        <v>38</v>
      </c>
      <c r="GC201">
        <v>-10</v>
      </c>
      <c r="GD201">
        <v>53</v>
      </c>
      <c r="GE201">
        <v>197</v>
      </c>
      <c r="GF201">
        <v>1702</v>
      </c>
      <c r="GG201">
        <v>1.5</v>
      </c>
      <c r="GH201">
        <v>1.4</v>
      </c>
      <c r="GI201">
        <v>2.9</v>
      </c>
      <c r="GJ201" s="42">
        <v>16.3</v>
      </c>
    </row>
    <row r="202" spans="1:192" x14ac:dyDescent="0.45">
      <c r="A202" s="40">
        <v>31530</v>
      </c>
      <c r="B202" t="s">
        <v>2053</v>
      </c>
      <c r="D202" t="s">
        <v>399</v>
      </c>
      <c r="E202" t="s">
        <v>399</v>
      </c>
      <c r="F202">
        <v>72</v>
      </c>
      <c r="G202">
        <v>188</v>
      </c>
      <c r="H202">
        <v>2004</v>
      </c>
      <c r="I202">
        <v>2</v>
      </c>
      <c r="J202">
        <v>63</v>
      </c>
      <c r="K202" t="s">
        <v>202</v>
      </c>
      <c r="L202">
        <v>2006</v>
      </c>
      <c r="M202">
        <v>31</v>
      </c>
      <c r="N202">
        <v>12</v>
      </c>
      <c r="O202">
        <v>8471276</v>
      </c>
      <c r="P202" t="s">
        <v>2054</v>
      </c>
      <c r="Q202" t="s">
        <v>2055</v>
      </c>
      <c r="R202" t="s">
        <v>2056</v>
      </c>
      <c r="S202" t="s">
        <v>774</v>
      </c>
      <c r="T202" t="s">
        <v>716</v>
      </c>
      <c r="U202" t="s">
        <v>263</v>
      </c>
      <c r="V202">
        <v>64</v>
      </c>
      <c r="W202">
        <v>17</v>
      </c>
      <c r="X202">
        <v>27</v>
      </c>
      <c r="Y202">
        <v>17</v>
      </c>
      <c r="Z202">
        <v>44</v>
      </c>
      <c r="AA202">
        <v>6</v>
      </c>
      <c r="AB202">
        <v>41</v>
      </c>
      <c r="AC202" s="26">
        <v>0.6875</v>
      </c>
      <c r="AD202" s="20">
        <v>-3.7503546099290759</v>
      </c>
      <c r="AE202" s="20">
        <v>16.439</v>
      </c>
      <c r="AF202">
        <v>10</v>
      </c>
      <c r="AG202">
        <v>7.3</v>
      </c>
      <c r="AH202">
        <v>18</v>
      </c>
      <c r="AI202">
        <v>1310</v>
      </c>
      <c r="AJ202">
        <v>64803</v>
      </c>
      <c r="AK202" s="20">
        <v>1080.05</v>
      </c>
      <c r="AL202">
        <v>1080.05</v>
      </c>
      <c r="AM202">
        <v>1080</v>
      </c>
      <c r="AN202" s="26">
        <v>16.875781249999999</v>
      </c>
      <c r="AO202">
        <v>27.95</v>
      </c>
      <c r="AP202" s="41">
        <v>0.5714285714285714</v>
      </c>
      <c r="AQ202">
        <v>201</v>
      </c>
      <c r="AR202">
        <v>201</v>
      </c>
      <c r="AS202">
        <v>201</v>
      </c>
      <c r="AT202">
        <v>160</v>
      </c>
      <c r="AU202">
        <v>160</v>
      </c>
      <c r="AV202">
        <v>119</v>
      </c>
      <c r="AW202">
        <v>123</v>
      </c>
      <c r="AX202">
        <v>46</v>
      </c>
      <c r="AY202">
        <v>7</v>
      </c>
      <c r="AZ202">
        <v>14</v>
      </c>
      <c r="BA202" s="42">
        <v>21</v>
      </c>
      <c r="BB202">
        <v>13.52</v>
      </c>
      <c r="BC202">
        <v>30.210100000000001</v>
      </c>
      <c r="BD202" s="20">
        <v>303.3</v>
      </c>
      <c r="BE202" s="20">
        <v>504.3</v>
      </c>
      <c r="BF202" s="20">
        <v>28.015369658812091</v>
      </c>
      <c r="BG202">
        <v>539</v>
      </c>
      <c r="BH202">
        <v>328</v>
      </c>
      <c r="BI202">
        <v>244</v>
      </c>
      <c r="BJ202" s="41">
        <v>0.68837803320561941</v>
      </c>
      <c r="BK202">
        <v>31</v>
      </c>
      <c r="BL202">
        <v>31</v>
      </c>
      <c r="BM202">
        <v>89</v>
      </c>
      <c r="BN202" s="42">
        <v>-58</v>
      </c>
      <c r="BO202">
        <v>41</v>
      </c>
      <c r="BP202">
        <v>30</v>
      </c>
      <c r="BQ202">
        <v>25</v>
      </c>
      <c r="BR202">
        <v>35</v>
      </c>
      <c r="BS202" s="41">
        <v>4.8746518105849582E-2</v>
      </c>
      <c r="BT202">
        <v>502</v>
      </c>
      <c r="BU202">
        <v>465</v>
      </c>
      <c r="BV202" s="41">
        <v>0.5191313340227508</v>
      </c>
      <c r="BW202">
        <v>105</v>
      </c>
      <c r="BX202">
        <v>105</v>
      </c>
      <c r="BY202">
        <v>158</v>
      </c>
      <c r="BZ202">
        <v>136</v>
      </c>
      <c r="CA202">
        <v>239</v>
      </c>
      <c r="CB202">
        <v>224</v>
      </c>
      <c r="CC202">
        <v>141</v>
      </c>
      <c r="CD202">
        <v>124</v>
      </c>
      <c r="CE202">
        <v>198</v>
      </c>
      <c r="CF202">
        <v>179</v>
      </c>
      <c r="CG202">
        <v>304</v>
      </c>
      <c r="CH202">
        <v>278</v>
      </c>
      <c r="CI202">
        <v>1</v>
      </c>
      <c r="CJ202">
        <v>0</v>
      </c>
      <c r="CK202">
        <v>2</v>
      </c>
      <c r="CL202">
        <v>2</v>
      </c>
      <c r="CM202">
        <v>1</v>
      </c>
      <c r="CN202">
        <v>0</v>
      </c>
      <c r="CO202">
        <v>0</v>
      </c>
      <c r="CP202">
        <v>2</v>
      </c>
      <c r="CQ202">
        <v>0</v>
      </c>
      <c r="CR202">
        <v>0</v>
      </c>
      <c r="CS202">
        <v>4</v>
      </c>
      <c r="CT202">
        <v>0</v>
      </c>
      <c r="CU202">
        <v>0</v>
      </c>
      <c r="CV202">
        <v>11</v>
      </c>
      <c r="CW202">
        <v>0</v>
      </c>
      <c r="CX202">
        <v>4</v>
      </c>
      <c r="CY202">
        <v>4</v>
      </c>
      <c r="CZ202">
        <v>33</v>
      </c>
      <c r="DA202">
        <v>10</v>
      </c>
      <c r="DB202">
        <v>0</v>
      </c>
      <c r="DC202">
        <v>25</v>
      </c>
      <c r="DD202">
        <v>16</v>
      </c>
      <c r="DE202">
        <v>7</v>
      </c>
      <c r="DF202">
        <v>1</v>
      </c>
      <c r="DG202">
        <v>60</v>
      </c>
      <c r="DH202">
        <v>9</v>
      </c>
      <c r="DI202">
        <v>13</v>
      </c>
      <c r="DJ202">
        <v>9</v>
      </c>
      <c r="DK202">
        <v>9</v>
      </c>
      <c r="DL202">
        <v>0</v>
      </c>
      <c r="DM202">
        <v>12</v>
      </c>
      <c r="DN202">
        <v>12</v>
      </c>
      <c r="DO202">
        <v>0</v>
      </c>
      <c r="DP202" s="42">
        <v>4</v>
      </c>
      <c r="DQ202" s="20">
        <v>-1.492</v>
      </c>
      <c r="DR202">
        <v>9</v>
      </c>
      <c r="DS202">
        <v>0</v>
      </c>
      <c r="DT202">
        <v>0</v>
      </c>
      <c r="DU202">
        <v>0</v>
      </c>
      <c r="DV202">
        <v>0</v>
      </c>
      <c r="DW202">
        <v>1181</v>
      </c>
      <c r="DX202">
        <v>879</v>
      </c>
      <c r="DY202">
        <v>907</v>
      </c>
      <c r="DZ202">
        <v>683</v>
      </c>
      <c r="EA202">
        <v>663</v>
      </c>
      <c r="EB202">
        <v>515</v>
      </c>
      <c r="EC202">
        <v>61.37</v>
      </c>
      <c r="ED202">
        <v>43.63</v>
      </c>
      <c r="EE202">
        <v>77</v>
      </c>
      <c r="EF202">
        <v>49</v>
      </c>
      <c r="EG202" s="41">
        <v>0.11613876319758673</v>
      </c>
      <c r="EH202" s="43">
        <v>0.90485436893203886</v>
      </c>
      <c r="EI202" s="44">
        <v>1.0209931321296255</v>
      </c>
      <c r="EJ202">
        <v>1187</v>
      </c>
      <c r="EK202">
        <v>878</v>
      </c>
      <c r="EL202">
        <v>911</v>
      </c>
      <c r="EM202">
        <v>682</v>
      </c>
      <c r="EN202">
        <v>665</v>
      </c>
      <c r="EO202">
        <v>514</v>
      </c>
      <c r="EP202">
        <v>77</v>
      </c>
      <c r="EQ202">
        <v>49</v>
      </c>
      <c r="ER202">
        <v>611</v>
      </c>
      <c r="ES202">
        <v>410</v>
      </c>
      <c r="ET202">
        <v>210</v>
      </c>
      <c r="EU202">
        <v>170</v>
      </c>
      <c r="EV202">
        <v>42</v>
      </c>
      <c r="EW202">
        <v>21</v>
      </c>
      <c r="EX202">
        <v>63</v>
      </c>
      <c r="EY202">
        <v>82</v>
      </c>
      <c r="EZ202">
        <v>3.2</v>
      </c>
      <c r="FA202">
        <v>1.6</v>
      </c>
      <c r="FB202">
        <v>4.9000000000000004</v>
      </c>
      <c r="FC202" s="20">
        <v>49.99</v>
      </c>
      <c r="FD202" s="26">
        <v>0.78109375000000003</v>
      </c>
      <c r="FE202">
        <v>5.6192000000000002</v>
      </c>
      <c r="FF202">
        <v>0.30000000000000004</v>
      </c>
      <c r="FG202">
        <v>0.12</v>
      </c>
      <c r="FH202">
        <v>0.42</v>
      </c>
      <c r="FI202">
        <v>1</v>
      </c>
      <c r="FJ202">
        <v>0</v>
      </c>
      <c r="FK202">
        <v>0</v>
      </c>
      <c r="FL202" s="42">
        <v>84</v>
      </c>
      <c r="FM202" s="20">
        <v>6.2222222222222223</v>
      </c>
      <c r="FN202" s="41">
        <v>8.7124999999999994E-2</v>
      </c>
      <c r="FO202" s="20">
        <v>42.2</v>
      </c>
      <c r="FP202" s="20">
        <v>43.701599999999999</v>
      </c>
      <c r="FQ202" s="20">
        <v>114.4391463358178</v>
      </c>
      <c r="FR202">
        <v>10</v>
      </c>
      <c r="FS202" t="s">
        <v>189</v>
      </c>
      <c r="FT202">
        <v>725</v>
      </c>
      <c r="FU202" t="s">
        <v>702</v>
      </c>
      <c r="FV202" t="s">
        <v>711</v>
      </c>
      <c r="FW202" s="45">
        <v>7500000</v>
      </c>
      <c r="FX202" s="45">
        <v>7250000</v>
      </c>
      <c r="FY202">
        <v>769</v>
      </c>
      <c r="FZ202">
        <v>174</v>
      </c>
      <c r="GA202">
        <v>396</v>
      </c>
      <c r="GB202">
        <v>570</v>
      </c>
      <c r="GC202">
        <v>106</v>
      </c>
      <c r="GD202">
        <v>284</v>
      </c>
      <c r="GE202">
        <v>1431</v>
      </c>
      <c r="GF202">
        <v>13848</v>
      </c>
      <c r="GG202">
        <v>43</v>
      </c>
      <c r="GH202">
        <v>18.8</v>
      </c>
      <c r="GI202">
        <v>61.8</v>
      </c>
      <c r="GJ202" s="42">
        <v>42.2</v>
      </c>
    </row>
    <row r="203" spans="1:192" x14ac:dyDescent="0.45">
      <c r="A203" s="40">
        <v>34955</v>
      </c>
      <c r="B203" t="s">
        <v>1752</v>
      </c>
      <c r="C203" t="s">
        <v>295</v>
      </c>
      <c r="D203" t="s">
        <v>107</v>
      </c>
      <c r="E203" t="s">
        <v>107</v>
      </c>
      <c r="F203">
        <v>74</v>
      </c>
      <c r="G203">
        <v>195</v>
      </c>
      <c r="H203">
        <v>2013</v>
      </c>
      <c r="I203">
        <v>4</v>
      </c>
      <c r="J203">
        <v>100</v>
      </c>
      <c r="K203" t="s">
        <v>92</v>
      </c>
      <c r="L203">
        <v>2015</v>
      </c>
      <c r="M203">
        <v>22</v>
      </c>
      <c r="N203">
        <v>3</v>
      </c>
      <c r="O203">
        <v>8477425</v>
      </c>
      <c r="P203" t="s">
        <v>2057</v>
      </c>
      <c r="Q203" t="s">
        <v>2058</v>
      </c>
      <c r="R203" t="s">
        <v>2059</v>
      </c>
      <c r="S203" t="s">
        <v>2060</v>
      </c>
      <c r="T203" t="s">
        <v>725</v>
      </c>
      <c r="U203" t="s">
        <v>194</v>
      </c>
      <c r="V203">
        <v>76</v>
      </c>
      <c r="W203">
        <v>19</v>
      </c>
      <c r="X203">
        <v>13</v>
      </c>
      <c r="Y203">
        <v>5</v>
      </c>
      <c r="Z203">
        <v>32</v>
      </c>
      <c r="AA203">
        <v>6</v>
      </c>
      <c r="AB203">
        <v>61</v>
      </c>
      <c r="AC203" s="26">
        <v>0.42105263157894735</v>
      </c>
      <c r="AD203" s="20">
        <v>10.819672131147541</v>
      </c>
      <c r="AE203" s="20">
        <v>13.603</v>
      </c>
      <c r="AF203">
        <v>-6</v>
      </c>
      <c r="AG203">
        <v>2</v>
      </c>
      <c r="AH203">
        <v>84</v>
      </c>
      <c r="AI203">
        <v>1275</v>
      </c>
      <c r="AJ203">
        <v>56813</v>
      </c>
      <c r="AK203" s="20">
        <v>946.88333333333003</v>
      </c>
      <c r="AL203">
        <v>946.88</v>
      </c>
      <c r="AM203">
        <v>947</v>
      </c>
      <c r="AN203" s="26">
        <v>12.458991228070175</v>
      </c>
      <c r="AO203">
        <v>21.08</v>
      </c>
      <c r="AP203" s="41">
        <v>0.71111111111111114</v>
      </c>
      <c r="AQ203">
        <v>262</v>
      </c>
      <c r="AR203">
        <v>261</v>
      </c>
      <c r="AS203">
        <v>262</v>
      </c>
      <c r="AT203">
        <v>226</v>
      </c>
      <c r="AU203">
        <v>226</v>
      </c>
      <c r="AV203">
        <v>170</v>
      </c>
      <c r="AW203">
        <v>144</v>
      </c>
      <c r="AX203">
        <v>67</v>
      </c>
      <c r="AY203">
        <v>15</v>
      </c>
      <c r="AZ203">
        <v>13</v>
      </c>
      <c r="BA203" s="42">
        <v>28</v>
      </c>
      <c r="BB203">
        <v>16.2</v>
      </c>
      <c r="BC203">
        <v>30.7941</v>
      </c>
      <c r="BD203" s="20">
        <v>117.1</v>
      </c>
      <c r="BE203" s="20">
        <v>379.1</v>
      </c>
      <c r="BF203" s="20">
        <v>24.022051368705643</v>
      </c>
      <c r="BG203">
        <v>307</v>
      </c>
      <c r="BH203">
        <v>311</v>
      </c>
      <c r="BI203">
        <v>309</v>
      </c>
      <c r="BJ203" s="41">
        <v>0.49837662337662336</v>
      </c>
      <c r="BK203">
        <v>75</v>
      </c>
      <c r="BL203">
        <v>75</v>
      </c>
      <c r="BM203">
        <v>147</v>
      </c>
      <c r="BN203" s="42">
        <v>-72</v>
      </c>
      <c r="BO203">
        <v>56</v>
      </c>
      <c r="BP203">
        <v>36</v>
      </c>
      <c r="BQ203">
        <v>24</v>
      </c>
      <c r="BR203">
        <v>22</v>
      </c>
      <c r="BS203" s="41">
        <v>3.1930333817126268E-2</v>
      </c>
      <c r="BT203">
        <v>2</v>
      </c>
      <c r="BU203">
        <v>1</v>
      </c>
      <c r="BV203" s="41">
        <v>0.66666666666666663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3</v>
      </c>
      <c r="CL203">
        <v>2</v>
      </c>
      <c r="CM203">
        <v>0</v>
      </c>
      <c r="CN203">
        <v>0</v>
      </c>
      <c r="CO203">
        <v>1</v>
      </c>
      <c r="CP203">
        <v>3</v>
      </c>
      <c r="CQ203">
        <v>0</v>
      </c>
      <c r="CR203">
        <v>1</v>
      </c>
      <c r="CS203">
        <v>6</v>
      </c>
      <c r="CT203">
        <v>3</v>
      </c>
      <c r="CU203">
        <v>0</v>
      </c>
      <c r="CV203">
        <v>6</v>
      </c>
      <c r="CW203">
        <v>0</v>
      </c>
      <c r="CX203">
        <v>2</v>
      </c>
      <c r="CY203">
        <v>5</v>
      </c>
      <c r="CZ203">
        <v>49</v>
      </c>
      <c r="DA203">
        <v>21</v>
      </c>
      <c r="DB203">
        <v>3</v>
      </c>
      <c r="DC203">
        <v>10</v>
      </c>
      <c r="DD203">
        <v>58</v>
      </c>
      <c r="DE203">
        <v>12</v>
      </c>
      <c r="DF203">
        <v>4</v>
      </c>
      <c r="DG203">
        <v>62</v>
      </c>
      <c r="DH203">
        <v>34</v>
      </c>
      <c r="DI203">
        <v>28</v>
      </c>
      <c r="DJ203">
        <v>32</v>
      </c>
      <c r="DK203">
        <v>30</v>
      </c>
      <c r="DL203">
        <v>2</v>
      </c>
      <c r="DM203">
        <v>31</v>
      </c>
      <c r="DN203">
        <v>29</v>
      </c>
      <c r="DO203">
        <v>2</v>
      </c>
      <c r="DP203" s="42">
        <v>-6</v>
      </c>
      <c r="DQ203" s="20">
        <v>-2.6509999999999998</v>
      </c>
      <c r="DR203">
        <v>31</v>
      </c>
      <c r="DS203">
        <v>2</v>
      </c>
      <c r="DT203">
        <v>0</v>
      </c>
      <c r="DU203">
        <v>1</v>
      </c>
      <c r="DV203">
        <v>0</v>
      </c>
      <c r="DW203">
        <v>957</v>
      </c>
      <c r="DX203">
        <v>882</v>
      </c>
      <c r="DY203">
        <v>749</v>
      </c>
      <c r="DZ203">
        <v>667</v>
      </c>
      <c r="EA203">
        <v>522</v>
      </c>
      <c r="EB203">
        <v>462</v>
      </c>
      <c r="EC203">
        <v>47.28</v>
      </c>
      <c r="ED203">
        <v>38.14</v>
      </c>
      <c r="EE203">
        <v>45</v>
      </c>
      <c r="EF203">
        <v>42</v>
      </c>
      <c r="EG203" s="41">
        <v>8.6206896551724144E-2</v>
      </c>
      <c r="EH203" s="43">
        <v>0.90909090909090906</v>
      </c>
      <c r="EI203" s="44">
        <v>0.99529780564263315</v>
      </c>
      <c r="EJ203">
        <v>956</v>
      </c>
      <c r="EK203">
        <v>882</v>
      </c>
      <c r="EL203">
        <v>748</v>
      </c>
      <c r="EM203">
        <v>667</v>
      </c>
      <c r="EN203">
        <v>521</v>
      </c>
      <c r="EO203">
        <v>460</v>
      </c>
      <c r="EP203">
        <v>45</v>
      </c>
      <c r="EQ203">
        <v>42</v>
      </c>
      <c r="ER203">
        <v>463</v>
      </c>
      <c r="ES203">
        <v>426</v>
      </c>
      <c r="ET203">
        <v>200</v>
      </c>
      <c r="EU203">
        <v>148</v>
      </c>
      <c r="EV203">
        <v>28</v>
      </c>
      <c r="EW203">
        <v>26</v>
      </c>
      <c r="EX203">
        <v>75</v>
      </c>
      <c r="EY203">
        <v>73</v>
      </c>
      <c r="EZ203">
        <v>2.8</v>
      </c>
      <c r="FA203">
        <v>0.9</v>
      </c>
      <c r="FB203">
        <v>3.6</v>
      </c>
      <c r="FC203" s="20">
        <v>35.71</v>
      </c>
      <c r="FD203" s="26">
        <v>0.4698684210526316</v>
      </c>
      <c r="FE203">
        <v>3.6546000000000003</v>
      </c>
      <c r="FF203">
        <v>1.23</v>
      </c>
      <c r="FG203">
        <v>-0.62</v>
      </c>
      <c r="FH203">
        <v>0.61</v>
      </c>
      <c r="FL203" s="42">
        <v>183</v>
      </c>
      <c r="FM203" s="20">
        <v>3.193548387096774</v>
      </c>
      <c r="FN203" s="41">
        <v>9.1517857100000002E-2</v>
      </c>
      <c r="FO203" s="20">
        <v>23.6</v>
      </c>
      <c r="FP203" s="20">
        <v>31.469799999999999</v>
      </c>
      <c r="FQ203" s="20">
        <v>116.53007772896248</v>
      </c>
      <c r="FR203">
        <v>3</v>
      </c>
      <c r="FS203" t="s">
        <v>189</v>
      </c>
      <c r="FT203">
        <v>34</v>
      </c>
      <c r="FV203" t="s">
        <v>751</v>
      </c>
      <c r="FW203" s="45">
        <v>925000</v>
      </c>
      <c r="FX203" s="45">
        <v>925000</v>
      </c>
      <c r="FY203">
        <v>137</v>
      </c>
      <c r="FZ203">
        <v>27</v>
      </c>
      <c r="GA203">
        <v>22</v>
      </c>
      <c r="GB203">
        <v>49</v>
      </c>
      <c r="GC203">
        <v>-27</v>
      </c>
      <c r="GD203">
        <v>170</v>
      </c>
      <c r="GE203">
        <v>277</v>
      </c>
      <c r="GF203">
        <v>1731</v>
      </c>
      <c r="GG203">
        <v>3.4</v>
      </c>
      <c r="GH203">
        <v>1.2</v>
      </c>
      <c r="GI203">
        <v>4.5</v>
      </c>
      <c r="GJ203" s="42">
        <v>23.6</v>
      </c>
    </row>
    <row r="204" spans="1:192" x14ac:dyDescent="0.45">
      <c r="A204" s="40">
        <v>34778</v>
      </c>
      <c r="B204" t="s">
        <v>933</v>
      </c>
      <c r="C204" t="s">
        <v>145</v>
      </c>
      <c r="D204" t="s">
        <v>91</v>
      </c>
      <c r="E204" t="s">
        <v>91</v>
      </c>
      <c r="F204">
        <v>76</v>
      </c>
      <c r="G204">
        <v>230</v>
      </c>
      <c r="H204">
        <v>2013</v>
      </c>
      <c r="I204">
        <v>4</v>
      </c>
      <c r="J204">
        <v>101</v>
      </c>
      <c r="K204" t="s">
        <v>92</v>
      </c>
      <c r="L204">
        <v>2015</v>
      </c>
      <c r="M204">
        <v>22</v>
      </c>
      <c r="N204">
        <v>3</v>
      </c>
      <c r="O204">
        <v>8477426</v>
      </c>
      <c r="P204" t="s">
        <v>2061</v>
      </c>
      <c r="Q204" t="s">
        <v>2062</v>
      </c>
      <c r="R204" t="s">
        <v>806</v>
      </c>
      <c r="S204" t="s">
        <v>1586</v>
      </c>
      <c r="T204" t="s">
        <v>725</v>
      </c>
      <c r="U204" t="s">
        <v>110</v>
      </c>
      <c r="V204">
        <v>11</v>
      </c>
      <c r="W204">
        <v>1</v>
      </c>
      <c r="X204">
        <v>0</v>
      </c>
      <c r="Y204">
        <v>0</v>
      </c>
      <c r="Z204">
        <v>1</v>
      </c>
      <c r="AA204">
        <v>34</v>
      </c>
      <c r="AB204">
        <v>61</v>
      </c>
      <c r="AC204" s="26">
        <v>9.0909090909090912E-2</v>
      </c>
      <c r="AD204" s="20">
        <v>-1.2000000000000002</v>
      </c>
      <c r="AE204" s="20">
        <v>0.5</v>
      </c>
      <c r="AF204">
        <v>-4</v>
      </c>
      <c r="AG204">
        <v>-0.9</v>
      </c>
      <c r="AH204">
        <v>0</v>
      </c>
      <c r="AI204">
        <v>122</v>
      </c>
      <c r="AJ204">
        <v>5212</v>
      </c>
      <c r="AK204" s="20">
        <v>86.866666666667001</v>
      </c>
      <c r="AL204">
        <v>86.87</v>
      </c>
      <c r="AM204">
        <v>87</v>
      </c>
      <c r="AN204" s="26">
        <v>7.8969696969696965</v>
      </c>
      <c r="AO204">
        <v>13.53</v>
      </c>
      <c r="AP204" s="41">
        <v>1</v>
      </c>
      <c r="AQ204">
        <v>21</v>
      </c>
      <c r="AR204">
        <v>21</v>
      </c>
      <c r="AS204">
        <v>21</v>
      </c>
      <c r="AT204">
        <v>15</v>
      </c>
      <c r="AU204">
        <v>15</v>
      </c>
      <c r="AV204">
        <v>11</v>
      </c>
      <c r="AW204">
        <v>9</v>
      </c>
      <c r="AX204">
        <v>2</v>
      </c>
      <c r="AY204">
        <v>2</v>
      </c>
      <c r="AZ204">
        <v>1</v>
      </c>
      <c r="BA204" s="42">
        <v>3</v>
      </c>
      <c r="BB204">
        <v>0.49</v>
      </c>
      <c r="BC204">
        <v>41.181800000000003</v>
      </c>
      <c r="BD204" s="20">
        <v>0</v>
      </c>
      <c r="BE204" s="20">
        <v>21</v>
      </c>
      <c r="BF204" s="20">
        <v>14.504431909750201</v>
      </c>
      <c r="BG204">
        <v>27</v>
      </c>
      <c r="BH204">
        <v>24</v>
      </c>
      <c r="BI204">
        <v>6</v>
      </c>
      <c r="BJ204" s="41">
        <v>0.81818181818181823</v>
      </c>
      <c r="BK204">
        <v>16</v>
      </c>
      <c r="BL204">
        <v>16</v>
      </c>
      <c r="BM204">
        <v>10</v>
      </c>
      <c r="BN204" s="42">
        <v>6</v>
      </c>
      <c r="BO204">
        <v>4</v>
      </c>
      <c r="BP204">
        <v>4</v>
      </c>
      <c r="BQ204">
        <v>2</v>
      </c>
      <c r="BR204">
        <v>4</v>
      </c>
      <c r="BS204" s="41">
        <v>7.407407407407407E-2</v>
      </c>
      <c r="BT204">
        <v>1</v>
      </c>
      <c r="BU204">
        <v>3</v>
      </c>
      <c r="BV204" s="41">
        <v>0.25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2</v>
      </c>
      <c r="CC204">
        <v>0</v>
      </c>
      <c r="CD204">
        <v>0</v>
      </c>
      <c r="CE204">
        <v>0</v>
      </c>
      <c r="CF204">
        <v>3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3</v>
      </c>
      <c r="DA204">
        <v>2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 s="42">
        <v>0</v>
      </c>
      <c r="DQ204" s="20">
        <v>-9.4E-2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74</v>
      </c>
      <c r="DX204">
        <v>63</v>
      </c>
      <c r="DY204">
        <v>60</v>
      </c>
      <c r="DZ204">
        <v>50</v>
      </c>
      <c r="EA204">
        <v>39</v>
      </c>
      <c r="EB204">
        <v>40</v>
      </c>
      <c r="EC204">
        <v>2.1</v>
      </c>
      <c r="ED204">
        <v>3.27</v>
      </c>
      <c r="EE204">
        <v>1</v>
      </c>
      <c r="EF204">
        <v>6</v>
      </c>
      <c r="EG204" s="41">
        <v>2.564102564102564E-2</v>
      </c>
      <c r="EH204" s="43">
        <v>0.85</v>
      </c>
      <c r="EI204" s="44">
        <v>0.87564102564102564</v>
      </c>
      <c r="EJ204">
        <v>73</v>
      </c>
      <c r="EK204">
        <v>63</v>
      </c>
      <c r="EL204">
        <v>59</v>
      </c>
      <c r="EM204">
        <v>50</v>
      </c>
      <c r="EN204">
        <v>39</v>
      </c>
      <c r="EO204">
        <v>40</v>
      </c>
      <c r="EP204">
        <v>1</v>
      </c>
      <c r="EQ204">
        <v>6</v>
      </c>
      <c r="ER204">
        <v>30</v>
      </c>
      <c r="ES204">
        <v>24</v>
      </c>
      <c r="ET204">
        <v>7</v>
      </c>
      <c r="EU204">
        <v>10</v>
      </c>
      <c r="EV204">
        <v>0</v>
      </c>
      <c r="EW204">
        <v>3</v>
      </c>
      <c r="EX204">
        <v>2</v>
      </c>
      <c r="EY204">
        <v>2</v>
      </c>
      <c r="EZ204">
        <v>0</v>
      </c>
      <c r="FA204">
        <v>-0.1</v>
      </c>
      <c r="FB204">
        <v>-0.1</v>
      </c>
      <c r="FC204" s="20">
        <v>1.9</v>
      </c>
      <c r="FD204" s="26">
        <v>0.17272727272727273</v>
      </c>
      <c r="FE204">
        <v>3.7100000000000001E-2</v>
      </c>
      <c r="FF204">
        <v>-0.02</v>
      </c>
      <c r="FG204">
        <v>0.17</v>
      </c>
      <c r="FH204">
        <v>0.15</v>
      </c>
      <c r="FL204" s="42">
        <v>20</v>
      </c>
      <c r="FM204" s="20">
        <v>0</v>
      </c>
      <c r="FN204" s="41">
        <v>3.4195162600000002E-2</v>
      </c>
      <c r="FO204" s="20">
        <v>1</v>
      </c>
      <c r="FP204" s="20">
        <v>0.98119999999999996</v>
      </c>
      <c r="FQ204" s="20">
        <v>94.624151030275129</v>
      </c>
      <c r="FV204" t="s">
        <v>751</v>
      </c>
      <c r="FW204" s="45">
        <v>650000</v>
      </c>
      <c r="FX204" s="45">
        <v>670000</v>
      </c>
      <c r="FY204">
        <v>36</v>
      </c>
      <c r="FZ204">
        <v>3</v>
      </c>
      <c r="GA204">
        <v>3</v>
      </c>
      <c r="GB204">
        <v>6</v>
      </c>
      <c r="GC204">
        <v>-9</v>
      </c>
      <c r="GD204">
        <v>6</v>
      </c>
      <c r="GE204">
        <v>43</v>
      </c>
      <c r="GF204">
        <v>396</v>
      </c>
      <c r="GG204">
        <v>-0.1</v>
      </c>
      <c r="GH204">
        <v>0</v>
      </c>
      <c r="GI204">
        <v>-0.1</v>
      </c>
      <c r="GJ204" s="42">
        <v>1</v>
      </c>
    </row>
    <row r="205" spans="1:192" x14ac:dyDescent="0.45">
      <c r="A205" s="40">
        <v>34468</v>
      </c>
      <c r="B205" t="s">
        <v>1078</v>
      </c>
      <c r="C205" t="s">
        <v>145</v>
      </c>
      <c r="D205" t="s">
        <v>91</v>
      </c>
      <c r="E205" t="s">
        <v>91</v>
      </c>
      <c r="F205">
        <v>78</v>
      </c>
      <c r="G205">
        <v>232</v>
      </c>
      <c r="H205">
        <v>2013</v>
      </c>
      <c r="I205">
        <v>4</v>
      </c>
      <c r="J205">
        <v>103</v>
      </c>
      <c r="K205" t="s">
        <v>202</v>
      </c>
      <c r="L205">
        <v>2017</v>
      </c>
      <c r="M205">
        <v>23</v>
      </c>
      <c r="N205">
        <v>1</v>
      </c>
      <c r="O205">
        <v>8477428</v>
      </c>
      <c r="P205" t="s">
        <v>2063</v>
      </c>
      <c r="Q205" t="s">
        <v>2064</v>
      </c>
      <c r="R205" t="s">
        <v>2065</v>
      </c>
      <c r="S205" t="s">
        <v>766</v>
      </c>
      <c r="T205" t="s">
        <v>710</v>
      </c>
      <c r="U205" t="s">
        <v>172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34</v>
      </c>
      <c r="AB205">
        <v>92</v>
      </c>
      <c r="AC205" s="26">
        <v>0</v>
      </c>
      <c r="AD205" s="20">
        <v>0</v>
      </c>
      <c r="AE205" s="20">
        <v>0</v>
      </c>
      <c r="AF205">
        <v>-1</v>
      </c>
      <c r="AG205">
        <v>-0.8</v>
      </c>
      <c r="AH205">
        <v>0</v>
      </c>
      <c r="AI205">
        <v>22</v>
      </c>
      <c r="AJ205">
        <v>959</v>
      </c>
      <c r="AK205" s="20">
        <v>15.983333333333</v>
      </c>
      <c r="AL205">
        <v>15.98</v>
      </c>
      <c r="AM205">
        <v>16</v>
      </c>
      <c r="AN205" s="26">
        <v>7.9916666666666663</v>
      </c>
      <c r="AO205">
        <v>13.72</v>
      </c>
      <c r="AP205" s="41">
        <v>0</v>
      </c>
      <c r="AQ205">
        <v>3</v>
      </c>
      <c r="AR205">
        <v>3</v>
      </c>
      <c r="AS205">
        <v>3</v>
      </c>
      <c r="AT205">
        <v>2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0</v>
      </c>
      <c r="BA205" s="42">
        <v>1</v>
      </c>
      <c r="BB205">
        <v>0.12</v>
      </c>
      <c r="BC205">
        <v>45</v>
      </c>
      <c r="BD205" s="20">
        <v>0</v>
      </c>
      <c r="BE205" s="20">
        <v>3</v>
      </c>
      <c r="BF205" s="20">
        <v>11.264080100125156</v>
      </c>
      <c r="BG205">
        <v>5</v>
      </c>
      <c r="BH205">
        <v>6</v>
      </c>
      <c r="BI205">
        <v>5</v>
      </c>
      <c r="BJ205" s="41">
        <v>0.5</v>
      </c>
      <c r="BK205">
        <v>2</v>
      </c>
      <c r="BL205">
        <v>2</v>
      </c>
      <c r="BM205">
        <v>1</v>
      </c>
      <c r="BN205" s="42">
        <v>1</v>
      </c>
      <c r="BO205">
        <v>1</v>
      </c>
      <c r="BP205">
        <v>0</v>
      </c>
      <c r="BQ205">
        <v>0</v>
      </c>
      <c r="BR205">
        <v>2</v>
      </c>
      <c r="BS205" s="41">
        <v>0.11764705882352941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0</v>
      </c>
      <c r="DP205" s="42">
        <v>1</v>
      </c>
      <c r="DQ205" s="20">
        <v>0.98299999999999998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10</v>
      </c>
      <c r="DX205">
        <v>21</v>
      </c>
      <c r="DY205">
        <v>9</v>
      </c>
      <c r="DZ205">
        <v>15</v>
      </c>
      <c r="EA205">
        <v>5</v>
      </c>
      <c r="EB205">
        <v>11</v>
      </c>
      <c r="EC205">
        <v>0.49</v>
      </c>
      <c r="ED205">
        <v>1.05</v>
      </c>
      <c r="EE205">
        <v>0</v>
      </c>
      <c r="EF205">
        <v>1</v>
      </c>
      <c r="EG205" s="41">
        <v>0</v>
      </c>
      <c r="EH205" s="43">
        <v>0.90909090909090906</v>
      </c>
      <c r="EI205" s="44">
        <v>0.90909090909090906</v>
      </c>
      <c r="EJ205">
        <v>10</v>
      </c>
      <c r="EK205">
        <v>21</v>
      </c>
      <c r="EL205">
        <v>9</v>
      </c>
      <c r="EM205">
        <v>15</v>
      </c>
      <c r="EN205">
        <v>5</v>
      </c>
      <c r="EO205">
        <v>11</v>
      </c>
      <c r="EP205">
        <v>0</v>
      </c>
      <c r="EQ205">
        <v>1</v>
      </c>
      <c r="ER205">
        <v>5</v>
      </c>
      <c r="ES205">
        <v>12</v>
      </c>
      <c r="ET205">
        <v>1</v>
      </c>
      <c r="EU205">
        <v>7</v>
      </c>
      <c r="EV205">
        <v>0</v>
      </c>
      <c r="EW205">
        <v>1</v>
      </c>
      <c r="EX205">
        <v>1</v>
      </c>
      <c r="EY205">
        <v>2</v>
      </c>
      <c r="EZ205">
        <v>0</v>
      </c>
      <c r="FA205">
        <v>0</v>
      </c>
      <c r="FB205">
        <v>-0.1</v>
      </c>
      <c r="FC205" s="20">
        <v>-0.38</v>
      </c>
      <c r="FD205" s="26">
        <v>-0.19</v>
      </c>
      <c r="FE205">
        <v>1E-4</v>
      </c>
      <c r="FF205">
        <v>0</v>
      </c>
      <c r="FG205">
        <v>0</v>
      </c>
      <c r="FH205">
        <v>0</v>
      </c>
      <c r="FL205" s="42">
        <v>4</v>
      </c>
      <c r="FM205" s="20">
        <v>0</v>
      </c>
      <c r="FN205" s="41">
        <v>0</v>
      </c>
      <c r="FO205" s="20">
        <v>0</v>
      </c>
      <c r="FP205" s="20">
        <v>0.1966</v>
      </c>
      <c r="FQ205" s="20">
        <v>116.39549436795994</v>
      </c>
      <c r="FV205" t="s">
        <v>751</v>
      </c>
      <c r="FW205" s="45">
        <v>650000</v>
      </c>
      <c r="FX205" s="45">
        <v>650000</v>
      </c>
      <c r="FY205">
        <v>2</v>
      </c>
      <c r="FZ205">
        <v>0</v>
      </c>
      <c r="GA205">
        <v>0</v>
      </c>
      <c r="GB205">
        <v>0</v>
      </c>
      <c r="GC205">
        <v>-1</v>
      </c>
      <c r="GD205">
        <v>0</v>
      </c>
      <c r="GE205">
        <v>1</v>
      </c>
      <c r="GF205">
        <v>16</v>
      </c>
      <c r="GG205">
        <v>0</v>
      </c>
      <c r="GH205">
        <v>0</v>
      </c>
      <c r="GI205">
        <v>-0.1</v>
      </c>
      <c r="GJ205" s="42">
        <v>0</v>
      </c>
    </row>
    <row r="206" spans="1:192" x14ac:dyDescent="0.45">
      <c r="A206" s="40">
        <v>34523</v>
      </c>
      <c r="B206" t="s">
        <v>1162</v>
      </c>
      <c r="C206" t="s">
        <v>282</v>
      </c>
      <c r="D206" t="s">
        <v>107</v>
      </c>
      <c r="E206" t="s">
        <v>107</v>
      </c>
      <c r="F206">
        <v>73</v>
      </c>
      <c r="G206">
        <v>206</v>
      </c>
      <c r="H206">
        <v>2013</v>
      </c>
      <c r="I206">
        <v>4</v>
      </c>
      <c r="J206">
        <v>104</v>
      </c>
      <c r="K206" t="s">
        <v>92</v>
      </c>
      <c r="L206">
        <v>2014</v>
      </c>
      <c r="M206">
        <v>23</v>
      </c>
      <c r="N206">
        <v>4</v>
      </c>
      <c r="O206">
        <v>8477429</v>
      </c>
      <c r="P206" t="s">
        <v>2066</v>
      </c>
      <c r="Q206" t="s">
        <v>2067</v>
      </c>
      <c r="R206" t="s">
        <v>2068</v>
      </c>
      <c r="S206" t="s">
        <v>272</v>
      </c>
      <c r="T206" t="s">
        <v>716</v>
      </c>
      <c r="U206" t="s">
        <v>285</v>
      </c>
      <c r="V206">
        <v>82</v>
      </c>
      <c r="W206">
        <v>9</v>
      </c>
      <c r="X206">
        <v>19</v>
      </c>
      <c r="Y206">
        <v>8</v>
      </c>
      <c r="Z206">
        <v>28</v>
      </c>
      <c r="AA206">
        <v>11</v>
      </c>
      <c r="AB206">
        <v>63</v>
      </c>
      <c r="AC206" s="26">
        <v>0.34146341463414637</v>
      </c>
      <c r="AD206" s="20">
        <v>10.098591549295776</v>
      </c>
      <c r="AE206" s="20">
        <v>10.114000000000001</v>
      </c>
      <c r="AF206">
        <v>17</v>
      </c>
      <c r="AG206">
        <v>6.4</v>
      </c>
      <c r="AH206">
        <v>14</v>
      </c>
      <c r="AI206">
        <v>1637</v>
      </c>
      <c r="AJ206">
        <v>67569</v>
      </c>
      <c r="AK206" s="20">
        <v>1125.9666666666999</v>
      </c>
      <c r="AL206">
        <v>1125.93</v>
      </c>
      <c r="AM206">
        <v>1126</v>
      </c>
      <c r="AN206" s="26">
        <v>13.733536585365854</v>
      </c>
      <c r="AO206">
        <v>23.06</v>
      </c>
      <c r="AP206" s="41">
        <v>0.60869565217391308</v>
      </c>
      <c r="AQ206">
        <v>186</v>
      </c>
      <c r="AR206">
        <v>186</v>
      </c>
      <c r="AS206">
        <v>186</v>
      </c>
      <c r="AT206">
        <v>135</v>
      </c>
      <c r="AU206">
        <v>135</v>
      </c>
      <c r="AV206">
        <v>96</v>
      </c>
      <c r="AW206">
        <v>103</v>
      </c>
      <c r="AX206">
        <v>53</v>
      </c>
      <c r="AY206">
        <v>7</v>
      </c>
      <c r="AZ206">
        <v>9</v>
      </c>
      <c r="BA206" s="42">
        <v>16</v>
      </c>
      <c r="BB206">
        <v>9.9499999999999993</v>
      </c>
      <c r="BC206">
        <v>27</v>
      </c>
      <c r="BD206" s="20">
        <v>124.5</v>
      </c>
      <c r="BE206" s="20">
        <v>310.5</v>
      </c>
      <c r="BF206" s="20">
        <v>16.546321707388557</v>
      </c>
      <c r="BG206">
        <v>283</v>
      </c>
      <c r="BH206">
        <v>408</v>
      </c>
      <c r="BI206">
        <v>482</v>
      </c>
      <c r="BJ206" s="41">
        <v>0.36993464052287583</v>
      </c>
      <c r="BK206">
        <v>99</v>
      </c>
      <c r="BL206">
        <v>99</v>
      </c>
      <c r="BM206">
        <v>67</v>
      </c>
      <c r="BN206" s="42">
        <v>32</v>
      </c>
      <c r="BO206">
        <v>39</v>
      </c>
      <c r="BP206">
        <v>30</v>
      </c>
      <c r="BQ206">
        <v>29</v>
      </c>
      <c r="BR206">
        <v>51</v>
      </c>
      <c r="BS206" s="41">
        <v>5.8553386911595867E-2</v>
      </c>
      <c r="BT206">
        <v>296</v>
      </c>
      <c r="BU206">
        <v>275</v>
      </c>
      <c r="BV206" s="41">
        <v>0.51838879159369522</v>
      </c>
      <c r="BW206">
        <v>119</v>
      </c>
      <c r="BX206">
        <v>112</v>
      </c>
      <c r="BY206">
        <v>103</v>
      </c>
      <c r="BZ206">
        <v>97</v>
      </c>
      <c r="CA206">
        <v>74</v>
      </c>
      <c r="CB206">
        <v>66</v>
      </c>
      <c r="CC206">
        <v>88</v>
      </c>
      <c r="CD206">
        <v>78</v>
      </c>
      <c r="CE206">
        <v>110</v>
      </c>
      <c r="CF206">
        <v>101</v>
      </c>
      <c r="CG206">
        <v>172</v>
      </c>
      <c r="CH206">
        <v>159</v>
      </c>
      <c r="CI206">
        <v>0</v>
      </c>
      <c r="CJ206">
        <v>0</v>
      </c>
      <c r="CK206">
        <v>4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2</v>
      </c>
      <c r="CT206">
        <v>0</v>
      </c>
      <c r="CU206">
        <v>0</v>
      </c>
      <c r="CV206">
        <v>6</v>
      </c>
      <c r="CW206">
        <v>0</v>
      </c>
      <c r="CX206">
        <v>2</v>
      </c>
      <c r="CY206">
        <v>3</v>
      </c>
      <c r="CZ206">
        <v>34</v>
      </c>
      <c r="DA206">
        <v>11</v>
      </c>
      <c r="DB206">
        <v>3</v>
      </c>
      <c r="DC206">
        <v>4</v>
      </c>
      <c r="DD206">
        <v>9</v>
      </c>
      <c r="DE206">
        <v>3</v>
      </c>
      <c r="DF206">
        <v>1</v>
      </c>
      <c r="DG206">
        <v>65</v>
      </c>
      <c r="DH206">
        <v>7</v>
      </c>
      <c r="DI206">
        <v>8</v>
      </c>
      <c r="DJ206">
        <v>7</v>
      </c>
      <c r="DK206">
        <v>7</v>
      </c>
      <c r="DL206">
        <v>0</v>
      </c>
      <c r="DM206">
        <v>8</v>
      </c>
      <c r="DN206">
        <v>8</v>
      </c>
      <c r="DO206">
        <v>0</v>
      </c>
      <c r="DP206" s="42">
        <v>1</v>
      </c>
      <c r="DQ206" s="20">
        <v>-1.837</v>
      </c>
      <c r="DR206">
        <v>7</v>
      </c>
      <c r="DS206">
        <v>0</v>
      </c>
      <c r="DT206">
        <v>0</v>
      </c>
      <c r="DU206">
        <v>0</v>
      </c>
      <c r="DV206">
        <v>0</v>
      </c>
      <c r="DW206">
        <v>940</v>
      </c>
      <c r="DX206">
        <v>1099</v>
      </c>
      <c r="DY206">
        <v>690</v>
      </c>
      <c r="DZ206">
        <v>820</v>
      </c>
      <c r="EA206">
        <v>500</v>
      </c>
      <c r="EB206">
        <v>577</v>
      </c>
      <c r="EC206">
        <v>39.89</v>
      </c>
      <c r="ED206">
        <v>51.58</v>
      </c>
      <c r="EE206">
        <v>46</v>
      </c>
      <c r="EF206">
        <v>44</v>
      </c>
      <c r="EG206" s="41">
        <v>9.1999999999999998E-2</v>
      </c>
      <c r="EH206" s="43">
        <v>0.9237435008665511</v>
      </c>
      <c r="EI206" s="44">
        <v>1.0157435008665512</v>
      </c>
      <c r="EJ206">
        <v>938</v>
      </c>
      <c r="EK206">
        <v>1097</v>
      </c>
      <c r="EL206">
        <v>689</v>
      </c>
      <c r="EM206">
        <v>816</v>
      </c>
      <c r="EN206">
        <v>499</v>
      </c>
      <c r="EO206">
        <v>573</v>
      </c>
      <c r="EP206">
        <v>47</v>
      </c>
      <c r="EQ206">
        <v>44</v>
      </c>
      <c r="ER206">
        <v>423</v>
      </c>
      <c r="ES206">
        <v>526</v>
      </c>
      <c r="ET206">
        <v>177</v>
      </c>
      <c r="EU206">
        <v>185</v>
      </c>
      <c r="EV206">
        <v>22</v>
      </c>
      <c r="EW206">
        <v>16</v>
      </c>
      <c r="EX206">
        <v>68</v>
      </c>
      <c r="EY206">
        <v>69</v>
      </c>
      <c r="EZ206">
        <v>0.60000000000000009</v>
      </c>
      <c r="FA206">
        <v>1.8</v>
      </c>
      <c r="FB206">
        <v>2.4</v>
      </c>
      <c r="FC206" s="20">
        <v>34.71</v>
      </c>
      <c r="FD206" s="26">
        <v>0.42329268292682926</v>
      </c>
      <c r="FE206">
        <v>1.7718</v>
      </c>
      <c r="FF206">
        <v>0.03</v>
      </c>
      <c r="FG206">
        <v>0.47</v>
      </c>
      <c r="FH206">
        <v>0.5</v>
      </c>
      <c r="FL206" s="42">
        <v>164</v>
      </c>
      <c r="FM206" s="20">
        <v>18.285714285714285</v>
      </c>
      <c r="FN206" s="41">
        <v>3.4090909100000004E-2</v>
      </c>
      <c r="FO206" s="20">
        <v>26.6</v>
      </c>
      <c r="FP206" s="20">
        <v>27.6326</v>
      </c>
      <c r="FQ206" s="20">
        <v>108.65684367589458</v>
      </c>
      <c r="FV206" t="s">
        <v>751</v>
      </c>
      <c r="FW206" s="45">
        <v>900000</v>
      </c>
      <c r="FX206" s="45">
        <v>1000000</v>
      </c>
      <c r="FY206">
        <v>224</v>
      </c>
      <c r="FZ206">
        <v>25</v>
      </c>
      <c r="GA206">
        <v>34</v>
      </c>
      <c r="GB206">
        <v>59</v>
      </c>
      <c r="GC206">
        <v>35</v>
      </c>
      <c r="GD206">
        <v>38</v>
      </c>
      <c r="GE206">
        <v>231</v>
      </c>
      <c r="GF206">
        <v>2546</v>
      </c>
      <c r="GG206">
        <v>1.9</v>
      </c>
      <c r="GH206">
        <v>3.9</v>
      </c>
      <c r="GI206">
        <v>5.9</v>
      </c>
      <c r="GJ206" s="42">
        <v>26.6</v>
      </c>
    </row>
    <row r="207" spans="1:192" x14ac:dyDescent="0.45">
      <c r="A207" s="40">
        <v>34161</v>
      </c>
      <c r="B207" t="s">
        <v>933</v>
      </c>
      <c r="C207" t="s">
        <v>145</v>
      </c>
      <c r="D207" t="s">
        <v>91</v>
      </c>
      <c r="E207" t="s">
        <v>91</v>
      </c>
      <c r="F207">
        <v>73</v>
      </c>
      <c r="G207">
        <v>194</v>
      </c>
      <c r="H207">
        <v>2011</v>
      </c>
      <c r="I207">
        <v>1</v>
      </c>
      <c r="J207">
        <v>5</v>
      </c>
      <c r="K207" t="s">
        <v>202</v>
      </c>
      <c r="L207">
        <v>2013</v>
      </c>
      <c r="M207">
        <v>24</v>
      </c>
      <c r="N207">
        <v>5</v>
      </c>
      <c r="O207">
        <v>8476458</v>
      </c>
      <c r="P207" t="s">
        <v>2083</v>
      </c>
      <c r="Q207" t="s">
        <v>2084</v>
      </c>
      <c r="R207" t="s">
        <v>2085</v>
      </c>
      <c r="S207" t="s">
        <v>390</v>
      </c>
      <c r="T207" t="s">
        <v>949</v>
      </c>
      <c r="U207" t="s">
        <v>166</v>
      </c>
      <c r="V207">
        <v>82</v>
      </c>
      <c r="W207">
        <v>13</v>
      </c>
      <c r="X207">
        <v>21</v>
      </c>
      <c r="Y207">
        <v>14</v>
      </c>
      <c r="Z207">
        <v>34</v>
      </c>
      <c r="AA207">
        <v>5</v>
      </c>
      <c r="AB207">
        <v>74</v>
      </c>
      <c r="AC207" s="26">
        <v>0.41463414634146339</v>
      </c>
      <c r="AD207" s="20">
        <v>-6.0465116279069733</v>
      </c>
      <c r="AE207" s="20">
        <v>12.811</v>
      </c>
      <c r="AF207">
        <v>-4</v>
      </c>
      <c r="AG207">
        <v>-2.5</v>
      </c>
      <c r="AH207">
        <v>33</v>
      </c>
      <c r="AI207">
        <v>1622</v>
      </c>
      <c r="AJ207">
        <v>74883</v>
      </c>
      <c r="AK207" s="20">
        <v>1248.05</v>
      </c>
      <c r="AL207">
        <v>1248.05</v>
      </c>
      <c r="AM207">
        <v>1248</v>
      </c>
      <c r="AN207" s="26">
        <v>15.220121951219511</v>
      </c>
      <c r="AO207">
        <v>25.27</v>
      </c>
      <c r="AP207" s="41">
        <v>0.69387755102040816</v>
      </c>
      <c r="AQ207">
        <v>249</v>
      </c>
      <c r="AR207">
        <v>250</v>
      </c>
      <c r="AS207">
        <v>250</v>
      </c>
      <c r="AT207">
        <v>194</v>
      </c>
      <c r="AU207">
        <v>195</v>
      </c>
      <c r="AV207">
        <v>147</v>
      </c>
      <c r="AW207">
        <v>159</v>
      </c>
      <c r="AX207">
        <v>63</v>
      </c>
      <c r="AY207">
        <v>8</v>
      </c>
      <c r="AZ207">
        <v>17</v>
      </c>
      <c r="BA207" s="42">
        <v>25</v>
      </c>
      <c r="BB207">
        <v>15.12</v>
      </c>
      <c r="BC207">
        <v>32.033999999999999</v>
      </c>
      <c r="BD207" s="20">
        <v>378.6</v>
      </c>
      <c r="BE207" s="20">
        <v>627.6</v>
      </c>
      <c r="BF207" s="20">
        <v>30.171868114258245</v>
      </c>
      <c r="BG207">
        <v>496</v>
      </c>
      <c r="BH207">
        <v>395</v>
      </c>
      <c r="BI207">
        <v>372</v>
      </c>
      <c r="BJ207" s="41">
        <v>0.5714285714285714</v>
      </c>
      <c r="BK207">
        <v>43</v>
      </c>
      <c r="BL207">
        <v>43</v>
      </c>
      <c r="BM207">
        <v>71</v>
      </c>
      <c r="BN207" s="42">
        <v>-28</v>
      </c>
      <c r="BO207">
        <v>48</v>
      </c>
      <c r="BP207">
        <v>45</v>
      </c>
      <c r="BQ207">
        <v>41</v>
      </c>
      <c r="BR207">
        <v>17</v>
      </c>
      <c r="BS207" s="41">
        <v>2.0047169811320754E-2</v>
      </c>
      <c r="BT207">
        <v>297</v>
      </c>
      <c r="BU207">
        <v>374</v>
      </c>
      <c r="BV207" s="41">
        <v>0.44262295081967212</v>
      </c>
      <c r="BW207">
        <v>91</v>
      </c>
      <c r="BX207">
        <v>116</v>
      </c>
      <c r="BY207">
        <v>87</v>
      </c>
      <c r="BZ207">
        <v>128</v>
      </c>
      <c r="CA207">
        <v>119</v>
      </c>
      <c r="CB207">
        <v>130</v>
      </c>
      <c r="CC207">
        <v>86</v>
      </c>
      <c r="CD207">
        <v>96</v>
      </c>
      <c r="CE207">
        <v>117</v>
      </c>
      <c r="CF207">
        <v>153</v>
      </c>
      <c r="CG207">
        <v>168</v>
      </c>
      <c r="CH207">
        <v>232</v>
      </c>
      <c r="CI207">
        <v>0</v>
      </c>
      <c r="CJ207">
        <v>0</v>
      </c>
      <c r="CK207">
        <v>2</v>
      </c>
      <c r="CL207">
        <v>3</v>
      </c>
      <c r="CM207">
        <v>2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2</v>
      </c>
      <c r="CT207">
        <v>3</v>
      </c>
      <c r="CU207">
        <v>0</v>
      </c>
      <c r="CV207">
        <v>6</v>
      </c>
      <c r="CW207">
        <v>2</v>
      </c>
      <c r="CX207">
        <v>4</v>
      </c>
      <c r="CY207">
        <v>3</v>
      </c>
      <c r="CZ207">
        <v>39</v>
      </c>
      <c r="DA207">
        <v>8</v>
      </c>
      <c r="DB207">
        <v>1</v>
      </c>
      <c r="DC207">
        <v>9</v>
      </c>
      <c r="DD207">
        <v>36</v>
      </c>
      <c r="DE207">
        <v>13</v>
      </c>
      <c r="DF207">
        <v>0</v>
      </c>
      <c r="DG207">
        <v>80</v>
      </c>
      <c r="DH207">
        <v>15</v>
      </c>
      <c r="DI207">
        <v>5</v>
      </c>
      <c r="DJ207">
        <v>14</v>
      </c>
      <c r="DK207">
        <v>13</v>
      </c>
      <c r="DL207">
        <v>1</v>
      </c>
      <c r="DM207">
        <v>6</v>
      </c>
      <c r="DN207">
        <v>5</v>
      </c>
      <c r="DO207">
        <v>1</v>
      </c>
      <c r="DP207" s="42">
        <v>-10</v>
      </c>
      <c r="DQ207" s="20">
        <v>-8.8070000000000004</v>
      </c>
      <c r="DR207">
        <v>14</v>
      </c>
      <c r="DS207">
        <v>1</v>
      </c>
      <c r="DT207">
        <v>0</v>
      </c>
      <c r="DU207">
        <v>0</v>
      </c>
      <c r="DV207">
        <v>0</v>
      </c>
      <c r="DW207">
        <v>1303</v>
      </c>
      <c r="DX207">
        <v>1118</v>
      </c>
      <c r="DY207">
        <v>963</v>
      </c>
      <c r="DZ207">
        <v>831</v>
      </c>
      <c r="EA207">
        <v>691</v>
      </c>
      <c r="EB207">
        <v>609</v>
      </c>
      <c r="EC207">
        <v>61.79</v>
      </c>
      <c r="ED207">
        <v>56.1</v>
      </c>
      <c r="EE207">
        <v>49</v>
      </c>
      <c r="EF207">
        <v>48</v>
      </c>
      <c r="EG207" s="41">
        <v>7.0911722141823438E-2</v>
      </c>
      <c r="EH207" s="43">
        <v>0.9211822660098522</v>
      </c>
      <c r="EI207" s="44">
        <v>0.9920939881516756</v>
      </c>
      <c r="EJ207">
        <v>1303</v>
      </c>
      <c r="EK207">
        <v>1121</v>
      </c>
      <c r="EL207">
        <v>965</v>
      </c>
      <c r="EM207">
        <v>834</v>
      </c>
      <c r="EN207">
        <v>693</v>
      </c>
      <c r="EO207">
        <v>613</v>
      </c>
      <c r="EP207">
        <v>49</v>
      </c>
      <c r="EQ207">
        <v>48</v>
      </c>
      <c r="ER207">
        <v>687</v>
      </c>
      <c r="ES207">
        <v>550</v>
      </c>
      <c r="ET207">
        <v>222</v>
      </c>
      <c r="EU207">
        <v>218</v>
      </c>
      <c r="EV207">
        <v>25</v>
      </c>
      <c r="EW207">
        <v>23</v>
      </c>
      <c r="EX207">
        <v>65</v>
      </c>
      <c r="EY207">
        <v>60</v>
      </c>
      <c r="EZ207">
        <v>1.4</v>
      </c>
      <c r="FA207">
        <v>1.2</v>
      </c>
      <c r="FB207">
        <v>2.5</v>
      </c>
      <c r="FC207" s="20">
        <v>33.880000000000003</v>
      </c>
      <c r="FD207" s="26">
        <v>0.41317073170731711</v>
      </c>
      <c r="FE207">
        <v>3.3607</v>
      </c>
      <c r="FF207">
        <v>-0.1</v>
      </c>
      <c r="FG207">
        <v>0.18</v>
      </c>
      <c r="FH207">
        <v>0.08</v>
      </c>
      <c r="FL207" s="42">
        <v>94</v>
      </c>
      <c r="FM207" s="20">
        <v>6</v>
      </c>
      <c r="FN207" s="41">
        <v>6.0185185200000005E-2</v>
      </c>
      <c r="FO207" s="20">
        <v>30.7</v>
      </c>
      <c r="FP207" s="20">
        <v>32.238599999999998</v>
      </c>
      <c r="FQ207" s="20">
        <v>116.38956772565203</v>
      </c>
      <c r="FV207" t="s">
        <v>751</v>
      </c>
      <c r="FW207" s="45">
        <v>3000000</v>
      </c>
      <c r="FX207" s="45">
        <v>2500000</v>
      </c>
      <c r="FY207">
        <v>340</v>
      </c>
      <c r="FZ207">
        <v>58</v>
      </c>
      <c r="GA207">
        <v>102</v>
      </c>
      <c r="GB207">
        <v>160</v>
      </c>
      <c r="GC207">
        <v>1</v>
      </c>
      <c r="GD207">
        <v>156</v>
      </c>
      <c r="GE207">
        <v>661</v>
      </c>
      <c r="GF207">
        <v>5177</v>
      </c>
      <c r="GG207">
        <v>9.8000000000000007</v>
      </c>
      <c r="GH207">
        <v>5.3</v>
      </c>
      <c r="GI207">
        <v>15.1</v>
      </c>
      <c r="GJ207" s="42">
        <v>30.7</v>
      </c>
    </row>
    <row r="208" spans="1:192" x14ac:dyDescent="0.45">
      <c r="A208" s="40">
        <v>34739</v>
      </c>
      <c r="B208" t="s">
        <v>2091</v>
      </c>
      <c r="D208" t="s">
        <v>817</v>
      </c>
      <c r="E208" t="s">
        <v>223</v>
      </c>
      <c r="F208">
        <v>75</v>
      </c>
      <c r="G208">
        <v>201</v>
      </c>
      <c r="H208">
        <v>2013</v>
      </c>
      <c r="I208">
        <v>1</v>
      </c>
      <c r="J208">
        <v>23</v>
      </c>
      <c r="K208" t="s">
        <v>92</v>
      </c>
      <c r="L208">
        <v>2014</v>
      </c>
      <c r="M208">
        <v>22</v>
      </c>
      <c r="N208">
        <v>4</v>
      </c>
      <c r="O208">
        <v>8477444</v>
      </c>
      <c r="P208" t="s">
        <v>2092</v>
      </c>
      <c r="Q208" t="s">
        <v>2093</v>
      </c>
      <c r="R208" t="s">
        <v>2094</v>
      </c>
      <c r="S208" t="s">
        <v>2095</v>
      </c>
      <c r="T208" t="s">
        <v>725</v>
      </c>
      <c r="U208" t="s">
        <v>253</v>
      </c>
      <c r="V208">
        <v>56</v>
      </c>
      <c r="W208">
        <v>12</v>
      </c>
      <c r="X208">
        <v>13</v>
      </c>
      <c r="Y208">
        <v>8</v>
      </c>
      <c r="Z208">
        <v>25</v>
      </c>
      <c r="AA208">
        <v>12</v>
      </c>
      <c r="AB208">
        <v>62</v>
      </c>
      <c r="AC208" s="26">
        <v>0.44642857142857145</v>
      </c>
      <c r="AD208" s="20">
        <v>-2.1428571428571423</v>
      </c>
      <c r="AE208" s="20">
        <v>9.8079999999999998</v>
      </c>
      <c r="AF208">
        <v>3</v>
      </c>
      <c r="AG208">
        <v>-1</v>
      </c>
      <c r="AH208">
        <v>27</v>
      </c>
      <c r="AI208">
        <v>931</v>
      </c>
      <c r="AJ208">
        <v>46497</v>
      </c>
      <c r="AK208" s="20">
        <v>774.95</v>
      </c>
      <c r="AL208">
        <v>774.95</v>
      </c>
      <c r="AM208">
        <v>775</v>
      </c>
      <c r="AN208" s="26">
        <v>13.838392857142859</v>
      </c>
      <c r="AO208">
        <v>23.19</v>
      </c>
      <c r="AP208" s="41">
        <v>0.69444444444444442</v>
      </c>
      <c r="AQ208">
        <v>170</v>
      </c>
      <c r="AR208">
        <v>170</v>
      </c>
      <c r="AS208">
        <v>170</v>
      </c>
      <c r="AT208">
        <v>123</v>
      </c>
      <c r="AU208">
        <v>123</v>
      </c>
      <c r="AV208">
        <v>84</v>
      </c>
      <c r="AW208">
        <v>107</v>
      </c>
      <c r="AX208">
        <v>38</v>
      </c>
      <c r="AY208">
        <v>9</v>
      </c>
      <c r="AZ208">
        <v>5</v>
      </c>
      <c r="BA208" s="42">
        <v>14</v>
      </c>
      <c r="BB208">
        <v>8.86</v>
      </c>
      <c r="BC208">
        <v>25.285699999999999</v>
      </c>
      <c r="BD208" s="20">
        <v>133.6</v>
      </c>
      <c r="BE208" s="20">
        <v>303.60000000000002</v>
      </c>
      <c r="BF208" s="20">
        <v>23.506032647267567</v>
      </c>
      <c r="BG208">
        <v>241</v>
      </c>
      <c r="BH208">
        <v>251</v>
      </c>
      <c r="BI208">
        <v>179</v>
      </c>
      <c r="BJ208" s="41">
        <v>0.57380952380952377</v>
      </c>
      <c r="BK208">
        <v>40</v>
      </c>
      <c r="BL208">
        <v>40</v>
      </c>
      <c r="BM208">
        <v>79</v>
      </c>
      <c r="BN208" s="42">
        <v>-39</v>
      </c>
      <c r="BO208">
        <v>39</v>
      </c>
      <c r="BP208">
        <v>34</v>
      </c>
      <c r="BQ208">
        <v>23</v>
      </c>
      <c r="BR208">
        <v>26</v>
      </c>
      <c r="BS208" s="41">
        <v>5.019305019305019E-2</v>
      </c>
      <c r="BT208">
        <v>18</v>
      </c>
      <c r="BU208">
        <v>15</v>
      </c>
      <c r="BV208" s="41">
        <v>0.54545454545454541</v>
      </c>
      <c r="BW208">
        <v>3</v>
      </c>
      <c r="BX208">
        <v>2</v>
      </c>
      <c r="BY208">
        <v>4</v>
      </c>
      <c r="BZ208">
        <v>2</v>
      </c>
      <c r="CA208">
        <v>11</v>
      </c>
      <c r="CB208">
        <v>11</v>
      </c>
      <c r="CC208">
        <v>10</v>
      </c>
      <c r="CD208">
        <v>3</v>
      </c>
      <c r="CE208">
        <v>5</v>
      </c>
      <c r="CF208">
        <v>6</v>
      </c>
      <c r="CG208">
        <v>10</v>
      </c>
      <c r="CH208">
        <v>10</v>
      </c>
      <c r="CI208">
        <v>0</v>
      </c>
      <c r="CJ208">
        <v>1</v>
      </c>
      <c r="CK208">
        <v>1</v>
      </c>
      <c r="CL208">
        <v>5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2</v>
      </c>
      <c r="CT208">
        <v>2</v>
      </c>
      <c r="CU208">
        <v>0</v>
      </c>
      <c r="CV208">
        <v>6</v>
      </c>
      <c r="CW208">
        <v>0</v>
      </c>
      <c r="CX208">
        <v>4</v>
      </c>
      <c r="CY208">
        <v>7</v>
      </c>
      <c r="CZ208">
        <v>28</v>
      </c>
      <c r="DA208">
        <v>4</v>
      </c>
      <c r="DB208">
        <v>1</v>
      </c>
      <c r="DC208">
        <v>2</v>
      </c>
      <c r="DD208">
        <v>17</v>
      </c>
      <c r="DE208">
        <v>9</v>
      </c>
      <c r="DF208">
        <v>0</v>
      </c>
      <c r="DG208">
        <v>51</v>
      </c>
      <c r="DH208">
        <v>8</v>
      </c>
      <c r="DI208">
        <v>8</v>
      </c>
      <c r="DJ208">
        <v>8</v>
      </c>
      <c r="DK208">
        <v>7</v>
      </c>
      <c r="DL208">
        <v>1</v>
      </c>
      <c r="DM208">
        <v>9</v>
      </c>
      <c r="DN208">
        <v>8</v>
      </c>
      <c r="DO208">
        <v>1</v>
      </c>
      <c r="DP208" s="42">
        <v>0</v>
      </c>
      <c r="DQ208" s="20">
        <v>-1.496</v>
      </c>
      <c r="DR208">
        <v>6</v>
      </c>
      <c r="DS208">
        <v>1</v>
      </c>
      <c r="DT208">
        <v>0</v>
      </c>
      <c r="DU208">
        <v>1</v>
      </c>
      <c r="DV208">
        <v>0</v>
      </c>
      <c r="DW208">
        <v>789</v>
      </c>
      <c r="DX208">
        <v>651</v>
      </c>
      <c r="DY208">
        <v>554</v>
      </c>
      <c r="DZ208">
        <v>492</v>
      </c>
      <c r="EA208">
        <v>393</v>
      </c>
      <c r="EB208">
        <v>333</v>
      </c>
      <c r="EC208">
        <v>29.85</v>
      </c>
      <c r="ED208">
        <v>30.99</v>
      </c>
      <c r="EE208">
        <v>36</v>
      </c>
      <c r="EF208">
        <v>28</v>
      </c>
      <c r="EG208" s="41">
        <v>9.1603053435114504E-2</v>
      </c>
      <c r="EH208" s="43">
        <v>0.91591591591591592</v>
      </c>
      <c r="EI208" s="44">
        <v>1.0075189693510305</v>
      </c>
      <c r="EJ208">
        <v>789</v>
      </c>
      <c r="EK208">
        <v>649</v>
      </c>
      <c r="EL208">
        <v>554</v>
      </c>
      <c r="EM208">
        <v>490</v>
      </c>
      <c r="EN208">
        <v>393</v>
      </c>
      <c r="EO208">
        <v>331</v>
      </c>
      <c r="EP208">
        <v>36</v>
      </c>
      <c r="EQ208">
        <v>28</v>
      </c>
      <c r="ER208">
        <v>392</v>
      </c>
      <c r="ES208">
        <v>326</v>
      </c>
      <c r="ET208">
        <v>112</v>
      </c>
      <c r="EU208">
        <v>134</v>
      </c>
      <c r="EV208">
        <v>16</v>
      </c>
      <c r="EW208">
        <v>19</v>
      </c>
      <c r="EX208">
        <v>53</v>
      </c>
      <c r="EY208">
        <v>44</v>
      </c>
      <c r="EZ208">
        <v>1.6</v>
      </c>
      <c r="FA208">
        <v>0.9</v>
      </c>
      <c r="FB208">
        <v>2.6</v>
      </c>
      <c r="FC208" s="20">
        <v>28.73</v>
      </c>
      <c r="FD208" s="26">
        <v>0.51303571428571426</v>
      </c>
      <c r="FE208">
        <v>2.5756000000000001</v>
      </c>
      <c r="FF208">
        <v>-0.09</v>
      </c>
      <c r="FG208">
        <v>0.13</v>
      </c>
      <c r="FH208">
        <v>0.04</v>
      </c>
      <c r="FL208" s="42">
        <v>94</v>
      </c>
      <c r="FM208" s="20">
        <v>10.5</v>
      </c>
      <c r="FN208" s="41">
        <v>7.2014051500000009E-2</v>
      </c>
      <c r="FO208" s="20">
        <v>22.3</v>
      </c>
      <c r="FP208" s="20">
        <v>24.700800000000001</v>
      </c>
      <c r="FQ208" s="20">
        <v>111.49106393960901</v>
      </c>
      <c r="FR208">
        <v>4</v>
      </c>
      <c r="FS208" t="s">
        <v>1254</v>
      </c>
      <c r="FT208">
        <v>195</v>
      </c>
      <c r="FV208" t="s">
        <v>751</v>
      </c>
      <c r="FW208" s="45">
        <v>2750000</v>
      </c>
      <c r="FX208" s="45">
        <v>3000000</v>
      </c>
      <c r="FY208">
        <v>252</v>
      </c>
      <c r="FZ208">
        <v>50</v>
      </c>
      <c r="GA208">
        <v>70</v>
      </c>
      <c r="GB208">
        <v>120</v>
      </c>
      <c r="GC208">
        <v>32</v>
      </c>
      <c r="GD208">
        <v>63</v>
      </c>
      <c r="GE208">
        <v>386</v>
      </c>
      <c r="GF208">
        <v>3338</v>
      </c>
      <c r="GG208">
        <v>9.3000000000000007</v>
      </c>
      <c r="GH208">
        <v>4.8</v>
      </c>
      <c r="GI208">
        <v>14.1</v>
      </c>
      <c r="GJ208" s="42">
        <v>22.3</v>
      </c>
    </row>
    <row r="209" spans="1:192" x14ac:dyDescent="0.45">
      <c r="A209" s="40">
        <v>34765</v>
      </c>
      <c r="B209" t="s">
        <v>2096</v>
      </c>
      <c r="C209" t="s">
        <v>282</v>
      </c>
      <c r="D209" t="s">
        <v>107</v>
      </c>
      <c r="E209" t="s">
        <v>107</v>
      </c>
      <c r="F209">
        <v>78</v>
      </c>
      <c r="G209">
        <v>230</v>
      </c>
      <c r="H209">
        <v>2013</v>
      </c>
      <c r="I209">
        <v>1</v>
      </c>
      <c r="J209">
        <v>25</v>
      </c>
      <c r="K209" t="s">
        <v>202</v>
      </c>
      <c r="L209">
        <v>2015</v>
      </c>
      <c r="M209">
        <v>22</v>
      </c>
      <c r="N209">
        <v>3</v>
      </c>
      <c r="O209">
        <v>8477446</v>
      </c>
      <c r="P209" t="s">
        <v>2097</v>
      </c>
      <c r="Q209" t="s">
        <v>2098</v>
      </c>
      <c r="R209" t="s">
        <v>2099</v>
      </c>
      <c r="S209" t="s">
        <v>301</v>
      </c>
      <c r="T209" t="s">
        <v>710</v>
      </c>
      <c r="U209" t="s">
        <v>178</v>
      </c>
      <c r="V209">
        <v>18</v>
      </c>
      <c r="W209">
        <v>0</v>
      </c>
      <c r="X209">
        <v>1</v>
      </c>
      <c r="Y209">
        <v>1</v>
      </c>
      <c r="Z209">
        <v>1</v>
      </c>
      <c r="AA209">
        <v>30</v>
      </c>
      <c r="AB209">
        <v>53</v>
      </c>
      <c r="AC209" s="26">
        <v>5.5555555555555552E-2</v>
      </c>
      <c r="AD209" s="20">
        <v>-1.4705882352941178</v>
      </c>
      <c r="AE209" s="20">
        <v>0.315</v>
      </c>
      <c r="AF209">
        <v>-1</v>
      </c>
      <c r="AG209">
        <v>-2.4</v>
      </c>
      <c r="AH209">
        <v>32</v>
      </c>
      <c r="AI209">
        <v>233</v>
      </c>
      <c r="AJ209">
        <v>9463</v>
      </c>
      <c r="AK209" s="20">
        <v>157.71666666666999</v>
      </c>
      <c r="AL209">
        <v>157.72</v>
      </c>
      <c r="AM209">
        <v>158</v>
      </c>
      <c r="AN209" s="26">
        <v>8.7620370370370377</v>
      </c>
      <c r="AO209">
        <v>14.9</v>
      </c>
      <c r="AP209" s="41">
        <v>0.2</v>
      </c>
      <c r="AQ209">
        <v>27</v>
      </c>
      <c r="AR209">
        <v>27</v>
      </c>
      <c r="AS209">
        <v>27</v>
      </c>
      <c r="AT209">
        <v>20</v>
      </c>
      <c r="AU209">
        <v>20</v>
      </c>
      <c r="AV209">
        <v>15</v>
      </c>
      <c r="AW209">
        <v>14</v>
      </c>
      <c r="AX209">
        <v>2</v>
      </c>
      <c r="AY209">
        <v>1</v>
      </c>
      <c r="AZ209">
        <v>2</v>
      </c>
      <c r="BA209" s="42">
        <v>3</v>
      </c>
      <c r="BB209">
        <v>0.78</v>
      </c>
      <c r="BC209">
        <v>29.8</v>
      </c>
      <c r="BD209" s="20">
        <v>22.4</v>
      </c>
      <c r="BE209" s="20">
        <v>49.4</v>
      </c>
      <c r="BF209" s="20">
        <v>18.792797362414404</v>
      </c>
      <c r="BG209">
        <v>39</v>
      </c>
      <c r="BH209">
        <v>51</v>
      </c>
      <c r="BI209">
        <v>52</v>
      </c>
      <c r="BJ209" s="41">
        <v>0.42857142857142855</v>
      </c>
      <c r="BK209">
        <v>61</v>
      </c>
      <c r="BL209">
        <v>61</v>
      </c>
      <c r="BM209">
        <v>29</v>
      </c>
      <c r="BN209" s="42">
        <v>32</v>
      </c>
      <c r="BO209">
        <v>5</v>
      </c>
      <c r="BP209">
        <v>5</v>
      </c>
      <c r="BQ209">
        <v>3</v>
      </c>
      <c r="BR209">
        <v>14</v>
      </c>
      <c r="BS209" s="41">
        <v>0.12389380530973451</v>
      </c>
      <c r="BT209">
        <v>60</v>
      </c>
      <c r="BU209">
        <v>63</v>
      </c>
      <c r="BV209" s="41">
        <v>0.48780487804878048</v>
      </c>
      <c r="BW209">
        <v>18</v>
      </c>
      <c r="BX209">
        <v>30</v>
      </c>
      <c r="BY209">
        <v>26</v>
      </c>
      <c r="BZ209">
        <v>17</v>
      </c>
      <c r="CA209">
        <v>16</v>
      </c>
      <c r="CB209">
        <v>16</v>
      </c>
      <c r="CC209">
        <v>16</v>
      </c>
      <c r="CD209">
        <v>17</v>
      </c>
      <c r="CE209">
        <v>28</v>
      </c>
      <c r="CF209">
        <v>28</v>
      </c>
      <c r="CG209">
        <v>31</v>
      </c>
      <c r="CH209">
        <v>34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4</v>
      </c>
      <c r="DA209">
        <v>4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10</v>
      </c>
      <c r="DH209">
        <v>13</v>
      </c>
      <c r="DI209">
        <v>4</v>
      </c>
      <c r="DJ209">
        <v>13</v>
      </c>
      <c r="DK209">
        <v>11</v>
      </c>
      <c r="DL209">
        <v>2</v>
      </c>
      <c r="DM209">
        <v>6</v>
      </c>
      <c r="DN209">
        <v>4</v>
      </c>
      <c r="DO209">
        <v>2</v>
      </c>
      <c r="DP209" s="42">
        <v>-9</v>
      </c>
      <c r="DQ209" s="20">
        <v>-6.16</v>
      </c>
      <c r="DR209">
        <v>11</v>
      </c>
      <c r="DS209">
        <v>2</v>
      </c>
      <c r="DT209">
        <v>0</v>
      </c>
      <c r="DU209">
        <v>0</v>
      </c>
      <c r="DV209">
        <v>0</v>
      </c>
      <c r="DW209">
        <v>116</v>
      </c>
      <c r="DX209">
        <v>144</v>
      </c>
      <c r="DY209">
        <v>84</v>
      </c>
      <c r="DZ209">
        <v>99</v>
      </c>
      <c r="EA209">
        <v>60</v>
      </c>
      <c r="EB209">
        <v>70</v>
      </c>
      <c r="EC209">
        <v>3.21</v>
      </c>
      <c r="ED209">
        <v>5.14</v>
      </c>
      <c r="EE209">
        <v>5</v>
      </c>
      <c r="EF209">
        <v>6</v>
      </c>
      <c r="EG209" s="41">
        <v>8.3333333333333329E-2</v>
      </c>
      <c r="EH209" s="43">
        <v>0.91428571428571426</v>
      </c>
      <c r="EI209" s="44">
        <v>0.99761904761904763</v>
      </c>
      <c r="EJ209">
        <v>113</v>
      </c>
      <c r="EK209">
        <v>143</v>
      </c>
      <c r="EL209">
        <v>80</v>
      </c>
      <c r="EM209">
        <v>98</v>
      </c>
      <c r="EN209">
        <v>57</v>
      </c>
      <c r="EO209">
        <v>68</v>
      </c>
      <c r="EP209">
        <v>5</v>
      </c>
      <c r="EQ209">
        <v>6</v>
      </c>
      <c r="ER209">
        <v>42</v>
      </c>
      <c r="ES209">
        <v>57</v>
      </c>
      <c r="ET209">
        <v>12</v>
      </c>
      <c r="EU209">
        <v>23</v>
      </c>
      <c r="EV209">
        <v>3</v>
      </c>
      <c r="EW209">
        <v>5</v>
      </c>
      <c r="EX209">
        <v>21</v>
      </c>
      <c r="EY209">
        <v>20</v>
      </c>
      <c r="EZ209">
        <v>-0.30000000000000004</v>
      </c>
      <c r="FA209">
        <v>0.2</v>
      </c>
      <c r="FB209">
        <v>-0.2</v>
      </c>
      <c r="FC209" s="20">
        <v>-0.2</v>
      </c>
      <c r="FD209" s="26">
        <v>-1.1111111111111112E-2</v>
      </c>
      <c r="FE209">
        <v>1.7500000000000002E-2</v>
      </c>
      <c r="FF209">
        <v>-0.27</v>
      </c>
      <c r="FG209">
        <v>-0.06</v>
      </c>
      <c r="FH209">
        <v>-0.33</v>
      </c>
      <c r="FL209" s="42">
        <v>109</v>
      </c>
      <c r="FM209" s="20">
        <v>5.8181818181818183</v>
      </c>
      <c r="FN209" s="41">
        <v>0</v>
      </c>
      <c r="FO209" s="20">
        <v>-2.2000000000000002</v>
      </c>
      <c r="FP209" s="20">
        <v>-0.23199999999999998</v>
      </c>
      <c r="FQ209" s="20">
        <v>98.909459802181075</v>
      </c>
      <c r="FV209" t="s">
        <v>751</v>
      </c>
      <c r="FW209" s="45">
        <v>832500</v>
      </c>
      <c r="FX209" s="45">
        <v>863333</v>
      </c>
      <c r="FY209">
        <v>69</v>
      </c>
      <c r="FZ209">
        <v>2</v>
      </c>
      <c r="GA209">
        <v>6</v>
      </c>
      <c r="GB209">
        <v>8</v>
      </c>
      <c r="GC209">
        <v>-15</v>
      </c>
      <c r="GD209">
        <v>110</v>
      </c>
      <c r="GE209">
        <v>87</v>
      </c>
      <c r="GF209">
        <v>698</v>
      </c>
      <c r="GG209">
        <v>-0.9</v>
      </c>
      <c r="GH209">
        <v>0.2</v>
      </c>
      <c r="GI209">
        <v>-0.7</v>
      </c>
      <c r="GJ209" s="42">
        <v>-2.2000000000000002</v>
      </c>
    </row>
    <row r="210" spans="1:192" x14ac:dyDescent="0.45">
      <c r="A210" s="40">
        <v>34668</v>
      </c>
      <c r="B210" t="s">
        <v>2104</v>
      </c>
      <c r="D210" t="s">
        <v>817</v>
      </c>
      <c r="E210" t="s">
        <v>169</v>
      </c>
      <c r="F210">
        <v>71</v>
      </c>
      <c r="G210">
        <v>212</v>
      </c>
      <c r="H210">
        <v>2013</v>
      </c>
      <c r="I210">
        <v>1</v>
      </c>
      <c r="J210">
        <v>27</v>
      </c>
      <c r="K210" t="s">
        <v>92</v>
      </c>
      <c r="L210">
        <v>2014</v>
      </c>
      <c r="M210">
        <v>23</v>
      </c>
      <c r="N210">
        <v>4</v>
      </c>
      <c r="O210">
        <v>8477448</v>
      </c>
      <c r="P210" t="s">
        <v>2105</v>
      </c>
      <c r="Q210" t="s">
        <v>2106</v>
      </c>
      <c r="R210" t="s">
        <v>2107</v>
      </c>
      <c r="S210" t="s">
        <v>2108</v>
      </c>
      <c r="T210" t="s">
        <v>716</v>
      </c>
      <c r="U210" t="s">
        <v>285</v>
      </c>
      <c r="V210">
        <v>23</v>
      </c>
      <c r="W210">
        <v>2</v>
      </c>
      <c r="X210">
        <v>1</v>
      </c>
      <c r="Y210">
        <v>0</v>
      </c>
      <c r="Z210">
        <v>3</v>
      </c>
      <c r="AA210">
        <v>23</v>
      </c>
      <c r="AB210">
        <v>88</v>
      </c>
      <c r="AC210" s="26">
        <v>0.13043478260869565</v>
      </c>
      <c r="AD210" s="20">
        <v>-6.0280373831775709</v>
      </c>
      <c r="AE210" s="20">
        <v>1.2949999999999999</v>
      </c>
      <c r="AF210">
        <v>-2</v>
      </c>
      <c r="AG210">
        <v>-0.4</v>
      </c>
      <c r="AH210">
        <v>6</v>
      </c>
      <c r="AI210">
        <v>260</v>
      </c>
      <c r="AJ210">
        <v>9918</v>
      </c>
      <c r="AK210" s="20">
        <v>165.3</v>
      </c>
      <c r="AL210">
        <v>165.3</v>
      </c>
      <c r="AM210">
        <v>165</v>
      </c>
      <c r="AN210" s="26">
        <v>7.1869565217391314</v>
      </c>
      <c r="AO210">
        <v>12.31</v>
      </c>
      <c r="AP210" s="41">
        <v>0.6</v>
      </c>
      <c r="AQ210">
        <v>38</v>
      </c>
      <c r="AR210">
        <v>38</v>
      </c>
      <c r="AS210">
        <v>38</v>
      </c>
      <c r="AT210">
        <v>33</v>
      </c>
      <c r="AU210">
        <v>33</v>
      </c>
      <c r="AV210">
        <v>22</v>
      </c>
      <c r="AW210">
        <v>23</v>
      </c>
      <c r="AX210">
        <v>10</v>
      </c>
      <c r="AY210">
        <v>1</v>
      </c>
      <c r="AZ210">
        <v>1</v>
      </c>
      <c r="BA210" s="42">
        <v>2</v>
      </c>
      <c r="BB210">
        <v>2.14</v>
      </c>
      <c r="BC210">
        <v>43.545499999999997</v>
      </c>
      <c r="BD210" s="20">
        <v>0</v>
      </c>
      <c r="BE210" s="20">
        <v>38</v>
      </c>
      <c r="BF210" s="20">
        <v>13.793103448275861</v>
      </c>
      <c r="BG210">
        <v>39</v>
      </c>
      <c r="BH210">
        <v>46</v>
      </c>
      <c r="BI210">
        <v>51</v>
      </c>
      <c r="BJ210" s="41">
        <v>0.43333333333333335</v>
      </c>
      <c r="BK210">
        <v>26</v>
      </c>
      <c r="BL210">
        <v>26</v>
      </c>
      <c r="BM210">
        <v>20</v>
      </c>
      <c r="BN210" s="42">
        <v>6</v>
      </c>
      <c r="BO210">
        <v>11</v>
      </c>
      <c r="BP210">
        <v>4</v>
      </c>
      <c r="BQ210">
        <v>3</v>
      </c>
      <c r="BR210">
        <v>7</v>
      </c>
      <c r="BS210" s="41">
        <v>6.0344827586206899E-2</v>
      </c>
      <c r="BT210">
        <v>1</v>
      </c>
      <c r="BU210">
        <v>1</v>
      </c>
      <c r="BV210" s="41">
        <v>0.5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8</v>
      </c>
      <c r="DA210">
        <v>3</v>
      </c>
      <c r="DB210">
        <v>1</v>
      </c>
      <c r="DC210">
        <v>2</v>
      </c>
      <c r="DD210">
        <v>2</v>
      </c>
      <c r="DE210">
        <v>2</v>
      </c>
      <c r="DF210">
        <v>0</v>
      </c>
      <c r="DG210">
        <v>12</v>
      </c>
      <c r="DH210">
        <v>3</v>
      </c>
      <c r="DI210">
        <v>2</v>
      </c>
      <c r="DJ210">
        <v>4</v>
      </c>
      <c r="DK210">
        <v>4</v>
      </c>
      <c r="DL210">
        <v>0</v>
      </c>
      <c r="DM210">
        <v>0</v>
      </c>
      <c r="DN210">
        <v>0</v>
      </c>
      <c r="DO210">
        <v>0</v>
      </c>
      <c r="DP210" s="42">
        <v>-1</v>
      </c>
      <c r="DQ210" s="20">
        <v>-4.1630000000000003</v>
      </c>
      <c r="DR210">
        <v>3</v>
      </c>
      <c r="DS210">
        <v>0</v>
      </c>
      <c r="DT210">
        <v>0</v>
      </c>
      <c r="DU210">
        <v>0</v>
      </c>
      <c r="DV210">
        <v>0</v>
      </c>
      <c r="DW210">
        <v>150</v>
      </c>
      <c r="DX210">
        <v>148</v>
      </c>
      <c r="DY210">
        <v>120</v>
      </c>
      <c r="DZ210">
        <v>109</v>
      </c>
      <c r="EA210">
        <v>82</v>
      </c>
      <c r="EB210">
        <v>81</v>
      </c>
      <c r="EC210">
        <v>5.99</v>
      </c>
      <c r="ED210">
        <v>5.81</v>
      </c>
      <c r="EE210">
        <v>5</v>
      </c>
      <c r="EF210">
        <v>7</v>
      </c>
      <c r="EG210" s="41">
        <v>6.097560975609756E-2</v>
      </c>
      <c r="EH210" s="43">
        <v>0.91358024691358031</v>
      </c>
      <c r="EI210" s="44">
        <v>0.97455585666967792</v>
      </c>
      <c r="EJ210">
        <v>152</v>
      </c>
      <c r="EK210">
        <v>147</v>
      </c>
      <c r="EL210">
        <v>121</v>
      </c>
      <c r="EM210">
        <v>108</v>
      </c>
      <c r="EN210">
        <v>83</v>
      </c>
      <c r="EO210">
        <v>80</v>
      </c>
      <c r="EP210">
        <v>5</v>
      </c>
      <c r="EQ210">
        <v>7</v>
      </c>
      <c r="ER210">
        <v>69</v>
      </c>
      <c r="ES210">
        <v>61</v>
      </c>
      <c r="ET210">
        <v>25</v>
      </c>
      <c r="EU210">
        <v>24</v>
      </c>
      <c r="EV210">
        <v>3</v>
      </c>
      <c r="EW210">
        <v>5</v>
      </c>
      <c r="EX210">
        <v>18</v>
      </c>
      <c r="EY210">
        <v>10</v>
      </c>
      <c r="EZ210">
        <v>0.1</v>
      </c>
      <c r="FA210">
        <v>0.1</v>
      </c>
      <c r="FB210">
        <v>0.1</v>
      </c>
      <c r="FC210" s="20">
        <v>3.05</v>
      </c>
      <c r="FD210" s="26">
        <v>0.1326086956521739</v>
      </c>
      <c r="FE210">
        <v>0.26019999999999999</v>
      </c>
      <c r="FF210">
        <v>0.09</v>
      </c>
      <c r="FG210">
        <v>-0.02</v>
      </c>
      <c r="FH210">
        <v>7.0000000000000007E-2</v>
      </c>
      <c r="FL210" s="42">
        <v>39</v>
      </c>
      <c r="FM210" s="20">
        <v>9.6666666666666661</v>
      </c>
      <c r="FN210" s="41">
        <v>2.6311567500000001E-2</v>
      </c>
      <c r="FO210" s="20">
        <v>2.4</v>
      </c>
      <c r="FP210" s="20">
        <v>2.1673999999999998</v>
      </c>
      <c r="FQ210" s="20">
        <v>108.16696914700543</v>
      </c>
      <c r="FV210" t="s">
        <v>751</v>
      </c>
      <c r="FW210" s="45">
        <v>850000</v>
      </c>
      <c r="FX210" s="45">
        <v>850000</v>
      </c>
      <c r="FY210">
        <v>130</v>
      </c>
      <c r="FZ210">
        <v>19</v>
      </c>
      <c r="GA210">
        <v>26</v>
      </c>
      <c r="GB210">
        <v>45</v>
      </c>
      <c r="GC210">
        <v>3</v>
      </c>
      <c r="GD210">
        <v>40</v>
      </c>
      <c r="GE210">
        <v>204</v>
      </c>
      <c r="GF210">
        <v>1452</v>
      </c>
      <c r="GG210">
        <v>3.1</v>
      </c>
      <c r="GH210">
        <v>1.6</v>
      </c>
      <c r="GI210">
        <v>4.7</v>
      </c>
      <c r="GJ210" s="42">
        <v>2.4</v>
      </c>
    </row>
    <row r="211" spans="1:192" x14ac:dyDescent="0.45">
      <c r="A211" s="40">
        <v>34760</v>
      </c>
      <c r="B211" t="s">
        <v>212</v>
      </c>
      <c r="C211" t="s">
        <v>213</v>
      </c>
      <c r="D211" t="s">
        <v>91</v>
      </c>
      <c r="E211" t="s">
        <v>91</v>
      </c>
      <c r="F211">
        <v>72</v>
      </c>
      <c r="G211">
        <v>185</v>
      </c>
      <c r="H211">
        <v>2013</v>
      </c>
      <c r="I211">
        <v>1</v>
      </c>
      <c r="J211">
        <v>28</v>
      </c>
      <c r="K211" t="s">
        <v>92</v>
      </c>
      <c r="L211">
        <v>2017</v>
      </c>
      <c r="M211">
        <v>22</v>
      </c>
      <c r="N211">
        <v>1</v>
      </c>
      <c r="O211">
        <v>8477449</v>
      </c>
      <c r="P211" t="s">
        <v>2109</v>
      </c>
      <c r="Q211" t="s">
        <v>2110</v>
      </c>
      <c r="R211" t="s">
        <v>2111</v>
      </c>
      <c r="S211" t="s">
        <v>1044</v>
      </c>
      <c r="T211" t="s">
        <v>725</v>
      </c>
      <c r="U211" t="s">
        <v>123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27</v>
      </c>
      <c r="AB211">
        <v>84</v>
      </c>
      <c r="AC211" s="26">
        <v>0</v>
      </c>
      <c r="AD211" s="20">
        <v>0</v>
      </c>
      <c r="AE211" s="20">
        <v>0</v>
      </c>
      <c r="AF211">
        <v>0</v>
      </c>
      <c r="AG211">
        <v>-0.5</v>
      </c>
      <c r="AH211">
        <v>0</v>
      </c>
      <c r="AI211">
        <v>13</v>
      </c>
      <c r="AJ211">
        <v>445</v>
      </c>
      <c r="AK211" s="20">
        <v>7.4166666666666998</v>
      </c>
      <c r="AL211">
        <v>7.42</v>
      </c>
      <c r="AM211">
        <v>7</v>
      </c>
      <c r="AN211" s="26">
        <v>7.416666666666667</v>
      </c>
      <c r="AO211">
        <v>12.37</v>
      </c>
      <c r="AP211" s="4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 s="42">
        <v>0</v>
      </c>
      <c r="BB211">
        <v>0.04</v>
      </c>
      <c r="BC211">
        <v>0</v>
      </c>
      <c r="BD211" s="20">
        <v>0</v>
      </c>
      <c r="BE211" s="20">
        <v>1</v>
      </c>
      <c r="BF211" s="20">
        <v>8.0862533692722369</v>
      </c>
      <c r="BG211">
        <v>5</v>
      </c>
      <c r="BH211">
        <v>1</v>
      </c>
      <c r="BI211">
        <v>2</v>
      </c>
      <c r="BJ211" s="41">
        <v>0.7142857142857143</v>
      </c>
      <c r="BK211">
        <v>1</v>
      </c>
      <c r="BL211">
        <v>1</v>
      </c>
      <c r="BM211">
        <v>3</v>
      </c>
      <c r="BN211" s="42">
        <v>-2</v>
      </c>
      <c r="BO211">
        <v>1</v>
      </c>
      <c r="BP211">
        <v>0</v>
      </c>
      <c r="BQ211">
        <v>1</v>
      </c>
      <c r="BR211">
        <v>0</v>
      </c>
      <c r="BS211" s="41">
        <v>0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 s="42">
        <v>0</v>
      </c>
      <c r="DQ211" s="20">
        <v>-8.0000000000000002E-3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7</v>
      </c>
      <c r="DX211">
        <v>5</v>
      </c>
      <c r="DY211">
        <v>7</v>
      </c>
      <c r="DZ211">
        <v>5</v>
      </c>
      <c r="EA211">
        <v>4</v>
      </c>
      <c r="EB211">
        <v>3</v>
      </c>
      <c r="EC211">
        <v>0.13</v>
      </c>
      <c r="ED211">
        <v>0.41</v>
      </c>
      <c r="EE211">
        <v>0</v>
      </c>
      <c r="EF211">
        <v>0</v>
      </c>
      <c r="EG211" s="41">
        <v>0</v>
      </c>
      <c r="EH211" s="43">
        <v>1</v>
      </c>
      <c r="EI211" s="44">
        <v>1</v>
      </c>
      <c r="EJ211">
        <v>7</v>
      </c>
      <c r="EK211">
        <v>5</v>
      </c>
      <c r="EL211">
        <v>7</v>
      </c>
      <c r="EM211">
        <v>5</v>
      </c>
      <c r="EN211">
        <v>4</v>
      </c>
      <c r="EO211">
        <v>3</v>
      </c>
      <c r="EP211">
        <v>0</v>
      </c>
      <c r="EQ211">
        <v>0</v>
      </c>
      <c r="ER211">
        <v>1</v>
      </c>
      <c r="ES211">
        <v>4</v>
      </c>
      <c r="ET211">
        <v>1</v>
      </c>
      <c r="EU211">
        <v>2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 s="20">
        <v>0.1</v>
      </c>
      <c r="FD211" s="26">
        <v>0.1</v>
      </c>
      <c r="FE211">
        <v>2.0000000000000001E-4</v>
      </c>
      <c r="FF211">
        <v>0</v>
      </c>
      <c r="FG211">
        <v>0</v>
      </c>
      <c r="FH211">
        <v>0</v>
      </c>
      <c r="FL211" s="42">
        <v>1</v>
      </c>
      <c r="FM211" s="20">
        <v>0</v>
      </c>
      <c r="FN211" s="41">
        <v>0</v>
      </c>
      <c r="FO211" s="20">
        <v>0</v>
      </c>
      <c r="FP211" s="20">
        <v>-1.6000000000000001E-3</v>
      </c>
      <c r="FQ211" s="20">
        <v>97.03504043126685</v>
      </c>
      <c r="FV211" t="s">
        <v>751</v>
      </c>
      <c r="FW211" s="45">
        <v>832500</v>
      </c>
      <c r="FX211" s="45">
        <v>863333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7</v>
      </c>
      <c r="GG211">
        <v>0</v>
      </c>
      <c r="GH211">
        <v>0</v>
      </c>
      <c r="GI211">
        <v>0</v>
      </c>
      <c r="GJ211" s="42">
        <v>0</v>
      </c>
    </row>
    <row r="212" spans="1:192" x14ac:dyDescent="0.45">
      <c r="A212" s="40">
        <v>34884</v>
      </c>
      <c r="B212" t="s">
        <v>2112</v>
      </c>
      <c r="C212" t="s">
        <v>145</v>
      </c>
      <c r="D212" t="s">
        <v>91</v>
      </c>
      <c r="E212" t="s">
        <v>91</v>
      </c>
      <c r="F212">
        <v>74</v>
      </c>
      <c r="G212">
        <v>205</v>
      </c>
      <c r="H212">
        <v>2013</v>
      </c>
      <c r="I212">
        <v>1</v>
      </c>
      <c r="J212">
        <v>29</v>
      </c>
      <c r="K212" t="s">
        <v>92</v>
      </c>
      <c r="L212">
        <v>2015</v>
      </c>
      <c r="M212">
        <v>22</v>
      </c>
      <c r="N212">
        <v>3</v>
      </c>
      <c r="O212">
        <v>8477450</v>
      </c>
      <c r="P212" t="s">
        <v>2113</v>
      </c>
      <c r="Q212" t="s">
        <v>2114</v>
      </c>
      <c r="R212" t="s">
        <v>2115</v>
      </c>
      <c r="S212" t="s">
        <v>321</v>
      </c>
      <c r="T212" t="s">
        <v>716</v>
      </c>
      <c r="U212" t="s">
        <v>351</v>
      </c>
      <c r="V212">
        <v>27</v>
      </c>
      <c r="W212">
        <v>0</v>
      </c>
      <c r="X212">
        <v>2</v>
      </c>
      <c r="Y212">
        <v>1</v>
      </c>
      <c r="Z212">
        <v>2</v>
      </c>
      <c r="AA212">
        <v>23</v>
      </c>
      <c r="AB212">
        <v>77</v>
      </c>
      <c r="AC212" s="26">
        <v>7.407407407407407E-2</v>
      </c>
      <c r="AD212" s="20">
        <v>-5.3636363636363633</v>
      </c>
      <c r="AE212" s="20">
        <v>0.61299999999999999</v>
      </c>
      <c r="AF212">
        <v>-2</v>
      </c>
      <c r="AG212">
        <v>-1.2</v>
      </c>
      <c r="AH212">
        <v>17</v>
      </c>
      <c r="AI212">
        <v>354</v>
      </c>
      <c r="AJ212">
        <v>13825</v>
      </c>
      <c r="AK212" s="20">
        <v>230.41666666667001</v>
      </c>
      <c r="AL212">
        <v>230.42</v>
      </c>
      <c r="AM212">
        <v>230</v>
      </c>
      <c r="AN212" s="26">
        <v>8.533950617283951</v>
      </c>
      <c r="AO212">
        <v>14.64</v>
      </c>
      <c r="AP212" s="41">
        <v>0.5</v>
      </c>
      <c r="AQ212">
        <v>34</v>
      </c>
      <c r="AR212">
        <v>34</v>
      </c>
      <c r="AS212">
        <v>34</v>
      </c>
      <c r="AT212">
        <v>22</v>
      </c>
      <c r="AU212">
        <v>22</v>
      </c>
      <c r="AV212">
        <v>16</v>
      </c>
      <c r="AW212">
        <v>20</v>
      </c>
      <c r="AX212">
        <v>10</v>
      </c>
      <c r="AY212">
        <v>1</v>
      </c>
      <c r="AZ212">
        <v>0</v>
      </c>
      <c r="BA212" s="42">
        <v>1</v>
      </c>
      <c r="BB212">
        <v>1.07</v>
      </c>
      <c r="BC212">
        <v>31.9375</v>
      </c>
      <c r="BD212" s="20">
        <v>42</v>
      </c>
      <c r="BE212" s="20">
        <v>76</v>
      </c>
      <c r="BF212" s="20">
        <v>19.789948789167607</v>
      </c>
      <c r="BG212">
        <v>59</v>
      </c>
      <c r="BH212">
        <v>79</v>
      </c>
      <c r="BI212">
        <v>49</v>
      </c>
      <c r="BJ212" s="41">
        <v>0.54629629629629628</v>
      </c>
      <c r="BK212">
        <v>45</v>
      </c>
      <c r="BL212">
        <v>45</v>
      </c>
      <c r="BM212">
        <v>30</v>
      </c>
      <c r="BN212" s="42">
        <v>15</v>
      </c>
      <c r="BO212">
        <v>6</v>
      </c>
      <c r="BP212">
        <v>5</v>
      </c>
      <c r="BQ212">
        <v>5</v>
      </c>
      <c r="BR212">
        <v>5</v>
      </c>
      <c r="BS212" s="41">
        <v>3.6496350364963501E-2</v>
      </c>
      <c r="BT212">
        <v>69</v>
      </c>
      <c r="BU212">
        <v>73</v>
      </c>
      <c r="BV212" s="41">
        <v>0.4859154929577465</v>
      </c>
      <c r="BW212">
        <v>19</v>
      </c>
      <c r="BX212">
        <v>15</v>
      </c>
      <c r="BY212">
        <v>24</v>
      </c>
      <c r="BZ212">
        <v>38</v>
      </c>
      <c r="CA212">
        <v>26</v>
      </c>
      <c r="CB212">
        <v>20</v>
      </c>
      <c r="CC212">
        <v>17</v>
      </c>
      <c r="CD212">
        <v>24</v>
      </c>
      <c r="CE212">
        <v>26</v>
      </c>
      <c r="CF212">
        <v>25</v>
      </c>
      <c r="CG212">
        <v>40</v>
      </c>
      <c r="CH212">
        <v>40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</v>
      </c>
      <c r="DA212">
        <v>2</v>
      </c>
      <c r="DB212">
        <v>0</v>
      </c>
      <c r="DC212">
        <v>0</v>
      </c>
      <c r="DD212">
        <v>1</v>
      </c>
      <c r="DE212">
        <v>1</v>
      </c>
      <c r="DF212">
        <v>3</v>
      </c>
      <c r="DG212">
        <v>9</v>
      </c>
      <c r="DH212">
        <v>7</v>
      </c>
      <c r="DI212">
        <v>7</v>
      </c>
      <c r="DJ212">
        <v>7</v>
      </c>
      <c r="DK212">
        <v>6</v>
      </c>
      <c r="DL212">
        <v>1</v>
      </c>
      <c r="DM212">
        <v>7</v>
      </c>
      <c r="DN212">
        <v>6</v>
      </c>
      <c r="DO212">
        <v>1</v>
      </c>
      <c r="DP212" s="42">
        <v>0</v>
      </c>
      <c r="DQ212" s="20">
        <v>-0.24199999999999999</v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170</v>
      </c>
      <c r="DX212">
        <v>175</v>
      </c>
      <c r="DY212">
        <v>118</v>
      </c>
      <c r="DZ212">
        <v>132</v>
      </c>
      <c r="EA212">
        <v>90</v>
      </c>
      <c r="EB212">
        <v>97</v>
      </c>
      <c r="EC212">
        <v>6.18</v>
      </c>
      <c r="ED212">
        <v>7.15</v>
      </c>
      <c r="EE212">
        <v>4</v>
      </c>
      <c r="EF212">
        <v>6</v>
      </c>
      <c r="EG212" s="41">
        <v>4.4444444444444446E-2</v>
      </c>
      <c r="EH212" s="43">
        <v>0.93814432989690721</v>
      </c>
      <c r="EI212" s="44">
        <v>0.98258877434135161</v>
      </c>
      <c r="EJ212">
        <v>170</v>
      </c>
      <c r="EK212">
        <v>173</v>
      </c>
      <c r="EL212">
        <v>118</v>
      </c>
      <c r="EM212">
        <v>130</v>
      </c>
      <c r="EN212">
        <v>90</v>
      </c>
      <c r="EO212">
        <v>95</v>
      </c>
      <c r="EP212">
        <v>4</v>
      </c>
      <c r="EQ212">
        <v>6</v>
      </c>
      <c r="ER212">
        <v>90</v>
      </c>
      <c r="ES212">
        <v>84</v>
      </c>
      <c r="ET212">
        <v>35</v>
      </c>
      <c r="EU212">
        <v>37</v>
      </c>
      <c r="EV212">
        <v>0</v>
      </c>
      <c r="EW212">
        <v>1</v>
      </c>
      <c r="EX212">
        <v>23</v>
      </c>
      <c r="EY212">
        <v>23</v>
      </c>
      <c r="EZ212">
        <v>-0.4</v>
      </c>
      <c r="FA212">
        <v>0.2</v>
      </c>
      <c r="FB212">
        <v>-0.2</v>
      </c>
      <c r="FC212" s="20">
        <v>2.11</v>
      </c>
      <c r="FD212" s="26">
        <v>7.8148148148148147E-2</v>
      </c>
      <c r="FE212">
        <v>8.8000000000000005E-3</v>
      </c>
      <c r="FF212">
        <v>-0.2</v>
      </c>
      <c r="FG212">
        <v>-0.11</v>
      </c>
      <c r="FH212">
        <v>-0.31</v>
      </c>
      <c r="FL212" s="42">
        <v>68</v>
      </c>
      <c r="FM212" s="20">
        <v>8.3333333333333339</v>
      </c>
      <c r="FN212" s="41">
        <v>0</v>
      </c>
      <c r="FO212" s="20">
        <v>0.30000000000000004</v>
      </c>
      <c r="FP212" s="20">
        <v>1.9516</v>
      </c>
      <c r="FQ212" s="20">
        <v>89.835951740300331</v>
      </c>
      <c r="FV212" t="s">
        <v>751</v>
      </c>
      <c r="FW212" s="45">
        <v>832500</v>
      </c>
      <c r="FX212" s="45">
        <v>894167</v>
      </c>
      <c r="FY212">
        <v>38</v>
      </c>
      <c r="FZ212">
        <v>3</v>
      </c>
      <c r="GA212">
        <v>2</v>
      </c>
      <c r="GB212">
        <v>5</v>
      </c>
      <c r="GC212">
        <v>-4</v>
      </c>
      <c r="GD212">
        <v>17</v>
      </c>
      <c r="GE212">
        <v>27</v>
      </c>
      <c r="GF212">
        <v>360</v>
      </c>
      <c r="GG212">
        <v>-0.1</v>
      </c>
      <c r="GH212">
        <v>0.30000000000000004</v>
      </c>
      <c r="GI212">
        <v>0.1</v>
      </c>
      <c r="GJ212" s="42">
        <v>0.30000000000000004</v>
      </c>
    </row>
    <row r="213" spans="1:192" x14ac:dyDescent="0.45">
      <c r="A213" s="40">
        <v>34597</v>
      </c>
      <c r="B213" t="s">
        <v>2116</v>
      </c>
      <c r="C213" t="s">
        <v>2117</v>
      </c>
      <c r="D213" t="s">
        <v>107</v>
      </c>
      <c r="E213" t="s">
        <v>107</v>
      </c>
      <c r="F213">
        <v>72</v>
      </c>
      <c r="G213">
        <v>181</v>
      </c>
      <c r="H213">
        <v>2013</v>
      </c>
      <c r="I213">
        <v>1</v>
      </c>
      <c r="J213">
        <v>30</v>
      </c>
      <c r="K213" t="s">
        <v>202</v>
      </c>
      <c r="L213">
        <v>2014</v>
      </c>
      <c r="M213">
        <v>23</v>
      </c>
      <c r="N213">
        <v>4</v>
      </c>
      <c r="O213">
        <v>8477451</v>
      </c>
      <c r="P213" t="s">
        <v>2118</v>
      </c>
      <c r="Q213" t="s">
        <v>2119</v>
      </c>
      <c r="R213" t="s">
        <v>2120</v>
      </c>
      <c r="S213" t="s">
        <v>390</v>
      </c>
      <c r="T213" t="s">
        <v>2121</v>
      </c>
      <c r="U213" t="s">
        <v>2122</v>
      </c>
      <c r="V213">
        <v>78</v>
      </c>
      <c r="W213">
        <v>11</v>
      </c>
      <c r="X213">
        <v>20</v>
      </c>
      <c r="Y213">
        <v>13</v>
      </c>
      <c r="Z213">
        <v>31</v>
      </c>
      <c r="AA213">
        <v>0</v>
      </c>
      <c r="AB213">
        <v>0</v>
      </c>
      <c r="AC213" s="26">
        <v>0.39743589743589741</v>
      </c>
      <c r="AD213" s="20">
        <v>1.2857142857142847</v>
      </c>
      <c r="AE213" s="20">
        <v>11.465999999999999</v>
      </c>
      <c r="AF213">
        <v>1</v>
      </c>
      <c r="AG213">
        <v>-1.8</v>
      </c>
      <c r="AH213">
        <v>72</v>
      </c>
      <c r="AI213">
        <v>1370</v>
      </c>
      <c r="AJ213">
        <v>61131</v>
      </c>
      <c r="AK213" s="20">
        <v>1018.85</v>
      </c>
      <c r="AL213">
        <v>1018.85</v>
      </c>
      <c r="AM213">
        <v>1019</v>
      </c>
      <c r="AN213" s="26">
        <v>13.062179487179488</v>
      </c>
      <c r="AO213">
        <v>22.02</v>
      </c>
      <c r="AP213" s="41">
        <v>0.70454545454545459</v>
      </c>
      <c r="AQ213">
        <v>248</v>
      </c>
      <c r="AR213">
        <v>248</v>
      </c>
      <c r="AS213">
        <v>248</v>
      </c>
      <c r="AT213">
        <v>184</v>
      </c>
      <c r="AU213">
        <v>184</v>
      </c>
      <c r="AV213">
        <v>129</v>
      </c>
      <c r="AW213">
        <v>150</v>
      </c>
      <c r="AX213">
        <v>66</v>
      </c>
      <c r="AY213">
        <v>7</v>
      </c>
      <c r="AZ213">
        <v>12</v>
      </c>
      <c r="BA213" s="42">
        <v>19</v>
      </c>
      <c r="BB213">
        <v>13.46</v>
      </c>
      <c r="BC213">
        <v>28.689900000000002</v>
      </c>
      <c r="BD213" s="20">
        <v>295.5</v>
      </c>
      <c r="BE213" s="20">
        <v>543.5</v>
      </c>
      <c r="BF213" s="20">
        <v>32.006674191490404</v>
      </c>
      <c r="BG213">
        <v>354</v>
      </c>
      <c r="BH213">
        <v>321</v>
      </c>
      <c r="BI213">
        <v>261</v>
      </c>
      <c r="BJ213" s="41">
        <v>0.57560975609756093</v>
      </c>
      <c r="BK213">
        <v>113</v>
      </c>
      <c r="BL213">
        <v>113</v>
      </c>
      <c r="BM213">
        <v>113</v>
      </c>
      <c r="BN213" s="42">
        <v>0</v>
      </c>
      <c r="BO213">
        <v>55</v>
      </c>
      <c r="BP213">
        <v>20</v>
      </c>
      <c r="BQ213">
        <v>26</v>
      </c>
      <c r="BR213">
        <v>38</v>
      </c>
      <c r="BS213" s="41">
        <v>5.1351351351351354E-2</v>
      </c>
      <c r="BT213">
        <v>93</v>
      </c>
      <c r="BU213">
        <v>110</v>
      </c>
      <c r="BV213" s="41">
        <v>0.45812807881773399</v>
      </c>
      <c r="BW213">
        <v>23</v>
      </c>
      <c r="BX213">
        <v>14</v>
      </c>
      <c r="BY213">
        <v>33</v>
      </c>
      <c r="BZ213">
        <v>36</v>
      </c>
      <c r="CA213">
        <v>37</v>
      </c>
      <c r="CB213">
        <v>60</v>
      </c>
      <c r="CC213">
        <v>25</v>
      </c>
      <c r="CD213">
        <v>32</v>
      </c>
      <c r="CE213">
        <v>33</v>
      </c>
      <c r="CF213">
        <v>39</v>
      </c>
      <c r="CG213">
        <v>50</v>
      </c>
      <c r="CH213">
        <v>66</v>
      </c>
      <c r="CI213">
        <v>0</v>
      </c>
      <c r="CJ213">
        <v>0</v>
      </c>
      <c r="CK213">
        <v>2</v>
      </c>
      <c r="CL213">
        <v>2</v>
      </c>
      <c r="CM213">
        <v>0</v>
      </c>
      <c r="CN213">
        <v>0</v>
      </c>
      <c r="CO213">
        <v>0</v>
      </c>
      <c r="CP213">
        <v>2</v>
      </c>
      <c r="CQ213">
        <v>2</v>
      </c>
      <c r="CR213">
        <v>0</v>
      </c>
      <c r="CS213">
        <v>0</v>
      </c>
      <c r="CT213">
        <v>0</v>
      </c>
      <c r="CU213">
        <v>0</v>
      </c>
      <c r="CV213">
        <v>7</v>
      </c>
      <c r="CW213">
        <v>0</v>
      </c>
      <c r="CX213">
        <v>1</v>
      </c>
      <c r="CY213">
        <v>8</v>
      </c>
      <c r="CZ213">
        <v>46</v>
      </c>
      <c r="DA213">
        <v>16</v>
      </c>
      <c r="DB213">
        <v>4</v>
      </c>
      <c r="DC213">
        <v>13</v>
      </c>
      <c r="DD213">
        <v>11</v>
      </c>
      <c r="DE213">
        <v>8</v>
      </c>
      <c r="DF213">
        <v>1</v>
      </c>
      <c r="DG213">
        <v>76</v>
      </c>
      <c r="DH213">
        <v>28</v>
      </c>
      <c r="DI213">
        <v>32</v>
      </c>
      <c r="DJ213">
        <v>27</v>
      </c>
      <c r="DK213">
        <v>25</v>
      </c>
      <c r="DL213">
        <v>2</v>
      </c>
      <c r="DM213">
        <v>32</v>
      </c>
      <c r="DN213">
        <v>30</v>
      </c>
      <c r="DO213">
        <v>2</v>
      </c>
      <c r="DP213" s="42">
        <v>4</v>
      </c>
      <c r="DQ213" s="20">
        <v>3.08</v>
      </c>
      <c r="DR213">
        <v>25</v>
      </c>
      <c r="DS213">
        <v>2</v>
      </c>
      <c r="DT213">
        <v>0</v>
      </c>
      <c r="DU213">
        <v>1</v>
      </c>
      <c r="DV213">
        <v>0</v>
      </c>
      <c r="DW213">
        <v>1104</v>
      </c>
      <c r="DX213">
        <v>941</v>
      </c>
      <c r="DY213">
        <v>777</v>
      </c>
      <c r="DZ213">
        <v>702</v>
      </c>
      <c r="EA213">
        <v>574</v>
      </c>
      <c r="EB213">
        <v>494</v>
      </c>
      <c r="EC213">
        <v>43.47</v>
      </c>
      <c r="ED213">
        <v>44.89</v>
      </c>
      <c r="EE213">
        <v>44</v>
      </c>
      <c r="EF213">
        <v>38</v>
      </c>
      <c r="EG213" s="41">
        <v>7.6655052264808357E-2</v>
      </c>
      <c r="EH213" s="43">
        <v>0.92307692307692313</v>
      </c>
      <c r="EI213" s="44">
        <v>0.99973197534173153</v>
      </c>
      <c r="EJ213">
        <v>1102</v>
      </c>
      <c r="EK213">
        <v>945</v>
      </c>
      <c r="EL213">
        <v>776</v>
      </c>
      <c r="EM213">
        <v>703</v>
      </c>
      <c r="EN213">
        <v>574</v>
      </c>
      <c r="EO213">
        <v>495</v>
      </c>
      <c r="EP213">
        <v>44</v>
      </c>
      <c r="EQ213">
        <v>39</v>
      </c>
      <c r="ER213">
        <v>543</v>
      </c>
      <c r="ES213">
        <v>468</v>
      </c>
      <c r="ET213">
        <v>169</v>
      </c>
      <c r="EU213">
        <v>193</v>
      </c>
      <c r="EV213">
        <v>18</v>
      </c>
      <c r="EW213">
        <v>16</v>
      </c>
      <c r="EX213">
        <v>83</v>
      </c>
      <c r="EY213">
        <v>109</v>
      </c>
      <c r="EZ213">
        <v>1.5</v>
      </c>
      <c r="FA213">
        <v>1.1000000000000001</v>
      </c>
      <c r="FB213">
        <v>2.7</v>
      </c>
      <c r="FC213" s="20">
        <v>39.409999999999997</v>
      </c>
      <c r="FD213" s="26">
        <v>0.50525641025641022</v>
      </c>
      <c r="FE213">
        <v>2.516</v>
      </c>
      <c r="FF213">
        <v>0.74</v>
      </c>
      <c r="FG213">
        <v>-0.45</v>
      </c>
      <c r="FH213">
        <v>0.28999999999999998</v>
      </c>
      <c r="FL213" s="42">
        <v>225</v>
      </c>
      <c r="FM213" s="20">
        <v>5.56</v>
      </c>
      <c r="FN213" s="41">
        <v>9.7716807900000008E-2</v>
      </c>
      <c r="FO213" s="20">
        <v>23.8</v>
      </c>
      <c r="FP213" s="20">
        <v>31.616</v>
      </c>
      <c r="FQ213" s="20">
        <v>120.42989645188202</v>
      </c>
      <c r="FR213">
        <v>1</v>
      </c>
      <c r="FS213" t="s">
        <v>189</v>
      </c>
      <c r="FT213">
        <v>11</v>
      </c>
      <c r="FV213" t="s">
        <v>751</v>
      </c>
      <c r="FW213" s="45">
        <v>832500</v>
      </c>
      <c r="FX213" s="45">
        <v>863333</v>
      </c>
      <c r="FY213">
        <v>162</v>
      </c>
      <c r="FZ213">
        <v>30</v>
      </c>
      <c r="GA213">
        <v>33</v>
      </c>
      <c r="GB213">
        <v>63</v>
      </c>
      <c r="GC213">
        <v>12</v>
      </c>
      <c r="GD213">
        <v>144</v>
      </c>
      <c r="GE213">
        <v>310</v>
      </c>
      <c r="GF213">
        <v>2058</v>
      </c>
      <c r="GG213">
        <v>4.2</v>
      </c>
      <c r="GH213">
        <v>2.6</v>
      </c>
      <c r="GI213">
        <v>6.8</v>
      </c>
      <c r="GJ213" s="42">
        <v>23.8</v>
      </c>
    </row>
    <row r="214" spans="1:192" x14ac:dyDescent="0.45">
      <c r="A214" s="40">
        <v>34809</v>
      </c>
      <c r="B214" t="s">
        <v>2132</v>
      </c>
      <c r="C214" t="s">
        <v>442</v>
      </c>
      <c r="D214" t="s">
        <v>107</v>
      </c>
      <c r="E214" t="s">
        <v>107</v>
      </c>
      <c r="F214">
        <v>73</v>
      </c>
      <c r="G214">
        <v>214</v>
      </c>
      <c r="H214">
        <v>2013</v>
      </c>
      <c r="I214">
        <v>2</v>
      </c>
      <c r="J214">
        <v>33</v>
      </c>
      <c r="K214" t="s">
        <v>92</v>
      </c>
      <c r="L214">
        <v>2016</v>
      </c>
      <c r="M214">
        <v>22</v>
      </c>
      <c r="N214">
        <v>2</v>
      </c>
      <c r="O214">
        <v>8477454</v>
      </c>
      <c r="P214" t="s">
        <v>2133</v>
      </c>
      <c r="Q214" t="s">
        <v>2134</v>
      </c>
      <c r="R214" t="s">
        <v>2135</v>
      </c>
      <c r="S214" t="s">
        <v>739</v>
      </c>
      <c r="T214" t="s">
        <v>725</v>
      </c>
      <c r="U214" t="s">
        <v>153</v>
      </c>
      <c r="V214">
        <v>23</v>
      </c>
      <c r="W214">
        <v>3</v>
      </c>
      <c r="X214">
        <v>1</v>
      </c>
      <c r="Y214">
        <v>0</v>
      </c>
      <c r="Z214">
        <v>4</v>
      </c>
      <c r="AA214">
        <v>24</v>
      </c>
      <c r="AB214">
        <v>96</v>
      </c>
      <c r="AC214" s="26">
        <v>0.17391304347826086</v>
      </c>
      <c r="AD214" s="20">
        <v>1.3461538461538463</v>
      </c>
      <c r="AE214" s="20">
        <v>1.7930000000000001</v>
      </c>
      <c r="AF214">
        <v>-1</v>
      </c>
      <c r="AG214">
        <v>1.4</v>
      </c>
      <c r="AH214">
        <v>11</v>
      </c>
      <c r="AI214">
        <v>335</v>
      </c>
      <c r="AJ214">
        <v>13964</v>
      </c>
      <c r="AK214" s="20">
        <v>232.73333333332999</v>
      </c>
      <c r="AL214">
        <v>232.73</v>
      </c>
      <c r="AM214">
        <v>233</v>
      </c>
      <c r="AN214" s="26">
        <v>10.118840579710144</v>
      </c>
      <c r="AO214">
        <v>17.170000000000002</v>
      </c>
      <c r="AP214" s="41">
        <v>0.44444444444444442</v>
      </c>
      <c r="AQ214">
        <v>49</v>
      </c>
      <c r="AR214">
        <v>49</v>
      </c>
      <c r="AS214">
        <v>49</v>
      </c>
      <c r="AT214">
        <v>42</v>
      </c>
      <c r="AU214">
        <v>42</v>
      </c>
      <c r="AV214">
        <v>29</v>
      </c>
      <c r="AW214">
        <v>30</v>
      </c>
      <c r="AX214">
        <v>12</v>
      </c>
      <c r="AY214">
        <v>1</v>
      </c>
      <c r="AZ214">
        <v>2</v>
      </c>
      <c r="BA214" s="42">
        <v>3</v>
      </c>
      <c r="BB214">
        <v>2.3199999999999998</v>
      </c>
      <c r="BC214">
        <v>29.379300000000001</v>
      </c>
      <c r="BD214" s="20">
        <v>0</v>
      </c>
      <c r="BE214" s="20">
        <v>49</v>
      </c>
      <c r="BF214" s="20">
        <v>12.632664460963349</v>
      </c>
      <c r="BG214">
        <v>76</v>
      </c>
      <c r="BH214">
        <v>90</v>
      </c>
      <c r="BI214">
        <v>62</v>
      </c>
      <c r="BJ214" s="41">
        <v>0.55072463768115942</v>
      </c>
      <c r="BK214">
        <v>37</v>
      </c>
      <c r="BL214">
        <v>37</v>
      </c>
      <c r="BM214">
        <v>21</v>
      </c>
      <c r="BN214" s="42">
        <v>16</v>
      </c>
      <c r="BO214">
        <v>13</v>
      </c>
      <c r="BP214">
        <v>4</v>
      </c>
      <c r="BQ214">
        <v>4</v>
      </c>
      <c r="BR214">
        <v>8</v>
      </c>
      <c r="BS214" s="41">
        <v>5.7553956834532377E-2</v>
      </c>
      <c r="BT214">
        <v>5</v>
      </c>
      <c r="BU214">
        <v>3</v>
      </c>
      <c r="BV214" s="41">
        <v>0.625</v>
      </c>
      <c r="BW214">
        <v>0</v>
      </c>
      <c r="BX214">
        <v>0</v>
      </c>
      <c r="BY214">
        <v>0</v>
      </c>
      <c r="BZ214">
        <v>3</v>
      </c>
      <c r="CA214">
        <v>5</v>
      </c>
      <c r="CB214">
        <v>0</v>
      </c>
      <c r="CC214">
        <v>2</v>
      </c>
      <c r="CD214">
        <v>0</v>
      </c>
      <c r="CE214">
        <v>1</v>
      </c>
      <c r="CF214">
        <v>2</v>
      </c>
      <c r="CG214">
        <v>5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0</v>
      </c>
      <c r="CZ214">
        <v>13</v>
      </c>
      <c r="DA214">
        <v>6</v>
      </c>
      <c r="DB214">
        <v>1</v>
      </c>
      <c r="DC214">
        <v>2</v>
      </c>
      <c r="DD214">
        <v>1</v>
      </c>
      <c r="DE214">
        <v>2</v>
      </c>
      <c r="DF214">
        <v>0</v>
      </c>
      <c r="DG214">
        <v>17</v>
      </c>
      <c r="DH214">
        <v>4</v>
      </c>
      <c r="DI214">
        <v>3</v>
      </c>
      <c r="DJ214">
        <v>5</v>
      </c>
      <c r="DK214">
        <v>4</v>
      </c>
      <c r="DL214">
        <v>1</v>
      </c>
      <c r="DM214">
        <v>5</v>
      </c>
      <c r="DN214">
        <v>4</v>
      </c>
      <c r="DO214">
        <v>1</v>
      </c>
      <c r="DP214" s="42">
        <v>-1</v>
      </c>
      <c r="DQ214" s="20">
        <v>0.75700000000000001</v>
      </c>
      <c r="DR214">
        <v>3</v>
      </c>
      <c r="DS214">
        <v>1</v>
      </c>
      <c r="DT214">
        <v>0</v>
      </c>
      <c r="DU214">
        <v>0</v>
      </c>
      <c r="DV214">
        <v>0</v>
      </c>
      <c r="DW214">
        <v>202</v>
      </c>
      <c r="DX214">
        <v>182</v>
      </c>
      <c r="DY214">
        <v>155</v>
      </c>
      <c r="DZ214">
        <v>131</v>
      </c>
      <c r="EA214">
        <v>113</v>
      </c>
      <c r="EB214">
        <v>101</v>
      </c>
      <c r="EC214">
        <v>7.48</v>
      </c>
      <c r="ED214">
        <v>6.29</v>
      </c>
      <c r="EE214">
        <v>9</v>
      </c>
      <c r="EF214">
        <v>10</v>
      </c>
      <c r="EG214" s="41">
        <v>7.9646017699115043E-2</v>
      </c>
      <c r="EH214" s="43">
        <v>0.90099009900990101</v>
      </c>
      <c r="EI214" s="44">
        <v>0.98063611670901607</v>
      </c>
      <c r="EJ214">
        <v>202</v>
      </c>
      <c r="EK214">
        <v>181</v>
      </c>
      <c r="EL214">
        <v>155</v>
      </c>
      <c r="EM214">
        <v>130</v>
      </c>
      <c r="EN214">
        <v>113</v>
      </c>
      <c r="EO214">
        <v>100</v>
      </c>
      <c r="EP214">
        <v>9</v>
      </c>
      <c r="EQ214">
        <v>10</v>
      </c>
      <c r="ER214">
        <v>96</v>
      </c>
      <c r="ES214">
        <v>90</v>
      </c>
      <c r="ET214">
        <v>37</v>
      </c>
      <c r="EU214">
        <v>25</v>
      </c>
      <c r="EV214">
        <v>5</v>
      </c>
      <c r="EW214">
        <v>6</v>
      </c>
      <c r="EX214">
        <v>17</v>
      </c>
      <c r="EY214">
        <v>18</v>
      </c>
      <c r="EZ214">
        <v>0.1</v>
      </c>
      <c r="FA214">
        <v>0.1</v>
      </c>
      <c r="FB214">
        <v>0.2</v>
      </c>
      <c r="FC214" s="20">
        <v>6.75</v>
      </c>
      <c r="FD214" s="26">
        <v>0.29347826086956524</v>
      </c>
      <c r="FE214">
        <v>0.59240000000000004</v>
      </c>
      <c r="FF214">
        <v>-0.18</v>
      </c>
      <c r="FG214">
        <v>0.06</v>
      </c>
      <c r="FH214">
        <v>-0.13</v>
      </c>
      <c r="FL214" s="42">
        <v>57</v>
      </c>
      <c r="FM214" s="20">
        <v>13.666666666666666</v>
      </c>
      <c r="FN214" s="41">
        <v>3.7267080700000003E-2</v>
      </c>
      <c r="FO214" s="20">
        <v>2.9</v>
      </c>
      <c r="FP214" s="20">
        <v>4.1513999999999998</v>
      </c>
      <c r="FQ214" s="20">
        <v>98.99883985734543</v>
      </c>
      <c r="FR214">
        <v>6</v>
      </c>
      <c r="FS214" t="s">
        <v>111</v>
      </c>
      <c r="FT214">
        <v>65</v>
      </c>
      <c r="FV214" t="s">
        <v>751</v>
      </c>
      <c r="FW214" s="45">
        <v>832500</v>
      </c>
      <c r="FX214" s="45">
        <v>874167</v>
      </c>
      <c r="FY214">
        <v>49</v>
      </c>
      <c r="FZ214">
        <v>6</v>
      </c>
      <c r="GA214">
        <v>1</v>
      </c>
      <c r="GB214">
        <v>7</v>
      </c>
      <c r="GC214">
        <v>-10</v>
      </c>
      <c r="GD214">
        <v>22</v>
      </c>
      <c r="GE214">
        <v>69</v>
      </c>
      <c r="GF214">
        <v>540</v>
      </c>
      <c r="GG214">
        <v>-0.1</v>
      </c>
      <c r="GH214">
        <v>0.1</v>
      </c>
      <c r="GI214">
        <v>0</v>
      </c>
      <c r="GJ214" s="42">
        <v>2.9</v>
      </c>
    </row>
    <row r="215" spans="1:192" x14ac:dyDescent="0.45">
      <c r="A215" s="40">
        <v>34839</v>
      </c>
      <c r="B215" t="s">
        <v>2136</v>
      </c>
      <c r="D215" t="s">
        <v>223</v>
      </c>
      <c r="E215" t="s">
        <v>223</v>
      </c>
      <c r="F215">
        <v>75</v>
      </c>
      <c r="G215">
        <v>210</v>
      </c>
      <c r="H215">
        <v>2013</v>
      </c>
      <c r="I215">
        <v>2</v>
      </c>
      <c r="J215">
        <v>34</v>
      </c>
      <c r="K215" t="s">
        <v>92</v>
      </c>
      <c r="L215">
        <v>2014</v>
      </c>
      <c r="M215">
        <v>22</v>
      </c>
      <c r="N215">
        <v>4</v>
      </c>
      <c r="O215">
        <v>8477455</v>
      </c>
      <c r="P215" t="s">
        <v>2137</v>
      </c>
      <c r="Q215" t="s">
        <v>2138</v>
      </c>
      <c r="R215" t="s">
        <v>2139</v>
      </c>
      <c r="S215" t="s">
        <v>375</v>
      </c>
      <c r="T215" t="s">
        <v>725</v>
      </c>
      <c r="U215" t="s">
        <v>178</v>
      </c>
      <c r="V215">
        <v>55</v>
      </c>
      <c r="W215">
        <v>4</v>
      </c>
      <c r="X215">
        <v>8</v>
      </c>
      <c r="Y215">
        <v>2</v>
      </c>
      <c r="Z215">
        <v>12</v>
      </c>
      <c r="AA215">
        <v>16</v>
      </c>
      <c r="AB215">
        <v>42</v>
      </c>
      <c r="AC215" s="26">
        <v>0.21818181818181817</v>
      </c>
      <c r="AD215" s="20">
        <v>5.984375</v>
      </c>
      <c r="AE215" s="20">
        <v>4.5170000000000003</v>
      </c>
      <c r="AF215">
        <v>-2</v>
      </c>
      <c r="AG215">
        <v>-2.4</v>
      </c>
      <c r="AH215">
        <v>29</v>
      </c>
      <c r="AI215">
        <v>922</v>
      </c>
      <c r="AJ215">
        <v>39090</v>
      </c>
      <c r="AK215" s="20">
        <v>651.5</v>
      </c>
      <c r="AL215">
        <v>651.5</v>
      </c>
      <c r="AM215">
        <v>652</v>
      </c>
      <c r="AN215" s="26">
        <v>11.845454545454546</v>
      </c>
      <c r="AO215">
        <v>20.04</v>
      </c>
      <c r="AP215" s="41">
        <v>0.66666666666666663</v>
      </c>
      <c r="AQ215">
        <v>108</v>
      </c>
      <c r="AR215">
        <v>108</v>
      </c>
      <c r="AS215">
        <v>108</v>
      </c>
      <c r="AT215">
        <v>76</v>
      </c>
      <c r="AU215">
        <v>76</v>
      </c>
      <c r="AV215">
        <v>53</v>
      </c>
      <c r="AW215">
        <v>59</v>
      </c>
      <c r="AX215">
        <v>20</v>
      </c>
      <c r="AY215">
        <v>4</v>
      </c>
      <c r="AZ215">
        <v>7</v>
      </c>
      <c r="BA215" s="42">
        <v>11</v>
      </c>
      <c r="BB215">
        <v>4.93</v>
      </c>
      <c r="BC215">
        <v>27.339600000000001</v>
      </c>
      <c r="BD215" s="20">
        <v>62.4</v>
      </c>
      <c r="BE215" s="20">
        <v>170.4</v>
      </c>
      <c r="BF215" s="20">
        <v>15.693016116653876</v>
      </c>
      <c r="BG215">
        <v>194</v>
      </c>
      <c r="BH215">
        <v>218</v>
      </c>
      <c r="BI215">
        <v>224</v>
      </c>
      <c r="BJ215" s="41">
        <v>0.46411483253588515</v>
      </c>
      <c r="BK215">
        <v>127</v>
      </c>
      <c r="BL215">
        <v>127</v>
      </c>
      <c r="BM215">
        <v>67</v>
      </c>
      <c r="BN215" s="42">
        <v>60</v>
      </c>
      <c r="BO215">
        <v>23</v>
      </c>
      <c r="BP215">
        <v>19</v>
      </c>
      <c r="BQ215">
        <v>20</v>
      </c>
      <c r="BR215">
        <v>36</v>
      </c>
      <c r="BS215" s="41">
        <v>6.7796610169491525E-2</v>
      </c>
      <c r="BT215">
        <v>206</v>
      </c>
      <c r="BU215">
        <v>261</v>
      </c>
      <c r="BV215" s="41">
        <v>0.4411134903640257</v>
      </c>
      <c r="BW215">
        <v>76</v>
      </c>
      <c r="BX215">
        <v>99</v>
      </c>
      <c r="BY215">
        <v>72</v>
      </c>
      <c r="BZ215">
        <v>87</v>
      </c>
      <c r="CA215">
        <v>58</v>
      </c>
      <c r="CB215">
        <v>75</v>
      </c>
      <c r="CC215">
        <v>58</v>
      </c>
      <c r="CD215">
        <v>72</v>
      </c>
      <c r="CE215">
        <v>80</v>
      </c>
      <c r="CF215">
        <v>98</v>
      </c>
      <c r="CG215">
        <v>128</v>
      </c>
      <c r="CH215">
        <v>154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2</v>
      </c>
      <c r="CZ215">
        <v>21</v>
      </c>
      <c r="DA215">
        <v>11</v>
      </c>
      <c r="DB215">
        <v>1</v>
      </c>
      <c r="DC215">
        <v>4</v>
      </c>
      <c r="DD215">
        <v>3</v>
      </c>
      <c r="DE215">
        <v>3</v>
      </c>
      <c r="DF215">
        <v>1</v>
      </c>
      <c r="DG215">
        <v>30</v>
      </c>
      <c r="DH215">
        <v>13</v>
      </c>
      <c r="DI215">
        <v>3</v>
      </c>
      <c r="DJ215">
        <v>13</v>
      </c>
      <c r="DK215">
        <v>12</v>
      </c>
      <c r="DL215">
        <v>1</v>
      </c>
      <c r="DM215">
        <v>6</v>
      </c>
      <c r="DN215">
        <v>5</v>
      </c>
      <c r="DO215">
        <v>1</v>
      </c>
      <c r="DP215" s="42">
        <v>-10</v>
      </c>
      <c r="DQ215" s="20">
        <v>-7.9020000000000001</v>
      </c>
      <c r="DR215">
        <v>12</v>
      </c>
      <c r="DS215">
        <v>1</v>
      </c>
      <c r="DT215">
        <v>0</v>
      </c>
      <c r="DU215">
        <v>0</v>
      </c>
      <c r="DV215">
        <v>0</v>
      </c>
      <c r="DW215">
        <v>548</v>
      </c>
      <c r="DX215">
        <v>672</v>
      </c>
      <c r="DY215">
        <v>390</v>
      </c>
      <c r="DZ215">
        <v>495</v>
      </c>
      <c r="EA215">
        <v>289</v>
      </c>
      <c r="EB215">
        <v>356</v>
      </c>
      <c r="EC215">
        <v>23.8</v>
      </c>
      <c r="ED215">
        <v>31.31</v>
      </c>
      <c r="EE215">
        <v>18</v>
      </c>
      <c r="EF215">
        <v>30</v>
      </c>
      <c r="EG215" s="41">
        <v>6.228373702422145E-2</v>
      </c>
      <c r="EH215" s="43">
        <v>0.9157303370786517</v>
      </c>
      <c r="EI215" s="44">
        <v>0.97801407410287311</v>
      </c>
      <c r="EJ215">
        <v>541</v>
      </c>
      <c r="EK215">
        <v>675</v>
      </c>
      <c r="EL215">
        <v>385</v>
      </c>
      <c r="EM215">
        <v>497</v>
      </c>
      <c r="EN215">
        <v>285</v>
      </c>
      <c r="EO215">
        <v>357</v>
      </c>
      <c r="EP215">
        <v>18</v>
      </c>
      <c r="EQ215">
        <v>30</v>
      </c>
      <c r="ER215">
        <v>246</v>
      </c>
      <c r="ES215">
        <v>306</v>
      </c>
      <c r="ET215">
        <v>112</v>
      </c>
      <c r="EU215">
        <v>129</v>
      </c>
      <c r="EV215">
        <v>15</v>
      </c>
      <c r="EW215">
        <v>15</v>
      </c>
      <c r="EX215">
        <v>57</v>
      </c>
      <c r="EY215">
        <v>45</v>
      </c>
      <c r="EZ215">
        <v>-0.1</v>
      </c>
      <c r="FA215">
        <v>0.7</v>
      </c>
      <c r="FB215">
        <v>0.60000000000000009</v>
      </c>
      <c r="FC215" s="20">
        <v>9.4700000000000006</v>
      </c>
      <c r="FD215" s="26">
        <v>0.17218181818181819</v>
      </c>
      <c r="FE215">
        <v>0.73420000000000007</v>
      </c>
      <c r="FF215">
        <v>-0.1</v>
      </c>
      <c r="FG215">
        <v>-0.13</v>
      </c>
      <c r="FH215">
        <v>-0.23</v>
      </c>
      <c r="FL215" s="42">
        <v>193</v>
      </c>
      <c r="FM215" s="20">
        <v>12.25</v>
      </c>
      <c r="FN215" s="41">
        <v>2.9377519000000001E-2</v>
      </c>
      <c r="FO215" s="20">
        <v>9.1</v>
      </c>
      <c r="FP215" s="20">
        <v>10.419599999999999</v>
      </c>
      <c r="FQ215" s="20">
        <v>112.3561013046815</v>
      </c>
      <c r="FV215" t="s">
        <v>751</v>
      </c>
      <c r="FW215" s="45">
        <v>725000</v>
      </c>
      <c r="FX215" s="45">
        <v>725000</v>
      </c>
      <c r="FY215">
        <v>119</v>
      </c>
      <c r="FZ215">
        <v>8</v>
      </c>
      <c r="GA215">
        <v>11</v>
      </c>
      <c r="GB215">
        <v>19</v>
      </c>
      <c r="GC215">
        <v>-16</v>
      </c>
      <c r="GD215">
        <v>51</v>
      </c>
      <c r="GE215">
        <v>115</v>
      </c>
      <c r="GF215">
        <v>1479</v>
      </c>
      <c r="GG215">
        <v>-1.2</v>
      </c>
      <c r="GH215">
        <v>1.1000000000000001</v>
      </c>
      <c r="GI215">
        <v>-0.1</v>
      </c>
      <c r="GJ215" s="42">
        <v>9.1</v>
      </c>
    </row>
    <row r="216" spans="1:192" x14ac:dyDescent="0.45">
      <c r="A216" s="40">
        <v>34797</v>
      </c>
      <c r="B216" t="s">
        <v>2140</v>
      </c>
      <c r="C216" t="s">
        <v>106</v>
      </c>
      <c r="D216" t="s">
        <v>107</v>
      </c>
      <c r="E216" t="s">
        <v>107</v>
      </c>
      <c r="F216">
        <v>72</v>
      </c>
      <c r="G216">
        <v>193</v>
      </c>
      <c r="H216">
        <v>2013</v>
      </c>
      <c r="I216">
        <v>2</v>
      </c>
      <c r="J216">
        <v>35</v>
      </c>
      <c r="K216" t="s">
        <v>202</v>
      </c>
      <c r="L216">
        <v>2016</v>
      </c>
      <c r="M216">
        <v>22</v>
      </c>
      <c r="N216">
        <v>2</v>
      </c>
      <c r="O216">
        <v>8477456</v>
      </c>
      <c r="P216" t="s">
        <v>2141</v>
      </c>
      <c r="Q216" t="s">
        <v>2142</v>
      </c>
      <c r="R216" t="s">
        <v>2143</v>
      </c>
      <c r="S216" t="s">
        <v>990</v>
      </c>
      <c r="T216" t="s">
        <v>725</v>
      </c>
      <c r="U216" t="s">
        <v>135</v>
      </c>
      <c r="V216">
        <v>69</v>
      </c>
      <c r="W216">
        <v>13</v>
      </c>
      <c r="X216">
        <v>10</v>
      </c>
      <c r="Y216">
        <v>7</v>
      </c>
      <c r="Z216">
        <v>23</v>
      </c>
      <c r="AA216">
        <v>10</v>
      </c>
      <c r="AB216">
        <v>74</v>
      </c>
      <c r="AC216" s="26">
        <v>0.33333333333333331</v>
      </c>
      <c r="AD216" s="20">
        <v>6.571428571428573</v>
      </c>
      <c r="AE216" s="20">
        <v>9.5139999999999993</v>
      </c>
      <c r="AF216">
        <v>-29</v>
      </c>
      <c r="AG216">
        <v>-8.6999999999999993</v>
      </c>
      <c r="AH216">
        <v>20</v>
      </c>
      <c r="AI216">
        <v>1403</v>
      </c>
      <c r="AJ216">
        <v>66239</v>
      </c>
      <c r="AK216" s="20">
        <v>1103.9833333332999</v>
      </c>
      <c r="AL216">
        <v>1103.98</v>
      </c>
      <c r="AM216">
        <v>1104</v>
      </c>
      <c r="AN216" s="26">
        <v>15.99975845410628</v>
      </c>
      <c r="AO216">
        <v>26.61</v>
      </c>
      <c r="AP216" s="41">
        <v>0.52272727272727271</v>
      </c>
      <c r="AQ216">
        <v>231</v>
      </c>
      <c r="AR216">
        <v>231</v>
      </c>
      <c r="AS216">
        <v>231</v>
      </c>
      <c r="AT216">
        <v>176</v>
      </c>
      <c r="AU216">
        <v>176</v>
      </c>
      <c r="AV216">
        <v>131</v>
      </c>
      <c r="AW216">
        <v>142</v>
      </c>
      <c r="AX216">
        <v>53</v>
      </c>
      <c r="AY216">
        <v>8</v>
      </c>
      <c r="AZ216">
        <v>10</v>
      </c>
      <c r="BA216" s="42">
        <v>18</v>
      </c>
      <c r="BB216">
        <v>12.66</v>
      </c>
      <c r="BC216">
        <v>31.236599999999999</v>
      </c>
      <c r="BD216" s="20">
        <v>164.6</v>
      </c>
      <c r="BE216" s="20">
        <v>395.6</v>
      </c>
      <c r="BF216" s="20">
        <v>21.500389499809778</v>
      </c>
      <c r="BG216">
        <v>342</v>
      </c>
      <c r="BH216">
        <v>311</v>
      </c>
      <c r="BI216">
        <v>330</v>
      </c>
      <c r="BJ216" s="41">
        <v>0.5089285714285714</v>
      </c>
      <c r="BK216">
        <v>45</v>
      </c>
      <c r="BL216">
        <v>45</v>
      </c>
      <c r="BM216">
        <v>67</v>
      </c>
      <c r="BN216" s="42">
        <v>-22</v>
      </c>
      <c r="BO216">
        <v>45</v>
      </c>
      <c r="BP216">
        <v>13</v>
      </c>
      <c r="BQ216">
        <v>16</v>
      </c>
      <c r="BR216">
        <v>65</v>
      </c>
      <c r="BS216" s="41">
        <v>7.2951739618406286E-2</v>
      </c>
      <c r="BT216">
        <v>273</v>
      </c>
      <c r="BU216">
        <v>332</v>
      </c>
      <c r="BV216" s="41">
        <v>0.45123966942148758</v>
      </c>
      <c r="BW216">
        <v>101</v>
      </c>
      <c r="BX216">
        <v>123</v>
      </c>
      <c r="BY216">
        <v>95</v>
      </c>
      <c r="BZ216">
        <v>107</v>
      </c>
      <c r="CA216">
        <v>77</v>
      </c>
      <c r="CB216">
        <v>102</v>
      </c>
      <c r="CC216">
        <v>63</v>
      </c>
      <c r="CD216">
        <v>85</v>
      </c>
      <c r="CE216">
        <v>116</v>
      </c>
      <c r="CF216">
        <v>134</v>
      </c>
      <c r="CG216">
        <v>162</v>
      </c>
      <c r="CH216">
        <v>188</v>
      </c>
      <c r="CI216">
        <v>0</v>
      </c>
      <c r="CJ216">
        <v>2</v>
      </c>
      <c r="CK216">
        <v>1</v>
      </c>
      <c r="CL216">
        <v>3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12</v>
      </c>
      <c r="CW216">
        <v>0</v>
      </c>
      <c r="CX216">
        <v>1</v>
      </c>
      <c r="CY216">
        <v>3</v>
      </c>
      <c r="CZ216">
        <v>41</v>
      </c>
      <c r="DA216">
        <v>9</v>
      </c>
      <c r="DB216">
        <v>0</v>
      </c>
      <c r="DC216">
        <v>16</v>
      </c>
      <c r="DD216">
        <v>21</v>
      </c>
      <c r="DE216">
        <v>2</v>
      </c>
      <c r="DF216">
        <v>0</v>
      </c>
      <c r="DG216">
        <v>83</v>
      </c>
      <c r="DH216">
        <v>10</v>
      </c>
      <c r="DI216">
        <v>12</v>
      </c>
      <c r="DJ216">
        <v>10</v>
      </c>
      <c r="DK216">
        <v>10</v>
      </c>
      <c r="DL216">
        <v>0</v>
      </c>
      <c r="DM216">
        <v>11</v>
      </c>
      <c r="DN216">
        <v>11</v>
      </c>
      <c r="DO216">
        <v>0</v>
      </c>
      <c r="DP216" s="42">
        <v>2</v>
      </c>
      <c r="DQ216" s="20">
        <v>0.16400000000000001</v>
      </c>
      <c r="DR216">
        <v>10</v>
      </c>
      <c r="DS216">
        <v>0</v>
      </c>
      <c r="DT216">
        <v>0</v>
      </c>
      <c r="DU216">
        <v>0</v>
      </c>
      <c r="DV216">
        <v>0</v>
      </c>
      <c r="DW216">
        <v>1052</v>
      </c>
      <c r="DX216">
        <v>1107</v>
      </c>
      <c r="DY216">
        <v>759</v>
      </c>
      <c r="DZ216">
        <v>826</v>
      </c>
      <c r="EA216">
        <v>558</v>
      </c>
      <c r="EB216">
        <v>591</v>
      </c>
      <c r="EC216">
        <v>45.19</v>
      </c>
      <c r="ED216">
        <v>55.66</v>
      </c>
      <c r="EE216">
        <v>44</v>
      </c>
      <c r="EF216">
        <v>63</v>
      </c>
      <c r="EG216" s="41">
        <v>7.8853046594982074E-2</v>
      </c>
      <c r="EH216" s="43">
        <v>0.89340101522842641</v>
      </c>
      <c r="EI216" s="44">
        <v>0.97225406182340846</v>
      </c>
      <c r="EJ216">
        <v>1053</v>
      </c>
      <c r="EK216">
        <v>1107</v>
      </c>
      <c r="EL216">
        <v>760</v>
      </c>
      <c r="EM216">
        <v>825</v>
      </c>
      <c r="EN216">
        <v>559</v>
      </c>
      <c r="EO216">
        <v>590</v>
      </c>
      <c r="EP216">
        <v>44</v>
      </c>
      <c r="EQ216">
        <v>62</v>
      </c>
      <c r="ER216">
        <v>522</v>
      </c>
      <c r="ES216">
        <v>517</v>
      </c>
      <c r="ET216">
        <v>175</v>
      </c>
      <c r="EU216">
        <v>199</v>
      </c>
      <c r="EV216">
        <v>24</v>
      </c>
      <c r="EW216">
        <v>28</v>
      </c>
      <c r="EX216">
        <v>64</v>
      </c>
      <c r="EY216">
        <v>75</v>
      </c>
      <c r="EZ216">
        <v>0.60000000000000009</v>
      </c>
      <c r="FA216">
        <v>0.2</v>
      </c>
      <c r="FB216">
        <v>0.9</v>
      </c>
      <c r="FC216" s="20">
        <v>22.29</v>
      </c>
      <c r="FD216" s="26">
        <v>0.32304347826086954</v>
      </c>
      <c r="FE216">
        <v>2.9455</v>
      </c>
      <c r="FF216">
        <v>-0.8</v>
      </c>
      <c r="FG216">
        <v>-0.02</v>
      </c>
      <c r="FH216">
        <v>-0.82</v>
      </c>
      <c r="FL216" s="42">
        <v>130</v>
      </c>
      <c r="FM216" s="20">
        <v>6.1</v>
      </c>
      <c r="FN216" s="41">
        <v>6.3839980800000001E-2</v>
      </c>
      <c r="FO216" s="20">
        <v>21</v>
      </c>
      <c r="FP216" s="20">
        <v>23.032800000000002</v>
      </c>
      <c r="FQ216" s="20">
        <v>117.33908222975053</v>
      </c>
      <c r="FR216">
        <v>4</v>
      </c>
      <c r="FS216" t="s">
        <v>189</v>
      </c>
      <c r="FT216">
        <v>195</v>
      </c>
      <c r="FV216" t="s">
        <v>751</v>
      </c>
      <c r="FW216" s="45">
        <v>925000</v>
      </c>
      <c r="FX216" s="45">
        <v>925000</v>
      </c>
      <c r="FY216">
        <v>90</v>
      </c>
      <c r="FZ216">
        <v>16</v>
      </c>
      <c r="GA216">
        <v>12</v>
      </c>
      <c r="GB216">
        <v>28</v>
      </c>
      <c r="GC216">
        <v>-29</v>
      </c>
      <c r="GD216">
        <v>24</v>
      </c>
      <c r="GE216">
        <v>161</v>
      </c>
      <c r="GF216">
        <v>1418</v>
      </c>
      <c r="GG216">
        <v>0.7</v>
      </c>
      <c r="GH216">
        <v>0.60000000000000009</v>
      </c>
      <c r="GI216">
        <v>1.3</v>
      </c>
      <c r="GJ216" s="42">
        <v>21</v>
      </c>
    </row>
    <row r="217" spans="1:192" x14ac:dyDescent="0.45">
      <c r="A217" s="40">
        <v>34834</v>
      </c>
      <c r="B217" t="s">
        <v>2144</v>
      </c>
      <c r="D217" t="s">
        <v>156</v>
      </c>
      <c r="E217" t="s">
        <v>156</v>
      </c>
      <c r="F217">
        <v>73</v>
      </c>
      <c r="G217">
        <v>224</v>
      </c>
      <c r="H217">
        <v>2013</v>
      </c>
      <c r="I217">
        <v>2</v>
      </c>
      <c r="J217">
        <v>37</v>
      </c>
      <c r="K217" t="s">
        <v>202</v>
      </c>
      <c r="L217">
        <v>2016</v>
      </c>
      <c r="M217">
        <v>22</v>
      </c>
      <c r="N217">
        <v>2</v>
      </c>
      <c r="O217">
        <v>8477458</v>
      </c>
      <c r="P217" t="s">
        <v>2145</v>
      </c>
      <c r="Q217" t="s">
        <v>2146</v>
      </c>
      <c r="R217" t="s">
        <v>2147</v>
      </c>
      <c r="S217" t="s">
        <v>2148</v>
      </c>
      <c r="T217" t="s">
        <v>725</v>
      </c>
      <c r="U217" t="s">
        <v>343</v>
      </c>
      <c r="V217">
        <v>10</v>
      </c>
      <c r="W217">
        <v>3</v>
      </c>
      <c r="X217">
        <v>4</v>
      </c>
      <c r="Y217">
        <v>3</v>
      </c>
      <c r="Z217">
        <v>7</v>
      </c>
      <c r="AA217">
        <v>18</v>
      </c>
      <c r="AB217">
        <v>58</v>
      </c>
      <c r="AC217" s="26">
        <v>0.7</v>
      </c>
      <c r="AD217" s="20">
        <v>2</v>
      </c>
      <c r="AE217" s="20">
        <v>2.657</v>
      </c>
      <c r="AF217">
        <v>4</v>
      </c>
      <c r="AG217">
        <v>1.3</v>
      </c>
      <c r="AH217">
        <v>2</v>
      </c>
      <c r="AI217">
        <v>181</v>
      </c>
      <c r="AJ217">
        <v>8224</v>
      </c>
      <c r="AK217" s="20">
        <v>137.06666666666999</v>
      </c>
      <c r="AL217">
        <v>137.07</v>
      </c>
      <c r="AM217">
        <v>137</v>
      </c>
      <c r="AN217" s="26">
        <v>13.706666666666667</v>
      </c>
      <c r="AO217">
        <v>23.05</v>
      </c>
      <c r="AP217" s="41">
        <v>0.875</v>
      </c>
      <c r="AQ217">
        <v>28</v>
      </c>
      <c r="AR217">
        <v>28</v>
      </c>
      <c r="AS217">
        <v>28</v>
      </c>
      <c r="AT217">
        <v>24</v>
      </c>
      <c r="AU217">
        <v>24</v>
      </c>
      <c r="AV217">
        <v>18</v>
      </c>
      <c r="AW217">
        <v>21</v>
      </c>
      <c r="AX217">
        <v>13</v>
      </c>
      <c r="AY217">
        <v>0</v>
      </c>
      <c r="AZ217">
        <v>5</v>
      </c>
      <c r="BA217" s="42">
        <v>5</v>
      </c>
      <c r="BB217">
        <v>2.98</v>
      </c>
      <c r="BC217">
        <v>26.055599999999998</v>
      </c>
      <c r="BD217" s="20">
        <v>48.4</v>
      </c>
      <c r="BE217" s="20">
        <v>76.400000000000006</v>
      </c>
      <c r="BF217" s="20">
        <v>33.442766469687029</v>
      </c>
      <c r="BG217">
        <v>47</v>
      </c>
      <c r="BH217">
        <v>49</v>
      </c>
      <c r="BI217">
        <v>18</v>
      </c>
      <c r="BJ217" s="41">
        <v>0.72307692307692306</v>
      </c>
      <c r="BK217">
        <v>3</v>
      </c>
      <c r="BL217">
        <v>3</v>
      </c>
      <c r="BM217">
        <v>9</v>
      </c>
      <c r="BN217" s="42">
        <v>-6</v>
      </c>
      <c r="BO217">
        <v>6</v>
      </c>
      <c r="BP217">
        <v>4</v>
      </c>
      <c r="BQ217">
        <v>5</v>
      </c>
      <c r="BR217">
        <v>1</v>
      </c>
      <c r="BS217" s="41">
        <v>1.3333333333333334E-2</v>
      </c>
      <c r="BT217">
        <v>0</v>
      </c>
      <c r="BU217">
        <v>1</v>
      </c>
      <c r="BV217" s="41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6</v>
      </c>
      <c r="DA217">
        <v>5</v>
      </c>
      <c r="DB217">
        <v>0</v>
      </c>
      <c r="DC217">
        <v>2</v>
      </c>
      <c r="DD217">
        <v>5</v>
      </c>
      <c r="DE217">
        <v>2</v>
      </c>
      <c r="DF217">
        <v>0</v>
      </c>
      <c r="DG217">
        <v>4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0</v>
      </c>
      <c r="DP217" s="42">
        <v>0</v>
      </c>
      <c r="DQ217" s="20">
        <v>0.90300000000000002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142</v>
      </c>
      <c r="DX217">
        <v>93</v>
      </c>
      <c r="DY217">
        <v>104</v>
      </c>
      <c r="DZ217">
        <v>74</v>
      </c>
      <c r="EA217">
        <v>71</v>
      </c>
      <c r="EB217">
        <v>60</v>
      </c>
      <c r="EC217">
        <v>6.73</v>
      </c>
      <c r="ED217">
        <v>4.03</v>
      </c>
      <c r="EE217">
        <v>8</v>
      </c>
      <c r="EF217">
        <v>4</v>
      </c>
      <c r="EG217" s="41">
        <v>0.11267605633802817</v>
      </c>
      <c r="EH217" s="43">
        <v>0.93333333333333335</v>
      </c>
      <c r="EI217" s="44">
        <v>1.0460093896713616</v>
      </c>
      <c r="EJ217">
        <v>142</v>
      </c>
      <c r="EK217">
        <v>93</v>
      </c>
      <c r="EL217">
        <v>104</v>
      </c>
      <c r="EM217">
        <v>74</v>
      </c>
      <c r="EN217">
        <v>71</v>
      </c>
      <c r="EO217">
        <v>60</v>
      </c>
      <c r="EP217">
        <v>8</v>
      </c>
      <c r="EQ217">
        <v>4</v>
      </c>
      <c r="ER217">
        <v>69</v>
      </c>
      <c r="ES217">
        <v>38</v>
      </c>
      <c r="ET217">
        <v>30</v>
      </c>
      <c r="EU217">
        <v>18</v>
      </c>
      <c r="EV217">
        <v>3</v>
      </c>
      <c r="EW217">
        <v>1</v>
      </c>
      <c r="EX217">
        <v>3</v>
      </c>
      <c r="EY217">
        <v>5</v>
      </c>
      <c r="EZ217">
        <v>0.60000000000000009</v>
      </c>
      <c r="FA217">
        <v>0.30000000000000004</v>
      </c>
      <c r="FB217">
        <v>1</v>
      </c>
      <c r="FC217" s="20">
        <v>8.84</v>
      </c>
      <c r="FD217" s="26">
        <v>0.88400000000000001</v>
      </c>
      <c r="FE217">
        <v>0.93910000000000005</v>
      </c>
      <c r="FF217">
        <v>0</v>
      </c>
      <c r="FG217">
        <v>0.06</v>
      </c>
      <c r="FH217">
        <v>0.06</v>
      </c>
      <c r="FL217" s="42">
        <v>6</v>
      </c>
      <c r="FM217" s="20">
        <v>8</v>
      </c>
      <c r="FN217" s="41">
        <v>0.11081081080000001</v>
      </c>
      <c r="FO217" s="20">
        <v>6.8</v>
      </c>
      <c r="FP217" s="20">
        <v>7.1806000000000001</v>
      </c>
      <c r="FQ217" s="20">
        <v>102.86714817246663</v>
      </c>
      <c r="FV217" t="s">
        <v>751</v>
      </c>
      <c r="FW217" s="45">
        <v>685000</v>
      </c>
      <c r="FX217" s="45">
        <v>705000</v>
      </c>
      <c r="FY217">
        <v>12</v>
      </c>
      <c r="FZ217">
        <v>4</v>
      </c>
      <c r="GA217">
        <v>4</v>
      </c>
      <c r="GB217">
        <v>8</v>
      </c>
      <c r="GC217">
        <v>5</v>
      </c>
      <c r="GD217">
        <v>2</v>
      </c>
      <c r="GE217">
        <v>21</v>
      </c>
      <c r="GF217">
        <v>150</v>
      </c>
      <c r="GG217">
        <v>0.8</v>
      </c>
      <c r="GH217">
        <v>0.4</v>
      </c>
      <c r="GI217">
        <v>1.2</v>
      </c>
      <c r="GJ217" s="42">
        <v>6.8</v>
      </c>
    </row>
    <row r="218" spans="1:192" x14ac:dyDescent="0.45">
      <c r="A218" s="40">
        <v>34785</v>
      </c>
      <c r="B218" t="s">
        <v>138</v>
      </c>
      <c r="C218" t="s">
        <v>126</v>
      </c>
      <c r="D218" t="s">
        <v>91</v>
      </c>
      <c r="E218" t="s">
        <v>91</v>
      </c>
      <c r="F218">
        <v>73</v>
      </c>
      <c r="G218">
        <v>180</v>
      </c>
      <c r="H218">
        <v>2013</v>
      </c>
      <c r="I218">
        <v>2</v>
      </c>
      <c r="J218">
        <v>39</v>
      </c>
      <c r="K218" t="s">
        <v>92</v>
      </c>
      <c r="L218">
        <v>2015</v>
      </c>
      <c r="M218">
        <v>22</v>
      </c>
      <c r="N218">
        <v>3</v>
      </c>
      <c r="O218">
        <v>8477460</v>
      </c>
      <c r="P218" t="s">
        <v>2149</v>
      </c>
      <c r="Q218" t="s">
        <v>2150</v>
      </c>
      <c r="R218" t="s">
        <v>2151</v>
      </c>
      <c r="S218" t="s">
        <v>164</v>
      </c>
      <c r="T218" t="s">
        <v>716</v>
      </c>
      <c r="U218" t="s">
        <v>205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29</v>
      </c>
      <c r="AB218">
        <v>65</v>
      </c>
      <c r="AC218" s="26">
        <v>0</v>
      </c>
      <c r="AD218" s="20">
        <v>-0.25</v>
      </c>
      <c r="AE218" s="20">
        <v>0</v>
      </c>
      <c r="AF218">
        <v>-1</v>
      </c>
      <c r="AG218">
        <v>-0.1</v>
      </c>
      <c r="AH218">
        <v>2</v>
      </c>
      <c r="AI218">
        <v>25</v>
      </c>
      <c r="AJ218">
        <v>867</v>
      </c>
      <c r="AK218" s="20">
        <v>14.45</v>
      </c>
      <c r="AL218">
        <v>14.45</v>
      </c>
      <c r="AM218">
        <v>14</v>
      </c>
      <c r="AN218" s="26">
        <v>7.2249999999999996</v>
      </c>
      <c r="AO218">
        <v>12.46</v>
      </c>
      <c r="AP218" s="41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 s="42">
        <v>0</v>
      </c>
      <c r="BB218">
        <v>0.01</v>
      </c>
      <c r="BC218">
        <v>43</v>
      </c>
      <c r="BD218" s="20">
        <v>0</v>
      </c>
      <c r="BE218" s="20">
        <v>1</v>
      </c>
      <c r="BF218" s="20">
        <v>4.1522491349480974</v>
      </c>
      <c r="BG218">
        <v>4</v>
      </c>
      <c r="BH218">
        <v>5</v>
      </c>
      <c r="BI218">
        <v>0</v>
      </c>
      <c r="BJ218" s="41">
        <v>1</v>
      </c>
      <c r="BK218">
        <v>1</v>
      </c>
      <c r="BL218">
        <v>1</v>
      </c>
      <c r="BM218">
        <v>4</v>
      </c>
      <c r="BN218" s="42">
        <v>-3</v>
      </c>
      <c r="BO218">
        <v>0</v>
      </c>
      <c r="BP218">
        <v>0</v>
      </c>
      <c r="BQ218">
        <v>0</v>
      </c>
      <c r="BR218">
        <v>2</v>
      </c>
      <c r="BS218" s="41">
        <v>0.15384615384615385</v>
      </c>
      <c r="BT218">
        <v>5</v>
      </c>
      <c r="BU218">
        <v>4</v>
      </c>
      <c r="BV218" s="41">
        <v>0.55555555555555558</v>
      </c>
      <c r="BW218">
        <v>0</v>
      </c>
      <c r="BX218">
        <v>0</v>
      </c>
      <c r="BY218">
        <v>3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3</v>
      </c>
      <c r="CF218">
        <v>1</v>
      </c>
      <c r="CG218">
        <v>2</v>
      </c>
      <c r="CH218">
        <v>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 s="42">
        <v>-1</v>
      </c>
      <c r="DQ218" s="20">
        <v>-1.4999999999999999E-2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15</v>
      </c>
      <c r="DX218">
        <v>16</v>
      </c>
      <c r="DY218">
        <v>11</v>
      </c>
      <c r="DZ218">
        <v>11</v>
      </c>
      <c r="EA218">
        <v>10</v>
      </c>
      <c r="EB218">
        <v>8</v>
      </c>
      <c r="EC218">
        <v>0.34</v>
      </c>
      <c r="ED218">
        <v>0.76</v>
      </c>
      <c r="EE218">
        <v>0</v>
      </c>
      <c r="EF218">
        <v>1</v>
      </c>
      <c r="EG218" s="41">
        <v>0</v>
      </c>
      <c r="EH218" s="43">
        <v>0.875</v>
      </c>
      <c r="EI218" s="44">
        <v>0.875</v>
      </c>
      <c r="EJ218">
        <v>15</v>
      </c>
      <c r="EK218">
        <v>16</v>
      </c>
      <c r="EL218">
        <v>11</v>
      </c>
      <c r="EM218">
        <v>11</v>
      </c>
      <c r="EN218">
        <v>10</v>
      </c>
      <c r="EO218">
        <v>8</v>
      </c>
      <c r="EP218">
        <v>0</v>
      </c>
      <c r="EQ218">
        <v>1</v>
      </c>
      <c r="ER218">
        <v>7</v>
      </c>
      <c r="ES218">
        <v>8</v>
      </c>
      <c r="ET218">
        <v>0</v>
      </c>
      <c r="EU218">
        <v>4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-0.1</v>
      </c>
      <c r="FC218" s="20">
        <v>-0.02</v>
      </c>
      <c r="FD218" s="26">
        <v>-0.01</v>
      </c>
      <c r="FE218">
        <v>2.0000000000000001E-4</v>
      </c>
      <c r="FF218">
        <v>0</v>
      </c>
      <c r="FG218">
        <v>0</v>
      </c>
      <c r="FH218">
        <v>0</v>
      </c>
      <c r="FL218" s="42">
        <v>5</v>
      </c>
      <c r="FM218" s="20">
        <v>1</v>
      </c>
      <c r="FN218" s="41">
        <v>0</v>
      </c>
      <c r="FO218" s="20">
        <v>-0.2</v>
      </c>
      <c r="FP218" s="20">
        <v>-3.0000000000000001E-3</v>
      </c>
      <c r="FQ218" s="20">
        <v>128.71972318339101</v>
      </c>
      <c r="FR218">
        <v>15</v>
      </c>
      <c r="FS218" t="s">
        <v>111</v>
      </c>
      <c r="FT218">
        <v>164</v>
      </c>
      <c r="FV218" t="s">
        <v>751</v>
      </c>
      <c r="FW218" s="45">
        <v>750000</v>
      </c>
      <c r="FX218" s="45">
        <v>745000</v>
      </c>
      <c r="FY218">
        <v>34</v>
      </c>
      <c r="FZ218">
        <v>3</v>
      </c>
      <c r="GA218">
        <v>1</v>
      </c>
      <c r="GB218">
        <v>4</v>
      </c>
      <c r="GC218">
        <v>-3</v>
      </c>
      <c r="GD218">
        <v>18</v>
      </c>
      <c r="GE218">
        <v>40</v>
      </c>
      <c r="GF218">
        <v>367</v>
      </c>
      <c r="GG218">
        <v>-0.2</v>
      </c>
      <c r="GH218">
        <v>0.30000000000000004</v>
      </c>
      <c r="GI218">
        <v>0.1</v>
      </c>
      <c r="GJ218" s="42">
        <v>-0.2</v>
      </c>
    </row>
    <row r="219" spans="1:192" x14ac:dyDescent="0.45">
      <c r="A219" s="40">
        <v>34805</v>
      </c>
      <c r="B219" t="s">
        <v>2152</v>
      </c>
      <c r="C219" t="s">
        <v>145</v>
      </c>
      <c r="D219" t="s">
        <v>91</v>
      </c>
      <c r="E219" t="s">
        <v>91</v>
      </c>
      <c r="F219">
        <v>73</v>
      </c>
      <c r="G219">
        <v>210</v>
      </c>
      <c r="H219">
        <v>2013</v>
      </c>
      <c r="I219">
        <v>2</v>
      </c>
      <c r="J219">
        <v>40</v>
      </c>
      <c r="K219" t="s">
        <v>92</v>
      </c>
      <c r="L219">
        <v>2016</v>
      </c>
      <c r="M219">
        <v>22</v>
      </c>
      <c r="N219">
        <v>2</v>
      </c>
      <c r="O219">
        <v>8477461</v>
      </c>
      <c r="P219" t="s">
        <v>2153</v>
      </c>
      <c r="Q219" t="s">
        <v>2154</v>
      </c>
      <c r="R219" t="s">
        <v>2155</v>
      </c>
      <c r="S219" t="s">
        <v>2156</v>
      </c>
      <c r="T219" t="s">
        <v>725</v>
      </c>
      <c r="U219" t="s">
        <v>351</v>
      </c>
      <c r="V219">
        <v>72</v>
      </c>
      <c r="W219">
        <v>6</v>
      </c>
      <c r="X219">
        <v>8</v>
      </c>
      <c r="Y219">
        <v>7</v>
      </c>
      <c r="Z219">
        <v>14</v>
      </c>
      <c r="AA219">
        <v>15</v>
      </c>
      <c r="AB219">
        <v>65</v>
      </c>
      <c r="AC219" s="26">
        <v>0.19444444444444445</v>
      </c>
      <c r="AD219" s="20">
        <v>-14</v>
      </c>
      <c r="AE219" s="20">
        <v>5.4509999999999996</v>
      </c>
      <c r="AF219">
        <v>5</v>
      </c>
      <c r="AG219">
        <v>0</v>
      </c>
      <c r="AH219">
        <v>18</v>
      </c>
      <c r="AI219">
        <v>1128</v>
      </c>
      <c r="AJ219">
        <v>44297</v>
      </c>
      <c r="AK219" s="20">
        <v>738.28333333333001</v>
      </c>
      <c r="AL219">
        <v>738.28</v>
      </c>
      <c r="AM219">
        <v>738</v>
      </c>
      <c r="AN219" s="26">
        <v>10.253935185185185</v>
      </c>
      <c r="AO219">
        <v>17.489999999999998</v>
      </c>
      <c r="AP219" s="41">
        <v>0.56000000000000005</v>
      </c>
      <c r="AQ219">
        <v>131</v>
      </c>
      <c r="AR219">
        <v>131</v>
      </c>
      <c r="AS219">
        <v>131</v>
      </c>
      <c r="AT219">
        <v>105</v>
      </c>
      <c r="AU219">
        <v>105</v>
      </c>
      <c r="AV219">
        <v>70</v>
      </c>
      <c r="AW219">
        <v>72</v>
      </c>
      <c r="AX219">
        <v>38</v>
      </c>
      <c r="AY219">
        <v>3</v>
      </c>
      <c r="AZ219">
        <v>11</v>
      </c>
      <c r="BA219" s="42">
        <v>14</v>
      </c>
      <c r="BB219">
        <v>7.86</v>
      </c>
      <c r="BC219">
        <v>27.371400000000001</v>
      </c>
      <c r="BD219" s="20">
        <v>190.5</v>
      </c>
      <c r="BE219" s="20">
        <v>321.5</v>
      </c>
      <c r="BF219" s="20">
        <v>26.128298206642466</v>
      </c>
      <c r="BG219">
        <v>186</v>
      </c>
      <c r="BH219">
        <v>283</v>
      </c>
      <c r="BI219">
        <v>209</v>
      </c>
      <c r="BJ219" s="41">
        <v>0.4708860759493671</v>
      </c>
      <c r="BK219">
        <v>101</v>
      </c>
      <c r="BL219">
        <v>101</v>
      </c>
      <c r="BM219">
        <v>83</v>
      </c>
      <c r="BN219" s="42">
        <v>18</v>
      </c>
      <c r="BO219">
        <v>35</v>
      </c>
      <c r="BP219">
        <v>25</v>
      </c>
      <c r="BQ219">
        <v>20</v>
      </c>
      <c r="BR219">
        <v>20</v>
      </c>
      <c r="BS219" s="41">
        <v>4.1841004184100417E-2</v>
      </c>
      <c r="BT219">
        <v>5</v>
      </c>
      <c r="BU219">
        <v>9</v>
      </c>
      <c r="BV219" s="41">
        <v>0.35714285714285715</v>
      </c>
      <c r="BW219">
        <v>2</v>
      </c>
      <c r="BX219">
        <v>0</v>
      </c>
      <c r="BY219">
        <v>2</v>
      </c>
      <c r="BZ219">
        <v>3</v>
      </c>
      <c r="CA219">
        <v>1</v>
      </c>
      <c r="CB219">
        <v>6</v>
      </c>
      <c r="CC219">
        <v>1</v>
      </c>
      <c r="CD219">
        <v>4</v>
      </c>
      <c r="CE219">
        <v>2</v>
      </c>
      <c r="CF219">
        <v>2</v>
      </c>
      <c r="CG219">
        <v>3</v>
      </c>
      <c r="CH219">
        <v>7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4</v>
      </c>
      <c r="CW219">
        <v>0</v>
      </c>
      <c r="CX219">
        <v>1</v>
      </c>
      <c r="CY219">
        <v>5</v>
      </c>
      <c r="CZ219">
        <v>29</v>
      </c>
      <c r="DA219">
        <v>7</v>
      </c>
      <c r="DB219">
        <v>3</v>
      </c>
      <c r="DC219">
        <v>9</v>
      </c>
      <c r="DD219">
        <v>6</v>
      </c>
      <c r="DE219">
        <v>3</v>
      </c>
      <c r="DF219">
        <v>0</v>
      </c>
      <c r="DG219">
        <v>42</v>
      </c>
      <c r="DH219">
        <v>9</v>
      </c>
      <c r="DI219">
        <v>18</v>
      </c>
      <c r="DJ219">
        <v>9</v>
      </c>
      <c r="DK219">
        <v>9</v>
      </c>
      <c r="DL219">
        <v>0</v>
      </c>
      <c r="DM219">
        <v>18</v>
      </c>
      <c r="DN219">
        <v>18</v>
      </c>
      <c r="DO219">
        <v>0</v>
      </c>
      <c r="DP219" s="42">
        <v>9</v>
      </c>
      <c r="DQ219" s="20">
        <v>7.1680000000000001</v>
      </c>
      <c r="DR219">
        <v>9</v>
      </c>
      <c r="DS219">
        <v>0</v>
      </c>
      <c r="DT219">
        <v>0</v>
      </c>
      <c r="DU219">
        <v>0</v>
      </c>
      <c r="DV219">
        <v>0</v>
      </c>
      <c r="DW219">
        <v>666</v>
      </c>
      <c r="DX219">
        <v>642</v>
      </c>
      <c r="DY219">
        <v>465</v>
      </c>
      <c r="DZ219">
        <v>458</v>
      </c>
      <c r="EA219">
        <v>319</v>
      </c>
      <c r="EB219">
        <v>330</v>
      </c>
      <c r="EC219">
        <v>25.95</v>
      </c>
      <c r="ED219">
        <v>25.36</v>
      </c>
      <c r="EE219">
        <v>25</v>
      </c>
      <c r="EF219">
        <v>21</v>
      </c>
      <c r="EG219" s="41">
        <v>7.8369905956112859E-2</v>
      </c>
      <c r="EH219" s="43">
        <v>0.9363636363636364</v>
      </c>
      <c r="EI219" s="44">
        <v>1.0147335423197492</v>
      </c>
      <c r="EJ219">
        <v>664</v>
      </c>
      <c r="EK219">
        <v>647</v>
      </c>
      <c r="EL219">
        <v>463</v>
      </c>
      <c r="EM219">
        <v>464</v>
      </c>
      <c r="EN219">
        <v>317</v>
      </c>
      <c r="EO219">
        <v>337</v>
      </c>
      <c r="EP219">
        <v>24</v>
      </c>
      <c r="EQ219">
        <v>21</v>
      </c>
      <c r="ER219">
        <v>324</v>
      </c>
      <c r="ES219">
        <v>304</v>
      </c>
      <c r="ET219">
        <v>131</v>
      </c>
      <c r="EU219">
        <v>120</v>
      </c>
      <c r="EV219">
        <v>10</v>
      </c>
      <c r="EW219">
        <v>13</v>
      </c>
      <c r="EX219">
        <v>64</v>
      </c>
      <c r="EY219">
        <v>59</v>
      </c>
      <c r="EZ219">
        <v>0</v>
      </c>
      <c r="FA219">
        <v>1.1000000000000001</v>
      </c>
      <c r="FB219">
        <v>1.1000000000000001</v>
      </c>
      <c r="FC219" s="20">
        <v>20.16</v>
      </c>
      <c r="FD219" s="26">
        <v>0.28000000000000003</v>
      </c>
      <c r="FE219">
        <v>0.29320000000000002</v>
      </c>
      <c r="FF219">
        <v>0.4</v>
      </c>
      <c r="FG219">
        <v>0.26</v>
      </c>
      <c r="FH219">
        <v>0.65</v>
      </c>
      <c r="FL219" s="42">
        <v>139</v>
      </c>
      <c r="FM219" s="20">
        <v>13.444444444444445</v>
      </c>
      <c r="FN219" s="41">
        <v>3.0370370400000003E-2</v>
      </c>
      <c r="FO219" s="20">
        <v>12.2</v>
      </c>
      <c r="FP219" s="20">
        <v>15.4336</v>
      </c>
      <c r="FQ219" s="20">
        <v>106.3011323617056</v>
      </c>
      <c r="FR219">
        <v>5</v>
      </c>
      <c r="FS219" t="s">
        <v>890</v>
      </c>
      <c r="FT219">
        <v>206</v>
      </c>
      <c r="FV219" t="s">
        <v>751</v>
      </c>
      <c r="FW219" s="45">
        <v>700000</v>
      </c>
      <c r="FX219" s="45">
        <v>728333</v>
      </c>
      <c r="FY219">
        <v>90</v>
      </c>
      <c r="FZ219">
        <v>7</v>
      </c>
      <c r="GA219">
        <v>14</v>
      </c>
      <c r="GB219">
        <v>21</v>
      </c>
      <c r="GC219">
        <v>10</v>
      </c>
      <c r="GD219">
        <v>26</v>
      </c>
      <c r="GE219">
        <v>85</v>
      </c>
      <c r="GF219">
        <v>1020</v>
      </c>
      <c r="GG219">
        <v>0.1</v>
      </c>
      <c r="GH219">
        <v>1.6</v>
      </c>
      <c r="GI219">
        <v>1.7000000000000002</v>
      </c>
      <c r="GJ219" s="42">
        <v>12.2</v>
      </c>
    </row>
    <row r="220" spans="1:192" x14ac:dyDescent="0.45">
      <c r="A220" s="40">
        <v>34780</v>
      </c>
      <c r="B220" t="s">
        <v>2165</v>
      </c>
      <c r="C220" t="s">
        <v>163</v>
      </c>
      <c r="D220" t="s">
        <v>91</v>
      </c>
      <c r="E220" t="s">
        <v>91</v>
      </c>
      <c r="F220">
        <v>69</v>
      </c>
      <c r="G220">
        <v>179</v>
      </c>
      <c r="H220">
        <v>2013</v>
      </c>
      <c r="I220">
        <v>2</v>
      </c>
      <c r="J220">
        <v>43</v>
      </c>
      <c r="K220" t="s">
        <v>92</v>
      </c>
      <c r="L220">
        <v>2015</v>
      </c>
      <c r="M220">
        <v>22</v>
      </c>
      <c r="N220">
        <v>3</v>
      </c>
      <c r="O220">
        <v>8477464</v>
      </c>
      <c r="P220" t="s">
        <v>2166</v>
      </c>
      <c r="Q220" t="s">
        <v>2167</v>
      </c>
      <c r="R220" t="s">
        <v>2168</v>
      </c>
      <c r="S220" t="s">
        <v>1990</v>
      </c>
      <c r="T220" t="s">
        <v>725</v>
      </c>
      <c r="U220" t="s">
        <v>285</v>
      </c>
      <c r="V220">
        <v>15</v>
      </c>
      <c r="W220">
        <v>2</v>
      </c>
      <c r="X220">
        <v>0</v>
      </c>
      <c r="Y220">
        <v>0</v>
      </c>
      <c r="Z220">
        <v>2</v>
      </c>
      <c r="AA220">
        <v>25</v>
      </c>
      <c r="AB220">
        <v>89</v>
      </c>
      <c r="AC220" s="26">
        <v>0.13333333333333333</v>
      </c>
      <c r="AD220" s="20">
        <v>-1.5625</v>
      </c>
      <c r="AE220" s="20">
        <v>1</v>
      </c>
      <c r="AF220">
        <v>0</v>
      </c>
      <c r="AG220">
        <v>-0.5</v>
      </c>
      <c r="AH220">
        <v>6</v>
      </c>
      <c r="AI220">
        <v>167</v>
      </c>
      <c r="AJ220">
        <v>7572</v>
      </c>
      <c r="AK220" s="20">
        <v>126.2</v>
      </c>
      <c r="AL220">
        <v>126.2</v>
      </c>
      <c r="AM220">
        <v>126</v>
      </c>
      <c r="AN220" s="26">
        <v>8.413333333333334</v>
      </c>
      <c r="AO220">
        <v>14.35</v>
      </c>
      <c r="AP220" s="41">
        <v>0.33333333333333331</v>
      </c>
      <c r="AQ220">
        <v>27</v>
      </c>
      <c r="AR220">
        <v>27</v>
      </c>
      <c r="AS220">
        <v>27</v>
      </c>
      <c r="AT220">
        <v>19</v>
      </c>
      <c r="AU220">
        <v>19</v>
      </c>
      <c r="AV220">
        <v>16</v>
      </c>
      <c r="AW220">
        <v>13</v>
      </c>
      <c r="AX220">
        <v>6</v>
      </c>
      <c r="AY220">
        <v>0</v>
      </c>
      <c r="AZ220">
        <v>1</v>
      </c>
      <c r="BA220" s="42">
        <v>1</v>
      </c>
      <c r="BB220">
        <v>1.75</v>
      </c>
      <c r="BC220">
        <v>32.0625</v>
      </c>
      <c r="BD220" s="20">
        <v>0</v>
      </c>
      <c r="BE220" s="20">
        <v>27</v>
      </c>
      <c r="BF220" s="20">
        <v>12.836767036450079</v>
      </c>
      <c r="BG220">
        <v>30</v>
      </c>
      <c r="BH220">
        <v>36</v>
      </c>
      <c r="BI220">
        <v>30</v>
      </c>
      <c r="BJ220" s="41">
        <v>0.5</v>
      </c>
      <c r="BK220">
        <v>4</v>
      </c>
      <c r="BL220">
        <v>4</v>
      </c>
      <c r="BM220">
        <v>11</v>
      </c>
      <c r="BN220" s="42">
        <v>-7</v>
      </c>
      <c r="BO220">
        <v>3</v>
      </c>
      <c r="BP220">
        <v>4</v>
      </c>
      <c r="BQ220">
        <v>6</v>
      </c>
      <c r="BR220">
        <v>4</v>
      </c>
      <c r="BS220" s="41">
        <v>5.3333333333333337E-2</v>
      </c>
      <c r="BT220">
        <v>12</v>
      </c>
      <c r="BU220">
        <v>13</v>
      </c>
      <c r="BV220" s="41">
        <v>0.48</v>
      </c>
      <c r="BW220">
        <v>4</v>
      </c>
      <c r="BX220">
        <v>5</v>
      </c>
      <c r="BY220">
        <v>7</v>
      </c>
      <c r="BZ220">
        <v>4</v>
      </c>
      <c r="CA220">
        <v>1</v>
      </c>
      <c r="CB220">
        <v>4</v>
      </c>
      <c r="CC220">
        <v>4</v>
      </c>
      <c r="CD220">
        <v>5</v>
      </c>
      <c r="CE220">
        <v>4</v>
      </c>
      <c r="CF220">
        <v>3</v>
      </c>
      <c r="CG220">
        <v>7</v>
      </c>
      <c r="CH220">
        <v>8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2</v>
      </c>
      <c r="DC220">
        <v>0</v>
      </c>
      <c r="DD220">
        <v>1</v>
      </c>
      <c r="DE220">
        <v>0</v>
      </c>
      <c r="DF220">
        <v>0</v>
      </c>
      <c r="DG220">
        <v>13</v>
      </c>
      <c r="DH220">
        <v>3</v>
      </c>
      <c r="DI220">
        <v>0</v>
      </c>
      <c r="DJ220">
        <v>3</v>
      </c>
      <c r="DK220">
        <v>3</v>
      </c>
      <c r="DL220">
        <v>0</v>
      </c>
      <c r="DM220">
        <v>0</v>
      </c>
      <c r="DN220">
        <v>0</v>
      </c>
      <c r="DO220">
        <v>0</v>
      </c>
      <c r="DP220" s="42">
        <v>-3</v>
      </c>
      <c r="DQ220" s="20">
        <v>-3.089</v>
      </c>
      <c r="DR220">
        <v>3</v>
      </c>
      <c r="DS220">
        <v>0</v>
      </c>
      <c r="DT220">
        <v>0</v>
      </c>
      <c r="DU220">
        <v>0</v>
      </c>
      <c r="DV220">
        <v>0</v>
      </c>
      <c r="DW220">
        <v>99</v>
      </c>
      <c r="DX220">
        <v>95</v>
      </c>
      <c r="DY220">
        <v>69</v>
      </c>
      <c r="DZ220">
        <v>71</v>
      </c>
      <c r="EA220">
        <v>48</v>
      </c>
      <c r="EB220">
        <v>58</v>
      </c>
      <c r="EC220">
        <v>4.45</v>
      </c>
      <c r="ED220">
        <v>3.55</v>
      </c>
      <c r="EE220">
        <v>6</v>
      </c>
      <c r="EF220">
        <v>4</v>
      </c>
      <c r="EG220" s="41">
        <v>0.125</v>
      </c>
      <c r="EH220" s="43">
        <v>0.93103448275862066</v>
      </c>
      <c r="EI220" s="44">
        <v>1.0560344827586206</v>
      </c>
      <c r="EJ220">
        <v>98</v>
      </c>
      <c r="EK220">
        <v>95</v>
      </c>
      <c r="EL220">
        <v>68</v>
      </c>
      <c r="EM220">
        <v>71</v>
      </c>
      <c r="EN220">
        <v>47</v>
      </c>
      <c r="EO220">
        <v>58</v>
      </c>
      <c r="EP220">
        <v>6</v>
      </c>
      <c r="EQ220">
        <v>4</v>
      </c>
      <c r="ER220">
        <v>43</v>
      </c>
      <c r="ES220">
        <v>38</v>
      </c>
      <c r="ET220">
        <v>18</v>
      </c>
      <c r="EU220">
        <v>17</v>
      </c>
      <c r="EV220">
        <v>2</v>
      </c>
      <c r="EW220">
        <v>2</v>
      </c>
      <c r="EX220">
        <v>10</v>
      </c>
      <c r="EY220">
        <v>7</v>
      </c>
      <c r="EZ220">
        <v>0.1</v>
      </c>
      <c r="FA220">
        <v>0.1</v>
      </c>
      <c r="FB220">
        <v>0.2</v>
      </c>
      <c r="FC220" s="20">
        <v>1.99</v>
      </c>
      <c r="FD220" s="26">
        <v>0.13266666666666665</v>
      </c>
      <c r="FE220">
        <v>0.28789999999999999</v>
      </c>
      <c r="FF220">
        <v>-0.28000000000000003</v>
      </c>
      <c r="FG220">
        <v>0.01</v>
      </c>
      <c r="FH220">
        <v>-0.28000000000000003</v>
      </c>
      <c r="FL220" s="42">
        <v>14</v>
      </c>
      <c r="FM220" s="20">
        <v>3.3333333333333335</v>
      </c>
      <c r="FN220" s="41">
        <v>4.0344403399999999E-2</v>
      </c>
      <c r="FO220" s="20">
        <v>1.4</v>
      </c>
      <c r="FP220" s="20">
        <v>1.3822000000000001</v>
      </c>
      <c r="FQ220" s="20">
        <v>92.234548335974651</v>
      </c>
      <c r="FV220" t="s">
        <v>751</v>
      </c>
      <c r="FW220" s="45">
        <v>832500</v>
      </c>
      <c r="FX220" s="45">
        <v>758333</v>
      </c>
      <c r="FY220">
        <v>95</v>
      </c>
      <c r="FZ220">
        <v>5</v>
      </c>
      <c r="GA220">
        <v>16</v>
      </c>
      <c r="GB220">
        <v>21</v>
      </c>
      <c r="GC220">
        <v>-11</v>
      </c>
      <c r="GD220">
        <v>28</v>
      </c>
      <c r="GE220">
        <v>98</v>
      </c>
      <c r="GF220">
        <v>1020</v>
      </c>
      <c r="GG220">
        <v>0</v>
      </c>
      <c r="GH220">
        <v>0.5</v>
      </c>
      <c r="GI220">
        <v>0.5</v>
      </c>
      <c r="GJ220" s="42">
        <v>1.4</v>
      </c>
    </row>
    <row r="221" spans="1:192" x14ac:dyDescent="0.45">
      <c r="A221" s="40">
        <v>34881</v>
      </c>
      <c r="B221" t="s">
        <v>1752</v>
      </c>
      <c r="C221" t="s">
        <v>295</v>
      </c>
      <c r="D221" t="s">
        <v>107</v>
      </c>
      <c r="E221" t="s">
        <v>107</v>
      </c>
      <c r="F221">
        <v>76</v>
      </c>
      <c r="G221">
        <v>214</v>
      </c>
      <c r="H221">
        <v>2013</v>
      </c>
      <c r="I221">
        <v>2</v>
      </c>
      <c r="J221">
        <v>52</v>
      </c>
      <c r="K221" t="s">
        <v>202</v>
      </c>
      <c r="L221">
        <v>2015</v>
      </c>
      <c r="M221">
        <v>22</v>
      </c>
      <c r="N221">
        <v>3</v>
      </c>
      <c r="O221">
        <v>8477473</v>
      </c>
      <c r="P221" t="s">
        <v>2180</v>
      </c>
      <c r="Q221" t="s">
        <v>2181</v>
      </c>
      <c r="R221" t="s">
        <v>2182</v>
      </c>
      <c r="S221" t="s">
        <v>766</v>
      </c>
      <c r="T221" t="s">
        <v>710</v>
      </c>
      <c r="U221" t="s">
        <v>313</v>
      </c>
      <c r="V221">
        <v>12</v>
      </c>
      <c r="W221">
        <v>3</v>
      </c>
      <c r="X221">
        <v>1</v>
      </c>
      <c r="Y221">
        <v>0</v>
      </c>
      <c r="Z221">
        <v>4</v>
      </c>
      <c r="AA221">
        <v>22</v>
      </c>
      <c r="AB221">
        <v>60</v>
      </c>
      <c r="AC221" s="26">
        <v>0.33333333333333331</v>
      </c>
      <c r="AD221" s="20">
        <v>2.8</v>
      </c>
      <c r="AE221" s="20">
        <v>1.8010000000000002</v>
      </c>
      <c r="AF221">
        <v>-2</v>
      </c>
      <c r="AG221">
        <v>-0.7</v>
      </c>
      <c r="AH221">
        <v>2</v>
      </c>
      <c r="AI221">
        <v>193</v>
      </c>
      <c r="AJ221">
        <v>8120</v>
      </c>
      <c r="AK221" s="20">
        <v>135.33333333332999</v>
      </c>
      <c r="AL221">
        <v>135.33000000000001</v>
      </c>
      <c r="AM221">
        <v>135</v>
      </c>
      <c r="AN221" s="26">
        <v>11.277777777777779</v>
      </c>
      <c r="AO221">
        <v>19.16</v>
      </c>
      <c r="AP221" s="41">
        <v>0.8</v>
      </c>
      <c r="AQ221">
        <v>30</v>
      </c>
      <c r="AR221">
        <v>30</v>
      </c>
      <c r="AS221">
        <v>30</v>
      </c>
      <c r="AT221">
        <v>25</v>
      </c>
      <c r="AU221">
        <v>25</v>
      </c>
      <c r="AV221">
        <v>19</v>
      </c>
      <c r="AW221">
        <v>19</v>
      </c>
      <c r="AX221">
        <v>9</v>
      </c>
      <c r="AY221">
        <v>1</v>
      </c>
      <c r="AZ221">
        <v>0</v>
      </c>
      <c r="BA221" s="42">
        <v>1</v>
      </c>
      <c r="BB221">
        <v>1.47</v>
      </c>
      <c r="BC221">
        <v>29.2105</v>
      </c>
      <c r="BD221" s="20">
        <v>0</v>
      </c>
      <c r="BE221" s="20">
        <v>30</v>
      </c>
      <c r="BF221" s="20">
        <v>13.300820217246729</v>
      </c>
      <c r="BG221">
        <v>39</v>
      </c>
      <c r="BH221">
        <v>39</v>
      </c>
      <c r="BI221">
        <v>29</v>
      </c>
      <c r="BJ221" s="41">
        <v>0.57352941176470584</v>
      </c>
      <c r="BK221">
        <v>19</v>
      </c>
      <c r="BL221">
        <v>19</v>
      </c>
      <c r="BM221">
        <v>8</v>
      </c>
      <c r="BN221" s="42">
        <v>11</v>
      </c>
      <c r="BO221">
        <v>6</v>
      </c>
      <c r="BP221">
        <v>2</v>
      </c>
      <c r="BQ221">
        <v>4</v>
      </c>
      <c r="BR221">
        <v>9</v>
      </c>
      <c r="BS221" s="41">
        <v>7.8947368421052627E-2</v>
      </c>
      <c r="BT221">
        <v>0</v>
      </c>
      <c r="BU221">
        <v>2</v>
      </c>
      <c r="BV221" s="4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3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6</v>
      </c>
      <c r="DA221">
        <v>6</v>
      </c>
      <c r="DB221">
        <v>0</v>
      </c>
      <c r="DC221">
        <v>2</v>
      </c>
      <c r="DD221">
        <v>1</v>
      </c>
      <c r="DE221">
        <v>0</v>
      </c>
      <c r="DF221">
        <v>0</v>
      </c>
      <c r="DG221">
        <v>10</v>
      </c>
      <c r="DH221">
        <v>1</v>
      </c>
      <c r="DI221">
        <v>2</v>
      </c>
      <c r="DJ221">
        <v>1</v>
      </c>
      <c r="DK221">
        <v>1</v>
      </c>
      <c r="DL221">
        <v>0</v>
      </c>
      <c r="DM221">
        <v>2</v>
      </c>
      <c r="DN221">
        <v>2</v>
      </c>
      <c r="DO221">
        <v>0</v>
      </c>
      <c r="DP221" s="42">
        <v>1</v>
      </c>
      <c r="DQ221" s="20">
        <v>-0.17699999999999999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97</v>
      </c>
      <c r="DX221">
        <v>136</v>
      </c>
      <c r="DY221">
        <v>72</v>
      </c>
      <c r="DZ221">
        <v>105</v>
      </c>
      <c r="EA221">
        <v>53</v>
      </c>
      <c r="EB221">
        <v>79</v>
      </c>
      <c r="EC221">
        <v>4.16</v>
      </c>
      <c r="ED221">
        <v>5.04</v>
      </c>
      <c r="EE221">
        <v>5</v>
      </c>
      <c r="EF221">
        <v>7</v>
      </c>
      <c r="EG221" s="41">
        <v>9.4339622641509441E-2</v>
      </c>
      <c r="EH221" s="43">
        <v>0.91139240506329111</v>
      </c>
      <c r="EI221" s="44">
        <v>1.0057320277048005</v>
      </c>
      <c r="EJ221">
        <v>98</v>
      </c>
      <c r="EK221">
        <v>137</v>
      </c>
      <c r="EL221">
        <v>73</v>
      </c>
      <c r="EM221">
        <v>106</v>
      </c>
      <c r="EN221">
        <v>54</v>
      </c>
      <c r="EO221">
        <v>80</v>
      </c>
      <c r="EP221">
        <v>5</v>
      </c>
      <c r="EQ221">
        <v>7</v>
      </c>
      <c r="ER221">
        <v>47</v>
      </c>
      <c r="ES221">
        <v>46</v>
      </c>
      <c r="ET221">
        <v>19</v>
      </c>
      <c r="EU221">
        <v>15</v>
      </c>
      <c r="EV221">
        <v>4</v>
      </c>
      <c r="EW221">
        <v>2</v>
      </c>
      <c r="EX221">
        <v>8</v>
      </c>
      <c r="EY221">
        <v>8</v>
      </c>
      <c r="EZ221">
        <v>0.30000000000000004</v>
      </c>
      <c r="FA221">
        <v>0.1</v>
      </c>
      <c r="FB221">
        <v>0.5</v>
      </c>
      <c r="FC221" s="20">
        <v>3.4</v>
      </c>
      <c r="FD221" s="26">
        <v>0.28333333333333333</v>
      </c>
      <c r="FE221">
        <v>0.35710000000000003</v>
      </c>
      <c r="FF221">
        <v>0.06</v>
      </c>
      <c r="FG221">
        <v>0.03</v>
      </c>
      <c r="FH221">
        <v>0.09</v>
      </c>
      <c r="FL221" s="42">
        <v>30</v>
      </c>
      <c r="FM221" s="20">
        <v>23</v>
      </c>
      <c r="FN221" s="41">
        <v>0.10512820510000001</v>
      </c>
      <c r="FO221" s="20">
        <v>3.8</v>
      </c>
      <c r="FP221" s="20">
        <v>3.9645999999999999</v>
      </c>
      <c r="FQ221" s="20">
        <v>103.30303702061626</v>
      </c>
      <c r="FR221">
        <v>5</v>
      </c>
      <c r="FS221" t="s">
        <v>111</v>
      </c>
      <c r="FT221">
        <v>55</v>
      </c>
      <c r="FV221" t="s">
        <v>751</v>
      </c>
      <c r="FW221" s="45">
        <v>650000</v>
      </c>
      <c r="FX221" s="45">
        <v>670000</v>
      </c>
      <c r="FY221">
        <v>52</v>
      </c>
      <c r="FZ221">
        <v>5</v>
      </c>
      <c r="GA221">
        <v>3</v>
      </c>
      <c r="GB221">
        <v>8</v>
      </c>
      <c r="GC221">
        <v>-4</v>
      </c>
      <c r="GD221">
        <v>8</v>
      </c>
      <c r="GE221">
        <v>77</v>
      </c>
      <c r="GF221">
        <v>568</v>
      </c>
      <c r="GG221">
        <v>-0.2</v>
      </c>
      <c r="GH221">
        <v>0.60000000000000009</v>
      </c>
      <c r="GI221">
        <v>0.4</v>
      </c>
      <c r="GJ221" s="42">
        <v>3.8</v>
      </c>
    </row>
    <row r="222" spans="1:192" x14ac:dyDescent="0.45">
      <c r="A222" s="40">
        <v>34884</v>
      </c>
      <c r="B222" t="s">
        <v>2186</v>
      </c>
      <c r="D222" t="s">
        <v>120</v>
      </c>
      <c r="E222" t="s">
        <v>120</v>
      </c>
      <c r="F222">
        <v>72</v>
      </c>
      <c r="G222">
        <v>183</v>
      </c>
      <c r="H222">
        <v>2013</v>
      </c>
      <c r="I222">
        <v>2</v>
      </c>
      <c r="J222">
        <v>55</v>
      </c>
      <c r="K222" t="s">
        <v>92</v>
      </c>
      <c r="L222">
        <v>2016</v>
      </c>
      <c r="M222">
        <v>22</v>
      </c>
      <c r="N222">
        <v>2</v>
      </c>
      <c r="O222">
        <v>8477476</v>
      </c>
      <c r="P222" t="s">
        <v>2187</v>
      </c>
      <c r="Q222" t="s">
        <v>2188</v>
      </c>
      <c r="R222" t="s">
        <v>2189</v>
      </c>
      <c r="S222" t="s">
        <v>2190</v>
      </c>
      <c r="T222" t="s">
        <v>725</v>
      </c>
      <c r="U222" t="s">
        <v>178</v>
      </c>
      <c r="V222">
        <v>66</v>
      </c>
      <c r="W222">
        <v>12</v>
      </c>
      <c r="X222">
        <v>9</v>
      </c>
      <c r="Y222">
        <v>7</v>
      </c>
      <c r="Z222">
        <v>21</v>
      </c>
      <c r="AA222">
        <v>10</v>
      </c>
      <c r="AB222">
        <v>33</v>
      </c>
      <c r="AC222" s="26">
        <v>0.31818181818181818</v>
      </c>
      <c r="AD222" s="20">
        <v>-4.3150684931506866</v>
      </c>
      <c r="AE222" s="20">
        <v>8.8309999999999995</v>
      </c>
      <c r="AF222">
        <v>-11</v>
      </c>
      <c r="AG222">
        <v>4.9000000000000004</v>
      </c>
      <c r="AH222">
        <v>20</v>
      </c>
      <c r="AI222">
        <v>1452</v>
      </c>
      <c r="AJ222">
        <v>65288</v>
      </c>
      <c r="AK222" s="20">
        <v>1088.1333333333</v>
      </c>
      <c r="AL222">
        <v>1088.03</v>
      </c>
      <c r="AM222">
        <v>1088</v>
      </c>
      <c r="AN222" s="26">
        <v>16.486868686868689</v>
      </c>
      <c r="AO222">
        <v>27.37</v>
      </c>
      <c r="AP222" s="41">
        <v>0.55263157894736847</v>
      </c>
      <c r="AQ222">
        <v>290</v>
      </c>
      <c r="AR222">
        <v>290</v>
      </c>
      <c r="AS222">
        <v>290</v>
      </c>
      <c r="AT222">
        <v>220</v>
      </c>
      <c r="AU222">
        <v>220</v>
      </c>
      <c r="AV222">
        <v>164</v>
      </c>
      <c r="AW222">
        <v>181</v>
      </c>
      <c r="AX222">
        <v>89</v>
      </c>
      <c r="AY222">
        <v>13</v>
      </c>
      <c r="AZ222">
        <v>22</v>
      </c>
      <c r="BA222" s="42">
        <v>35</v>
      </c>
      <c r="BB222">
        <v>18.57</v>
      </c>
      <c r="BC222">
        <v>26.4024</v>
      </c>
      <c r="BD222" s="20">
        <v>243.6</v>
      </c>
      <c r="BE222" s="20">
        <v>533.6</v>
      </c>
      <c r="BF222" s="20">
        <v>29.42565921895536</v>
      </c>
      <c r="BG222">
        <v>415</v>
      </c>
      <c r="BH222">
        <v>363</v>
      </c>
      <c r="BI222">
        <v>402</v>
      </c>
      <c r="BJ222" s="41">
        <v>0.50795593635250913</v>
      </c>
      <c r="BK222">
        <v>71</v>
      </c>
      <c r="BL222">
        <v>71</v>
      </c>
      <c r="BM222">
        <v>107</v>
      </c>
      <c r="BN222" s="42">
        <v>-36</v>
      </c>
      <c r="BO222">
        <v>56</v>
      </c>
      <c r="BP222">
        <v>19</v>
      </c>
      <c r="BQ222">
        <v>27</v>
      </c>
      <c r="BR222">
        <v>23</v>
      </c>
      <c r="BS222" s="41">
        <v>2.7946537059538274E-2</v>
      </c>
      <c r="BT222">
        <v>11</v>
      </c>
      <c r="BU222">
        <v>19</v>
      </c>
      <c r="BV222" s="41">
        <v>0.36666666666666664</v>
      </c>
      <c r="BW222">
        <v>3</v>
      </c>
      <c r="BX222">
        <v>11</v>
      </c>
      <c r="BY222">
        <v>3</v>
      </c>
      <c r="BZ222">
        <v>2</v>
      </c>
      <c r="CA222">
        <v>5</v>
      </c>
      <c r="CB222">
        <v>6</v>
      </c>
      <c r="CC222">
        <v>2</v>
      </c>
      <c r="CD222">
        <v>4</v>
      </c>
      <c r="CE222">
        <v>2</v>
      </c>
      <c r="CF222">
        <v>6</v>
      </c>
      <c r="CG222">
        <v>8</v>
      </c>
      <c r="CH222">
        <v>12</v>
      </c>
      <c r="CI222">
        <v>0</v>
      </c>
      <c r="CJ222">
        <v>0</v>
      </c>
      <c r="CK222">
        <v>3</v>
      </c>
      <c r="CL222">
        <v>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2</v>
      </c>
      <c r="CS222">
        <v>2</v>
      </c>
      <c r="CT222">
        <v>1</v>
      </c>
      <c r="CU222">
        <v>0</v>
      </c>
      <c r="CV222">
        <v>7</v>
      </c>
      <c r="CW222">
        <v>0</v>
      </c>
      <c r="CX222">
        <v>2</v>
      </c>
      <c r="CY222">
        <v>9</v>
      </c>
      <c r="CZ222">
        <v>45</v>
      </c>
      <c r="DA222">
        <v>20</v>
      </c>
      <c r="DB222">
        <v>2</v>
      </c>
      <c r="DC222">
        <v>16</v>
      </c>
      <c r="DD222">
        <v>13</v>
      </c>
      <c r="DE222">
        <v>11</v>
      </c>
      <c r="DF222">
        <v>10</v>
      </c>
      <c r="DG222">
        <v>92</v>
      </c>
      <c r="DH222">
        <v>10</v>
      </c>
      <c r="DI222">
        <v>9</v>
      </c>
      <c r="DJ222">
        <v>10</v>
      </c>
      <c r="DK222">
        <v>10</v>
      </c>
      <c r="DL222">
        <v>0</v>
      </c>
      <c r="DM222">
        <v>7</v>
      </c>
      <c r="DN222">
        <v>7</v>
      </c>
      <c r="DO222">
        <v>0</v>
      </c>
      <c r="DP222" s="42">
        <v>-1</v>
      </c>
      <c r="DQ222" s="20">
        <v>-3.9390000000000001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1184</v>
      </c>
      <c r="DX222">
        <v>1071</v>
      </c>
      <c r="DY222">
        <v>867</v>
      </c>
      <c r="DZ222">
        <v>800</v>
      </c>
      <c r="EA222">
        <v>644</v>
      </c>
      <c r="EB222">
        <v>575</v>
      </c>
      <c r="EC222">
        <v>56.97</v>
      </c>
      <c r="ED222">
        <v>54.15</v>
      </c>
      <c r="EE222">
        <v>38</v>
      </c>
      <c r="EF222">
        <v>54</v>
      </c>
      <c r="EG222" s="41">
        <v>5.9006211180124224E-2</v>
      </c>
      <c r="EH222" s="43">
        <v>0.9060869565217391</v>
      </c>
      <c r="EI222" s="44">
        <v>0.96509316770186326</v>
      </c>
      <c r="EJ222">
        <v>1179</v>
      </c>
      <c r="EK222">
        <v>1070</v>
      </c>
      <c r="EL222">
        <v>864</v>
      </c>
      <c r="EM222">
        <v>800</v>
      </c>
      <c r="EN222">
        <v>641</v>
      </c>
      <c r="EO222">
        <v>575</v>
      </c>
      <c r="EP222">
        <v>38</v>
      </c>
      <c r="EQ222">
        <v>54</v>
      </c>
      <c r="ER222">
        <v>557</v>
      </c>
      <c r="ES222">
        <v>519</v>
      </c>
      <c r="ET222">
        <v>231</v>
      </c>
      <c r="EU222">
        <v>196</v>
      </c>
      <c r="EV222">
        <v>24</v>
      </c>
      <c r="EW222">
        <v>31</v>
      </c>
      <c r="EX222">
        <v>63</v>
      </c>
      <c r="EY222">
        <v>51</v>
      </c>
      <c r="EZ222">
        <v>0.4</v>
      </c>
      <c r="FA222">
        <v>0.9</v>
      </c>
      <c r="FB222">
        <v>1.4</v>
      </c>
      <c r="FC222" s="20">
        <v>32.020000000000003</v>
      </c>
      <c r="FD222" s="26">
        <v>0.48515151515151522</v>
      </c>
      <c r="FE222">
        <v>2.9952000000000001</v>
      </c>
      <c r="FF222">
        <v>1.02</v>
      </c>
      <c r="FG222">
        <v>0</v>
      </c>
      <c r="FH222">
        <v>1.02</v>
      </c>
      <c r="FI222">
        <v>2</v>
      </c>
      <c r="FJ222">
        <v>0</v>
      </c>
      <c r="FK222">
        <v>0</v>
      </c>
      <c r="FL222" s="42">
        <v>114</v>
      </c>
      <c r="FM222" s="20">
        <v>9.8000000000000007</v>
      </c>
      <c r="FN222" s="41">
        <v>7.6456876500000007E-2</v>
      </c>
      <c r="FO222" s="20">
        <v>19</v>
      </c>
      <c r="FP222" s="20">
        <v>20.212199999999999</v>
      </c>
      <c r="FQ222" s="20">
        <v>124.35318879075027</v>
      </c>
      <c r="FR222">
        <v>4</v>
      </c>
      <c r="FS222" t="s">
        <v>111</v>
      </c>
      <c r="FT222">
        <v>195</v>
      </c>
      <c r="FV222" t="s">
        <v>751</v>
      </c>
      <c r="FW222" s="45">
        <v>925000</v>
      </c>
      <c r="FX222" s="45">
        <v>839167</v>
      </c>
      <c r="FY222">
        <v>139</v>
      </c>
      <c r="FZ222">
        <v>30</v>
      </c>
      <c r="GA222">
        <v>19</v>
      </c>
      <c r="GB222">
        <v>49</v>
      </c>
      <c r="GC222">
        <v>-12</v>
      </c>
      <c r="GD222">
        <v>28</v>
      </c>
      <c r="GE222">
        <v>322</v>
      </c>
      <c r="GF222">
        <v>2100</v>
      </c>
      <c r="GG222">
        <v>2.7</v>
      </c>
      <c r="GH222">
        <v>2</v>
      </c>
      <c r="GI222">
        <v>4.8</v>
      </c>
      <c r="GJ222" s="42">
        <v>19</v>
      </c>
    </row>
    <row r="223" spans="1:192" x14ac:dyDescent="0.45">
      <c r="A223" s="40">
        <v>34688</v>
      </c>
      <c r="B223" t="s">
        <v>1787</v>
      </c>
      <c r="C223" t="s">
        <v>126</v>
      </c>
      <c r="D223" t="s">
        <v>91</v>
      </c>
      <c r="E223" t="s">
        <v>91</v>
      </c>
      <c r="F223">
        <v>74</v>
      </c>
      <c r="G223">
        <v>212</v>
      </c>
      <c r="H223">
        <v>2013</v>
      </c>
      <c r="I223">
        <v>2</v>
      </c>
      <c r="J223">
        <v>57</v>
      </c>
      <c r="K223" t="s">
        <v>92</v>
      </c>
      <c r="L223">
        <v>2016</v>
      </c>
      <c r="M223">
        <v>23</v>
      </c>
      <c r="N223">
        <v>2</v>
      </c>
      <c r="O223">
        <v>8477478</v>
      </c>
      <c r="P223" t="s">
        <v>2194</v>
      </c>
      <c r="Q223" t="s">
        <v>2195</v>
      </c>
      <c r="R223" t="s">
        <v>2196</v>
      </c>
      <c r="S223" t="s">
        <v>2197</v>
      </c>
      <c r="T223" t="s">
        <v>725</v>
      </c>
      <c r="U223" t="s">
        <v>917</v>
      </c>
      <c r="V223">
        <v>37</v>
      </c>
      <c r="W223">
        <v>1</v>
      </c>
      <c r="X223">
        <v>2</v>
      </c>
      <c r="Y223">
        <v>1</v>
      </c>
      <c r="Z223">
        <v>3</v>
      </c>
      <c r="AA223">
        <v>25</v>
      </c>
      <c r="AB223">
        <v>75</v>
      </c>
      <c r="AC223" s="26">
        <v>8.1081081081081086E-2</v>
      </c>
      <c r="AD223" s="20">
        <v>-4.2195121951219514</v>
      </c>
      <c r="AE223" s="20">
        <v>1.1060000000000001</v>
      </c>
      <c r="AF223">
        <v>-3</v>
      </c>
      <c r="AG223">
        <v>0.2</v>
      </c>
      <c r="AH223">
        <v>19</v>
      </c>
      <c r="AI223">
        <v>455</v>
      </c>
      <c r="AJ223">
        <v>19627</v>
      </c>
      <c r="AK223" s="20">
        <v>327.11666666667003</v>
      </c>
      <c r="AL223">
        <v>327.12</v>
      </c>
      <c r="AM223">
        <v>327</v>
      </c>
      <c r="AN223" s="26">
        <v>8.8409909909909921</v>
      </c>
      <c r="AO223">
        <v>14.96</v>
      </c>
      <c r="AP223" s="41">
        <v>0.375</v>
      </c>
      <c r="AQ223">
        <v>93</v>
      </c>
      <c r="AR223">
        <v>93</v>
      </c>
      <c r="AS223">
        <v>93</v>
      </c>
      <c r="AT223">
        <v>77</v>
      </c>
      <c r="AU223">
        <v>77</v>
      </c>
      <c r="AV223">
        <v>52</v>
      </c>
      <c r="AW223">
        <v>53</v>
      </c>
      <c r="AX223">
        <v>31</v>
      </c>
      <c r="AY223">
        <v>2</v>
      </c>
      <c r="AZ223">
        <v>3</v>
      </c>
      <c r="BA223" s="42">
        <v>5</v>
      </c>
      <c r="BB223">
        <v>5.07</v>
      </c>
      <c r="BC223">
        <v>27.076899999999998</v>
      </c>
      <c r="BD223" s="20">
        <v>42.3</v>
      </c>
      <c r="BE223" s="20">
        <v>135.30000000000001</v>
      </c>
      <c r="BF223" s="20">
        <v>24.816581071166546</v>
      </c>
      <c r="BG223">
        <v>116</v>
      </c>
      <c r="BH223">
        <v>97</v>
      </c>
      <c r="BI223">
        <v>90</v>
      </c>
      <c r="BJ223" s="41">
        <v>0.56310679611650483</v>
      </c>
      <c r="BK223">
        <v>113</v>
      </c>
      <c r="BL223">
        <v>112</v>
      </c>
      <c r="BM223">
        <v>43</v>
      </c>
      <c r="BN223" s="42">
        <v>69</v>
      </c>
      <c r="BO223">
        <v>25</v>
      </c>
      <c r="BP223">
        <v>6</v>
      </c>
      <c r="BQ223">
        <v>15</v>
      </c>
      <c r="BR223">
        <v>10</v>
      </c>
      <c r="BS223" s="41">
        <v>4.1493775933609957E-2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24</v>
      </c>
      <c r="DA223">
        <v>10</v>
      </c>
      <c r="DB223">
        <v>1</v>
      </c>
      <c r="DC223">
        <v>0</v>
      </c>
      <c r="DD223">
        <v>5</v>
      </c>
      <c r="DE223">
        <v>1</v>
      </c>
      <c r="DF223">
        <v>4</v>
      </c>
      <c r="DG223">
        <v>31</v>
      </c>
      <c r="DH223">
        <v>8</v>
      </c>
      <c r="DI223">
        <v>17</v>
      </c>
      <c r="DJ223">
        <v>8</v>
      </c>
      <c r="DK223">
        <v>7</v>
      </c>
      <c r="DL223">
        <v>1</v>
      </c>
      <c r="DM223">
        <v>18</v>
      </c>
      <c r="DN223">
        <v>17</v>
      </c>
      <c r="DO223">
        <v>1</v>
      </c>
      <c r="DP223" s="42">
        <v>9</v>
      </c>
      <c r="DQ223" s="20">
        <v>10.672000000000001</v>
      </c>
      <c r="DR223">
        <v>7</v>
      </c>
      <c r="DS223">
        <v>1</v>
      </c>
      <c r="DT223">
        <v>0</v>
      </c>
      <c r="DU223">
        <v>0</v>
      </c>
      <c r="DV223">
        <v>0</v>
      </c>
      <c r="DW223">
        <v>346</v>
      </c>
      <c r="DX223">
        <v>301</v>
      </c>
      <c r="DY223">
        <v>270</v>
      </c>
      <c r="DZ223">
        <v>231</v>
      </c>
      <c r="EA223">
        <v>188</v>
      </c>
      <c r="EB223">
        <v>172</v>
      </c>
      <c r="EC223">
        <v>15.93</v>
      </c>
      <c r="ED223">
        <v>12.83</v>
      </c>
      <c r="EE223">
        <v>8</v>
      </c>
      <c r="EF223">
        <v>11</v>
      </c>
      <c r="EG223" s="41">
        <v>4.2553191489361701E-2</v>
      </c>
      <c r="EH223" s="43">
        <v>0.93604651162790697</v>
      </c>
      <c r="EI223" s="44">
        <v>0.97859970311726863</v>
      </c>
      <c r="EJ223">
        <v>345</v>
      </c>
      <c r="EK223">
        <v>303</v>
      </c>
      <c r="EL223">
        <v>269</v>
      </c>
      <c r="EM223">
        <v>232</v>
      </c>
      <c r="EN223">
        <v>188</v>
      </c>
      <c r="EO223">
        <v>174</v>
      </c>
      <c r="EP223">
        <v>8</v>
      </c>
      <c r="EQ223">
        <v>11</v>
      </c>
      <c r="ER223">
        <v>183</v>
      </c>
      <c r="ES223">
        <v>156</v>
      </c>
      <c r="ET223">
        <v>71</v>
      </c>
      <c r="EU223">
        <v>59</v>
      </c>
      <c r="EV223">
        <v>5</v>
      </c>
      <c r="EW223">
        <v>4</v>
      </c>
      <c r="EX223">
        <v>25</v>
      </c>
      <c r="EY223">
        <v>34</v>
      </c>
      <c r="EZ223">
        <v>-0.5</v>
      </c>
      <c r="FA223">
        <v>0.2</v>
      </c>
      <c r="FB223">
        <v>-0.30000000000000004</v>
      </c>
      <c r="FC223" s="20">
        <v>9.75</v>
      </c>
      <c r="FD223" s="26">
        <v>0.26351351351351349</v>
      </c>
      <c r="FE223">
        <v>9.5000000000000001E-2</v>
      </c>
      <c r="FF223">
        <v>0.92</v>
      </c>
      <c r="FG223">
        <v>-0.12</v>
      </c>
      <c r="FH223">
        <v>0.8</v>
      </c>
      <c r="FL223" s="42">
        <v>143</v>
      </c>
      <c r="FM223" s="20">
        <v>18.285714285714285</v>
      </c>
      <c r="FN223" s="41">
        <v>8.3004353000000006E-3</v>
      </c>
      <c r="FO223" s="20">
        <v>1.1000000000000001</v>
      </c>
      <c r="FP223" s="20">
        <v>5.1344000000000003</v>
      </c>
      <c r="FQ223" s="20">
        <v>118.67204695524579</v>
      </c>
      <c r="FR223">
        <v>31</v>
      </c>
      <c r="FS223" t="s">
        <v>189</v>
      </c>
      <c r="FT223">
        <v>477</v>
      </c>
      <c r="FV223" t="s">
        <v>751</v>
      </c>
      <c r="FW223" s="45">
        <v>750000</v>
      </c>
      <c r="FX223" s="45">
        <v>689167</v>
      </c>
      <c r="FY223">
        <v>78</v>
      </c>
      <c r="FZ223">
        <v>6</v>
      </c>
      <c r="GA223">
        <v>5</v>
      </c>
      <c r="GB223">
        <v>11</v>
      </c>
      <c r="GC223">
        <v>-4</v>
      </c>
      <c r="GD223">
        <v>40</v>
      </c>
      <c r="GE223">
        <v>102</v>
      </c>
      <c r="GF223">
        <v>696</v>
      </c>
      <c r="GG223">
        <v>-0.1</v>
      </c>
      <c r="GH223">
        <v>0.60000000000000009</v>
      </c>
      <c r="GI223">
        <v>0.60000000000000009</v>
      </c>
      <c r="GJ223" s="42">
        <v>1.1000000000000001</v>
      </c>
    </row>
    <row r="224" spans="1:192" x14ac:dyDescent="0.45">
      <c r="A224" s="40">
        <v>34754</v>
      </c>
      <c r="B224" t="s">
        <v>2198</v>
      </c>
      <c r="C224" t="s">
        <v>145</v>
      </c>
      <c r="D224" t="s">
        <v>91</v>
      </c>
      <c r="E224" t="s">
        <v>91</v>
      </c>
      <c r="F224">
        <v>72</v>
      </c>
      <c r="G224">
        <v>190</v>
      </c>
      <c r="H224">
        <v>2013</v>
      </c>
      <c r="I224">
        <v>2</v>
      </c>
      <c r="J224">
        <v>58</v>
      </c>
      <c r="K224" t="s">
        <v>92</v>
      </c>
      <c r="L224">
        <v>2016</v>
      </c>
      <c r="M224">
        <v>22</v>
      </c>
      <c r="N224">
        <v>2</v>
      </c>
      <c r="O224">
        <v>8477479</v>
      </c>
      <c r="P224" t="s">
        <v>2199</v>
      </c>
      <c r="Q224" t="s">
        <v>2200</v>
      </c>
      <c r="R224" t="s">
        <v>2201</v>
      </c>
      <c r="S224" t="s">
        <v>1540</v>
      </c>
      <c r="T224" t="s">
        <v>725</v>
      </c>
      <c r="U224" t="s">
        <v>298</v>
      </c>
      <c r="V224">
        <v>48</v>
      </c>
      <c r="W224">
        <v>7</v>
      </c>
      <c r="X224">
        <v>17</v>
      </c>
      <c r="Y224">
        <v>9</v>
      </c>
      <c r="Z224">
        <v>24</v>
      </c>
      <c r="AA224">
        <v>13</v>
      </c>
      <c r="AB224">
        <v>39</v>
      </c>
      <c r="AC224" s="26">
        <v>0.5</v>
      </c>
      <c r="AD224" s="20">
        <v>24</v>
      </c>
      <c r="AE224" s="20">
        <v>8.4779999999999998</v>
      </c>
      <c r="AF224">
        <v>-7</v>
      </c>
      <c r="AG224">
        <v>1</v>
      </c>
      <c r="AH224">
        <v>39</v>
      </c>
      <c r="AI224">
        <v>901</v>
      </c>
      <c r="AJ224">
        <v>41472</v>
      </c>
      <c r="AK224" s="20">
        <v>691.2</v>
      </c>
      <c r="AL224">
        <v>691.2</v>
      </c>
      <c r="AM224">
        <v>691</v>
      </c>
      <c r="AN224" s="26">
        <v>14.4</v>
      </c>
      <c r="AO224">
        <v>24.28</v>
      </c>
      <c r="AP224" s="41">
        <v>0.72727272727272729</v>
      </c>
      <c r="AQ224">
        <v>153</v>
      </c>
      <c r="AR224">
        <v>153</v>
      </c>
      <c r="AS224">
        <v>153</v>
      </c>
      <c r="AT224">
        <v>130</v>
      </c>
      <c r="AU224">
        <v>130</v>
      </c>
      <c r="AV224">
        <v>83</v>
      </c>
      <c r="AW224">
        <v>104</v>
      </c>
      <c r="AX224">
        <v>64</v>
      </c>
      <c r="AY224">
        <v>2</v>
      </c>
      <c r="AZ224">
        <v>11</v>
      </c>
      <c r="BA224" s="42">
        <v>13</v>
      </c>
      <c r="BB224">
        <v>12</v>
      </c>
      <c r="BC224">
        <v>21.975899999999999</v>
      </c>
      <c r="BD224" s="20">
        <v>164</v>
      </c>
      <c r="BE224" s="20">
        <v>317</v>
      </c>
      <c r="BF224" s="20">
        <v>27.517361111111111</v>
      </c>
      <c r="BG224">
        <v>235</v>
      </c>
      <c r="BH224">
        <v>220</v>
      </c>
      <c r="BI224">
        <v>216</v>
      </c>
      <c r="BJ224" s="41">
        <v>0.52106430155210648</v>
      </c>
      <c r="BK224">
        <v>53</v>
      </c>
      <c r="BL224">
        <v>53</v>
      </c>
      <c r="BM224">
        <v>79</v>
      </c>
      <c r="BN224" s="42">
        <v>-26</v>
      </c>
      <c r="BO224">
        <v>47</v>
      </c>
      <c r="BP224">
        <v>14</v>
      </c>
      <c r="BQ224">
        <v>13</v>
      </c>
      <c r="BR224">
        <v>38</v>
      </c>
      <c r="BS224" s="41">
        <v>7.5098814229249009E-2</v>
      </c>
      <c r="BT224">
        <v>1</v>
      </c>
      <c r="BU224">
        <v>7</v>
      </c>
      <c r="BV224" s="41">
        <v>0.125</v>
      </c>
      <c r="BW224">
        <v>0</v>
      </c>
      <c r="BX224">
        <v>4</v>
      </c>
      <c r="BY224">
        <v>0</v>
      </c>
      <c r="BZ224">
        <v>2</v>
      </c>
      <c r="CA224">
        <v>1</v>
      </c>
      <c r="CB224">
        <v>1</v>
      </c>
      <c r="CC224">
        <v>1</v>
      </c>
      <c r="CD224">
        <v>2</v>
      </c>
      <c r="CE224">
        <v>0</v>
      </c>
      <c r="CF224">
        <v>4</v>
      </c>
      <c r="CG224">
        <v>1</v>
      </c>
      <c r="CH224">
        <v>3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2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2</v>
      </c>
      <c r="CW224">
        <v>3</v>
      </c>
      <c r="CX224">
        <v>4</v>
      </c>
      <c r="CY224">
        <v>1</v>
      </c>
      <c r="CZ224">
        <v>39</v>
      </c>
      <c r="DA224">
        <v>11</v>
      </c>
      <c r="DB224">
        <v>2</v>
      </c>
      <c r="DC224">
        <v>5</v>
      </c>
      <c r="DD224">
        <v>11</v>
      </c>
      <c r="DE224">
        <v>16</v>
      </c>
      <c r="DF224">
        <v>2</v>
      </c>
      <c r="DG224">
        <v>36</v>
      </c>
      <c r="DH224">
        <v>9</v>
      </c>
      <c r="DI224">
        <v>21</v>
      </c>
      <c r="DJ224">
        <v>10</v>
      </c>
      <c r="DK224">
        <v>9</v>
      </c>
      <c r="DL224">
        <v>1</v>
      </c>
      <c r="DM224">
        <v>21</v>
      </c>
      <c r="DN224">
        <v>20</v>
      </c>
      <c r="DO224">
        <v>1</v>
      </c>
      <c r="DP224" s="42">
        <v>12</v>
      </c>
      <c r="DQ224" s="20">
        <v>7.5780000000000003</v>
      </c>
      <c r="DR224">
        <v>6</v>
      </c>
      <c r="DS224">
        <v>1</v>
      </c>
      <c r="DT224">
        <v>1</v>
      </c>
      <c r="DU224">
        <v>1</v>
      </c>
      <c r="DV224">
        <v>0</v>
      </c>
      <c r="DW224">
        <v>649</v>
      </c>
      <c r="DX224">
        <v>643</v>
      </c>
      <c r="DY224">
        <v>500</v>
      </c>
      <c r="DZ224">
        <v>468</v>
      </c>
      <c r="EA224">
        <v>355</v>
      </c>
      <c r="EB224">
        <v>330</v>
      </c>
      <c r="EC224">
        <v>31.34</v>
      </c>
      <c r="ED224">
        <v>27.08</v>
      </c>
      <c r="EE224">
        <v>33</v>
      </c>
      <c r="EF224">
        <v>34</v>
      </c>
      <c r="EG224" s="41">
        <v>9.295774647887324E-2</v>
      </c>
      <c r="EH224" s="43">
        <v>0.89696969696969697</v>
      </c>
      <c r="EI224" s="44">
        <v>0.9899274434485702</v>
      </c>
      <c r="EJ224">
        <v>646</v>
      </c>
      <c r="EK224">
        <v>643</v>
      </c>
      <c r="EL224">
        <v>497</v>
      </c>
      <c r="EM224">
        <v>468</v>
      </c>
      <c r="EN224">
        <v>354</v>
      </c>
      <c r="EO224">
        <v>330</v>
      </c>
      <c r="EP224">
        <v>33</v>
      </c>
      <c r="EQ224">
        <v>34</v>
      </c>
      <c r="ER224">
        <v>317</v>
      </c>
      <c r="ES224">
        <v>302</v>
      </c>
      <c r="ET224">
        <v>130</v>
      </c>
      <c r="EU224">
        <v>113</v>
      </c>
      <c r="EV224">
        <v>19</v>
      </c>
      <c r="EW224">
        <v>20</v>
      </c>
      <c r="EX224">
        <v>34</v>
      </c>
      <c r="EY224">
        <v>47</v>
      </c>
      <c r="EZ224">
        <v>1.2</v>
      </c>
      <c r="FA224">
        <v>0.60000000000000009</v>
      </c>
      <c r="FB224">
        <v>1.8</v>
      </c>
      <c r="FC224" s="20">
        <v>21.41</v>
      </c>
      <c r="FD224" s="26">
        <v>0.44604166666666667</v>
      </c>
      <c r="FE224">
        <v>1.5674999999999999</v>
      </c>
      <c r="FF224">
        <v>0.46</v>
      </c>
      <c r="FG224">
        <v>0.01</v>
      </c>
      <c r="FH224">
        <v>0.47</v>
      </c>
      <c r="FL224" s="42">
        <v>131</v>
      </c>
      <c r="FM224" s="20">
        <v>11</v>
      </c>
      <c r="FN224" s="41">
        <v>5.8333333300000005E-2</v>
      </c>
      <c r="FO224" s="20">
        <v>20.100000000000001</v>
      </c>
      <c r="FP224" s="20">
        <v>25.515599999999999</v>
      </c>
      <c r="FQ224" s="20">
        <v>112.15277777777777</v>
      </c>
      <c r="FV224" t="s">
        <v>751</v>
      </c>
      <c r="FW224" s="45">
        <v>650000</v>
      </c>
      <c r="FX224" s="45">
        <v>661667</v>
      </c>
      <c r="FY224">
        <v>55</v>
      </c>
      <c r="FZ224">
        <v>7</v>
      </c>
      <c r="GA224">
        <v>17</v>
      </c>
      <c r="GB224">
        <v>24</v>
      </c>
      <c r="GC224">
        <v>-8</v>
      </c>
      <c r="GD224">
        <v>39</v>
      </c>
      <c r="GE224">
        <v>86</v>
      </c>
      <c r="GF224">
        <v>755</v>
      </c>
      <c r="GG224">
        <v>1.1000000000000001</v>
      </c>
      <c r="GH224">
        <v>0.60000000000000009</v>
      </c>
      <c r="GI224">
        <v>1.7000000000000002</v>
      </c>
      <c r="GJ224" s="42">
        <v>20.100000000000001</v>
      </c>
    </row>
    <row r="225" spans="1:192" x14ac:dyDescent="0.45">
      <c r="A225" s="40">
        <v>31077</v>
      </c>
      <c r="B225" t="s">
        <v>1321</v>
      </c>
      <c r="C225" t="s">
        <v>126</v>
      </c>
      <c r="D225" t="s">
        <v>91</v>
      </c>
      <c r="E225" t="s">
        <v>91</v>
      </c>
      <c r="F225">
        <v>71</v>
      </c>
      <c r="G225">
        <v>186</v>
      </c>
      <c r="H225">
        <v>2004</v>
      </c>
      <c r="I225">
        <v>4</v>
      </c>
      <c r="J225">
        <v>126</v>
      </c>
      <c r="K225" t="s">
        <v>202</v>
      </c>
      <c r="L225">
        <v>2007</v>
      </c>
      <c r="M225">
        <v>33</v>
      </c>
      <c r="N225">
        <v>10</v>
      </c>
      <c r="O225">
        <v>8471338</v>
      </c>
      <c r="P225" t="s">
        <v>2202</v>
      </c>
      <c r="Q225" t="s">
        <v>2203</v>
      </c>
      <c r="R225" t="s">
        <v>2204</v>
      </c>
      <c r="S225" t="s">
        <v>2205</v>
      </c>
      <c r="T225" t="s">
        <v>716</v>
      </c>
      <c r="U225" t="s">
        <v>2206</v>
      </c>
      <c r="V225">
        <v>60</v>
      </c>
      <c r="W225">
        <v>6</v>
      </c>
      <c r="X225">
        <v>5</v>
      </c>
      <c r="Y225">
        <v>5</v>
      </c>
      <c r="Z225">
        <v>11</v>
      </c>
      <c r="AA225">
        <v>0</v>
      </c>
      <c r="AB225">
        <v>0</v>
      </c>
      <c r="AC225" s="26">
        <v>0.18333333333333332</v>
      </c>
      <c r="AD225" s="20">
        <v>-2.9603960396039604</v>
      </c>
      <c r="AE225" s="20">
        <v>4.4779999999999998</v>
      </c>
      <c r="AF225">
        <v>-5</v>
      </c>
      <c r="AG225">
        <v>-1.6</v>
      </c>
      <c r="AH225">
        <v>30</v>
      </c>
      <c r="AI225">
        <v>1059</v>
      </c>
      <c r="AJ225">
        <v>41049</v>
      </c>
      <c r="AK225" s="20">
        <v>684.15</v>
      </c>
      <c r="AL225">
        <v>684.15</v>
      </c>
      <c r="AM225">
        <v>684</v>
      </c>
      <c r="AN225" s="26">
        <v>11.4025</v>
      </c>
      <c r="AO225">
        <v>19.350000000000001</v>
      </c>
      <c r="AP225" s="41">
        <v>0.61111111111111116</v>
      </c>
      <c r="AQ225">
        <v>88</v>
      </c>
      <c r="AR225">
        <v>88</v>
      </c>
      <c r="AS225">
        <v>88</v>
      </c>
      <c r="AT225">
        <v>70</v>
      </c>
      <c r="AU225">
        <v>70</v>
      </c>
      <c r="AV225">
        <v>55</v>
      </c>
      <c r="AW225">
        <v>57</v>
      </c>
      <c r="AX225">
        <v>26</v>
      </c>
      <c r="AY225">
        <v>4</v>
      </c>
      <c r="AZ225">
        <v>9</v>
      </c>
      <c r="BA225" s="42">
        <v>13</v>
      </c>
      <c r="BB225">
        <v>5.21</v>
      </c>
      <c r="BC225">
        <v>31.145499999999998</v>
      </c>
      <c r="BD225" s="20">
        <v>144</v>
      </c>
      <c r="BE225" s="20">
        <v>232</v>
      </c>
      <c r="BF225" s="20">
        <v>20.346415259811444</v>
      </c>
      <c r="BG225">
        <v>167</v>
      </c>
      <c r="BH225">
        <v>199</v>
      </c>
      <c r="BI225">
        <v>291</v>
      </c>
      <c r="BJ225" s="41">
        <v>0.36462882096069871</v>
      </c>
      <c r="BK225">
        <v>53</v>
      </c>
      <c r="BL225">
        <v>53</v>
      </c>
      <c r="BM225">
        <v>54</v>
      </c>
      <c r="BN225" s="42">
        <v>-1</v>
      </c>
      <c r="BO225">
        <v>15</v>
      </c>
      <c r="BP225">
        <v>18</v>
      </c>
      <c r="BQ225">
        <v>7</v>
      </c>
      <c r="BR225">
        <v>29</v>
      </c>
      <c r="BS225" s="41">
        <v>5.4104477611940295E-2</v>
      </c>
      <c r="BT225">
        <v>194</v>
      </c>
      <c r="BU225">
        <v>197</v>
      </c>
      <c r="BV225" s="41">
        <v>0.49616368286445012</v>
      </c>
      <c r="BW225">
        <v>97</v>
      </c>
      <c r="BX225">
        <v>92</v>
      </c>
      <c r="BY225">
        <v>66</v>
      </c>
      <c r="BZ225">
        <v>57</v>
      </c>
      <c r="CA225">
        <v>31</v>
      </c>
      <c r="CB225">
        <v>48</v>
      </c>
      <c r="CC225">
        <v>61</v>
      </c>
      <c r="CD225">
        <v>64</v>
      </c>
      <c r="CE225">
        <v>62</v>
      </c>
      <c r="CF225">
        <v>61</v>
      </c>
      <c r="CG225">
        <v>121</v>
      </c>
      <c r="CH225">
        <v>125</v>
      </c>
      <c r="CI225">
        <v>0</v>
      </c>
      <c r="CJ225">
        <v>0</v>
      </c>
      <c r="CK225">
        <v>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2</v>
      </c>
      <c r="CU225">
        <v>0</v>
      </c>
      <c r="CV225">
        <v>3</v>
      </c>
      <c r="CW225">
        <v>0</v>
      </c>
      <c r="CX225">
        <v>1</v>
      </c>
      <c r="CY225">
        <v>1</v>
      </c>
      <c r="CZ225">
        <v>13</v>
      </c>
      <c r="DA225">
        <v>2</v>
      </c>
      <c r="DB225">
        <v>3</v>
      </c>
      <c r="DC225">
        <v>10</v>
      </c>
      <c r="DD225">
        <v>4</v>
      </c>
      <c r="DE225">
        <v>6</v>
      </c>
      <c r="DF225">
        <v>3</v>
      </c>
      <c r="DG225">
        <v>27</v>
      </c>
      <c r="DH225">
        <v>15</v>
      </c>
      <c r="DI225">
        <v>8</v>
      </c>
      <c r="DJ225">
        <v>15</v>
      </c>
      <c r="DK225">
        <v>15</v>
      </c>
      <c r="DL225">
        <v>0</v>
      </c>
      <c r="DM225">
        <v>8</v>
      </c>
      <c r="DN225">
        <v>8</v>
      </c>
      <c r="DO225">
        <v>0</v>
      </c>
      <c r="DP225" s="42">
        <v>-7</v>
      </c>
      <c r="DQ225" s="20">
        <v>-5.1020000000000003</v>
      </c>
      <c r="DR225">
        <v>15</v>
      </c>
      <c r="DS225">
        <v>0</v>
      </c>
      <c r="DT225">
        <v>0</v>
      </c>
      <c r="DU225">
        <v>0</v>
      </c>
      <c r="DV225">
        <v>0</v>
      </c>
      <c r="DW225">
        <v>518</v>
      </c>
      <c r="DX225">
        <v>700</v>
      </c>
      <c r="DY225">
        <v>390</v>
      </c>
      <c r="DZ225">
        <v>507</v>
      </c>
      <c r="EA225">
        <v>274</v>
      </c>
      <c r="EB225">
        <v>352</v>
      </c>
      <c r="EC225">
        <v>21.01</v>
      </c>
      <c r="ED225">
        <v>32.15</v>
      </c>
      <c r="EE225">
        <v>18</v>
      </c>
      <c r="EF225">
        <v>35</v>
      </c>
      <c r="EG225" s="41">
        <v>6.569343065693431E-2</v>
      </c>
      <c r="EH225" s="43">
        <v>0.90056818181818188</v>
      </c>
      <c r="EI225" s="44">
        <v>0.96626161247511622</v>
      </c>
      <c r="EJ225">
        <v>518</v>
      </c>
      <c r="EK225">
        <v>699</v>
      </c>
      <c r="EL225">
        <v>388</v>
      </c>
      <c r="EM225">
        <v>507</v>
      </c>
      <c r="EN225">
        <v>272</v>
      </c>
      <c r="EO225">
        <v>352</v>
      </c>
      <c r="EP225">
        <v>18</v>
      </c>
      <c r="EQ225">
        <v>35</v>
      </c>
      <c r="ER225">
        <v>243</v>
      </c>
      <c r="ES225">
        <v>337</v>
      </c>
      <c r="ET225">
        <v>90</v>
      </c>
      <c r="EU225">
        <v>131</v>
      </c>
      <c r="EV225">
        <v>8</v>
      </c>
      <c r="EW225">
        <v>16</v>
      </c>
      <c r="EX225">
        <v>61</v>
      </c>
      <c r="EY225">
        <v>47</v>
      </c>
      <c r="EZ225">
        <v>-0.2</v>
      </c>
      <c r="FA225">
        <v>0.60000000000000009</v>
      </c>
      <c r="FB225">
        <v>0.4</v>
      </c>
      <c r="FC225" s="20">
        <v>10.039999999999999</v>
      </c>
      <c r="FD225" s="26">
        <v>0.16733333333333331</v>
      </c>
      <c r="FE225">
        <v>0.50719999999999998</v>
      </c>
      <c r="FF225">
        <v>0.03</v>
      </c>
      <c r="FG225">
        <v>0.01</v>
      </c>
      <c r="FH225">
        <v>0.04</v>
      </c>
      <c r="FL225" s="42">
        <v>112</v>
      </c>
      <c r="FM225" s="20">
        <v>4</v>
      </c>
      <c r="FN225" s="41">
        <v>4.3466737300000002E-2</v>
      </c>
      <c r="FO225" s="20">
        <v>8</v>
      </c>
      <c r="FP225" s="20">
        <v>9.9795999999999996</v>
      </c>
      <c r="FQ225" s="20">
        <v>106.81868011401008</v>
      </c>
      <c r="FR225">
        <v>8</v>
      </c>
      <c r="FS225" t="s">
        <v>455</v>
      </c>
      <c r="FT225">
        <v>390</v>
      </c>
      <c r="FV225" t="s">
        <v>711</v>
      </c>
      <c r="FW225" s="45">
        <v>1300000</v>
      </c>
      <c r="FX225" s="45">
        <v>1200000</v>
      </c>
      <c r="FY225">
        <v>666</v>
      </c>
      <c r="FZ225">
        <v>67</v>
      </c>
      <c r="GA225">
        <v>85</v>
      </c>
      <c r="GB225">
        <v>152</v>
      </c>
      <c r="GC225">
        <v>-10</v>
      </c>
      <c r="GD225">
        <v>351</v>
      </c>
      <c r="GE225">
        <v>727</v>
      </c>
      <c r="GF225">
        <v>8332</v>
      </c>
      <c r="GG225">
        <v>0.4</v>
      </c>
      <c r="GH225">
        <v>9.6</v>
      </c>
      <c r="GI225">
        <v>10</v>
      </c>
      <c r="GJ225" s="42">
        <v>8</v>
      </c>
    </row>
    <row r="226" spans="1:192" x14ac:dyDescent="0.45">
      <c r="A226" s="40">
        <v>31127</v>
      </c>
      <c r="B226" t="s">
        <v>1143</v>
      </c>
      <c r="C226" t="s">
        <v>295</v>
      </c>
      <c r="D226" t="s">
        <v>107</v>
      </c>
      <c r="E226" t="s">
        <v>107</v>
      </c>
      <c r="F226">
        <v>70</v>
      </c>
      <c r="G226">
        <v>187</v>
      </c>
      <c r="H226">
        <v>2004</v>
      </c>
      <c r="I226">
        <v>4</v>
      </c>
      <c r="J226">
        <v>127</v>
      </c>
      <c r="K226" t="s">
        <v>202</v>
      </c>
      <c r="L226">
        <v>2006</v>
      </c>
      <c r="M226">
        <v>32</v>
      </c>
      <c r="N226">
        <v>12</v>
      </c>
      <c r="O226">
        <v>8471339</v>
      </c>
      <c r="P226" t="s">
        <v>2207</v>
      </c>
      <c r="Q226" t="s">
        <v>2208</v>
      </c>
      <c r="R226" t="s">
        <v>2209</v>
      </c>
      <c r="S226" t="s">
        <v>390</v>
      </c>
      <c r="T226" t="s">
        <v>710</v>
      </c>
      <c r="U226" t="s">
        <v>153</v>
      </c>
      <c r="V226">
        <v>67</v>
      </c>
      <c r="W226">
        <v>5</v>
      </c>
      <c r="X226">
        <v>13</v>
      </c>
      <c r="Y226">
        <v>6</v>
      </c>
      <c r="Z226">
        <v>18</v>
      </c>
      <c r="AA226">
        <v>13</v>
      </c>
      <c r="AB226">
        <v>82</v>
      </c>
      <c r="AC226" s="26">
        <v>0.26865671641791045</v>
      </c>
      <c r="AD226" s="20">
        <v>-18.860501567398117</v>
      </c>
      <c r="AE226" s="20">
        <v>6.3079999999999998</v>
      </c>
      <c r="AF226">
        <v>-4</v>
      </c>
      <c r="AG226">
        <v>0.7</v>
      </c>
      <c r="AH226">
        <v>29</v>
      </c>
      <c r="AI226">
        <v>1239</v>
      </c>
      <c r="AJ226">
        <v>53551</v>
      </c>
      <c r="AK226" s="20">
        <v>892.51666666666995</v>
      </c>
      <c r="AL226">
        <v>892.52</v>
      </c>
      <c r="AM226">
        <v>893</v>
      </c>
      <c r="AN226" s="26">
        <v>13.321144278606965</v>
      </c>
      <c r="AO226">
        <v>22.3</v>
      </c>
      <c r="AP226" s="41">
        <v>0.54545454545454541</v>
      </c>
      <c r="AQ226">
        <v>179</v>
      </c>
      <c r="AR226">
        <v>179</v>
      </c>
      <c r="AS226">
        <v>179</v>
      </c>
      <c r="AT226">
        <v>147</v>
      </c>
      <c r="AU226">
        <v>147</v>
      </c>
      <c r="AV226">
        <v>104</v>
      </c>
      <c r="AW226">
        <v>109</v>
      </c>
      <c r="AX226">
        <v>40</v>
      </c>
      <c r="AY226">
        <v>4</v>
      </c>
      <c r="AZ226">
        <v>8</v>
      </c>
      <c r="BA226" s="42">
        <v>12</v>
      </c>
      <c r="BB226">
        <v>10.4</v>
      </c>
      <c r="BC226">
        <v>32.25</v>
      </c>
      <c r="BD226" s="20">
        <v>144.69999999999999</v>
      </c>
      <c r="BE226" s="20">
        <v>323.7</v>
      </c>
      <c r="BF226" s="20">
        <v>21.760856899565276</v>
      </c>
      <c r="BG226">
        <v>248</v>
      </c>
      <c r="BH226">
        <v>343</v>
      </c>
      <c r="BI226">
        <v>292</v>
      </c>
      <c r="BJ226" s="41">
        <v>0.45925925925925926</v>
      </c>
      <c r="BK226">
        <v>138</v>
      </c>
      <c r="BL226">
        <v>138</v>
      </c>
      <c r="BM226">
        <v>55</v>
      </c>
      <c r="BN226" s="42">
        <v>83</v>
      </c>
      <c r="BO226">
        <v>43</v>
      </c>
      <c r="BP226">
        <v>16</v>
      </c>
      <c r="BQ226">
        <v>26</v>
      </c>
      <c r="BR226">
        <v>40</v>
      </c>
      <c r="BS226" s="41">
        <v>5.5788005578800558E-2</v>
      </c>
      <c r="BT226">
        <v>27</v>
      </c>
      <c r="BU226">
        <v>39</v>
      </c>
      <c r="BV226" s="41">
        <v>0.40909090909090912</v>
      </c>
      <c r="BW226">
        <v>13</v>
      </c>
      <c r="BX226">
        <v>20</v>
      </c>
      <c r="BY226">
        <v>6</v>
      </c>
      <c r="BZ226">
        <v>8</v>
      </c>
      <c r="CA226">
        <v>8</v>
      </c>
      <c r="CB226">
        <v>11</v>
      </c>
      <c r="CC226">
        <v>9</v>
      </c>
      <c r="CD226">
        <v>14</v>
      </c>
      <c r="CE226">
        <v>10</v>
      </c>
      <c r="CF226">
        <v>16</v>
      </c>
      <c r="CG226">
        <v>15</v>
      </c>
      <c r="CH226">
        <v>22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4</v>
      </c>
      <c r="CW226">
        <v>1</v>
      </c>
      <c r="CX226">
        <v>0</v>
      </c>
      <c r="CY226">
        <v>5</v>
      </c>
      <c r="CZ226">
        <v>37</v>
      </c>
      <c r="DA226">
        <v>10</v>
      </c>
      <c r="DB226">
        <v>1</v>
      </c>
      <c r="DC226">
        <v>10</v>
      </c>
      <c r="DD226">
        <v>12</v>
      </c>
      <c r="DE226">
        <v>7</v>
      </c>
      <c r="DF226">
        <v>1</v>
      </c>
      <c r="DG226">
        <v>63</v>
      </c>
      <c r="DH226">
        <v>13</v>
      </c>
      <c r="DI226">
        <v>19</v>
      </c>
      <c r="DJ226">
        <v>13</v>
      </c>
      <c r="DK226">
        <v>12</v>
      </c>
      <c r="DL226">
        <v>1</v>
      </c>
      <c r="DM226">
        <v>18</v>
      </c>
      <c r="DN226">
        <v>17</v>
      </c>
      <c r="DO226">
        <v>1</v>
      </c>
      <c r="DP226" s="42">
        <v>6</v>
      </c>
      <c r="DQ226" s="20">
        <v>5.9350000000000005</v>
      </c>
      <c r="DR226">
        <v>12</v>
      </c>
      <c r="DS226">
        <v>1</v>
      </c>
      <c r="DT226">
        <v>0</v>
      </c>
      <c r="DU226">
        <v>0</v>
      </c>
      <c r="DV226">
        <v>0</v>
      </c>
      <c r="DW226">
        <v>843</v>
      </c>
      <c r="DX226">
        <v>907</v>
      </c>
      <c r="DY226">
        <v>633</v>
      </c>
      <c r="DZ226">
        <v>677</v>
      </c>
      <c r="EA226">
        <v>451</v>
      </c>
      <c r="EB226">
        <v>509</v>
      </c>
      <c r="EC226">
        <v>39.72</v>
      </c>
      <c r="ED226">
        <v>39.590000000000003</v>
      </c>
      <c r="EE226">
        <v>33</v>
      </c>
      <c r="EF226">
        <v>51</v>
      </c>
      <c r="EG226" s="41">
        <v>7.3170731707317069E-2</v>
      </c>
      <c r="EH226" s="43">
        <v>0.89980353634577603</v>
      </c>
      <c r="EI226" s="44">
        <v>0.97297426805309306</v>
      </c>
      <c r="EJ226">
        <v>837</v>
      </c>
      <c r="EK226">
        <v>906</v>
      </c>
      <c r="EL226">
        <v>629</v>
      </c>
      <c r="EM226">
        <v>677</v>
      </c>
      <c r="EN226">
        <v>448</v>
      </c>
      <c r="EO226">
        <v>508</v>
      </c>
      <c r="EP226">
        <v>32</v>
      </c>
      <c r="EQ226">
        <v>51</v>
      </c>
      <c r="ER226">
        <v>420</v>
      </c>
      <c r="ES226">
        <v>422</v>
      </c>
      <c r="ET226">
        <v>151</v>
      </c>
      <c r="EU226">
        <v>152</v>
      </c>
      <c r="EV226">
        <v>18</v>
      </c>
      <c r="EW226">
        <v>28</v>
      </c>
      <c r="EX226">
        <v>69</v>
      </c>
      <c r="EY226">
        <v>79</v>
      </c>
      <c r="EZ226">
        <v>-0.1</v>
      </c>
      <c r="FA226">
        <v>0.5</v>
      </c>
      <c r="FB226">
        <v>0.4</v>
      </c>
      <c r="FC226" s="20">
        <v>22.48</v>
      </c>
      <c r="FD226" s="26">
        <v>0.33552238805970153</v>
      </c>
      <c r="FE226">
        <v>1.1049</v>
      </c>
      <c r="FF226">
        <v>0.45</v>
      </c>
      <c r="FG226">
        <v>-0.01</v>
      </c>
      <c r="FH226">
        <v>0.44</v>
      </c>
      <c r="FI226">
        <v>2</v>
      </c>
      <c r="FJ226">
        <v>0</v>
      </c>
      <c r="FK226">
        <v>0</v>
      </c>
      <c r="FL226" s="42">
        <v>208</v>
      </c>
      <c r="FM226" s="20">
        <v>13.666666666666666</v>
      </c>
      <c r="FN226" s="41">
        <v>2.1471589400000001E-2</v>
      </c>
      <c r="FO226" s="20">
        <v>15.1</v>
      </c>
      <c r="FP226" s="20">
        <v>19.187000000000001</v>
      </c>
      <c r="FQ226" s="20">
        <v>117.64442253394883</v>
      </c>
      <c r="FR226">
        <v>9</v>
      </c>
      <c r="FS226" t="s">
        <v>189</v>
      </c>
      <c r="FT226">
        <v>549</v>
      </c>
      <c r="FU226" t="s">
        <v>1618</v>
      </c>
      <c r="FV226" t="s">
        <v>711</v>
      </c>
      <c r="FW226" s="45">
        <v>6500000</v>
      </c>
      <c r="FX226" s="45">
        <v>5800000</v>
      </c>
      <c r="FY226">
        <v>705</v>
      </c>
      <c r="FZ226">
        <v>179</v>
      </c>
      <c r="GA226">
        <v>190</v>
      </c>
      <c r="GB226">
        <v>369</v>
      </c>
      <c r="GC226">
        <v>-2</v>
      </c>
      <c r="GD226">
        <v>414</v>
      </c>
      <c r="GE226">
        <v>1767</v>
      </c>
      <c r="GF226">
        <v>12411</v>
      </c>
      <c r="GG226">
        <v>25.4</v>
      </c>
      <c r="GH226">
        <v>14.4</v>
      </c>
      <c r="GI226">
        <v>39.799999999999997</v>
      </c>
      <c r="GJ226" s="42">
        <v>15.1</v>
      </c>
    </row>
    <row r="227" spans="1:192" x14ac:dyDescent="0.45">
      <c r="A227" s="40">
        <v>32555</v>
      </c>
      <c r="B227" t="s">
        <v>1063</v>
      </c>
      <c r="C227" t="s">
        <v>145</v>
      </c>
      <c r="D227" t="s">
        <v>91</v>
      </c>
      <c r="E227" t="s">
        <v>91</v>
      </c>
      <c r="F227">
        <v>70</v>
      </c>
      <c r="G227">
        <v>196</v>
      </c>
      <c r="K227" t="s">
        <v>92</v>
      </c>
      <c r="L227">
        <v>2016</v>
      </c>
      <c r="M227">
        <v>28</v>
      </c>
      <c r="N227">
        <v>2</v>
      </c>
      <c r="O227">
        <v>8475436</v>
      </c>
      <c r="P227" t="s">
        <v>2210</v>
      </c>
      <c r="Q227" t="s">
        <v>2211</v>
      </c>
      <c r="R227" t="s">
        <v>2212</v>
      </c>
      <c r="S227" t="s">
        <v>176</v>
      </c>
      <c r="T227" t="s">
        <v>725</v>
      </c>
      <c r="U227" t="s">
        <v>102</v>
      </c>
      <c r="V227">
        <v>7</v>
      </c>
      <c r="W227">
        <v>0</v>
      </c>
      <c r="X227">
        <v>1</v>
      </c>
      <c r="Y227">
        <v>1</v>
      </c>
      <c r="Z227">
        <v>1</v>
      </c>
      <c r="AA227">
        <v>30</v>
      </c>
      <c r="AB227">
        <v>68</v>
      </c>
      <c r="AC227" s="26">
        <v>0.14285714285714285</v>
      </c>
      <c r="AD227" s="20">
        <v>1</v>
      </c>
      <c r="AE227" s="20">
        <v>0.29499999999999998</v>
      </c>
      <c r="AF227">
        <v>0</v>
      </c>
      <c r="AG227">
        <v>-1.9</v>
      </c>
      <c r="AH227">
        <v>21</v>
      </c>
      <c r="AI227">
        <v>62</v>
      </c>
      <c r="AJ227">
        <v>2221</v>
      </c>
      <c r="AK227" s="20">
        <v>37.016666666667</v>
      </c>
      <c r="AL227">
        <v>37.020000000000003</v>
      </c>
      <c r="AM227">
        <v>37</v>
      </c>
      <c r="AN227" s="26">
        <v>5.288095238095238</v>
      </c>
      <c r="AO227">
        <v>9.14</v>
      </c>
      <c r="AP227" s="41">
        <v>1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2</v>
      </c>
      <c r="AX227">
        <v>1</v>
      </c>
      <c r="AY227">
        <v>0</v>
      </c>
      <c r="AZ227">
        <v>0</v>
      </c>
      <c r="BA227" s="42">
        <v>0</v>
      </c>
      <c r="BB227">
        <v>0.14000000000000001</v>
      </c>
      <c r="BC227">
        <v>27</v>
      </c>
      <c r="BD227" s="20">
        <v>20</v>
      </c>
      <c r="BE227" s="20">
        <v>23</v>
      </c>
      <c r="BF227" s="20">
        <v>37.277147487844402</v>
      </c>
      <c r="BG227">
        <v>11</v>
      </c>
      <c r="BH227">
        <v>11</v>
      </c>
      <c r="BI227">
        <v>6</v>
      </c>
      <c r="BJ227" s="41">
        <v>0.6470588235294118</v>
      </c>
      <c r="BK227">
        <v>15</v>
      </c>
      <c r="BL227">
        <v>15</v>
      </c>
      <c r="BM227">
        <v>6</v>
      </c>
      <c r="BN227" s="42">
        <v>9</v>
      </c>
      <c r="BO227">
        <v>0</v>
      </c>
      <c r="BP227">
        <v>0</v>
      </c>
      <c r="BQ227">
        <v>1</v>
      </c>
      <c r="BR227">
        <v>1</v>
      </c>
      <c r="BS227" s="41">
        <v>3.125E-2</v>
      </c>
      <c r="BT227">
        <v>0</v>
      </c>
      <c r="BU227">
        <v>2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</v>
      </c>
      <c r="CC227">
        <v>0</v>
      </c>
      <c r="CD227">
        <v>2</v>
      </c>
      <c r="CE227">
        <v>0</v>
      </c>
      <c r="CF227">
        <v>0</v>
      </c>
      <c r="CG227">
        <v>0</v>
      </c>
      <c r="CH227">
        <v>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2</v>
      </c>
      <c r="DH227">
        <v>6</v>
      </c>
      <c r="DI227">
        <v>0</v>
      </c>
      <c r="DJ227">
        <v>6</v>
      </c>
      <c r="DK227">
        <v>3</v>
      </c>
      <c r="DL227">
        <v>3</v>
      </c>
      <c r="DM227">
        <v>3</v>
      </c>
      <c r="DN227">
        <v>0</v>
      </c>
      <c r="DO227">
        <v>3</v>
      </c>
      <c r="DP227" s="42">
        <v>-6</v>
      </c>
      <c r="DQ227" s="20">
        <v>-3.0379999999999998</v>
      </c>
      <c r="DR227">
        <v>3</v>
      </c>
      <c r="DS227">
        <v>3</v>
      </c>
      <c r="DT227">
        <v>0</v>
      </c>
      <c r="DU227">
        <v>0</v>
      </c>
      <c r="DV227">
        <v>0</v>
      </c>
      <c r="DW227">
        <v>20</v>
      </c>
      <c r="DX227">
        <v>39</v>
      </c>
      <c r="DY227">
        <v>18</v>
      </c>
      <c r="DZ227">
        <v>31</v>
      </c>
      <c r="EA227">
        <v>12</v>
      </c>
      <c r="EB227">
        <v>20</v>
      </c>
      <c r="EC227">
        <v>0.51</v>
      </c>
      <c r="ED227">
        <v>2.35</v>
      </c>
      <c r="EE227">
        <v>1</v>
      </c>
      <c r="EF227">
        <v>1</v>
      </c>
      <c r="EG227" s="41">
        <v>8.3333333333333329E-2</v>
      </c>
      <c r="EH227" s="43">
        <v>0.95</v>
      </c>
      <c r="EI227" s="44">
        <v>1.0333333333333332</v>
      </c>
      <c r="EJ227">
        <v>20</v>
      </c>
      <c r="EK227">
        <v>39</v>
      </c>
      <c r="EL227">
        <v>18</v>
      </c>
      <c r="EM227">
        <v>31</v>
      </c>
      <c r="EN227">
        <v>12</v>
      </c>
      <c r="EO227">
        <v>20</v>
      </c>
      <c r="EP227">
        <v>1</v>
      </c>
      <c r="EQ227">
        <v>1</v>
      </c>
      <c r="ER227">
        <v>6</v>
      </c>
      <c r="ES227">
        <v>17</v>
      </c>
      <c r="ET227">
        <v>1</v>
      </c>
      <c r="EU227">
        <v>9</v>
      </c>
      <c r="EV227">
        <v>0</v>
      </c>
      <c r="EW227">
        <v>1</v>
      </c>
      <c r="EX227">
        <v>8</v>
      </c>
      <c r="EY227">
        <v>3</v>
      </c>
      <c r="EZ227">
        <v>0</v>
      </c>
      <c r="FA227">
        <v>0</v>
      </c>
      <c r="FB227">
        <v>0</v>
      </c>
      <c r="FC227" s="20">
        <v>-0.44</v>
      </c>
      <c r="FD227" s="26">
        <v>-6.2857142857142861E-2</v>
      </c>
      <c r="FE227">
        <v>4.2000000000000006E-3</v>
      </c>
      <c r="FF227">
        <v>0</v>
      </c>
      <c r="FG227">
        <v>0</v>
      </c>
      <c r="FH227">
        <v>0</v>
      </c>
      <c r="FL227" s="42">
        <v>40</v>
      </c>
      <c r="FM227" s="20">
        <v>5.333333333333333</v>
      </c>
      <c r="FN227" s="41">
        <v>0</v>
      </c>
      <c r="FO227" s="20">
        <v>-1.1000000000000001</v>
      </c>
      <c r="FP227" s="20">
        <v>0.39240000000000008</v>
      </c>
      <c r="FQ227" s="20">
        <v>95.62398703403565</v>
      </c>
      <c r="FR227">
        <v>4</v>
      </c>
      <c r="FS227" t="s">
        <v>314</v>
      </c>
      <c r="FT227">
        <v>195</v>
      </c>
      <c r="FV227" t="s">
        <v>711</v>
      </c>
      <c r="FW227" s="45">
        <v>650000</v>
      </c>
      <c r="FX227" s="45">
        <v>650000</v>
      </c>
      <c r="FY227">
        <v>8</v>
      </c>
      <c r="FZ227">
        <v>0</v>
      </c>
      <c r="GA227">
        <v>1</v>
      </c>
      <c r="GB227">
        <v>1</v>
      </c>
      <c r="GC227">
        <v>-1</v>
      </c>
      <c r="GD227">
        <v>21</v>
      </c>
      <c r="GE227">
        <v>3</v>
      </c>
      <c r="GF227">
        <v>42</v>
      </c>
      <c r="GG227">
        <v>0</v>
      </c>
      <c r="GH227">
        <v>0</v>
      </c>
      <c r="GI227">
        <v>0</v>
      </c>
      <c r="GJ227" s="42">
        <v>-1.1000000000000001</v>
      </c>
    </row>
    <row r="228" spans="1:192" x14ac:dyDescent="0.45">
      <c r="A228" s="40">
        <v>31545</v>
      </c>
      <c r="B228" t="s">
        <v>2217</v>
      </c>
      <c r="C228" t="s">
        <v>475</v>
      </c>
      <c r="D228" t="s">
        <v>91</v>
      </c>
      <c r="E228" t="s">
        <v>91</v>
      </c>
      <c r="F228">
        <v>71</v>
      </c>
      <c r="G228">
        <v>176</v>
      </c>
      <c r="H228">
        <v>2004</v>
      </c>
      <c r="I228">
        <v>5</v>
      </c>
      <c r="J228">
        <v>134</v>
      </c>
      <c r="K228" t="s">
        <v>202</v>
      </c>
      <c r="L228">
        <v>2007</v>
      </c>
      <c r="M228">
        <v>31</v>
      </c>
      <c r="N228">
        <v>11</v>
      </c>
      <c r="O228">
        <v>8471346</v>
      </c>
      <c r="P228" t="s">
        <v>2218</v>
      </c>
      <c r="Q228" t="s">
        <v>2219</v>
      </c>
      <c r="R228" t="s">
        <v>2220</v>
      </c>
      <c r="S228" t="s">
        <v>2221</v>
      </c>
      <c r="T228" t="s">
        <v>710</v>
      </c>
      <c r="U228" t="s">
        <v>123</v>
      </c>
      <c r="V228">
        <v>24</v>
      </c>
      <c r="W228">
        <v>3</v>
      </c>
      <c r="X228">
        <v>5</v>
      </c>
      <c r="Y228">
        <v>3</v>
      </c>
      <c r="Z228">
        <v>8</v>
      </c>
      <c r="AA228">
        <v>18</v>
      </c>
      <c r="AB228">
        <v>76</v>
      </c>
      <c r="AC228" s="26">
        <v>0.33333333333333331</v>
      </c>
      <c r="AD228" s="20">
        <v>-5.5702746365105007</v>
      </c>
      <c r="AE228" s="20">
        <v>2.948</v>
      </c>
      <c r="AF228">
        <v>-8</v>
      </c>
      <c r="AG228">
        <v>-3.6</v>
      </c>
      <c r="AH228">
        <v>6</v>
      </c>
      <c r="AI228">
        <v>406</v>
      </c>
      <c r="AJ228">
        <v>18983</v>
      </c>
      <c r="AK228" s="20">
        <v>316.38333333332997</v>
      </c>
      <c r="AL228">
        <v>316.2</v>
      </c>
      <c r="AM228">
        <v>316</v>
      </c>
      <c r="AN228" s="26">
        <v>13.182638888888889</v>
      </c>
      <c r="AO228">
        <v>22.02</v>
      </c>
      <c r="AP228" s="41">
        <v>0.44444444444444442</v>
      </c>
      <c r="AQ228">
        <v>88</v>
      </c>
      <c r="AR228">
        <v>88</v>
      </c>
      <c r="AS228">
        <v>88</v>
      </c>
      <c r="AT228">
        <v>61</v>
      </c>
      <c r="AU228">
        <v>61</v>
      </c>
      <c r="AV228">
        <v>49</v>
      </c>
      <c r="AW228">
        <v>44</v>
      </c>
      <c r="AX228">
        <v>10</v>
      </c>
      <c r="AY228">
        <v>2</v>
      </c>
      <c r="AZ228">
        <v>7</v>
      </c>
      <c r="BA228" s="42">
        <v>9</v>
      </c>
      <c r="BB228">
        <v>3.41</v>
      </c>
      <c r="BC228">
        <v>35.510199999999998</v>
      </c>
      <c r="BD228" s="20">
        <v>77.2</v>
      </c>
      <c r="BE228" s="20">
        <v>165.2</v>
      </c>
      <c r="BF228" s="20">
        <v>31.347248576850095</v>
      </c>
      <c r="BG228">
        <v>142</v>
      </c>
      <c r="BH228">
        <v>109</v>
      </c>
      <c r="BI228">
        <v>73</v>
      </c>
      <c r="BJ228" s="41">
        <v>0.66046511627906979</v>
      </c>
      <c r="BK228">
        <v>6</v>
      </c>
      <c r="BL228">
        <v>6</v>
      </c>
      <c r="BM228">
        <v>16</v>
      </c>
      <c r="BN228" s="42">
        <v>-10</v>
      </c>
      <c r="BO228">
        <v>12</v>
      </c>
      <c r="BP228">
        <v>20</v>
      </c>
      <c r="BQ228">
        <v>14</v>
      </c>
      <c r="BR228">
        <v>6</v>
      </c>
      <c r="BS228" s="41">
        <v>0.03</v>
      </c>
      <c r="BT228">
        <v>46</v>
      </c>
      <c r="BU228">
        <v>32</v>
      </c>
      <c r="BV228" s="41">
        <v>0.58974358974358976</v>
      </c>
      <c r="BW228">
        <v>8</v>
      </c>
      <c r="BX228">
        <v>6</v>
      </c>
      <c r="BY228">
        <v>12</v>
      </c>
      <c r="BZ228">
        <v>10</v>
      </c>
      <c r="CA228">
        <v>26</v>
      </c>
      <c r="CB228">
        <v>16</v>
      </c>
      <c r="CC228">
        <v>15</v>
      </c>
      <c r="CD228">
        <v>8</v>
      </c>
      <c r="CE228">
        <v>12</v>
      </c>
      <c r="CF228">
        <v>11</v>
      </c>
      <c r="CG228">
        <v>30</v>
      </c>
      <c r="CH228">
        <v>21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2</v>
      </c>
      <c r="CW228">
        <v>0</v>
      </c>
      <c r="CX228">
        <v>0</v>
      </c>
      <c r="CY228">
        <v>0</v>
      </c>
      <c r="CZ228">
        <v>12</v>
      </c>
      <c r="DA228">
        <v>8</v>
      </c>
      <c r="DB228">
        <v>0</v>
      </c>
      <c r="DC228">
        <v>5</v>
      </c>
      <c r="DD228">
        <v>4</v>
      </c>
      <c r="DE228">
        <v>1</v>
      </c>
      <c r="DF228">
        <v>0</v>
      </c>
      <c r="DG228">
        <v>31</v>
      </c>
      <c r="DH228">
        <v>3</v>
      </c>
      <c r="DI228">
        <v>3</v>
      </c>
      <c r="DJ228">
        <v>3</v>
      </c>
      <c r="DK228">
        <v>3</v>
      </c>
      <c r="DL228">
        <v>0</v>
      </c>
      <c r="DM228">
        <v>3</v>
      </c>
      <c r="DN228">
        <v>3</v>
      </c>
      <c r="DO228">
        <v>0</v>
      </c>
      <c r="DP228" s="42">
        <v>0</v>
      </c>
      <c r="DQ228" s="20">
        <v>-1.9689999999999999</v>
      </c>
      <c r="DR228">
        <v>3</v>
      </c>
      <c r="DS228">
        <v>0</v>
      </c>
      <c r="DT228">
        <v>0</v>
      </c>
      <c r="DU228">
        <v>0</v>
      </c>
      <c r="DV228">
        <v>0</v>
      </c>
      <c r="DW228">
        <v>380</v>
      </c>
      <c r="DX228">
        <v>264</v>
      </c>
      <c r="DY228">
        <v>279</v>
      </c>
      <c r="DZ228">
        <v>194</v>
      </c>
      <c r="EA228">
        <v>201</v>
      </c>
      <c r="EB228">
        <v>141</v>
      </c>
      <c r="EC228">
        <v>22.05</v>
      </c>
      <c r="ED228">
        <v>11.8</v>
      </c>
      <c r="EE228">
        <v>18</v>
      </c>
      <c r="EF228">
        <v>11</v>
      </c>
      <c r="EG228" s="41">
        <v>8.9552238805970144E-2</v>
      </c>
      <c r="EH228" s="43">
        <v>0.92198581560283688</v>
      </c>
      <c r="EI228" s="44">
        <v>1.0115380544088071</v>
      </c>
      <c r="EJ228">
        <v>379</v>
      </c>
      <c r="EK228">
        <v>265</v>
      </c>
      <c r="EL228">
        <v>279</v>
      </c>
      <c r="EM228">
        <v>195</v>
      </c>
      <c r="EN228">
        <v>201</v>
      </c>
      <c r="EO228">
        <v>143</v>
      </c>
      <c r="EP228">
        <v>18</v>
      </c>
      <c r="EQ228">
        <v>12</v>
      </c>
      <c r="ER228">
        <v>201</v>
      </c>
      <c r="ES228">
        <v>122</v>
      </c>
      <c r="ET228">
        <v>80</v>
      </c>
      <c r="EU228">
        <v>41</v>
      </c>
      <c r="EV228">
        <v>11</v>
      </c>
      <c r="EW228">
        <v>6</v>
      </c>
      <c r="EX228">
        <v>20</v>
      </c>
      <c r="EY228">
        <v>14</v>
      </c>
      <c r="EZ228">
        <v>0.2</v>
      </c>
      <c r="FA228">
        <v>0.1</v>
      </c>
      <c r="FB228">
        <v>0.30000000000000004</v>
      </c>
      <c r="FC228" s="20">
        <v>8.31</v>
      </c>
      <c r="FD228" s="26">
        <v>0.34625</v>
      </c>
      <c r="FE228">
        <v>0.52750000000000008</v>
      </c>
      <c r="FF228">
        <v>-0.25</v>
      </c>
      <c r="FG228">
        <v>0.04</v>
      </c>
      <c r="FH228">
        <v>-0.2</v>
      </c>
      <c r="FI228">
        <v>2</v>
      </c>
      <c r="FJ228">
        <v>0</v>
      </c>
      <c r="FK228">
        <v>0</v>
      </c>
      <c r="FL228" s="42">
        <v>18</v>
      </c>
      <c r="FM228" s="20">
        <v>6.666666666666667</v>
      </c>
      <c r="FN228" s="41">
        <v>4.8122065700000001E-2</v>
      </c>
      <c r="FO228" s="20">
        <v>7.4</v>
      </c>
      <c r="FP228" s="20">
        <v>7.6062000000000003</v>
      </c>
      <c r="FQ228" s="20">
        <v>122.2011385199241</v>
      </c>
      <c r="FR228">
        <v>4</v>
      </c>
      <c r="FS228" t="s">
        <v>1592</v>
      </c>
      <c r="FT228">
        <v>195</v>
      </c>
      <c r="FV228" t="s">
        <v>711</v>
      </c>
      <c r="FW228" s="45">
        <v>1750000</v>
      </c>
      <c r="FX228" s="45">
        <v>1750000</v>
      </c>
      <c r="FY228">
        <v>643</v>
      </c>
      <c r="FZ228">
        <v>149</v>
      </c>
      <c r="GA228">
        <v>209</v>
      </c>
      <c r="GB228">
        <v>358</v>
      </c>
      <c r="GC228">
        <v>9</v>
      </c>
      <c r="GD228">
        <v>374</v>
      </c>
      <c r="GE228">
        <v>1357</v>
      </c>
      <c r="GF228">
        <v>10434</v>
      </c>
      <c r="GG228">
        <v>26.1</v>
      </c>
      <c r="GH228">
        <v>11.7</v>
      </c>
      <c r="GI228">
        <v>37.9</v>
      </c>
      <c r="GJ228" s="42">
        <v>7.4</v>
      </c>
    </row>
    <row r="229" spans="1:192" x14ac:dyDescent="0.45">
      <c r="A229" s="40">
        <v>34915</v>
      </c>
      <c r="B229" t="s">
        <v>1120</v>
      </c>
      <c r="C229" t="s">
        <v>145</v>
      </c>
      <c r="D229" t="s">
        <v>91</v>
      </c>
      <c r="E229" t="s">
        <v>91</v>
      </c>
      <c r="F229">
        <v>73</v>
      </c>
      <c r="G229">
        <v>205</v>
      </c>
      <c r="H229">
        <v>2013</v>
      </c>
      <c r="I229">
        <v>3</v>
      </c>
      <c r="J229">
        <v>69</v>
      </c>
      <c r="K229" t="s">
        <v>202</v>
      </c>
      <c r="L229">
        <v>2016</v>
      </c>
      <c r="M229">
        <v>22</v>
      </c>
      <c r="N229">
        <v>2</v>
      </c>
      <c r="O229">
        <v>8477491</v>
      </c>
      <c r="P229" t="s">
        <v>2222</v>
      </c>
      <c r="Q229" t="s">
        <v>2223</v>
      </c>
      <c r="R229" t="s">
        <v>2224</v>
      </c>
      <c r="S229" t="s">
        <v>2225</v>
      </c>
      <c r="T229" t="s">
        <v>710</v>
      </c>
      <c r="U229" t="s">
        <v>313</v>
      </c>
      <c r="V229">
        <v>33</v>
      </c>
      <c r="W229">
        <v>4</v>
      </c>
      <c r="X229">
        <v>2</v>
      </c>
      <c r="Y229">
        <v>1</v>
      </c>
      <c r="Z229">
        <v>6</v>
      </c>
      <c r="AA229">
        <v>19</v>
      </c>
      <c r="AB229">
        <v>58</v>
      </c>
      <c r="AC229" s="26">
        <v>0.18181818181818182</v>
      </c>
      <c r="AD229" s="20">
        <v>-3.4285714285714288</v>
      </c>
      <c r="AE229" s="20">
        <v>2.6019999999999999</v>
      </c>
      <c r="AF229">
        <v>-4</v>
      </c>
      <c r="AG229">
        <v>-3.8</v>
      </c>
      <c r="AH229">
        <v>14</v>
      </c>
      <c r="AI229">
        <v>502</v>
      </c>
      <c r="AJ229">
        <v>19734</v>
      </c>
      <c r="AK229" s="20">
        <v>328.9</v>
      </c>
      <c r="AL229">
        <v>328.9</v>
      </c>
      <c r="AM229">
        <v>329</v>
      </c>
      <c r="AN229" s="26">
        <v>9.9666666666666668</v>
      </c>
      <c r="AO229">
        <v>16.8</v>
      </c>
      <c r="AP229" s="41">
        <v>0.54545454545454541</v>
      </c>
      <c r="AQ229">
        <v>70</v>
      </c>
      <c r="AR229">
        <v>70</v>
      </c>
      <c r="AS229">
        <v>70</v>
      </c>
      <c r="AT229">
        <v>58</v>
      </c>
      <c r="AU229">
        <v>58</v>
      </c>
      <c r="AV229">
        <v>45</v>
      </c>
      <c r="AW229">
        <v>36</v>
      </c>
      <c r="AX229">
        <v>17</v>
      </c>
      <c r="AY229">
        <v>7</v>
      </c>
      <c r="AZ229">
        <v>5</v>
      </c>
      <c r="BA229" s="42">
        <v>12</v>
      </c>
      <c r="BB229">
        <v>3.89</v>
      </c>
      <c r="BC229">
        <v>31.533300000000001</v>
      </c>
      <c r="BD229" s="20">
        <v>9.3000000000000007</v>
      </c>
      <c r="BE229" s="20">
        <v>79.3</v>
      </c>
      <c r="BF229" s="20">
        <v>14.466403162055336</v>
      </c>
      <c r="BG229">
        <v>73</v>
      </c>
      <c r="BH229">
        <v>97</v>
      </c>
      <c r="BI229">
        <v>65</v>
      </c>
      <c r="BJ229" s="41">
        <v>0.52898550724637683</v>
      </c>
      <c r="BK229">
        <v>16</v>
      </c>
      <c r="BL229">
        <v>16</v>
      </c>
      <c r="BM229">
        <v>24</v>
      </c>
      <c r="BN229" s="42">
        <v>-8</v>
      </c>
      <c r="BO229">
        <v>13</v>
      </c>
      <c r="BP229">
        <v>8</v>
      </c>
      <c r="BQ229">
        <v>4</v>
      </c>
      <c r="BR229">
        <v>3</v>
      </c>
      <c r="BS229" s="41">
        <v>1.2931034482758621E-2</v>
      </c>
      <c r="BT229">
        <v>2</v>
      </c>
      <c r="BU229">
        <v>7</v>
      </c>
      <c r="BV229" s="41">
        <v>0.22222222222222221</v>
      </c>
      <c r="BW229">
        <v>0</v>
      </c>
      <c r="BX229">
        <v>0</v>
      </c>
      <c r="BY229">
        <v>1</v>
      </c>
      <c r="BZ229">
        <v>2</v>
      </c>
      <c r="CA229">
        <v>1</v>
      </c>
      <c r="CB229">
        <v>5</v>
      </c>
      <c r="CC229">
        <v>0</v>
      </c>
      <c r="CD229">
        <v>1</v>
      </c>
      <c r="CE229">
        <v>1</v>
      </c>
      <c r="CF229">
        <v>2</v>
      </c>
      <c r="CG229">
        <v>2</v>
      </c>
      <c r="CH229">
        <v>7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2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12</v>
      </c>
      <c r="DA229">
        <v>1</v>
      </c>
      <c r="DB229">
        <v>0</v>
      </c>
      <c r="DC229">
        <v>3</v>
      </c>
      <c r="DD229">
        <v>9</v>
      </c>
      <c r="DE229">
        <v>4</v>
      </c>
      <c r="DF229">
        <v>0</v>
      </c>
      <c r="DG229">
        <v>28</v>
      </c>
      <c r="DH229">
        <v>7</v>
      </c>
      <c r="DI229">
        <v>5</v>
      </c>
      <c r="DJ229">
        <v>7</v>
      </c>
      <c r="DK229">
        <v>7</v>
      </c>
      <c r="DL229">
        <v>0</v>
      </c>
      <c r="DM229">
        <v>4</v>
      </c>
      <c r="DN229">
        <v>4</v>
      </c>
      <c r="DO229">
        <v>0</v>
      </c>
      <c r="DP229" s="42">
        <v>-2</v>
      </c>
      <c r="DQ229" s="20">
        <v>-3.2429999999999999</v>
      </c>
      <c r="DR229">
        <v>7</v>
      </c>
      <c r="DS229">
        <v>0</v>
      </c>
      <c r="DT229">
        <v>0</v>
      </c>
      <c r="DU229">
        <v>0</v>
      </c>
      <c r="DV229">
        <v>0</v>
      </c>
      <c r="DW229">
        <v>265</v>
      </c>
      <c r="DX229">
        <v>306</v>
      </c>
      <c r="DY229">
        <v>202</v>
      </c>
      <c r="DZ229">
        <v>229</v>
      </c>
      <c r="EA229">
        <v>151</v>
      </c>
      <c r="EB229">
        <v>181</v>
      </c>
      <c r="EC229">
        <v>11</v>
      </c>
      <c r="ED229">
        <v>14.23</v>
      </c>
      <c r="EE229">
        <v>11</v>
      </c>
      <c r="EF229">
        <v>13</v>
      </c>
      <c r="EG229" s="41">
        <v>7.2847682119205295E-2</v>
      </c>
      <c r="EH229" s="43">
        <v>0.92817679558011046</v>
      </c>
      <c r="EI229" s="44">
        <v>1.0010244776993158</v>
      </c>
      <c r="EJ229">
        <v>265</v>
      </c>
      <c r="EK229">
        <v>305</v>
      </c>
      <c r="EL229">
        <v>202</v>
      </c>
      <c r="EM229">
        <v>228</v>
      </c>
      <c r="EN229">
        <v>151</v>
      </c>
      <c r="EO229">
        <v>180</v>
      </c>
      <c r="EP229">
        <v>11</v>
      </c>
      <c r="EQ229">
        <v>13</v>
      </c>
      <c r="ER229">
        <v>108</v>
      </c>
      <c r="ES229">
        <v>142</v>
      </c>
      <c r="ET229">
        <v>45</v>
      </c>
      <c r="EU229">
        <v>62</v>
      </c>
      <c r="EV229">
        <v>9</v>
      </c>
      <c r="EW229">
        <v>7</v>
      </c>
      <c r="EX229">
        <v>19</v>
      </c>
      <c r="EY229">
        <v>26</v>
      </c>
      <c r="EZ229">
        <v>0.1</v>
      </c>
      <c r="FA229">
        <v>0.30000000000000004</v>
      </c>
      <c r="FB229">
        <v>0.4</v>
      </c>
      <c r="FC229" s="20">
        <v>4.47</v>
      </c>
      <c r="FD229" s="26">
        <v>0.13545454545454544</v>
      </c>
      <c r="FE229">
        <v>0.8701000000000001</v>
      </c>
      <c r="FF229">
        <v>0.03</v>
      </c>
      <c r="FG229">
        <v>0</v>
      </c>
      <c r="FH229">
        <v>0.03</v>
      </c>
      <c r="FL229" s="42">
        <v>33</v>
      </c>
      <c r="FM229" s="20">
        <v>2.8571428571428572</v>
      </c>
      <c r="FN229" s="41">
        <v>5.1233989399999999E-2</v>
      </c>
      <c r="FO229" s="20">
        <v>4.5999999999999996</v>
      </c>
      <c r="FP229" s="20">
        <v>5.3513999999999999</v>
      </c>
      <c r="FQ229" s="20">
        <v>104.16539981757373</v>
      </c>
      <c r="FV229" t="s">
        <v>751</v>
      </c>
      <c r="FW229" s="45">
        <v>750000</v>
      </c>
      <c r="FX229" s="45">
        <v>718333</v>
      </c>
      <c r="FY229">
        <v>47</v>
      </c>
      <c r="FZ229">
        <v>7</v>
      </c>
      <c r="GA229">
        <v>3</v>
      </c>
      <c r="GB229">
        <v>10</v>
      </c>
      <c r="GC229">
        <v>-3</v>
      </c>
      <c r="GD229">
        <v>20</v>
      </c>
      <c r="GE229">
        <v>61</v>
      </c>
      <c r="GF229">
        <v>458</v>
      </c>
      <c r="GG229">
        <v>0.5</v>
      </c>
      <c r="GH229">
        <v>0.5</v>
      </c>
      <c r="GI229">
        <v>1.1000000000000001</v>
      </c>
      <c r="GJ229" s="42">
        <v>4.5999999999999996</v>
      </c>
    </row>
    <row r="230" spans="1:192" x14ac:dyDescent="0.45">
      <c r="A230" s="40">
        <v>34943</v>
      </c>
      <c r="B230" t="s">
        <v>1459</v>
      </c>
      <c r="C230" t="s">
        <v>1460</v>
      </c>
      <c r="D230" t="s">
        <v>91</v>
      </c>
      <c r="E230" t="s">
        <v>91</v>
      </c>
      <c r="F230">
        <v>72</v>
      </c>
      <c r="G230">
        <v>205</v>
      </c>
      <c r="H230">
        <v>2013</v>
      </c>
      <c r="I230">
        <v>1</v>
      </c>
      <c r="J230">
        <v>1</v>
      </c>
      <c r="K230" t="s">
        <v>202</v>
      </c>
      <c r="L230">
        <v>2013</v>
      </c>
      <c r="M230">
        <v>22</v>
      </c>
      <c r="N230">
        <v>5</v>
      </c>
      <c r="O230">
        <v>8477492</v>
      </c>
      <c r="P230" t="s">
        <v>2226</v>
      </c>
      <c r="Q230" t="s">
        <v>2227</v>
      </c>
      <c r="R230" t="s">
        <v>2228</v>
      </c>
      <c r="S230" t="s">
        <v>2229</v>
      </c>
      <c r="T230" t="s">
        <v>716</v>
      </c>
      <c r="U230" t="s">
        <v>135</v>
      </c>
      <c r="V230">
        <v>74</v>
      </c>
      <c r="W230">
        <v>39</v>
      </c>
      <c r="X230">
        <v>58</v>
      </c>
      <c r="Y230">
        <v>38</v>
      </c>
      <c r="Z230">
        <v>97</v>
      </c>
      <c r="AA230">
        <v>1</v>
      </c>
      <c r="AB230">
        <v>0</v>
      </c>
      <c r="AC230" s="26">
        <v>1.3108108108108107</v>
      </c>
      <c r="AD230" s="20">
        <v>46.186666666666667</v>
      </c>
      <c r="AE230" s="20">
        <v>36.981999999999999</v>
      </c>
      <c r="AF230">
        <v>11</v>
      </c>
      <c r="AG230">
        <v>0.30000000000000004</v>
      </c>
      <c r="AH230">
        <v>55</v>
      </c>
      <c r="AI230">
        <v>1760</v>
      </c>
      <c r="AJ230">
        <v>88379</v>
      </c>
      <c r="AK230" s="20">
        <v>1472.9833333332999</v>
      </c>
      <c r="AL230">
        <v>1472.98</v>
      </c>
      <c r="AM230">
        <v>1473</v>
      </c>
      <c r="AN230" s="26">
        <v>19.905180180180182</v>
      </c>
      <c r="AO230">
        <v>32.89</v>
      </c>
      <c r="AP230" s="41">
        <v>0.76984126984126988</v>
      </c>
      <c r="AQ230">
        <v>496</v>
      </c>
      <c r="AR230">
        <v>496</v>
      </c>
      <c r="AS230">
        <v>496</v>
      </c>
      <c r="AT230">
        <v>393</v>
      </c>
      <c r="AU230">
        <v>393</v>
      </c>
      <c r="AV230">
        <v>284</v>
      </c>
      <c r="AW230">
        <v>300</v>
      </c>
      <c r="AX230">
        <v>83</v>
      </c>
      <c r="AY230">
        <v>22</v>
      </c>
      <c r="AZ230">
        <v>35</v>
      </c>
      <c r="BA230" s="42">
        <v>57</v>
      </c>
      <c r="BB230">
        <v>23.85</v>
      </c>
      <c r="BC230">
        <v>30.588000000000001</v>
      </c>
      <c r="BD230" s="20">
        <v>478.8</v>
      </c>
      <c r="BE230" s="20">
        <v>974.8</v>
      </c>
      <c r="BF230" s="20">
        <v>39.707260112153591</v>
      </c>
      <c r="BG230">
        <v>750</v>
      </c>
      <c r="BH230">
        <v>530</v>
      </c>
      <c r="BI230">
        <v>412</v>
      </c>
      <c r="BJ230" s="41">
        <v>0.6454388984509466</v>
      </c>
      <c r="BK230">
        <v>38</v>
      </c>
      <c r="BL230">
        <v>38</v>
      </c>
      <c r="BM230">
        <v>74</v>
      </c>
      <c r="BN230" s="42">
        <v>-36</v>
      </c>
      <c r="BO230">
        <v>109</v>
      </c>
      <c r="BP230">
        <v>41</v>
      </c>
      <c r="BQ230">
        <v>36</v>
      </c>
      <c r="BR230">
        <v>22</v>
      </c>
      <c r="BS230" s="41">
        <v>2.2177419354838711E-2</v>
      </c>
      <c r="BT230">
        <v>485</v>
      </c>
      <c r="BU230">
        <v>672</v>
      </c>
      <c r="BV230" s="41">
        <v>0.4191875540190147</v>
      </c>
      <c r="BW230">
        <v>146</v>
      </c>
      <c r="BX230">
        <v>197</v>
      </c>
      <c r="BY230">
        <v>184</v>
      </c>
      <c r="BZ230">
        <v>297</v>
      </c>
      <c r="CA230">
        <v>155</v>
      </c>
      <c r="CB230">
        <v>178</v>
      </c>
      <c r="CC230">
        <v>102</v>
      </c>
      <c r="CD230">
        <v>123</v>
      </c>
      <c r="CE230">
        <v>207</v>
      </c>
      <c r="CF230">
        <v>285</v>
      </c>
      <c r="CG230">
        <v>296</v>
      </c>
      <c r="CH230">
        <v>403</v>
      </c>
      <c r="CI230">
        <v>0</v>
      </c>
      <c r="CJ230">
        <v>3</v>
      </c>
      <c r="CK230">
        <v>6</v>
      </c>
      <c r="CL230">
        <v>12</v>
      </c>
      <c r="CM230">
        <v>1</v>
      </c>
      <c r="CN230">
        <v>0</v>
      </c>
      <c r="CO230">
        <v>0</v>
      </c>
      <c r="CP230">
        <v>2</v>
      </c>
      <c r="CQ230">
        <v>1</v>
      </c>
      <c r="CR230">
        <v>4</v>
      </c>
      <c r="CS230">
        <v>2</v>
      </c>
      <c r="CT230">
        <v>1</v>
      </c>
      <c r="CU230">
        <v>1</v>
      </c>
      <c r="CV230">
        <v>28</v>
      </c>
      <c r="CW230">
        <v>3</v>
      </c>
      <c r="CX230">
        <v>7</v>
      </c>
      <c r="CY230">
        <v>11</v>
      </c>
      <c r="CZ230">
        <v>88</v>
      </c>
      <c r="DA230">
        <v>28</v>
      </c>
      <c r="DB230">
        <v>2</v>
      </c>
      <c r="DC230">
        <v>32</v>
      </c>
      <c r="DD230">
        <v>29</v>
      </c>
      <c r="DE230">
        <v>6</v>
      </c>
      <c r="DF230">
        <v>3</v>
      </c>
      <c r="DG230">
        <v>184</v>
      </c>
      <c r="DH230">
        <v>19</v>
      </c>
      <c r="DI230">
        <v>21</v>
      </c>
      <c r="DJ230">
        <v>19</v>
      </c>
      <c r="DK230">
        <v>16</v>
      </c>
      <c r="DL230">
        <v>3</v>
      </c>
      <c r="DM230">
        <v>23</v>
      </c>
      <c r="DN230">
        <v>22</v>
      </c>
      <c r="DO230">
        <v>1</v>
      </c>
      <c r="DP230" s="42">
        <v>2</v>
      </c>
      <c r="DQ230" s="20">
        <v>5.6790000000000003</v>
      </c>
      <c r="DR230">
        <v>15</v>
      </c>
      <c r="DS230">
        <v>3</v>
      </c>
      <c r="DT230">
        <v>0</v>
      </c>
      <c r="DU230">
        <v>0</v>
      </c>
      <c r="DV230">
        <v>1</v>
      </c>
      <c r="DW230">
        <v>1664</v>
      </c>
      <c r="DX230">
        <v>1293</v>
      </c>
      <c r="DY230">
        <v>1246</v>
      </c>
      <c r="DZ230">
        <v>970</v>
      </c>
      <c r="EA230">
        <v>912</v>
      </c>
      <c r="EB230">
        <v>718</v>
      </c>
      <c r="EC230">
        <v>82.98</v>
      </c>
      <c r="ED230">
        <v>62.84</v>
      </c>
      <c r="EE230">
        <v>126</v>
      </c>
      <c r="EF230">
        <v>71</v>
      </c>
      <c r="EG230" s="41">
        <v>0.13815789473684212</v>
      </c>
      <c r="EH230" s="43">
        <v>0.90111420612813364</v>
      </c>
      <c r="EI230" s="44">
        <v>1.0392721008649757</v>
      </c>
      <c r="EJ230">
        <v>1662</v>
      </c>
      <c r="EK230">
        <v>1292</v>
      </c>
      <c r="EL230">
        <v>1244</v>
      </c>
      <c r="EM230">
        <v>969</v>
      </c>
      <c r="EN230">
        <v>912</v>
      </c>
      <c r="EO230">
        <v>718</v>
      </c>
      <c r="EP230">
        <v>126</v>
      </c>
      <c r="EQ230">
        <v>72</v>
      </c>
      <c r="ER230">
        <v>885</v>
      </c>
      <c r="ES230">
        <v>642</v>
      </c>
      <c r="ET230">
        <v>305</v>
      </c>
      <c r="EU230">
        <v>241</v>
      </c>
      <c r="EV230">
        <v>57</v>
      </c>
      <c r="EW230">
        <v>35</v>
      </c>
      <c r="EX230">
        <v>104</v>
      </c>
      <c r="EY230">
        <v>116</v>
      </c>
      <c r="EZ230">
        <v>10</v>
      </c>
      <c r="FA230">
        <v>2.2000000000000002</v>
      </c>
      <c r="FB230">
        <v>12.2</v>
      </c>
      <c r="FC230" s="20">
        <v>92.23</v>
      </c>
      <c r="FD230" s="26">
        <v>1.2463513513513513</v>
      </c>
      <c r="FE230">
        <v>17.1999</v>
      </c>
      <c r="FF230">
        <v>5.08</v>
      </c>
      <c r="FG230">
        <v>-0.26</v>
      </c>
      <c r="FH230">
        <v>4.82</v>
      </c>
      <c r="FI230">
        <v>3</v>
      </c>
      <c r="FJ230">
        <v>1</v>
      </c>
      <c r="FK230">
        <v>0</v>
      </c>
      <c r="FL230" s="42">
        <v>118</v>
      </c>
      <c r="FM230" s="20">
        <v>4.9333333333333336</v>
      </c>
      <c r="FN230" s="41">
        <v>0.2000750751</v>
      </c>
      <c r="FO230" s="20">
        <v>91.5</v>
      </c>
      <c r="FP230" s="20">
        <v>98.135800000000003</v>
      </c>
      <c r="FQ230" s="20">
        <v>120.44970060693288</v>
      </c>
      <c r="FR230">
        <v>4</v>
      </c>
      <c r="FS230" t="s">
        <v>189</v>
      </c>
      <c r="FT230">
        <v>195</v>
      </c>
      <c r="FV230" t="s">
        <v>711</v>
      </c>
      <c r="FW230" s="45">
        <v>5750000</v>
      </c>
      <c r="FX230" s="45">
        <v>6300000</v>
      </c>
      <c r="FY230">
        <v>374</v>
      </c>
      <c r="FZ230">
        <v>114</v>
      </c>
      <c r="GA230">
        <v>189</v>
      </c>
      <c r="GB230">
        <v>303</v>
      </c>
      <c r="GC230">
        <v>6</v>
      </c>
      <c r="GD230">
        <v>151</v>
      </c>
      <c r="GE230">
        <v>1213</v>
      </c>
      <c r="GF230">
        <v>6980</v>
      </c>
      <c r="GG230">
        <v>25.9</v>
      </c>
      <c r="GH230">
        <v>8.3000000000000007</v>
      </c>
      <c r="GI230">
        <v>34.200000000000003</v>
      </c>
      <c r="GJ230" s="42">
        <v>91.5</v>
      </c>
    </row>
    <row r="231" spans="1:192" x14ac:dyDescent="0.45">
      <c r="A231" s="40">
        <v>34944</v>
      </c>
      <c r="B231" t="s">
        <v>1802</v>
      </c>
      <c r="D231" t="s">
        <v>120</v>
      </c>
      <c r="E231" t="s">
        <v>120</v>
      </c>
      <c r="F231">
        <v>75</v>
      </c>
      <c r="G231">
        <v>213</v>
      </c>
      <c r="H231">
        <v>2013</v>
      </c>
      <c r="I231">
        <v>1</v>
      </c>
      <c r="J231">
        <v>2</v>
      </c>
      <c r="K231" t="s">
        <v>92</v>
      </c>
      <c r="L231">
        <v>2013</v>
      </c>
      <c r="M231">
        <v>22</v>
      </c>
      <c r="N231">
        <v>5</v>
      </c>
      <c r="O231">
        <v>8477493</v>
      </c>
      <c r="P231" t="s">
        <v>2230</v>
      </c>
      <c r="Q231" t="s">
        <v>2231</v>
      </c>
      <c r="R231" t="s">
        <v>2232</v>
      </c>
      <c r="S231" t="s">
        <v>2233</v>
      </c>
      <c r="T231" t="s">
        <v>716</v>
      </c>
      <c r="U231" t="s">
        <v>373</v>
      </c>
      <c r="V231">
        <v>79</v>
      </c>
      <c r="W231">
        <v>27</v>
      </c>
      <c r="X231">
        <v>51</v>
      </c>
      <c r="Y231">
        <v>27</v>
      </c>
      <c r="Z231">
        <v>78</v>
      </c>
      <c r="AA231">
        <v>1</v>
      </c>
      <c r="AB231">
        <v>0</v>
      </c>
      <c r="AC231" s="26">
        <v>0.98734177215189878</v>
      </c>
      <c r="AD231" s="20">
        <v>24.392857142857146</v>
      </c>
      <c r="AE231" s="20">
        <v>28.34</v>
      </c>
      <c r="AF231">
        <v>9</v>
      </c>
      <c r="AG231">
        <v>7.7</v>
      </c>
      <c r="AH231">
        <v>14</v>
      </c>
      <c r="AI231">
        <v>2155</v>
      </c>
      <c r="AJ231">
        <v>104612</v>
      </c>
      <c r="AK231" s="20">
        <v>1743.5333333333001</v>
      </c>
      <c r="AL231">
        <v>1743.53</v>
      </c>
      <c r="AM231">
        <v>1744</v>
      </c>
      <c r="AN231" s="26">
        <v>22.070042194092828</v>
      </c>
      <c r="AO231">
        <v>36.43</v>
      </c>
      <c r="AP231" s="41">
        <v>0.66666666666666663</v>
      </c>
      <c r="AQ231">
        <v>376</v>
      </c>
      <c r="AR231">
        <v>376</v>
      </c>
      <c r="AS231">
        <v>376</v>
      </c>
      <c r="AT231">
        <v>319</v>
      </c>
      <c r="AU231">
        <v>319</v>
      </c>
      <c r="AV231">
        <v>256</v>
      </c>
      <c r="AW231">
        <v>248</v>
      </c>
      <c r="AX231">
        <v>106</v>
      </c>
      <c r="AY231">
        <v>10</v>
      </c>
      <c r="AZ231">
        <v>24</v>
      </c>
      <c r="BA231" s="42">
        <v>34</v>
      </c>
      <c r="BB231">
        <v>28.09</v>
      </c>
      <c r="BC231">
        <v>30.078099999999999</v>
      </c>
      <c r="BD231" s="20">
        <v>406.6</v>
      </c>
      <c r="BE231" s="20">
        <v>782.6</v>
      </c>
      <c r="BF231" s="20">
        <v>26.931569861143771</v>
      </c>
      <c r="BG231">
        <v>682</v>
      </c>
      <c r="BH231">
        <v>596</v>
      </c>
      <c r="BI231">
        <v>781</v>
      </c>
      <c r="BJ231" s="41">
        <v>0.46616541353383456</v>
      </c>
      <c r="BK231">
        <v>30</v>
      </c>
      <c r="BL231">
        <v>30</v>
      </c>
      <c r="BM231">
        <v>107</v>
      </c>
      <c r="BN231" s="42">
        <v>-77</v>
      </c>
      <c r="BO231">
        <v>63</v>
      </c>
      <c r="BP231">
        <v>63</v>
      </c>
      <c r="BQ231">
        <v>82</v>
      </c>
      <c r="BR231">
        <v>67</v>
      </c>
      <c r="BS231" s="41">
        <v>5.0796057619408641E-2</v>
      </c>
      <c r="BT231">
        <v>908</v>
      </c>
      <c r="BU231">
        <v>789</v>
      </c>
      <c r="BV231" s="41">
        <v>0.53506187389510906</v>
      </c>
      <c r="BW231">
        <v>371</v>
      </c>
      <c r="BX231">
        <v>289</v>
      </c>
      <c r="BY231">
        <v>277</v>
      </c>
      <c r="BZ231">
        <v>259</v>
      </c>
      <c r="CA231">
        <v>260</v>
      </c>
      <c r="CB231">
        <v>241</v>
      </c>
      <c r="CC231">
        <v>223</v>
      </c>
      <c r="CD231">
        <v>199</v>
      </c>
      <c r="CE231">
        <v>363</v>
      </c>
      <c r="CF231">
        <v>320</v>
      </c>
      <c r="CG231">
        <v>566</v>
      </c>
      <c r="CH231">
        <v>480</v>
      </c>
      <c r="CI231">
        <v>0</v>
      </c>
      <c r="CJ231">
        <v>0</v>
      </c>
      <c r="CK231">
        <v>6</v>
      </c>
      <c r="CL231">
        <v>3</v>
      </c>
      <c r="CM231">
        <v>3</v>
      </c>
      <c r="CN231">
        <v>0</v>
      </c>
      <c r="CO231">
        <v>0</v>
      </c>
      <c r="CP231">
        <v>7</v>
      </c>
      <c r="CQ231">
        <v>1</v>
      </c>
      <c r="CR231">
        <v>2</v>
      </c>
      <c r="CS231">
        <v>3</v>
      </c>
      <c r="CT231">
        <v>4</v>
      </c>
      <c r="CU231">
        <v>0</v>
      </c>
      <c r="CV231">
        <v>10</v>
      </c>
      <c r="CW231">
        <v>0</v>
      </c>
      <c r="CX231">
        <v>7</v>
      </c>
      <c r="CY231">
        <v>2</v>
      </c>
      <c r="CZ231">
        <v>54</v>
      </c>
      <c r="DA231">
        <v>27</v>
      </c>
      <c r="DB231">
        <v>2</v>
      </c>
      <c r="DC231">
        <v>26</v>
      </c>
      <c r="DD231">
        <v>67</v>
      </c>
      <c r="DE231">
        <v>29</v>
      </c>
      <c r="DF231">
        <v>0</v>
      </c>
      <c r="DG231">
        <v>105</v>
      </c>
      <c r="DH231">
        <v>7</v>
      </c>
      <c r="DI231">
        <v>22</v>
      </c>
      <c r="DJ231">
        <v>7</v>
      </c>
      <c r="DK231">
        <v>7</v>
      </c>
      <c r="DL231">
        <v>0</v>
      </c>
      <c r="DM231">
        <v>21</v>
      </c>
      <c r="DN231">
        <v>21</v>
      </c>
      <c r="DO231">
        <v>0</v>
      </c>
      <c r="DP231" s="42">
        <v>15</v>
      </c>
      <c r="DQ231" s="20">
        <v>11.927</v>
      </c>
      <c r="DR231">
        <v>7</v>
      </c>
      <c r="DS231">
        <v>0</v>
      </c>
      <c r="DT231">
        <v>0</v>
      </c>
      <c r="DU231">
        <v>0</v>
      </c>
      <c r="DV231">
        <v>0</v>
      </c>
      <c r="DW231">
        <v>1950</v>
      </c>
      <c r="DX231">
        <v>1619</v>
      </c>
      <c r="DY231">
        <v>1523</v>
      </c>
      <c r="DZ231">
        <v>1252</v>
      </c>
      <c r="EA231">
        <v>1114</v>
      </c>
      <c r="EB231">
        <v>925</v>
      </c>
      <c r="EC231">
        <v>110.87</v>
      </c>
      <c r="ED231">
        <v>87.4</v>
      </c>
      <c r="EE231">
        <v>117</v>
      </c>
      <c r="EF231">
        <v>83</v>
      </c>
      <c r="EG231" s="41">
        <v>0.10502692998204669</v>
      </c>
      <c r="EH231" s="43">
        <v>0.9102702702702703</v>
      </c>
      <c r="EI231" s="44">
        <v>1.0152972002523171</v>
      </c>
      <c r="EJ231">
        <v>1951</v>
      </c>
      <c r="EK231">
        <v>1617</v>
      </c>
      <c r="EL231">
        <v>1523</v>
      </c>
      <c r="EM231">
        <v>1250</v>
      </c>
      <c r="EN231">
        <v>1113</v>
      </c>
      <c r="EO231">
        <v>923</v>
      </c>
      <c r="EP231">
        <v>116</v>
      </c>
      <c r="EQ231">
        <v>83</v>
      </c>
      <c r="ER231">
        <v>1038</v>
      </c>
      <c r="ES231">
        <v>780</v>
      </c>
      <c r="ET231">
        <v>385</v>
      </c>
      <c r="EU231">
        <v>321</v>
      </c>
      <c r="EV231">
        <v>59</v>
      </c>
      <c r="EW231">
        <v>46</v>
      </c>
      <c r="EX231">
        <v>83</v>
      </c>
      <c r="EY231">
        <v>110</v>
      </c>
      <c r="EZ231">
        <v>5.8</v>
      </c>
      <c r="FA231">
        <v>2.2000000000000002</v>
      </c>
      <c r="FB231">
        <v>8</v>
      </c>
      <c r="FC231" s="20">
        <v>81.64</v>
      </c>
      <c r="FD231" s="26">
        <v>1.0334177215189873</v>
      </c>
      <c r="FE231">
        <v>10.581099999999999</v>
      </c>
      <c r="FF231">
        <v>1.28</v>
      </c>
      <c r="FG231">
        <v>0.30000000000000004</v>
      </c>
      <c r="FH231">
        <v>1.58</v>
      </c>
      <c r="FI231">
        <v>6</v>
      </c>
      <c r="FJ231">
        <v>4</v>
      </c>
      <c r="FK231">
        <v>0</v>
      </c>
      <c r="FL231" s="42">
        <v>111</v>
      </c>
      <c r="FM231" s="20">
        <v>16</v>
      </c>
      <c r="FN231" s="41">
        <v>0.12855649750000001</v>
      </c>
      <c r="FO231" s="20">
        <v>76.599999999999994</v>
      </c>
      <c r="FP231" s="20">
        <v>80.385400000000004</v>
      </c>
      <c r="FQ231" s="20">
        <v>122.8197966195018</v>
      </c>
      <c r="FR231">
        <v>6</v>
      </c>
      <c r="FS231" t="s">
        <v>189</v>
      </c>
      <c r="FT231">
        <v>339</v>
      </c>
      <c r="FV231" t="s">
        <v>711</v>
      </c>
      <c r="FW231" s="45">
        <v>5250000</v>
      </c>
      <c r="FX231" s="45">
        <v>5900000</v>
      </c>
      <c r="FY231">
        <v>331</v>
      </c>
      <c r="FZ231">
        <v>100</v>
      </c>
      <c r="GA231">
        <v>149</v>
      </c>
      <c r="GB231">
        <v>249</v>
      </c>
      <c r="GC231">
        <v>33</v>
      </c>
      <c r="GD231">
        <v>58</v>
      </c>
      <c r="GE231">
        <v>779</v>
      </c>
      <c r="GF231">
        <v>6375</v>
      </c>
      <c r="GG231">
        <v>20.5</v>
      </c>
      <c r="GH231">
        <v>8.4</v>
      </c>
      <c r="GI231">
        <v>28.9</v>
      </c>
      <c r="GJ231" s="42">
        <v>76.599999999999994</v>
      </c>
    </row>
    <row r="232" spans="1:192" x14ac:dyDescent="0.45">
      <c r="A232" s="40">
        <v>34786</v>
      </c>
      <c r="B232" t="s">
        <v>2234</v>
      </c>
      <c r="C232" t="s">
        <v>126</v>
      </c>
      <c r="D232" t="s">
        <v>91</v>
      </c>
      <c r="E232" t="s">
        <v>91</v>
      </c>
      <c r="F232">
        <v>72</v>
      </c>
      <c r="G232">
        <v>203</v>
      </c>
      <c r="H232">
        <v>2013</v>
      </c>
      <c r="I232">
        <v>1</v>
      </c>
      <c r="J232">
        <v>3</v>
      </c>
      <c r="K232" t="s">
        <v>92</v>
      </c>
      <c r="L232">
        <v>2014</v>
      </c>
      <c r="M232">
        <v>22</v>
      </c>
      <c r="N232">
        <v>4</v>
      </c>
      <c r="O232">
        <v>8477494</v>
      </c>
      <c r="P232" t="s">
        <v>2235</v>
      </c>
      <c r="Q232" t="s">
        <v>2236</v>
      </c>
      <c r="R232" t="s">
        <v>2237</v>
      </c>
      <c r="S232" t="s">
        <v>127</v>
      </c>
      <c r="T232" t="s">
        <v>938</v>
      </c>
      <c r="U232" t="s">
        <v>178</v>
      </c>
      <c r="V232">
        <v>77</v>
      </c>
      <c r="W232">
        <v>13</v>
      </c>
      <c r="X232">
        <v>33</v>
      </c>
      <c r="Y232">
        <v>17</v>
      </c>
      <c r="Z232">
        <v>46</v>
      </c>
      <c r="AA232">
        <v>3</v>
      </c>
      <c r="AB232">
        <v>8</v>
      </c>
      <c r="AC232" s="26">
        <v>0.59740259740259738</v>
      </c>
      <c r="AD232" s="20">
        <v>1.3963414634146361</v>
      </c>
      <c r="AE232" s="20">
        <v>16.881</v>
      </c>
      <c r="AF232">
        <v>-28</v>
      </c>
      <c r="AG232">
        <v>-4.0999999999999996</v>
      </c>
      <c r="AH232">
        <v>30</v>
      </c>
      <c r="AI232">
        <v>1596</v>
      </c>
      <c r="AJ232">
        <v>81309</v>
      </c>
      <c r="AK232" s="20">
        <v>1355.15</v>
      </c>
      <c r="AL232">
        <v>1355.08</v>
      </c>
      <c r="AM232">
        <v>1355</v>
      </c>
      <c r="AN232" s="26">
        <v>17.599350649350651</v>
      </c>
      <c r="AO232">
        <v>29.07</v>
      </c>
      <c r="AP232" s="41">
        <v>0.647887323943662</v>
      </c>
      <c r="AQ232">
        <v>299</v>
      </c>
      <c r="AR232">
        <v>298</v>
      </c>
      <c r="AS232">
        <v>299</v>
      </c>
      <c r="AT232">
        <v>221</v>
      </c>
      <c r="AU232">
        <v>221</v>
      </c>
      <c r="AV232">
        <v>164</v>
      </c>
      <c r="AW232">
        <v>155</v>
      </c>
      <c r="AX232">
        <v>58</v>
      </c>
      <c r="AY232">
        <v>12</v>
      </c>
      <c r="AZ232">
        <v>10</v>
      </c>
      <c r="BA232" s="42">
        <v>22</v>
      </c>
      <c r="BB232">
        <v>13.28</v>
      </c>
      <c r="BC232">
        <v>32.304900000000004</v>
      </c>
      <c r="BD232" s="20">
        <v>333.1</v>
      </c>
      <c r="BE232" s="20">
        <v>632.1</v>
      </c>
      <c r="BF232" s="20">
        <v>27.988015467721464</v>
      </c>
      <c r="BG232">
        <v>659</v>
      </c>
      <c r="BH232">
        <v>432</v>
      </c>
      <c r="BI232">
        <v>307</v>
      </c>
      <c r="BJ232" s="41">
        <v>0.68219461697722572</v>
      </c>
      <c r="BK232">
        <v>55</v>
      </c>
      <c r="BL232">
        <v>55</v>
      </c>
      <c r="BM232">
        <v>64</v>
      </c>
      <c r="BN232" s="42">
        <v>-9</v>
      </c>
      <c r="BO232">
        <v>57</v>
      </c>
      <c r="BP232">
        <v>58</v>
      </c>
      <c r="BQ232">
        <v>56</v>
      </c>
      <c r="BR232">
        <v>27</v>
      </c>
      <c r="BS232" s="41">
        <v>2.8877005347593583E-2</v>
      </c>
      <c r="BT232">
        <v>447</v>
      </c>
      <c r="BU232">
        <v>604</v>
      </c>
      <c r="BV232" s="41">
        <v>0.42530922930542342</v>
      </c>
      <c r="BW232">
        <v>112</v>
      </c>
      <c r="BX232">
        <v>140</v>
      </c>
      <c r="BY232">
        <v>158</v>
      </c>
      <c r="BZ232">
        <v>205</v>
      </c>
      <c r="CA232">
        <v>177</v>
      </c>
      <c r="CB232">
        <v>259</v>
      </c>
      <c r="CC232">
        <v>114</v>
      </c>
      <c r="CD232">
        <v>171</v>
      </c>
      <c r="CE232">
        <v>165</v>
      </c>
      <c r="CF232">
        <v>223</v>
      </c>
      <c r="CG232">
        <v>263</v>
      </c>
      <c r="CH232">
        <v>356</v>
      </c>
      <c r="CI232">
        <v>0</v>
      </c>
      <c r="CJ232">
        <v>0</v>
      </c>
      <c r="CK232">
        <v>1</v>
      </c>
      <c r="CL232">
        <v>4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3</v>
      </c>
      <c r="CS232">
        <v>1</v>
      </c>
      <c r="CT232">
        <v>1</v>
      </c>
      <c r="CU232">
        <v>0</v>
      </c>
      <c r="CV232">
        <v>7</v>
      </c>
      <c r="CW232">
        <v>1</v>
      </c>
      <c r="CX232">
        <v>4</v>
      </c>
      <c r="CY232">
        <v>3</v>
      </c>
      <c r="CZ232">
        <v>49</v>
      </c>
      <c r="DA232">
        <v>10</v>
      </c>
      <c r="DB232">
        <v>1</v>
      </c>
      <c r="DC232">
        <v>26</v>
      </c>
      <c r="DD232">
        <v>16</v>
      </c>
      <c r="DE232">
        <v>5</v>
      </c>
      <c r="DF232">
        <v>0</v>
      </c>
      <c r="DG232">
        <v>106</v>
      </c>
      <c r="DH232">
        <v>15</v>
      </c>
      <c r="DI232">
        <v>13</v>
      </c>
      <c r="DJ232">
        <v>14</v>
      </c>
      <c r="DK232">
        <v>14</v>
      </c>
      <c r="DL232">
        <v>0</v>
      </c>
      <c r="DM232">
        <v>13</v>
      </c>
      <c r="DN232">
        <v>13</v>
      </c>
      <c r="DO232">
        <v>0</v>
      </c>
      <c r="DP232" s="42">
        <v>-2</v>
      </c>
      <c r="DQ232" s="20">
        <v>0.79300000000000004</v>
      </c>
      <c r="DR232">
        <v>15</v>
      </c>
      <c r="DS232">
        <v>0</v>
      </c>
      <c r="DT232">
        <v>0</v>
      </c>
      <c r="DU232">
        <v>0</v>
      </c>
      <c r="DV232">
        <v>0</v>
      </c>
      <c r="DW232">
        <v>1612</v>
      </c>
      <c r="DX232">
        <v>1192</v>
      </c>
      <c r="DY232">
        <v>1190</v>
      </c>
      <c r="DZ232">
        <v>908</v>
      </c>
      <c r="EA232">
        <v>865</v>
      </c>
      <c r="EB232">
        <v>650</v>
      </c>
      <c r="EC232">
        <v>86.52</v>
      </c>
      <c r="ED232">
        <v>66.2</v>
      </c>
      <c r="EE232">
        <v>71</v>
      </c>
      <c r="EF232">
        <v>64</v>
      </c>
      <c r="EG232" s="41">
        <v>8.208092485549133E-2</v>
      </c>
      <c r="EH232" s="43">
        <v>0.90153846153846151</v>
      </c>
      <c r="EI232" s="44">
        <v>0.98361938639395285</v>
      </c>
      <c r="EJ232">
        <v>1615</v>
      </c>
      <c r="EK232">
        <v>1193</v>
      </c>
      <c r="EL232">
        <v>1193</v>
      </c>
      <c r="EM232">
        <v>911</v>
      </c>
      <c r="EN232">
        <v>868</v>
      </c>
      <c r="EO232">
        <v>654</v>
      </c>
      <c r="EP232">
        <v>71</v>
      </c>
      <c r="EQ232">
        <v>65</v>
      </c>
      <c r="ER232">
        <v>800</v>
      </c>
      <c r="ES232">
        <v>624</v>
      </c>
      <c r="ET232">
        <v>339</v>
      </c>
      <c r="EU232">
        <v>243</v>
      </c>
      <c r="EV232">
        <v>41</v>
      </c>
      <c r="EW232">
        <v>43</v>
      </c>
      <c r="EX232">
        <v>62</v>
      </c>
      <c r="EY232">
        <v>71</v>
      </c>
      <c r="EZ232">
        <v>2.5</v>
      </c>
      <c r="FA232">
        <v>0.60000000000000009</v>
      </c>
      <c r="FB232">
        <v>3.1</v>
      </c>
      <c r="FC232" s="20">
        <v>41.93</v>
      </c>
      <c r="FD232" s="26">
        <v>0.54454545454545455</v>
      </c>
      <c r="FE232">
        <v>4.5312000000000001</v>
      </c>
      <c r="FF232">
        <v>0.11</v>
      </c>
      <c r="FG232">
        <v>-0.28999999999999998</v>
      </c>
      <c r="FH232">
        <v>-0.19</v>
      </c>
      <c r="FI232">
        <v>8</v>
      </c>
      <c r="FJ232">
        <v>2</v>
      </c>
      <c r="FK232">
        <v>1</v>
      </c>
      <c r="FL232" s="42">
        <v>112</v>
      </c>
      <c r="FM232" s="20">
        <v>7.4</v>
      </c>
      <c r="FN232" s="41">
        <v>7.1361628100000005E-2</v>
      </c>
      <c r="FO232" s="20">
        <v>43</v>
      </c>
      <c r="FP232" s="20">
        <v>46.1586</v>
      </c>
      <c r="FQ232" s="20">
        <v>124.15503143725833</v>
      </c>
      <c r="FR232">
        <v>5</v>
      </c>
      <c r="FS232" t="s">
        <v>308</v>
      </c>
      <c r="FT232">
        <v>262</v>
      </c>
      <c r="FV232" t="s">
        <v>711</v>
      </c>
      <c r="FW232" s="45">
        <v>6500000</v>
      </c>
      <c r="FX232" s="45">
        <v>5500000</v>
      </c>
      <c r="FY232">
        <v>241</v>
      </c>
      <c r="FZ232">
        <v>42</v>
      </c>
      <c r="GA232">
        <v>99</v>
      </c>
      <c r="GB232">
        <v>141</v>
      </c>
      <c r="GC232">
        <v>-37</v>
      </c>
      <c r="GD232">
        <v>84</v>
      </c>
      <c r="GE232">
        <v>448</v>
      </c>
      <c r="GF232">
        <v>3878</v>
      </c>
      <c r="GG232">
        <v>9.1999999999999993</v>
      </c>
      <c r="GH232">
        <v>2.9</v>
      </c>
      <c r="GI232">
        <v>12.2</v>
      </c>
      <c r="GJ232" s="42">
        <v>43</v>
      </c>
    </row>
    <row r="233" spans="1:192" x14ac:dyDescent="0.45">
      <c r="A233" s="40">
        <v>34670</v>
      </c>
      <c r="B233" t="s">
        <v>1181</v>
      </c>
      <c r="D233" t="s">
        <v>223</v>
      </c>
      <c r="E233" t="s">
        <v>223</v>
      </c>
      <c r="F233">
        <v>73</v>
      </c>
      <c r="G233">
        <v>192</v>
      </c>
      <c r="H233">
        <v>2013</v>
      </c>
      <c r="I233">
        <v>1</v>
      </c>
      <c r="J233">
        <v>5</v>
      </c>
      <c r="K233" t="s">
        <v>202</v>
      </c>
      <c r="L233">
        <v>2013</v>
      </c>
      <c r="M233">
        <v>23</v>
      </c>
      <c r="N233">
        <v>5</v>
      </c>
      <c r="O233">
        <v>8477496</v>
      </c>
      <c r="P233" t="s">
        <v>2242</v>
      </c>
      <c r="Q233" t="s">
        <v>2243</v>
      </c>
      <c r="R233" t="s">
        <v>1048</v>
      </c>
      <c r="S233" t="s">
        <v>2244</v>
      </c>
      <c r="T233" t="s">
        <v>716</v>
      </c>
      <c r="U233" t="s">
        <v>343</v>
      </c>
      <c r="V233">
        <v>81</v>
      </c>
      <c r="W233">
        <v>16</v>
      </c>
      <c r="X233">
        <v>28</v>
      </c>
      <c r="Y233">
        <v>18</v>
      </c>
      <c r="Z233">
        <v>44</v>
      </c>
      <c r="AA233">
        <v>6</v>
      </c>
      <c r="AB233">
        <v>21</v>
      </c>
      <c r="AC233" s="26">
        <v>0.54320987654320985</v>
      </c>
      <c r="AD233" s="20">
        <v>4.1911262798634823</v>
      </c>
      <c r="AE233" s="20">
        <v>16.097999999999999</v>
      </c>
      <c r="AF233">
        <v>-8</v>
      </c>
      <c r="AG233">
        <v>4.0999999999999996</v>
      </c>
      <c r="AH233">
        <v>18</v>
      </c>
      <c r="AI233">
        <v>1924</v>
      </c>
      <c r="AJ233">
        <v>86959</v>
      </c>
      <c r="AK233" s="20">
        <v>1449.3166666667</v>
      </c>
      <c r="AL233">
        <v>1449.32</v>
      </c>
      <c r="AM233">
        <v>1449</v>
      </c>
      <c r="AN233" s="26">
        <v>17.892798353909463</v>
      </c>
      <c r="AO233">
        <v>29.57</v>
      </c>
      <c r="AP233" s="41">
        <v>0.57894736842105265</v>
      </c>
      <c r="AQ233">
        <v>267</v>
      </c>
      <c r="AR233">
        <v>267</v>
      </c>
      <c r="AS233">
        <v>267</v>
      </c>
      <c r="AT233">
        <v>217</v>
      </c>
      <c r="AU233">
        <v>217</v>
      </c>
      <c r="AV233">
        <v>153</v>
      </c>
      <c r="AW233">
        <v>167</v>
      </c>
      <c r="AX233">
        <v>95</v>
      </c>
      <c r="AY233">
        <v>8</v>
      </c>
      <c r="AZ233">
        <v>22</v>
      </c>
      <c r="BA233" s="42">
        <v>30</v>
      </c>
      <c r="BB233">
        <v>21.64</v>
      </c>
      <c r="BC233">
        <v>26.058800000000002</v>
      </c>
      <c r="BD233" s="20">
        <v>415.6</v>
      </c>
      <c r="BE233" s="20">
        <v>682.6</v>
      </c>
      <c r="BF233" s="20">
        <v>28.258769629895404</v>
      </c>
      <c r="BG233">
        <v>617</v>
      </c>
      <c r="BH233">
        <v>418</v>
      </c>
      <c r="BI233">
        <v>405</v>
      </c>
      <c r="BJ233" s="41">
        <v>0.60371819960861062</v>
      </c>
      <c r="BK233">
        <v>98</v>
      </c>
      <c r="BL233">
        <v>98</v>
      </c>
      <c r="BM233">
        <v>84</v>
      </c>
      <c r="BN233" s="42">
        <v>14</v>
      </c>
      <c r="BO233">
        <v>64</v>
      </c>
      <c r="BP233">
        <v>34</v>
      </c>
      <c r="BQ233">
        <v>48</v>
      </c>
      <c r="BR233">
        <v>41</v>
      </c>
      <c r="BS233" s="41">
        <v>4.0755467196819085E-2</v>
      </c>
      <c r="BT233">
        <v>432</v>
      </c>
      <c r="BU233">
        <v>361</v>
      </c>
      <c r="BV233" s="41">
        <v>0.54476670870113497</v>
      </c>
      <c r="BW233">
        <v>137</v>
      </c>
      <c r="BX233">
        <v>109</v>
      </c>
      <c r="BY233">
        <v>130</v>
      </c>
      <c r="BZ233">
        <v>113</v>
      </c>
      <c r="CA233">
        <v>165</v>
      </c>
      <c r="CB233">
        <v>139</v>
      </c>
      <c r="CC233">
        <v>132</v>
      </c>
      <c r="CD233">
        <v>113</v>
      </c>
      <c r="CE233">
        <v>128</v>
      </c>
      <c r="CF233">
        <v>111</v>
      </c>
      <c r="CG233">
        <v>266</v>
      </c>
      <c r="CH233">
        <v>218</v>
      </c>
      <c r="CI233">
        <v>0</v>
      </c>
      <c r="CJ233">
        <v>1</v>
      </c>
      <c r="CK233">
        <v>3</v>
      </c>
      <c r="CL233">
        <v>4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4</v>
      </c>
      <c r="CU233">
        <v>0</v>
      </c>
      <c r="CV233">
        <v>8</v>
      </c>
      <c r="CW233">
        <v>0</v>
      </c>
      <c r="CX233">
        <v>2</v>
      </c>
      <c r="CY233">
        <v>6</v>
      </c>
      <c r="CZ233">
        <v>56</v>
      </c>
      <c r="DA233">
        <v>5</v>
      </c>
      <c r="DB233">
        <v>8</v>
      </c>
      <c r="DC233">
        <v>6</v>
      </c>
      <c r="DD233">
        <v>40</v>
      </c>
      <c r="DE233">
        <v>19</v>
      </c>
      <c r="DF233">
        <v>0</v>
      </c>
      <c r="DG233">
        <v>75</v>
      </c>
      <c r="DH233">
        <v>9</v>
      </c>
      <c r="DI233">
        <v>13</v>
      </c>
      <c r="DJ233">
        <v>9</v>
      </c>
      <c r="DK233">
        <v>9</v>
      </c>
      <c r="DL233">
        <v>0</v>
      </c>
      <c r="DM233">
        <v>10</v>
      </c>
      <c r="DN233">
        <v>10</v>
      </c>
      <c r="DO233">
        <v>0</v>
      </c>
      <c r="DP233" s="42">
        <v>4</v>
      </c>
      <c r="DQ233" s="20">
        <v>1.0589999999999999</v>
      </c>
      <c r="DR233">
        <v>9</v>
      </c>
      <c r="DS233">
        <v>0</v>
      </c>
      <c r="DT233">
        <v>0</v>
      </c>
      <c r="DU233">
        <v>0</v>
      </c>
      <c r="DV233">
        <v>0</v>
      </c>
      <c r="DW233">
        <v>1643</v>
      </c>
      <c r="DX233">
        <v>1269</v>
      </c>
      <c r="DY233">
        <v>1224</v>
      </c>
      <c r="DZ233">
        <v>965</v>
      </c>
      <c r="EA233">
        <v>870</v>
      </c>
      <c r="EB233">
        <v>692</v>
      </c>
      <c r="EC233">
        <v>88.56</v>
      </c>
      <c r="ED233">
        <v>70.150000000000006</v>
      </c>
      <c r="EE233">
        <v>76</v>
      </c>
      <c r="EF233">
        <v>74</v>
      </c>
      <c r="EG233" s="41">
        <v>8.7356321839080459E-2</v>
      </c>
      <c r="EH233" s="43">
        <v>0.89306358381502893</v>
      </c>
      <c r="EI233" s="44">
        <v>0.98041990565410941</v>
      </c>
      <c r="EJ233">
        <v>1645</v>
      </c>
      <c r="EK233">
        <v>1267</v>
      </c>
      <c r="EL233">
        <v>1225</v>
      </c>
      <c r="EM233">
        <v>961</v>
      </c>
      <c r="EN233">
        <v>870</v>
      </c>
      <c r="EO233">
        <v>688</v>
      </c>
      <c r="EP233">
        <v>76</v>
      </c>
      <c r="EQ233">
        <v>74</v>
      </c>
      <c r="ER233">
        <v>824</v>
      </c>
      <c r="ES233">
        <v>623</v>
      </c>
      <c r="ET233">
        <v>324</v>
      </c>
      <c r="EU233">
        <v>257</v>
      </c>
      <c r="EV233">
        <v>42</v>
      </c>
      <c r="EW233">
        <v>29</v>
      </c>
      <c r="EX233">
        <v>64</v>
      </c>
      <c r="EY233">
        <v>69</v>
      </c>
      <c r="EZ233">
        <v>2.1</v>
      </c>
      <c r="FA233">
        <v>1.5</v>
      </c>
      <c r="FB233">
        <v>3.6</v>
      </c>
      <c r="FC233" s="20">
        <v>49.63</v>
      </c>
      <c r="FD233" s="26">
        <v>0.61271604938271607</v>
      </c>
      <c r="FE233">
        <v>4.4314</v>
      </c>
      <c r="FF233">
        <v>0.74</v>
      </c>
      <c r="FG233">
        <v>0.09</v>
      </c>
      <c r="FH233">
        <v>0.83</v>
      </c>
      <c r="FL233" s="42">
        <v>157</v>
      </c>
      <c r="FM233" s="20">
        <v>16.222222222222221</v>
      </c>
      <c r="FN233" s="41">
        <v>7.7500147700000008E-2</v>
      </c>
      <c r="FO233" s="20">
        <v>42.2</v>
      </c>
      <c r="FP233" s="20">
        <v>44.211799999999997</v>
      </c>
      <c r="FQ233" s="20">
        <v>120.55308696492148</v>
      </c>
      <c r="FR233">
        <v>4</v>
      </c>
      <c r="FS233" t="s">
        <v>455</v>
      </c>
      <c r="FT233">
        <v>195</v>
      </c>
      <c r="FV233" t="s">
        <v>751</v>
      </c>
      <c r="FW233" s="45">
        <v>2900000</v>
      </c>
      <c r="FX233" s="45">
        <v>2700000</v>
      </c>
      <c r="FY233">
        <v>374</v>
      </c>
      <c r="FZ233">
        <v>64</v>
      </c>
      <c r="GA233">
        <v>124</v>
      </c>
      <c r="GB233">
        <v>188</v>
      </c>
      <c r="GC233">
        <v>-70</v>
      </c>
      <c r="GD233">
        <v>76</v>
      </c>
      <c r="GE233">
        <v>720</v>
      </c>
      <c r="GF233">
        <v>6416</v>
      </c>
      <c r="GG233">
        <v>9.6999999999999993</v>
      </c>
      <c r="GH233">
        <v>5.8</v>
      </c>
      <c r="GI233">
        <v>15.5</v>
      </c>
      <c r="GJ233" s="42">
        <v>42.2</v>
      </c>
    </row>
    <row r="234" spans="1:192" x14ac:dyDescent="0.45">
      <c r="A234" s="40">
        <v>34619</v>
      </c>
      <c r="B234" t="s">
        <v>2245</v>
      </c>
      <c r="C234" t="s">
        <v>145</v>
      </c>
      <c r="D234" t="s">
        <v>91</v>
      </c>
      <c r="E234" t="s">
        <v>91</v>
      </c>
      <c r="F234">
        <v>75</v>
      </c>
      <c r="G234">
        <v>195</v>
      </c>
      <c r="H234">
        <v>2013</v>
      </c>
      <c r="I234">
        <v>1</v>
      </c>
      <c r="J234">
        <v>6</v>
      </c>
      <c r="K234" t="s">
        <v>92</v>
      </c>
      <c r="L234">
        <v>2013</v>
      </c>
      <c r="M234">
        <v>23</v>
      </c>
      <c r="N234">
        <v>5</v>
      </c>
      <c r="O234">
        <v>8477497</v>
      </c>
      <c r="P234" t="s">
        <v>2246</v>
      </c>
      <c r="Q234" t="s">
        <v>2247</v>
      </c>
      <c r="R234" t="s">
        <v>2248</v>
      </c>
      <c r="S234" t="s">
        <v>2249</v>
      </c>
      <c r="T234" t="s">
        <v>716</v>
      </c>
      <c r="U234" t="s">
        <v>123</v>
      </c>
      <c r="V234">
        <v>74</v>
      </c>
      <c r="W234">
        <v>31</v>
      </c>
      <c r="X234">
        <v>33</v>
      </c>
      <c r="Y234">
        <v>22</v>
      </c>
      <c r="Z234">
        <v>64</v>
      </c>
      <c r="AA234">
        <v>2</v>
      </c>
      <c r="AB234">
        <v>20</v>
      </c>
      <c r="AC234" s="26">
        <v>0.86486486486486491</v>
      </c>
      <c r="AD234" s="20">
        <v>13.661442006269596</v>
      </c>
      <c r="AE234" s="20">
        <v>25.055</v>
      </c>
      <c r="AF234">
        <v>3</v>
      </c>
      <c r="AG234">
        <v>12.4</v>
      </c>
      <c r="AH234">
        <v>24</v>
      </c>
      <c r="AI234">
        <v>1577</v>
      </c>
      <c r="AJ234">
        <v>82948</v>
      </c>
      <c r="AK234" s="20">
        <v>1382.4666666666999</v>
      </c>
      <c r="AL234">
        <v>1382.47</v>
      </c>
      <c r="AM234">
        <v>1382</v>
      </c>
      <c r="AN234" s="26">
        <v>18.681981981981984</v>
      </c>
      <c r="AO234">
        <v>30.84</v>
      </c>
      <c r="AP234" s="41">
        <v>0.63366336633663367</v>
      </c>
      <c r="AQ234">
        <v>350</v>
      </c>
      <c r="AR234">
        <v>351</v>
      </c>
      <c r="AS234">
        <v>352</v>
      </c>
      <c r="AT234">
        <v>284</v>
      </c>
      <c r="AU234">
        <v>286</v>
      </c>
      <c r="AV234">
        <v>202</v>
      </c>
      <c r="AW234">
        <v>279</v>
      </c>
      <c r="AX234">
        <v>133</v>
      </c>
      <c r="AY234">
        <v>6</v>
      </c>
      <c r="AZ234">
        <v>21</v>
      </c>
      <c r="BA234" s="42">
        <v>27</v>
      </c>
      <c r="BB234">
        <v>30.69</v>
      </c>
      <c r="BC234">
        <v>24.7376</v>
      </c>
      <c r="BD234" s="20">
        <v>347.6</v>
      </c>
      <c r="BE234" s="20">
        <v>697.6</v>
      </c>
      <c r="BF234" s="20">
        <v>30.276244692470723</v>
      </c>
      <c r="BG234">
        <v>742</v>
      </c>
      <c r="BH234">
        <v>418</v>
      </c>
      <c r="BI234">
        <v>359</v>
      </c>
      <c r="BJ234" s="41">
        <v>0.67393278837420523</v>
      </c>
      <c r="BK234">
        <v>35</v>
      </c>
      <c r="BL234">
        <v>35</v>
      </c>
      <c r="BM234">
        <v>21</v>
      </c>
      <c r="BN234" s="42">
        <v>14</v>
      </c>
      <c r="BO234">
        <v>84</v>
      </c>
      <c r="BP234">
        <v>42</v>
      </c>
      <c r="BQ234">
        <v>51</v>
      </c>
      <c r="BR234">
        <v>17</v>
      </c>
      <c r="BS234" s="41">
        <v>1.8181818181818181E-2</v>
      </c>
      <c r="BT234">
        <v>709</v>
      </c>
      <c r="BU234">
        <v>698</v>
      </c>
      <c r="BV234" s="41">
        <v>0.503909026297086</v>
      </c>
      <c r="BW234">
        <v>188</v>
      </c>
      <c r="BX234">
        <v>153</v>
      </c>
      <c r="BY234">
        <v>191</v>
      </c>
      <c r="BZ234">
        <v>203</v>
      </c>
      <c r="CA234">
        <v>330</v>
      </c>
      <c r="CB234">
        <v>342</v>
      </c>
      <c r="CC234">
        <v>234</v>
      </c>
      <c r="CD234">
        <v>213</v>
      </c>
      <c r="CE234">
        <v>182</v>
      </c>
      <c r="CF234">
        <v>194</v>
      </c>
      <c r="CG234">
        <v>477</v>
      </c>
      <c r="CH234">
        <v>454</v>
      </c>
      <c r="CI234">
        <v>1</v>
      </c>
      <c r="CJ234">
        <v>3</v>
      </c>
      <c r="CK234">
        <v>5</v>
      </c>
      <c r="CL234">
        <v>11</v>
      </c>
      <c r="CM234">
        <v>1</v>
      </c>
      <c r="CN234">
        <v>0</v>
      </c>
      <c r="CO234">
        <v>0</v>
      </c>
      <c r="CP234">
        <v>1</v>
      </c>
      <c r="CQ234">
        <v>1</v>
      </c>
      <c r="CR234">
        <v>2</v>
      </c>
      <c r="CS234">
        <v>5</v>
      </c>
      <c r="CT234">
        <v>1</v>
      </c>
      <c r="CU234">
        <v>0</v>
      </c>
      <c r="CV234">
        <v>21</v>
      </c>
      <c r="CW234">
        <v>1</v>
      </c>
      <c r="CX234">
        <v>8</v>
      </c>
      <c r="CY234">
        <v>10</v>
      </c>
      <c r="CZ234">
        <v>65</v>
      </c>
      <c r="DA234">
        <v>12</v>
      </c>
      <c r="DB234">
        <v>1</v>
      </c>
      <c r="DC234">
        <v>9</v>
      </c>
      <c r="DD234">
        <v>31</v>
      </c>
      <c r="DE234">
        <v>16</v>
      </c>
      <c r="DF234">
        <v>0</v>
      </c>
      <c r="DG234">
        <v>133</v>
      </c>
      <c r="DH234">
        <v>11</v>
      </c>
      <c r="DI234">
        <v>11</v>
      </c>
      <c r="DJ234">
        <v>12</v>
      </c>
      <c r="DK234">
        <v>12</v>
      </c>
      <c r="DL234">
        <v>0</v>
      </c>
      <c r="DM234">
        <v>10</v>
      </c>
      <c r="DN234">
        <v>10</v>
      </c>
      <c r="DO234">
        <v>0</v>
      </c>
      <c r="DP234" s="42">
        <v>0</v>
      </c>
      <c r="DQ234" s="20">
        <v>-3.234</v>
      </c>
      <c r="DR234">
        <v>11</v>
      </c>
      <c r="DS234">
        <v>0</v>
      </c>
      <c r="DT234">
        <v>0</v>
      </c>
      <c r="DU234">
        <v>0</v>
      </c>
      <c r="DV234">
        <v>0</v>
      </c>
      <c r="DW234">
        <v>1831</v>
      </c>
      <c r="DX234">
        <v>1147</v>
      </c>
      <c r="DY234">
        <v>1361</v>
      </c>
      <c r="DZ234">
        <v>918</v>
      </c>
      <c r="EA234">
        <v>941</v>
      </c>
      <c r="EB234">
        <v>652</v>
      </c>
      <c r="EC234">
        <v>105.1</v>
      </c>
      <c r="ED234">
        <v>66.569999999999993</v>
      </c>
      <c r="EE234">
        <v>101</v>
      </c>
      <c r="EF234">
        <v>68</v>
      </c>
      <c r="EG234" s="41">
        <v>0.10733262486716259</v>
      </c>
      <c r="EH234" s="43">
        <v>0.89570552147239269</v>
      </c>
      <c r="EI234" s="44">
        <v>1.0030381463395552</v>
      </c>
      <c r="EJ234">
        <v>1832</v>
      </c>
      <c r="EK234">
        <v>1144</v>
      </c>
      <c r="EL234">
        <v>1362</v>
      </c>
      <c r="EM234">
        <v>915</v>
      </c>
      <c r="EN234">
        <v>942</v>
      </c>
      <c r="EO234">
        <v>650</v>
      </c>
      <c r="EP234">
        <v>100</v>
      </c>
      <c r="EQ234">
        <v>67</v>
      </c>
      <c r="ER234">
        <v>979</v>
      </c>
      <c r="ES234">
        <v>579</v>
      </c>
      <c r="ET234">
        <v>428</v>
      </c>
      <c r="EU234">
        <v>258</v>
      </c>
      <c r="EV234">
        <v>54</v>
      </c>
      <c r="EW234">
        <v>36</v>
      </c>
      <c r="EX234">
        <v>77</v>
      </c>
      <c r="EY234">
        <v>94</v>
      </c>
      <c r="EZ234">
        <v>5.8</v>
      </c>
      <c r="FA234">
        <v>1.9</v>
      </c>
      <c r="FB234">
        <v>7.7</v>
      </c>
      <c r="FC234" s="20">
        <v>70.459999999999994</v>
      </c>
      <c r="FD234" s="26">
        <v>0.9521621621621621</v>
      </c>
      <c r="FE234">
        <v>10.5534</v>
      </c>
      <c r="FF234">
        <v>1.6</v>
      </c>
      <c r="FG234">
        <v>7.0000000000000007E-2</v>
      </c>
      <c r="FH234">
        <v>1.67</v>
      </c>
      <c r="FI234">
        <v>7</v>
      </c>
      <c r="FJ234">
        <v>2</v>
      </c>
      <c r="FK234">
        <v>0</v>
      </c>
      <c r="FL234" s="42">
        <v>76</v>
      </c>
      <c r="FM234" s="20">
        <v>7.8181818181818183</v>
      </c>
      <c r="FN234" s="41">
        <v>0.18568298029999999</v>
      </c>
      <c r="FO234" s="20">
        <v>61.6</v>
      </c>
      <c r="FP234" s="20">
        <v>63.353200000000001</v>
      </c>
      <c r="FQ234" s="20">
        <v>129.24692760059892</v>
      </c>
      <c r="FR234">
        <v>4</v>
      </c>
      <c r="FS234" t="s">
        <v>2250</v>
      </c>
      <c r="FT234">
        <v>195</v>
      </c>
      <c r="FV234" t="s">
        <v>711</v>
      </c>
      <c r="FW234" s="45">
        <v>6500000</v>
      </c>
      <c r="FX234" s="45">
        <v>6375000</v>
      </c>
      <c r="FY234">
        <v>393</v>
      </c>
      <c r="FZ234">
        <v>138</v>
      </c>
      <c r="GA234">
        <v>143</v>
      </c>
      <c r="GB234">
        <v>281</v>
      </c>
      <c r="GC234">
        <v>-16</v>
      </c>
      <c r="GD234">
        <v>82</v>
      </c>
      <c r="GE234">
        <v>929</v>
      </c>
      <c r="GF234">
        <v>7164</v>
      </c>
      <c r="GG234">
        <v>25.3</v>
      </c>
      <c r="GH234">
        <v>7.6</v>
      </c>
      <c r="GI234">
        <v>32.9</v>
      </c>
      <c r="GJ234" s="42">
        <v>61.6</v>
      </c>
    </row>
    <row r="235" spans="1:192" x14ac:dyDescent="0.45">
      <c r="A235" s="40">
        <v>34794</v>
      </c>
      <c r="B235" t="s">
        <v>384</v>
      </c>
      <c r="C235" t="s">
        <v>145</v>
      </c>
      <c r="D235" t="s">
        <v>91</v>
      </c>
      <c r="E235" t="s">
        <v>91</v>
      </c>
      <c r="F235">
        <v>72</v>
      </c>
      <c r="G235">
        <v>223</v>
      </c>
      <c r="H235">
        <v>2013</v>
      </c>
      <c r="I235">
        <v>1</v>
      </c>
      <c r="J235">
        <v>9</v>
      </c>
      <c r="K235" t="s">
        <v>92</v>
      </c>
      <c r="L235">
        <v>2014</v>
      </c>
      <c r="M235">
        <v>22</v>
      </c>
      <c r="N235">
        <v>4</v>
      </c>
      <c r="O235">
        <v>8477500</v>
      </c>
      <c r="P235" t="s">
        <v>2258</v>
      </c>
      <c r="Q235" t="s">
        <v>2259</v>
      </c>
      <c r="R235" t="s">
        <v>2260</v>
      </c>
      <c r="S235" t="s">
        <v>2261</v>
      </c>
      <c r="T235" t="s">
        <v>716</v>
      </c>
      <c r="U235" t="s">
        <v>117</v>
      </c>
      <c r="V235">
        <v>64</v>
      </c>
      <c r="W235">
        <v>22</v>
      </c>
      <c r="X235">
        <v>22</v>
      </c>
      <c r="Y235">
        <v>16</v>
      </c>
      <c r="Z235">
        <v>44</v>
      </c>
      <c r="AA235">
        <v>4</v>
      </c>
      <c r="AB235">
        <v>11</v>
      </c>
      <c r="AC235" s="26">
        <v>0.6875</v>
      </c>
      <c r="AD235" s="20">
        <v>11.584415584415588</v>
      </c>
      <c r="AE235" s="20">
        <v>17.606000000000002</v>
      </c>
      <c r="AF235">
        <v>-1</v>
      </c>
      <c r="AG235">
        <v>0.2</v>
      </c>
      <c r="AH235">
        <v>10</v>
      </c>
      <c r="AI235">
        <v>1669</v>
      </c>
      <c r="AJ235">
        <v>74303</v>
      </c>
      <c r="AK235" s="20">
        <v>1238.3833333333</v>
      </c>
      <c r="AL235">
        <v>1218.42</v>
      </c>
      <c r="AM235">
        <v>1238</v>
      </c>
      <c r="AN235" s="26">
        <v>19.349739583333335</v>
      </c>
      <c r="AO235">
        <v>31.94</v>
      </c>
      <c r="AP235" s="41">
        <v>0.59459459459459463</v>
      </c>
      <c r="AQ235">
        <v>247</v>
      </c>
      <c r="AR235">
        <v>253</v>
      </c>
      <c r="AS235">
        <v>253</v>
      </c>
      <c r="AT235">
        <v>200</v>
      </c>
      <c r="AU235">
        <v>204</v>
      </c>
      <c r="AV235">
        <v>158</v>
      </c>
      <c r="AW235">
        <v>177</v>
      </c>
      <c r="AX235">
        <v>95</v>
      </c>
      <c r="AY235">
        <v>11</v>
      </c>
      <c r="AZ235">
        <v>10</v>
      </c>
      <c r="BA235" s="42">
        <v>21</v>
      </c>
      <c r="BB235">
        <v>18.18</v>
      </c>
      <c r="BC235">
        <v>22.7089</v>
      </c>
      <c r="BD235" s="20">
        <v>269</v>
      </c>
      <c r="BE235" s="20">
        <v>516</v>
      </c>
      <c r="BF235" s="20">
        <v>25.40995715763037</v>
      </c>
      <c r="BG235">
        <v>565</v>
      </c>
      <c r="BH235">
        <v>364</v>
      </c>
      <c r="BI235">
        <v>489</v>
      </c>
      <c r="BJ235" s="41">
        <v>0.53605313092979123</v>
      </c>
      <c r="BK235">
        <v>35</v>
      </c>
      <c r="BL235">
        <v>35</v>
      </c>
      <c r="BM235">
        <v>63</v>
      </c>
      <c r="BN235" s="42">
        <v>-28</v>
      </c>
      <c r="BO235">
        <v>46</v>
      </c>
      <c r="BP235">
        <v>25</v>
      </c>
      <c r="BQ235">
        <v>22</v>
      </c>
      <c r="BR235">
        <v>29</v>
      </c>
      <c r="BS235" s="41">
        <v>3.3067274800456098E-2</v>
      </c>
      <c r="BT235">
        <v>712</v>
      </c>
      <c r="BU235">
        <v>612</v>
      </c>
      <c r="BV235" s="41">
        <v>0.53776435045317217</v>
      </c>
      <c r="BW235">
        <v>249</v>
      </c>
      <c r="BX235">
        <v>194</v>
      </c>
      <c r="BY235">
        <v>178</v>
      </c>
      <c r="BZ235">
        <v>169</v>
      </c>
      <c r="CA235">
        <v>285</v>
      </c>
      <c r="CB235">
        <v>249</v>
      </c>
      <c r="CC235">
        <v>201</v>
      </c>
      <c r="CD235">
        <v>194</v>
      </c>
      <c r="CE235">
        <v>303</v>
      </c>
      <c r="CF235">
        <v>238</v>
      </c>
      <c r="CG235">
        <v>381</v>
      </c>
      <c r="CH235">
        <v>321</v>
      </c>
      <c r="CI235">
        <v>0</v>
      </c>
      <c r="CJ235">
        <v>0</v>
      </c>
      <c r="CK235">
        <v>2</v>
      </c>
      <c r="CL235">
        <v>3</v>
      </c>
      <c r="CM235">
        <v>0</v>
      </c>
      <c r="CN235">
        <v>0</v>
      </c>
      <c r="CO235">
        <v>0</v>
      </c>
      <c r="CP235">
        <v>3</v>
      </c>
      <c r="CQ235">
        <v>2</v>
      </c>
      <c r="CR235">
        <v>0</v>
      </c>
      <c r="CS235">
        <v>2</v>
      </c>
      <c r="CT235">
        <v>1</v>
      </c>
      <c r="CU235">
        <v>0</v>
      </c>
      <c r="CV235">
        <v>14</v>
      </c>
      <c r="CW235">
        <v>1</v>
      </c>
      <c r="CX235">
        <v>2</v>
      </c>
      <c r="CY235">
        <v>5</v>
      </c>
      <c r="CZ235">
        <v>38</v>
      </c>
      <c r="DA235">
        <v>12</v>
      </c>
      <c r="DB235">
        <v>11</v>
      </c>
      <c r="DC235">
        <v>6</v>
      </c>
      <c r="DD235">
        <v>12</v>
      </c>
      <c r="DE235">
        <v>9</v>
      </c>
      <c r="DF235">
        <v>2</v>
      </c>
      <c r="DG235">
        <v>106</v>
      </c>
      <c r="DH235">
        <v>5</v>
      </c>
      <c r="DI235">
        <v>16</v>
      </c>
      <c r="DJ235">
        <v>5</v>
      </c>
      <c r="DK235">
        <v>5</v>
      </c>
      <c r="DL235">
        <v>0</v>
      </c>
      <c r="DM235">
        <v>15</v>
      </c>
      <c r="DN235">
        <v>15</v>
      </c>
      <c r="DO235">
        <v>0</v>
      </c>
      <c r="DP235" s="42">
        <v>11</v>
      </c>
      <c r="DQ235" s="20">
        <v>7.1280000000000001</v>
      </c>
      <c r="DR235">
        <v>5</v>
      </c>
      <c r="DS235">
        <v>0</v>
      </c>
      <c r="DT235">
        <v>0</v>
      </c>
      <c r="DU235">
        <v>0</v>
      </c>
      <c r="DV235">
        <v>0</v>
      </c>
      <c r="DW235">
        <v>1227</v>
      </c>
      <c r="DX235">
        <v>1135</v>
      </c>
      <c r="DY235">
        <v>892</v>
      </c>
      <c r="DZ235">
        <v>848</v>
      </c>
      <c r="EA235">
        <v>656</v>
      </c>
      <c r="EB235">
        <v>605</v>
      </c>
      <c r="EC235">
        <v>60.4</v>
      </c>
      <c r="ED235">
        <v>59.12</v>
      </c>
      <c r="EE235">
        <v>74</v>
      </c>
      <c r="EF235">
        <v>63</v>
      </c>
      <c r="EG235" s="41">
        <v>0.11280487804878049</v>
      </c>
      <c r="EH235" s="43">
        <v>0.89586776859504136</v>
      </c>
      <c r="EI235" s="44">
        <v>1.0086726466438218</v>
      </c>
      <c r="EJ235">
        <v>1250</v>
      </c>
      <c r="EK235">
        <v>1145</v>
      </c>
      <c r="EL235">
        <v>905</v>
      </c>
      <c r="EM235">
        <v>857</v>
      </c>
      <c r="EN235">
        <v>666</v>
      </c>
      <c r="EO235">
        <v>611</v>
      </c>
      <c r="EP235">
        <v>75</v>
      </c>
      <c r="EQ235">
        <v>64</v>
      </c>
      <c r="ER235">
        <v>659</v>
      </c>
      <c r="ES235">
        <v>641</v>
      </c>
      <c r="ET235">
        <v>252</v>
      </c>
      <c r="EU235">
        <v>214</v>
      </c>
      <c r="EV235">
        <v>43</v>
      </c>
      <c r="EW235">
        <v>27</v>
      </c>
      <c r="EX235">
        <v>75</v>
      </c>
      <c r="EY235">
        <v>78</v>
      </c>
      <c r="EZ235">
        <v>3.4</v>
      </c>
      <c r="FA235">
        <v>1.5</v>
      </c>
      <c r="FB235">
        <v>4.9000000000000004</v>
      </c>
      <c r="FC235" s="20">
        <v>45.03</v>
      </c>
      <c r="FD235" s="26">
        <v>0.70359375000000002</v>
      </c>
      <c r="FE235">
        <v>5.5949999999999998</v>
      </c>
      <c r="FF235">
        <v>1.39</v>
      </c>
      <c r="FG235">
        <v>0.08</v>
      </c>
      <c r="FH235">
        <v>1.47</v>
      </c>
      <c r="FI235">
        <v>2</v>
      </c>
      <c r="FJ235">
        <v>0</v>
      </c>
      <c r="FK235">
        <v>0</v>
      </c>
      <c r="FL235" s="42">
        <v>74</v>
      </c>
      <c r="FM235" s="20">
        <v>11.4</v>
      </c>
      <c r="FN235" s="41">
        <v>0.14381377550000002</v>
      </c>
      <c r="FO235" s="20">
        <v>43</v>
      </c>
      <c r="FP235" s="20">
        <v>45.425600000000003</v>
      </c>
      <c r="FQ235" s="20">
        <v>116.31457133008321</v>
      </c>
      <c r="FR235">
        <v>4</v>
      </c>
      <c r="FS235" t="s">
        <v>136</v>
      </c>
      <c r="FT235">
        <v>195</v>
      </c>
      <c r="FV235" t="s">
        <v>711</v>
      </c>
      <c r="FW235" s="45">
        <v>6500000</v>
      </c>
      <c r="FX235" s="45">
        <v>5500000</v>
      </c>
      <c r="FY235">
        <v>295</v>
      </c>
      <c r="FZ235">
        <v>71</v>
      </c>
      <c r="GA235">
        <v>90</v>
      </c>
      <c r="GB235">
        <v>161</v>
      </c>
      <c r="GC235">
        <v>-46</v>
      </c>
      <c r="GD235">
        <v>71</v>
      </c>
      <c r="GE235">
        <v>564</v>
      </c>
      <c r="GF235">
        <v>4938</v>
      </c>
      <c r="GG235">
        <v>11.7</v>
      </c>
      <c r="GH235">
        <v>4.3</v>
      </c>
      <c r="GI235">
        <v>16</v>
      </c>
      <c r="GJ235" s="42">
        <v>43</v>
      </c>
    </row>
    <row r="236" spans="1:192" x14ac:dyDescent="0.45">
      <c r="A236" s="40">
        <v>34760</v>
      </c>
      <c r="B236" t="s">
        <v>207</v>
      </c>
      <c r="C236" t="s">
        <v>208</v>
      </c>
      <c r="D236" t="s">
        <v>91</v>
      </c>
      <c r="E236" t="s">
        <v>91</v>
      </c>
      <c r="F236">
        <v>70</v>
      </c>
      <c r="G236">
        <v>195</v>
      </c>
      <c r="H236">
        <v>2013</v>
      </c>
      <c r="I236">
        <v>1</v>
      </c>
      <c r="J236">
        <v>12</v>
      </c>
      <c r="K236" t="s">
        <v>92</v>
      </c>
      <c r="L236">
        <v>2015</v>
      </c>
      <c r="M236">
        <v>22</v>
      </c>
      <c r="N236">
        <v>3</v>
      </c>
      <c r="O236">
        <v>8477503</v>
      </c>
      <c r="P236" t="s">
        <v>2266</v>
      </c>
      <c r="Q236" t="s">
        <v>2267</v>
      </c>
      <c r="R236" t="s">
        <v>2268</v>
      </c>
      <c r="S236" t="s">
        <v>2269</v>
      </c>
      <c r="T236" t="s">
        <v>725</v>
      </c>
      <c r="U236" t="s">
        <v>205</v>
      </c>
      <c r="V236">
        <v>82</v>
      </c>
      <c r="W236">
        <v>9</v>
      </c>
      <c r="X236">
        <v>36</v>
      </c>
      <c r="Y236">
        <v>22</v>
      </c>
      <c r="Z236">
        <v>45</v>
      </c>
      <c r="AA236">
        <v>3</v>
      </c>
      <c r="AB236">
        <v>20</v>
      </c>
      <c r="AC236" s="26">
        <v>0.54878048780487809</v>
      </c>
      <c r="AD236" s="20">
        <v>-7.7142857142857153</v>
      </c>
      <c r="AE236" s="20">
        <v>15.186</v>
      </c>
      <c r="AF236">
        <v>-7</v>
      </c>
      <c r="AG236">
        <v>-7.5</v>
      </c>
      <c r="AH236">
        <v>73</v>
      </c>
      <c r="AI236">
        <v>1867</v>
      </c>
      <c r="AJ236">
        <v>82194</v>
      </c>
      <c r="AK236" s="20">
        <v>1369.9</v>
      </c>
      <c r="AL236">
        <v>1369.3</v>
      </c>
      <c r="AM236">
        <v>1370</v>
      </c>
      <c r="AN236" s="26">
        <v>16.706097560975611</v>
      </c>
      <c r="AO236">
        <v>27.5</v>
      </c>
      <c r="AP236" s="41">
        <v>0.57692307692307687</v>
      </c>
      <c r="AQ236">
        <v>314</v>
      </c>
      <c r="AR236">
        <v>315</v>
      </c>
      <c r="AS236">
        <v>315</v>
      </c>
      <c r="AT236">
        <v>210</v>
      </c>
      <c r="AU236">
        <v>211</v>
      </c>
      <c r="AV236">
        <v>150</v>
      </c>
      <c r="AW236">
        <v>154</v>
      </c>
      <c r="AX236">
        <v>57</v>
      </c>
      <c r="AY236">
        <v>6</v>
      </c>
      <c r="AZ236">
        <v>32</v>
      </c>
      <c r="BA236" s="42">
        <v>38</v>
      </c>
      <c r="BB236">
        <v>17.309999999999999</v>
      </c>
      <c r="BC236">
        <v>33.993299999999998</v>
      </c>
      <c r="BD236" s="20">
        <v>465.4</v>
      </c>
      <c r="BE236" s="20">
        <v>779.4</v>
      </c>
      <c r="BF236" s="20">
        <v>34.151756371868842</v>
      </c>
      <c r="BG236">
        <v>637</v>
      </c>
      <c r="BH236">
        <v>450</v>
      </c>
      <c r="BI236">
        <v>360</v>
      </c>
      <c r="BJ236" s="41">
        <v>0.63891675025075223</v>
      </c>
      <c r="BK236">
        <v>49</v>
      </c>
      <c r="BL236">
        <v>49</v>
      </c>
      <c r="BM236">
        <v>49</v>
      </c>
      <c r="BN236" s="42">
        <v>0</v>
      </c>
      <c r="BO236">
        <v>61</v>
      </c>
      <c r="BP236">
        <v>62</v>
      </c>
      <c r="BQ236">
        <v>40</v>
      </c>
      <c r="BR236">
        <v>28</v>
      </c>
      <c r="BS236" s="41">
        <v>2.7210884353741496E-2</v>
      </c>
      <c r="BT236">
        <v>185</v>
      </c>
      <c r="BU236">
        <v>227</v>
      </c>
      <c r="BV236" s="41">
        <v>0.44902912621359226</v>
      </c>
      <c r="BW236">
        <v>56</v>
      </c>
      <c r="BX236">
        <v>61</v>
      </c>
      <c r="BY236">
        <v>50</v>
      </c>
      <c r="BZ236">
        <v>70</v>
      </c>
      <c r="CA236">
        <v>79</v>
      </c>
      <c r="CB236">
        <v>96</v>
      </c>
      <c r="CC236">
        <v>53</v>
      </c>
      <c r="CD236">
        <v>65</v>
      </c>
      <c r="CE236">
        <v>68</v>
      </c>
      <c r="CF236">
        <v>79</v>
      </c>
      <c r="CG236">
        <v>117</v>
      </c>
      <c r="CH236">
        <v>150</v>
      </c>
      <c r="CI236">
        <v>0</v>
      </c>
      <c r="CJ236">
        <v>0</v>
      </c>
      <c r="CK236">
        <v>1</v>
      </c>
      <c r="CL236">
        <v>0</v>
      </c>
      <c r="CM236">
        <v>4</v>
      </c>
      <c r="CN236">
        <v>0</v>
      </c>
      <c r="CO236">
        <v>0</v>
      </c>
      <c r="CP236">
        <v>2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6</v>
      </c>
      <c r="CW236">
        <v>1</v>
      </c>
      <c r="CX236">
        <v>1</v>
      </c>
      <c r="CY236">
        <v>4</v>
      </c>
      <c r="CZ236">
        <v>55</v>
      </c>
      <c r="DA236">
        <v>9</v>
      </c>
      <c r="DB236">
        <v>4</v>
      </c>
      <c r="DC236">
        <v>22</v>
      </c>
      <c r="DD236">
        <v>12</v>
      </c>
      <c r="DE236">
        <v>8</v>
      </c>
      <c r="DF236">
        <v>3</v>
      </c>
      <c r="DG236">
        <v>92</v>
      </c>
      <c r="DH236">
        <v>31</v>
      </c>
      <c r="DI236">
        <v>26</v>
      </c>
      <c r="DJ236">
        <v>31</v>
      </c>
      <c r="DK236">
        <v>30</v>
      </c>
      <c r="DL236">
        <v>1</v>
      </c>
      <c r="DM236">
        <v>26</v>
      </c>
      <c r="DN236">
        <v>25</v>
      </c>
      <c r="DO236">
        <v>1</v>
      </c>
      <c r="DP236" s="42">
        <v>-5</v>
      </c>
      <c r="DQ236" s="20">
        <v>-6.4050000000000002</v>
      </c>
      <c r="DR236">
        <v>29</v>
      </c>
      <c r="DS236">
        <v>1</v>
      </c>
      <c r="DT236">
        <v>0</v>
      </c>
      <c r="DU236">
        <v>1</v>
      </c>
      <c r="DV236">
        <v>0</v>
      </c>
      <c r="DW236">
        <v>1529</v>
      </c>
      <c r="DX236">
        <v>1278</v>
      </c>
      <c r="DY236">
        <v>1098</v>
      </c>
      <c r="DZ236">
        <v>1001</v>
      </c>
      <c r="EA236">
        <v>759</v>
      </c>
      <c r="EB236">
        <v>714</v>
      </c>
      <c r="EC236">
        <v>76.650000000000006</v>
      </c>
      <c r="ED236">
        <v>66.55</v>
      </c>
      <c r="EE236">
        <v>78</v>
      </c>
      <c r="EF236">
        <v>68</v>
      </c>
      <c r="EG236" s="41">
        <v>0.10276679841897234</v>
      </c>
      <c r="EH236" s="43">
        <v>0.90476190476190477</v>
      </c>
      <c r="EI236" s="44">
        <v>1.0075287031808771</v>
      </c>
      <c r="EJ236">
        <v>1531</v>
      </c>
      <c r="EK236">
        <v>1269</v>
      </c>
      <c r="EL236">
        <v>1099</v>
      </c>
      <c r="EM236">
        <v>993</v>
      </c>
      <c r="EN236">
        <v>760</v>
      </c>
      <c r="EO236">
        <v>711</v>
      </c>
      <c r="EP236">
        <v>79</v>
      </c>
      <c r="EQ236">
        <v>67</v>
      </c>
      <c r="ER236">
        <v>780</v>
      </c>
      <c r="ES236">
        <v>636</v>
      </c>
      <c r="ET236">
        <v>317</v>
      </c>
      <c r="EU236">
        <v>278</v>
      </c>
      <c r="EV236">
        <v>41</v>
      </c>
      <c r="EW236">
        <v>41</v>
      </c>
      <c r="EX236">
        <v>86</v>
      </c>
      <c r="EY236">
        <v>103</v>
      </c>
      <c r="EZ236">
        <v>1.7000000000000002</v>
      </c>
      <c r="FA236">
        <v>1.6</v>
      </c>
      <c r="FB236">
        <v>3.3</v>
      </c>
      <c r="FC236" s="20">
        <v>35.35</v>
      </c>
      <c r="FD236" s="26">
        <v>0.43109756097560975</v>
      </c>
      <c r="FE236">
        <v>3.3812000000000002</v>
      </c>
      <c r="FF236">
        <v>-0.56000000000000005</v>
      </c>
      <c r="FG236">
        <v>-0.32</v>
      </c>
      <c r="FH236">
        <v>-0.88</v>
      </c>
      <c r="FI236">
        <v>1</v>
      </c>
      <c r="FJ236">
        <v>0</v>
      </c>
      <c r="FK236">
        <v>0</v>
      </c>
      <c r="FL236" s="42">
        <v>151</v>
      </c>
      <c r="FM236" s="20">
        <v>3.0689655172413794</v>
      </c>
      <c r="FN236" s="41">
        <v>4.5685279200000005E-2</v>
      </c>
      <c r="FO236" s="20">
        <v>37.700000000000003</v>
      </c>
      <c r="FP236" s="20">
        <v>43.719000000000001</v>
      </c>
      <c r="FQ236" s="20">
        <v>122.9971518294019</v>
      </c>
      <c r="FV236" t="s">
        <v>751</v>
      </c>
      <c r="FW236" s="45">
        <v>832500</v>
      </c>
      <c r="FX236" s="45">
        <v>863333</v>
      </c>
      <c r="FY236">
        <v>222</v>
      </c>
      <c r="FZ236">
        <v>36</v>
      </c>
      <c r="GA236">
        <v>99</v>
      </c>
      <c r="GB236">
        <v>135</v>
      </c>
      <c r="GC236">
        <v>-13</v>
      </c>
      <c r="GD236">
        <v>185</v>
      </c>
      <c r="GE236">
        <v>414</v>
      </c>
      <c r="GF236">
        <v>3698</v>
      </c>
      <c r="GG236">
        <v>8.4</v>
      </c>
      <c r="GH236">
        <v>4</v>
      </c>
      <c r="GI236">
        <v>12.4</v>
      </c>
      <c r="GJ236" s="42">
        <v>37.700000000000003</v>
      </c>
    </row>
    <row r="237" spans="1:192" x14ac:dyDescent="0.45">
      <c r="A237" s="40">
        <v>34599</v>
      </c>
      <c r="B237" t="s">
        <v>222</v>
      </c>
      <c r="D237" t="s">
        <v>223</v>
      </c>
      <c r="E237" t="s">
        <v>223</v>
      </c>
      <c r="F237">
        <v>74</v>
      </c>
      <c r="G237">
        <v>196</v>
      </c>
      <c r="H237">
        <v>2013</v>
      </c>
      <c r="I237">
        <v>1</v>
      </c>
      <c r="J237">
        <v>14</v>
      </c>
      <c r="K237" t="s">
        <v>92</v>
      </c>
      <c r="L237">
        <v>2014</v>
      </c>
      <c r="M237">
        <v>23</v>
      </c>
      <c r="N237">
        <v>4</v>
      </c>
      <c r="O237">
        <v>8477505</v>
      </c>
      <c r="P237" t="s">
        <v>2273</v>
      </c>
      <c r="Q237" t="s">
        <v>2274</v>
      </c>
      <c r="R237" t="s">
        <v>2275</v>
      </c>
      <c r="S237" t="s">
        <v>1409</v>
      </c>
      <c r="T237" t="s">
        <v>716</v>
      </c>
      <c r="U237" t="s">
        <v>159</v>
      </c>
      <c r="V237">
        <v>66</v>
      </c>
      <c r="W237">
        <v>8</v>
      </c>
      <c r="X237">
        <v>27</v>
      </c>
      <c r="Y237">
        <v>15</v>
      </c>
      <c r="Z237">
        <v>35</v>
      </c>
      <c r="AA237">
        <v>7</v>
      </c>
      <c r="AB237">
        <v>47</v>
      </c>
      <c r="AC237" s="26">
        <v>0.53030303030303028</v>
      </c>
      <c r="AD237" s="20">
        <v>-1.1935483870967758</v>
      </c>
      <c r="AE237" s="20">
        <v>12.233000000000001</v>
      </c>
      <c r="AF237">
        <v>22</v>
      </c>
      <c r="AG237">
        <v>10.199999999999999</v>
      </c>
      <c r="AH237">
        <v>12</v>
      </c>
      <c r="AI237">
        <v>1489</v>
      </c>
      <c r="AJ237">
        <v>71800</v>
      </c>
      <c r="AK237" s="20">
        <v>1196.3</v>
      </c>
      <c r="AL237">
        <v>1196.3</v>
      </c>
      <c r="AM237">
        <v>1197</v>
      </c>
      <c r="AN237" s="26">
        <v>18.131313131313131</v>
      </c>
      <c r="AO237">
        <v>30.01</v>
      </c>
      <c r="AP237" s="41">
        <v>0.41666666666666669</v>
      </c>
      <c r="AQ237">
        <v>127</v>
      </c>
      <c r="AR237">
        <v>127</v>
      </c>
      <c r="AS237">
        <v>127</v>
      </c>
      <c r="AT237">
        <v>104</v>
      </c>
      <c r="AU237">
        <v>104</v>
      </c>
      <c r="AV237">
        <v>74</v>
      </c>
      <c r="AW237">
        <v>86</v>
      </c>
      <c r="AX237">
        <v>42</v>
      </c>
      <c r="AY237">
        <v>2</v>
      </c>
      <c r="AZ237">
        <v>6</v>
      </c>
      <c r="BA237" s="42">
        <v>8</v>
      </c>
      <c r="BB237">
        <v>10.24</v>
      </c>
      <c r="BC237">
        <v>25.9054</v>
      </c>
      <c r="BD237" s="20">
        <v>246.2</v>
      </c>
      <c r="BE237" s="20">
        <v>373.2</v>
      </c>
      <c r="BF237" s="20">
        <v>18.717712948257123</v>
      </c>
      <c r="BG237">
        <v>565</v>
      </c>
      <c r="BH237">
        <v>326</v>
      </c>
      <c r="BI237">
        <v>277</v>
      </c>
      <c r="BJ237" s="41">
        <v>0.67102137767220904</v>
      </c>
      <c r="BK237">
        <v>28</v>
      </c>
      <c r="BL237">
        <v>28</v>
      </c>
      <c r="BM237">
        <v>66</v>
      </c>
      <c r="BN237" s="42">
        <v>-38</v>
      </c>
      <c r="BO237">
        <v>30</v>
      </c>
      <c r="BP237">
        <v>15</v>
      </c>
      <c r="BQ237">
        <v>36</v>
      </c>
      <c r="BR237">
        <v>46</v>
      </c>
      <c r="BS237" s="41">
        <v>5.764411027568922E-2</v>
      </c>
      <c r="BT237">
        <v>350</v>
      </c>
      <c r="BU237">
        <v>424</v>
      </c>
      <c r="BV237" s="41">
        <v>0.45219638242894056</v>
      </c>
      <c r="BW237">
        <v>88</v>
      </c>
      <c r="BX237">
        <v>109</v>
      </c>
      <c r="BY237">
        <v>132</v>
      </c>
      <c r="BZ237">
        <v>155</v>
      </c>
      <c r="CA237">
        <v>130</v>
      </c>
      <c r="CB237">
        <v>160</v>
      </c>
      <c r="CC237">
        <v>105</v>
      </c>
      <c r="CD237">
        <v>125</v>
      </c>
      <c r="CE237">
        <v>110</v>
      </c>
      <c r="CF237">
        <v>162</v>
      </c>
      <c r="CG237">
        <v>219</v>
      </c>
      <c r="CH237">
        <v>251</v>
      </c>
      <c r="CI237">
        <v>0</v>
      </c>
      <c r="CJ237">
        <v>1</v>
      </c>
      <c r="CK237">
        <v>2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4</v>
      </c>
      <c r="CW237">
        <v>0</v>
      </c>
      <c r="CX237">
        <v>0</v>
      </c>
      <c r="CY237">
        <v>3</v>
      </c>
      <c r="CZ237">
        <v>27</v>
      </c>
      <c r="DA237">
        <v>6</v>
      </c>
      <c r="DB237">
        <v>1</v>
      </c>
      <c r="DC237">
        <v>6</v>
      </c>
      <c r="DD237">
        <v>16</v>
      </c>
      <c r="DE237">
        <v>5</v>
      </c>
      <c r="DF237">
        <v>2</v>
      </c>
      <c r="DG237">
        <v>38</v>
      </c>
      <c r="DH237">
        <v>5</v>
      </c>
      <c r="DI237">
        <v>10</v>
      </c>
      <c r="DJ237">
        <v>5</v>
      </c>
      <c r="DK237">
        <v>5</v>
      </c>
      <c r="DL237">
        <v>0</v>
      </c>
      <c r="DM237">
        <v>11</v>
      </c>
      <c r="DN237">
        <v>11</v>
      </c>
      <c r="DO237">
        <v>0</v>
      </c>
      <c r="DP237" s="42">
        <v>5</v>
      </c>
      <c r="DQ237" s="20">
        <v>4.2919999999999998</v>
      </c>
      <c r="DR237">
        <v>5</v>
      </c>
      <c r="DS237">
        <v>0</v>
      </c>
      <c r="DT237">
        <v>0</v>
      </c>
      <c r="DU237">
        <v>0</v>
      </c>
      <c r="DV237">
        <v>0</v>
      </c>
      <c r="DW237">
        <v>1308</v>
      </c>
      <c r="DX237">
        <v>1003</v>
      </c>
      <c r="DY237">
        <v>1018</v>
      </c>
      <c r="DZ237">
        <v>752</v>
      </c>
      <c r="EA237">
        <v>752</v>
      </c>
      <c r="EB237">
        <v>554</v>
      </c>
      <c r="EC237">
        <v>70.23</v>
      </c>
      <c r="ED237">
        <v>56.2</v>
      </c>
      <c r="EE237">
        <v>84</v>
      </c>
      <c r="EF237">
        <v>50</v>
      </c>
      <c r="EG237" s="41">
        <v>0.11170212765957446</v>
      </c>
      <c r="EH237" s="43">
        <v>0.90974729241877261</v>
      </c>
      <c r="EI237" s="44">
        <v>1.021449420078347</v>
      </c>
      <c r="EJ237">
        <v>1307</v>
      </c>
      <c r="EK237">
        <v>997</v>
      </c>
      <c r="EL237">
        <v>1018</v>
      </c>
      <c r="EM237">
        <v>747</v>
      </c>
      <c r="EN237">
        <v>752</v>
      </c>
      <c r="EO237">
        <v>549</v>
      </c>
      <c r="EP237">
        <v>83</v>
      </c>
      <c r="EQ237">
        <v>49</v>
      </c>
      <c r="ER237">
        <v>663</v>
      </c>
      <c r="ES237">
        <v>514</v>
      </c>
      <c r="ET237">
        <v>246</v>
      </c>
      <c r="EU237">
        <v>206</v>
      </c>
      <c r="EV237">
        <v>45</v>
      </c>
      <c r="EW237">
        <v>25</v>
      </c>
      <c r="EX237">
        <v>47</v>
      </c>
      <c r="EY237">
        <v>61</v>
      </c>
      <c r="EZ237">
        <v>1.1000000000000001</v>
      </c>
      <c r="FA237">
        <v>2.1</v>
      </c>
      <c r="FB237">
        <v>3.3</v>
      </c>
      <c r="FC237" s="20">
        <v>41.65</v>
      </c>
      <c r="FD237" s="26">
        <v>0.63106060606060599</v>
      </c>
      <c r="FE237">
        <v>3.0301999999999998</v>
      </c>
      <c r="FF237">
        <v>0.55000000000000004</v>
      </c>
      <c r="FG237">
        <v>0.15</v>
      </c>
      <c r="FH237">
        <v>0.7</v>
      </c>
      <c r="FI237">
        <v>4</v>
      </c>
      <c r="FJ237">
        <v>0</v>
      </c>
      <c r="FK237">
        <v>0</v>
      </c>
      <c r="FL237" s="42">
        <v>86</v>
      </c>
      <c r="FM237" s="20">
        <v>12.8</v>
      </c>
      <c r="FN237" s="41">
        <v>4.35938331E-2</v>
      </c>
      <c r="FO237" s="20">
        <v>33.799999999999997</v>
      </c>
      <c r="FP237" s="20">
        <v>35.858400000000003</v>
      </c>
      <c r="FQ237" s="20">
        <v>115.90738109169942</v>
      </c>
      <c r="FR237">
        <v>4</v>
      </c>
      <c r="FS237" t="s">
        <v>189</v>
      </c>
      <c r="FT237">
        <v>195</v>
      </c>
      <c r="FV237" t="s">
        <v>711</v>
      </c>
      <c r="FW237" s="45">
        <v>3500000</v>
      </c>
      <c r="FX237" s="45">
        <v>4900000</v>
      </c>
      <c r="FY237">
        <v>283</v>
      </c>
      <c r="FZ237">
        <v>33</v>
      </c>
      <c r="GA237">
        <v>121</v>
      </c>
      <c r="GB237">
        <v>154</v>
      </c>
      <c r="GC237">
        <v>11</v>
      </c>
      <c r="GD237">
        <v>57</v>
      </c>
      <c r="GE237">
        <v>365</v>
      </c>
      <c r="GF237">
        <v>4824</v>
      </c>
      <c r="GG237">
        <v>7.2</v>
      </c>
      <c r="GH237">
        <v>5.4</v>
      </c>
      <c r="GI237">
        <v>12.6</v>
      </c>
      <c r="GJ237" s="42">
        <v>33.799999999999997</v>
      </c>
    </row>
    <row r="238" spans="1:192" x14ac:dyDescent="0.45">
      <c r="A238" s="40">
        <v>34732</v>
      </c>
      <c r="B238" t="s">
        <v>2282</v>
      </c>
      <c r="C238" t="s">
        <v>163</v>
      </c>
      <c r="D238" t="s">
        <v>91</v>
      </c>
      <c r="E238" t="s">
        <v>91</v>
      </c>
      <c r="F238">
        <v>72</v>
      </c>
      <c r="G238">
        <v>209</v>
      </c>
      <c r="H238">
        <v>2013</v>
      </c>
      <c r="I238">
        <v>1</v>
      </c>
      <c r="J238">
        <v>17</v>
      </c>
      <c r="K238" t="s">
        <v>202</v>
      </c>
      <c r="L238">
        <v>2014</v>
      </c>
      <c r="M238">
        <v>22</v>
      </c>
      <c r="N238">
        <v>4</v>
      </c>
      <c r="O238">
        <v>8477508</v>
      </c>
      <c r="P238" t="s">
        <v>2283</v>
      </c>
      <c r="Q238" t="s">
        <v>2284</v>
      </c>
      <c r="R238" t="s">
        <v>2285</v>
      </c>
      <c r="S238" t="s">
        <v>385</v>
      </c>
      <c r="T238" t="s">
        <v>949</v>
      </c>
      <c r="U238" t="s">
        <v>123</v>
      </c>
      <c r="V238">
        <v>65</v>
      </c>
      <c r="W238">
        <v>2</v>
      </c>
      <c r="X238">
        <v>10</v>
      </c>
      <c r="Y238">
        <v>7</v>
      </c>
      <c r="Z238">
        <v>12</v>
      </c>
      <c r="AA238">
        <v>14</v>
      </c>
      <c r="AB238">
        <v>72</v>
      </c>
      <c r="AC238" s="26">
        <v>0.18461538461538463</v>
      </c>
      <c r="AD238" s="20">
        <v>-2.0833333333333339</v>
      </c>
      <c r="AE238" s="20">
        <v>3.895</v>
      </c>
      <c r="AF238">
        <v>-8</v>
      </c>
      <c r="AG238">
        <v>-0.1</v>
      </c>
      <c r="AH238">
        <v>23</v>
      </c>
      <c r="AI238">
        <v>884</v>
      </c>
      <c r="AJ238">
        <v>38443</v>
      </c>
      <c r="AK238" s="20">
        <v>640.71666666666999</v>
      </c>
      <c r="AL238">
        <v>640.72</v>
      </c>
      <c r="AM238">
        <v>641</v>
      </c>
      <c r="AN238" s="26">
        <v>9.8571794871794882</v>
      </c>
      <c r="AO238">
        <v>16.7</v>
      </c>
      <c r="AP238" s="41">
        <v>0.66666666666666663</v>
      </c>
      <c r="AQ238">
        <v>123</v>
      </c>
      <c r="AR238">
        <v>124</v>
      </c>
      <c r="AS238">
        <v>124</v>
      </c>
      <c r="AT238">
        <v>93</v>
      </c>
      <c r="AU238">
        <v>94</v>
      </c>
      <c r="AV238">
        <v>65</v>
      </c>
      <c r="AW238">
        <v>81</v>
      </c>
      <c r="AX238">
        <v>37</v>
      </c>
      <c r="AY238">
        <v>2</v>
      </c>
      <c r="AZ238">
        <v>11</v>
      </c>
      <c r="BA238" s="42">
        <v>13</v>
      </c>
      <c r="BB238">
        <v>8.3699999999999992</v>
      </c>
      <c r="BC238">
        <v>26.092300000000002</v>
      </c>
      <c r="BD238" s="20">
        <v>219.4</v>
      </c>
      <c r="BE238" s="20">
        <v>342.4</v>
      </c>
      <c r="BF238" s="20">
        <v>32.06392808090898</v>
      </c>
      <c r="BG238">
        <v>186</v>
      </c>
      <c r="BH238">
        <v>210</v>
      </c>
      <c r="BI238">
        <v>181</v>
      </c>
      <c r="BJ238" s="41">
        <v>0.50681198910081748</v>
      </c>
      <c r="BK238">
        <v>130</v>
      </c>
      <c r="BL238">
        <v>130</v>
      </c>
      <c r="BM238">
        <v>71</v>
      </c>
      <c r="BN238" s="42">
        <v>59</v>
      </c>
      <c r="BO238">
        <v>29</v>
      </c>
      <c r="BP238">
        <v>18</v>
      </c>
      <c r="BQ238">
        <v>9</v>
      </c>
      <c r="BR238">
        <v>26</v>
      </c>
      <c r="BS238" s="41">
        <v>5.5793991416309016E-2</v>
      </c>
      <c r="BT238">
        <v>48</v>
      </c>
      <c r="BU238">
        <v>73</v>
      </c>
      <c r="BV238" s="41">
        <v>0.39669421487603307</v>
      </c>
      <c r="BW238">
        <v>8</v>
      </c>
      <c r="BX238">
        <v>8</v>
      </c>
      <c r="BY238">
        <v>20</v>
      </c>
      <c r="BZ238">
        <v>27</v>
      </c>
      <c r="CA238">
        <v>20</v>
      </c>
      <c r="CB238">
        <v>38</v>
      </c>
      <c r="CC238">
        <v>13</v>
      </c>
      <c r="CD238">
        <v>20</v>
      </c>
      <c r="CE238">
        <v>21</v>
      </c>
      <c r="CF238">
        <v>27</v>
      </c>
      <c r="CG238">
        <v>24</v>
      </c>
      <c r="CH238">
        <v>46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28</v>
      </c>
      <c r="DA238">
        <v>12</v>
      </c>
      <c r="DB238">
        <v>1</v>
      </c>
      <c r="DC238">
        <v>2</v>
      </c>
      <c r="DD238">
        <v>8</v>
      </c>
      <c r="DE238">
        <v>8</v>
      </c>
      <c r="DF238">
        <v>0</v>
      </c>
      <c r="DG238">
        <v>34</v>
      </c>
      <c r="DH238">
        <v>10</v>
      </c>
      <c r="DI238">
        <v>9</v>
      </c>
      <c r="DJ238">
        <v>9</v>
      </c>
      <c r="DK238">
        <v>8</v>
      </c>
      <c r="DL238">
        <v>1</v>
      </c>
      <c r="DM238">
        <v>10</v>
      </c>
      <c r="DN238">
        <v>10</v>
      </c>
      <c r="DO238">
        <v>0</v>
      </c>
      <c r="DP238" s="42">
        <v>-1</v>
      </c>
      <c r="DQ238" s="20">
        <v>0.23200000000000001</v>
      </c>
      <c r="DR238">
        <v>9</v>
      </c>
      <c r="DS238">
        <v>1</v>
      </c>
      <c r="DT238">
        <v>0</v>
      </c>
      <c r="DU238">
        <v>0</v>
      </c>
      <c r="DV238">
        <v>0</v>
      </c>
      <c r="DW238">
        <v>605</v>
      </c>
      <c r="DX238">
        <v>603</v>
      </c>
      <c r="DY238">
        <v>448</v>
      </c>
      <c r="DZ238">
        <v>440</v>
      </c>
      <c r="EA238">
        <v>306</v>
      </c>
      <c r="EB238">
        <v>312</v>
      </c>
      <c r="EC238">
        <v>28.75</v>
      </c>
      <c r="ED238">
        <v>23.38</v>
      </c>
      <c r="EE238">
        <v>18</v>
      </c>
      <c r="EF238">
        <v>26</v>
      </c>
      <c r="EG238" s="41">
        <v>5.8823529411764705E-2</v>
      </c>
      <c r="EH238" s="43">
        <v>0.91666666666666663</v>
      </c>
      <c r="EI238" s="44">
        <v>0.97549019607843135</v>
      </c>
      <c r="EJ238">
        <v>606</v>
      </c>
      <c r="EK238">
        <v>604</v>
      </c>
      <c r="EL238">
        <v>448</v>
      </c>
      <c r="EM238">
        <v>441</v>
      </c>
      <c r="EN238">
        <v>306</v>
      </c>
      <c r="EO238">
        <v>313</v>
      </c>
      <c r="EP238">
        <v>18</v>
      </c>
      <c r="EQ238">
        <v>27</v>
      </c>
      <c r="ER238">
        <v>289</v>
      </c>
      <c r="ES238">
        <v>274</v>
      </c>
      <c r="ET238">
        <v>116</v>
      </c>
      <c r="EU238">
        <v>93</v>
      </c>
      <c r="EV238">
        <v>12</v>
      </c>
      <c r="EW238">
        <v>11</v>
      </c>
      <c r="EX238">
        <v>52</v>
      </c>
      <c r="EY238">
        <v>50</v>
      </c>
      <c r="EZ238">
        <v>-0.4</v>
      </c>
      <c r="FA238">
        <v>0.5</v>
      </c>
      <c r="FB238">
        <v>0.1</v>
      </c>
      <c r="FC238" s="20">
        <v>14.8</v>
      </c>
      <c r="FD238" s="26">
        <v>0.22769230769230769</v>
      </c>
      <c r="FE238">
        <v>0.35630000000000001</v>
      </c>
      <c r="FF238">
        <v>-0.43</v>
      </c>
      <c r="FG238">
        <v>0.02</v>
      </c>
      <c r="FH238">
        <v>-0.41</v>
      </c>
      <c r="FL238" s="42">
        <v>180</v>
      </c>
      <c r="FM238" s="20">
        <v>15.444444444444445</v>
      </c>
      <c r="FN238" s="41">
        <v>1.17900791E-2</v>
      </c>
      <c r="FO238" s="20">
        <v>9.6999999999999993</v>
      </c>
      <c r="FP238" s="20">
        <v>12.0464</v>
      </c>
      <c r="FQ238" s="20">
        <v>113.12273692096392</v>
      </c>
      <c r="FU238" t="s">
        <v>702</v>
      </c>
      <c r="FV238" t="s">
        <v>751</v>
      </c>
      <c r="FW238" s="45">
        <v>850000</v>
      </c>
      <c r="FX238" s="45">
        <v>950000</v>
      </c>
      <c r="FY238">
        <v>245</v>
      </c>
      <c r="FZ238">
        <v>15</v>
      </c>
      <c r="GA238">
        <v>36</v>
      </c>
      <c r="GB238">
        <v>51</v>
      </c>
      <c r="GC238">
        <v>-16</v>
      </c>
      <c r="GD238">
        <v>59</v>
      </c>
      <c r="GE238">
        <v>261</v>
      </c>
      <c r="GF238">
        <v>2896</v>
      </c>
      <c r="GG238">
        <v>-0.7</v>
      </c>
      <c r="GH238">
        <v>2.2999999999999998</v>
      </c>
      <c r="GI238">
        <v>1.6</v>
      </c>
      <c r="GJ238" s="42">
        <v>9.6999999999999993</v>
      </c>
    </row>
    <row r="239" spans="1:192" x14ac:dyDescent="0.45">
      <c r="A239" s="40">
        <v>34593</v>
      </c>
      <c r="B239" t="s">
        <v>2296</v>
      </c>
      <c r="C239" t="s">
        <v>126</v>
      </c>
      <c r="D239" t="s">
        <v>91</v>
      </c>
      <c r="E239" t="s">
        <v>91</v>
      </c>
      <c r="F239">
        <v>77</v>
      </c>
      <c r="G239">
        <v>225</v>
      </c>
      <c r="H239">
        <v>2013</v>
      </c>
      <c r="I239">
        <v>1</v>
      </c>
      <c r="J239">
        <v>20</v>
      </c>
      <c r="K239" t="s">
        <v>92</v>
      </c>
      <c r="L239">
        <v>2015</v>
      </c>
      <c r="M239">
        <v>23</v>
      </c>
      <c r="N239">
        <v>3</v>
      </c>
      <c r="O239">
        <v>8477511</v>
      </c>
      <c r="P239" t="s">
        <v>2297</v>
      </c>
      <c r="Q239" t="s">
        <v>2298</v>
      </c>
      <c r="R239" t="s">
        <v>2299</v>
      </c>
      <c r="S239" t="s">
        <v>1562</v>
      </c>
      <c r="T239" t="s">
        <v>710</v>
      </c>
      <c r="U239" t="s">
        <v>298</v>
      </c>
      <c r="V239">
        <v>80</v>
      </c>
      <c r="W239">
        <v>24</v>
      </c>
      <c r="X239">
        <v>24</v>
      </c>
      <c r="Y239">
        <v>16</v>
      </c>
      <c r="Z239">
        <v>48</v>
      </c>
      <c r="AA239">
        <v>3</v>
      </c>
      <c r="AB239">
        <v>15</v>
      </c>
      <c r="AC239" s="26">
        <v>0.6</v>
      </c>
      <c r="AD239" s="20">
        <v>3.4285714285714306</v>
      </c>
      <c r="AE239" s="20">
        <v>19.027999999999999</v>
      </c>
      <c r="AF239">
        <v>-1</v>
      </c>
      <c r="AG239">
        <v>1.1000000000000001</v>
      </c>
      <c r="AH239">
        <v>52</v>
      </c>
      <c r="AI239">
        <v>1698</v>
      </c>
      <c r="AJ239">
        <v>83010</v>
      </c>
      <c r="AK239" s="20">
        <v>1383.5</v>
      </c>
      <c r="AL239">
        <v>1366.07</v>
      </c>
      <c r="AM239">
        <v>1384</v>
      </c>
      <c r="AN239" s="26">
        <v>17.293749999999999</v>
      </c>
      <c r="AO239">
        <v>28.64</v>
      </c>
      <c r="AP239" s="41">
        <v>0.68571428571428572</v>
      </c>
      <c r="AQ239">
        <v>323</v>
      </c>
      <c r="AR239">
        <v>331</v>
      </c>
      <c r="AS239">
        <v>331</v>
      </c>
      <c r="AT239">
        <v>261</v>
      </c>
      <c r="AU239">
        <v>267</v>
      </c>
      <c r="AV239">
        <v>190</v>
      </c>
      <c r="AW239">
        <v>198</v>
      </c>
      <c r="AX239">
        <v>97</v>
      </c>
      <c r="AY239">
        <v>9</v>
      </c>
      <c r="AZ239">
        <v>15</v>
      </c>
      <c r="BA239" s="42">
        <v>24</v>
      </c>
      <c r="BB239">
        <v>20.51</v>
      </c>
      <c r="BC239">
        <v>26.063199999999998</v>
      </c>
      <c r="BD239" s="20">
        <v>335.7</v>
      </c>
      <c r="BE239" s="20">
        <v>658.7</v>
      </c>
      <c r="BF239" s="20">
        <v>28.93116750971766</v>
      </c>
      <c r="BG239">
        <v>533</v>
      </c>
      <c r="BH239">
        <v>428</v>
      </c>
      <c r="BI239">
        <v>323</v>
      </c>
      <c r="BJ239" s="41">
        <v>0.62266355140186913</v>
      </c>
      <c r="BK239">
        <v>91</v>
      </c>
      <c r="BL239">
        <v>91</v>
      </c>
      <c r="BM239">
        <v>74</v>
      </c>
      <c r="BN239" s="42">
        <v>17</v>
      </c>
      <c r="BO239">
        <v>77</v>
      </c>
      <c r="BP239">
        <v>67</v>
      </c>
      <c r="BQ239">
        <v>36</v>
      </c>
      <c r="BR239">
        <v>36</v>
      </c>
      <c r="BS239" s="41">
        <v>4.0089086859688199E-2</v>
      </c>
      <c r="BT239">
        <v>17</v>
      </c>
      <c r="BU239">
        <v>35</v>
      </c>
      <c r="BV239" s="41">
        <v>0.32692307692307693</v>
      </c>
      <c r="BW239">
        <v>3</v>
      </c>
      <c r="BX239">
        <v>7</v>
      </c>
      <c r="BY239">
        <v>2</v>
      </c>
      <c r="BZ239">
        <v>9</v>
      </c>
      <c r="CA239">
        <v>12</v>
      </c>
      <c r="CB239">
        <v>19</v>
      </c>
      <c r="CC239">
        <v>4</v>
      </c>
      <c r="CD239">
        <v>7</v>
      </c>
      <c r="CE239">
        <v>6</v>
      </c>
      <c r="CF239">
        <v>11</v>
      </c>
      <c r="CG239">
        <v>12</v>
      </c>
      <c r="CH239">
        <v>25</v>
      </c>
      <c r="CI239">
        <v>0</v>
      </c>
      <c r="CJ239">
        <v>0</v>
      </c>
      <c r="CK239">
        <v>3</v>
      </c>
      <c r="CL239">
        <v>2</v>
      </c>
      <c r="CM239">
        <v>0</v>
      </c>
      <c r="CN239">
        <v>0</v>
      </c>
      <c r="CO239">
        <v>0</v>
      </c>
      <c r="CP239">
        <v>2</v>
      </c>
      <c r="CQ239">
        <v>2</v>
      </c>
      <c r="CR239">
        <v>1</v>
      </c>
      <c r="CS239">
        <v>1</v>
      </c>
      <c r="CT239">
        <v>5</v>
      </c>
      <c r="CU239">
        <v>0</v>
      </c>
      <c r="CV239">
        <v>13</v>
      </c>
      <c r="CW239">
        <v>2</v>
      </c>
      <c r="CX239">
        <v>3</v>
      </c>
      <c r="CY239">
        <v>5</v>
      </c>
      <c r="CZ239">
        <v>67</v>
      </c>
      <c r="DA239">
        <v>31</v>
      </c>
      <c r="DB239">
        <v>7</v>
      </c>
      <c r="DC239">
        <v>15</v>
      </c>
      <c r="DD239">
        <v>31</v>
      </c>
      <c r="DE239">
        <v>14</v>
      </c>
      <c r="DF239">
        <v>1</v>
      </c>
      <c r="DG239">
        <v>91</v>
      </c>
      <c r="DH239">
        <v>15</v>
      </c>
      <c r="DI239">
        <v>6</v>
      </c>
      <c r="DJ239">
        <v>15</v>
      </c>
      <c r="DK239">
        <v>13</v>
      </c>
      <c r="DL239">
        <v>2</v>
      </c>
      <c r="DM239">
        <v>8</v>
      </c>
      <c r="DN239">
        <v>6</v>
      </c>
      <c r="DO239">
        <v>2</v>
      </c>
      <c r="DP239" s="42">
        <v>-9</v>
      </c>
      <c r="DQ239" s="20">
        <v>-7.59</v>
      </c>
      <c r="DR239">
        <v>11</v>
      </c>
      <c r="DS239">
        <v>2</v>
      </c>
      <c r="DT239">
        <v>0</v>
      </c>
      <c r="DU239">
        <v>0</v>
      </c>
      <c r="DV239">
        <v>2</v>
      </c>
      <c r="DW239">
        <v>1445</v>
      </c>
      <c r="DX239">
        <v>1110</v>
      </c>
      <c r="DY239">
        <v>1109</v>
      </c>
      <c r="DZ239">
        <v>862</v>
      </c>
      <c r="EA239">
        <v>790</v>
      </c>
      <c r="EB239">
        <v>639</v>
      </c>
      <c r="EC239">
        <v>70.400000000000006</v>
      </c>
      <c r="ED239">
        <v>55.79</v>
      </c>
      <c r="EE239">
        <v>70</v>
      </c>
      <c r="EF239">
        <v>54</v>
      </c>
      <c r="EG239" s="41">
        <v>8.8607594936708861E-2</v>
      </c>
      <c r="EH239" s="43">
        <v>0.91549295774647887</v>
      </c>
      <c r="EI239" s="44">
        <v>1.0041005526831877</v>
      </c>
      <c r="EJ239">
        <v>1468</v>
      </c>
      <c r="EK239">
        <v>1120</v>
      </c>
      <c r="EL239">
        <v>1126</v>
      </c>
      <c r="EM239">
        <v>865</v>
      </c>
      <c r="EN239">
        <v>798</v>
      </c>
      <c r="EO239">
        <v>642</v>
      </c>
      <c r="EP239">
        <v>71</v>
      </c>
      <c r="EQ239">
        <v>54</v>
      </c>
      <c r="ER239">
        <v>745</v>
      </c>
      <c r="ES239">
        <v>564</v>
      </c>
      <c r="ET239">
        <v>290</v>
      </c>
      <c r="EU239">
        <v>209</v>
      </c>
      <c r="EV239">
        <v>40</v>
      </c>
      <c r="EW239">
        <v>28</v>
      </c>
      <c r="EX239">
        <v>83</v>
      </c>
      <c r="EY239">
        <v>69</v>
      </c>
      <c r="EZ239">
        <v>3.5</v>
      </c>
      <c r="FA239">
        <v>1.7000000000000002</v>
      </c>
      <c r="FB239">
        <v>5.2</v>
      </c>
      <c r="FC239" s="20">
        <v>52.86</v>
      </c>
      <c r="FD239" s="26">
        <v>0.66074999999999995</v>
      </c>
      <c r="FE239">
        <v>4.1886999999999999</v>
      </c>
      <c r="FF239">
        <v>0.84</v>
      </c>
      <c r="FG239">
        <v>0.22</v>
      </c>
      <c r="FH239">
        <v>1.06</v>
      </c>
      <c r="FI239">
        <v>1</v>
      </c>
      <c r="FJ239">
        <v>0</v>
      </c>
      <c r="FK239">
        <v>0</v>
      </c>
      <c r="FL239" s="42">
        <v>181</v>
      </c>
      <c r="FM239" s="20">
        <v>11.545454545454545</v>
      </c>
      <c r="FN239" s="41">
        <v>0.1308510638</v>
      </c>
      <c r="FO239" s="20">
        <v>42.8</v>
      </c>
      <c r="FP239" s="20">
        <v>46.481999999999999</v>
      </c>
      <c r="FQ239" s="20">
        <v>112.21972519709826</v>
      </c>
      <c r="FR239">
        <v>4</v>
      </c>
      <c r="FS239" t="s">
        <v>160</v>
      </c>
      <c r="FT239">
        <v>195</v>
      </c>
      <c r="FV239" t="s">
        <v>751</v>
      </c>
      <c r="FW239" s="45">
        <v>832500</v>
      </c>
      <c r="FX239" s="45">
        <v>863333</v>
      </c>
      <c r="FY239">
        <v>150</v>
      </c>
      <c r="FZ239">
        <v>43</v>
      </c>
      <c r="GA239">
        <v>44</v>
      </c>
      <c r="GB239">
        <v>87</v>
      </c>
      <c r="GC239">
        <v>3</v>
      </c>
      <c r="GD239">
        <v>107</v>
      </c>
      <c r="GE239">
        <v>341</v>
      </c>
      <c r="GF239">
        <v>2455</v>
      </c>
      <c r="GG239">
        <v>7</v>
      </c>
      <c r="GH239">
        <v>3.2</v>
      </c>
      <c r="GI239">
        <v>10.199999999999999</v>
      </c>
      <c r="GJ239" s="42">
        <v>42.8</v>
      </c>
    </row>
    <row r="240" spans="1:192" x14ac:dyDescent="0.45">
      <c r="A240" s="40">
        <v>34815</v>
      </c>
      <c r="B240" t="s">
        <v>125</v>
      </c>
      <c r="C240" t="s">
        <v>126</v>
      </c>
      <c r="D240" t="s">
        <v>91</v>
      </c>
      <c r="E240" t="s">
        <v>91</v>
      </c>
      <c r="F240">
        <v>77</v>
      </c>
      <c r="G240">
        <v>232</v>
      </c>
      <c r="H240">
        <v>2013</v>
      </c>
      <c r="I240">
        <v>1</v>
      </c>
      <c r="J240">
        <v>21</v>
      </c>
      <c r="K240" t="s">
        <v>92</v>
      </c>
      <c r="L240">
        <v>2015</v>
      </c>
      <c r="M240">
        <v>22</v>
      </c>
      <c r="N240">
        <v>3</v>
      </c>
      <c r="O240">
        <v>8477512</v>
      </c>
      <c r="P240" t="s">
        <v>2300</v>
      </c>
      <c r="Q240" t="s">
        <v>2301</v>
      </c>
      <c r="R240" t="s">
        <v>2302</v>
      </c>
      <c r="S240" t="s">
        <v>100</v>
      </c>
      <c r="T240" t="s">
        <v>716</v>
      </c>
      <c r="U240" t="s">
        <v>129</v>
      </c>
      <c r="V240">
        <v>9</v>
      </c>
      <c r="W240">
        <v>1</v>
      </c>
      <c r="X240">
        <v>0</v>
      </c>
      <c r="Y240">
        <v>0</v>
      </c>
      <c r="Z240">
        <v>1</v>
      </c>
      <c r="AA240">
        <v>27</v>
      </c>
      <c r="AB240">
        <v>68</v>
      </c>
      <c r="AC240" s="26">
        <v>0.1111111111111111</v>
      </c>
      <c r="AD240" s="20">
        <v>-0.28571428571428581</v>
      </c>
      <c r="AE240" s="20">
        <v>0.5</v>
      </c>
      <c r="AF240">
        <v>-4</v>
      </c>
      <c r="AG240">
        <v>-1.7000000000000002</v>
      </c>
      <c r="AH240">
        <v>0</v>
      </c>
      <c r="AI240">
        <v>123</v>
      </c>
      <c r="AJ240">
        <v>4721</v>
      </c>
      <c r="AK240" s="20">
        <v>78.683333333332996</v>
      </c>
      <c r="AL240">
        <v>78.680000000000007</v>
      </c>
      <c r="AM240">
        <v>79</v>
      </c>
      <c r="AN240" s="26">
        <v>8.7425925925925938</v>
      </c>
      <c r="AO240">
        <v>14.76</v>
      </c>
      <c r="AP240" s="41">
        <v>0.5</v>
      </c>
      <c r="AQ240">
        <v>16</v>
      </c>
      <c r="AR240">
        <v>16</v>
      </c>
      <c r="AS240">
        <v>16</v>
      </c>
      <c r="AT240">
        <v>14</v>
      </c>
      <c r="AU240">
        <v>14</v>
      </c>
      <c r="AV240">
        <v>12</v>
      </c>
      <c r="AW240">
        <v>14</v>
      </c>
      <c r="AX240">
        <v>3</v>
      </c>
      <c r="AY240">
        <v>1</v>
      </c>
      <c r="AZ240">
        <v>1</v>
      </c>
      <c r="BA240" s="42">
        <v>2</v>
      </c>
      <c r="BB240">
        <v>1.04</v>
      </c>
      <c r="BC240">
        <v>27.25</v>
      </c>
      <c r="BD240" s="20">
        <v>0</v>
      </c>
      <c r="BE240" s="20">
        <v>16</v>
      </c>
      <c r="BF240" s="20">
        <v>12.201321809862735</v>
      </c>
      <c r="BG240">
        <v>12</v>
      </c>
      <c r="BH240">
        <v>24</v>
      </c>
      <c r="BI240">
        <v>27</v>
      </c>
      <c r="BJ240" s="41">
        <v>0.30769230769230771</v>
      </c>
      <c r="BK240">
        <v>12</v>
      </c>
      <c r="BL240">
        <v>12</v>
      </c>
      <c r="BM240">
        <v>7</v>
      </c>
      <c r="BN240" s="42">
        <v>5</v>
      </c>
      <c r="BO240">
        <v>2</v>
      </c>
      <c r="BP240">
        <v>5</v>
      </c>
      <c r="BQ240">
        <v>3</v>
      </c>
      <c r="BR240">
        <v>5</v>
      </c>
      <c r="BS240" s="41">
        <v>6.3291139240506333E-2</v>
      </c>
      <c r="BT240">
        <v>27</v>
      </c>
      <c r="BU240">
        <v>28</v>
      </c>
      <c r="BV240" s="41">
        <v>0.49090909090909091</v>
      </c>
      <c r="BW240">
        <v>14</v>
      </c>
      <c r="BX240">
        <v>10</v>
      </c>
      <c r="BY240">
        <v>9</v>
      </c>
      <c r="BZ240">
        <v>13</v>
      </c>
      <c r="CA240">
        <v>4</v>
      </c>
      <c r="CB240">
        <v>5</v>
      </c>
      <c r="CC240">
        <v>8</v>
      </c>
      <c r="CD240">
        <v>8</v>
      </c>
      <c r="CE240">
        <v>4</v>
      </c>
      <c r="CF240">
        <v>3</v>
      </c>
      <c r="CG240">
        <v>25</v>
      </c>
      <c r="CH240">
        <v>26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0</v>
      </c>
      <c r="DB240">
        <v>0</v>
      </c>
      <c r="DC240">
        <v>0</v>
      </c>
      <c r="DD240">
        <v>4</v>
      </c>
      <c r="DE240">
        <v>1</v>
      </c>
      <c r="DF240">
        <v>0</v>
      </c>
      <c r="DG240">
        <v>7</v>
      </c>
      <c r="DH240">
        <v>0</v>
      </c>
      <c r="DI240">
        <v>2</v>
      </c>
      <c r="DJ240">
        <v>0</v>
      </c>
      <c r="DK240">
        <v>0</v>
      </c>
      <c r="DL240">
        <v>0</v>
      </c>
      <c r="DM240">
        <v>2</v>
      </c>
      <c r="DN240">
        <v>2</v>
      </c>
      <c r="DO240">
        <v>0</v>
      </c>
      <c r="DP240" s="42">
        <v>2</v>
      </c>
      <c r="DQ240" s="20">
        <v>1.8639999999999999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55</v>
      </c>
      <c r="DX240">
        <v>91</v>
      </c>
      <c r="DY240">
        <v>41</v>
      </c>
      <c r="DZ240">
        <v>74</v>
      </c>
      <c r="EA240">
        <v>33</v>
      </c>
      <c r="EB240">
        <v>55</v>
      </c>
      <c r="EC240">
        <v>2.5300000000000002</v>
      </c>
      <c r="ED240">
        <v>5.22</v>
      </c>
      <c r="EE240">
        <v>2</v>
      </c>
      <c r="EF240">
        <v>7</v>
      </c>
      <c r="EG240" s="41">
        <v>6.0606060606060608E-2</v>
      </c>
      <c r="EH240" s="43">
        <v>0.8727272727272728</v>
      </c>
      <c r="EI240" s="44">
        <v>0.93333333333333335</v>
      </c>
      <c r="EJ240">
        <v>55</v>
      </c>
      <c r="EK240">
        <v>91</v>
      </c>
      <c r="EL240">
        <v>41</v>
      </c>
      <c r="EM240">
        <v>74</v>
      </c>
      <c r="EN240">
        <v>33</v>
      </c>
      <c r="EO240">
        <v>55</v>
      </c>
      <c r="EP240">
        <v>2</v>
      </c>
      <c r="EQ240">
        <v>7</v>
      </c>
      <c r="ER240">
        <v>36</v>
      </c>
      <c r="ES240">
        <v>57</v>
      </c>
      <c r="ET240">
        <v>12</v>
      </c>
      <c r="EU240">
        <v>26</v>
      </c>
      <c r="EV240">
        <v>2</v>
      </c>
      <c r="EW240">
        <v>6</v>
      </c>
      <c r="EX240">
        <v>3</v>
      </c>
      <c r="EY240">
        <v>4</v>
      </c>
      <c r="EZ240">
        <v>0</v>
      </c>
      <c r="FA240">
        <v>-0.1</v>
      </c>
      <c r="FB240">
        <v>-0.1</v>
      </c>
      <c r="FC240" s="20">
        <v>-0.11</v>
      </c>
      <c r="FD240" s="26">
        <v>-1.2222222222222223E-2</v>
      </c>
      <c r="FE240">
        <v>0.1003</v>
      </c>
      <c r="FF240">
        <v>-0.11</v>
      </c>
      <c r="FG240">
        <v>-0.19</v>
      </c>
      <c r="FH240">
        <v>-0.30000000000000004</v>
      </c>
      <c r="FL240" s="42">
        <v>17</v>
      </c>
      <c r="FM240" s="20">
        <v>0</v>
      </c>
      <c r="FN240" s="41">
        <v>3.3870301499999998E-2</v>
      </c>
      <c r="FO240" s="20">
        <v>1</v>
      </c>
      <c r="FP240" s="20">
        <v>1.3728</v>
      </c>
      <c r="FQ240" s="20">
        <v>111.33706151499744</v>
      </c>
      <c r="FV240" t="s">
        <v>751</v>
      </c>
      <c r="FW240" s="45">
        <v>832500</v>
      </c>
      <c r="FX240" s="45">
        <v>863333</v>
      </c>
      <c r="FY240">
        <v>37</v>
      </c>
      <c r="FZ240">
        <v>3</v>
      </c>
      <c r="GA240">
        <v>2</v>
      </c>
      <c r="GB240">
        <v>5</v>
      </c>
      <c r="GC240">
        <v>-7</v>
      </c>
      <c r="GD240">
        <v>23</v>
      </c>
      <c r="GE240">
        <v>30</v>
      </c>
      <c r="GF240">
        <v>379</v>
      </c>
      <c r="GG240">
        <v>-0.2</v>
      </c>
      <c r="GH240">
        <v>0.1</v>
      </c>
      <c r="GI240">
        <v>-0.1</v>
      </c>
      <c r="GJ240" s="42">
        <v>1</v>
      </c>
    </row>
    <row r="241" spans="1:192" x14ac:dyDescent="0.45">
      <c r="A241" s="40">
        <v>32274</v>
      </c>
      <c r="B241" t="s">
        <v>1459</v>
      </c>
      <c r="C241" t="s">
        <v>1460</v>
      </c>
      <c r="D241" t="s">
        <v>91</v>
      </c>
      <c r="E241" t="s">
        <v>91</v>
      </c>
      <c r="F241">
        <v>69</v>
      </c>
      <c r="G241">
        <v>181</v>
      </c>
      <c r="H241">
        <v>2006</v>
      </c>
      <c r="I241">
        <v>3</v>
      </c>
      <c r="J241">
        <v>71</v>
      </c>
      <c r="K241" t="s">
        <v>92</v>
      </c>
      <c r="L241">
        <v>2009</v>
      </c>
      <c r="M241">
        <v>29</v>
      </c>
      <c r="N241">
        <v>9</v>
      </c>
      <c r="O241">
        <v>8473419</v>
      </c>
      <c r="P241" t="s">
        <v>2303</v>
      </c>
      <c r="Q241" t="s">
        <v>2304</v>
      </c>
      <c r="R241" t="s">
        <v>2305</v>
      </c>
      <c r="S241" t="s">
        <v>916</v>
      </c>
      <c r="T241" t="s">
        <v>725</v>
      </c>
      <c r="U241" t="s">
        <v>263</v>
      </c>
      <c r="V241">
        <v>68</v>
      </c>
      <c r="W241">
        <v>34</v>
      </c>
      <c r="X241">
        <v>51</v>
      </c>
      <c r="Y241">
        <v>29</v>
      </c>
      <c r="Z241">
        <v>85</v>
      </c>
      <c r="AA241">
        <v>1</v>
      </c>
      <c r="AB241">
        <v>0</v>
      </c>
      <c r="AC241" s="26">
        <v>1.25</v>
      </c>
      <c r="AD241" s="20">
        <v>37.374531835205993</v>
      </c>
      <c r="AE241" s="20">
        <v>31.997</v>
      </c>
      <c r="AF241">
        <v>25</v>
      </c>
      <c r="AG241">
        <v>8.4</v>
      </c>
      <c r="AH241">
        <v>63</v>
      </c>
      <c r="AI241">
        <v>1650</v>
      </c>
      <c r="AJ241">
        <v>80441</v>
      </c>
      <c r="AK241" s="20">
        <v>1340.6833333333</v>
      </c>
      <c r="AL241">
        <v>1340.68</v>
      </c>
      <c r="AM241">
        <v>1341</v>
      </c>
      <c r="AN241" s="26">
        <v>19.715931372549022</v>
      </c>
      <c r="AO241">
        <v>32.46</v>
      </c>
      <c r="AP241" s="41">
        <v>0.7589285714285714</v>
      </c>
      <c r="AQ241">
        <v>308</v>
      </c>
      <c r="AR241">
        <v>307</v>
      </c>
      <c r="AS241">
        <v>308</v>
      </c>
      <c r="AT241">
        <v>243</v>
      </c>
      <c r="AU241">
        <v>243</v>
      </c>
      <c r="AV241">
        <v>182</v>
      </c>
      <c r="AW241">
        <v>218</v>
      </c>
      <c r="AX241">
        <v>96</v>
      </c>
      <c r="AY241">
        <v>9</v>
      </c>
      <c r="AZ241">
        <v>21</v>
      </c>
      <c r="BA241" s="42">
        <v>30</v>
      </c>
      <c r="BB241">
        <v>22.1</v>
      </c>
      <c r="BC241">
        <v>26.851600000000001</v>
      </c>
      <c r="BD241" s="20">
        <v>381</v>
      </c>
      <c r="BE241" s="20">
        <v>689</v>
      </c>
      <c r="BF241" s="20">
        <v>30.835098606677207</v>
      </c>
      <c r="BG241">
        <v>678</v>
      </c>
      <c r="BH241">
        <v>446</v>
      </c>
      <c r="BI241">
        <v>463</v>
      </c>
      <c r="BJ241" s="41">
        <v>0.59421560035056964</v>
      </c>
      <c r="BK241">
        <v>37</v>
      </c>
      <c r="BL241">
        <v>37</v>
      </c>
      <c r="BM241">
        <v>102</v>
      </c>
      <c r="BN241" s="42">
        <v>-65</v>
      </c>
      <c r="BO241">
        <v>61</v>
      </c>
      <c r="BP241">
        <v>76</v>
      </c>
      <c r="BQ241">
        <v>58</v>
      </c>
      <c r="BR241">
        <v>25</v>
      </c>
      <c r="BS241" s="41">
        <v>2.8058361391694726E-2</v>
      </c>
      <c r="BT241">
        <v>50</v>
      </c>
      <c r="BU241">
        <v>76</v>
      </c>
      <c r="BV241" s="41">
        <v>0.3968253968253968</v>
      </c>
      <c r="BW241">
        <v>9</v>
      </c>
      <c r="BX241">
        <v>16</v>
      </c>
      <c r="BY241">
        <v>6</v>
      </c>
      <c r="BZ241">
        <v>7</v>
      </c>
      <c r="CA241">
        <v>35</v>
      </c>
      <c r="CB241">
        <v>53</v>
      </c>
      <c r="CC241">
        <v>10</v>
      </c>
      <c r="CD241">
        <v>9</v>
      </c>
      <c r="CE241">
        <v>18</v>
      </c>
      <c r="CF241">
        <v>30</v>
      </c>
      <c r="CG241">
        <v>33</v>
      </c>
      <c r="CH241">
        <v>51</v>
      </c>
      <c r="CI241">
        <v>1</v>
      </c>
      <c r="CJ241">
        <v>5</v>
      </c>
      <c r="CK241">
        <v>7</v>
      </c>
      <c r="CL241">
        <v>8</v>
      </c>
      <c r="CM241">
        <v>3</v>
      </c>
      <c r="CN241">
        <v>0</v>
      </c>
      <c r="CO241">
        <v>1</v>
      </c>
      <c r="CP241">
        <v>10</v>
      </c>
      <c r="CQ241">
        <v>1</v>
      </c>
      <c r="CR241">
        <v>0</v>
      </c>
      <c r="CS241">
        <v>6</v>
      </c>
      <c r="CT241">
        <v>0</v>
      </c>
      <c r="CU241">
        <v>0</v>
      </c>
      <c r="CV241">
        <v>17</v>
      </c>
      <c r="CW241">
        <v>1</v>
      </c>
      <c r="CX241">
        <v>0</v>
      </c>
      <c r="CY241">
        <v>9</v>
      </c>
      <c r="CZ241">
        <v>51</v>
      </c>
      <c r="DA241">
        <v>30</v>
      </c>
      <c r="DB241">
        <v>5</v>
      </c>
      <c r="DC241">
        <v>1</v>
      </c>
      <c r="DD241">
        <v>33</v>
      </c>
      <c r="DE241">
        <v>12</v>
      </c>
      <c r="DF241">
        <v>1</v>
      </c>
      <c r="DG241">
        <v>100</v>
      </c>
      <c r="DH241">
        <v>26</v>
      </c>
      <c r="DI241">
        <v>26</v>
      </c>
      <c r="DJ241">
        <v>25</v>
      </c>
      <c r="DK241">
        <v>25</v>
      </c>
      <c r="DL241">
        <v>0</v>
      </c>
      <c r="DM241">
        <v>27</v>
      </c>
      <c r="DN241">
        <v>27</v>
      </c>
      <c r="DO241">
        <v>0</v>
      </c>
      <c r="DP241" s="42">
        <v>0</v>
      </c>
      <c r="DQ241" s="20">
        <v>3.1150000000000002</v>
      </c>
      <c r="DR241">
        <v>24</v>
      </c>
      <c r="DS241">
        <v>1</v>
      </c>
      <c r="DT241">
        <v>0</v>
      </c>
      <c r="DU241">
        <v>1</v>
      </c>
      <c r="DV241">
        <v>0</v>
      </c>
      <c r="DW241">
        <v>1554</v>
      </c>
      <c r="DX241">
        <v>1097</v>
      </c>
      <c r="DY241">
        <v>1161</v>
      </c>
      <c r="DZ241">
        <v>866</v>
      </c>
      <c r="EA241">
        <v>837</v>
      </c>
      <c r="EB241">
        <v>627</v>
      </c>
      <c r="EC241">
        <v>85.63</v>
      </c>
      <c r="ED241">
        <v>66.599999999999994</v>
      </c>
      <c r="EE241">
        <v>112</v>
      </c>
      <c r="EF241">
        <v>63</v>
      </c>
      <c r="EG241" s="41">
        <v>0.13381123058542413</v>
      </c>
      <c r="EH241" s="43">
        <v>0.8995215311004785</v>
      </c>
      <c r="EI241" s="44">
        <v>1.0333327616859027</v>
      </c>
      <c r="EJ241">
        <v>1554</v>
      </c>
      <c r="EK241">
        <v>1099</v>
      </c>
      <c r="EL241">
        <v>1163</v>
      </c>
      <c r="EM241">
        <v>868</v>
      </c>
      <c r="EN241">
        <v>838</v>
      </c>
      <c r="EO241">
        <v>628</v>
      </c>
      <c r="EP241">
        <v>113</v>
      </c>
      <c r="EQ241">
        <v>63</v>
      </c>
      <c r="ER241">
        <v>849</v>
      </c>
      <c r="ES241">
        <v>603</v>
      </c>
      <c r="ET241">
        <v>300</v>
      </c>
      <c r="EU241">
        <v>260</v>
      </c>
      <c r="EV241">
        <v>54</v>
      </c>
      <c r="EW241">
        <v>42</v>
      </c>
      <c r="EX241">
        <v>97</v>
      </c>
      <c r="EY241">
        <v>95</v>
      </c>
      <c r="EZ241">
        <v>8.4</v>
      </c>
      <c r="FA241">
        <v>2.5</v>
      </c>
      <c r="FB241">
        <v>11</v>
      </c>
      <c r="FC241" s="20">
        <v>87.34</v>
      </c>
      <c r="FD241" s="26">
        <v>1.2844117647058824</v>
      </c>
      <c r="FE241">
        <v>13.2272</v>
      </c>
      <c r="FF241">
        <v>3.19</v>
      </c>
      <c r="FG241">
        <v>-0.02</v>
      </c>
      <c r="FH241">
        <v>3.16</v>
      </c>
      <c r="FI241">
        <v>5</v>
      </c>
      <c r="FJ241">
        <v>1</v>
      </c>
      <c r="FK241">
        <v>1</v>
      </c>
      <c r="FL241" s="42">
        <v>126</v>
      </c>
      <c r="FM241" s="20">
        <v>3.9583333333333335</v>
      </c>
      <c r="FN241" s="41">
        <v>0.17596566520000001</v>
      </c>
      <c r="FO241" s="20">
        <v>78.7</v>
      </c>
      <c r="FP241" s="20">
        <v>85.623000000000005</v>
      </c>
      <c r="FQ241" s="20">
        <v>118.6412865113226</v>
      </c>
      <c r="FR241">
        <v>4</v>
      </c>
      <c r="FS241" t="s">
        <v>189</v>
      </c>
      <c r="FT241">
        <v>195</v>
      </c>
      <c r="FU241" t="s">
        <v>702</v>
      </c>
      <c r="FV241" t="s">
        <v>711</v>
      </c>
      <c r="FW241" s="45">
        <v>8000000</v>
      </c>
      <c r="FX241" s="45">
        <v>6125000</v>
      </c>
      <c r="FY241">
        <v>602</v>
      </c>
      <c r="FZ241">
        <v>226</v>
      </c>
      <c r="GA241">
        <v>233</v>
      </c>
      <c r="GB241">
        <v>459</v>
      </c>
      <c r="GC241">
        <v>181</v>
      </c>
      <c r="GD241">
        <v>578</v>
      </c>
      <c r="GE241">
        <v>1426</v>
      </c>
      <c r="GF241">
        <v>10356</v>
      </c>
      <c r="GG241">
        <v>47.2</v>
      </c>
      <c r="GH241">
        <v>18.3</v>
      </c>
      <c r="GI241">
        <v>65.5</v>
      </c>
      <c r="GJ241" s="42">
        <v>78.7</v>
      </c>
    </row>
    <row r="242" spans="1:192" x14ac:dyDescent="0.45">
      <c r="A242" s="40">
        <v>32081</v>
      </c>
      <c r="B242" t="s">
        <v>1752</v>
      </c>
      <c r="C242" t="s">
        <v>295</v>
      </c>
      <c r="D242" t="s">
        <v>107</v>
      </c>
      <c r="E242" t="s">
        <v>107</v>
      </c>
      <c r="F242">
        <v>72</v>
      </c>
      <c r="G242">
        <v>202</v>
      </c>
      <c r="H242">
        <v>2006</v>
      </c>
      <c r="I242">
        <v>1</v>
      </c>
      <c r="J242">
        <v>28</v>
      </c>
      <c r="K242" t="s">
        <v>92</v>
      </c>
      <c r="L242">
        <v>2007</v>
      </c>
      <c r="M242">
        <v>30</v>
      </c>
      <c r="N242">
        <v>11</v>
      </c>
      <c r="O242">
        <v>8473422</v>
      </c>
      <c r="P242" t="s">
        <v>2306</v>
      </c>
      <c r="Q242" t="s">
        <v>2307</v>
      </c>
      <c r="R242" t="s">
        <v>1755</v>
      </c>
      <c r="S242" t="s">
        <v>1586</v>
      </c>
      <c r="T242" t="s">
        <v>725</v>
      </c>
      <c r="U242" t="s">
        <v>159</v>
      </c>
      <c r="V242">
        <v>72</v>
      </c>
      <c r="W242">
        <v>15</v>
      </c>
      <c r="X242">
        <v>18</v>
      </c>
      <c r="Y242">
        <v>7</v>
      </c>
      <c r="Z242">
        <v>33</v>
      </c>
      <c r="AA242">
        <v>8</v>
      </c>
      <c r="AB242">
        <v>49</v>
      </c>
      <c r="AC242" s="26">
        <v>0.45833333333333331</v>
      </c>
      <c r="AD242" s="20">
        <v>-4.9655172413793096</v>
      </c>
      <c r="AE242" s="20">
        <v>12.988</v>
      </c>
      <c r="AF242">
        <v>1</v>
      </c>
      <c r="AG242">
        <v>2.8</v>
      </c>
      <c r="AH242">
        <v>50</v>
      </c>
      <c r="AI242">
        <v>1638</v>
      </c>
      <c r="AJ242">
        <v>79273</v>
      </c>
      <c r="AK242" s="20">
        <v>1321.2166666666999</v>
      </c>
      <c r="AL242">
        <v>1321.22</v>
      </c>
      <c r="AM242">
        <v>1321</v>
      </c>
      <c r="AN242" s="26">
        <v>18.350231481481483</v>
      </c>
      <c r="AO242">
        <v>30.21</v>
      </c>
      <c r="AP242" s="41">
        <v>0.56896551724137934</v>
      </c>
      <c r="AQ242">
        <v>207</v>
      </c>
      <c r="AR242">
        <v>208</v>
      </c>
      <c r="AS242">
        <v>208</v>
      </c>
      <c r="AT242">
        <v>170</v>
      </c>
      <c r="AU242">
        <v>171</v>
      </c>
      <c r="AV242">
        <v>137</v>
      </c>
      <c r="AW242">
        <v>132</v>
      </c>
      <c r="AX242">
        <v>69</v>
      </c>
      <c r="AY242">
        <v>10</v>
      </c>
      <c r="AZ242">
        <v>12</v>
      </c>
      <c r="BA242" s="42">
        <v>22</v>
      </c>
      <c r="BB242">
        <v>15.27</v>
      </c>
      <c r="BC242">
        <v>29.510899999999999</v>
      </c>
      <c r="BD242" s="20">
        <v>166.3</v>
      </c>
      <c r="BE242" s="20">
        <v>373.3</v>
      </c>
      <c r="BF242" s="20">
        <v>16.952513585928159</v>
      </c>
      <c r="BG242">
        <v>537</v>
      </c>
      <c r="BH242">
        <v>344</v>
      </c>
      <c r="BI242">
        <v>419</v>
      </c>
      <c r="BJ242" s="41">
        <v>0.56171548117154813</v>
      </c>
      <c r="BK242">
        <v>182</v>
      </c>
      <c r="BL242">
        <v>182</v>
      </c>
      <c r="BM242">
        <v>71</v>
      </c>
      <c r="BN242" s="42">
        <v>111</v>
      </c>
      <c r="BO242">
        <v>34</v>
      </c>
      <c r="BP242">
        <v>35</v>
      </c>
      <c r="BQ242">
        <v>34</v>
      </c>
      <c r="BR242">
        <v>60</v>
      </c>
      <c r="BS242" s="41">
        <v>6.5146579804560262E-2</v>
      </c>
      <c r="BT242">
        <v>340</v>
      </c>
      <c r="BU242">
        <v>401</v>
      </c>
      <c r="BV242" s="41">
        <v>0.45883940620782726</v>
      </c>
      <c r="BW242">
        <v>92</v>
      </c>
      <c r="BX242">
        <v>111</v>
      </c>
      <c r="BY242">
        <v>98</v>
      </c>
      <c r="BZ242">
        <v>120</v>
      </c>
      <c r="CA242">
        <v>150</v>
      </c>
      <c r="CB242">
        <v>170</v>
      </c>
      <c r="CC242">
        <v>81</v>
      </c>
      <c r="CD242">
        <v>98</v>
      </c>
      <c r="CE242">
        <v>132</v>
      </c>
      <c r="CF242">
        <v>150</v>
      </c>
      <c r="CG242">
        <v>212</v>
      </c>
      <c r="CH242">
        <v>249</v>
      </c>
      <c r="CI242">
        <v>0</v>
      </c>
      <c r="CJ242">
        <v>0</v>
      </c>
      <c r="CK242">
        <v>3</v>
      </c>
      <c r="CL242">
        <v>1</v>
      </c>
      <c r="CM242">
        <v>1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5</v>
      </c>
      <c r="CT242">
        <v>2</v>
      </c>
      <c r="CU242">
        <v>0</v>
      </c>
      <c r="CV242">
        <v>6</v>
      </c>
      <c r="CW242">
        <v>1</v>
      </c>
      <c r="CX242">
        <v>0</v>
      </c>
      <c r="CY242">
        <v>4</v>
      </c>
      <c r="CZ242">
        <v>29</v>
      </c>
      <c r="DA242">
        <v>30</v>
      </c>
      <c r="DB242">
        <v>3</v>
      </c>
      <c r="DC242">
        <v>2</v>
      </c>
      <c r="DD242">
        <v>27</v>
      </c>
      <c r="DE242">
        <v>6</v>
      </c>
      <c r="DF242">
        <v>1</v>
      </c>
      <c r="DG242">
        <v>68</v>
      </c>
      <c r="DH242">
        <v>22</v>
      </c>
      <c r="DI242">
        <v>13</v>
      </c>
      <c r="DJ242">
        <v>20</v>
      </c>
      <c r="DK242">
        <v>18</v>
      </c>
      <c r="DL242">
        <v>2</v>
      </c>
      <c r="DM242">
        <v>14</v>
      </c>
      <c r="DN242">
        <v>12</v>
      </c>
      <c r="DO242">
        <v>2</v>
      </c>
      <c r="DP242" s="42">
        <v>-9</v>
      </c>
      <c r="DQ242" s="20">
        <v>-6.8890000000000002</v>
      </c>
      <c r="DR242">
        <v>20</v>
      </c>
      <c r="DS242">
        <v>2</v>
      </c>
      <c r="DT242">
        <v>0</v>
      </c>
      <c r="DU242">
        <v>0</v>
      </c>
      <c r="DV242">
        <v>0</v>
      </c>
      <c r="DW242">
        <v>1343</v>
      </c>
      <c r="DX242">
        <v>1169</v>
      </c>
      <c r="DY242">
        <v>1024</v>
      </c>
      <c r="DZ242">
        <v>861</v>
      </c>
      <c r="EA242">
        <v>737</v>
      </c>
      <c r="EB242">
        <v>606</v>
      </c>
      <c r="EC242">
        <v>65.459999999999994</v>
      </c>
      <c r="ED242">
        <v>60.52</v>
      </c>
      <c r="EE242">
        <v>58</v>
      </c>
      <c r="EF242">
        <v>58</v>
      </c>
      <c r="EG242" s="41">
        <v>7.8697421981004073E-2</v>
      </c>
      <c r="EH242" s="43">
        <v>0.90429042904290424</v>
      </c>
      <c r="EI242" s="44">
        <v>0.98298785102390829</v>
      </c>
      <c r="EJ242">
        <v>1346</v>
      </c>
      <c r="EK242">
        <v>1168</v>
      </c>
      <c r="EL242">
        <v>1027</v>
      </c>
      <c r="EM242">
        <v>861</v>
      </c>
      <c r="EN242">
        <v>740</v>
      </c>
      <c r="EO242">
        <v>606</v>
      </c>
      <c r="EP242">
        <v>59</v>
      </c>
      <c r="EQ242">
        <v>57</v>
      </c>
      <c r="ER242">
        <v>651</v>
      </c>
      <c r="ES242">
        <v>581</v>
      </c>
      <c r="ET242">
        <v>226</v>
      </c>
      <c r="EU242">
        <v>220</v>
      </c>
      <c r="EV242">
        <v>28</v>
      </c>
      <c r="EW242">
        <v>21</v>
      </c>
      <c r="EX242">
        <v>65</v>
      </c>
      <c r="EY242">
        <v>80</v>
      </c>
      <c r="EZ242">
        <v>1.3</v>
      </c>
      <c r="FA242">
        <v>1.5</v>
      </c>
      <c r="FB242">
        <v>2.8</v>
      </c>
      <c r="FC242" s="20">
        <v>36.39</v>
      </c>
      <c r="FD242" s="26">
        <v>0.50541666666666663</v>
      </c>
      <c r="FE242">
        <v>2.8136999999999999</v>
      </c>
      <c r="FF242">
        <v>0.01</v>
      </c>
      <c r="FG242">
        <v>0.2</v>
      </c>
      <c r="FH242">
        <v>0.21</v>
      </c>
      <c r="FI242">
        <v>1</v>
      </c>
      <c r="FJ242">
        <v>0</v>
      </c>
      <c r="FK242">
        <v>0</v>
      </c>
      <c r="FL242" s="42">
        <v>294</v>
      </c>
      <c r="FM242" s="20">
        <v>10.8</v>
      </c>
      <c r="FN242" s="41">
        <v>7.7300150800000009E-2</v>
      </c>
      <c r="FO242" s="20">
        <v>28</v>
      </c>
      <c r="FP242" s="20">
        <v>31.622199999999999</v>
      </c>
      <c r="FQ242" s="20">
        <v>114.07638394816911</v>
      </c>
      <c r="FR242">
        <v>4</v>
      </c>
      <c r="FS242" t="s">
        <v>111</v>
      </c>
      <c r="FT242">
        <v>195</v>
      </c>
      <c r="FU242" t="s">
        <v>731</v>
      </c>
      <c r="FV242" t="s">
        <v>711</v>
      </c>
      <c r="FW242" s="45">
        <v>5500000</v>
      </c>
      <c r="FX242" s="45">
        <v>5500000</v>
      </c>
      <c r="FY242">
        <v>768</v>
      </c>
      <c r="FZ242">
        <v>169</v>
      </c>
      <c r="GA242">
        <v>231</v>
      </c>
      <c r="GB242">
        <v>400</v>
      </c>
      <c r="GC242">
        <v>-11</v>
      </c>
      <c r="GD242">
        <v>631</v>
      </c>
      <c r="GE242">
        <v>1407</v>
      </c>
      <c r="GF242">
        <v>12219</v>
      </c>
      <c r="GG242">
        <v>28.7</v>
      </c>
      <c r="GH242">
        <v>12.9</v>
      </c>
      <c r="GI242">
        <v>41.6</v>
      </c>
      <c r="GJ242" s="42">
        <v>28</v>
      </c>
    </row>
    <row r="243" spans="1:192" x14ac:dyDescent="0.45">
      <c r="A243" s="40">
        <v>34373</v>
      </c>
      <c r="B243" t="s">
        <v>125</v>
      </c>
      <c r="C243" t="s">
        <v>126</v>
      </c>
      <c r="D243" t="s">
        <v>91</v>
      </c>
      <c r="E243" t="s">
        <v>91</v>
      </c>
      <c r="F243">
        <v>71</v>
      </c>
      <c r="G243">
        <v>175</v>
      </c>
      <c r="K243" t="s">
        <v>202</v>
      </c>
      <c r="L243">
        <v>2016</v>
      </c>
      <c r="M243">
        <v>23</v>
      </c>
      <c r="N243">
        <v>2</v>
      </c>
      <c r="O243">
        <v>8477520</v>
      </c>
      <c r="P243" t="s">
        <v>2308</v>
      </c>
      <c r="Q243" t="s">
        <v>2309</v>
      </c>
      <c r="R243" t="s">
        <v>2310</v>
      </c>
      <c r="S243" t="s">
        <v>2311</v>
      </c>
      <c r="T243" t="s">
        <v>716</v>
      </c>
      <c r="U243" t="s">
        <v>230</v>
      </c>
      <c r="V243">
        <v>5</v>
      </c>
      <c r="W243">
        <v>1</v>
      </c>
      <c r="X243">
        <v>0</v>
      </c>
      <c r="Y243">
        <v>0</v>
      </c>
      <c r="Z243">
        <v>1</v>
      </c>
      <c r="AA243">
        <v>26</v>
      </c>
      <c r="AB243">
        <v>97</v>
      </c>
      <c r="AC243" s="26">
        <v>0.2</v>
      </c>
      <c r="AD243" s="20">
        <v>1</v>
      </c>
      <c r="AE243" s="20">
        <v>0.5</v>
      </c>
      <c r="AF243">
        <v>1</v>
      </c>
      <c r="AG243">
        <v>-0.2</v>
      </c>
      <c r="AH243">
        <v>2</v>
      </c>
      <c r="AI243">
        <v>40</v>
      </c>
      <c r="AJ243">
        <v>1647</v>
      </c>
      <c r="AK243" s="20">
        <v>27.45</v>
      </c>
      <c r="AL243">
        <v>27.45</v>
      </c>
      <c r="AM243">
        <v>27</v>
      </c>
      <c r="AN243" s="26">
        <v>5.49</v>
      </c>
      <c r="AO243">
        <v>9.7899999999999991</v>
      </c>
      <c r="AP243" s="41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</v>
      </c>
      <c r="BA243" s="42">
        <v>1</v>
      </c>
      <c r="BB243">
        <v>0.23</v>
      </c>
      <c r="BC243">
        <v>11</v>
      </c>
      <c r="BD243" s="20">
        <v>0</v>
      </c>
      <c r="BE243" s="20">
        <v>1</v>
      </c>
      <c r="BF243" s="20">
        <v>2.1857923497267762</v>
      </c>
      <c r="BG243">
        <v>6</v>
      </c>
      <c r="BH243">
        <v>11</v>
      </c>
      <c r="BI243">
        <v>6</v>
      </c>
      <c r="BJ243" s="41">
        <v>0.5</v>
      </c>
      <c r="BK243">
        <v>9</v>
      </c>
      <c r="BL243">
        <v>9</v>
      </c>
      <c r="BM243">
        <v>0</v>
      </c>
      <c r="BN243" s="42">
        <v>9</v>
      </c>
      <c r="BO243">
        <v>0</v>
      </c>
      <c r="BP243">
        <v>1</v>
      </c>
      <c r="BQ243">
        <v>0</v>
      </c>
      <c r="BR243">
        <v>1</v>
      </c>
      <c r="BS243" s="41">
        <v>4.3478260869565216E-2</v>
      </c>
      <c r="BT243">
        <v>10</v>
      </c>
      <c r="BU243">
        <v>11</v>
      </c>
      <c r="BV243" s="41">
        <v>0.47619047619047616</v>
      </c>
      <c r="BW243">
        <v>3</v>
      </c>
      <c r="BX243">
        <v>3</v>
      </c>
      <c r="BY243">
        <v>5</v>
      </c>
      <c r="BZ243">
        <v>6</v>
      </c>
      <c r="CA243">
        <v>2</v>
      </c>
      <c r="CB243">
        <v>2</v>
      </c>
      <c r="CC243">
        <v>1</v>
      </c>
      <c r="CD243">
        <v>0</v>
      </c>
      <c r="CE243">
        <v>5</v>
      </c>
      <c r="CF243">
        <v>8</v>
      </c>
      <c r="CG243">
        <v>6</v>
      </c>
      <c r="CH243">
        <v>5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0</v>
      </c>
      <c r="DM243">
        <v>1</v>
      </c>
      <c r="DN243">
        <v>1</v>
      </c>
      <c r="DO243">
        <v>0</v>
      </c>
      <c r="DP243" s="42">
        <v>0</v>
      </c>
      <c r="DQ243" s="20">
        <v>-2.9000000000000001E-2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14</v>
      </c>
      <c r="DX243">
        <v>30</v>
      </c>
      <c r="DY243">
        <v>8</v>
      </c>
      <c r="DZ243">
        <v>22</v>
      </c>
      <c r="EA243">
        <v>5</v>
      </c>
      <c r="EB243">
        <v>18</v>
      </c>
      <c r="EC243">
        <v>0.62</v>
      </c>
      <c r="ED243">
        <v>0.43</v>
      </c>
      <c r="EE243">
        <v>1</v>
      </c>
      <c r="EF243">
        <v>0</v>
      </c>
      <c r="EG243" s="41">
        <v>0.2</v>
      </c>
      <c r="EH243" s="43">
        <v>1</v>
      </c>
      <c r="EI243" s="44">
        <v>1.2</v>
      </c>
      <c r="EJ243">
        <v>13</v>
      </c>
      <c r="EK243">
        <v>30</v>
      </c>
      <c r="EL243">
        <v>7</v>
      </c>
      <c r="EM243">
        <v>22</v>
      </c>
      <c r="EN243">
        <v>4</v>
      </c>
      <c r="EO243">
        <v>18</v>
      </c>
      <c r="EP243">
        <v>1</v>
      </c>
      <c r="EQ243">
        <v>0</v>
      </c>
      <c r="ER243">
        <v>4</v>
      </c>
      <c r="ES243">
        <v>5</v>
      </c>
      <c r="ET243">
        <v>2</v>
      </c>
      <c r="EU243">
        <v>0</v>
      </c>
      <c r="EV243">
        <v>1</v>
      </c>
      <c r="EW243">
        <v>0</v>
      </c>
      <c r="EX243">
        <v>1</v>
      </c>
      <c r="EY243">
        <v>3</v>
      </c>
      <c r="EZ243">
        <v>0.1</v>
      </c>
      <c r="FA243">
        <v>0.1</v>
      </c>
      <c r="FB243">
        <v>0.2</v>
      </c>
      <c r="FC243" s="20">
        <v>0.22</v>
      </c>
      <c r="FD243" s="26">
        <v>4.3999999999999997E-2</v>
      </c>
      <c r="FE243">
        <v>0.45300000000000001</v>
      </c>
      <c r="FF243">
        <v>0</v>
      </c>
      <c r="FG243">
        <v>0</v>
      </c>
      <c r="FH243">
        <v>0</v>
      </c>
      <c r="FL243" s="42">
        <v>12</v>
      </c>
      <c r="FM243" s="20">
        <v>9</v>
      </c>
      <c r="FN243" s="41">
        <v>6.0966542800000002E-2</v>
      </c>
      <c r="FO243" s="20">
        <v>0.8</v>
      </c>
      <c r="FP243" s="20">
        <v>0.99419999999999997</v>
      </c>
      <c r="FQ243" s="20">
        <v>96.174863387978149</v>
      </c>
      <c r="FV243" t="s">
        <v>751</v>
      </c>
      <c r="FW243" s="45">
        <v>650000</v>
      </c>
      <c r="FX243" s="45">
        <v>650000</v>
      </c>
      <c r="FY243">
        <v>6</v>
      </c>
      <c r="FZ243">
        <v>1</v>
      </c>
      <c r="GA243">
        <v>0</v>
      </c>
      <c r="GB243">
        <v>1</v>
      </c>
      <c r="GC243">
        <v>1</v>
      </c>
      <c r="GD243">
        <v>4</v>
      </c>
      <c r="GE243">
        <v>2</v>
      </c>
      <c r="GF243">
        <v>39</v>
      </c>
      <c r="GG243">
        <v>0.1</v>
      </c>
      <c r="GH243">
        <v>0.1</v>
      </c>
      <c r="GI243">
        <v>0.2</v>
      </c>
      <c r="GJ243" s="42">
        <v>0.8</v>
      </c>
    </row>
    <row r="244" spans="1:192" x14ac:dyDescent="0.45">
      <c r="A244" s="40">
        <v>34383</v>
      </c>
      <c r="B244" t="s">
        <v>2312</v>
      </c>
      <c r="C244" t="s">
        <v>2313</v>
      </c>
      <c r="D244" t="s">
        <v>91</v>
      </c>
      <c r="E244" t="s">
        <v>91</v>
      </c>
      <c r="F244">
        <v>77</v>
      </c>
      <c r="G244">
        <v>235</v>
      </c>
      <c r="K244" t="s">
        <v>92</v>
      </c>
      <c r="L244">
        <v>2015</v>
      </c>
      <c r="M244">
        <v>23</v>
      </c>
      <c r="N244">
        <v>2</v>
      </c>
      <c r="O244">
        <v>8477527</v>
      </c>
      <c r="P244" t="s">
        <v>2314</v>
      </c>
      <c r="Q244" t="s">
        <v>2315</v>
      </c>
      <c r="R244" t="s">
        <v>2316</v>
      </c>
      <c r="S244" t="s">
        <v>2317</v>
      </c>
      <c r="T244" t="s">
        <v>725</v>
      </c>
      <c r="U244" t="s">
        <v>142</v>
      </c>
      <c r="V244">
        <v>24</v>
      </c>
      <c r="W244">
        <v>3</v>
      </c>
      <c r="X244">
        <v>3</v>
      </c>
      <c r="Y244">
        <v>1</v>
      </c>
      <c r="Z244">
        <v>6</v>
      </c>
      <c r="AA244">
        <v>21</v>
      </c>
      <c r="AB244">
        <v>79</v>
      </c>
      <c r="AC244" s="26">
        <v>0.25</v>
      </c>
      <c r="AD244" s="20">
        <v>6</v>
      </c>
      <c r="AE244" s="20">
        <v>2.3679999999999999</v>
      </c>
      <c r="AF244">
        <v>0</v>
      </c>
      <c r="AG244">
        <v>-1.8</v>
      </c>
      <c r="AH244">
        <v>62</v>
      </c>
      <c r="AI244">
        <v>310</v>
      </c>
      <c r="AJ244">
        <v>13442</v>
      </c>
      <c r="AK244" s="20">
        <v>224.03333333333001</v>
      </c>
      <c r="AL244">
        <v>224.03</v>
      </c>
      <c r="AM244">
        <v>224</v>
      </c>
      <c r="AN244" s="26">
        <v>9.3347222222222221</v>
      </c>
      <c r="AO244">
        <v>15.99</v>
      </c>
      <c r="AP244" s="41">
        <v>0.66666666666666663</v>
      </c>
      <c r="AQ244">
        <v>31</v>
      </c>
      <c r="AR244">
        <v>31</v>
      </c>
      <c r="AS244">
        <v>31</v>
      </c>
      <c r="AT244">
        <v>25</v>
      </c>
      <c r="AU244">
        <v>25</v>
      </c>
      <c r="AV244">
        <v>19</v>
      </c>
      <c r="AW244">
        <v>26</v>
      </c>
      <c r="AX244">
        <v>16</v>
      </c>
      <c r="AY244">
        <v>1</v>
      </c>
      <c r="AZ244">
        <v>2</v>
      </c>
      <c r="BA244" s="42">
        <v>3</v>
      </c>
      <c r="BB244">
        <v>2.04</v>
      </c>
      <c r="BC244">
        <v>19.8947</v>
      </c>
      <c r="BD244" s="20">
        <v>16.3</v>
      </c>
      <c r="BE244" s="20">
        <v>47.3</v>
      </c>
      <c r="BF244" s="20">
        <v>12.667946257197695</v>
      </c>
      <c r="BG244">
        <v>41</v>
      </c>
      <c r="BH244">
        <v>107</v>
      </c>
      <c r="BI244">
        <v>83</v>
      </c>
      <c r="BJ244" s="41">
        <v>0.33064516129032256</v>
      </c>
      <c r="BK244">
        <v>46</v>
      </c>
      <c r="BL244">
        <v>46</v>
      </c>
      <c r="BM244">
        <v>22</v>
      </c>
      <c r="BN244" s="42">
        <v>24</v>
      </c>
      <c r="BO244">
        <v>6</v>
      </c>
      <c r="BP244">
        <v>2</v>
      </c>
      <c r="BQ244">
        <v>7</v>
      </c>
      <c r="BR244">
        <v>11</v>
      </c>
      <c r="BS244" s="41">
        <v>6.1797752808988762E-2</v>
      </c>
      <c r="BT244">
        <v>1</v>
      </c>
      <c r="BU244">
        <v>4</v>
      </c>
      <c r="BV244" s="41">
        <v>0.2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3</v>
      </c>
      <c r="CC244">
        <v>0</v>
      </c>
      <c r="CD244">
        <v>3</v>
      </c>
      <c r="CE244">
        <v>1</v>
      </c>
      <c r="CF244">
        <v>1</v>
      </c>
      <c r="CG244">
        <v>1</v>
      </c>
      <c r="CH244">
        <v>3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2</v>
      </c>
      <c r="CW244">
        <v>0</v>
      </c>
      <c r="CX244">
        <v>0</v>
      </c>
      <c r="CY244">
        <v>1</v>
      </c>
      <c r="CZ244">
        <v>5</v>
      </c>
      <c r="DA244">
        <v>2</v>
      </c>
      <c r="DB244">
        <v>1</v>
      </c>
      <c r="DC244">
        <v>1</v>
      </c>
      <c r="DD244">
        <v>1</v>
      </c>
      <c r="DE244">
        <v>3</v>
      </c>
      <c r="DF244">
        <v>0</v>
      </c>
      <c r="DG244">
        <v>11</v>
      </c>
      <c r="DH244">
        <v>13</v>
      </c>
      <c r="DI244">
        <v>4</v>
      </c>
      <c r="DJ244">
        <v>13</v>
      </c>
      <c r="DK244">
        <v>9</v>
      </c>
      <c r="DL244">
        <v>4</v>
      </c>
      <c r="DM244">
        <v>8</v>
      </c>
      <c r="DN244">
        <v>4</v>
      </c>
      <c r="DO244">
        <v>4</v>
      </c>
      <c r="DP244" s="42">
        <v>-9</v>
      </c>
      <c r="DQ244" s="20">
        <v>-5.2350000000000003</v>
      </c>
      <c r="DR244">
        <v>6</v>
      </c>
      <c r="DS244">
        <v>4</v>
      </c>
      <c r="DT244">
        <v>0</v>
      </c>
      <c r="DU244">
        <v>2</v>
      </c>
      <c r="DV244">
        <v>1</v>
      </c>
      <c r="DW244">
        <v>151</v>
      </c>
      <c r="DX244">
        <v>222</v>
      </c>
      <c r="DY244">
        <v>107</v>
      </c>
      <c r="DZ244">
        <v>167</v>
      </c>
      <c r="EA244">
        <v>85</v>
      </c>
      <c r="EB244">
        <v>110</v>
      </c>
      <c r="EC244">
        <v>5.56</v>
      </c>
      <c r="ED244">
        <v>8.5399999999999991</v>
      </c>
      <c r="EE244">
        <v>9</v>
      </c>
      <c r="EF244">
        <v>9</v>
      </c>
      <c r="EG244" s="41">
        <v>0.10588235294117647</v>
      </c>
      <c r="EH244" s="43">
        <v>0.91818181818181821</v>
      </c>
      <c r="EI244" s="44">
        <v>1.0240641711229947</v>
      </c>
      <c r="EJ244">
        <v>153</v>
      </c>
      <c r="EK244">
        <v>221</v>
      </c>
      <c r="EL244">
        <v>109</v>
      </c>
      <c r="EM244">
        <v>166</v>
      </c>
      <c r="EN244">
        <v>87</v>
      </c>
      <c r="EO244">
        <v>110</v>
      </c>
      <c r="EP244">
        <v>9</v>
      </c>
      <c r="EQ244">
        <v>9</v>
      </c>
      <c r="ER244">
        <v>73</v>
      </c>
      <c r="ES244">
        <v>109</v>
      </c>
      <c r="ET244">
        <v>34</v>
      </c>
      <c r="EU244">
        <v>39</v>
      </c>
      <c r="EV244">
        <v>3</v>
      </c>
      <c r="EW244">
        <v>5</v>
      </c>
      <c r="EX244">
        <v>22</v>
      </c>
      <c r="EY244">
        <v>16</v>
      </c>
      <c r="EZ244">
        <v>0.30000000000000004</v>
      </c>
      <c r="FA244">
        <v>0.2</v>
      </c>
      <c r="FB244">
        <v>0.5</v>
      </c>
      <c r="FC244" s="20">
        <v>1.54</v>
      </c>
      <c r="FD244" s="26">
        <v>6.4166666666666664E-2</v>
      </c>
      <c r="FE244">
        <v>8.2900000000000001E-2</v>
      </c>
      <c r="FF244">
        <v>-0.11</v>
      </c>
      <c r="FG244">
        <v>-7.0000000000000007E-2</v>
      </c>
      <c r="FH244">
        <v>-0.18</v>
      </c>
      <c r="FL244" s="42">
        <v>123</v>
      </c>
      <c r="FM244" s="20">
        <v>8.8333333333333339</v>
      </c>
      <c r="FN244" s="41">
        <v>3.9728682200000004E-2</v>
      </c>
      <c r="FO244" s="20">
        <v>-0.20000000000000018</v>
      </c>
      <c r="FP244" s="20">
        <v>4.9529999999999994</v>
      </c>
      <c r="FQ244" s="20">
        <v>99.897335178324326</v>
      </c>
      <c r="FV244" t="s">
        <v>751</v>
      </c>
      <c r="FW244" s="45">
        <v>710000</v>
      </c>
      <c r="FX244" s="45">
        <v>666667</v>
      </c>
      <c r="FY244">
        <v>25</v>
      </c>
      <c r="FZ244">
        <v>3</v>
      </c>
      <c r="GA244">
        <v>3</v>
      </c>
      <c r="GB244">
        <v>6</v>
      </c>
      <c r="GC244">
        <v>0</v>
      </c>
      <c r="GD244">
        <v>66</v>
      </c>
      <c r="GE244">
        <v>19</v>
      </c>
      <c r="GF244">
        <v>240</v>
      </c>
      <c r="GG244">
        <v>0.2</v>
      </c>
      <c r="GH244">
        <v>0.2</v>
      </c>
      <c r="GI244">
        <v>0.5</v>
      </c>
      <c r="GJ244" s="42">
        <v>-0.20000000000000018</v>
      </c>
    </row>
    <row r="245" spans="1:192" x14ac:dyDescent="0.45">
      <c r="A245" s="40">
        <v>31766</v>
      </c>
      <c r="B245" t="s">
        <v>2318</v>
      </c>
      <c r="C245" t="s">
        <v>213</v>
      </c>
      <c r="D245" t="s">
        <v>91</v>
      </c>
      <c r="E245" t="s">
        <v>91</v>
      </c>
      <c r="F245">
        <v>72</v>
      </c>
      <c r="G245">
        <v>192</v>
      </c>
      <c r="H245">
        <v>2006</v>
      </c>
      <c r="I245">
        <v>7</v>
      </c>
      <c r="J245">
        <v>189</v>
      </c>
      <c r="K245" t="s">
        <v>202</v>
      </c>
      <c r="L245">
        <v>2008</v>
      </c>
      <c r="M245">
        <v>31</v>
      </c>
      <c r="N245">
        <v>10</v>
      </c>
      <c r="O245">
        <v>8473432</v>
      </c>
      <c r="P245" t="s">
        <v>2319</v>
      </c>
      <c r="Q245" t="s">
        <v>2320</v>
      </c>
      <c r="R245" t="s">
        <v>2321</v>
      </c>
      <c r="S245" t="s">
        <v>797</v>
      </c>
      <c r="T245" t="s">
        <v>710</v>
      </c>
      <c r="U245" t="s">
        <v>117</v>
      </c>
      <c r="V245">
        <v>20</v>
      </c>
      <c r="W245">
        <v>7</v>
      </c>
      <c r="X245">
        <v>2</v>
      </c>
      <c r="Y245">
        <v>2</v>
      </c>
      <c r="Z245">
        <v>9</v>
      </c>
      <c r="AA245">
        <v>20</v>
      </c>
      <c r="AB245">
        <v>46</v>
      </c>
      <c r="AC245" s="26">
        <v>0.45</v>
      </c>
      <c r="AD245" s="20">
        <v>4.2323232323232327</v>
      </c>
      <c r="AE245" s="20">
        <v>4.101</v>
      </c>
      <c r="AF245">
        <v>-1</v>
      </c>
      <c r="AG245">
        <v>-3.9</v>
      </c>
      <c r="AH245">
        <v>74</v>
      </c>
      <c r="AI245">
        <v>435</v>
      </c>
      <c r="AJ245">
        <v>18338</v>
      </c>
      <c r="AK245" s="20">
        <v>305.63333333332997</v>
      </c>
      <c r="AL245">
        <v>290.82</v>
      </c>
      <c r="AM245">
        <v>306</v>
      </c>
      <c r="AN245" s="26">
        <v>15.281666666666666</v>
      </c>
      <c r="AO245">
        <v>25.58</v>
      </c>
      <c r="AP245" s="41">
        <v>0.9</v>
      </c>
      <c r="AQ245">
        <v>38</v>
      </c>
      <c r="AR245">
        <v>39</v>
      </c>
      <c r="AS245">
        <v>39</v>
      </c>
      <c r="AT245">
        <v>37</v>
      </c>
      <c r="AU245">
        <v>37</v>
      </c>
      <c r="AV245">
        <v>26</v>
      </c>
      <c r="AW245">
        <v>24</v>
      </c>
      <c r="AX245">
        <v>12</v>
      </c>
      <c r="AY245">
        <v>2</v>
      </c>
      <c r="AZ245">
        <v>2</v>
      </c>
      <c r="BA245" s="42">
        <v>4</v>
      </c>
      <c r="BB245">
        <v>3.25</v>
      </c>
      <c r="BC245">
        <v>28.807700000000001</v>
      </c>
      <c r="BD245" s="20">
        <v>45.4</v>
      </c>
      <c r="BE245" s="20">
        <v>83.4</v>
      </c>
      <c r="BF245" s="20">
        <v>17.206519496595835</v>
      </c>
      <c r="BG245">
        <v>49</v>
      </c>
      <c r="BH245">
        <v>117</v>
      </c>
      <c r="BI245">
        <v>165</v>
      </c>
      <c r="BJ245" s="41">
        <v>0.22897196261682243</v>
      </c>
      <c r="BK245">
        <v>39</v>
      </c>
      <c r="BL245">
        <v>37</v>
      </c>
      <c r="BM245">
        <v>18</v>
      </c>
      <c r="BN245" s="42">
        <v>19</v>
      </c>
      <c r="BO245">
        <v>11</v>
      </c>
      <c r="BP245">
        <v>2</v>
      </c>
      <c r="BQ245">
        <v>4</v>
      </c>
      <c r="BR245">
        <v>14</v>
      </c>
      <c r="BS245" s="41">
        <v>6.1674008810572688E-2</v>
      </c>
      <c r="BT245">
        <v>0</v>
      </c>
      <c r="BU245">
        <v>3</v>
      </c>
      <c r="BV245" s="41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2</v>
      </c>
      <c r="CI245">
        <v>0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4</v>
      </c>
      <c r="CW245">
        <v>0</v>
      </c>
      <c r="CX245">
        <v>1</v>
      </c>
      <c r="CY245">
        <v>1</v>
      </c>
      <c r="CZ245">
        <v>9</v>
      </c>
      <c r="DA245">
        <v>2</v>
      </c>
      <c r="DB245">
        <v>2</v>
      </c>
      <c r="DC245">
        <v>1</v>
      </c>
      <c r="DD245">
        <v>3</v>
      </c>
      <c r="DE245">
        <v>0</v>
      </c>
      <c r="DF245">
        <v>0</v>
      </c>
      <c r="DG245">
        <v>18</v>
      </c>
      <c r="DH245">
        <v>18</v>
      </c>
      <c r="DI245">
        <v>9</v>
      </c>
      <c r="DJ245">
        <v>17</v>
      </c>
      <c r="DK245">
        <v>15</v>
      </c>
      <c r="DL245">
        <v>2</v>
      </c>
      <c r="DM245">
        <v>11</v>
      </c>
      <c r="DN245">
        <v>9</v>
      </c>
      <c r="DO245">
        <v>2</v>
      </c>
      <c r="DP245" s="42">
        <v>-9</v>
      </c>
      <c r="DQ245" s="20">
        <v>-4.5220000000000002</v>
      </c>
      <c r="DR245">
        <v>11</v>
      </c>
      <c r="DS245">
        <v>4</v>
      </c>
      <c r="DT245">
        <v>0</v>
      </c>
      <c r="DU245">
        <v>3</v>
      </c>
      <c r="DV245">
        <v>0</v>
      </c>
      <c r="DW245">
        <v>181</v>
      </c>
      <c r="DX245">
        <v>286</v>
      </c>
      <c r="DY245">
        <v>146</v>
      </c>
      <c r="DZ245">
        <v>213</v>
      </c>
      <c r="EA245">
        <v>107</v>
      </c>
      <c r="EB245">
        <v>150</v>
      </c>
      <c r="EC245">
        <v>8.64</v>
      </c>
      <c r="ED245">
        <v>15.16</v>
      </c>
      <c r="EE245">
        <v>10</v>
      </c>
      <c r="EF245">
        <v>16</v>
      </c>
      <c r="EG245" s="41">
        <v>9.3457943925233641E-2</v>
      </c>
      <c r="EH245" s="43">
        <v>0.89333333333333331</v>
      </c>
      <c r="EI245" s="44">
        <v>0.98679127725856697</v>
      </c>
      <c r="EJ245">
        <v>189</v>
      </c>
      <c r="EK245">
        <v>309</v>
      </c>
      <c r="EL245">
        <v>151</v>
      </c>
      <c r="EM245">
        <v>232</v>
      </c>
      <c r="EN245">
        <v>112</v>
      </c>
      <c r="EO245">
        <v>166</v>
      </c>
      <c r="EP245">
        <v>10</v>
      </c>
      <c r="EQ245">
        <v>19</v>
      </c>
      <c r="ER245">
        <v>82</v>
      </c>
      <c r="ES245">
        <v>169</v>
      </c>
      <c r="ET245">
        <v>33</v>
      </c>
      <c r="EU245">
        <v>67</v>
      </c>
      <c r="EV245">
        <v>7</v>
      </c>
      <c r="EW245">
        <v>12</v>
      </c>
      <c r="EX245">
        <v>31</v>
      </c>
      <c r="EY245">
        <v>26</v>
      </c>
      <c r="EZ245">
        <v>0.8</v>
      </c>
      <c r="FA245">
        <v>0.30000000000000004</v>
      </c>
      <c r="FB245">
        <v>1.1000000000000001</v>
      </c>
      <c r="FC245" s="20">
        <v>6.37</v>
      </c>
      <c r="FD245" s="26">
        <v>0.31850000000000001</v>
      </c>
      <c r="FE245">
        <v>1.3226</v>
      </c>
      <c r="FF245">
        <v>0.69</v>
      </c>
      <c r="FG245">
        <v>-0.09</v>
      </c>
      <c r="FH245">
        <v>0.60000000000000009</v>
      </c>
      <c r="FL245" s="42">
        <v>131</v>
      </c>
      <c r="FM245" s="20">
        <v>3.9090909090909092</v>
      </c>
      <c r="FN245" s="41">
        <v>0.13601895729999999</v>
      </c>
      <c r="FO245" s="20">
        <v>1.5999999999999996</v>
      </c>
      <c r="FP245" s="20">
        <v>8.0955999999999992</v>
      </c>
      <c r="FQ245" s="20">
        <v>96.34825665360016</v>
      </c>
      <c r="FR245">
        <v>62</v>
      </c>
      <c r="FS245" t="s">
        <v>369</v>
      </c>
      <c r="FT245">
        <v>2004</v>
      </c>
      <c r="FV245" t="s">
        <v>711</v>
      </c>
      <c r="FW245" s="45">
        <v>2500000</v>
      </c>
      <c r="FX245" s="45">
        <v>2650000</v>
      </c>
      <c r="FY245">
        <v>515</v>
      </c>
      <c r="FZ245">
        <v>51</v>
      </c>
      <c r="GA245">
        <v>76</v>
      </c>
      <c r="GB245">
        <v>127</v>
      </c>
      <c r="GC245">
        <v>-49</v>
      </c>
      <c r="GD245">
        <v>1314</v>
      </c>
      <c r="GE245">
        <v>700</v>
      </c>
      <c r="GF245">
        <v>6389</v>
      </c>
      <c r="GG245">
        <v>1.5</v>
      </c>
      <c r="GH245">
        <v>5.3</v>
      </c>
      <c r="GI245">
        <v>6.8</v>
      </c>
      <c r="GJ245" s="42">
        <v>1.5999999999999996</v>
      </c>
    </row>
    <row r="246" spans="1:192" x14ac:dyDescent="0.45">
      <c r="A246" s="40">
        <v>34694</v>
      </c>
      <c r="B246" t="s">
        <v>2322</v>
      </c>
      <c r="C246" t="s">
        <v>213</v>
      </c>
      <c r="D246" t="s">
        <v>91</v>
      </c>
      <c r="E246" t="s">
        <v>91</v>
      </c>
      <c r="F246">
        <v>73</v>
      </c>
      <c r="G246">
        <v>200</v>
      </c>
      <c r="K246" t="s">
        <v>92</v>
      </c>
      <c r="L246">
        <v>2017</v>
      </c>
      <c r="M246">
        <v>23</v>
      </c>
      <c r="N246">
        <v>1</v>
      </c>
      <c r="O246">
        <v>8477529</v>
      </c>
      <c r="P246" t="s">
        <v>2323</v>
      </c>
      <c r="Q246" t="s">
        <v>2324</v>
      </c>
      <c r="R246" t="s">
        <v>2325</v>
      </c>
      <c r="S246" t="s">
        <v>2326</v>
      </c>
      <c r="T246" t="s">
        <v>716</v>
      </c>
      <c r="U246" t="s">
        <v>263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33</v>
      </c>
      <c r="AB246">
        <v>85</v>
      </c>
      <c r="AC246" s="26">
        <v>0</v>
      </c>
      <c r="AD246" s="20">
        <v>0</v>
      </c>
      <c r="AE246" s="20">
        <v>0</v>
      </c>
      <c r="AF246">
        <v>0</v>
      </c>
      <c r="AG246">
        <v>0.2</v>
      </c>
      <c r="AH246">
        <v>2</v>
      </c>
      <c r="AI246">
        <v>48</v>
      </c>
      <c r="AJ246">
        <v>2062</v>
      </c>
      <c r="AK246" s="20">
        <v>34.366666666667001</v>
      </c>
      <c r="AL246">
        <v>34.369999999999997</v>
      </c>
      <c r="AM246">
        <v>34</v>
      </c>
      <c r="AN246" s="26">
        <v>11.455555555555556</v>
      </c>
      <c r="AO246">
        <v>19.239999999999998</v>
      </c>
      <c r="AP246" s="41">
        <v>0</v>
      </c>
      <c r="AQ246">
        <v>4</v>
      </c>
      <c r="AR246">
        <v>4</v>
      </c>
      <c r="AS246">
        <v>4</v>
      </c>
      <c r="AT246">
        <v>3</v>
      </c>
      <c r="AU246">
        <v>3</v>
      </c>
      <c r="AV246">
        <v>2</v>
      </c>
      <c r="AW246">
        <v>3</v>
      </c>
      <c r="AX246">
        <v>2</v>
      </c>
      <c r="AY246">
        <v>0</v>
      </c>
      <c r="AZ246">
        <v>0</v>
      </c>
      <c r="BA246" s="42">
        <v>0</v>
      </c>
      <c r="BB246">
        <v>0.17</v>
      </c>
      <c r="BC246">
        <v>28.5</v>
      </c>
      <c r="BD246" s="20">
        <v>0</v>
      </c>
      <c r="BE246" s="20">
        <v>4</v>
      </c>
      <c r="BF246" s="20">
        <v>6.9828338667442535</v>
      </c>
      <c r="BG246">
        <v>11</v>
      </c>
      <c r="BH246">
        <v>7</v>
      </c>
      <c r="BI246">
        <v>9</v>
      </c>
      <c r="BJ246" s="41">
        <v>0.55000000000000004</v>
      </c>
      <c r="BK246">
        <v>3</v>
      </c>
      <c r="BL246">
        <v>3</v>
      </c>
      <c r="BM246">
        <v>2</v>
      </c>
      <c r="BN246" s="42">
        <v>1</v>
      </c>
      <c r="BO246">
        <v>1</v>
      </c>
      <c r="BP246">
        <v>0</v>
      </c>
      <c r="BQ246">
        <v>1</v>
      </c>
      <c r="BR246">
        <v>2</v>
      </c>
      <c r="BS246" s="41">
        <v>9.0909090909090912E-2</v>
      </c>
      <c r="BT246">
        <v>10</v>
      </c>
      <c r="BU246">
        <v>14</v>
      </c>
      <c r="BV246" s="41">
        <v>0.41666666666666669</v>
      </c>
      <c r="BW246">
        <v>4</v>
      </c>
      <c r="BX246">
        <v>5</v>
      </c>
      <c r="BY246">
        <v>4</v>
      </c>
      <c r="BZ246">
        <v>3</v>
      </c>
      <c r="CA246">
        <v>2</v>
      </c>
      <c r="CB246">
        <v>6</v>
      </c>
      <c r="CC246">
        <v>0</v>
      </c>
      <c r="CD246">
        <v>0</v>
      </c>
      <c r="CE246">
        <v>4</v>
      </c>
      <c r="CF246">
        <v>8</v>
      </c>
      <c r="CG246">
        <v>8</v>
      </c>
      <c r="CH246">
        <v>10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0</v>
      </c>
      <c r="DP246" s="42">
        <v>-1</v>
      </c>
      <c r="DQ246" s="20">
        <v>-1.052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27</v>
      </c>
      <c r="DX246">
        <v>31</v>
      </c>
      <c r="DY246">
        <v>22</v>
      </c>
      <c r="DZ246">
        <v>20</v>
      </c>
      <c r="EA246">
        <v>15</v>
      </c>
      <c r="EB246">
        <v>15</v>
      </c>
      <c r="EC246">
        <v>0.86</v>
      </c>
      <c r="ED246">
        <v>1</v>
      </c>
      <c r="EE246">
        <v>0</v>
      </c>
      <c r="EF246">
        <v>0</v>
      </c>
      <c r="EG246" s="41">
        <v>0</v>
      </c>
      <c r="EH246" s="43">
        <v>1</v>
      </c>
      <c r="EI246" s="44">
        <v>1</v>
      </c>
      <c r="EJ246">
        <v>27</v>
      </c>
      <c r="EK246">
        <v>31</v>
      </c>
      <c r="EL246">
        <v>22</v>
      </c>
      <c r="EM246">
        <v>20</v>
      </c>
      <c r="EN246">
        <v>15</v>
      </c>
      <c r="EO246">
        <v>15</v>
      </c>
      <c r="EP246">
        <v>0</v>
      </c>
      <c r="EQ246">
        <v>0</v>
      </c>
      <c r="ER246">
        <v>14</v>
      </c>
      <c r="ES246">
        <v>14</v>
      </c>
      <c r="ET246">
        <v>5</v>
      </c>
      <c r="EU246">
        <v>5</v>
      </c>
      <c r="EV246">
        <v>0</v>
      </c>
      <c r="EW246">
        <v>0</v>
      </c>
      <c r="EX246">
        <v>2</v>
      </c>
      <c r="EY246">
        <v>1</v>
      </c>
      <c r="EZ246">
        <v>-0.1</v>
      </c>
      <c r="FA246">
        <v>0</v>
      </c>
      <c r="FB246">
        <v>-0.1</v>
      </c>
      <c r="FC246" s="20">
        <v>0.01</v>
      </c>
      <c r="FD246" s="26">
        <v>3.3333333333333335E-3</v>
      </c>
      <c r="FE246">
        <v>1.7000000000000001E-3</v>
      </c>
      <c r="FF246">
        <v>0</v>
      </c>
      <c r="FG246">
        <v>0</v>
      </c>
      <c r="FH246">
        <v>0</v>
      </c>
      <c r="FL246" s="42">
        <v>7</v>
      </c>
      <c r="FM246" s="20">
        <v>4</v>
      </c>
      <c r="FN246" s="41">
        <v>0</v>
      </c>
      <c r="FO246" s="20">
        <v>-0.2</v>
      </c>
      <c r="FP246" s="20">
        <v>-0.2104</v>
      </c>
      <c r="FQ246" s="20">
        <v>101.25109106779169</v>
      </c>
      <c r="FV246" t="s">
        <v>751</v>
      </c>
      <c r="FW246" s="45">
        <v>680000</v>
      </c>
      <c r="FX246" s="45">
        <v>655000</v>
      </c>
      <c r="FY246">
        <v>3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2</v>
      </c>
      <c r="GF246">
        <v>34</v>
      </c>
      <c r="GG246">
        <v>-0.1</v>
      </c>
      <c r="GH246">
        <v>0</v>
      </c>
      <c r="GI246">
        <v>-0.1</v>
      </c>
      <c r="GJ246" s="42">
        <v>-0.2</v>
      </c>
    </row>
    <row r="247" spans="1:192" x14ac:dyDescent="0.45">
      <c r="A247" s="40">
        <v>33556</v>
      </c>
      <c r="B247" t="s">
        <v>885</v>
      </c>
      <c r="C247" t="s">
        <v>475</v>
      </c>
      <c r="D247" t="s">
        <v>91</v>
      </c>
      <c r="E247" t="s">
        <v>91</v>
      </c>
      <c r="F247">
        <v>73</v>
      </c>
      <c r="G247">
        <v>205</v>
      </c>
      <c r="H247">
        <v>2010</v>
      </c>
      <c r="I247">
        <v>1</v>
      </c>
      <c r="J247">
        <v>1</v>
      </c>
      <c r="K247" t="s">
        <v>92</v>
      </c>
      <c r="L247">
        <v>2010</v>
      </c>
      <c r="M247">
        <v>26</v>
      </c>
      <c r="N247">
        <v>8</v>
      </c>
      <c r="O247">
        <v>8475791</v>
      </c>
      <c r="P247" t="s">
        <v>2327</v>
      </c>
      <c r="Q247" t="s">
        <v>2328</v>
      </c>
      <c r="R247" t="s">
        <v>2329</v>
      </c>
      <c r="S247" t="s">
        <v>1296</v>
      </c>
      <c r="T247" t="s">
        <v>725</v>
      </c>
      <c r="U247" t="s">
        <v>194</v>
      </c>
      <c r="V247">
        <v>76</v>
      </c>
      <c r="W247">
        <v>39</v>
      </c>
      <c r="X247">
        <v>54</v>
      </c>
      <c r="Y247">
        <v>30</v>
      </c>
      <c r="Z247">
        <v>93</v>
      </c>
      <c r="AA247">
        <v>1</v>
      </c>
      <c r="AB247">
        <v>0</v>
      </c>
      <c r="AC247" s="26">
        <v>1.2236842105263157</v>
      </c>
      <c r="AD247" s="20">
        <v>29.079470198675494</v>
      </c>
      <c r="AE247" s="20">
        <v>36.542000000000002</v>
      </c>
      <c r="AF247">
        <v>14</v>
      </c>
      <c r="AG247">
        <v>12.2</v>
      </c>
      <c r="AH247">
        <v>34</v>
      </c>
      <c r="AI247">
        <v>1742</v>
      </c>
      <c r="AJ247">
        <v>87286</v>
      </c>
      <c r="AK247" s="20">
        <v>1454.7666666667001</v>
      </c>
      <c r="AL247">
        <v>1452.87</v>
      </c>
      <c r="AM247">
        <v>1455</v>
      </c>
      <c r="AN247" s="26">
        <v>19.141666666666666</v>
      </c>
      <c r="AO247">
        <v>31.48</v>
      </c>
      <c r="AP247" s="41">
        <v>0.77500000000000002</v>
      </c>
      <c r="AQ247">
        <v>457</v>
      </c>
      <c r="AR247">
        <v>459</v>
      </c>
      <c r="AS247">
        <v>460</v>
      </c>
      <c r="AT247">
        <v>364</v>
      </c>
      <c r="AU247">
        <v>366</v>
      </c>
      <c r="AV247">
        <v>278</v>
      </c>
      <c r="AW247">
        <v>276</v>
      </c>
      <c r="AX247">
        <v>119</v>
      </c>
      <c r="AY247">
        <v>21</v>
      </c>
      <c r="AZ247">
        <v>21</v>
      </c>
      <c r="BA247" s="42">
        <v>42</v>
      </c>
      <c r="BB247">
        <v>29.09</v>
      </c>
      <c r="BC247">
        <v>26.863299999999999</v>
      </c>
      <c r="BD247" s="20">
        <v>387</v>
      </c>
      <c r="BE247" s="20">
        <v>844</v>
      </c>
      <c r="BF247" s="20">
        <v>34.855148774494623</v>
      </c>
      <c r="BG247">
        <v>696</v>
      </c>
      <c r="BH247">
        <v>534</v>
      </c>
      <c r="BI247">
        <v>356</v>
      </c>
      <c r="BJ247" s="41">
        <v>0.66159695817490494</v>
      </c>
      <c r="BK247">
        <v>72</v>
      </c>
      <c r="BL247">
        <v>72</v>
      </c>
      <c r="BM247">
        <v>158</v>
      </c>
      <c r="BN247" s="42">
        <v>-86</v>
      </c>
      <c r="BO247">
        <v>88</v>
      </c>
      <c r="BP247">
        <v>69</v>
      </c>
      <c r="BQ247">
        <v>81</v>
      </c>
      <c r="BR247">
        <v>44</v>
      </c>
      <c r="BS247" s="41">
        <v>4.3824701195219126E-2</v>
      </c>
      <c r="BT247">
        <v>72</v>
      </c>
      <c r="BU247">
        <v>76</v>
      </c>
      <c r="BV247" s="41">
        <v>0.48648648648648651</v>
      </c>
      <c r="BW247">
        <v>6</v>
      </c>
      <c r="BX247">
        <v>11</v>
      </c>
      <c r="BY247">
        <v>18</v>
      </c>
      <c r="BZ247">
        <v>21</v>
      </c>
      <c r="CA247">
        <v>48</v>
      </c>
      <c r="CB247">
        <v>44</v>
      </c>
      <c r="CC247">
        <v>24</v>
      </c>
      <c r="CD247">
        <v>21</v>
      </c>
      <c r="CE247">
        <v>24</v>
      </c>
      <c r="CF247">
        <v>26</v>
      </c>
      <c r="CG247">
        <v>48</v>
      </c>
      <c r="CH247">
        <v>52</v>
      </c>
      <c r="CI247">
        <v>0</v>
      </c>
      <c r="CJ247">
        <v>3</v>
      </c>
      <c r="CK247">
        <v>3</v>
      </c>
      <c r="CL247">
        <v>7</v>
      </c>
      <c r="CM247">
        <v>0</v>
      </c>
      <c r="CN247">
        <v>1</v>
      </c>
      <c r="CO247">
        <v>1</v>
      </c>
      <c r="CP247">
        <v>5</v>
      </c>
      <c r="CQ247">
        <v>0</v>
      </c>
      <c r="CR247">
        <v>1</v>
      </c>
      <c r="CS247">
        <v>13</v>
      </c>
      <c r="CT247">
        <v>3</v>
      </c>
      <c r="CU247">
        <v>0</v>
      </c>
      <c r="CV247">
        <v>17</v>
      </c>
      <c r="CW247">
        <v>2</v>
      </c>
      <c r="CX247">
        <v>7</v>
      </c>
      <c r="CY247">
        <v>13</v>
      </c>
      <c r="CZ247">
        <v>66</v>
      </c>
      <c r="DA247">
        <v>22</v>
      </c>
      <c r="DB247">
        <v>0</v>
      </c>
      <c r="DC247">
        <v>17</v>
      </c>
      <c r="DD247">
        <v>103</v>
      </c>
      <c r="DE247">
        <v>13</v>
      </c>
      <c r="DF247">
        <v>0</v>
      </c>
      <c r="DG247">
        <v>123</v>
      </c>
      <c r="DH247">
        <v>17</v>
      </c>
      <c r="DI247">
        <v>23</v>
      </c>
      <c r="DJ247">
        <v>20</v>
      </c>
      <c r="DK247">
        <v>20</v>
      </c>
      <c r="DL247">
        <v>0</v>
      </c>
      <c r="DM247">
        <v>23</v>
      </c>
      <c r="DN247">
        <v>23</v>
      </c>
      <c r="DO247">
        <v>0</v>
      </c>
      <c r="DP247" s="42">
        <v>6</v>
      </c>
      <c r="DQ247" s="20">
        <v>2.5409999999999999</v>
      </c>
      <c r="DR247">
        <v>17</v>
      </c>
      <c r="DS247">
        <v>0</v>
      </c>
      <c r="DT247">
        <v>0</v>
      </c>
      <c r="DU247">
        <v>0</v>
      </c>
      <c r="DV247">
        <v>0</v>
      </c>
      <c r="DW247">
        <v>1647</v>
      </c>
      <c r="DX247">
        <v>1234</v>
      </c>
      <c r="DY247">
        <v>1285</v>
      </c>
      <c r="DZ247">
        <v>960</v>
      </c>
      <c r="EA247">
        <v>935</v>
      </c>
      <c r="EB247">
        <v>679</v>
      </c>
      <c r="EC247">
        <v>95.3</v>
      </c>
      <c r="ED247">
        <v>65.41</v>
      </c>
      <c r="EE247">
        <v>120</v>
      </c>
      <c r="EF247">
        <v>63</v>
      </c>
      <c r="EG247" s="41">
        <v>0.12834224598930483</v>
      </c>
      <c r="EH247" s="43">
        <v>0.90721649484536082</v>
      </c>
      <c r="EI247" s="44">
        <v>1.0355587408346656</v>
      </c>
      <c r="EJ247">
        <v>1657</v>
      </c>
      <c r="EK247">
        <v>1234</v>
      </c>
      <c r="EL247">
        <v>1293</v>
      </c>
      <c r="EM247">
        <v>958</v>
      </c>
      <c r="EN247">
        <v>941</v>
      </c>
      <c r="EO247">
        <v>676</v>
      </c>
      <c r="EP247">
        <v>121</v>
      </c>
      <c r="EQ247">
        <v>63</v>
      </c>
      <c r="ER247">
        <v>869</v>
      </c>
      <c r="ES247">
        <v>622</v>
      </c>
      <c r="ET247">
        <v>355</v>
      </c>
      <c r="EU247">
        <v>227</v>
      </c>
      <c r="EV247">
        <v>66</v>
      </c>
      <c r="EW247">
        <v>34</v>
      </c>
      <c r="EX247">
        <v>94</v>
      </c>
      <c r="EY247">
        <v>123</v>
      </c>
      <c r="EZ247">
        <v>9.9</v>
      </c>
      <c r="FA247">
        <v>2.2999999999999998</v>
      </c>
      <c r="FB247">
        <v>12.2</v>
      </c>
      <c r="FC247" s="20">
        <v>90.51</v>
      </c>
      <c r="FD247" s="26">
        <v>1.190921052631579</v>
      </c>
      <c r="FE247">
        <v>16.7303</v>
      </c>
      <c r="FF247">
        <v>3.9</v>
      </c>
      <c r="FG247">
        <v>0.05</v>
      </c>
      <c r="FH247">
        <v>3.95</v>
      </c>
      <c r="FI247">
        <v>8</v>
      </c>
      <c r="FJ247">
        <v>2</v>
      </c>
      <c r="FK247">
        <v>0</v>
      </c>
      <c r="FL247" s="42">
        <v>150</v>
      </c>
      <c r="FM247" s="20">
        <v>9</v>
      </c>
      <c r="FN247" s="41">
        <v>0.2062693498</v>
      </c>
      <c r="FO247" s="20">
        <v>89.6</v>
      </c>
      <c r="FP247" s="20">
        <v>93.508200000000002</v>
      </c>
      <c r="FQ247" s="20">
        <v>118.97829812715523</v>
      </c>
      <c r="FR247">
        <v>6</v>
      </c>
      <c r="FS247" t="s">
        <v>2330</v>
      </c>
      <c r="FT247">
        <v>341</v>
      </c>
      <c r="FU247" t="s">
        <v>721</v>
      </c>
      <c r="FV247" t="s">
        <v>711</v>
      </c>
      <c r="FW247" s="45">
        <v>6000000</v>
      </c>
      <c r="FX247" s="45">
        <v>6000000</v>
      </c>
      <c r="FY247">
        <v>529</v>
      </c>
      <c r="FZ247">
        <v>191</v>
      </c>
      <c r="GA247">
        <v>283</v>
      </c>
      <c r="GB247">
        <v>474</v>
      </c>
      <c r="GC247">
        <v>-22</v>
      </c>
      <c r="GD247">
        <v>300</v>
      </c>
      <c r="GE247">
        <v>1757</v>
      </c>
      <c r="GF247">
        <v>10074</v>
      </c>
      <c r="GG247">
        <v>45.2</v>
      </c>
      <c r="GH247">
        <v>11.6</v>
      </c>
      <c r="GI247">
        <v>56.8</v>
      </c>
      <c r="GJ247" s="42">
        <v>89.6</v>
      </c>
    </row>
    <row r="248" spans="1:192" x14ac:dyDescent="0.45">
      <c r="A248" s="40">
        <v>35303</v>
      </c>
      <c r="B248" t="s">
        <v>2331</v>
      </c>
      <c r="C248" t="s">
        <v>2332</v>
      </c>
      <c r="D248" t="s">
        <v>107</v>
      </c>
      <c r="E248" t="s">
        <v>107</v>
      </c>
      <c r="F248">
        <v>72</v>
      </c>
      <c r="G248">
        <v>195</v>
      </c>
      <c r="H248">
        <v>2016</v>
      </c>
      <c r="I248">
        <v>2</v>
      </c>
      <c r="J248">
        <v>60</v>
      </c>
      <c r="K248" t="s">
        <v>202</v>
      </c>
      <c r="L248">
        <v>2017</v>
      </c>
      <c r="M248">
        <v>21</v>
      </c>
      <c r="N248">
        <v>1</v>
      </c>
      <c r="O248">
        <v>8479580</v>
      </c>
      <c r="P248" t="s">
        <v>2333</v>
      </c>
      <c r="Q248" t="s">
        <v>2334</v>
      </c>
      <c r="R248" t="s">
        <v>2335</v>
      </c>
      <c r="S248" t="s">
        <v>2336</v>
      </c>
      <c r="T248" t="s">
        <v>716</v>
      </c>
      <c r="U248" t="s">
        <v>319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27</v>
      </c>
      <c r="AB248">
        <v>67</v>
      </c>
      <c r="AC248" s="26">
        <v>0</v>
      </c>
      <c r="AD248" s="20">
        <v>0</v>
      </c>
      <c r="AE248" s="20">
        <v>0</v>
      </c>
      <c r="AF248">
        <v>-1</v>
      </c>
      <c r="AG248">
        <v>-0.8</v>
      </c>
      <c r="AH248">
        <v>0</v>
      </c>
      <c r="AI248">
        <v>40</v>
      </c>
      <c r="AJ248">
        <v>1900</v>
      </c>
      <c r="AK248" s="20">
        <v>31.666666666666998</v>
      </c>
      <c r="AL248">
        <v>31.67</v>
      </c>
      <c r="AM248">
        <v>32</v>
      </c>
      <c r="AN248" s="26">
        <v>10.555555555555555</v>
      </c>
      <c r="AO248">
        <v>18.16</v>
      </c>
      <c r="AP248" s="41">
        <v>0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1</v>
      </c>
      <c r="AW248">
        <v>0</v>
      </c>
      <c r="AX248">
        <v>0</v>
      </c>
      <c r="AY248">
        <v>0</v>
      </c>
      <c r="AZ248">
        <v>0</v>
      </c>
      <c r="BA248" s="42">
        <v>0</v>
      </c>
      <c r="BB248">
        <v>0.04</v>
      </c>
      <c r="BC248">
        <v>40</v>
      </c>
      <c r="BD248" s="20">
        <v>0</v>
      </c>
      <c r="BE248" s="20">
        <v>3</v>
      </c>
      <c r="BF248" s="20">
        <v>5.6836122513419634</v>
      </c>
      <c r="BG248">
        <v>12</v>
      </c>
      <c r="BH248">
        <v>7</v>
      </c>
      <c r="BI248">
        <v>3</v>
      </c>
      <c r="BJ248" s="41">
        <v>0.8</v>
      </c>
      <c r="BK248">
        <v>0</v>
      </c>
      <c r="BL248">
        <v>0</v>
      </c>
      <c r="BM248">
        <v>3</v>
      </c>
      <c r="BN248" s="42">
        <v>-3</v>
      </c>
      <c r="BO248">
        <v>1</v>
      </c>
      <c r="BP248">
        <v>0</v>
      </c>
      <c r="BQ248">
        <v>0</v>
      </c>
      <c r="BR248">
        <v>2</v>
      </c>
      <c r="BS248" s="41">
        <v>9.5238095238095233E-2</v>
      </c>
      <c r="BT248">
        <v>9</v>
      </c>
      <c r="BU248">
        <v>9</v>
      </c>
      <c r="BV248" s="41">
        <v>0.5</v>
      </c>
      <c r="BW248">
        <v>0</v>
      </c>
      <c r="BX248">
        <v>3</v>
      </c>
      <c r="BY248">
        <v>4</v>
      </c>
      <c r="BZ248">
        <v>2</v>
      </c>
      <c r="CA248">
        <v>5</v>
      </c>
      <c r="CB248">
        <v>4</v>
      </c>
      <c r="CC248">
        <v>3</v>
      </c>
      <c r="CD248">
        <v>2</v>
      </c>
      <c r="CE248">
        <v>3</v>
      </c>
      <c r="CF248">
        <v>7</v>
      </c>
      <c r="CG248">
        <v>4</v>
      </c>
      <c r="CH248">
        <v>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 s="42">
        <v>0</v>
      </c>
      <c r="DQ248" s="20">
        <v>-3.4000000000000002E-2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30</v>
      </c>
      <c r="DX248">
        <v>34</v>
      </c>
      <c r="DY248">
        <v>19</v>
      </c>
      <c r="DZ248">
        <v>19</v>
      </c>
      <c r="EA248">
        <v>12</v>
      </c>
      <c r="EB248">
        <v>11</v>
      </c>
      <c r="EC248">
        <v>0.71</v>
      </c>
      <c r="ED248">
        <v>0.98</v>
      </c>
      <c r="EE248">
        <v>1</v>
      </c>
      <c r="EF248">
        <v>2</v>
      </c>
      <c r="EG248" s="41">
        <v>8.3333333333333329E-2</v>
      </c>
      <c r="EH248" s="43">
        <v>0.81818181818181812</v>
      </c>
      <c r="EI248" s="44">
        <v>0.90151515151515149</v>
      </c>
      <c r="EJ248">
        <v>30</v>
      </c>
      <c r="EK248">
        <v>34</v>
      </c>
      <c r="EL248">
        <v>19</v>
      </c>
      <c r="EM248">
        <v>19</v>
      </c>
      <c r="EN248">
        <v>12</v>
      </c>
      <c r="EO248">
        <v>11</v>
      </c>
      <c r="EP248">
        <v>1</v>
      </c>
      <c r="EQ248">
        <v>2</v>
      </c>
      <c r="ER248">
        <v>11</v>
      </c>
      <c r="ES248">
        <v>15</v>
      </c>
      <c r="ET248">
        <v>4</v>
      </c>
      <c r="EU248">
        <v>5</v>
      </c>
      <c r="EV248">
        <v>1</v>
      </c>
      <c r="EW248">
        <v>1</v>
      </c>
      <c r="EX248">
        <v>0</v>
      </c>
      <c r="EY248">
        <v>2</v>
      </c>
      <c r="EZ248">
        <v>-0.1</v>
      </c>
      <c r="FA248">
        <v>0</v>
      </c>
      <c r="FB248">
        <v>-0.1</v>
      </c>
      <c r="FC248" s="20">
        <v>-0.18</v>
      </c>
      <c r="FD248" s="26">
        <v>-0.06</v>
      </c>
      <c r="FE248">
        <v>5.0000000000000001E-4</v>
      </c>
      <c r="FF248">
        <v>0</v>
      </c>
      <c r="FG248">
        <v>0</v>
      </c>
      <c r="FH248">
        <v>0</v>
      </c>
      <c r="FL248" s="42">
        <v>2</v>
      </c>
      <c r="FM248" s="20">
        <v>0</v>
      </c>
      <c r="FN248" s="41">
        <v>0</v>
      </c>
      <c r="FO248" s="20">
        <v>0</v>
      </c>
      <c r="FP248" s="20">
        <v>-6.8000000000000005E-3</v>
      </c>
      <c r="FQ248" s="20">
        <v>121.25039469529523</v>
      </c>
      <c r="FV248" t="s">
        <v>751</v>
      </c>
      <c r="FW248" s="45">
        <v>925000</v>
      </c>
      <c r="FX248" s="45">
        <v>925000</v>
      </c>
      <c r="FY248">
        <v>3</v>
      </c>
      <c r="FZ248">
        <v>0</v>
      </c>
      <c r="GA248">
        <v>0</v>
      </c>
      <c r="GB248">
        <v>0</v>
      </c>
      <c r="GC248">
        <v>-1</v>
      </c>
      <c r="GD248">
        <v>0</v>
      </c>
      <c r="GE248">
        <v>1</v>
      </c>
      <c r="GF248">
        <v>32</v>
      </c>
      <c r="GG248">
        <v>-0.1</v>
      </c>
      <c r="GH248">
        <v>0</v>
      </c>
      <c r="GI248">
        <v>-0.1</v>
      </c>
      <c r="GJ248" s="42">
        <v>0</v>
      </c>
    </row>
    <row r="249" spans="1:192" x14ac:dyDescent="0.45">
      <c r="A249" s="40">
        <v>32249</v>
      </c>
      <c r="B249" t="s">
        <v>485</v>
      </c>
      <c r="C249" t="s">
        <v>362</v>
      </c>
      <c r="D249" t="s">
        <v>107</v>
      </c>
      <c r="E249" t="s">
        <v>107</v>
      </c>
      <c r="F249">
        <v>72</v>
      </c>
      <c r="G249">
        <v>220</v>
      </c>
      <c r="H249">
        <v>2006</v>
      </c>
      <c r="I249">
        <v>1</v>
      </c>
      <c r="J249">
        <v>7</v>
      </c>
      <c r="K249" t="s">
        <v>202</v>
      </c>
      <c r="L249">
        <v>2007</v>
      </c>
      <c r="M249">
        <v>29</v>
      </c>
      <c r="N249">
        <v>11</v>
      </c>
      <c r="O249">
        <v>8473449</v>
      </c>
      <c r="P249" t="s">
        <v>2348</v>
      </c>
      <c r="Q249" t="s">
        <v>2349</v>
      </c>
      <c r="R249" t="s">
        <v>2350</v>
      </c>
      <c r="S249" t="s">
        <v>1082</v>
      </c>
      <c r="T249" t="s">
        <v>710</v>
      </c>
      <c r="U249" t="s">
        <v>313</v>
      </c>
      <c r="V249">
        <v>76</v>
      </c>
      <c r="W249">
        <v>15</v>
      </c>
      <c r="X249">
        <v>29</v>
      </c>
      <c r="Y249">
        <v>16</v>
      </c>
      <c r="Z249">
        <v>44</v>
      </c>
      <c r="AA249">
        <v>4</v>
      </c>
      <c r="AB249">
        <v>20</v>
      </c>
      <c r="AC249" s="26">
        <v>0.57894736842105265</v>
      </c>
      <c r="AD249" s="20">
        <v>-8.9696969696969688</v>
      </c>
      <c r="AE249" s="20">
        <v>16.225999999999999</v>
      </c>
      <c r="AF249">
        <v>-34</v>
      </c>
      <c r="AG249">
        <v>-9</v>
      </c>
      <c r="AH249">
        <v>40</v>
      </c>
      <c r="AI249">
        <v>1540</v>
      </c>
      <c r="AJ249">
        <v>77644</v>
      </c>
      <c r="AK249" s="20">
        <v>1294.0666666667</v>
      </c>
      <c r="AL249">
        <v>1294.18</v>
      </c>
      <c r="AM249">
        <v>1294</v>
      </c>
      <c r="AN249" s="26">
        <v>17.027192982456139</v>
      </c>
      <c r="AO249">
        <v>28.42</v>
      </c>
      <c r="AP249" s="41">
        <v>0.6376811594202898</v>
      </c>
      <c r="AQ249">
        <v>279</v>
      </c>
      <c r="AR249">
        <v>279</v>
      </c>
      <c r="AS249">
        <v>279</v>
      </c>
      <c r="AT249">
        <v>211</v>
      </c>
      <c r="AU249">
        <v>211</v>
      </c>
      <c r="AV249">
        <v>161</v>
      </c>
      <c r="AW249">
        <v>165</v>
      </c>
      <c r="AX249">
        <v>74</v>
      </c>
      <c r="AY249">
        <v>6</v>
      </c>
      <c r="AZ249">
        <v>25</v>
      </c>
      <c r="BA249" s="42">
        <v>31</v>
      </c>
      <c r="BB249">
        <v>17.649999999999999</v>
      </c>
      <c r="BC249">
        <v>28.5031</v>
      </c>
      <c r="BD249" s="20">
        <v>325</v>
      </c>
      <c r="BE249" s="20">
        <v>604</v>
      </c>
      <c r="BF249" s="20">
        <v>28.002287162527622</v>
      </c>
      <c r="BG249">
        <v>620</v>
      </c>
      <c r="BH249">
        <v>380</v>
      </c>
      <c r="BI249">
        <v>312</v>
      </c>
      <c r="BJ249" s="41">
        <v>0.66523605150214593</v>
      </c>
      <c r="BK249">
        <v>70</v>
      </c>
      <c r="BL249">
        <v>70</v>
      </c>
      <c r="BM249">
        <v>72</v>
      </c>
      <c r="BN249" s="42">
        <v>-2</v>
      </c>
      <c r="BO249">
        <v>50</v>
      </c>
      <c r="BP249">
        <v>28</v>
      </c>
      <c r="BQ249">
        <v>24</v>
      </c>
      <c r="BR249">
        <v>34</v>
      </c>
      <c r="BS249" s="41">
        <v>3.9397450753186555E-2</v>
      </c>
      <c r="BT249">
        <v>23</v>
      </c>
      <c r="BU249">
        <v>27</v>
      </c>
      <c r="BV249" s="41">
        <v>0.46</v>
      </c>
      <c r="BW249">
        <v>1</v>
      </c>
      <c r="BX249">
        <v>4</v>
      </c>
      <c r="BY249">
        <v>7</v>
      </c>
      <c r="BZ249">
        <v>4</v>
      </c>
      <c r="CA249">
        <v>15</v>
      </c>
      <c r="CB249">
        <v>19</v>
      </c>
      <c r="CC249">
        <v>6</v>
      </c>
      <c r="CD249">
        <v>12</v>
      </c>
      <c r="CE249">
        <v>8</v>
      </c>
      <c r="CF249">
        <v>5</v>
      </c>
      <c r="CG249">
        <v>16</v>
      </c>
      <c r="CH249">
        <v>15</v>
      </c>
      <c r="CI249">
        <v>0</v>
      </c>
      <c r="CJ249">
        <v>0</v>
      </c>
      <c r="CK249">
        <v>1</v>
      </c>
      <c r="CL249">
        <v>2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</v>
      </c>
      <c r="CT249">
        <v>2</v>
      </c>
      <c r="CU249">
        <v>0</v>
      </c>
      <c r="CV249">
        <v>10</v>
      </c>
      <c r="CW249">
        <v>0</v>
      </c>
      <c r="CX249">
        <v>6</v>
      </c>
      <c r="CY249">
        <v>6</v>
      </c>
      <c r="CZ249">
        <v>38</v>
      </c>
      <c r="DA249">
        <v>15</v>
      </c>
      <c r="DB249">
        <v>4</v>
      </c>
      <c r="DC249">
        <v>6</v>
      </c>
      <c r="DD249">
        <v>26</v>
      </c>
      <c r="DE249">
        <v>12</v>
      </c>
      <c r="DF249">
        <v>1</v>
      </c>
      <c r="DG249">
        <v>97</v>
      </c>
      <c r="DH249">
        <v>20</v>
      </c>
      <c r="DI249">
        <v>19</v>
      </c>
      <c r="DJ249">
        <v>18</v>
      </c>
      <c r="DK249">
        <v>18</v>
      </c>
      <c r="DL249">
        <v>0</v>
      </c>
      <c r="DM249">
        <v>20</v>
      </c>
      <c r="DN249">
        <v>20</v>
      </c>
      <c r="DO249">
        <v>0</v>
      </c>
      <c r="DP249" s="42">
        <v>-1</v>
      </c>
      <c r="DQ249" s="20">
        <v>-0.13300000000000001</v>
      </c>
      <c r="DR249">
        <v>20</v>
      </c>
      <c r="DS249">
        <v>0</v>
      </c>
      <c r="DT249">
        <v>0</v>
      </c>
      <c r="DU249">
        <v>0</v>
      </c>
      <c r="DV249">
        <v>0</v>
      </c>
      <c r="DW249">
        <v>1382</v>
      </c>
      <c r="DX249">
        <v>1049</v>
      </c>
      <c r="DY249">
        <v>1048</v>
      </c>
      <c r="DZ249">
        <v>829</v>
      </c>
      <c r="EA249">
        <v>751</v>
      </c>
      <c r="EB249">
        <v>600</v>
      </c>
      <c r="EC249">
        <v>68.010000000000005</v>
      </c>
      <c r="ED249">
        <v>56.23</v>
      </c>
      <c r="EE249">
        <v>69</v>
      </c>
      <c r="EF249">
        <v>71</v>
      </c>
      <c r="EG249" s="41">
        <v>9.1877496671105188E-2</v>
      </c>
      <c r="EH249" s="43">
        <v>0.88166666666666671</v>
      </c>
      <c r="EI249" s="44">
        <v>0.97354416333777194</v>
      </c>
      <c r="EJ249">
        <v>1379</v>
      </c>
      <c r="EK249">
        <v>1049</v>
      </c>
      <c r="EL249">
        <v>1046</v>
      </c>
      <c r="EM249">
        <v>829</v>
      </c>
      <c r="EN249">
        <v>749</v>
      </c>
      <c r="EO249">
        <v>599</v>
      </c>
      <c r="EP249">
        <v>69</v>
      </c>
      <c r="EQ249">
        <v>71</v>
      </c>
      <c r="ER249">
        <v>659</v>
      </c>
      <c r="ES249">
        <v>495</v>
      </c>
      <c r="ET249">
        <v>246</v>
      </c>
      <c r="EU249">
        <v>202</v>
      </c>
      <c r="EV249">
        <v>35</v>
      </c>
      <c r="EW249">
        <v>35</v>
      </c>
      <c r="EX249">
        <v>67</v>
      </c>
      <c r="EY249">
        <v>96</v>
      </c>
      <c r="EZ249">
        <v>2.5</v>
      </c>
      <c r="FA249">
        <v>0.60000000000000009</v>
      </c>
      <c r="FB249">
        <v>3.1</v>
      </c>
      <c r="FC249" s="20">
        <v>34.130000000000003</v>
      </c>
      <c r="FD249" s="26">
        <v>0.44907894736842108</v>
      </c>
      <c r="FE249">
        <v>3.2660999999999998</v>
      </c>
      <c r="FF249">
        <v>0.08</v>
      </c>
      <c r="FG249">
        <v>-0.06</v>
      </c>
      <c r="FH249">
        <v>0.02</v>
      </c>
      <c r="FL249" s="42">
        <v>144</v>
      </c>
      <c r="FM249" s="20">
        <v>4.7</v>
      </c>
      <c r="FN249" s="41">
        <v>8.8438308899999998E-2</v>
      </c>
      <c r="FO249" s="20">
        <v>40</v>
      </c>
      <c r="FP249" s="20">
        <v>43.973399999999998</v>
      </c>
      <c r="FQ249" s="20">
        <v>112.70456968891497</v>
      </c>
      <c r="FR249">
        <v>6</v>
      </c>
      <c r="FS249" t="s">
        <v>231</v>
      </c>
      <c r="FT249">
        <v>341</v>
      </c>
      <c r="FU249" t="s">
        <v>1618</v>
      </c>
      <c r="FV249" t="s">
        <v>711</v>
      </c>
      <c r="FW249" s="45">
        <v>8000000</v>
      </c>
      <c r="FX249" s="45">
        <v>6000000</v>
      </c>
      <c r="FY249">
        <v>670</v>
      </c>
      <c r="FZ249">
        <v>173</v>
      </c>
      <c r="GA249">
        <v>285</v>
      </c>
      <c r="GB249">
        <v>458</v>
      </c>
      <c r="GC249">
        <v>-101</v>
      </c>
      <c r="GD249">
        <v>374</v>
      </c>
      <c r="GE249">
        <v>1663</v>
      </c>
      <c r="GF249">
        <v>12344</v>
      </c>
      <c r="GG249">
        <v>35</v>
      </c>
      <c r="GH249">
        <v>10.1</v>
      </c>
      <c r="GI249">
        <v>45</v>
      </c>
      <c r="GJ249" s="42">
        <v>40</v>
      </c>
    </row>
    <row r="250" spans="1:192" x14ac:dyDescent="0.45">
      <c r="A250" s="40">
        <v>31785</v>
      </c>
      <c r="B250" t="s">
        <v>113</v>
      </c>
      <c r="C250" t="s">
        <v>114</v>
      </c>
      <c r="D250" t="s">
        <v>107</v>
      </c>
      <c r="E250" t="s">
        <v>107</v>
      </c>
      <c r="F250">
        <v>73</v>
      </c>
      <c r="G250">
        <v>205</v>
      </c>
      <c r="H250">
        <v>2006</v>
      </c>
      <c r="I250">
        <v>1</v>
      </c>
      <c r="J250">
        <v>17</v>
      </c>
      <c r="K250" t="s">
        <v>202</v>
      </c>
      <c r="L250">
        <v>2008</v>
      </c>
      <c r="M250">
        <v>31</v>
      </c>
      <c r="N250">
        <v>10</v>
      </c>
      <c r="O250">
        <v>8473453</v>
      </c>
      <c r="P250" t="s">
        <v>2355</v>
      </c>
      <c r="Q250" t="s">
        <v>2356</v>
      </c>
      <c r="R250" t="s">
        <v>2357</v>
      </c>
      <c r="S250" t="s">
        <v>1292</v>
      </c>
      <c r="T250" t="s">
        <v>716</v>
      </c>
      <c r="U250" t="s">
        <v>172</v>
      </c>
      <c r="V250">
        <v>68</v>
      </c>
      <c r="W250">
        <v>14</v>
      </c>
      <c r="X250">
        <v>12</v>
      </c>
      <c r="Y250">
        <v>10</v>
      </c>
      <c r="Z250">
        <v>26</v>
      </c>
      <c r="AA250">
        <v>8</v>
      </c>
      <c r="AB250">
        <v>66</v>
      </c>
      <c r="AC250" s="26">
        <v>0.38235294117647056</v>
      </c>
      <c r="AD250" s="20">
        <v>10.814229249011857</v>
      </c>
      <c r="AE250" s="20">
        <v>10.545999999999999</v>
      </c>
      <c r="AF250">
        <v>-6</v>
      </c>
      <c r="AG250">
        <v>0.60000000000000009</v>
      </c>
      <c r="AH250">
        <v>25</v>
      </c>
      <c r="AI250">
        <v>1435</v>
      </c>
      <c r="AJ250">
        <v>62157</v>
      </c>
      <c r="AK250" s="20">
        <v>1035.95</v>
      </c>
      <c r="AL250">
        <v>1035.95</v>
      </c>
      <c r="AM250">
        <v>1036</v>
      </c>
      <c r="AN250" s="26">
        <v>15.234558823529412</v>
      </c>
      <c r="AO250">
        <v>25.21</v>
      </c>
      <c r="AP250" s="41">
        <v>0.76470588235294112</v>
      </c>
      <c r="AQ250">
        <v>230</v>
      </c>
      <c r="AR250">
        <v>230</v>
      </c>
      <c r="AS250">
        <v>230</v>
      </c>
      <c r="AT250">
        <v>184</v>
      </c>
      <c r="AU250">
        <v>184</v>
      </c>
      <c r="AV250">
        <v>134</v>
      </c>
      <c r="AW250">
        <v>123</v>
      </c>
      <c r="AX250">
        <v>58</v>
      </c>
      <c r="AY250">
        <v>13</v>
      </c>
      <c r="AZ250">
        <v>20</v>
      </c>
      <c r="BA250" s="42">
        <v>33</v>
      </c>
      <c r="BB250">
        <v>12.12</v>
      </c>
      <c r="BC250">
        <v>33.619399999999999</v>
      </c>
      <c r="BD250" s="20">
        <v>259.10000000000002</v>
      </c>
      <c r="BE250" s="20">
        <v>489.1</v>
      </c>
      <c r="BF250" s="20">
        <v>28.327621989478256</v>
      </c>
      <c r="BG250">
        <v>260</v>
      </c>
      <c r="BH250">
        <v>265</v>
      </c>
      <c r="BI250">
        <v>362</v>
      </c>
      <c r="BJ250" s="41">
        <v>0.41800643086816719</v>
      </c>
      <c r="BK250">
        <v>125</v>
      </c>
      <c r="BL250">
        <v>125</v>
      </c>
      <c r="BM250">
        <v>92</v>
      </c>
      <c r="BN250" s="42">
        <v>33</v>
      </c>
      <c r="BO250">
        <v>50</v>
      </c>
      <c r="BP250">
        <v>14</v>
      </c>
      <c r="BQ250">
        <v>19</v>
      </c>
      <c r="BR250">
        <v>32</v>
      </c>
      <c r="BS250" s="41">
        <v>3.9800995024875621E-2</v>
      </c>
      <c r="BT250">
        <v>47</v>
      </c>
      <c r="BU250">
        <v>62</v>
      </c>
      <c r="BV250" s="41">
        <v>0.43119266055045874</v>
      </c>
      <c r="BW250">
        <v>16</v>
      </c>
      <c r="BX250">
        <v>12</v>
      </c>
      <c r="BY250">
        <v>14</v>
      </c>
      <c r="BZ250">
        <v>11</v>
      </c>
      <c r="CA250">
        <v>17</v>
      </c>
      <c r="CB250">
        <v>39</v>
      </c>
      <c r="CC250">
        <v>17</v>
      </c>
      <c r="CD250">
        <v>26</v>
      </c>
      <c r="CE250">
        <v>12</v>
      </c>
      <c r="CF250">
        <v>12</v>
      </c>
      <c r="CG250">
        <v>28</v>
      </c>
      <c r="CH250">
        <v>41</v>
      </c>
      <c r="CI250">
        <v>0</v>
      </c>
      <c r="CJ250">
        <v>0</v>
      </c>
      <c r="CK250">
        <v>1</v>
      </c>
      <c r="CL250">
        <v>3</v>
      </c>
      <c r="CM250">
        <v>2</v>
      </c>
      <c r="CN250">
        <v>0</v>
      </c>
      <c r="CO250">
        <v>0</v>
      </c>
      <c r="CP250">
        <v>6</v>
      </c>
      <c r="CQ250">
        <v>1</v>
      </c>
      <c r="CR250">
        <v>0</v>
      </c>
      <c r="CS250">
        <v>2</v>
      </c>
      <c r="CT250">
        <v>0</v>
      </c>
      <c r="CU250">
        <v>0</v>
      </c>
      <c r="CV250">
        <v>5</v>
      </c>
      <c r="CW250">
        <v>0</v>
      </c>
      <c r="CX250">
        <v>1</v>
      </c>
      <c r="CY250">
        <v>4</v>
      </c>
      <c r="CZ250">
        <v>45</v>
      </c>
      <c r="DA250">
        <v>16</v>
      </c>
      <c r="DB250">
        <v>3</v>
      </c>
      <c r="DC250">
        <v>2</v>
      </c>
      <c r="DD250">
        <v>20</v>
      </c>
      <c r="DE250">
        <v>8</v>
      </c>
      <c r="DF250">
        <v>4</v>
      </c>
      <c r="DG250">
        <v>81</v>
      </c>
      <c r="DH250">
        <v>11</v>
      </c>
      <c r="DI250">
        <v>8</v>
      </c>
      <c r="DJ250">
        <v>11</v>
      </c>
      <c r="DK250">
        <v>10</v>
      </c>
      <c r="DL250">
        <v>1</v>
      </c>
      <c r="DM250">
        <v>8</v>
      </c>
      <c r="DN250">
        <v>7</v>
      </c>
      <c r="DO250">
        <v>1</v>
      </c>
      <c r="DP250" s="42">
        <v>-3</v>
      </c>
      <c r="DQ250" s="20">
        <v>-3.41</v>
      </c>
      <c r="DR250">
        <v>10</v>
      </c>
      <c r="DS250">
        <v>1</v>
      </c>
      <c r="DT250">
        <v>0</v>
      </c>
      <c r="DU250">
        <v>0</v>
      </c>
      <c r="DV250">
        <v>0</v>
      </c>
      <c r="DW250">
        <v>895</v>
      </c>
      <c r="DX250">
        <v>1039</v>
      </c>
      <c r="DY250">
        <v>672</v>
      </c>
      <c r="DZ250">
        <v>772</v>
      </c>
      <c r="EA250">
        <v>465</v>
      </c>
      <c r="EB250">
        <v>529</v>
      </c>
      <c r="EC250">
        <v>40.6</v>
      </c>
      <c r="ED250">
        <v>51.47</v>
      </c>
      <c r="EE250">
        <v>34</v>
      </c>
      <c r="EF250">
        <v>45</v>
      </c>
      <c r="EG250" s="41">
        <v>7.3118279569892475E-2</v>
      </c>
      <c r="EH250" s="43">
        <v>0.9149338374291115</v>
      </c>
      <c r="EI250" s="44">
        <v>0.98805211699900397</v>
      </c>
      <c r="EJ250">
        <v>896</v>
      </c>
      <c r="EK250">
        <v>1039</v>
      </c>
      <c r="EL250">
        <v>672</v>
      </c>
      <c r="EM250">
        <v>772</v>
      </c>
      <c r="EN250">
        <v>465</v>
      </c>
      <c r="EO250">
        <v>530</v>
      </c>
      <c r="EP250">
        <v>34</v>
      </c>
      <c r="EQ250">
        <v>45</v>
      </c>
      <c r="ER250">
        <v>434</v>
      </c>
      <c r="ES250">
        <v>529</v>
      </c>
      <c r="ET250">
        <v>165</v>
      </c>
      <c r="EU250">
        <v>195</v>
      </c>
      <c r="EV250">
        <v>22</v>
      </c>
      <c r="EW250">
        <v>21</v>
      </c>
      <c r="EX250">
        <v>86</v>
      </c>
      <c r="EY250">
        <v>63</v>
      </c>
      <c r="EZ250">
        <v>1.2</v>
      </c>
      <c r="FA250">
        <v>1.1000000000000001</v>
      </c>
      <c r="FB250">
        <v>2.2000000000000002</v>
      </c>
      <c r="FC250" s="20">
        <v>28.9</v>
      </c>
      <c r="FD250" s="26">
        <v>0.42499999999999999</v>
      </c>
      <c r="FE250">
        <v>2.3912</v>
      </c>
      <c r="FF250">
        <v>0.08</v>
      </c>
      <c r="FG250">
        <v>-0.03</v>
      </c>
      <c r="FH250">
        <v>0.05</v>
      </c>
      <c r="FI250">
        <v>2</v>
      </c>
      <c r="FJ250">
        <v>1</v>
      </c>
      <c r="FK250">
        <v>1</v>
      </c>
      <c r="FL250" s="42">
        <v>183</v>
      </c>
      <c r="FM250" s="20">
        <v>14.4</v>
      </c>
      <c r="FN250" s="41">
        <v>7.5705618599999996E-2</v>
      </c>
      <c r="FO250" s="20">
        <v>23.5</v>
      </c>
      <c r="FP250" s="20">
        <v>25.318000000000001</v>
      </c>
      <c r="FQ250" s="20">
        <v>112.0131280467204</v>
      </c>
      <c r="FR250">
        <v>6</v>
      </c>
      <c r="FS250" t="s">
        <v>2358</v>
      </c>
      <c r="FT250">
        <v>244</v>
      </c>
      <c r="FV250" t="s">
        <v>711</v>
      </c>
      <c r="FW250" s="45">
        <v>2000000</v>
      </c>
      <c r="FX250" s="45">
        <v>2000000</v>
      </c>
      <c r="FY250">
        <v>574</v>
      </c>
      <c r="FZ250">
        <v>61</v>
      </c>
      <c r="GA250">
        <v>78</v>
      </c>
      <c r="GB250">
        <v>139</v>
      </c>
      <c r="GC250">
        <v>-27</v>
      </c>
      <c r="GD250">
        <v>146</v>
      </c>
      <c r="GE250">
        <v>1014</v>
      </c>
      <c r="GF250">
        <v>7921</v>
      </c>
      <c r="GG250">
        <v>-0.4</v>
      </c>
      <c r="GH250">
        <v>9.1</v>
      </c>
      <c r="GI250">
        <v>8.6999999999999993</v>
      </c>
      <c r="GJ250" s="42">
        <v>23.5</v>
      </c>
    </row>
    <row r="251" spans="1:192" x14ac:dyDescent="0.45">
      <c r="A251" s="40">
        <v>34461</v>
      </c>
      <c r="B251" t="s">
        <v>1767</v>
      </c>
      <c r="C251" t="s">
        <v>145</v>
      </c>
      <c r="D251" t="s">
        <v>91</v>
      </c>
      <c r="E251" t="s">
        <v>91</v>
      </c>
      <c r="F251">
        <v>75</v>
      </c>
      <c r="G251">
        <v>221</v>
      </c>
      <c r="H251">
        <v>2012</v>
      </c>
      <c r="I251">
        <v>4</v>
      </c>
      <c r="J251">
        <v>95</v>
      </c>
      <c r="K251" t="s">
        <v>202</v>
      </c>
      <c r="L251">
        <v>2014</v>
      </c>
      <c r="M251">
        <v>23</v>
      </c>
      <c r="N251">
        <v>4</v>
      </c>
      <c r="O251">
        <v>8476981</v>
      </c>
      <c r="P251" t="s">
        <v>2359</v>
      </c>
      <c r="Q251" t="s">
        <v>2360</v>
      </c>
      <c r="R251" t="s">
        <v>109</v>
      </c>
      <c r="S251" t="s">
        <v>1545</v>
      </c>
      <c r="T251" t="s">
        <v>710</v>
      </c>
      <c r="U251" t="s">
        <v>159</v>
      </c>
      <c r="V251">
        <v>63</v>
      </c>
      <c r="W251">
        <v>19</v>
      </c>
      <c r="X251">
        <v>11</v>
      </c>
      <c r="Y251">
        <v>5</v>
      </c>
      <c r="Z251">
        <v>30</v>
      </c>
      <c r="AA251">
        <v>10</v>
      </c>
      <c r="AB251">
        <v>52</v>
      </c>
      <c r="AC251" s="26">
        <v>0.47619047619047616</v>
      </c>
      <c r="AD251" s="20">
        <v>7.6875</v>
      </c>
      <c r="AE251" s="20">
        <v>12.853999999999999</v>
      </c>
      <c r="AF251">
        <v>-1</v>
      </c>
      <c r="AG251">
        <v>0.2</v>
      </c>
      <c r="AH251">
        <v>42</v>
      </c>
      <c r="AI251">
        <v>1416</v>
      </c>
      <c r="AJ251">
        <v>68183</v>
      </c>
      <c r="AK251" s="20">
        <v>1136.3833333333</v>
      </c>
      <c r="AL251">
        <v>1136.3699999999999</v>
      </c>
      <c r="AM251">
        <v>1136</v>
      </c>
      <c r="AN251" s="26">
        <v>18.037830687830688</v>
      </c>
      <c r="AO251">
        <v>29.79</v>
      </c>
      <c r="AP251" s="41">
        <v>0.61224489795918369</v>
      </c>
      <c r="AQ251">
        <v>318</v>
      </c>
      <c r="AR251">
        <v>318</v>
      </c>
      <c r="AS251">
        <v>318</v>
      </c>
      <c r="AT251">
        <v>254</v>
      </c>
      <c r="AU251">
        <v>254</v>
      </c>
      <c r="AV251">
        <v>188</v>
      </c>
      <c r="AW251">
        <v>192</v>
      </c>
      <c r="AX251">
        <v>82</v>
      </c>
      <c r="AY251">
        <v>11</v>
      </c>
      <c r="AZ251">
        <v>10</v>
      </c>
      <c r="BA251" s="42">
        <v>21</v>
      </c>
      <c r="BB251">
        <v>19.46</v>
      </c>
      <c r="BC251">
        <v>28.797899999999998</v>
      </c>
      <c r="BD251" s="20">
        <v>101.5</v>
      </c>
      <c r="BE251" s="20">
        <v>419.5</v>
      </c>
      <c r="BF251" s="20">
        <v>22.149475962934609</v>
      </c>
      <c r="BG251">
        <v>431</v>
      </c>
      <c r="BH251">
        <v>365</v>
      </c>
      <c r="BI251">
        <v>291</v>
      </c>
      <c r="BJ251" s="41">
        <v>0.59695290858725758</v>
      </c>
      <c r="BK251">
        <v>109</v>
      </c>
      <c r="BL251">
        <v>109</v>
      </c>
      <c r="BM251">
        <v>89</v>
      </c>
      <c r="BN251" s="42">
        <v>20</v>
      </c>
      <c r="BO251">
        <v>66</v>
      </c>
      <c r="BP251">
        <v>20</v>
      </c>
      <c r="BQ251">
        <v>41</v>
      </c>
      <c r="BR251">
        <v>24</v>
      </c>
      <c r="BS251" s="41">
        <v>3.015075376884422E-2</v>
      </c>
      <c r="BT251">
        <v>26</v>
      </c>
      <c r="BU251">
        <v>36</v>
      </c>
      <c r="BV251" s="41">
        <v>0.41935483870967744</v>
      </c>
      <c r="BW251">
        <v>2</v>
      </c>
      <c r="BX251">
        <v>2</v>
      </c>
      <c r="BY251">
        <v>5</v>
      </c>
      <c r="BZ251">
        <v>8</v>
      </c>
      <c r="CA251">
        <v>19</v>
      </c>
      <c r="CB251">
        <v>26</v>
      </c>
      <c r="CC251">
        <v>5</v>
      </c>
      <c r="CD251">
        <v>3</v>
      </c>
      <c r="CE251">
        <v>7</v>
      </c>
      <c r="CF251">
        <v>24</v>
      </c>
      <c r="CG251">
        <v>20</v>
      </c>
      <c r="CH251">
        <v>22</v>
      </c>
      <c r="CI251">
        <v>0</v>
      </c>
      <c r="CJ251">
        <v>2</v>
      </c>
      <c r="CK251">
        <v>5</v>
      </c>
      <c r="CL251">
        <v>5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4</v>
      </c>
      <c r="CT251">
        <v>1</v>
      </c>
      <c r="CU251">
        <v>0</v>
      </c>
      <c r="CV251">
        <v>13</v>
      </c>
      <c r="CW251">
        <v>0</v>
      </c>
      <c r="CX251">
        <v>3</v>
      </c>
      <c r="CY251">
        <v>7</v>
      </c>
      <c r="CZ251">
        <v>56</v>
      </c>
      <c r="DA251">
        <v>24</v>
      </c>
      <c r="DB251">
        <v>1</v>
      </c>
      <c r="DC251">
        <v>13</v>
      </c>
      <c r="DD251">
        <v>47</v>
      </c>
      <c r="DE251">
        <v>7</v>
      </c>
      <c r="DF251">
        <v>1</v>
      </c>
      <c r="DG251">
        <v>95</v>
      </c>
      <c r="DH251">
        <v>18</v>
      </c>
      <c r="DI251">
        <v>21</v>
      </c>
      <c r="DJ251">
        <v>17</v>
      </c>
      <c r="DK251">
        <v>16</v>
      </c>
      <c r="DL251">
        <v>1</v>
      </c>
      <c r="DM251">
        <v>23</v>
      </c>
      <c r="DN251">
        <v>21</v>
      </c>
      <c r="DO251">
        <v>2</v>
      </c>
      <c r="DP251" s="42">
        <v>3</v>
      </c>
      <c r="DQ251" s="20">
        <v>2.9710000000000001</v>
      </c>
      <c r="DR251">
        <v>16</v>
      </c>
      <c r="DS251">
        <v>2</v>
      </c>
      <c r="DT251">
        <v>0</v>
      </c>
      <c r="DU251">
        <v>0</v>
      </c>
      <c r="DV251">
        <v>0</v>
      </c>
      <c r="DW251">
        <v>1200</v>
      </c>
      <c r="DX251">
        <v>1041</v>
      </c>
      <c r="DY251">
        <v>926</v>
      </c>
      <c r="DZ251">
        <v>772</v>
      </c>
      <c r="EA251">
        <v>671</v>
      </c>
      <c r="EB251">
        <v>570</v>
      </c>
      <c r="EC251">
        <v>56.95</v>
      </c>
      <c r="ED251">
        <v>53.55</v>
      </c>
      <c r="EE251">
        <v>49</v>
      </c>
      <c r="EF251">
        <v>45</v>
      </c>
      <c r="EG251" s="41">
        <v>7.3025335320417287E-2</v>
      </c>
      <c r="EH251" s="43">
        <v>0.92105263157894735</v>
      </c>
      <c r="EI251" s="44">
        <v>0.99407796689936467</v>
      </c>
      <c r="EJ251">
        <v>1201</v>
      </c>
      <c r="EK251">
        <v>1044</v>
      </c>
      <c r="EL251">
        <v>926</v>
      </c>
      <c r="EM251">
        <v>773</v>
      </c>
      <c r="EN251">
        <v>672</v>
      </c>
      <c r="EO251">
        <v>572</v>
      </c>
      <c r="EP251">
        <v>49</v>
      </c>
      <c r="EQ251">
        <v>45</v>
      </c>
      <c r="ER251">
        <v>589</v>
      </c>
      <c r="ES251">
        <v>551</v>
      </c>
      <c r="ET251">
        <v>230</v>
      </c>
      <c r="EU251">
        <v>206</v>
      </c>
      <c r="EV251">
        <v>22</v>
      </c>
      <c r="EW251">
        <v>23</v>
      </c>
      <c r="EX251">
        <v>59</v>
      </c>
      <c r="EY251">
        <v>70</v>
      </c>
      <c r="EZ251">
        <v>1.9</v>
      </c>
      <c r="FA251">
        <v>1.2</v>
      </c>
      <c r="FB251">
        <v>3.1</v>
      </c>
      <c r="FC251" s="20">
        <v>45.4</v>
      </c>
      <c r="FD251" s="26">
        <v>0.72063492063492063</v>
      </c>
      <c r="FE251">
        <v>4.8182</v>
      </c>
      <c r="FF251">
        <v>0.36</v>
      </c>
      <c r="FG251">
        <v>0.26</v>
      </c>
      <c r="FH251">
        <v>0.62</v>
      </c>
      <c r="FI251">
        <v>1</v>
      </c>
      <c r="FJ251">
        <v>1</v>
      </c>
      <c r="FK251">
        <v>1</v>
      </c>
      <c r="FL251" s="42">
        <v>177</v>
      </c>
      <c r="FM251" s="20">
        <v>9.375</v>
      </c>
      <c r="FN251" s="41">
        <v>0.11396386510000001</v>
      </c>
      <c r="FO251" s="20">
        <v>25.8</v>
      </c>
      <c r="FP251" s="20">
        <v>30.594200000000001</v>
      </c>
      <c r="FQ251" s="20">
        <v>118.32413738483066</v>
      </c>
      <c r="FR251">
        <v>4</v>
      </c>
      <c r="FS251" t="s">
        <v>430</v>
      </c>
      <c r="FT251">
        <v>195</v>
      </c>
      <c r="FV251" t="s">
        <v>751</v>
      </c>
      <c r="FW251" s="45">
        <v>1600000</v>
      </c>
      <c r="FX251" s="45">
        <v>1850000</v>
      </c>
      <c r="FY251">
        <v>159</v>
      </c>
      <c r="FZ251">
        <v>37</v>
      </c>
      <c r="GA251">
        <v>27</v>
      </c>
      <c r="GB251">
        <v>64</v>
      </c>
      <c r="GC251">
        <v>10</v>
      </c>
      <c r="GD251">
        <v>135</v>
      </c>
      <c r="GE251">
        <v>328</v>
      </c>
      <c r="GF251">
        <v>2283</v>
      </c>
      <c r="GG251">
        <v>4.5999999999999996</v>
      </c>
      <c r="GH251">
        <v>2.8</v>
      </c>
      <c r="GI251">
        <v>7.4</v>
      </c>
      <c r="GJ251" s="42">
        <v>25.8</v>
      </c>
    </row>
    <row r="252" spans="1:192" x14ac:dyDescent="0.45">
      <c r="A252" s="40">
        <v>31942</v>
      </c>
      <c r="B252" t="s">
        <v>1063</v>
      </c>
      <c r="C252" t="s">
        <v>145</v>
      </c>
      <c r="D252" t="s">
        <v>91</v>
      </c>
      <c r="E252" t="s">
        <v>91</v>
      </c>
      <c r="F252">
        <v>70</v>
      </c>
      <c r="G252">
        <v>177</v>
      </c>
      <c r="H252">
        <v>2005</v>
      </c>
      <c r="I252">
        <v>1</v>
      </c>
      <c r="J252">
        <v>25</v>
      </c>
      <c r="K252" t="s">
        <v>92</v>
      </c>
      <c r="L252">
        <v>2007</v>
      </c>
      <c r="M252">
        <v>30</v>
      </c>
      <c r="N252">
        <v>11</v>
      </c>
      <c r="O252">
        <v>8471699</v>
      </c>
      <c r="P252" t="s">
        <v>2361</v>
      </c>
      <c r="Q252" t="s">
        <v>2362</v>
      </c>
      <c r="R252" t="s">
        <v>2363</v>
      </c>
      <c r="S252" t="s">
        <v>272</v>
      </c>
      <c r="T252" t="s">
        <v>725</v>
      </c>
      <c r="U252" t="s">
        <v>102</v>
      </c>
      <c r="V252">
        <v>80</v>
      </c>
      <c r="W252">
        <v>12</v>
      </c>
      <c r="X252">
        <v>23</v>
      </c>
      <c r="Y252">
        <v>16</v>
      </c>
      <c r="Z252">
        <v>35</v>
      </c>
      <c r="AA252">
        <v>8</v>
      </c>
      <c r="AB252">
        <v>34</v>
      </c>
      <c r="AC252" s="26">
        <v>0.4375</v>
      </c>
      <c r="AD252" s="20">
        <v>1.1068702290076331</v>
      </c>
      <c r="AE252" s="20">
        <v>12.776999999999999</v>
      </c>
      <c r="AF252">
        <v>18</v>
      </c>
      <c r="AG252">
        <v>-5.2</v>
      </c>
      <c r="AH252">
        <v>41</v>
      </c>
      <c r="AI252">
        <v>1790</v>
      </c>
      <c r="AJ252">
        <v>72956</v>
      </c>
      <c r="AK252" s="20">
        <v>1216.1666666666999</v>
      </c>
      <c r="AL252">
        <v>1216.25</v>
      </c>
      <c r="AM252">
        <v>1216</v>
      </c>
      <c r="AN252" s="26">
        <v>15.199166666666667</v>
      </c>
      <c r="AO252">
        <v>25.44</v>
      </c>
      <c r="AP252" s="41">
        <v>0.7142857142857143</v>
      </c>
      <c r="AQ252">
        <v>301</v>
      </c>
      <c r="AR252">
        <v>303</v>
      </c>
      <c r="AS252">
        <v>303</v>
      </c>
      <c r="AT252">
        <v>235</v>
      </c>
      <c r="AU252">
        <v>237</v>
      </c>
      <c r="AV252">
        <v>175</v>
      </c>
      <c r="AW252">
        <v>160</v>
      </c>
      <c r="AX252">
        <v>66</v>
      </c>
      <c r="AY252">
        <v>13</v>
      </c>
      <c r="AZ252">
        <v>16</v>
      </c>
      <c r="BA252" s="42">
        <v>29</v>
      </c>
      <c r="BB252">
        <v>17.989999999999998</v>
      </c>
      <c r="BC252">
        <v>31.834299999999999</v>
      </c>
      <c r="BD252" s="20">
        <v>365.4</v>
      </c>
      <c r="BE252" s="20">
        <v>666.4</v>
      </c>
      <c r="BF252" s="20">
        <v>32.874820143884889</v>
      </c>
      <c r="BG252">
        <v>312</v>
      </c>
      <c r="BH252">
        <v>417</v>
      </c>
      <c r="BI252">
        <v>425</v>
      </c>
      <c r="BJ252" s="41">
        <v>0.42333785617367709</v>
      </c>
      <c r="BK252">
        <v>80</v>
      </c>
      <c r="BL252">
        <v>80</v>
      </c>
      <c r="BM252">
        <v>70</v>
      </c>
      <c r="BN252" s="42">
        <v>10</v>
      </c>
      <c r="BO252">
        <v>62</v>
      </c>
      <c r="BP252">
        <v>41</v>
      </c>
      <c r="BQ252">
        <v>24</v>
      </c>
      <c r="BR252">
        <v>31</v>
      </c>
      <c r="BS252" s="41">
        <v>3.0009680542110357E-2</v>
      </c>
      <c r="BT252">
        <v>35</v>
      </c>
      <c r="BU252">
        <v>36</v>
      </c>
      <c r="BV252" s="41">
        <v>0.49295774647887325</v>
      </c>
      <c r="BW252">
        <v>13</v>
      </c>
      <c r="BX252">
        <v>4</v>
      </c>
      <c r="BY252">
        <v>11</v>
      </c>
      <c r="BZ252">
        <v>10</v>
      </c>
      <c r="CA252">
        <v>11</v>
      </c>
      <c r="CB252">
        <v>22</v>
      </c>
      <c r="CC252">
        <v>8</v>
      </c>
      <c r="CD252">
        <v>13</v>
      </c>
      <c r="CE252">
        <v>10</v>
      </c>
      <c r="CF252">
        <v>11</v>
      </c>
      <c r="CG252">
        <v>26</v>
      </c>
      <c r="CH252">
        <v>24</v>
      </c>
      <c r="CI252">
        <v>0</v>
      </c>
      <c r="CJ252">
        <v>0</v>
      </c>
      <c r="CK252">
        <v>3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2</v>
      </c>
      <c r="CS252">
        <v>1</v>
      </c>
      <c r="CT252">
        <v>1</v>
      </c>
      <c r="CU252">
        <v>0</v>
      </c>
      <c r="CV252">
        <v>7</v>
      </c>
      <c r="CW252">
        <v>0</v>
      </c>
      <c r="CX252">
        <v>2</v>
      </c>
      <c r="CY252">
        <v>3</v>
      </c>
      <c r="CZ252">
        <v>57</v>
      </c>
      <c r="DA252">
        <v>14</v>
      </c>
      <c r="DB252">
        <v>5</v>
      </c>
      <c r="DC252">
        <v>8</v>
      </c>
      <c r="DD252">
        <v>25</v>
      </c>
      <c r="DE252">
        <v>16</v>
      </c>
      <c r="DF252">
        <v>0</v>
      </c>
      <c r="DG252">
        <v>107</v>
      </c>
      <c r="DH252">
        <v>19</v>
      </c>
      <c r="DI252">
        <v>11</v>
      </c>
      <c r="DJ252">
        <v>18</v>
      </c>
      <c r="DK252">
        <v>17</v>
      </c>
      <c r="DL252">
        <v>1</v>
      </c>
      <c r="DM252">
        <v>11</v>
      </c>
      <c r="DN252">
        <v>10</v>
      </c>
      <c r="DO252">
        <v>1</v>
      </c>
      <c r="DP252" s="42">
        <v>-8</v>
      </c>
      <c r="DQ252" s="20">
        <v>-8.8239999999999998</v>
      </c>
      <c r="DR252">
        <v>18</v>
      </c>
      <c r="DS252">
        <v>1</v>
      </c>
      <c r="DT252">
        <v>0</v>
      </c>
      <c r="DU252">
        <v>0</v>
      </c>
      <c r="DV252">
        <v>0</v>
      </c>
      <c r="DW252">
        <v>1102</v>
      </c>
      <c r="DX252">
        <v>1320</v>
      </c>
      <c r="DY252">
        <v>826</v>
      </c>
      <c r="DZ252">
        <v>1002</v>
      </c>
      <c r="EA252">
        <v>581</v>
      </c>
      <c r="EB252">
        <v>729</v>
      </c>
      <c r="EC252">
        <v>52.87</v>
      </c>
      <c r="ED252">
        <v>64.52</v>
      </c>
      <c r="EE252">
        <v>49</v>
      </c>
      <c r="EF252">
        <v>45</v>
      </c>
      <c r="EG252" s="41">
        <v>8.4337349397590355E-2</v>
      </c>
      <c r="EH252" s="43">
        <v>0.93827160493827155</v>
      </c>
      <c r="EI252" s="44">
        <v>1.0226089543358619</v>
      </c>
      <c r="EJ252">
        <v>1105</v>
      </c>
      <c r="EK252">
        <v>1319</v>
      </c>
      <c r="EL252">
        <v>830</v>
      </c>
      <c r="EM252">
        <v>1001</v>
      </c>
      <c r="EN252">
        <v>583</v>
      </c>
      <c r="EO252">
        <v>727</v>
      </c>
      <c r="EP252">
        <v>50</v>
      </c>
      <c r="EQ252">
        <v>43</v>
      </c>
      <c r="ER252">
        <v>536</v>
      </c>
      <c r="ES252">
        <v>695</v>
      </c>
      <c r="ET252">
        <v>215</v>
      </c>
      <c r="EU252">
        <v>287</v>
      </c>
      <c r="EV252">
        <v>31</v>
      </c>
      <c r="EW252">
        <v>30</v>
      </c>
      <c r="EX252">
        <v>85</v>
      </c>
      <c r="EY252">
        <v>66</v>
      </c>
      <c r="EZ252">
        <v>1.4</v>
      </c>
      <c r="FA252">
        <v>2</v>
      </c>
      <c r="FB252">
        <v>3.5</v>
      </c>
      <c r="FC252" s="20">
        <v>38.130000000000003</v>
      </c>
      <c r="FD252" s="26">
        <v>0.47662500000000002</v>
      </c>
      <c r="FE252">
        <v>2.6048999999999998</v>
      </c>
      <c r="FF252">
        <v>0.03</v>
      </c>
      <c r="FG252">
        <v>0</v>
      </c>
      <c r="FH252">
        <v>0.03</v>
      </c>
      <c r="FL252" s="42">
        <v>153</v>
      </c>
      <c r="FM252" s="20">
        <v>5.7777777777777777</v>
      </c>
      <c r="FN252" s="41">
        <v>5.6164383599999999E-2</v>
      </c>
      <c r="FO252" s="20">
        <v>30.9</v>
      </c>
      <c r="FP252" s="20">
        <v>33.235199999999999</v>
      </c>
      <c r="FQ252" s="20">
        <v>119.4820143884892</v>
      </c>
      <c r="FU252" t="s">
        <v>702</v>
      </c>
      <c r="FV252" t="s">
        <v>711</v>
      </c>
      <c r="FW252" s="45">
        <v>3300000</v>
      </c>
      <c r="FX252" s="45">
        <v>3000000</v>
      </c>
      <c r="FY252">
        <v>866</v>
      </c>
      <c r="FZ252">
        <v>157</v>
      </c>
      <c r="GA252">
        <v>211</v>
      </c>
      <c r="GB252">
        <v>368</v>
      </c>
      <c r="GC252">
        <v>37</v>
      </c>
      <c r="GD252">
        <v>293</v>
      </c>
      <c r="GE252">
        <v>1452</v>
      </c>
      <c r="GF252">
        <v>12922</v>
      </c>
      <c r="GG252">
        <v>21</v>
      </c>
      <c r="GH252">
        <v>15.5</v>
      </c>
      <c r="GI252">
        <v>36.5</v>
      </c>
      <c r="GJ252" s="42">
        <v>30.9</v>
      </c>
    </row>
    <row r="253" spans="1:192" x14ac:dyDescent="0.45">
      <c r="A253" s="40">
        <v>31800</v>
      </c>
      <c r="B253" t="s">
        <v>2364</v>
      </c>
      <c r="D253" t="s">
        <v>2365</v>
      </c>
      <c r="E253" t="s">
        <v>120</v>
      </c>
      <c r="F253">
        <v>71</v>
      </c>
      <c r="G253">
        <v>209</v>
      </c>
      <c r="H253">
        <v>2006</v>
      </c>
      <c r="I253">
        <v>6</v>
      </c>
      <c r="J253">
        <v>180</v>
      </c>
      <c r="K253" t="s">
        <v>92</v>
      </c>
      <c r="L253">
        <v>2012</v>
      </c>
      <c r="M253">
        <v>31</v>
      </c>
      <c r="N253">
        <v>5</v>
      </c>
      <c r="O253">
        <v>8473463</v>
      </c>
      <c r="P253" t="s">
        <v>2366</v>
      </c>
      <c r="Q253" t="s">
        <v>2367</v>
      </c>
      <c r="R253" t="s">
        <v>2368</v>
      </c>
      <c r="S253" t="s">
        <v>2369</v>
      </c>
      <c r="T253" t="s">
        <v>716</v>
      </c>
      <c r="U253" t="s">
        <v>129</v>
      </c>
      <c r="V253">
        <v>74</v>
      </c>
      <c r="W253">
        <v>7</v>
      </c>
      <c r="X253">
        <v>12</v>
      </c>
      <c r="Y253">
        <v>4</v>
      </c>
      <c r="Z253">
        <v>19</v>
      </c>
      <c r="AA253">
        <v>13</v>
      </c>
      <c r="AB253">
        <v>50</v>
      </c>
      <c r="AC253" s="26">
        <v>0.25675675675675674</v>
      </c>
      <c r="AD253" s="20">
        <v>-11.126482213438734</v>
      </c>
      <c r="AE253" s="20">
        <v>7.157</v>
      </c>
      <c r="AF253">
        <v>0</v>
      </c>
      <c r="AG253">
        <v>0.1</v>
      </c>
      <c r="AH253">
        <v>31</v>
      </c>
      <c r="AI253">
        <v>1691</v>
      </c>
      <c r="AJ253">
        <v>70094</v>
      </c>
      <c r="AK253" s="20">
        <v>1168.2333333332999</v>
      </c>
      <c r="AL253">
        <v>1168.23</v>
      </c>
      <c r="AM253">
        <v>1168</v>
      </c>
      <c r="AN253" s="26">
        <v>15.786936936936938</v>
      </c>
      <c r="AO253">
        <v>26.54</v>
      </c>
      <c r="AP253" s="41">
        <v>0.45238095238095238</v>
      </c>
      <c r="AQ253">
        <v>172</v>
      </c>
      <c r="AR253">
        <v>172</v>
      </c>
      <c r="AS253">
        <v>172</v>
      </c>
      <c r="AT253">
        <v>157</v>
      </c>
      <c r="AU253">
        <v>157</v>
      </c>
      <c r="AV253">
        <v>114</v>
      </c>
      <c r="AW253">
        <v>117</v>
      </c>
      <c r="AX253">
        <v>56</v>
      </c>
      <c r="AY253">
        <v>4</v>
      </c>
      <c r="AZ253">
        <v>8</v>
      </c>
      <c r="BA253" s="42">
        <v>12</v>
      </c>
      <c r="BB253">
        <v>11.74</v>
      </c>
      <c r="BC253">
        <v>30.552599999999998</v>
      </c>
      <c r="BD253" s="20">
        <v>95.9</v>
      </c>
      <c r="BE253" s="20">
        <v>267.89999999999998</v>
      </c>
      <c r="BF253" s="20">
        <v>13.759276854728947</v>
      </c>
      <c r="BG253">
        <v>246</v>
      </c>
      <c r="BH253">
        <v>445</v>
      </c>
      <c r="BI253">
        <v>620</v>
      </c>
      <c r="BJ253" s="41">
        <v>0.28406466512702078</v>
      </c>
      <c r="BK253">
        <v>219</v>
      </c>
      <c r="BL253">
        <v>219</v>
      </c>
      <c r="BM253">
        <v>66</v>
      </c>
      <c r="BN253" s="42">
        <v>153</v>
      </c>
      <c r="BO253">
        <v>43</v>
      </c>
      <c r="BP253">
        <v>42</v>
      </c>
      <c r="BQ253">
        <v>47</v>
      </c>
      <c r="BR253">
        <v>48</v>
      </c>
      <c r="BS253" s="41">
        <v>4.3478260869565216E-2</v>
      </c>
      <c r="BT253">
        <v>112</v>
      </c>
      <c r="BU253">
        <v>100</v>
      </c>
      <c r="BV253" s="41">
        <v>0.52830188679245282</v>
      </c>
      <c r="BW253">
        <v>77</v>
      </c>
      <c r="BX253">
        <v>66</v>
      </c>
      <c r="BY253">
        <v>25</v>
      </c>
      <c r="BZ253">
        <v>18</v>
      </c>
      <c r="CA253">
        <v>10</v>
      </c>
      <c r="CB253">
        <v>16</v>
      </c>
      <c r="CC253">
        <v>35</v>
      </c>
      <c r="CD253">
        <v>15</v>
      </c>
      <c r="CE253">
        <v>41</v>
      </c>
      <c r="CF253">
        <v>31</v>
      </c>
      <c r="CG253">
        <v>63</v>
      </c>
      <c r="CH253">
        <v>74</v>
      </c>
      <c r="CI253">
        <v>0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4</v>
      </c>
      <c r="CW253">
        <v>0</v>
      </c>
      <c r="CX253">
        <v>2</v>
      </c>
      <c r="CY253">
        <v>2</v>
      </c>
      <c r="CZ253">
        <v>39</v>
      </c>
      <c r="DA253">
        <v>14</v>
      </c>
      <c r="DB253">
        <v>3</v>
      </c>
      <c r="DC253">
        <v>9</v>
      </c>
      <c r="DD253">
        <v>25</v>
      </c>
      <c r="DE253">
        <v>24</v>
      </c>
      <c r="DF253">
        <v>1</v>
      </c>
      <c r="DG253">
        <v>38</v>
      </c>
      <c r="DH253">
        <v>14</v>
      </c>
      <c r="DI253">
        <v>8</v>
      </c>
      <c r="DJ253">
        <v>13</v>
      </c>
      <c r="DK253">
        <v>12</v>
      </c>
      <c r="DL253">
        <v>1</v>
      </c>
      <c r="DM253">
        <v>8</v>
      </c>
      <c r="DN253">
        <v>7</v>
      </c>
      <c r="DO253">
        <v>1</v>
      </c>
      <c r="DP253" s="42">
        <v>-6</v>
      </c>
      <c r="DQ253" s="20">
        <v>-6.7930000000000001</v>
      </c>
      <c r="DR253">
        <v>13</v>
      </c>
      <c r="DS253">
        <v>1</v>
      </c>
      <c r="DT253">
        <v>0</v>
      </c>
      <c r="DU253">
        <v>0</v>
      </c>
      <c r="DV253">
        <v>0</v>
      </c>
      <c r="DW253">
        <v>944</v>
      </c>
      <c r="DX253">
        <v>1364</v>
      </c>
      <c r="DY253">
        <v>715</v>
      </c>
      <c r="DZ253">
        <v>1056</v>
      </c>
      <c r="EA253">
        <v>515</v>
      </c>
      <c r="EB253">
        <v>710</v>
      </c>
      <c r="EC253">
        <v>50.2</v>
      </c>
      <c r="ED253">
        <v>68.64</v>
      </c>
      <c r="EE253">
        <v>42</v>
      </c>
      <c r="EF253">
        <v>51</v>
      </c>
      <c r="EG253" s="41">
        <v>8.155339805825243E-2</v>
      </c>
      <c r="EH253" s="43">
        <v>0.92816901408450703</v>
      </c>
      <c r="EI253" s="44">
        <v>1.0097224121427595</v>
      </c>
      <c r="EJ253">
        <v>942</v>
      </c>
      <c r="EK253">
        <v>1361</v>
      </c>
      <c r="EL253">
        <v>714</v>
      </c>
      <c r="EM253">
        <v>1054</v>
      </c>
      <c r="EN253">
        <v>511</v>
      </c>
      <c r="EO253">
        <v>710</v>
      </c>
      <c r="EP253">
        <v>42</v>
      </c>
      <c r="EQ253">
        <v>52</v>
      </c>
      <c r="ER253">
        <v>495</v>
      </c>
      <c r="ES253">
        <v>684</v>
      </c>
      <c r="ET253">
        <v>189</v>
      </c>
      <c r="EU253">
        <v>240</v>
      </c>
      <c r="EV253">
        <v>16</v>
      </c>
      <c r="EW253">
        <v>25</v>
      </c>
      <c r="EX253">
        <v>63</v>
      </c>
      <c r="EY253">
        <v>41</v>
      </c>
      <c r="EZ253">
        <v>-0.60000000000000009</v>
      </c>
      <c r="FA253">
        <v>1.1000000000000001</v>
      </c>
      <c r="FB253">
        <v>0.60000000000000009</v>
      </c>
      <c r="FC253" s="20">
        <v>12.07</v>
      </c>
      <c r="FD253" s="26">
        <v>0.16310810810810811</v>
      </c>
      <c r="FE253">
        <v>1.2224999999999999</v>
      </c>
      <c r="FF253">
        <v>0.03</v>
      </c>
      <c r="FG253">
        <v>-0.51</v>
      </c>
      <c r="FH253">
        <v>-0.48</v>
      </c>
      <c r="FL253" s="42">
        <v>299</v>
      </c>
      <c r="FM253" s="20">
        <v>20.46153846153846</v>
      </c>
      <c r="FN253" s="41">
        <v>2.94933717E-2</v>
      </c>
      <c r="FO253" s="20">
        <v>15.9</v>
      </c>
      <c r="FP253" s="20">
        <v>17.641400000000001</v>
      </c>
      <c r="FQ253" s="20">
        <v>118.53830153308851</v>
      </c>
      <c r="FR253">
        <v>7</v>
      </c>
      <c r="FS253" t="s">
        <v>111</v>
      </c>
      <c r="FT253">
        <v>252</v>
      </c>
      <c r="FV253" t="s">
        <v>711</v>
      </c>
      <c r="FW253" s="45">
        <v>2950000</v>
      </c>
      <c r="FX253" s="45">
        <v>2950000</v>
      </c>
      <c r="FY253">
        <v>327</v>
      </c>
      <c r="FZ253">
        <v>52</v>
      </c>
      <c r="GA253">
        <v>70</v>
      </c>
      <c r="GB253">
        <v>122</v>
      </c>
      <c r="GC253">
        <v>-7</v>
      </c>
      <c r="GD253">
        <v>138</v>
      </c>
      <c r="GE253">
        <v>493</v>
      </c>
      <c r="GF253">
        <v>5260</v>
      </c>
      <c r="GG253">
        <v>4.5999999999999996</v>
      </c>
      <c r="GH253">
        <v>5.2</v>
      </c>
      <c r="GI253">
        <v>9.8000000000000007</v>
      </c>
      <c r="GJ253" s="42">
        <v>15.9</v>
      </c>
    </row>
    <row r="254" spans="1:192" x14ac:dyDescent="0.45">
      <c r="A254" s="40">
        <v>32360</v>
      </c>
      <c r="B254" t="s">
        <v>1258</v>
      </c>
      <c r="C254" t="s">
        <v>145</v>
      </c>
      <c r="D254" t="s">
        <v>91</v>
      </c>
      <c r="E254" t="s">
        <v>91</v>
      </c>
      <c r="F254">
        <v>73</v>
      </c>
      <c r="G254">
        <v>205</v>
      </c>
      <c r="H254">
        <v>2006</v>
      </c>
      <c r="I254">
        <v>2</v>
      </c>
      <c r="J254">
        <v>36</v>
      </c>
      <c r="K254" t="s">
        <v>92</v>
      </c>
      <c r="L254">
        <v>2008</v>
      </c>
      <c r="M254">
        <v>29</v>
      </c>
      <c r="N254">
        <v>10</v>
      </c>
      <c r="O254">
        <v>8473465</v>
      </c>
      <c r="P254" t="s">
        <v>2370</v>
      </c>
      <c r="Q254" t="s">
        <v>2371</v>
      </c>
      <c r="R254" t="s">
        <v>1261</v>
      </c>
      <c r="S254" t="s">
        <v>2372</v>
      </c>
      <c r="T254" t="s">
        <v>725</v>
      </c>
      <c r="U254" t="s">
        <v>373</v>
      </c>
      <c r="V254">
        <v>76</v>
      </c>
      <c r="W254">
        <v>13</v>
      </c>
      <c r="X254">
        <v>16</v>
      </c>
      <c r="Y254">
        <v>11</v>
      </c>
      <c r="Z254">
        <v>29</v>
      </c>
      <c r="AA254">
        <v>8</v>
      </c>
      <c r="AB254">
        <v>49</v>
      </c>
      <c r="AC254" s="26">
        <v>0.38157894736842107</v>
      </c>
      <c r="AD254" s="20">
        <v>2.2107279693486603</v>
      </c>
      <c r="AE254" s="20">
        <v>11.156000000000001</v>
      </c>
      <c r="AF254">
        <v>-5</v>
      </c>
      <c r="AG254">
        <v>-9.4</v>
      </c>
      <c r="AH254">
        <v>33</v>
      </c>
      <c r="AI254">
        <v>1474</v>
      </c>
      <c r="AJ254">
        <v>61351</v>
      </c>
      <c r="AK254" s="20">
        <v>1022.5166666667</v>
      </c>
      <c r="AL254">
        <v>1022.52</v>
      </c>
      <c r="AM254">
        <v>1023</v>
      </c>
      <c r="AN254" s="26">
        <v>13.454166666666666</v>
      </c>
      <c r="AO254">
        <v>22.79</v>
      </c>
      <c r="AP254" s="41">
        <v>0.54716981132075471</v>
      </c>
      <c r="AQ254">
        <v>181</v>
      </c>
      <c r="AR254">
        <v>182</v>
      </c>
      <c r="AS254">
        <v>182</v>
      </c>
      <c r="AT254">
        <v>150</v>
      </c>
      <c r="AU254">
        <v>151</v>
      </c>
      <c r="AV254">
        <v>117</v>
      </c>
      <c r="AW254">
        <v>112</v>
      </c>
      <c r="AX254">
        <v>56</v>
      </c>
      <c r="AY254">
        <v>8</v>
      </c>
      <c r="AZ254">
        <v>9</v>
      </c>
      <c r="BA254" s="42">
        <v>17</v>
      </c>
      <c r="BB254">
        <v>12.62</v>
      </c>
      <c r="BC254">
        <v>26.179500000000001</v>
      </c>
      <c r="BD254" s="20">
        <v>219.5</v>
      </c>
      <c r="BE254" s="20">
        <v>400.5</v>
      </c>
      <c r="BF254" s="20">
        <v>23.500762821265113</v>
      </c>
      <c r="BG254">
        <v>343</v>
      </c>
      <c r="BH254">
        <v>391</v>
      </c>
      <c r="BI254">
        <v>312</v>
      </c>
      <c r="BJ254" s="41">
        <v>0.52366412213740454</v>
      </c>
      <c r="BK254">
        <v>120</v>
      </c>
      <c r="BL254">
        <v>120</v>
      </c>
      <c r="BM254">
        <v>79</v>
      </c>
      <c r="BN254" s="42">
        <v>41</v>
      </c>
      <c r="BO254">
        <v>34</v>
      </c>
      <c r="BP254">
        <v>35</v>
      </c>
      <c r="BQ254">
        <v>20</v>
      </c>
      <c r="BR254">
        <v>22</v>
      </c>
      <c r="BS254" s="41">
        <v>2.8132992327365727E-2</v>
      </c>
      <c r="BT254">
        <v>7</v>
      </c>
      <c r="BU254">
        <v>19</v>
      </c>
      <c r="BV254" s="41">
        <v>0.26923076923076922</v>
      </c>
      <c r="BW254">
        <v>2</v>
      </c>
      <c r="BX254">
        <v>3</v>
      </c>
      <c r="BY254">
        <v>4</v>
      </c>
      <c r="BZ254">
        <v>4</v>
      </c>
      <c r="CA254">
        <v>1</v>
      </c>
      <c r="CB254">
        <v>12</v>
      </c>
      <c r="CC254">
        <v>1</v>
      </c>
      <c r="CD254">
        <v>3</v>
      </c>
      <c r="CE254">
        <v>0</v>
      </c>
      <c r="CF254">
        <v>8</v>
      </c>
      <c r="CG254">
        <v>7</v>
      </c>
      <c r="CH254">
        <v>11</v>
      </c>
      <c r="CI254">
        <v>0</v>
      </c>
      <c r="CJ254">
        <v>0</v>
      </c>
      <c r="CK254">
        <v>4</v>
      </c>
      <c r="CL254">
        <v>0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3</v>
      </c>
      <c r="CT254">
        <v>3</v>
      </c>
      <c r="CU254">
        <v>0</v>
      </c>
      <c r="CV254">
        <v>4</v>
      </c>
      <c r="CW254">
        <v>0</v>
      </c>
      <c r="CX254">
        <v>1</v>
      </c>
      <c r="CY254">
        <v>2</v>
      </c>
      <c r="CZ254">
        <v>31</v>
      </c>
      <c r="DA254">
        <v>20</v>
      </c>
      <c r="DB254">
        <v>1</v>
      </c>
      <c r="DC254">
        <v>20</v>
      </c>
      <c r="DD254">
        <v>23</v>
      </c>
      <c r="DE254">
        <v>17</v>
      </c>
      <c r="DF254">
        <v>1</v>
      </c>
      <c r="DG254">
        <v>35</v>
      </c>
      <c r="DH254">
        <v>12</v>
      </c>
      <c r="DI254">
        <v>13</v>
      </c>
      <c r="DJ254">
        <v>12</v>
      </c>
      <c r="DK254">
        <v>9</v>
      </c>
      <c r="DL254">
        <v>3</v>
      </c>
      <c r="DM254">
        <v>15</v>
      </c>
      <c r="DN254">
        <v>12</v>
      </c>
      <c r="DO254">
        <v>3</v>
      </c>
      <c r="DP254" s="42">
        <v>1</v>
      </c>
      <c r="DQ254" s="20">
        <v>1.506</v>
      </c>
      <c r="DR254">
        <v>9</v>
      </c>
      <c r="DS254">
        <v>3</v>
      </c>
      <c r="DT254">
        <v>0</v>
      </c>
      <c r="DU254">
        <v>0</v>
      </c>
      <c r="DV254">
        <v>0</v>
      </c>
      <c r="DW254">
        <v>1040</v>
      </c>
      <c r="DX254">
        <v>979</v>
      </c>
      <c r="DY254">
        <v>805</v>
      </c>
      <c r="DZ254">
        <v>760</v>
      </c>
      <c r="EA254">
        <v>597</v>
      </c>
      <c r="EB254">
        <v>546</v>
      </c>
      <c r="EC254">
        <v>52.17</v>
      </c>
      <c r="ED254">
        <v>44.63</v>
      </c>
      <c r="EE254">
        <v>53</v>
      </c>
      <c r="EF254">
        <v>45</v>
      </c>
      <c r="EG254" s="41">
        <v>8.8777219430485763E-2</v>
      </c>
      <c r="EH254" s="43">
        <v>0.91758241758241754</v>
      </c>
      <c r="EI254" s="44">
        <v>1.0063596370129033</v>
      </c>
      <c r="EJ254">
        <v>1041</v>
      </c>
      <c r="EK254">
        <v>982</v>
      </c>
      <c r="EL254">
        <v>806</v>
      </c>
      <c r="EM254">
        <v>763</v>
      </c>
      <c r="EN254">
        <v>596</v>
      </c>
      <c r="EO254">
        <v>550</v>
      </c>
      <c r="EP254">
        <v>52</v>
      </c>
      <c r="EQ254">
        <v>44</v>
      </c>
      <c r="ER254">
        <v>483</v>
      </c>
      <c r="ES254">
        <v>464</v>
      </c>
      <c r="ET254">
        <v>162</v>
      </c>
      <c r="EU254">
        <v>177</v>
      </c>
      <c r="EV254">
        <v>31</v>
      </c>
      <c r="EW254">
        <v>26</v>
      </c>
      <c r="EX254">
        <v>58</v>
      </c>
      <c r="EY254">
        <v>75</v>
      </c>
      <c r="EZ254">
        <v>1.4</v>
      </c>
      <c r="FA254">
        <v>0.9</v>
      </c>
      <c r="FB254">
        <v>2.2999999999999998</v>
      </c>
      <c r="FC254" s="20">
        <v>23.66</v>
      </c>
      <c r="FD254" s="26">
        <v>0.31131578947368421</v>
      </c>
      <c r="FE254">
        <v>1.1013999999999999</v>
      </c>
      <c r="FF254">
        <v>0.1</v>
      </c>
      <c r="FG254">
        <v>-0.2</v>
      </c>
      <c r="FH254">
        <v>-0.1</v>
      </c>
      <c r="FL254" s="42">
        <v>178</v>
      </c>
      <c r="FM254" s="20">
        <v>15.555555555555555</v>
      </c>
      <c r="FN254" s="41">
        <v>6.0458257700000004E-2</v>
      </c>
      <c r="FO254" s="20">
        <v>25.7</v>
      </c>
      <c r="FP254" s="20">
        <v>29.301200000000001</v>
      </c>
      <c r="FQ254" s="20">
        <v>118.47201032742636</v>
      </c>
      <c r="FR254">
        <v>4</v>
      </c>
      <c r="FS254" t="s">
        <v>189</v>
      </c>
      <c r="FT254">
        <v>195</v>
      </c>
      <c r="FV254" t="s">
        <v>711</v>
      </c>
      <c r="FW254" s="45">
        <v>3500000</v>
      </c>
      <c r="FX254" s="45">
        <v>3333333</v>
      </c>
      <c r="FY254">
        <v>598</v>
      </c>
      <c r="FZ254">
        <v>113</v>
      </c>
      <c r="GA254">
        <v>100</v>
      </c>
      <c r="GB254">
        <v>213</v>
      </c>
      <c r="GC254">
        <v>-78</v>
      </c>
      <c r="GD254">
        <v>261</v>
      </c>
      <c r="GE254">
        <v>1044</v>
      </c>
      <c r="GF254">
        <v>8030</v>
      </c>
      <c r="GG254">
        <v>13.3</v>
      </c>
      <c r="GH254">
        <v>5.7</v>
      </c>
      <c r="GI254">
        <v>18.899999999999999</v>
      </c>
      <c r="GJ254" s="42">
        <v>25.7</v>
      </c>
    </row>
    <row r="255" spans="1:192" x14ac:dyDescent="0.45">
      <c r="A255" s="40">
        <v>35290</v>
      </c>
      <c r="B255" t="s">
        <v>125</v>
      </c>
      <c r="C255" t="s">
        <v>126</v>
      </c>
      <c r="D255" t="s">
        <v>91</v>
      </c>
      <c r="E255" t="s">
        <v>91</v>
      </c>
      <c r="F255">
        <v>73</v>
      </c>
      <c r="G255">
        <v>193</v>
      </c>
      <c r="K255" t="s">
        <v>92</v>
      </c>
      <c r="L255">
        <v>2017</v>
      </c>
      <c r="M255">
        <v>21</v>
      </c>
      <c r="N255">
        <v>1</v>
      </c>
      <c r="O255">
        <v>8479613</v>
      </c>
      <c r="P255" t="s">
        <v>2380</v>
      </c>
      <c r="Q255" t="s">
        <v>2381</v>
      </c>
      <c r="R255" t="s">
        <v>2382</v>
      </c>
      <c r="S255" t="s">
        <v>2383</v>
      </c>
      <c r="T255" t="s">
        <v>725</v>
      </c>
      <c r="U255" t="s">
        <v>102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33</v>
      </c>
      <c r="AB255">
        <v>69</v>
      </c>
      <c r="AC255" s="26">
        <v>0</v>
      </c>
      <c r="AD255" s="20">
        <v>0</v>
      </c>
      <c r="AE255" s="20">
        <v>0</v>
      </c>
      <c r="AF255">
        <v>-1</v>
      </c>
      <c r="AG255">
        <v>-0.5</v>
      </c>
      <c r="AH255">
        <v>0</v>
      </c>
      <c r="AI255">
        <v>10</v>
      </c>
      <c r="AJ255">
        <v>473</v>
      </c>
      <c r="AK255" s="20">
        <v>7.8833333333333</v>
      </c>
      <c r="AL255">
        <v>7.88</v>
      </c>
      <c r="AM255">
        <v>8</v>
      </c>
      <c r="AN255" s="26">
        <v>7.8833333333333337</v>
      </c>
      <c r="AO255">
        <v>13.43</v>
      </c>
      <c r="AP255" s="41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 s="42">
        <v>0</v>
      </c>
      <c r="BB255">
        <v>0.04</v>
      </c>
      <c r="BC255">
        <v>0</v>
      </c>
      <c r="BD255" s="20">
        <v>0</v>
      </c>
      <c r="BE255" s="20">
        <v>1</v>
      </c>
      <c r="BF255" s="20">
        <v>7.6142131979695424</v>
      </c>
      <c r="BG255">
        <v>2</v>
      </c>
      <c r="BH255">
        <v>2</v>
      </c>
      <c r="BI255">
        <v>4</v>
      </c>
      <c r="BJ255" s="41">
        <v>0.33333333333333331</v>
      </c>
      <c r="BK255">
        <v>0</v>
      </c>
      <c r="BL255">
        <v>0</v>
      </c>
      <c r="BM255">
        <v>0</v>
      </c>
      <c r="BN255" s="42">
        <v>0</v>
      </c>
      <c r="BO255">
        <v>1</v>
      </c>
      <c r="BP255">
        <v>1</v>
      </c>
      <c r="BQ255">
        <v>0</v>
      </c>
      <c r="BR255">
        <v>0</v>
      </c>
      <c r="BS255" s="41">
        <v>0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 s="42">
        <v>0</v>
      </c>
      <c r="DQ255" s="20">
        <v>-2E-3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6</v>
      </c>
      <c r="DX255">
        <v>8</v>
      </c>
      <c r="DY255">
        <v>6</v>
      </c>
      <c r="DZ255">
        <v>6</v>
      </c>
      <c r="EA255">
        <v>2</v>
      </c>
      <c r="EB255">
        <v>6</v>
      </c>
      <c r="EC255">
        <v>0.22</v>
      </c>
      <c r="ED255">
        <v>0.45</v>
      </c>
      <c r="EE255">
        <v>0</v>
      </c>
      <c r="EF255">
        <v>1</v>
      </c>
      <c r="EG255" s="41">
        <v>0</v>
      </c>
      <c r="EH255" s="43">
        <v>0.83333333333333337</v>
      </c>
      <c r="EI255" s="44">
        <v>0.83333333333333337</v>
      </c>
      <c r="EJ255">
        <v>6</v>
      </c>
      <c r="EK255">
        <v>8</v>
      </c>
      <c r="EL255">
        <v>6</v>
      </c>
      <c r="EM255">
        <v>6</v>
      </c>
      <c r="EN255">
        <v>2</v>
      </c>
      <c r="EO255">
        <v>6</v>
      </c>
      <c r="EP255">
        <v>0</v>
      </c>
      <c r="EQ255">
        <v>1</v>
      </c>
      <c r="ER255">
        <v>3</v>
      </c>
      <c r="ES255">
        <v>6</v>
      </c>
      <c r="ET255">
        <v>1</v>
      </c>
      <c r="EU255">
        <v>2</v>
      </c>
      <c r="EV255">
        <v>0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-0.1</v>
      </c>
      <c r="FC255" s="20">
        <v>-0.30000000000000004</v>
      </c>
      <c r="FD255" s="26">
        <v>-0.30000000000000004</v>
      </c>
      <c r="FE255">
        <v>3.0000000000000003E-4</v>
      </c>
      <c r="FF255">
        <v>0</v>
      </c>
      <c r="FG255">
        <v>0</v>
      </c>
      <c r="FH255">
        <v>0</v>
      </c>
      <c r="FL255" s="42">
        <v>0</v>
      </c>
      <c r="FM255" s="20">
        <v>0</v>
      </c>
      <c r="FN255" s="41">
        <v>0</v>
      </c>
      <c r="FO255" s="20">
        <v>0</v>
      </c>
      <c r="FP255" s="20">
        <v>-4.0000000000000002E-4</v>
      </c>
      <c r="FQ255" s="20">
        <v>106.5989847715736</v>
      </c>
      <c r="FV255" t="s">
        <v>751</v>
      </c>
      <c r="FW255" s="45">
        <v>685000</v>
      </c>
      <c r="FX255" s="45">
        <v>701667</v>
      </c>
      <c r="FY255">
        <v>1</v>
      </c>
      <c r="FZ255">
        <v>0</v>
      </c>
      <c r="GA255">
        <v>0</v>
      </c>
      <c r="GB255">
        <v>0</v>
      </c>
      <c r="GC255">
        <v>-1</v>
      </c>
      <c r="GD255">
        <v>0</v>
      </c>
      <c r="GE255">
        <v>0</v>
      </c>
      <c r="GF255">
        <v>8</v>
      </c>
      <c r="GG255">
        <v>0</v>
      </c>
      <c r="GH255">
        <v>0</v>
      </c>
      <c r="GI255">
        <v>-0.1</v>
      </c>
      <c r="GJ255" s="42">
        <v>0</v>
      </c>
    </row>
    <row r="256" spans="1:192" x14ac:dyDescent="0.45">
      <c r="A256" s="40">
        <v>32301</v>
      </c>
      <c r="B256" t="s">
        <v>1040</v>
      </c>
      <c r="C256" t="s">
        <v>163</v>
      </c>
      <c r="D256" t="s">
        <v>91</v>
      </c>
      <c r="E256" t="s">
        <v>91</v>
      </c>
      <c r="F256">
        <v>75</v>
      </c>
      <c r="G256">
        <v>236</v>
      </c>
      <c r="H256">
        <v>2006</v>
      </c>
      <c r="I256">
        <v>2</v>
      </c>
      <c r="J256">
        <v>50</v>
      </c>
      <c r="K256" t="s">
        <v>92</v>
      </c>
      <c r="L256">
        <v>2007</v>
      </c>
      <c r="M256">
        <v>29</v>
      </c>
      <c r="N256">
        <v>11</v>
      </c>
      <c r="O256">
        <v>8473473</v>
      </c>
      <c r="P256" t="s">
        <v>2384</v>
      </c>
      <c r="Q256" t="s">
        <v>2385</v>
      </c>
      <c r="R256" t="s">
        <v>2386</v>
      </c>
      <c r="S256" t="s">
        <v>2387</v>
      </c>
      <c r="T256" t="s">
        <v>725</v>
      </c>
      <c r="U256" t="s">
        <v>166</v>
      </c>
      <c r="V256">
        <v>82</v>
      </c>
      <c r="W256">
        <v>10</v>
      </c>
      <c r="X256">
        <v>24</v>
      </c>
      <c r="Y256">
        <v>11</v>
      </c>
      <c r="Z256">
        <v>34</v>
      </c>
      <c r="AA256">
        <v>4</v>
      </c>
      <c r="AB256">
        <v>74</v>
      </c>
      <c r="AC256" s="26">
        <v>0.41463414634146339</v>
      </c>
      <c r="AD256" s="20">
        <v>-16.279835390946502</v>
      </c>
      <c r="AE256" s="20">
        <v>12.212999999999999</v>
      </c>
      <c r="AF256">
        <v>-12</v>
      </c>
      <c r="AG256">
        <v>2</v>
      </c>
      <c r="AH256">
        <v>80</v>
      </c>
      <c r="AI256">
        <v>1646</v>
      </c>
      <c r="AJ256">
        <v>78526</v>
      </c>
      <c r="AK256" s="20">
        <v>1308.7666666667001</v>
      </c>
      <c r="AL256">
        <v>1308.77</v>
      </c>
      <c r="AM256">
        <v>1309</v>
      </c>
      <c r="AN256" s="26">
        <v>15.960569105691057</v>
      </c>
      <c r="AO256">
        <v>26.68</v>
      </c>
      <c r="AP256" s="41">
        <v>0.53968253968253965</v>
      </c>
      <c r="AQ256">
        <v>282</v>
      </c>
      <c r="AR256">
        <v>282</v>
      </c>
      <c r="AS256">
        <v>282</v>
      </c>
      <c r="AT256">
        <v>226</v>
      </c>
      <c r="AU256">
        <v>226</v>
      </c>
      <c r="AV256">
        <v>147</v>
      </c>
      <c r="AW256">
        <v>184</v>
      </c>
      <c r="AX256">
        <v>100</v>
      </c>
      <c r="AY256">
        <v>11</v>
      </c>
      <c r="AZ256">
        <v>25</v>
      </c>
      <c r="BA256" s="42">
        <v>36</v>
      </c>
      <c r="BB256">
        <v>20.399999999999999</v>
      </c>
      <c r="BC256">
        <v>29.829899999999999</v>
      </c>
      <c r="BD256" s="20">
        <v>246.5</v>
      </c>
      <c r="BE256" s="20">
        <v>528.5</v>
      </c>
      <c r="BF256" s="20">
        <v>24.228856101530447</v>
      </c>
      <c r="BG256">
        <v>568</v>
      </c>
      <c r="BH256">
        <v>422</v>
      </c>
      <c r="BI256">
        <v>371</v>
      </c>
      <c r="BJ256" s="41">
        <v>0.60489882854100108</v>
      </c>
      <c r="BK256">
        <v>254</v>
      </c>
      <c r="BL256">
        <v>254</v>
      </c>
      <c r="BM256">
        <v>76</v>
      </c>
      <c r="BN256" s="42">
        <v>178</v>
      </c>
      <c r="BO256">
        <v>79</v>
      </c>
      <c r="BP256">
        <v>76</v>
      </c>
      <c r="BQ256">
        <v>29</v>
      </c>
      <c r="BR256">
        <v>25</v>
      </c>
      <c r="BS256" s="41">
        <v>2.8026905829596414E-2</v>
      </c>
      <c r="BT256">
        <v>29</v>
      </c>
      <c r="BU256">
        <v>23</v>
      </c>
      <c r="BV256" s="41">
        <v>0.55769230769230771</v>
      </c>
      <c r="BW256">
        <v>6</v>
      </c>
      <c r="BX256">
        <v>6</v>
      </c>
      <c r="BY256">
        <v>6</v>
      </c>
      <c r="BZ256">
        <v>3</v>
      </c>
      <c r="CA256">
        <v>17</v>
      </c>
      <c r="CB256">
        <v>14</v>
      </c>
      <c r="CC256">
        <v>9</v>
      </c>
      <c r="CD256">
        <v>6</v>
      </c>
      <c r="CE256">
        <v>9</v>
      </c>
      <c r="CF256">
        <v>7</v>
      </c>
      <c r="CG256">
        <v>18</v>
      </c>
      <c r="CH256">
        <v>21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3</v>
      </c>
      <c r="CT256">
        <v>3</v>
      </c>
      <c r="CU256">
        <v>0</v>
      </c>
      <c r="CV256">
        <v>3</v>
      </c>
      <c r="CW256">
        <v>1</v>
      </c>
      <c r="CX256">
        <v>4</v>
      </c>
      <c r="CY256">
        <v>6</v>
      </c>
      <c r="CZ256">
        <v>68</v>
      </c>
      <c r="DA256">
        <v>10</v>
      </c>
      <c r="DB256">
        <v>6</v>
      </c>
      <c r="DC256">
        <v>20</v>
      </c>
      <c r="DD256">
        <v>31</v>
      </c>
      <c r="DE256">
        <v>19</v>
      </c>
      <c r="DF256">
        <v>1</v>
      </c>
      <c r="DG256">
        <v>60</v>
      </c>
      <c r="DH256">
        <v>26</v>
      </c>
      <c r="DI256">
        <v>4</v>
      </c>
      <c r="DJ256">
        <v>25</v>
      </c>
      <c r="DK256">
        <v>21</v>
      </c>
      <c r="DL256">
        <v>4</v>
      </c>
      <c r="DM256">
        <v>6</v>
      </c>
      <c r="DN256">
        <v>3</v>
      </c>
      <c r="DO256">
        <v>3</v>
      </c>
      <c r="DP256" s="42">
        <v>-22</v>
      </c>
      <c r="DQ256" s="20">
        <v>-18.529</v>
      </c>
      <c r="DR256">
        <v>20</v>
      </c>
      <c r="DS256">
        <v>4</v>
      </c>
      <c r="DT256">
        <v>0</v>
      </c>
      <c r="DU256">
        <v>2</v>
      </c>
      <c r="DV256">
        <v>0</v>
      </c>
      <c r="DW256">
        <v>1500</v>
      </c>
      <c r="DX256">
        <v>1176</v>
      </c>
      <c r="DY256">
        <v>1134</v>
      </c>
      <c r="DZ256">
        <v>867</v>
      </c>
      <c r="EA256">
        <v>806</v>
      </c>
      <c r="EB256">
        <v>663</v>
      </c>
      <c r="EC256">
        <v>80.37</v>
      </c>
      <c r="ED256">
        <v>62.17</v>
      </c>
      <c r="EE256">
        <v>63</v>
      </c>
      <c r="EF256">
        <v>64</v>
      </c>
      <c r="EG256" s="41">
        <v>7.8163771712158811E-2</v>
      </c>
      <c r="EH256" s="43">
        <v>0.90346907993966818</v>
      </c>
      <c r="EI256" s="44">
        <v>0.98163285165182701</v>
      </c>
      <c r="EJ256">
        <v>1495</v>
      </c>
      <c r="EK256">
        <v>1179</v>
      </c>
      <c r="EL256">
        <v>1129</v>
      </c>
      <c r="EM256">
        <v>869</v>
      </c>
      <c r="EN256">
        <v>802</v>
      </c>
      <c r="EO256">
        <v>664</v>
      </c>
      <c r="EP256">
        <v>63</v>
      </c>
      <c r="EQ256">
        <v>63</v>
      </c>
      <c r="ER256">
        <v>792</v>
      </c>
      <c r="ES256">
        <v>588</v>
      </c>
      <c r="ET256">
        <v>325</v>
      </c>
      <c r="EU256">
        <v>245</v>
      </c>
      <c r="EV256">
        <v>30</v>
      </c>
      <c r="EW256">
        <v>38</v>
      </c>
      <c r="EX256">
        <v>92</v>
      </c>
      <c r="EY256">
        <v>60</v>
      </c>
      <c r="EZ256">
        <v>0.9</v>
      </c>
      <c r="FA256">
        <v>0.9</v>
      </c>
      <c r="FB256">
        <v>1.8</v>
      </c>
      <c r="FC256" s="20">
        <v>35.340000000000003</v>
      </c>
      <c r="FD256" s="26">
        <v>0.43097560975609761</v>
      </c>
      <c r="FE256">
        <v>2.9380999999999999</v>
      </c>
      <c r="FF256">
        <v>-0.36</v>
      </c>
      <c r="FG256">
        <v>-0.24</v>
      </c>
      <c r="FH256">
        <v>-0.60000000000000009</v>
      </c>
      <c r="FL256" s="42">
        <v>363</v>
      </c>
      <c r="FM256" s="20">
        <v>14.15</v>
      </c>
      <c r="FN256" s="41">
        <v>4.5662100500000004E-2</v>
      </c>
      <c r="FO256" s="20">
        <v>26</v>
      </c>
      <c r="FP256" s="20">
        <v>30.2942</v>
      </c>
      <c r="FQ256" s="20">
        <v>122.68007365694507</v>
      </c>
      <c r="FU256" t="s">
        <v>731</v>
      </c>
      <c r="FV256" t="s">
        <v>711</v>
      </c>
      <c r="FW256" s="45">
        <v>8000000</v>
      </c>
      <c r="FX256" s="45">
        <v>6000000</v>
      </c>
      <c r="FY256">
        <v>811</v>
      </c>
      <c r="FZ256">
        <v>192</v>
      </c>
      <c r="GA256">
        <v>289</v>
      </c>
      <c r="GB256">
        <v>481</v>
      </c>
      <c r="GC256">
        <v>105</v>
      </c>
      <c r="GD256">
        <v>981</v>
      </c>
      <c r="GE256">
        <v>1398</v>
      </c>
      <c r="GF256">
        <v>13021</v>
      </c>
      <c r="GG256">
        <v>38</v>
      </c>
      <c r="GH256">
        <v>17.600000000000001</v>
      </c>
      <c r="GI256">
        <v>55.5</v>
      </c>
      <c r="GJ256" s="42">
        <v>26</v>
      </c>
    </row>
    <row r="257" spans="1:192" x14ac:dyDescent="0.45">
      <c r="A257" s="40">
        <v>31276</v>
      </c>
      <c r="B257" t="s">
        <v>1040</v>
      </c>
      <c r="C257" t="s">
        <v>163</v>
      </c>
      <c r="D257" t="s">
        <v>91</v>
      </c>
      <c r="E257" t="s">
        <v>91</v>
      </c>
      <c r="F257">
        <v>75</v>
      </c>
      <c r="G257">
        <v>215</v>
      </c>
      <c r="H257">
        <v>2004</v>
      </c>
      <c r="I257">
        <v>7</v>
      </c>
      <c r="J257">
        <v>214</v>
      </c>
      <c r="K257" t="s">
        <v>202</v>
      </c>
      <c r="L257">
        <v>2006</v>
      </c>
      <c r="M257">
        <v>32</v>
      </c>
      <c r="N257">
        <v>12</v>
      </c>
      <c r="O257">
        <v>8471426</v>
      </c>
      <c r="P257" t="s">
        <v>2388</v>
      </c>
      <c r="Q257" t="s">
        <v>2389</v>
      </c>
      <c r="R257" t="s">
        <v>2390</v>
      </c>
      <c r="S257" t="s">
        <v>1014</v>
      </c>
      <c r="T257" t="s">
        <v>710</v>
      </c>
      <c r="U257" t="s">
        <v>123</v>
      </c>
      <c r="V257">
        <v>76</v>
      </c>
      <c r="W257">
        <v>6</v>
      </c>
      <c r="X257">
        <v>16</v>
      </c>
      <c r="Y257">
        <v>11</v>
      </c>
      <c r="Z257">
        <v>22</v>
      </c>
      <c r="AA257">
        <v>12</v>
      </c>
      <c r="AB257">
        <v>62</v>
      </c>
      <c r="AC257" s="26">
        <v>0.28947368421052633</v>
      </c>
      <c r="AD257" s="20">
        <v>-13.289665211062591</v>
      </c>
      <c r="AE257" s="20">
        <v>7.633</v>
      </c>
      <c r="AF257">
        <v>-7</v>
      </c>
      <c r="AG257">
        <v>-4</v>
      </c>
      <c r="AH257">
        <v>53</v>
      </c>
      <c r="AI257">
        <v>1412</v>
      </c>
      <c r="AJ257">
        <v>63527</v>
      </c>
      <c r="AK257" s="20">
        <v>1058.7833333333001</v>
      </c>
      <c r="AL257">
        <v>1058.78</v>
      </c>
      <c r="AM257">
        <v>1059</v>
      </c>
      <c r="AN257" s="26">
        <v>13.931359649122806</v>
      </c>
      <c r="AO257">
        <v>23.33</v>
      </c>
      <c r="AP257" s="41">
        <v>0.6875</v>
      </c>
      <c r="AQ257">
        <v>170</v>
      </c>
      <c r="AR257">
        <v>170</v>
      </c>
      <c r="AS257">
        <v>170</v>
      </c>
      <c r="AT257">
        <v>131</v>
      </c>
      <c r="AU257">
        <v>131</v>
      </c>
      <c r="AV257">
        <v>79</v>
      </c>
      <c r="AW257">
        <v>80</v>
      </c>
      <c r="AX257">
        <v>35</v>
      </c>
      <c r="AY257">
        <v>5</v>
      </c>
      <c r="AZ257">
        <v>13</v>
      </c>
      <c r="BA257" s="42">
        <v>18</v>
      </c>
      <c r="BB257">
        <v>9.51</v>
      </c>
      <c r="BC257">
        <v>37.227800000000002</v>
      </c>
      <c r="BD257" s="20">
        <v>363.9</v>
      </c>
      <c r="BE257" s="20">
        <v>533.9</v>
      </c>
      <c r="BF257" s="20">
        <v>30.255577173728248</v>
      </c>
      <c r="BG257">
        <v>306</v>
      </c>
      <c r="BH257">
        <v>344</v>
      </c>
      <c r="BI257">
        <v>475</v>
      </c>
      <c r="BJ257" s="41">
        <v>0.39180537772087065</v>
      </c>
      <c r="BK257">
        <v>125</v>
      </c>
      <c r="BL257">
        <v>125</v>
      </c>
      <c r="BM257">
        <v>47</v>
      </c>
      <c r="BN257" s="42">
        <v>78</v>
      </c>
      <c r="BO257">
        <v>52</v>
      </c>
      <c r="BP257">
        <v>31</v>
      </c>
      <c r="BQ257">
        <v>28</v>
      </c>
      <c r="BR257">
        <v>42</v>
      </c>
      <c r="BS257" s="41">
        <v>4.7191011235955059E-2</v>
      </c>
      <c r="BT257">
        <v>101</v>
      </c>
      <c r="BU257">
        <v>116</v>
      </c>
      <c r="BV257" s="41">
        <v>0.46543778801843316</v>
      </c>
      <c r="BW257">
        <v>56</v>
      </c>
      <c r="BX257">
        <v>68</v>
      </c>
      <c r="BY257">
        <v>11</v>
      </c>
      <c r="BZ257">
        <v>19</v>
      </c>
      <c r="CA257">
        <v>34</v>
      </c>
      <c r="CB257">
        <v>29</v>
      </c>
      <c r="CC257">
        <v>43</v>
      </c>
      <c r="CD257">
        <v>48</v>
      </c>
      <c r="CE257">
        <v>31</v>
      </c>
      <c r="CF257">
        <v>27</v>
      </c>
      <c r="CG257">
        <v>58</v>
      </c>
      <c r="CH257">
        <v>62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3</v>
      </c>
      <c r="CW257">
        <v>0</v>
      </c>
      <c r="CX257">
        <v>3</v>
      </c>
      <c r="CY257">
        <v>9</v>
      </c>
      <c r="CZ257">
        <v>40</v>
      </c>
      <c r="DA257">
        <v>6</v>
      </c>
      <c r="DB257">
        <v>2</v>
      </c>
      <c r="DC257">
        <v>3</v>
      </c>
      <c r="DD257">
        <v>16</v>
      </c>
      <c r="DE257">
        <v>3</v>
      </c>
      <c r="DF257">
        <v>0</v>
      </c>
      <c r="DG257">
        <v>49</v>
      </c>
      <c r="DH257">
        <v>14</v>
      </c>
      <c r="DI257">
        <v>12</v>
      </c>
      <c r="DJ257">
        <v>13</v>
      </c>
      <c r="DK257">
        <v>10</v>
      </c>
      <c r="DL257">
        <v>3</v>
      </c>
      <c r="DM257">
        <v>15</v>
      </c>
      <c r="DN257">
        <v>13</v>
      </c>
      <c r="DO257">
        <v>2</v>
      </c>
      <c r="DP257" s="42">
        <v>-2</v>
      </c>
      <c r="DQ257" s="20">
        <v>1.675</v>
      </c>
      <c r="DR257">
        <v>9</v>
      </c>
      <c r="DS257">
        <v>3</v>
      </c>
      <c r="DT257">
        <v>0</v>
      </c>
      <c r="DU257">
        <v>2</v>
      </c>
      <c r="DV257">
        <v>0</v>
      </c>
      <c r="DW257">
        <v>1031</v>
      </c>
      <c r="DX257">
        <v>1120</v>
      </c>
      <c r="DY257">
        <v>770</v>
      </c>
      <c r="DZ257">
        <v>848</v>
      </c>
      <c r="EA257">
        <v>515</v>
      </c>
      <c r="EB257">
        <v>574</v>
      </c>
      <c r="EC257">
        <v>47.42</v>
      </c>
      <c r="ED257">
        <v>57.03</v>
      </c>
      <c r="EE257">
        <v>32</v>
      </c>
      <c r="EF257">
        <v>60</v>
      </c>
      <c r="EG257" s="41">
        <v>6.2135922330097085E-2</v>
      </c>
      <c r="EH257" s="43">
        <v>0.89547038327526129</v>
      </c>
      <c r="EI257" s="44">
        <v>0.95760630560535842</v>
      </c>
      <c r="EJ257">
        <v>1029</v>
      </c>
      <c r="EK257">
        <v>1119</v>
      </c>
      <c r="EL257">
        <v>768</v>
      </c>
      <c r="EM257">
        <v>847</v>
      </c>
      <c r="EN257">
        <v>512</v>
      </c>
      <c r="EO257">
        <v>573</v>
      </c>
      <c r="EP257">
        <v>32</v>
      </c>
      <c r="EQ257">
        <v>59</v>
      </c>
      <c r="ER257">
        <v>452</v>
      </c>
      <c r="ES257">
        <v>544</v>
      </c>
      <c r="ET257">
        <v>172</v>
      </c>
      <c r="EU257">
        <v>199</v>
      </c>
      <c r="EV257">
        <v>16</v>
      </c>
      <c r="EW257">
        <v>29</v>
      </c>
      <c r="EX257">
        <v>89</v>
      </c>
      <c r="EY257">
        <v>81</v>
      </c>
      <c r="EZ257">
        <v>-0.1</v>
      </c>
      <c r="FA257">
        <v>1.1000000000000001</v>
      </c>
      <c r="FB257">
        <v>1</v>
      </c>
      <c r="FC257" s="20">
        <v>23.38</v>
      </c>
      <c r="FD257" s="26">
        <v>0.30763157894736842</v>
      </c>
      <c r="FE257">
        <v>0.81400000000000006</v>
      </c>
      <c r="FF257">
        <v>-0.35</v>
      </c>
      <c r="FG257">
        <v>0.16</v>
      </c>
      <c r="FH257">
        <v>-0.19</v>
      </c>
      <c r="FL257" s="42">
        <v>223</v>
      </c>
      <c r="FM257" s="20">
        <v>17</v>
      </c>
      <c r="FN257" s="41">
        <v>3.0827067700000002E-2</v>
      </c>
      <c r="FO257" s="20">
        <v>16.7</v>
      </c>
      <c r="FP257" s="20">
        <v>22.335000000000001</v>
      </c>
      <c r="FQ257" s="20">
        <v>121.89501123935094</v>
      </c>
      <c r="FR257">
        <v>4</v>
      </c>
      <c r="FS257" t="s">
        <v>1756</v>
      </c>
      <c r="FT257">
        <v>195</v>
      </c>
      <c r="FU257" t="s">
        <v>702</v>
      </c>
      <c r="FV257" t="s">
        <v>711</v>
      </c>
      <c r="FW257" s="45">
        <v>4500000</v>
      </c>
      <c r="FX257" s="45">
        <v>4500000</v>
      </c>
      <c r="FY257">
        <v>763</v>
      </c>
      <c r="FZ257">
        <v>169</v>
      </c>
      <c r="GA257">
        <v>172</v>
      </c>
      <c r="GB257">
        <v>341</v>
      </c>
      <c r="GC257">
        <v>-23</v>
      </c>
      <c r="GD257">
        <v>541</v>
      </c>
      <c r="GE257">
        <v>1228</v>
      </c>
      <c r="GF257">
        <v>12549</v>
      </c>
      <c r="GG257">
        <v>20.5</v>
      </c>
      <c r="GH257">
        <v>12.7</v>
      </c>
      <c r="GI257">
        <v>33.200000000000003</v>
      </c>
      <c r="GJ257" s="42">
        <v>16.7</v>
      </c>
    </row>
    <row r="258" spans="1:192" x14ac:dyDescent="0.45">
      <c r="A258" s="40">
        <v>33660</v>
      </c>
      <c r="B258" t="s">
        <v>1871</v>
      </c>
      <c r="D258" t="s">
        <v>120</v>
      </c>
      <c r="E258" t="s">
        <v>120</v>
      </c>
      <c r="F258">
        <v>70</v>
      </c>
      <c r="G258">
        <v>185</v>
      </c>
      <c r="H258">
        <v>2010</v>
      </c>
      <c r="I258">
        <v>1</v>
      </c>
      <c r="J258">
        <v>9</v>
      </c>
      <c r="K258" t="s">
        <v>92</v>
      </c>
      <c r="L258">
        <v>2012</v>
      </c>
      <c r="M258">
        <v>25</v>
      </c>
      <c r="N258">
        <v>6</v>
      </c>
      <c r="O258">
        <v>8475798</v>
      </c>
      <c r="P258" t="s">
        <v>2391</v>
      </c>
      <c r="Q258" t="s">
        <v>2392</v>
      </c>
      <c r="R258" t="s">
        <v>1874</v>
      </c>
      <c r="S258" t="s">
        <v>2393</v>
      </c>
      <c r="T258" t="s">
        <v>710</v>
      </c>
      <c r="U258" t="s">
        <v>30</v>
      </c>
      <c r="V258">
        <v>77</v>
      </c>
      <c r="W258">
        <v>21</v>
      </c>
      <c r="X258">
        <v>46</v>
      </c>
      <c r="Y258">
        <v>26</v>
      </c>
      <c r="Z258">
        <v>67</v>
      </c>
      <c r="AA258">
        <v>2</v>
      </c>
      <c r="AB258">
        <v>9</v>
      </c>
      <c r="AC258" s="26">
        <v>0.87012987012987009</v>
      </c>
      <c r="AD258" s="20">
        <v>18.785046728971963</v>
      </c>
      <c r="AE258" s="20">
        <v>23.998000000000001</v>
      </c>
      <c r="AF258">
        <v>13</v>
      </c>
      <c r="AG258">
        <v>16.7</v>
      </c>
      <c r="AH258">
        <v>18</v>
      </c>
      <c r="AI258">
        <v>1727</v>
      </c>
      <c r="AJ258">
        <v>86771</v>
      </c>
      <c r="AK258" s="20">
        <v>1446.1833333333</v>
      </c>
      <c r="AL258">
        <v>1446.1</v>
      </c>
      <c r="AM258">
        <v>1446</v>
      </c>
      <c r="AN258" s="26">
        <v>18.781601731601732</v>
      </c>
      <c r="AO258">
        <v>30.9</v>
      </c>
      <c r="AP258" s="41">
        <v>0.74444444444444446</v>
      </c>
      <c r="AQ258">
        <v>334</v>
      </c>
      <c r="AR258">
        <v>334</v>
      </c>
      <c r="AS258">
        <v>334</v>
      </c>
      <c r="AT258">
        <v>269</v>
      </c>
      <c r="AU258">
        <v>269</v>
      </c>
      <c r="AV258">
        <v>193</v>
      </c>
      <c r="AW258">
        <v>190</v>
      </c>
      <c r="AX258">
        <v>89</v>
      </c>
      <c r="AY258">
        <v>12</v>
      </c>
      <c r="AZ258">
        <v>18</v>
      </c>
      <c r="BA258" s="42">
        <v>30</v>
      </c>
      <c r="BB258">
        <v>23.33</v>
      </c>
      <c r="BC258">
        <v>28.984500000000001</v>
      </c>
      <c r="BD258" s="20">
        <v>373.6</v>
      </c>
      <c r="BE258" s="20">
        <v>707.6</v>
      </c>
      <c r="BF258" s="20">
        <v>29.358965493396035</v>
      </c>
      <c r="BG258">
        <v>494</v>
      </c>
      <c r="BH258">
        <v>466</v>
      </c>
      <c r="BI258">
        <v>612</v>
      </c>
      <c r="BJ258" s="41">
        <v>0.44665461121157324</v>
      </c>
      <c r="BK258">
        <v>47</v>
      </c>
      <c r="BL258">
        <v>47</v>
      </c>
      <c r="BM258">
        <v>125</v>
      </c>
      <c r="BN258" s="42">
        <v>-78</v>
      </c>
      <c r="BO258">
        <v>76</v>
      </c>
      <c r="BP258">
        <v>35</v>
      </c>
      <c r="BQ258">
        <v>33</v>
      </c>
      <c r="BR258">
        <v>45</v>
      </c>
      <c r="BS258" s="41">
        <v>4.2775665399239542E-2</v>
      </c>
      <c r="BT258">
        <v>69</v>
      </c>
      <c r="BU258">
        <v>56</v>
      </c>
      <c r="BV258" s="41">
        <v>0.55200000000000005</v>
      </c>
      <c r="BW258">
        <v>28</v>
      </c>
      <c r="BX258">
        <v>22</v>
      </c>
      <c r="BY258">
        <v>5</v>
      </c>
      <c r="BZ258">
        <v>13</v>
      </c>
      <c r="CA258">
        <v>36</v>
      </c>
      <c r="CB258">
        <v>21</v>
      </c>
      <c r="CC258">
        <v>18</v>
      </c>
      <c r="CD258">
        <v>12</v>
      </c>
      <c r="CE258">
        <v>29</v>
      </c>
      <c r="CF258">
        <v>22</v>
      </c>
      <c r="CG258">
        <v>44</v>
      </c>
      <c r="CH258">
        <v>39</v>
      </c>
      <c r="CI258">
        <v>1</v>
      </c>
      <c r="CJ258">
        <v>0</v>
      </c>
      <c r="CK258">
        <v>4</v>
      </c>
      <c r="CL258">
        <v>2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2</v>
      </c>
      <c r="CS258">
        <v>3</v>
      </c>
      <c r="CT258">
        <v>3</v>
      </c>
      <c r="CU258">
        <v>0</v>
      </c>
      <c r="CV258">
        <v>12</v>
      </c>
      <c r="CW258">
        <v>1</v>
      </c>
      <c r="CX258">
        <v>7</v>
      </c>
      <c r="CY258">
        <v>9</v>
      </c>
      <c r="CZ258">
        <v>59</v>
      </c>
      <c r="DA258">
        <v>22</v>
      </c>
      <c r="DB258">
        <v>5</v>
      </c>
      <c r="DC258">
        <v>15</v>
      </c>
      <c r="DD258">
        <v>18</v>
      </c>
      <c r="DE258">
        <v>7</v>
      </c>
      <c r="DF258">
        <v>3</v>
      </c>
      <c r="DG258">
        <v>123</v>
      </c>
      <c r="DH258">
        <v>9</v>
      </c>
      <c r="DI258">
        <v>15</v>
      </c>
      <c r="DJ258">
        <v>9</v>
      </c>
      <c r="DK258">
        <v>9</v>
      </c>
      <c r="DL258">
        <v>0</v>
      </c>
      <c r="DM258">
        <v>14</v>
      </c>
      <c r="DN258">
        <v>14</v>
      </c>
      <c r="DO258">
        <v>0</v>
      </c>
      <c r="DP258" s="42">
        <v>6</v>
      </c>
      <c r="DQ258" s="20">
        <v>1.802</v>
      </c>
      <c r="DR258">
        <v>9</v>
      </c>
      <c r="DS258">
        <v>0</v>
      </c>
      <c r="DT258">
        <v>0</v>
      </c>
      <c r="DU258">
        <v>0</v>
      </c>
      <c r="DV258">
        <v>0</v>
      </c>
      <c r="DW258">
        <v>1420</v>
      </c>
      <c r="DX258">
        <v>1339</v>
      </c>
      <c r="DY258">
        <v>1113</v>
      </c>
      <c r="DZ258">
        <v>1007</v>
      </c>
      <c r="EA258">
        <v>800</v>
      </c>
      <c r="EB258">
        <v>707</v>
      </c>
      <c r="EC258">
        <v>87.3</v>
      </c>
      <c r="ED258">
        <v>59.42</v>
      </c>
      <c r="EE258">
        <v>90</v>
      </c>
      <c r="EF258">
        <v>69</v>
      </c>
      <c r="EG258" s="41">
        <v>0.1125</v>
      </c>
      <c r="EH258" s="43">
        <v>0.90240452616690237</v>
      </c>
      <c r="EI258" s="44">
        <v>1.0149045261669023</v>
      </c>
      <c r="EJ258">
        <v>1419</v>
      </c>
      <c r="EK258">
        <v>1340</v>
      </c>
      <c r="EL258">
        <v>1112</v>
      </c>
      <c r="EM258">
        <v>1008</v>
      </c>
      <c r="EN258">
        <v>799</v>
      </c>
      <c r="EO258">
        <v>708</v>
      </c>
      <c r="EP258">
        <v>90</v>
      </c>
      <c r="EQ258">
        <v>69</v>
      </c>
      <c r="ER258">
        <v>746</v>
      </c>
      <c r="ES258">
        <v>562</v>
      </c>
      <c r="ET258">
        <v>345</v>
      </c>
      <c r="EU258">
        <v>212</v>
      </c>
      <c r="EV258">
        <v>51</v>
      </c>
      <c r="EW258">
        <v>31</v>
      </c>
      <c r="EX258">
        <v>78</v>
      </c>
      <c r="EY258">
        <v>72</v>
      </c>
      <c r="EZ258">
        <v>5</v>
      </c>
      <c r="FA258">
        <v>2</v>
      </c>
      <c r="FB258">
        <v>7</v>
      </c>
      <c r="FC258" s="20">
        <v>64.06</v>
      </c>
      <c r="FD258" s="26">
        <v>0.83194805194805199</v>
      </c>
      <c r="FE258">
        <v>8.5367999999999995</v>
      </c>
      <c r="FF258">
        <v>0.53</v>
      </c>
      <c r="FG258">
        <v>0.28999999999999998</v>
      </c>
      <c r="FH258">
        <v>0.81</v>
      </c>
      <c r="FI258">
        <v>2</v>
      </c>
      <c r="FJ258">
        <v>1</v>
      </c>
      <c r="FK258">
        <v>1</v>
      </c>
      <c r="FL258" s="42">
        <v>110</v>
      </c>
      <c r="FM258" s="20">
        <v>8.8888888888888893</v>
      </c>
      <c r="FN258" s="41">
        <v>9.7657800700000005E-2</v>
      </c>
      <c r="FO258" s="20">
        <v>65.2</v>
      </c>
      <c r="FP258" s="20">
        <v>67.360399999999998</v>
      </c>
      <c r="FQ258" s="20">
        <v>114.47341124403569</v>
      </c>
      <c r="FR258">
        <v>4</v>
      </c>
      <c r="FS258" t="s">
        <v>160</v>
      </c>
      <c r="FT258">
        <v>195</v>
      </c>
      <c r="FV258" t="s">
        <v>711</v>
      </c>
      <c r="FW258" s="45">
        <v>5250000</v>
      </c>
      <c r="FX258" s="45">
        <v>5750000</v>
      </c>
      <c r="FY258">
        <v>398</v>
      </c>
      <c r="FZ258">
        <v>78</v>
      </c>
      <c r="GA258">
        <v>190</v>
      </c>
      <c r="GB258">
        <v>268</v>
      </c>
      <c r="GC258">
        <v>34</v>
      </c>
      <c r="GD258">
        <v>98</v>
      </c>
      <c r="GE258">
        <v>769</v>
      </c>
      <c r="GF258">
        <v>7121</v>
      </c>
      <c r="GG258">
        <v>17.899999999999999</v>
      </c>
      <c r="GH258">
        <v>9.1</v>
      </c>
      <c r="GI258">
        <v>27.1</v>
      </c>
      <c r="GJ258" s="42">
        <v>65.2</v>
      </c>
    </row>
    <row r="259" spans="1:192" x14ac:dyDescent="0.45">
      <c r="A259" s="40">
        <v>36272</v>
      </c>
      <c r="B259" t="s">
        <v>2394</v>
      </c>
      <c r="D259" t="s">
        <v>120</v>
      </c>
      <c r="E259" t="s">
        <v>120</v>
      </c>
      <c r="F259">
        <v>70</v>
      </c>
      <c r="G259">
        <v>191</v>
      </c>
      <c r="H259">
        <v>2017</v>
      </c>
      <c r="I259">
        <v>1</v>
      </c>
      <c r="J259">
        <v>30</v>
      </c>
      <c r="K259" t="s">
        <v>92</v>
      </c>
      <c r="L259">
        <v>2017</v>
      </c>
      <c r="M259">
        <v>18</v>
      </c>
      <c r="N259">
        <v>1</v>
      </c>
      <c r="O259">
        <v>8480009</v>
      </c>
      <c r="P259" t="s">
        <v>2395</v>
      </c>
      <c r="Q259" t="s">
        <v>2396</v>
      </c>
      <c r="R259" t="s">
        <v>2397</v>
      </c>
      <c r="S259" t="s">
        <v>2398</v>
      </c>
      <c r="T259" t="s">
        <v>710</v>
      </c>
      <c r="U259" t="s">
        <v>307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27</v>
      </c>
      <c r="AB259">
        <v>64</v>
      </c>
      <c r="AC259" s="26">
        <v>0</v>
      </c>
      <c r="AD259" s="20">
        <v>0</v>
      </c>
      <c r="AE259" s="20">
        <v>0</v>
      </c>
      <c r="AF259">
        <v>0</v>
      </c>
      <c r="AG259">
        <v>-0.4</v>
      </c>
      <c r="AH259">
        <v>0</v>
      </c>
      <c r="AI259">
        <v>57</v>
      </c>
      <c r="AJ259">
        <v>2180</v>
      </c>
      <c r="AK259" s="20">
        <v>36.333333333333002</v>
      </c>
      <c r="AL259">
        <v>36.33</v>
      </c>
      <c r="AM259">
        <v>36</v>
      </c>
      <c r="AN259" s="26">
        <v>12.111111111111112</v>
      </c>
      <c r="AO259">
        <v>20.83</v>
      </c>
      <c r="AP259" s="41">
        <v>0</v>
      </c>
      <c r="AQ259">
        <v>6</v>
      </c>
      <c r="AR259">
        <v>6</v>
      </c>
      <c r="AS259">
        <v>6</v>
      </c>
      <c r="AT259">
        <v>5</v>
      </c>
      <c r="AU259">
        <v>5</v>
      </c>
      <c r="AV259">
        <v>3</v>
      </c>
      <c r="AW259">
        <v>3</v>
      </c>
      <c r="AX259">
        <v>2</v>
      </c>
      <c r="AY259">
        <v>0</v>
      </c>
      <c r="AZ259">
        <v>1</v>
      </c>
      <c r="BA259" s="42">
        <v>1</v>
      </c>
      <c r="BB259">
        <v>0.57999999999999996</v>
      </c>
      <c r="BC259">
        <v>13.666700000000001</v>
      </c>
      <c r="BD259" s="20">
        <v>0</v>
      </c>
      <c r="BE259" s="20">
        <v>6</v>
      </c>
      <c r="BF259" s="20">
        <v>9.9091659785301403</v>
      </c>
      <c r="BG259">
        <v>12</v>
      </c>
      <c r="BH259">
        <v>15</v>
      </c>
      <c r="BI259">
        <v>11</v>
      </c>
      <c r="BJ259" s="41">
        <v>0.52173913043478259</v>
      </c>
      <c r="BK259">
        <v>2</v>
      </c>
      <c r="BL259">
        <v>2</v>
      </c>
      <c r="BM259">
        <v>4</v>
      </c>
      <c r="BN259" s="42">
        <v>-2</v>
      </c>
      <c r="BO259">
        <v>2</v>
      </c>
      <c r="BP259">
        <v>1</v>
      </c>
      <c r="BQ259">
        <v>0</v>
      </c>
      <c r="BR259">
        <v>1</v>
      </c>
      <c r="BS259" s="41">
        <v>3.125E-2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</v>
      </c>
      <c r="DA259">
        <v>0</v>
      </c>
      <c r="DB259">
        <v>0</v>
      </c>
      <c r="DC259">
        <v>2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 s="42">
        <v>0</v>
      </c>
      <c r="DQ259" s="20">
        <v>-2.8000000000000001E-2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24</v>
      </c>
      <c r="DX259">
        <v>37</v>
      </c>
      <c r="DY259">
        <v>17</v>
      </c>
      <c r="DZ259">
        <v>31</v>
      </c>
      <c r="EA259">
        <v>11</v>
      </c>
      <c r="EB259">
        <v>22</v>
      </c>
      <c r="EC259">
        <v>1.1599999999999999</v>
      </c>
      <c r="ED259">
        <v>1.22</v>
      </c>
      <c r="EE259">
        <v>0</v>
      </c>
      <c r="EF259">
        <v>0</v>
      </c>
      <c r="EG259" s="41">
        <v>0</v>
      </c>
      <c r="EH259" s="43">
        <v>1</v>
      </c>
      <c r="EI259" s="44">
        <v>1</v>
      </c>
      <c r="EJ259">
        <v>24</v>
      </c>
      <c r="EK259">
        <v>37</v>
      </c>
      <c r="EL259">
        <v>17</v>
      </c>
      <c r="EM259">
        <v>31</v>
      </c>
      <c r="EN259">
        <v>11</v>
      </c>
      <c r="EO259">
        <v>22</v>
      </c>
      <c r="EP259">
        <v>0</v>
      </c>
      <c r="EQ259">
        <v>0</v>
      </c>
      <c r="ER259">
        <v>11</v>
      </c>
      <c r="ES259">
        <v>19</v>
      </c>
      <c r="ET259">
        <v>3</v>
      </c>
      <c r="EU259">
        <v>4</v>
      </c>
      <c r="EV259">
        <v>0</v>
      </c>
      <c r="EW259">
        <v>0</v>
      </c>
      <c r="EX259">
        <v>3</v>
      </c>
      <c r="EY259">
        <v>1</v>
      </c>
      <c r="EZ259">
        <v>-0.1</v>
      </c>
      <c r="FA259">
        <v>0</v>
      </c>
      <c r="FB259">
        <v>-0.1</v>
      </c>
      <c r="FC259" s="20">
        <v>-0.48</v>
      </c>
      <c r="FD259" s="26">
        <v>-0.16</v>
      </c>
      <c r="FE259">
        <v>2.0000000000000001E-4</v>
      </c>
      <c r="FF259">
        <v>0</v>
      </c>
      <c r="FG259">
        <v>0</v>
      </c>
      <c r="FH259">
        <v>0</v>
      </c>
      <c r="FL259" s="42">
        <v>3</v>
      </c>
      <c r="FM259" s="20">
        <v>0</v>
      </c>
      <c r="FN259" s="41">
        <v>0</v>
      </c>
      <c r="FO259" s="20">
        <v>0</v>
      </c>
      <c r="FP259" s="20">
        <v>-5.5999999999999999E-3</v>
      </c>
      <c r="FQ259" s="20">
        <v>100.74318744838976</v>
      </c>
      <c r="FV259" t="s">
        <v>751</v>
      </c>
      <c r="FW259" s="45">
        <v>925000</v>
      </c>
      <c r="FX259" s="45">
        <v>925000</v>
      </c>
      <c r="FY259">
        <v>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36</v>
      </c>
      <c r="GG259">
        <v>-0.1</v>
      </c>
      <c r="GH259">
        <v>0</v>
      </c>
      <c r="GI259">
        <v>-0.1</v>
      </c>
      <c r="GJ259" s="42">
        <v>0</v>
      </c>
    </row>
    <row r="260" spans="1:192" x14ac:dyDescent="0.45">
      <c r="A260" s="40">
        <v>34712</v>
      </c>
      <c r="B260" t="s">
        <v>964</v>
      </c>
      <c r="D260" t="s">
        <v>156</v>
      </c>
      <c r="E260" t="s">
        <v>156</v>
      </c>
      <c r="F260">
        <v>74</v>
      </c>
      <c r="G260">
        <v>191</v>
      </c>
      <c r="H260">
        <v>2016</v>
      </c>
      <c r="I260">
        <v>6</v>
      </c>
      <c r="J260">
        <v>175</v>
      </c>
      <c r="K260" t="s">
        <v>92</v>
      </c>
      <c r="L260">
        <v>2017</v>
      </c>
      <c r="M260">
        <v>23</v>
      </c>
      <c r="N260">
        <v>1</v>
      </c>
      <c r="O260">
        <v>8479553</v>
      </c>
      <c r="P260" t="s">
        <v>2399</v>
      </c>
      <c r="Q260" t="s">
        <v>2400</v>
      </c>
      <c r="R260" t="s">
        <v>2401</v>
      </c>
      <c r="S260" t="s">
        <v>2402</v>
      </c>
      <c r="T260" t="s">
        <v>938</v>
      </c>
      <c r="U260" t="s">
        <v>373</v>
      </c>
      <c r="V260">
        <v>26</v>
      </c>
      <c r="W260">
        <v>3</v>
      </c>
      <c r="X260">
        <v>1</v>
      </c>
      <c r="Y260">
        <v>0</v>
      </c>
      <c r="Z260">
        <v>4</v>
      </c>
      <c r="AA260">
        <v>21</v>
      </c>
      <c r="AB260">
        <v>74</v>
      </c>
      <c r="AC260" s="26">
        <v>0.15384615384615385</v>
      </c>
      <c r="AD260" s="20">
        <v>0</v>
      </c>
      <c r="AE260" s="20">
        <v>1.7909999999999999</v>
      </c>
      <c r="AF260">
        <v>2</v>
      </c>
      <c r="AG260">
        <v>0.9</v>
      </c>
      <c r="AH260">
        <v>7</v>
      </c>
      <c r="AI260">
        <v>398</v>
      </c>
      <c r="AJ260">
        <v>16412</v>
      </c>
      <c r="AK260" s="20">
        <v>273.53333333333001</v>
      </c>
      <c r="AL260">
        <v>273.52999999999997</v>
      </c>
      <c r="AM260">
        <v>274</v>
      </c>
      <c r="AN260" s="26">
        <v>10.520512820512822</v>
      </c>
      <c r="AO260">
        <v>17.850000000000001</v>
      </c>
      <c r="AP260" s="41">
        <v>0.5714285714285714</v>
      </c>
      <c r="AQ260">
        <v>47</v>
      </c>
      <c r="AR260">
        <v>47</v>
      </c>
      <c r="AS260">
        <v>47</v>
      </c>
      <c r="AT260">
        <v>37</v>
      </c>
      <c r="AU260">
        <v>37</v>
      </c>
      <c r="AV260">
        <v>28</v>
      </c>
      <c r="AW260">
        <v>20</v>
      </c>
      <c r="AX260">
        <v>8</v>
      </c>
      <c r="AY260">
        <v>1</v>
      </c>
      <c r="AZ260">
        <v>3</v>
      </c>
      <c r="BA260" s="42">
        <v>4</v>
      </c>
      <c r="BB260">
        <v>1.62</v>
      </c>
      <c r="BC260">
        <v>28.821400000000001</v>
      </c>
      <c r="BD260" s="20">
        <v>0</v>
      </c>
      <c r="BE260" s="20">
        <v>47</v>
      </c>
      <c r="BF260" s="20">
        <v>10.309655248053232</v>
      </c>
      <c r="BG260">
        <v>78</v>
      </c>
      <c r="BH260">
        <v>91</v>
      </c>
      <c r="BI260">
        <v>63</v>
      </c>
      <c r="BJ260" s="41">
        <v>0.55319148936170215</v>
      </c>
      <c r="BK260">
        <v>51</v>
      </c>
      <c r="BL260">
        <v>51</v>
      </c>
      <c r="BM260">
        <v>25</v>
      </c>
      <c r="BN260" s="42">
        <v>26</v>
      </c>
      <c r="BO260">
        <v>9</v>
      </c>
      <c r="BP260">
        <v>12</v>
      </c>
      <c r="BQ260">
        <v>14</v>
      </c>
      <c r="BR260">
        <v>9</v>
      </c>
      <c r="BS260" s="41">
        <v>4.736842105263158E-2</v>
      </c>
      <c r="BT260">
        <v>0</v>
      </c>
      <c r="BU260">
        <v>1</v>
      </c>
      <c r="BV260" s="41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9</v>
      </c>
      <c r="DA260">
        <v>5</v>
      </c>
      <c r="DB260">
        <v>0</v>
      </c>
      <c r="DC260">
        <v>2</v>
      </c>
      <c r="DD260">
        <v>7</v>
      </c>
      <c r="DE260">
        <v>2</v>
      </c>
      <c r="DF260">
        <v>1</v>
      </c>
      <c r="DG260">
        <v>11</v>
      </c>
      <c r="DH260">
        <v>2</v>
      </c>
      <c r="DI260">
        <v>1</v>
      </c>
      <c r="DJ260">
        <v>2</v>
      </c>
      <c r="DK260">
        <v>1</v>
      </c>
      <c r="DL260">
        <v>1</v>
      </c>
      <c r="DM260">
        <v>2</v>
      </c>
      <c r="DN260">
        <v>1</v>
      </c>
      <c r="DO260">
        <v>1</v>
      </c>
      <c r="DP260" s="42">
        <v>-1</v>
      </c>
      <c r="DQ260" s="20">
        <v>-0.27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234</v>
      </c>
      <c r="DX260">
        <v>253</v>
      </c>
      <c r="DY260">
        <v>179</v>
      </c>
      <c r="DZ260">
        <v>181</v>
      </c>
      <c r="EA260">
        <v>139</v>
      </c>
      <c r="EB260">
        <v>130</v>
      </c>
      <c r="EC260">
        <v>9.3000000000000007</v>
      </c>
      <c r="ED260">
        <v>9.73</v>
      </c>
      <c r="EE260">
        <v>7</v>
      </c>
      <c r="EF260">
        <v>5</v>
      </c>
      <c r="EG260" s="41">
        <v>5.0359712230215826E-2</v>
      </c>
      <c r="EH260" s="43">
        <v>0.96153846153846156</v>
      </c>
      <c r="EI260" s="44">
        <v>1.0118981737686774</v>
      </c>
      <c r="EJ260">
        <v>233</v>
      </c>
      <c r="EK260">
        <v>253</v>
      </c>
      <c r="EL260">
        <v>178</v>
      </c>
      <c r="EM260">
        <v>181</v>
      </c>
      <c r="EN260">
        <v>139</v>
      </c>
      <c r="EO260">
        <v>130</v>
      </c>
      <c r="EP260">
        <v>7</v>
      </c>
      <c r="EQ260">
        <v>5</v>
      </c>
      <c r="ER260">
        <v>89</v>
      </c>
      <c r="ES260">
        <v>112</v>
      </c>
      <c r="ET260">
        <v>30</v>
      </c>
      <c r="EU260">
        <v>41</v>
      </c>
      <c r="EV260">
        <v>2</v>
      </c>
      <c r="EW260">
        <v>5</v>
      </c>
      <c r="EX260">
        <v>15</v>
      </c>
      <c r="EY260">
        <v>11</v>
      </c>
      <c r="EZ260">
        <v>-0.1</v>
      </c>
      <c r="FA260">
        <v>0.4</v>
      </c>
      <c r="FB260">
        <v>0.30000000000000004</v>
      </c>
      <c r="FC260" s="20">
        <v>4.6900000000000004</v>
      </c>
      <c r="FD260" s="26">
        <v>0.18038461538461539</v>
      </c>
      <c r="FE260">
        <v>0.42480000000000001</v>
      </c>
      <c r="FF260">
        <v>0</v>
      </c>
      <c r="FG260">
        <v>0.14000000000000001</v>
      </c>
      <c r="FH260">
        <v>0.14000000000000001</v>
      </c>
      <c r="FL260" s="42">
        <v>68</v>
      </c>
      <c r="FM260" s="20">
        <v>65</v>
      </c>
      <c r="FN260" s="41">
        <v>3.9097266400000004E-2</v>
      </c>
      <c r="FO260" s="20">
        <v>3.3</v>
      </c>
      <c r="FP260" s="20">
        <v>3.9460000000000002</v>
      </c>
      <c r="FQ260" s="20">
        <v>106.82557671918987</v>
      </c>
      <c r="FV260" t="s">
        <v>751</v>
      </c>
      <c r="FW260" s="45">
        <v>732500</v>
      </c>
      <c r="FX260" s="45">
        <v>757500</v>
      </c>
      <c r="FY260">
        <v>26</v>
      </c>
      <c r="FZ260">
        <v>3</v>
      </c>
      <c r="GA260">
        <v>1</v>
      </c>
      <c r="GB260">
        <v>4</v>
      </c>
      <c r="GC260">
        <v>2</v>
      </c>
      <c r="GD260">
        <v>7</v>
      </c>
      <c r="GE260">
        <v>28</v>
      </c>
      <c r="GF260">
        <v>274</v>
      </c>
      <c r="GG260">
        <v>-0.1</v>
      </c>
      <c r="GH260">
        <v>0.4</v>
      </c>
      <c r="GI260">
        <v>0.30000000000000004</v>
      </c>
      <c r="GJ260" s="42">
        <v>3.3</v>
      </c>
    </row>
    <row r="261" spans="1:192" x14ac:dyDescent="0.45">
      <c r="A261" s="40">
        <v>32080</v>
      </c>
      <c r="B261" t="s">
        <v>1063</v>
      </c>
      <c r="C261" t="s">
        <v>145</v>
      </c>
      <c r="D261" t="s">
        <v>91</v>
      </c>
      <c r="E261" t="s">
        <v>91</v>
      </c>
      <c r="F261">
        <v>74</v>
      </c>
      <c r="G261">
        <v>242</v>
      </c>
      <c r="H261">
        <v>2006</v>
      </c>
      <c r="I261">
        <v>1</v>
      </c>
      <c r="J261">
        <v>18</v>
      </c>
      <c r="K261" t="s">
        <v>202</v>
      </c>
      <c r="L261">
        <v>2008</v>
      </c>
      <c r="M261">
        <v>30</v>
      </c>
      <c r="N261">
        <v>10</v>
      </c>
      <c r="O261">
        <v>8473485</v>
      </c>
      <c r="P261" t="s">
        <v>2407</v>
      </c>
      <c r="Q261" t="s">
        <v>2408</v>
      </c>
      <c r="R261" t="s">
        <v>2409</v>
      </c>
      <c r="S261" t="s">
        <v>209</v>
      </c>
      <c r="T261" t="s">
        <v>710</v>
      </c>
      <c r="U261" t="s">
        <v>2410</v>
      </c>
      <c r="V261">
        <v>54</v>
      </c>
      <c r="W261">
        <v>10</v>
      </c>
      <c r="X261">
        <v>6</v>
      </c>
      <c r="Y261">
        <v>4</v>
      </c>
      <c r="Z261">
        <v>16</v>
      </c>
      <c r="AA261">
        <v>0</v>
      </c>
      <c r="AB261">
        <v>0</v>
      </c>
      <c r="AC261" s="26">
        <v>0.29629629629629628</v>
      </c>
      <c r="AD261" s="20">
        <v>-11.54180602006689</v>
      </c>
      <c r="AE261" s="20">
        <v>6.7530000000000001</v>
      </c>
      <c r="AF261">
        <v>-5</v>
      </c>
      <c r="AG261">
        <v>0.2</v>
      </c>
      <c r="AH261">
        <v>27</v>
      </c>
      <c r="AI261">
        <v>780</v>
      </c>
      <c r="AJ261">
        <v>34805</v>
      </c>
      <c r="AK261" s="20">
        <v>580.08333333332996</v>
      </c>
      <c r="AL261">
        <v>580.08000000000004</v>
      </c>
      <c r="AM261">
        <v>580</v>
      </c>
      <c r="AN261" s="26">
        <v>10.742283950617285</v>
      </c>
      <c r="AO261">
        <v>18.12</v>
      </c>
      <c r="AP261" s="41">
        <v>0.61538461538461542</v>
      </c>
      <c r="AQ261">
        <v>100</v>
      </c>
      <c r="AR261">
        <v>100</v>
      </c>
      <c r="AS261">
        <v>100</v>
      </c>
      <c r="AT261">
        <v>88</v>
      </c>
      <c r="AU261">
        <v>88</v>
      </c>
      <c r="AV261">
        <v>68</v>
      </c>
      <c r="AW261">
        <v>59</v>
      </c>
      <c r="AX261">
        <v>38</v>
      </c>
      <c r="AY261">
        <v>3</v>
      </c>
      <c r="AZ261">
        <v>6</v>
      </c>
      <c r="BA261" s="42">
        <v>9</v>
      </c>
      <c r="BB261">
        <v>7.95</v>
      </c>
      <c r="BC261">
        <v>25.058800000000002</v>
      </c>
      <c r="BD261" s="20">
        <v>81.5</v>
      </c>
      <c r="BE261" s="20">
        <v>181.5</v>
      </c>
      <c r="BF261" s="20">
        <v>18.773272652047993</v>
      </c>
      <c r="BG261">
        <v>191</v>
      </c>
      <c r="BH261">
        <v>182</v>
      </c>
      <c r="BI261">
        <v>155</v>
      </c>
      <c r="BJ261" s="41">
        <v>0.55202312138728327</v>
      </c>
      <c r="BK261">
        <v>48</v>
      </c>
      <c r="BL261">
        <v>48</v>
      </c>
      <c r="BM261">
        <v>20</v>
      </c>
      <c r="BN261" s="42">
        <v>28</v>
      </c>
      <c r="BO261">
        <v>20</v>
      </c>
      <c r="BP261">
        <v>10</v>
      </c>
      <c r="BQ261">
        <v>7</v>
      </c>
      <c r="BR261">
        <v>14</v>
      </c>
      <c r="BS261" s="41">
        <v>2.9787234042553193E-2</v>
      </c>
      <c r="BT261">
        <v>3</v>
      </c>
      <c r="BU261">
        <v>7</v>
      </c>
      <c r="BV261" s="41">
        <v>0.3</v>
      </c>
      <c r="BW261">
        <v>0</v>
      </c>
      <c r="BX261">
        <v>1</v>
      </c>
      <c r="BY261">
        <v>0</v>
      </c>
      <c r="BZ261">
        <v>3</v>
      </c>
      <c r="CA261">
        <v>3</v>
      </c>
      <c r="CB261">
        <v>3</v>
      </c>
      <c r="CC261">
        <v>2</v>
      </c>
      <c r="CD261">
        <v>1</v>
      </c>
      <c r="CE261">
        <v>0</v>
      </c>
      <c r="CF261">
        <v>3</v>
      </c>
      <c r="CG261">
        <v>2</v>
      </c>
      <c r="CH261">
        <v>3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3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5</v>
      </c>
      <c r="CW261">
        <v>0</v>
      </c>
      <c r="CX261">
        <v>0</v>
      </c>
      <c r="CY261">
        <v>4</v>
      </c>
      <c r="CZ261">
        <v>16</v>
      </c>
      <c r="DA261">
        <v>15</v>
      </c>
      <c r="DB261">
        <v>2</v>
      </c>
      <c r="DC261">
        <v>7</v>
      </c>
      <c r="DD261">
        <v>3</v>
      </c>
      <c r="DE261">
        <v>3</v>
      </c>
      <c r="DF261">
        <v>0</v>
      </c>
      <c r="DG261">
        <v>38</v>
      </c>
      <c r="DH261">
        <v>9</v>
      </c>
      <c r="DI261">
        <v>5</v>
      </c>
      <c r="DJ261">
        <v>10</v>
      </c>
      <c r="DK261">
        <v>7</v>
      </c>
      <c r="DL261">
        <v>3</v>
      </c>
      <c r="DM261">
        <v>8</v>
      </c>
      <c r="DN261">
        <v>5</v>
      </c>
      <c r="DO261">
        <v>3</v>
      </c>
      <c r="DP261" s="42">
        <v>-4</v>
      </c>
      <c r="DQ261" s="20">
        <v>-5.5049999999999999</v>
      </c>
      <c r="DR261">
        <v>6</v>
      </c>
      <c r="DS261">
        <v>3</v>
      </c>
      <c r="DT261">
        <v>0</v>
      </c>
      <c r="DU261">
        <v>0</v>
      </c>
      <c r="DV261">
        <v>0</v>
      </c>
      <c r="DW261">
        <v>495</v>
      </c>
      <c r="DX261">
        <v>625</v>
      </c>
      <c r="DY261">
        <v>379</v>
      </c>
      <c r="DZ261">
        <v>456</v>
      </c>
      <c r="EA261">
        <v>277</v>
      </c>
      <c r="EB261">
        <v>314</v>
      </c>
      <c r="EC261">
        <v>23.79</v>
      </c>
      <c r="ED261">
        <v>25.04</v>
      </c>
      <c r="EE261">
        <v>26</v>
      </c>
      <c r="EF261">
        <v>29</v>
      </c>
      <c r="EG261" s="41">
        <v>9.3862815884476536E-2</v>
      </c>
      <c r="EH261" s="43">
        <v>0.90764331210191085</v>
      </c>
      <c r="EI261" s="44">
        <v>1.0015061279863873</v>
      </c>
      <c r="EJ261">
        <v>497</v>
      </c>
      <c r="EK261">
        <v>623</v>
      </c>
      <c r="EL261">
        <v>381</v>
      </c>
      <c r="EM261">
        <v>454</v>
      </c>
      <c r="EN261">
        <v>279</v>
      </c>
      <c r="EO261">
        <v>312</v>
      </c>
      <c r="EP261">
        <v>26</v>
      </c>
      <c r="EQ261">
        <v>29</v>
      </c>
      <c r="ER261">
        <v>231</v>
      </c>
      <c r="ES261">
        <v>286</v>
      </c>
      <c r="ET261">
        <v>103</v>
      </c>
      <c r="EU261">
        <v>90</v>
      </c>
      <c r="EV261">
        <v>17</v>
      </c>
      <c r="EW261">
        <v>15</v>
      </c>
      <c r="EX261">
        <v>48</v>
      </c>
      <c r="EY261">
        <v>41</v>
      </c>
      <c r="EZ261">
        <v>1</v>
      </c>
      <c r="FA261">
        <v>0.4</v>
      </c>
      <c r="FB261">
        <v>1.4</v>
      </c>
      <c r="FC261" s="20">
        <v>7.91</v>
      </c>
      <c r="FD261" s="26">
        <v>0.14648148148148149</v>
      </c>
      <c r="FE261">
        <v>0.95110000000000006</v>
      </c>
      <c r="FF261">
        <v>0.03</v>
      </c>
      <c r="FG261">
        <v>-0.81</v>
      </c>
      <c r="FH261">
        <v>-0.78</v>
      </c>
      <c r="FI261">
        <v>4</v>
      </c>
      <c r="FJ261">
        <v>3</v>
      </c>
      <c r="FK261">
        <v>0</v>
      </c>
      <c r="FL261" s="42">
        <v>92</v>
      </c>
      <c r="FM261" s="20">
        <v>9.1666666666666661</v>
      </c>
      <c r="FN261" s="41">
        <v>0.11963910650000001</v>
      </c>
      <c r="FO261" s="20">
        <v>13.3</v>
      </c>
      <c r="FP261" s="20">
        <v>14.899000000000001</v>
      </c>
      <c r="FQ261" s="20">
        <v>115.84609019445594</v>
      </c>
      <c r="FV261" t="s">
        <v>711</v>
      </c>
      <c r="FW261" s="45">
        <v>1100000</v>
      </c>
      <c r="FX261" s="45">
        <v>1150000</v>
      </c>
      <c r="FY261">
        <v>652</v>
      </c>
      <c r="FZ261">
        <v>160</v>
      </c>
      <c r="GA261">
        <v>161</v>
      </c>
      <c r="GB261">
        <v>321</v>
      </c>
      <c r="GC261">
        <v>-45</v>
      </c>
      <c r="GD261">
        <v>729</v>
      </c>
      <c r="GE261">
        <v>1237</v>
      </c>
      <c r="GF261">
        <v>9156</v>
      </c>
      <c r="GG261">
        <v>27</v>
      </c>
      <c r="GH261">
        <v>8.9</v>
      </c>
      <c r="GI261">
        <v>35.9</v>
      </c>
      <c r="GJ261" s="42">
        <v>13.3</v>
      </c>
    </row>
    <row r="262" spans="1:192" x14ac:dyDescent="0.45">
      <c r="A262" s="40">
        <v>34008</v>
      </c>
      <c r="B262" t="s">
        <v>2411</v>
      </c>
      <c r="C262" t="s">
        <v>475</v>
      </c>
      <c r="D262" t="s">
        <v>91</v>
      </c>
      <c r="E262" t="s">
        <v>91</v>
      </c>
      <c r="F262">
        <v>69</v>
      </c>
      <c r="G262">
        <v>170</v>
      </c>
      <c r="K262" t="s">
        <v>92</v>
      </c>
      <c r="L262">
        <v>2017</v>
      </c>
      <c r="M262">
        <v>24</v>
      </c>
      <c r="N262">
        <v>1</v>
      </c>
      <c r="O262">
        <v>8477583</v>
      </c>
      <c r="P262" t="s">
        <v>2412</v>
      </c>
      <c r="Q262" t="s">
        <v>2413</v>
      </c>
      <c r="R262" t="s">
        <v>2414</v>
      </c>
      <c r="S262" t="s">
        <v>385</v>
      </c>
      <c r="T262" t="s">
        <v>938</v>
      </c>
      <c r="U262" t="s">
        <v>373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27</v>
      </c>
      <c r="AB262">
        <v>78</v>
      </c>
      <c r="AC262" s="26">
        <v>0</v>
      </c>
      <c r="AD262" s="20">
        <v>0</v>
      </c>
      <c r="AE262" s="20">
        <v>0</v>
      </c>
      <c r="AF262">
        <v>0</v>
      </c>
      <c r="AG262">
        <v>-0.2</v>
      </c>
      <c r="AH262">
        <v>0</v>
      </c>
      <c r="AI262">
        <v>6</v>
      </c>
      <c r="AJ262">
        <v>205</v>
      </c>
      <c r="AK262" s="20">
        <v>3.4166666666666998</v>
      </c>
      <c r="AL262">
        <v>3.42</v>
      </c>
      <c r="AM262">
        <v>3</v>
      </c>
      <c r="AN262" s="26">
        <v>3.4166666666666665</v>
      </c>
      <c r="AO262">
        <v>6.25</v>
      </c>
      <c r="AP262" s="41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s="42">
        <v>0</v>
      </c>
      <c r="BB262">
        <v>0</v>
      </c>
      <c r="BC262">
        <v>0</v>
      </c>
      <c r="BD262" s="20">
        <v>0</v>
      </c>
      <c r="BE262" s="20">
        <v>0</v>
      </c>
      <c r="BF262" s="20">
        <v>0</v>
      </c>
      <c r="BG262">
        <v>3</v>
      </c>
      <c r="BH262">
        <v>0</v>
      </c>
      <c r="BI262">
        <v>0</v>
      </c>
      <c r="BJ262" s="41">
        <v>1</v>
      </c>
      <c r="BK262">
        <v>1</v>
      </c>
      <c r="BL262">
        <v>1</v>
      </c>
      <c r="BM262">
        <v>0</v>
      </c>
      <c r="BN262" s="42">
        <v>1</v>
      </c>
      <c r="BO262">
        <v>0</v>
      </c>
      <c r="BP262">
        <v>0</v>
      </c>
      <c r="BQ262">
        <v>0</v>
      </c>
      <c r="BR262">
        <v>0</v>
      </c>
      <c r="BS262" s="41">
        <v>0</v>
      </c>
      <c r="BT262">
        <v>0</v>
      </c>
      <c r="BU262">
        <v>3</v>
      </c>
      <c r="BV262" s="41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1</v>
      </c>
      <c r="CE262">
        <v>0</v>
      </c>
      <c r="CF262">
        <v>2</v>
      </c>
      <c r="CG262">
        <v>0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v>0</v>
      </c>
      <c r="DQ262" s="20">
        <v>-4.0000000000000001E-3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</v>
      </c>
      <c r="DX262">
        <v>4</v>
      </c>
      <c r="DY262">
        <v>3</v>
      </c>
      <c r="DZ262">
        <v>4</v>
      </c>
      <c r="EA262">
        <v>2</v>
      </c>
      <c r="EB262">
        <v>4</v>
      </c>
      <c r="EC262">
        <v>0.1</v>
      </c>
      <c r="ED262">
        <v>0.22</v>
      </c>
      <c r="EE262">
        <v>0</v>
      </c>
      <c r="EF262">
        <v>0</v>
      </c>
      <c r="EG262" s="41">
        <v>0</v>
      </c>
      <c r="EH262" s="43">
        <v>1</v>
      </c>
      <c r="EI262" s="44">
        <v>1</v>
      </c>
      <c r="EJ262">
        <v>4</v>
      </c>
      <c r="EK262">
        <v>4</v>
      </c>
      <c r="EL262">
        <v>3</v>
      </c>
      <c r="EM262">
        <v>4</v>
      </c>
      <c r="EN262">
        <v>2</v>
      </c>
      <c r="EO262">
        <v>4</v>
      </c>
      <c r="EP262">
        <v>0</v>
      </c>
      <c r="EQ262">
        <v>0</v>
      </c>
      <c r="ER262">
        <v>2</v>
      </c>
      <c r="ES262">
        <v>2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 s="20">
        <v>-0.03</v>
      </c>
      <c r="FD262" s="26">
        <v>-0.03</v>
      </c>
      <c r="FE262">
        <v>0</v>
      </c>
      <c r="FF262">
        <v>0</v>
      </c>
      <c r="FG262">
        <v>0</v>
      </c>
      <c r="FH262">
        <v>0</v>
      </c>
      <c r="FL262" s="42">
        <v>1</v>
      </c>
      <c r="FM262" s="20">
        <v>0</v>
      </c>
      <c r="FN262" s="41">
        <v>0</v>
      </c>
      <c r="FO262" s="20">
        <v>0</v>
      </c>
      <c r="FP262" s="20">
        <v>-8.0000000000000004E-4</v>
      </c>
      <c r="FQ262" s="20">
        <v>140.35087719298244</v>
      </c>
      <c r="FV262" t="s">
        <v>751</v>
      </c>
      <c r="FW262" s="45">
        <v>682500</v>
      </c>
      <c r="FX262" s="45">
        <v>682500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0</v>
      </c>
      <c r="GH262">
        <v>0</v>
      </c>
      <c r="GI262">
        <v>0</v>
      </c>
      <c r="GJ262" s="42">
        <v>0</v>
      </c>
    </row>
    <row r="263" spans="1:192" x14ac:dyDescent="0.45">
      <c r="A263" s="40">
        <v>32301</v>
      </c>
      <c r="B263" t="s">
        <v>864</v>
      </c>
      <c r="C263" t="s">
        <v>145</v>
      </c>
      <c r="D263" t="s">
        <v>91</v>
      </c>
      <c r="E263" t="s">
        <v>91</v>
      </c>
      <c r="F263">
        <v>72</v>
      </c>
      <c r="G263">
        <v>203</v>
      </c>
      <c r="H263">
        <v>2006</v>
      </c>
      <c r="I263">
        <v>4</v>
      </c>
      <c r="J263">
        <v>112</v>
      </c>
      <c r="K263" t="s">
        <v>92</v>
      </c>
      <c r="L263">
        <v>2008</v>
      </c>
      <c r="M263">
        <v>29</v>
      </c>
      <c r="N263">
        <v>10</v>
      </c>
      <c r="O263">
        <v>8473492</v>
      </c>
      <c r="P263" t="s">
        <v>2415</v>
      </c>
      <c r="Q263" t="s">
        <v>2416</v>
      </c>
      <c r="R263" t="s">
        <v>2417</v>
      </c>
      <c r="S263" t="s">
        <v>404</v>
      </c>
      <c r="T263" t="s">
        <v>725</v>
      </c>
      <c r="U263" t="s">
        <v>2418</v>
      </c>
      <c r="V263">
        <v>15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6">
        <v>0</v>
      </c>
      <c r="AD263" s="20">
        <v>-5.1419213973799129</v>
      </c>
      <c r="AE263" s="20">
        <v>0</v>
      </c>
      <c r="AF263">
        <v>-9</v>
      </c>
      <c r="AG263">
        <v>-0.1</v>
      </c>
      <c r="AH263">
        <v>21</v>
      </c>
      <c r="AI263">
        <v>229</v>
      </c>
      <c r="AJ263">
        <v>9877</v>
      </c>
      <c r="AK263" s="20">
        <v>164.61666666667</v>
      </c>
      <c r="AL263">
        <v>164.62</v>
      </c>
      <c r="AM263">
        <v>165</v>
      </c>
      <c r="AN263" s="26">
        <v>10.974444444444446</v>
      </c>
      <c r="AO263">
        <v>18.54</v>
      </c>
      <c r="AP263" s="41">
        <v>0</v>
      </c>
      <c r="AQ263">
        <v>38</v>
      </c>
      <c r="AR263">
        <v>38</v>
      </c>
      <c r="AS263">
        <v>38</v>
      </c>
      <c r="AT263">
        <v>31</v>
      </c>
      <c r="AU263">
        <v>31</v>
      </c>
      <c r="AV263">
        <v>17</v>
      </c>
      <c r="AW263">
        <v>12</v>
      </c>
      <c r="AX263">
        <v>7</v>
      </c>
      <c r="AY263">
        <v>2</v>
      </c>
      <c r="AZ263">
        <v>2</v>
      </c>
      <c r="BA263" s="42">
        <v>4</v>
      </c>
      <c r="BB263">
        <v>1.31</v>
      </c>
      <c r="BC263">
        <v>41.058799999999998</v>
      </c>
      <c r="BD263" s="20">
        <v>0</v>
      </c>
      <c r="BE263" s="20">
        <v>38</v>
      </c>
      <c r="BF263" s="20">
        <v>13.850078969748512</v>
      </c>
      <c r="BG263">
        <v>53</v>
      </c>
      <c r="BH263">
        <v>62</v>
      </c>
      <c r="BI263">
        <v>34</v>
      </c>
      <c r="BJ263" s="41">
        <v>0.60919540229885061</v>
      </c>
      <c r="BK263">
        <v>34</v>
      </c>
      <c r="BL263">
        <v>34</v>
      </c>
      <c r="BM263">
        <v>10</v>
      </c>
      <c r="BN263" s="42">
        <v>24</v>
      </c>
      <c r="BO263">
        <v>14</v>
      </c>
      <c r="BP263">
        <v>2</v>
      </c>
      <c r="BQ263">
        <v>5</v>
      </c>
      <c r="BR263">
        <v>5</v>
      </c>
      <c r="BS263" s="41">
        <v>4.2735042735042736E-2</v>
      </c>
      <c r="BT263">
        <v>2</v>
      </c>
      <c r="BU263">
        <v>7</v>
      </c>
      <c r="BV263" s="41">
        <v>0.22222222222222221</v>
      </c>
      <c r="BW263">
        <v>0</v>
      </c>
      <c r="BX263">
        <v>1</v>
      </c>
      <c r="BY263">
        <v>2</v>
      </c>
      <c r="BZ263">
        <v>1</v>
      </c>
      <c r="CA263">
        <v>0</v>
      </c>
      <c r="CB263">
        <v>5</v>
      </c>
      <c r="CC263">
        <v>1</v>
      </c>
      <c r="CD263">
        <v>0</v>
      </c>
      <c r="CE263">
        <v>1</v>
      </c>
      <c r="CF263">
        <v>6</v>
      </c>
      <c r="CG263">
        <v>1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14</v>
      </c>
      <c r="DA263">
        <v>4</v>
      </c>
      <c r="DB263">
        <v>0</v>
      </c>
      <c r="DC263">
        <v>1</v>
      </c>
      <c r="DD263">
        <v>3</v>
      </c>
      <c r="DE263">
        <v>1</v>
      </c>
      <c r="DF263">
        <v>0</v>
      </c>
      <c r="DG263">
        <v>8</v>
      </c>
      <c r="DH263">
        <v>6</v>
      </c>
      <c r="DI263">
        <v>3</v>
      </c>
      <c r="DJ263">
        <v>6</v>
      </c>
      <c r="DK263">
        <v>4</v>
      </c>
      <c r="DL263">
        <v>2</v>
      </c>
      <c r="DM263">
        <v>6</v>
      </c>
      <c r="DN263">
        <v>4</v>
      </c>
      <c r="DO263">
        <v>2</v>
      </c>
      <c r="DP263" s="42">
        <v>-3</v>
      </c>
      <c r="DQ263" s="20">
        <v>-1.1299999999999999</v>
      </c>
      <c r="DR263">
        <v>3</v>
      </c>
      <c r="DS263">
        <v>3</v>
      </c>
      <c r="DT263">
        <v>0</v>
      </c>
      <c r="DU263">
        <v>0</v>
      </c>
      <c r="DV263">
        <v>0</v>
      </c>
      <c r="DW263">
        <v>140</v>
      </c>
      <c r="DX263">
        <v>139</v>
      </c>
      <c r="DY263">
        <v>116</v>
      </c>
      <c r="DZ263">
        <v>112</v>
      </c>
      <c r="EA263">
        <v>77</v>
      </c>
      <c r="EB263">
        <v>74</v>
      </c>
      <c r="EC263">
        <v>6.61</v>
      </c>
      <c r="ED263">
        <v>6.73</v>
      </c>
      <c r="EE263">
        <v>2</v>
      </c>
      <c r="EF263">
        <v>10</v>
      </c>
      <c r="EG263" s="41">
        <v>2.5974025974025976E-2</v>
      </c>
      <c r="EH263" s="43">
        <v>0.86486486486486491</v>
      </c>
      <c r="EI263" s="44">
        <v>0.8908388908388909</v>
      </c>
      <c r="EJ263">
        <v>140</v>
      </c>
      <c r="EK263">
        <v>138</v>
      </c>
      <c r="EL263">
        <v>116</v>
      </c>
      <c r="EM263">
        <v>111</v>
      </c>
      <c r="EN263">
        <v>77</v>
      </c>
      <c r="EO263">
        <v>73</v>
      </c>
      <c r="EP263">
        <v>2</v>
      </c>
      <c r="EQ263">
        <v>10</v>
      </c>
      <c r="ER263">
        <v>64</v>
      </c>
      <c r="ES263">
        <v>60</v>
      </c>
      <c r="ET263">
        <v>23</v>
      </c>
      <c r="EU263">
        <v>29</v>
      </c>
      <c r="EV263">
        <v>2</v>
      </c>
      <c r="EW263">
        <v>6</v>
      </c>
      <c r="EX263">
        <v>12</v>
      </c>
      <c r="EY263">
        <v>14</v>
      </c>
      <c r="EZ263">
        <v>-0.4</v>
      </c>
      <c r="FA263">
        <v>-0.1</v>
      </c>
      <c r="FB263">
        <v>-0.7</v>
      </c>
      <c r="FC263" s="20">
        <v>0.28000000000000003</v>
      </c>
      <c r="FD263" s="26">
        <v>1.8666666666666668E-2</v>
      </c>
      <c r="FE263">
        <v>2.5400000000000002E-2</v>
      </c>
      <c r="FF263">
        <v>0.01</v>
      </c>
      <c r="FG263">
        <v>-0.03</v>
      </c>
      <c r="FH263">
        <v>-0.01</v>
      </c>
      <c r="FL263" s="42">
        <v>63</v>
      </c>
      <c r="FM263" s="20">
        <v>13</v>
      </c>
      <c r="FN263" s="41">
        <v>0</v>
      </c>
      <c r="FO263" s="20">
        <v>-2.1</v>
      </c>
      <c r="FP263" s="20">
        <v>-0.22599999999999998</v>
      </c>
      <c r="FQ263" s="20">
        <v>101.68873769894302</v>
      </c>
      <c r="FV263" t="s">
        <v>711</v>
      </c>
      <c r="FW263" s="45">
        <v>4000000</v>
      </c>
      <c r="FX263" s="45">
        <v>3800000</v>
      </c>
      <c r="FY263">
        <v>473</v>
      </c>
      <c r="FZ263">
        <v>75</v>
      </c>
      <c r="GA263">
        <v>82</v>
      </c>
      <c r="GB263">
        <v>157</v>
      </c>
      <c r="GC263">
        <v>-12</v>
      </c>
      <c r="GD263">
        <v>437</v>
      </c>
      <c r="GE263">
        <v>838</v>
      </c>
      <c r="GF263">
        <v>6247</v>
      </c>
      <c r="GG263">
        <v>8.5</v>
      </c>
      <c r="GH263">
        <v>6</v>
      </c>
      <c r="GI263">
        <v>14.5</v>
      </c>
      <c r="GJ263" s="42">
        <v>-2.1</v>
      </c>
    </row>
    <row r="264" spans="1:192" x14ac:dyDescent="0.45">
      <c r="A264" s="40">
        <v>33068</v>
      </c>
      <c r="B264" t="s">
        <v>1767</v>
      </c>
      <c r="C264" t="s">
        <v>145</v>
      </c>
      <c r="D264" t="s">
        <v>91</v>
      </c>
      <c r="E264" t="s">
        <v>91</v>
      </c>
      <c r="F264">
        <v>73</v>
      </c>
      <c r="G264">
        <v>197</v>
      </c>
      <c r="K264" t="s">
        <v>202</v>
      </c>
      <c r="L264">
        <v>2014</v>
      </c>
      <c r="M264">
        <v>27</v>
      </c>
      <c r="N264">
        <v>4</v>
      </c>
      <c r="O264">
        <v>8477591</v>
      </c>
      <c r="P264" t="s">
        <v>2419</v>
      </c>
      <c r="Q264" t="s">
        <v>2420</v>
      </c>
      <c r="R264" t="s">
        <v>2421</v>
      </c>
      <c r="S264" t="s">
        <v>1545</v>
      </c>
      <c r="T264" t="s">
        <v>710</v>
      </c>
      <c r="U264" t="s">
        <v>2422</v>
      </c>
      <c r="V264">
        <v>40</v>
      </c>
      <c r="W264">
        <v>3</v>
      </c>
      <c r="X264">
        <v>3</v>
      </c>
      <c r="Y264">
        <v>1</v>
      </c>
      <c r="Z264">
        <v>6</v>
      </c>
      <c r="AA264">
        <v>0</v>
      </c>
      <c r="AB264">
        <v>0</v>
      </c>
      <c r="AC264" s="26">
        <v>0.15</v>
      </c>
      <c r="AD264" s="20">
        <v>-5.3294797687861273</v>
      </c>
      <c r="AE264" s="20">
        <v>2.3679999999999999</v>
      </c>
      <c r="AF264">
        <v>-7</v>
      </c>
      <c r="AG264">
        <v>1.2</v>
      </c>
      <c r="AH264">
        <v>16</v>
      </c>
      <c r="AI264">
        <v>586</v>
      </c>
      <c r="AJ264">
        <v>23437</v>
      </c>
      <c r="AK264" s="20">
        <v>390.61666666667003</v>
      </c>
      <c r="AL264">
        <v>390.62</v>
      </c>
      <c r="AM264">
        <v>391</v>
      </c>
      <c r="AN264" s="26">
        <v>9.7654166666666669</v>
      </c>
      <c r="AO264">
        <v>16.52</v>
      </c>
      <c r="AP264" s="41">
        <v>0.8571428571428571</v>
      </c>
      <c r="AQ264">
        <v>81</v>
      </c>
      <c r="AR264">
        <v>81</v>
      </c>
      <c r="AS264">
        <v>81</v>
      </c>
      <c r="AT264">
        <v>63</v>
      </c>
      <c r="AU264">
        <v>63</v>
      </c>
      <c r="AV264">
        <v>50</v>
      </c>
      <c r="AW264">
        <v>48</v>
      </c>
      <c r="AX264">
        <v>22</v>
      </c>
      <c r="AY264">
        <v>3</v>
      </c>
      <c r="AZ264">
        <v>3</v>
      </c>
      <c r="BA264" s="42">
        <v>6</v>
      </c>
      <c r="BB264">
        <v>4.18</v>
      </c>
      <c r="BC264">
        <v>31.3</v>
      </c>
      <c r="BD264" s="20">
        <v>45.6</v>
      </c>
      <c r="BE264" s="20">
        <v>126.6</v>
      </c>
      <c r="BF264" s="20">
        <v>19.446008908914035</v>
      </c>
      <c r="BG264">
        <v>99</v>
      </c>
      <c r="BH264">
        <v>110</v>
      </c>
      <c r="BI264">
        <v>129</v>
      </c>
      <c r="BJ264" s="41">
        <v>0.43421052631578949</v>
      </c>
      <c r="BK264">
        <v>51</v>
      </c>
      <c r="BL264">
        <v>51</v>
      </c>
      <c r="BM264">
        <v>44</v>
      </c>
      <c r="BN264" s="42">
        <v>7</v>
      </c>
      <c r="BO264">
        <v>13</v>
      </c>
      <c r="BP264">
        <v>3</v>
      </c>
      <c r="BQ264">
        <v>12</v>
      </c>
      <c r="BR264">
        <v>11</v>
      </c>
      <c r="BS264" s="41">
        <v>3.6544850498338874E-2</v>
      </c>
      <c r="BT264">
        <v>75</v>
      </c>
      <c r="BU264">
        <v>88</v>
      </c>
      <c r="BV264" s="41">
        <v>0.46012269938650308</v>
      </c>
      <c r="BW264">
        <v>32</v>
      </c>
      <c r="BX264">
        <v>34</v>
      </c>
      <c r="BY264">
        <v>30</v>
      </c>
      <c r="BZ264">
        <v>29</v>
      </c>
      <c r="CA264">
        <v>13</v>
      </c>
      <c r="CB264">
        <v>25</v>
      </c>
      <c r="CC264">
        <v>18</v>
      </c>
      <c r="CD264">
        <v>25</v>
      </c>
      <c r="CE264">
        <v>34</v>
      </c>
      <c r="CF264">
        <v>39</v>
      </c>
      <c r="CG264">
        <v>38</v>
      </c>
      <c r="CH264">
        <v>47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2</v>
      </c>
      <c r="CZ264">
        <v>11</v>
      </c>
      <c r="DA264">
        <v>6</v>
      </c>
      <c r="DB264">
        <v>3</v>
      </c>
      <c r="DC264">
        <v>7</v>
      </c>
      <c r="DD264">
        <v>7</v>
      </c>
      <c r="DE264">
        <v>4</v>
      </c>
      <c r="DF264">
        <v>5</v>
      </c>
      <c r="DG264">
        <v>18</v>
      </c>
      <c r="DH264">
        <v>8</v>
      </c>
      <c r="DI264">
        <v>12</v>
      </c>
      <c r="DJ264">
        <v>7</v>
      </c>
      <c r="DK264">
        <v>7</v>
      </c>
      <c r="DL264">
        <v>0</v>
      </c>
      <c r="DM264">
        <v>12</v>
      </c>
      <c r="DN264">
        <v>12</v>
      </c>
      <c r="DO264">
        <v>0</v>
      </c>
      <c r="DP264" s="42">
        <v>4</v>
      </c>
      <c r="DQ264" s="20">
        <v>1.448</v>
      </c>
      <c r="DR264">
        <v>8</v>
      </c>
      <c r="DS264">
        <v>0</v>
      </c>
      <c r="DT264">
        <v>0</v>
      </c>
      <c r="DU264">
        <v>0</v>
      </c>
      <c r="DV264">
        <v>0</v>
      </c>
      <c r="DW264">
        <v>329</v>
      </c>
      <c r="DX264">
        <v>388</v>
      </c>
      <c r="DY264">
        <v>248</v>
      </c>
      <c r="DZ264">
        <v>290</v>
      </c>
      <c r="EA264">
        <v>184</v>
      </c>
      <c r="EB264">
        <v>191</v>
      </c>
      <c r="EC264">
        <v>13.1</v>
      </c>
      <c r="ED264">
        <v>19.62</v>
      </c>
      <c r="EE264">
        <v>7</v>
      </c>
      <c r="EF264">
        <v>19</v>
      </c>
      <c r="EG264" s="41">
        <v>3.8043478260869568E-2</v>
      </c>
      <c r="EH264" s="43">
        <v>0.90052356020942415</v>
      </c>
      <c r="EI264" s="44">
        <v>0.93856703847029377</v>
      </c>
      <c r="EJ264">
        <v>328</v>
      </c>
      <c r="EK264">
        <v>388</v>
      </c>
      <c r="EL264">
        <v>247</v>
      </c>
      <c r="EM264">
        <v>290</v>
      </c>
      <c r="EN264">
        <v>183</v>
      </c>
      <c r="EO264">
        <v>191</v>
      </c>
      <c r="EP264">
        <v>7</v>
      </c>
      <c r="EQ264">
        <v>19</v>
      </c>
      <c r="ER264">
        <v>157</v>
      </c>
      <c r="ES264">
        <v>189</v>
      </c>
      <c r="ET264">
        <v>62</v>
      </c>
      <c r="EU264">
        <v>75</v>
      </c>
      <c r="EV264">
        <v>3</v>
      </c>
      <c r="EW264">
        <v>12</v>
      </c>
      <c r="EX264">
        <v>20</v>
      </c>
      <c r="EY264">
        <v>32</v>
      </c>
      <c r="EZ264">
        <v>-0.2</v>
      </c>
      <c r="FA264">
        <v>0.2</v>
      </c>
      <c r="FB264">
        <v>0</v>
      </c>
      <c r="FC264" s="20">
        <v>8.3699999999999992</v>
      </c>
      <c r="FD264" s="26">
        <v>0.20924999999999999</v>
      </c>
      <c r="FE264">
        <v>0.53480000000000005</v>
      </c>
      <c r="FF264">
        <v>0.31</v>
      </c>
      <c r="FG264">
        <v>-0.05</v>
      </c>
      <c r="FH264">
        <v>0.26</v>
      </c>
      <c r="FL264" s="42">
        <v>78</v>
      </c>
      <c r="FM264" s="20">
        <v>7.875</v>
      </c>
      <c r="FN264" s="41">
        <v>3.5745422800000003E-2</v>
      </c>
      <c r="FO264" s="20">
        <v>4.4000000000000004</v>
      </c>
      <c r="FP264" s="20">
        <v>6.2896000000000001</v>
      </c>
      <c r="FQ264" s="20">
        <v>110.13260969740413</v>
      </c>
      <c r="FR264">
        <v>1</v>
      </c>
      <c r="FS264" t="s">
        <v>111</v>
      </c>
      <c r="FT264">
        <v>9</v>
      </c>
      <c r="FV264" t="s">
        <v>711</v>
      </c>
      <c r="FW264" s="45">
        <v>775000</v>
      </c>
      <c r="FX264" s="45">
        <v>775000</v>
      </c>
      <c r="FY264">
        <v>213</v>
      </c>
      <c r="FZ264">
        <v>23</v>
      </c>
      <c r="GA264">
        <v>32</v>
      </c>
      <c r="GB264">
        <v>55</v>
      </c>
      <c r="GC264">
        <v>-9</v>
      </c>
      <c r="GD264">
        <v>87</v>
      </c>
      <c r="GE264">
        <v>294</v>
      </c>
      <c r="GF264">
        <v>2644</v>
      </c>
      <c r="GG264">
        <v>1.1000000000000001</v>
      </c>
      <c r="GH264">
        <v>2.5</v>
      </c>
      <c r="GI264">
        <v>3.7</v>
      </c>
      <c r="GJ264" s="42">
        <v>4.4000000000000004</v>
      </c>
    </row>
    <row r="265" spans="1:192" x14ac:dyDescent="0.45">
      <c r="A265" s="40">
        <v>32093</v>
      </c>
      <c r="B265" t="s">
        <v>832</v>
      </c>
      <c r="C265" t="s">
        <v>475</v>
      </c>
      <c r="D265" t="s">
        <v>91</v>
      </c>
      <c r="E265" t="s">
        <v>91</v>
      </c>
      <c r="F265">
        <v>72</v>
      </c>
      <c r="G265">
        <v>191</v>
      </c>
      <c r="H265">
        <v>2006</v>
      </c>
      <c r="I265">
        <v>1</v>
      </c>
      <c r="J265">
        <v>12</v>
      </c>
      <c r="K265" t="s">
        <v>202</v>
      </c>
      <c r="L265">
        <v>2007</v>
      </c>
      <c r="M265">
        <v>30</v>
      </c>
      <c r="N265">
        <v>11</v>
      </c>
      <c r="O265">
        <v>8473412</v>
      </c>
      <c r="P265" t="s">
        <v>2423</v>
      </c>
      <c r="Q265" t="s">
        <v>2424</v>
      </c>
      <c r="R265" t="s">
        <v>2425</v>
      </c>
      <c r="S265" t="s">
        <v>2426</v>
      </c>
      <c r="T265" t="s">
        <v>716</v>
      </c>
      <c r="U265" t="s">
        <v>285</v>
      </c>
      <c r="V265">
        <v>82</v>
      </c>
      <c r="W265">
        <v>16</v>
      </c>
      <c r="X265">
        <v>27</v>
      </c>
      <c r="Y265">
        <v>12</v>
      </c>
      <c r="Z265">
        <v>43</v>
      </c>
      <c r="AA265">
        <v>7</v>
      </c>
      <c r="AB265">
        <v>48</v>
      </c>
      <c r="AC265" s="26">
        <v>0.52439024390243905</v>
      </c>
      <c r="AD265" s="20">
        <v>-9.7142857142857153</v>
      </c>
      <c r="AE265" s="20">
        <v>15.977</v>
      </c>
      <c r="AF265">
        <v>2</v>
      </c>
      <c r="AG265">
        <v>-0.7</v>
      </c>
      <c r="AH265">
        <v>28</v>
      </c>
      <c r="AI265">
        <v>1887</v>
      </c>
      <c r="AJ265">
        <v>83314</v>
      </c>
      <c r="AK265" s="20">
        <v>1388.5666666667</v>
      </c>
      <c r="AL265">
        <v>1388.57</v>
      </c>
      <c r="AM265">
        <v>1389</v>
      </c>
      <c r="AN265" s="26">
        <v>16.933739837398374</v>
      </c>
      <c r="AO265">
        <v>27.94</v>
      </c>
      <c r="AP265" s="41">
        <v>0.58108108108108103</v>
      </c>
      <c r="AQ265">
        <v>231</v>
      </c>
      <c r="AR265">
        <v>231</v>
      </c>
      <c r="AS265">
        <v>231</v>
      </c>
      <c r="AT265">
        <v>168</v>
      </c>
      <c r="AU265">
        <v>168</v>
      </c>
      <c r="AV265">
        <v>129</v>
      </c>
      <c r="AW265">
        <v>149</v>
      </c>
      <c r="AX265">
        <v>59</v>
      </c>
      <c r="AY265">
        <v>6</v>
      </c>
      <c r="AZ265">
        <v>18</v>
      </c>
      <c r="BA265" s="42">
        <v>24</v>
      </c>
      <c r="BB265">
        <v>13.69</v>
      </c>
      <c r="BC265">
        <v>27.860500000000002</v>
      </c>
      <c r="BD265" s="20">
        <v>268.5</v>
      </c>
      <c r="BE265" s="20">
        <v>499.5</v>
      </c>
      <c r="BF265" s="20">
        <v>21.583355538431622</v>
      </c>
      <c r="BG265">
        <v>551</v>
      </c>
      <c r="BH265">
        <v>431</v>
      </c>
      <c r="BI265">
        <v>488</v>
      </c>
      <c r="BJ265" s="41">
        <v>0.5303176130895092</v>
      </c>
      <c r="BK265">
        <v>50</v>
      </c>
      <c r="BL265">
        <v>50</v>
      </c>
      <c r="BM265">
        <v>66</v>
      </c>
      <c r="BN265" s="42">
        <v>-16</v>
      </c>
      <c r="BO265">
        <v>39</v>
      </c>
      <c r="BP265">
        <v>20</v>
      </c>
      <c r="BQ265">
        <v>37</v>
      </c>
      <c r="BR265">
        <v>33</v>
      </c>
      <c r="BS265" s="41">
        <v>3.257650542941757E-2</v>
      </c>
      <c r="BT265">
        <v>732</v>
      </c>
      <c r="BU265">
        <v>574</v>
      </c>
      <c r="BV265" s="41">
        <v>0.56049004594180707</v>
      </c>
      <c r="BW265">
        <v>260</v>
      </c>
      <c r="BX265">
        <v>188</v>
      </c>
      <c r="BY265">
        <v>211</v>
      </c>
      <c r="BZ265">
        <v>175</v>
      </c>
      <c r="CA265">
        <v>261</v>
      </c>
      <c r="CB265">
        <v>211</v>
      </c>
      <c r="CC265">
        <v>208</v>
      </c>
      <c r="CD265">
        <v>149</v>
      </c>
      <c r="CE265">
        <v>303</v>
      </c>
      <c r="CF265">
        <v>234</v>
      </c>
      <c r="CG265">
        <v>417</v>
      </c>
      <c r="CH265">
        <v>316</v>
      </c>
      <c r="CI265">
        <v>0</v>
      </c>
      <c r="CJ265">
        <v>1</v>
      </c>
      <c r="CK265">
        <v>1</v>
      </c>
      <c r="CL265">
        <v>2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2</v>
      </c>
      <c r="CS265">
        <v>2</v>
      </c>
      <c r="CT265">
        <v>2</v>
      </c>
      <c r="CU265">
        <v>0</v>
      </c>
      <c r="CV265">
        <v>7</v>
      </c>
      <c r="CW265">
        <v>0</v>
      </c>
      <c r="CX265">
        <v>1</v>
      </c>
      <c r="CY265">
        <v>5</v>
      </c>
      <c r="CZ265">
        <v>33</v>
      </c>
      <c r="DA265">
        <v>15</v>
      </c>
      <c r="DB265">
        <v>8</v>
      </c>
      <c r="DC265">
        <v>14</v>
      </c>
      <c r="DD265">
        <v>15</v>
      </c>
      <c r="DE265">
        <v>7</v>
      </c>
      <c r="DF265">
        <v>1</v>
      </c>
      <c r="DG265">
        <v>69</v>
      </c>
      <c r="DH265">
        <v>14</v>
      </c>
      <c r="DI265">
        <v>22</v>
      </c>
      <c r="DJ265">
        <v>14</v>
      </c>
      <c r="DK265">
        <v>14</v>
      </c>
      <c r="DL265">
        <v>0</v>
      </c>
      <c r="DM265">
        <v>21</v>
      </c>
      <c r="DN265">
        <v>21</v>
      </c>
      <c r="DO265">
        <v>0</v>
      </c>
      <c r="DP265" s="42">
        <v>8</v>
      </c>
      <c r="DQ265" s="20">
        <v>4.0629999999999997</v>
      </c>
      <c r="DR265">
        <v>14</v>
      </c>
      <c r="DS265">
        <v>0</v>
      </c>
      <c r="DT265">
        <v>0</v>
      </c>
      <c r="DU265">
        <v>0</v>
      </c>
      <c r="DV265">
        <v>0</v>
      </c>
      <c r="DW265">
        <v>1447</v>
      </c>
      <c r="DX265">
        <v>1301</v>
      </c>
      <c r="DY265">
        <v>1066</v>
      </c>
      <c r="DZ265">
        <v>980</v>
      </c>
      <c r="EA265">
        <v>766</v>
      </c>
      <c r="EB265">
        <v>706</v>
      </c>
      <c r="EC265">
        <v>70.7</v>
      </c>
      <c r="ED265">
        <v>59.04</v>
      </c>
      <c r="EE265">
        <v>74</v>
      </c>
      <c r="EF265">
        <v>60</v>
      </c>
      <c r="EG265" s="41">
        <v>9.6605744125326368E-2</v>
      </c>
      <c r="EH265" s="43">
        <v>0.91501416430594906</v>
      </c>
      <c r="EI265" s="44">
        <v>1.0116199084312754</v>
      </c>
      <c r="EJ265">
        <v>1444</v>
      </c>
      <c r="EK265">
        <v>1301</v>
      </c>
      <c r="EL265">
        <v>1064</v>
      </c>
      <c r="EM265">
        <v>981</v>
      </c>
      <c r="EN265">
        <v>764</v>
      </c>
      <c r="EO265">
        <v>707</v>
      </c>
      <c r="EP265">
        <v>74</v>
      </c>
      <c r="EQ265">
        <v>60</v>
      </c>
      <c r="ER265">
        <v>688</v>
      </c>
      <c r="ES265">
        <v>604</v>
      </c>
      <c r="ET265">
        <v>233</v>
      </c>
      <c r="EU265">
        <v>214</v>
      </c>
      <c r="EV265">
        <v>34</v>
      </c>
      <c r="EW265">
        <v>30</v>
      </c>
      <c r="EX265">
        <v>81</v>
      </c>
      <c r="EY265">
        <v>101</v>
      </c>
      <c r="EZ265">
        <v>2.2000000000000002</v>
      </c>
      <c r="FA265">
        <v>1.5</v>
      </c>
      <c r="FB265">
        <v>3.6</v>
      </c>
      <c r="FC265" s="20">
        <v>44.41</v>
      </c>
      <c r="FD265" s="26">
        <v>0.54158536585365846</v>
      </c>
      <c r="FE265">
        <v>5.1291000000000002</v>
      </c>
      <c r="FF265">
        <v>0.60000000000000009</v>
      </c>
      <c r="FG265">
        <v>0.42</v>
      </c>
      <c r="FH265">
        <v>1.03</v>
      </c>
      <c r="FI265">
        <v>6</v>
      </c>
      <c r="FJ265">
        <v>3</v>
      </c>
      <c r="FK265">
        <v>2</v>
      </c>
      <c r="FL265" s="42">
        <v>111</v>
      </c>
      <c r="FM265" s="20">
        <v>6.2142857142857144</v>
      </c>
      <c r="FN265" s="41">
        <v>6.22568093E-2</v>
      </c>
      <c r="FO265" s="20">
        <v>40.200000000000003</v>
      </c>
      <c r="FP265" s="20">
        <v>43.812600000000003</v>
      </c>
      <c r="FQ265" s="20">
        <v>118.74086290212233</v>
      </c>
      <c r="FV265" t="s">
        <v>711</v>
      </c>
      <c r="FW265" s="45">
        <v>5000000</v>
      </c>
      <c r="FX265" s="45">
        <v>4700000</v>
      </c>
      <c r="FY265">
        <v>754</v>
      </c>
      <c r="FZ265">
        <v>200</v>
      </c>
      <c r="GA265">
        <v>275</v>
      </c>
      <c r="GB265">
        <v>475</v>
      </c>
      <c r="GC265">
        <v>-7</v>
      </c>
      <c r="GD265">
        <v>265</v>
      </c>
      <c r="GE265">
        <v>1510</v>
      </c>
      <c r="GF265">
        <v>13755</v>
      </c>
      <c r="GG265">
        <v>35.799999999999997</v>
      </c>
      <c r="GH265">
        <v>13.2</v>
      </c>
      <c r="GI265">
        <v>49.1</v>
      </c>
      <c r="GJ265" s="42">
        <v>40.200000000000003</v>
      </c>
    </row>
    <row r="266" spans="1:192" x14ac:dyDescent="0.45">
      <c r="A266" s="40">
        <v>34677</v>
      </c>
      <c r="B266" t="s">
        <v>144</v>
      </c>
      <c r="C266" t="s">
        <v>145</v>
      </c>
      <c r="D266" t="s">
        <v>91</v>
      </c>
      <c r="E266" t="s">
        <v>91</v>
      </c>
      <c r="F266">
        <v>69</v>
      </c>
      <c r="G266">
        <v>187</v>
      </c>
      <c r="K266" t="s">
        <v>92</v>
      </c>
      <c r="L266">
        <v>2017</v>
      </c>
      <c r="M266">
        <v>23</v>
      </c>
      <c r="N266">
        <v>1</v>
      </c>
      <c r="O266">
        <v>8479066</v>
      </c>
      <c r="P266" t="s">
        <v>2427</v>
      </c>
      <c r="Q266" t="s">
        <v>2428</v>
      </c>
      <c r="R266" t="s">
        <v>2429</v>
      </c>
      <c r="S266" t="s">
        <v>390</v>
      </c>
      <c r="T266" t="s">
        <v>725</v>
      </c>
      <c r="U266" t="s">
        <v>123</v>
      </c>
      <c r="V266">
        <v>7</v>
      </c>
      <c r="W266">
        <v>0</v>
      </c>
      <c r="X266">
        <v>1</v>
      </c>
      <c r="Y266">
        <v>1</v>
      </c>
      <c r="Z266">
        <v>1</v>
      </c>
      <c r="AA266">
        <v>25</v>
      </c>
      <c r="AB266">
        <v>83</v>
      </c>
      <c r="AC266" s="26">
        <v>0.14285714285714285</v>
      </c>
      <c r="AD266" s="20">
        <v>0</v>
      </c>
      <c r="AE266" s="20">
        <v>0.28999999999999998</v>
      </c>
      <c r="AF266">
        <v>0</v>
      </c>
      <c r="AG266">
        <v>0.1</v>
      </c>
      <c r="AH266">
        <v>15</v>
      </c>
      <c r="AI266">
        <v>64</v>
      </c>
      <c r="AJ266">
        <v>2625</v>
      </c>
      <c r="AK266" s="20">
        <v>43.75</v>
      </c>
      <c r="AL266">
        <v>43.75</v>
      </c>
      <c r="AM266">
        <v>44</v>
      </c>
      <c r="AN266" s="26">
        <v>6.25</v>
      </c>
      <c r="AO266">
        <v>10.73</v>
      </c>
      <c r="AP266" s="41">
        <v>0.33333333333333331</v>
      </c>
      <c r="AQ266">
        <v>6</v>
      </c>
      <c r="AR266">
        <v>6</v>
      </c>
      <c r="AS266">
        <v>6</v>
      </c>
      <c r="AT266">
        <v>5</v>
      </c>
      <c r="AU266">
        <v>5</v>
      </c>
      <c r="AV266">
        <v>5</v>
      </c>
      <c r="AW266">
        <v>2</v>
      </c>
      <c r="AX266">
        <v>2</v>
      </c>
      <c r="AY266">
        <v>0</v>
      </c>
      <c r="AZ266">
        <v>1</v>
      </c>
      <c r="BA266" s="42">
        <v>1</v>
      </c>
      <c r="BB266">
        <v>0.36</v>
      </c>
      <c r="BC266">
        <v>26.8</v>
      </c>
      <c r="BD266" s="20">
        <v>8.6999999999999993</v>
      </c>
      <c r="BE266" s="20">
        <v>14.7</v>
      </c>
      <c r="BF266" s="20">
        <v>20.159999999999997</v>
      </c>
      <c r="BG266">
        <v>10</v>
      </c>
      <c r="BH266">
        <v>14</v>
      </c>
      <c r="BI266">
        <v>19</v>
      </c>
      <c r="BJ266" s="41">
        <v>0.34482758620689657</v>
      </c>
      <c r="BK266">
        <v>11</v>
      </c>
      <c r="BL266">
        <v>11</v>
      </c>
      <c r="BM266">
        <v>5</v>
      </c>
      <c r="BN266" s="42">
        <v>6</v>
      </c>
      <c r="BO266">
        <v>0</v>
      </c>
      <c r="BP266">
        <v>1</v>
      </c>
      <c r="BQ266">
        <v>0</v>
      </c>
      <c r="BR266">
        <v>1</v>
      </c>
      <c r="BS266" s="41">
        <v>4.1666666666666664E-2</v>
      </c>
      <c r="BT266">
        <v>0</v>
      </c>
      <c r="BU266">
        <v>2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3</v>
      </c>
      <c r="DI266">
        <v>4</v>
      </c>
      <c r="DJ266">
        <v>3</v>
      </c>
      <c r="DK266">
        <v>0</v>
      </c>
      <c r="DL266">
        <v>3</v>
      </c>
      <c r="DM266">
        <v>8</v>
      </c>
      <c r="DN266">
        <v>5</v>
      </c>
      <c r="DO266">
        <v>3</v>
      </c>
      <c r="DP266" s="42">
        <v>1</v>
      </c>
      <c r="DQ266" s="20">
        <v>3.9540000000000002</v>
      </c>
      <c r="DR266">
        <v>0</v>
      </c>
      <c r="DS266">
        <v>3</v>
      </c>
      <c r="DT266">
        <v>0</v>
      </c>
      <c r="DU266">
        <v>0</v>
      </c>
      <c r="DV266">
        <v>0</v>
      </c>
      <c r="DW266">
        <v>26</v>
      </c>
      <c r="DX266">
        <v>39</v>
      </c>
      <c r="DY266">
        <v>19</v>
      </c>
      <c r="DZ266">
        <v>23</v>
      </c>
      <c r="EA266">
        <v>16</v>
      </c>
      <c r="EB266">
        <v>18</v>
      </c>
      <c r="EC266">
        <v>1.59</v>
      </c>
      <c r="ED266">
        <v>1.3</v>
      </c>
      <c r="EE266">
        <v>3</v>
      </c>
      <c r="EF266">
        <v>3</v>
      </c>
      <c r="EG266" s="41">
        <v>0.1875</v>
      </c>
      <c r="EH266" s="43">
        <v>0.83333333333333337</v>
      </c>
      <c r="EI266" s="44">
        <v>1.0208333333333335</v>
      </c>
      <c r="EJ266">
        <v>26</v>
      </c>
      <c r="EK266">
        <v>39</v>
      </c>
      <c r="EL266">
        <v>19</v>
      </c>
      <c r="EM266">
        <v>23</v>
      </c>
      <c r="EN266">
        <v>16</v>
      </c>
      <c r="EO266">
        <v>18</v>
      </c>
      <c r="EP266">
        <v>3</v>
      </c>
      <c r="EQ266">
        <v>3</v>
      </c>
      <c r="ER266">
        <v>15</v>
      </c>
      <c r="ES266">
        <v>15</v>
      </c>
      <c r="ET266">
        <v>8</v>
      </c>
      <c r="EU266">
        <v>6</v>
      </c>
      <c r="EV266">
        <v>1</v>
      </c>
      <c r="EW266">
        <v>1</v>
      </c>
      <c r="EX266">
        <v>4</v>
      </c>
      <c r="EY266">
        <v>12</v>
      </c>
      <c r="EZ266">
        <v>0</v>
      </c>
      <c r="FA266">
        <v>0.1</v>
      </c>
      <c r="FB266">
        <v>0</v>
      </c>
      <c r="FC266" s="20">
        <v>1.21</v>
      </c>
      <c r="FD266" s="26">
        <v>0.17285714285714285</v>
      </c>
      <c r="FE266">
        <v>1.1000000000000001E-3</v>
      </c>
      <c r="FF266">
        <v>0</v>
      </c>
      <c r="FG266">
        <v>0</v>
      </c>
      <c r="FH266">
        <v>0</v>
      </c>
      <c r="FL266" s="42">
        <v>30</v>
      </c>
      <c r="FM266" s="20">
        <v>0</v>
      </c>
      <c r="FN266" s="41">
        <v>0</v>
      </c>
      <c r="FO266" s="20">
        <v>-0.5</v>
      </c>
      <c r="FP266" s="20">
        <v>1.7907999999999999</v>
      </c>
      <c r="FQ266" s="20">
        <v>89.142857142857139</v>
      </c>
      <c r="FV266" t="s">
        <v>751</v>
      </c>
      <c r="FW266" s="45">
        <v>710000</v>
      </c>
      <c r="FX266" s="45">
        <v>710000</v>
      </c>
      <c r="FY266">
        <v>7</v>
      </c>
      <c r="FZ266">
        <v>0</v>
      </c>
      <c r="GA266">
        <v>1</v>
      </c>
      <c r="GB266">
        <v>1</v>
      </c>
      <c r="GC266">
        <v>0</v>
      </c>
      <c r="GD266">
        <v>15</v>
      </c>
      <c r="GE266">
        <v>5</v>
      </c>
      <c r="GF266">
        <v>44</v>
      </c>
      <c r="GG266">
        <v>0</v>
      </c>
      <c r="GH266">
        <v>0.1</v>
      </c>
      <c r="GI266">
        <v>0</v>
      </c>
      <c r="GJ266" s="42">
        <v>-0.5</v>
      </c>
    </row>
    <row r="267" spans="1:192" x14ac:dyDescent="0.45">
      <c r="A267" s="40">
        <v>35341</v>
      </c>
      <c r="B267" t="s">
        <v>2430</v>
      </c>
      <c r="C267" t="s">
        <v>175</v>
      </c>
      <c r="D267" t="s">
        <v>107</v>
      </c>
      <c r="E267" t="s">
        <v>107</v>
      </c>
      <c r="F267">
        <v>73</v>
      </c>
      <c r="G267">
        <v>170</v>
      </c>
      <c r="H267">
        <v>2015</v>
      </c>
      <c r="I267">
        <v>5</v>
      </c>
      <c r="J267">
        <v>149</v>
      </c>
      <c r="K267" t="s">
        <v>202</v>
      </c>
      <c r="L267">
        <v>2017</v>
      </c>
      <c r="M267">
        <v>21</v>
      </c>
      <c r="N267">
        <v>1</v>
      </c>
      <c r="O267">
        <v>8478874</v>
      </c>
      <c r="P267" t="s">
        <v>2431</v>
      </c>
      <c r="Q267" t="s">
        <v>2432</v>
      </c>
      <c r="R267" t="s">
        <v>2433</v>
      </c>
      <c r="S267" t="s">
        <v>739</v>
      </c>
      <c r="T267" t="s">
        <v>716</v>
      </c>
      <c r="U267" t="s">
        <v>117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33</v>
      </c>
      <c r="AB267">
        <v>55</v>
      </c>
      <c r="AC267" s="26">
        <v>0</v>
      </c>
      <c r="AD267" s="20">
        <v>0</v>
      </c>
      <c r="AE267" s="20">
        <v>0</v>
      </c>
      <c r="AF267">
        <v>2</v>
      </c>
      <c r="AG267">
        <v>0.4</v>
      </c>
      <c r="AH267">
        <v>0</v>
      </c>
      <c r="AI267">
        <v>90</v>
      </c>
      <c r="AJ267">
        <v>3836</v>
      </c>
      <c r="AK267" s="20">
        <v>63.933333333333003</v>
      </c>
      <c r="AL267">
        <v>63.93</v>
      </c>
      <c r="AM267">
        <v>64</v>
      </c>
      <c r="AN267" s="26">
        <v>12.786666666666665</v>
      </c>
      <c r="AO267">
        <v>21.39</v>
      </c>
      <c r="AP267" s="41">
        <v>0</v>
      </c>
      <c r="AQ267">
        <v>20</v>
      </c>
      <c r="AR267">
        <v>20</v>
      </c>
      <c r="AS267">
        <v>20</v>
      </c>
      <c r="AT267">
        <v>14</v>
      </c>
      <c r="AU267">
        <v>14</v>
      </c>
      <c r="AV267">
        <v>9</v>
      </c>
      <c r="AW267">
        <v>13</v>
      </c>
      <c r="AX267">
        <v>5</v>
      </c>
      <c r="AY267">
        <v>0</v>
      </c>
      <c r="AZ267">
        <v>0</v>
      </c>
      <c r="BA267" s="42">
        <v>0</v>
      </c>
      <c r="BB267">
        <v>0.75</v>
      </c>
      <c r="BC267">
        <v>32.8889</v>
      </c>
      <c r="BD267" s="20">
        <v>0</v>
      </c>
      <c r="BE267" s="20">
        <v>20</v>
      </c>
      <c r="BF267" s="20">
        <v>18.770530267480055</v>
      </c>
      <c r="BG267">
        <v>17</v>
      </c>
      <c r="BH267">
        <v>15</v>
      </c>
      <c r="BI267">
        <v>26</v>
      </c>
      <c r="BJ267" s="41">
        <v>0.39534883720930231</v>
      </c>
      <c r="BK267">
        <v>2</v>
      </c>
      <c r="BL267">
        <v>2</v>
      </c>
      <c r="BM267">
        <v>7</v>
      </c>
      <c r="BN267" s="42">
        <v>-5</v>
      </c>
      <c r="BO267">
        <v>5</v>
      </c>
      <c r="BP267">
        <v>4</v>
      </c>
      <c r="BQ267">
        <v>1</v>
      </c>
      <c r="BR267">
        <v>3</v>
      </c>
      <c r="BS267" s="41">
        <v>6.25E-2</v>
      </c>
      <c r="BT267">
        <v>6</v>
      </c>
      <c r="BU267">
        <v>10</v>
      </c>
      <c r="BV267" s="41">
        <v>0.375</v>
      </c>
      <c r="BW267">
        <v>0</v>
      </c>
      <c r="BX267">
        <v>1</v>
      </c>
      <c r="BY267">
        <v>2</v>
      </c>
      <c r="BZ267">
        <v>6</v>
      </c>
      <c r="CA267">
        <v>4</v>
      </c>
      <c r="CB267">
        <v>3</v>
      </c>
      <c r="CC267">
        <v>3</v>
      </c>
      <c r="CD267">
        <v>4</v>
      </c>
      <c r="CE267">
        <v>0</v>
      </c>
      <c r="CF267">
        <v>3</v>
      </c>
      <c r="CG267">
        <v>6</v>
      </c>
      <c r="CH267">
        <v>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4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6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 s="42">
        <v>0</v>
      </c>
      <c r="DQ267" s="20">
        <v>-5.1000000000000004E-2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61</v>
      </c>
      <c r="DX267">
        <v>63</v>
      </c>
      <c r="DY267">
        <v>43</v>
      </c>
      <c r="DZ267">
        <v>45</v>
      </c>
      <c r="EA267">
        <v>30</v>
      </c>
      <c r="EB267">
        <v>32</v>
      </c>
      <c r="EC267">
        <v>2.97</v>
      </c>
      <c r="ED267">
        <v>2.5499999999999998</v>
      </c>
      <c r="EE267">
        <v>2</v>
      </c>
      <c r="EF267">
        <v>0</v>
      </c>
      <c r="EG267" s="41">
        <v>6.6666666666666666E-2</v>
      </c>
      <c r="EH267" s="43">
        <v>1</v>
      </c>
      <c r="EI267" s="44">
        <v>1.0666666666666667</v>
      </c>
      <c r="EJ267">
        <v>62</v>
      </c>
      <c r="EK267">
        <v>63</v>
      </c>
      <c r="EL267">
        <v>43</v>
      </c>
      <c r="EM267">
        <v>45</v>
      </c>
      <c r="EN267">
        <v>30</v>
      </c>
      <c r="EO267">
        <v>32</v>
      </c>
      <c r="EP267">
        <v>2</v>
      </c>
      <c r="EQ267">
        <v>0</v>
      </c>
      <c r="ER267">
        <v>38</v>
      </c>
      <c r="ES267">
        <v>34</v>
      </c>
      <c r="ET267">
        <v>16</v>
      </c>
      <c r="EU267">
        <v>10</v>
      </c>
      <c r="EV267">
        <v>2</v>
      </c>
      <c r="EW267">
        <v>0</v>
      </c>
      <c r="EX267">
        <v>2</v>
      </c>
      <c r="EY267">
        <v>2</v>
      </c>
      <c r="EZ267">
        <v>-0.2</v>
      </c>
      <c r="FA267">
        <v>0.2</v>
      </c>
      <c r="FB267">
        <v>0</v>
      </c>
      <c r="FC267" s="20">
        <v>0.78</v>
      </c>
      <c r="FD267" s="26">
        <v>0.156</v>
      </c>
      <c r="FE267">
        <v>2.1000000000000003E-3</v>
      </c>
      <c r="FF267">
        <v>0</v>
      </c>
      <c r="FG267">
        <v>0</v>
      </c>
      <c r="FH267">
        <v>0</v>
      </c>
      <c r="FL267" s="42">
        <v>5</v>
      </c>
      <c r="FM267" s="20">
        <v>0</v>
      </c>
      <c r="FN267" s="41">
        <v>0</v>
      </c>
      <c r="FO267" s="20">
        <v>0</v>
      </c>
      <c r="FP267" s="20">
        <v>-1.0200000000000001E-2</v>
      </c>
      <c r="FQ267" s="20">
        <v>116.37728765837635</v>
      </c>
      <c r="FV267" t="s">
        <v>751</v>
      </c>
      <c r="FW267" s="45">
        <v>900000</v>
      </c>
      <c r="FX267" s="45">
        <v>916666</v>
      </c>
      <c r="FY267">
        <v>5</v>
      </c>
      <c r="FZ267">
        <v>0</v>
      </c>
      <c r="GA267">
        <v>0</v>
      </c>
      <c r="GB267">
        <v>0</v>
      </c>
      <c r="GC267">
        <v>2</v>
      </c>
      <c r="GD267">
        <v>0</v>
      </c>
      <c r="GE267">
        <v>9</v>
      </c>
      <c r="GF267">
        <v>64</v>
      </c>
      <c r="GG267">
        <v>-0.2</v>
      </c>
      <c r="GH267">
        <v>0.2</v>
      </c>
      <c r="GI267">
        <v>0</v>
      </c>
      <c r="GJ267" s="42">
        <v>0</v>
      </c>
    </row>
    <row r="268" spans="1:192" x14ac:dyDescent="0.45">
      <c r="A268" s="40">
        <v>32099</v>
      </c>
      <c r="B268" t="s">
        <v>2434</v>
      </c>
      <c r="C268" t="s">
        <v>145</v>
      </c>
      <c r="D268" t="s">
        <v>91</v>
      </c>
      <c r="E268" t="s">
        <v>91</v>
      </c>
      <c r="F268">
        <v>71</v>
      </c>
      <c r="G268">
        <v>216</v>
      </c>
      <c r="H268">
        <v>2006</v>
      </c>
      <c r="I268">
        <v>3</v>
      </c>
      <c r="J268">
        <v>72</v>
      </c>
      <c r="K268" t="s">
        <v>202</v>
      </c>
      <c r="L268">
        <v>2007</v>
      </c>
      <c r="M268">
        <v>30</v>
      </c>
      <c r="N268">
        <v>11</v>
      </c>
      <c r="O268">
        <v>8473504</v>
      </c>
      <c r="P268" t="s">
        <v>2435</v>
      </c>
      <c r="Q268" t="s">
        <v>2436</v>
      </c>
      <c r="R268" t="s">
        <v>2437</v>
      </c>
      <c r="S268" t="s">
        <v>2438</v>
      </c>
      <c r="T268" t="s">
        <v>710</v>
      </c>
      <c r="U268" t="s">
        <v>142</v>
      </c>
      <c r="V268">
        <v>76</v>
      </c>
      <c r="W268">
        <v>8</v>
      </c>
      <c r="X268">
        <v>10</v>
      </c>
      <c r="Y268">
        <v>5</v>
      </c>
      <c r="Z268">
        <v>18</v>
      </c>
      <c r="AA268">
        <v>14</v>
      </c>
      <c r="AB268">
        <v>67</v>
      </c>
      <c r="AC268" s="26">
        <v>0.23684210526315788</v>
      </c>
      <c r="AD268" s="20">
        <v>-4.3949843260188075</v>
      </c>
      <c r="AE268" s="20">
        <v>6.8940000000000001</v>
      </c>
      <c r="AF268">
        <v>-7</v>
      </c>
      <c r="AG268">
        <v>-12.5</v>
      </c>
      <c r="AH268">
        <v>53</v>
      </c>
      <c r="AI268">
        <v>1354</v>
      </c>
      <c r="AJ268">
        <v>58317</v>
      </c>
      <c r="AK268" s="20">
        <v>971.95</v>
      </c>
      <c r="AL268">
        <v>970.82</v>
      </c>
      <c r="AM268">
        <v>972</v>
      </c>
      <c r="AN268" s="26">
        <v>12.788815789473684</v>
      </c>
      <c r="AO268">
        <v>21.54</v>
      </c>
      <c r="AP268" s="41">
        <v>0.54545454545454541</v>
      </c>
      <c r="AQ268">
        <v>166</v>
      </c>
      <c r="AR268">
        <v>168</v>
      </c>
      <c r="AS268">
        <v>168</v>
      </c>
      <c r="AT268">
        <v>125</v>
      </c>
      <c r="AU268">
        <v>127</v>
      </c>
      <c r="AV268">
        <v>101</v>
      </c>
      <c r="AW268">
        <v>90</v>
      </c>
      <c r="AX268">
        <v>37</v>
      </c>
      <c r="AY268">
        <v>6</v>
      </c>
      <c r="AZ268">
        <v>11</v>
      </c>
      <c r="BA268" s="42">
        <v>17</v>
      </c>
      <c r="BB268">
        <v>7.85</v>
      </c>
      <c r="BC268">
        <v>34.485100000000003</v>
      </c>
      <c r="BD268" s="20">
        <v>99.3</v>
      </c>
      <c r="BE268" s="20">
        <v>265.3</v>
      </c>
      <c r="BF268" s="20">
        <v>16.396448363239323</v>
      </c>
      <c r="BG268">
        <v>168</v>
      </c>
      <c r="BH268">
        <v>373</v>
      </c>
      <c r="BI268">
        <v>576</v>
      </c>
      <c r="BJ268" s="41">
        <v>0.22580645161290322</v>
      </c>
      <c r="BK268">
        <v>226</v>
      </c>
      <c r="BL268">
        <v>226</v>
      </c>
      <c r="BM268">
        <v>76</v>
      </c>
      <c r="BN268" s="42">
        <v>150</v>
      </c>
      <c r="BO268">
        <v>26</v>
      </c>
      <c r="BP268">
        <v>31</v>
      </c>
      <c r="BQ268">
        <v>14</v>
      </c>
      <c r="BR268">
        <v>53</v>
      </c>
      <c r="BS268" s="41">
        <v>5.6866952789699568E-2</v>
      </c>
      <c r="BT268">
        <v>7</v>
      </c>
      <c r="BU268">
        <v>13</v>
      </c>
      <c r="BV268" s="41">
        <v>0.35</v>
      </c>
      <c r="BW268">
        <v>4</v>
      </c>
      <c r="BX268">
        <v>7</v>
      </c>
      <c r="BY268">
        <v>1</v>
      </c>
      <c r="BZ268">
        <v>1</v>
      </c>
      <c r="CA268">
        <v>2</v>
      </c>
      <c r="CB268">
        <v>5</v>
      </c>
      <c r="CC268">
        <v>1</v>
      </c>
      <c r="CD268">
        <v>4</v>
      </c>
      <c r="CE268">
        <v>1</v>
      </c>
      <c r="CF268">
        <v>3</v>
      </c>
      <c r="CG268">
        <v>6</v>
      </c>
      <c r="CH268">
        <v>10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2</v>
      </c>
      <c r="CU268">
        <v>0</v>
      </c>
      <c r="CV268">
        <v>5</v>
      </c>
      <c r="CW268">
        <v>0</v>
      </c>
      <c r="CX268">
        <v>4</v>
      </c>
      <c r="CY268">
        <v>5</v>
      </c>
      <c r="CZ268">
        <v>17</v>
      </c>
      <c r="DA268">
        <v>4</v>
      </c>
      <c r="DB268">
        <v>1</v>
      </c>
      <c r="DC268">
        <v>5</v>
      </c>
      <c r="DD268">
        <v>15</v>
      </c>
      <c r="DE268">
        <v>6</v>
      </c>
      <c r="DF268">
        <v>1</v>
      </c>
      <c r="DG268">
        <v>69</v>
      </c>
      <c r="DH268">
        <v>17</v>
      </c>
      <c r="DI268">
        <v>8</v>
      </c>
      <c r="DJ268">
        <v>13</v>
      </c>
      <c r="DK268">
        <v>12</v>
      </c>
      <c r="DL268">
        <v>1</v>
      </c>
      <c r="DM268">
        <v>9</v>
      </c>
      <c r="DN268">
        <v>8</v>
      </c>
      <c r="DO268">
        <v>1</v>
      </c>
      <c r="DP268" s="42">
        <v>-9</v>
      </c>
      <c r="DQ268" s="20">
        <v>-5.6879999999999997</v>
      </c>
      <c r="DR268">
        <v>14</v>
      </c>
      <c r="DS268">
        <v>1</v>
      </c>
      <c r="DT268">
        <v>0</v>
      </c>
      <c r="DU268">
        <v>2</v>
      </c>
      <c r="DV268">
        <v>0</v>
      </c>
      <c r="DW268">
        <v>650</v>
      </c>
      <c r="DX268">
        <v>1206</v>
      </c>
      <c r="DY268">
        <v>482</v>
      </c>
      <c r="DZ268">
        <v>879</v>
      </c>
      <c r="EA268">
        <v>363</v>
      </c>
      <c r="EB268">
        <v>655</v>
      </c>
      <c r="EC268">
        <v>29.05</v>
      </c>
      <c r="ED268">
        <v>57.11</v>
      </c>
      <c r="EE268">
        <v>33</v>
      </c>
      <c r="EF268">
        <v>62</v>
      </c>
      <c r="EG268" s="41">
        <v>9.0909090909090912E-2</v>
      </c>
      <c r="EH268" s="43">
        <v>0.90534351145038172</v>
      </c>
      <c r="EI268" s="44">
        <v>0.99625260235947266</v>
      </c>
      <c r="EJ268">
        <v>653</v>
      </c>
      <c r="EK268">
        <v>1210</v>
      </c>
      <c r="EL268">
        <v>485</v>
      </c>
      <c r="EM268">
        <v>884</v>
      </c>
      <c r="EN268">
        <v>367</v>
      </c>
      <c r="EO268">
        <v>659</v>
      </c>
      <c r="EP268">
        <v>33</v>
      </c>
      <c r="EQ268">
        <v>62</v>
      </c>
      <c r="ER268">
        <v>309</v>
      </c>
      <c r="ES268">
        <v>631</v>
      </c>
      <c r="ET268">
        <v>132</v>
      </c>
      <c r="EU268">
        <v>226</v>
      </c>
      <c r="EV268">
        <v>20</v>
      </c>
      <c r="EW268">
        <v>37</v>
      </c>
      <c r="EX268">
        <v>65</v>
      </c>
      <c r="EY268">
        <v>52</v>
      </c>
      <c r="EZ268">
        <v>-0.1</v>
      </c>
      <c r="FA268">
        <v>0.60000000000000009</v>
      </c>
      <c r="FB268">
        <v>0.5</v>
      </c>
      <c r="FC268" s="20">
        <v>8.52</v>
      </c>
      <c r="FD268" s="26">
        <v>0.11210526315789474</v>
      </c>
      <c r="FE268">
        <v>1.1446000000000001</v>
      </c>
      <c r="FF268">
        <v>-0.23</v>
      </c>
      <c r="FG268">
        <v>0.16</v>
      </c>
      <c r="FH268">
        <v>-7.0000000000000007E-2</v>
      </c>
      <c r="FL268" s="42">
        <v>333</v>
      </c>
      <c r="FM268" s="20">
        <v>17.142857142857142</v>
      </c>
      <c r="FN268" s="41">
        <v>3.4116912800000003E-2</v>
      </c>
      <c r="FO268" s="20">
        <v>12.7</v>
      </c>
      <c r="FP268" s="20">
        <v>16.862400000000001</v>
      </c>
      <c r="FQ268" s="20">
        <v>114.70715477637459</v>
      </c>
      <c r="FR268">
        <v>4</v>
      </c>
      <c r="FS268" t="s">
        <v>314</v>
      </c>
      <c r="FT268">
        <v>195</v>
      </c>
      <c r="FV268" t="s">
        <v>711</v>
      </c>
      <c r="FW268" s="45">
        <v>5000000</v>
      </c>
      <c r="FX268" s="45">
        <v>3500000</v>
      </c>
      <c r="FY268">
        <v>714</v>
      </c>
      <c r="FZ268">
        <v>109</v>
      </c>
      <c r="GA268">
        <v>97</v>
      </c>
      <c r="GB268">
        <v>206</v>
      </c>
      <c r="GC268">
        <v>-33</v>
      </c>
      <c r="GD268">
        <v>540</v>
      </c>
      <c r="GE268">
        <v>1303</v>
      </c>
      <c r="GF268">
        <v>9904</v>
      </c>
      <c r="GG268">
        <v>6.7</v>
      </c>
      <c r="GH268">
        <v>10.199999999999999</v>
      </c>
      <c r="GI268">
        <v>16.899999999999999</v>
      </c>
      <c r="GJ268" s="42">
        <v>12.7</v>
      </c>
    </row>
    <row r="269" spans="1:192" x14ac:dyDescent="0.45">
      <c r="A269" s="40">
        <v>31848</v>
      </c>
      <c r="B269" t="s">
        <v>2006</v>
      </c>
      <c r="D269" t="s">
        <v>156</v>
      </c>
      <c r="E269" t="s">
        <v>156</v>
      </c>
      <c r="F269">
        <v>72</v>
      </c>
      <c r="G269">
        <v>187</v>
      </c>
      <c r="K269" t="s">
        <v>92</v>
      </c>
      <c r="L269">
        <v>2017</v>
      </c>
      <c r="M269">
        <v>30</v>
      </c>
      <c r="N269">
        <v>1</v>
      </c>
      <c r="O269">
        <v>8479650</v>
      </c>
      <c r="P269" t="s">
        <v>2443</v>
      </c>
      <c r="Q269" t="s">
        <v>2444</v>
      </c>
      <c r="R269" t="s">
        <v>2445</v>
      </c>
      <c r="S269" t="s">
        <v>2446</v>
      </c>
      <c r="T269" t="s">
        <v>938</v>
      </c>
      <c r="U269" t="s">
        <v>917</v>
      </c>
      <c r="V269">
        <v>3</v>
      </c>
      <c r="W269">
        <v>1</v>
      </c>
      <c r="X269">
        <v>0</v>
      </c>
      <c r="Y269">
        <v>0</v>
      </c>
      <c r="Z269">
        <v>1</v>
      </c>
      <c r="AA269">
        <v>27</v>
      </c>
      <c r="AB269">
        <v>77</v>
      </c>
      <c r="AC269" s="26">
        <v>0.33333333333333331</v>
      </c>
      <c r="AD269" s="20">
        <v>0</v>
      </c>
      <c r="AE269" s="20">
        <v>0.5</v>
      </c>
      <c r="AF269">
        <v>3</v>
      </c>
      <c r="AG269">
        <v>0.2</v>
      </c>
      <c r="AH269">
        <v>2</v>
      </c>
      <c r="AI269">
        <v>42</v>
      </c>
      <c r="AJ269">
        <v>1906</v>
      </c>
      <c r="AK269" s="20">
        <v>31.766666666667</v>
      </c>
      <c r="AL269">
        <v>31.77</v>
      </c>
      <c r="AM269">
        <v>32</v>
      </c>
      <c r="AN269" s="26">
        <v>10.588888888888889</v>
      </c>
      <c r="AO269">
        <v>17.89</v>
      </c>
      <c r="AP269" s="41">
        <v>0.33333333333333331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3</v>
      </c>
      <c r="AW269">
        <v>5</v>
      </c>
      <c r="AX269">
        <v>1</v>
      </c>
      <c r="AY269">
        <v>0</v>
      </c>
      <c r="AZ269">
        <v>0</v>
      </c>
      <c r="BA269" s="42">
        <v>0</v>
      </c>
      <c r="BB269">
        <v>0.51</v>
      </c>
      <c r="BC269">
        <v>25.333300000000001</v>
      </c>
      <c r="BD269" s="20">
        <v>0</v>
      </c>
      <c r="BE269" s="20">
        <v>8</v>
      </c>
      <c r="BF269" s="20">
        <v>15.108593012275733</v>
      </c>
      <c r="BG269">
        <v>13</v>
      </c>
      <c r="BH269">
        <v>4</v>
      </c>
      <c r="BI269">
        <v>7</v>
      </c>
      <c r="BJ269" s="41">
        <v>0.65</v>
      </c>
      <c r="BK269">
        <v>1</v>
      </c>
      <c r="BL269">
        <v>1</v>
      </c>
      <c r="BM269">
        <v>5</v>
      </c>
      <c r="BN269" s="42">
        <v>-4</v>
      </c>
      <c r="BO269">
        <v>5</v>
      </c>
      <c r="BP269">
        <v>0</v>
      </c>
      <c r="BQ269">
        <v>0</v>
      </c>
      <c r="BR269">
        <v>0</v>
      </c>
      <c r="BS269" s="41">
        <v>0</v>
      </c>
      <c r="BT269">
        <v>12</v>
      </c>
      <c r="BU269">
        <v>9</v>
      </c>
      <c r="BV269" s="41">
        <v>0.5714285714285714</v>
      </c>
      <c r="BW269">
        <v>4</v>
      </c>
      <c r="BX269">
        <v>3</v>
      </c>
      <c r="BY269">
        <v>2</v>
      </c>
      <c r="BZ269">
        <v>2</v>
      </c>
      <c r="CA269">
        <v>6</v>
      </c>
      <c r="CB269">
        <v>4</v>
      </c>
      <c r="CC269">
        <v>2</v>
      </c>
      <c r="CD269">
        <v>4</v>
      </c>
      <c r="CE269">
        <v>2</v>
      </c>
      <c r="CF269">
        <v>3</v>
      </c>
      <c r="CG269">
        <v>12</v>
      </c>
      <c r="CH269">
        <v>7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2</v>
      </c>
      <c r="CZ269">
        <v>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3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1</v>
      </c>
      <c r="DN269">
        <v>1</v>
      </c>
      <c r="DO269">
        <v>0</v>
      </c>
      <c r="DP269" s="42">
        <v>0</v>
      </c>
      <c r="DQ269" s="20">
        <v>-1.8000000000000002E-2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33</v>
      </c>
      <c r="DX269">
        <v>31</v>
      </c>
      <c r="DY269">
        <v>26</v>
      </c>
      <c r="DZ269">
        <v>24</v>
      </c>
      <c r="EA269">
        <v>15</v>
      </c>
      <c r="EB269">
        <v>16</v>
      </c>
      <c r="EC269">
        <v>1.27</v>
      </c>
      <c r="ED269">
        <v>1.2</v>
      </c>
      <c r="EE269">
        <v>3</v>
      </c>
      <c r="EF269">
        <v>0</v>
      </c>
      <c r="EG269" s="41">
        <v>0.2</v>
      </c>
      <c r="EH269" s="43">
        <v>1</v>
      </c>
      <c r="EI269" s="44">
        <v>1.2</v>
      </c>
      <c r="EJ269">
        <v>33</v>
      </c>
      <c r="EK269">
        <v>31</v>
      </c>
      <c r="EL269">
        <v>26</v>
      </c>
      <c r="EM269">
        <v>24</v>
      </c>
      <c r="EN269">
        <v>15</v>
      </c>
      <c r="EO269">
        <v>16</v>
      </c>
      <c r="EP269">
        <v>3</v>
      </c>
      <c r="EQ269">
        <v>0</v>
      </c>
      <c r="ER269">
        <v>17</v>
      </c>
      <c r="ES269">
        <v>15</v>
      </c>
      <c r="ET269">
        <v>3</v>
      </c>
      <c r="EU269">
        <v>4</v>
      </c>
      <c r="EV269">
        <v>1</v>
      </c>
      <c r="EW269">
        <v>0</v>
      </c>
      <c r="EX269">
        <v>3</v>
      </c>
      <c r="EY269">
        <v>5</v>
      </c>
      <c r="EZ269">
        <v>0.1</v>
      </c>
      <c r="FA269">
        <v>0.1</v>
      </c>
      <c r="FB269">
        <v>0.30000000000000004</v>
      </c>
      <c r="FC269" s="20">
        <v>1.25</v>
      </c>
      <c r="FD269" s="26">
        <v>0.41666666666666669</v>
      </c>
      <c r="FE269">
        <v>0.47460000000000002</v>
      </c>
      <c r="FF269">
        <v>0</v>
      </c>
      <c r="FG269">
        <v>0</v>
      </c>
      <c r="FH269">
        <v>0</v>
      </c>
      <c r="FL269" s="42">
        <v>3</v>
      </c>
      <c r="FM269" s="20">
        <v>1</v>
      </c>
      <c r="FN269" s="41">
        <v>0.102372035</v>
      </c>
      <c r="FO269" s="20">
        <v>0.8</v>
      </c>
      <c r="FP269" s="20">
        <v>0.99639999999999995</v>
      </c>
      <c r="FQ269" s="20">
        <v>120.86874409820587</v>
      </c>
      <c r="FW269" s="45"/>
      <c r="FX269" s="45"/>
      <c r="FY269">
        <v>3</v>
      </c>
      <c r="FZ269">
        <v>1</v>
      </c>
      <c r="GA269">
        <v>0</v>
      </c>
      <c r="GB269">
        <v>1</v>
      </c>
      <c r="GC269">
        <v>3</v>
      </c>
      <c r="GD269">
        <v>2</v>
      </c>
      <c r="GE269">
        <v>3</v>
      </c>
      <c r="GF269">
        <v>32</v>
      </c>
      <c r="GG269">
        <v>0.1</v>
      </c>
      <c r="GH269">
        <v>0.1</v>
      </c>
      <c r="GI269">
        <v>0.30000000000000004</v>
      </c>
      <c r="GJ269" s="42">
        <v>0.8</v>
      </c>
    </row>
    <row r="270" spans="1:192" x14ac:dyDescent="0.45">
      <c r="A270" s="40">
        <v>32023</v>
      </c>
      <c r="B270" t="s">
        <v>2447</v>
      </c>
      <c r="C270" t="s">
        <v>145</v>
      </c>
      <c r="D270" t="s">
        <v>91</v>
      </c>
      <c r="E270" t="s">
        <v>91</v>
      </c>
      <c r="F270">
        <v>74</v>
      </c>
      <c r="G270">
        <v>221</v>
      </c>
      <c r="H270">
        <v>2005</v>
      </c>
      <c r="I270">
        <v>2</v>
      </c>
      <c r="J270">
        <v>33</v>
      </c>
      <c r="K270" t="s">
        <v>92</v>
      </c>
      <c r="L270">
        <v>2008</v>
      </c>
      <c r="M270">
        <v>30</v>
      </c>
      <c r="N270">
        <v>10</v>
      </c>
      <c r="O270">
        <v>8471707</v>
      </c>
      <c r="P270" t="s">
        <v>2448</v>
      </c>
      <c r="Q270" t="s">
        <v>2449</v>
      </c>
      <c r="R270" t="s">
        <v>2450</v>
      </c>
      <c r="S270" t="s">
        <v>458</v>
      </c>
      <c r="T270" t="s">
        <v>725</v>
      </c>
      <c r="U270" t="s">
        <v>917</v>
      </c>
      <c r="V270">
        <v>71</v>
      </c>
      <c r="W270">
        <v>25</v>
      </c>
      <c r="X270">
        <v>19</v>
      </c>
      <c r="Y270">
        <v>11</v>
      </c>
      <c r="Z270">
        <v>44</v>
      </c>
      <c r="AA270">
        <v>6</v>
      </c>
      <c r="AB270">
        <v>34</v>
      </c>
      <c r="AC270" s="26">
        <v>0.61971830985915488</v>
      </c>
      <c r="AD270" s="20">
        <v>-6.6661392405063324</v>
      </c>
      <c r="AE270" s="20">
        <v>18.260000000000002</v>
      </c>
      <c r="AF270">
        <v>-11</v>
      </c>
      <c r="AG270">
        <v>0.9</v>
      </c>
      <c r="AH270">
        <v>24</v>
      </c>
      <c r="AI270">
        <v>1412</v>
      </c>
      <c r="AJ270">
        <v>73166</v>
      </c>
      <c r="AK270" s="20">
        <v>1219.4333333333</v>
      </c>
      <c r="AL270">
        <v>1217.25</v>
      </c>
      <c r="AM270">
        <v>1219</v>
      </c>
      <c r="AN270" s="26">
        <v>17.175117370892021</v>
      </c>
      <c r="AO270">
        <v>28.31</v>
      </c>
      <c r="AP270" s="41">
        <v>0.5641025641025641</v>
      </c>
      <c r="AQ270">
        <v>361</v>
      </c>
      <c r="AR270">
        <v>362</v>
      </c>
      <c r="AS270">
        <v>362</v>
      </c>
      <c r="AT270">
        <v>274</v>
      </c>
      <c r="AU270">
        <v>275</v>
      </c>
      <c r="AV270">
        <v>202</v>
      </c>
      <c r="AW270">
        <v>215</v>
      </c>
      <c r="AX270">
        <v>81</v>
      </c>
      <c r="AY270">
        <v>11</v>
      </c>
      <c r="AZ270">
        <v>21</v>
      </c>
      <c r="BA270" s="42">
        <v>32</v>
      </c>
      <c r="BB270">
        <v>19.75</v>
      </c>
      <c r="BC270">
        <v>28.054500000000001</v>
      </c>
      <c r="BD270" s="20">
        <v>210.7</v>
      </c>
      <c r="BE270" s="20">
        <v>571.70000000000005</v>
      </c>
      <c r="BF270" s="20">
        <v>28.179913739987683</v>
      </c>
      <c r="BG270">
        <v>530</v>
      </c>
      <c r="BH270">
        <v>416</v>
      </c>
      <c r="BI270">
        <v>315</v>
      </c>
      <c r="BJ270" s="41">
        <v>0.62721893491124259</v>
      </c>
      <c r="BK270">
        <v>44</v>
      </c>
      <c r="BL270">
        <v>44</v>
      </c>
      <c r="BM270">
        <v>64</v>
      </c>
      <c r="BN270" s="42">
        <v>-20</v>
      </c>
      <c r="BO270">
        <v>73</v>
      </c>
      <c r="BP270">
        <v>32</v>
      </c>
      <c r="BQ270">
        <v>49</v>
      </c>
      <c r="BR270">
        <v>30</v>
      </c>
      <c r="BS270" s="41">
        <v>3.7453183520599252E-2</v>
      </c>
      <c r="BT270">
        <v>0</v>
      </c>
      <c r="BU270">
        <v>2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3</v>
      </c>
      <c r="CL270">
        <v>6</v>
      </c>
      <c r="CM270">
        <v>1</v>
      </c>
      <c r="CN270">
        <v>0</v>
      </c>
      <c r="CO270">
        <v>0</v>
      </c>
      <c r="CP270">
        <v>3</v>
      </c>
      <c r="CQ270">
        <v>1</v>
      </c>
      <c r="CR270">
        <v>0</v>
      </c>
      <c r="CS270">
        <v>3</v>
      </c>
      <c r="CT270">
        <v>2</v>
      </c>
      <c r="CU270">
        <v>0</v>
      </c>
      <c r="CV270">
        <v>16</v>
      </c>
      <c r="CW270">
        <v>1</v>
      </c>
      <c r="CX270">
        <v>3</v>
      </c>
      <c r="CY270">
        <v>9</v>
      </c>
      <c r="CZ270">
        <v>60</v>
      </c>
      <c r="DA270">
        <v>11</v>
      </c>
      <c r="DB270">
        <v>6</v>
      </c>
      <c r="DC270">
        <v>10</v>
      </c>
      <c r="DD270">
        <v>34</v>
      </c>
      <c r="DE270">
        <v>6</v>
      </c>
      <c r="DF270">
        <v>1</v>
      </c>
      <c r="DG270">
        <v>134</v>
      </c>
      <c r="DH270">
        <v>12</v>
      </c>
      <c r="DI270">
        <v>29</v>
      </c>
      <c r="DJ270">
        <v>11</v>
      </c>
      <c r="DK270">
        <v>11</v>
      </c>
      <c r="DL270">
        <v>0</v>
      </c>
      <c r="DM270">
        <v>30</v>
      </c>
      <c r="DN270">
        <v>30</v>
      </c>
      <c r="DO270">
        <v>0</v>
      </c>
      <c r="DP270" s="42">
        <v>17</v>
      </c>
      <c r="DQ270" s="20">
        <v>15.576000000000001</v>
      </c>
      <c r="DR270">
        <v>12</v>
      </c>
      <c r="DS270">
        <v>0</v>
      </c>
      <c r="DT270">
        <v>0</v>
      </c>
      <c r="DU270">
        <v>0</v>
      </c>
      <c r="DV270">
        <v>0</v>
      </c>
      <c r="DW270">
        <v>1301</v>
      </c>
      <c r="DX270">
        <v>1034</v>
      </c>
      <c r="DY270">
        <v>954</v>
      </c>
      <c r="DZ270">
        <v>771</v>
      </c>
      <c r="EA270">
        <v>681</v>
      </c>
      <c r="EB270">
        <v>564</v>
      </c>
      <c r="EC270">
        <v>62.92</v>
      </c>
      <c r="ED270">
        <v>47.12</v>
      </c>
      <c r="EE270">
        <v>78</v>
      </c>
      <c r="EF270">
        <v>65</v>
      </c>
      <c r="EG270" s="41">
        <v>0.11453744493392071</v>
      </c>
      <c r="EH270" s="43">
        <v>0.88475177304964536</v>
      </c>
      <c r="EI270" s="44">
        <v>0.99928921798356607</v>
      </c>
      <c r="EJ270">
        <v>1311</v>
      </c>
      <c r="EK270">
        <v>1029</v>
      </c>
      <c r="EL270">
        <v>962</v>
      </c>
      <c r="EM270">
        <v>768</v>
      </c>
      <c r="EN270">
        <v>687</v>
      </c>
      <c r="EO270">
        <v>562</v>
      </c>
      <c r="EP270">
        <v>78</v>
      </c>
      <c r="EQ270">
        <v>64</v>
      </c>
      <c r="ER270">
        <v>666</v>
      </c>
      <c r="ES270">
        <v>510</v>
      </c>
      <c r="ET270">
        <v>221</v>
      </c>
      <c r="EU270">
        <v>183</v>
      </c>
      <c r="EV270">
        <v>42</v>
      </c>
      <c r="EW270">
        <v>35</v>
      </c>
      <c r="EX270">
        <v>64</v>
      </c>
      <c r="EY270">
        <v>101</v>
      </c>
      <c r="EZ270">
        <v>3.8</v>
      </c>
      <c r="FA270">
        <v>0.8</v>
      </c>
      <c r="FB270">
        <v>4.5999999999999996</v>
      </c>
      <c r="FC270" s="20">
        <v>48.91</v>
      </c>
      <c r="FD270" s="26">
        <v>0.68887323943661971</v>
      </c>
      <c r="FE270">
        <v>6.0861999999999998</v>
      </c>
      <c r="FF270">
        <v>2.0099999999999998</v>
      </c>
      <c r="FG270">
        <v>0</v>
      </c>
      <c r="FH270">
        <v>2.0099999999999998</v>
      </c>
      <c r="FI270">
        <v>3</v>
      </c>
      <c r="FJ270">
        <v>0</v>
      </c>
      <c r="FK270">
        <v>0</v>
      </c>
      <c r="FL270" s="42">
        <v>98</v>
      </c>
      <c r="FM270" s="20">
        <v>7.75</v>
      </c>
      <c r="FN270" s="41">
        <v>0.1188199154</v>
      </c>
      <c r="FO270" s="20">
        <v>41.6</v>
      </c>
      <c r="FP270" s="20">
        <v>47.115200000000002</v>
      </c>
      <c r="FQ270" s="20">
        <v>115.0955021565003</v>
      </c>
      <c r="FR270">
        <v>7</v>
      </c>
      <c r="FS270" t="s">
        <v>2451</v>
      </c>
      <c r="FT270">
        <v>378</v>
      </c>
      <c r="FU270" t="s">
        <v>731</v>
      </c>
      <c r="FV270" t="s">
        <v>711</v>
      </c>
      <c r="FW270" s="45">
        <v>5000000</v>
      </c>
      <c r="FX270" s="45">
        <v>5000000</v>
      </c>
      <c r="FY270">
        <v>703</v>
      </c>
      <c r="FZ270">
        <v>263</v>
      </c>
      <c r="GA270">
        <v>232</v>
      </c>
      <c r="GB270">
        <v>495</v>
      </c>
      <c r="GC270">
        <v>35</v>
      </c>
      <c r="GD270">
        <v>530</v>
      </c>
      <c r="GE270">
        <v>2180</v>
      </c>
      <c r="GF270">
        <v>12575</v>
      </c>
      <c r="GG270">
        <v>48.3</v>
      </c>
      <c r="GH270">
        <v>14.7</v>
      </c>
      <c r="GI270">
        <v>63</v>
      </c>
      <c r="GJ270" s="42">
        <v>41.6</v>
      </c>
    </row>
    <row r="271" spans="1:192" x14ac:dyDescent="0.45">
      <c r="A271" s="40">
        <v>34614</v>
      </c>
      <c r="B271" t="s">
        <v>2452</v>
      </c>
      <c r="C271" t="s">
        <v>664</v>
      </c>
      <c r="D271" t="s">
        <v>107</v>
      </c>
      <c r="E271" t="s">
        <v>107</v>
      </c>
      <c r="F271">
        <v>73</v>
      </c>
      <c r="G271">
        <v>213</v>
      </c>
      <c r="H271">
        <v>2013</v>
      </c>
      <c r="I271">
        <v>1</v>
      </c>
      <c r="J271">
        <v>19</v>
      </c>
      <c r="K271" t="s">
        <v>92</v>
      </c>
      <c r="L271">
        <v>2014</v>
      </c>
      <c r="M271">
        <v>23</v>
      </c>
      <c r="N271">
        <v>3</v>
      </c>
      <c r="O271">
        <v>8477510</v>
      </c>
      <c r="P271" t="s">
        <v>2453</v>
      </c>
      <c r="Q271" t="s">
        <v>2454</v>
      </c>
      <c r="R271" t="s">
        <v>2455</v>
      </c>
      <c r="S271" t="s">
        <v>2456</v>
      </c>
      <c r="T271" t="s">
        <v>725</v>
      </c>
      <c r="U271" t="s">
        <v>178</v>
      </c>
      <c r="V271">
        <v>4</v>
      </c>
      <c r="W271">
        <v>1</v>
      </c>
      <c r="X271">
        <v>1</v>
      </c>
      <c r="Y271">
        <v>0</v>
      </c>
      <c r="Z271">
        <v>2</v>
      </c>
      <c r="AA271">
        <v>27</v>
      </c>
      <c r="AB271">
        <v>52</v>
      </c>
      <c r="AC271" s="26">
        <v>0.5</v>
      </c>
      <c r="AD271" s="20">
        <v>0.70270270270270263</v>
      </c>
      <c r="AE271" s="20">
        <v>0.81500000000000006</v>
      </c>
      <c r="AF271">
        <v>-2</v>
      </c>
      <c r="AG271">
        <v>-1.7000000000000002</v>
      </c>
      <c r="AH271">
        <v>2</v>
      </c>
      <c r="AI271">
        <v>64</v>
      </c>
      <c r="AJ271">
        <v>2647</v>
      </c>
      <c r="AK271" s="20">
        <v>44.116666666667001</v>
      </c>
      <c r="AL271">
        <v>44.12</v>
      </c>
      <c r="AM271">
        <v>44</v>
      </c>
      <c r="AN271" s="26">
        <v>11.029166666666667</v>
      </c>
      <c r="AO271">
        <v>18.8</v>
      </c>
      <c r="AP271" s="41">
        <v>1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7</v>
      </c>
      <c r="AW271">
        <v>4</v>
      </c>
      <c r="AX271">
        <v>2</v>
      </c>
      <c r="AY271">
        <v>0</v>
      </c>
      <c r="AZ271">
        <v>2</v>
      </c>
      <c r="BA271" s="42">
        <v>2</v>
      </c>
      <c r="BB271">
        <v>0.64</v>
      </c>
      <c r="BC271">
        <v>37.285699999999999</v>
      </c>
      <c r="BD271" s="20">
        <v>0</v>
      </c>
      <c r="BE271" s="20">
        <v>9</v>
      </c>
      <c r="BF271" s="20">
        <v>12.239347234814145</v>
      </c>
      <c r="BG271">
        <v>16</v>
      </c>
      <c r="BH271">
        <v>14</v>
      </c>
      <c r="BI271">
        <v>14</v>
      </c>
      <c r="BJ271" s="41">
        <v>0.53333333333333333</v>
      </c>
      <c r="BK271">
        <v>13</v>
      </c>
      <c r="BL271">
        <v>13</v>
      </c>
      <c r="BM271">
        <v>2</v>
      </c>
      <c r="BN271" s="42">
        <v>11</v>
      </c>
      <c r="BO271">
        <v>2</v>
      </c>
      <c r="BP271">
        <v>1</v>
      </c>
      <c r="BQ271">
        <v>1</v>
      </c>
      <c r="BR271">
        <v>2</v>
      </c>
      <c r="BS271" s="41">
        <v>4.7619047619047616E-2</v>
      </c>
      <c r="BT271">
        <v>2</v>
      </c>
      <c r="BU271">
        <v>2</v>
      </c>
      <c r="BV271" s="41">
        <v>0.5</v>
      </c>
      <c r="BW271">
        <v>1</v>
      </c>
      <c r="BX271">
        <v>0</v>
      </c>
      <c r="BY271">
        <v>0</v>
      </c>
      <c r="BZ271">
        <v>0</v>
      </c>
      <c r="CA271">
        <v>1</v>
      </c>
      <c r="CB271">
        <v>2</v>
      </c>
      <c r="CC271">
        <v>2</v>
      </c>
      <c r="CD271">
        <v>0</v>
      </c>
      <c r="CE271">
        <v>0</v>
      </c>
      <c r="CF271">
        <v>1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0</v>
      </c>
      <c r="DB271">
        <v>0</v>
      </c>
      <c r="DC271">
        <v>3</v>
      </c>
      <c r="DD271">
        <v>1</v>
      </c>
      <c r="DE271">
        <v>2</v>
      </c>
      <c r="DF271">
        <v>0</v>
      </c>
      <c r="DG271">
        <v>1</v>
      </c>
      <c r="DH271">
        <v>1</v>
      </c>
      <c r="DI271">
        <v>3</v>
      </c>
      <c r="DJ271">
        <v>1</v>
      </c>
      <c r="DK271">
        <v>1</v>
      </c>
      <c r="DL271">
        <v>0</v>
      </c>
      <c r="DM271">
        <v>2</v>
      </c>
      <c r="DN271">
        <v>2</v>
      </c>
      <c r="DO271">
        <v>0</v>
      </c>
      <c r="DP271" s="42">
        <v>2</v>
      </c>
      <c r="DQ271" s="20">
        <v>0.96799999999999997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43</v>
      </c>
      <c r="DX271">
        <v>51</v>
      </c>
      <c r="DY271">
        <v>28</v>
      </c>
      <c r="DZ271">
        <v>40</v>
      </c>
      <c r="EA271">
        <v>21</v>
      </c>
      <c r="EB271">
        <v>31</v>
      </c>
      <c r="EC271">
        <v>1.78</v>
      </c>
      <c r="ED271">
        <v>2.97</v>
      </c>
      <c r="EE271">
        <v>2</v>
      </c>
      <c r="EF271">
        <v>4</v>
      </c>
      <c r="EG271" s="41">
        <v>9.5238095238095233E-2</v>
      </c>
      <c r="EH271" s="43">
        <v>0.87096774193548387</v>
      </c>
      <c r="EI271" s="44">
        <v>0.96620583717357911</v>
      </c>
      <c r="EJ271">
        <v>43</v>
      </c>
      <c r="EK271">
        <v>51</v>
      </c>
      <c r="EL271">
        <v>28</v>
      </c>
      <c r="EM271">
        <v>40</v>
      </c>
      <c r="EN271">
        <v>21</v>
      </c>
      <c r="EO271">
        <v>31</v>
      </c>
      <c r="EP271">
        <v>2</v>
      </c>
      <c r="EQ271">
        <v>4</v>
      </c>
      <c r="ER271">
        <v>17</v>
      </c>
      <c r="ES271">
        <v>31</v>
      </c>
      <c r="ET271">
        <v>8</v>
      </c>
      <c r="EU271">
        <v>16</v>
      </c>
      <c r="EV271">
        <v>2</v>
      </c>
      <c r="EW271">
        <v>4</v>
      </c>
      <c r="EX271">
        <v>3</v>
      </c>
      <c r="EY271">
        <v>4</v>
      </c>
      <c r="EZ271">
        <v>0.2</v>
      </c>
      <c r="FA271">
        <v>0</v>
      </c>
      <c r="FB271">
        <v>0.2</v>
      </c>
      <c r="FC271" s="20">
        <v>1.18</v>
      </c>
      <c r="FD271" s="26">
        <v>0.29499999999999998</v>
      </c>
      <c r="FE271">
        <v>5.0100000000000006E-2</v>
      </c>
      <c r="FF271">
        <v>0</v>
      </c>
      <c r="FG271">
        <v>0</v>
      </c>
      <c r="FH271">
        <v>0</v>
      </c>
      <c r="FL271" s="42">
        <v>17</v>
      </c>
      <c r="FM271" s="20">
        <v>14</v>
      </c>
      <c r="FN271" s="41">
        <v>9.9514563100000009E-2</v>
      </c>
      <c r="FO271" s="20">
        <v>1.8</v>
      </c>
      <c r="FP271" s="20">
        <v>2.1936</v>
      </c>
      <c r="FQ271" s="20">
        <v>127.83318223028105</v>
      </c>
      <c r="FV271" t="s">
        <v>751</v>
      </c>
      <c r="FW271" s="45">
        <v>832500</v>
      </c>
      <c r="FX271" s="45">
        <v>863333</v>
      </c>
      <c r="FY271">
        <v>41</v>
      </c>
      <c r="FZ271">
        <v>3</v>
      </c>
      <c r="GA271">
        <v>11</v>
      </c>
      <c r="GB271">
        <v>14</v>
      </c>
      <c r="GC271">
        <v>6</v>
      </c>
      <c r="GD271">
        <v>19</v>
      </c>
      <c r="GE271">
        <v>43</v>
      </c>
      <c r="GF271">
        <v>402</v>
      </c>
      <c r="GG271">
        <v>0.8</v>
      </c>
      <c r="GH271">
        <v>0.7</v>
      </c>
      <c r="GI271">
        <v>1.5</v>
      </c>
      <c r="GJ271" s="42">
        <v>1.8</v>
      </c>
    </row>
    <row r="272" spans="1:192" x14ac:dyDescent="0.45">
      <c r="A272" s="40">
        <v>32154</v>
      </c>
      <c r="B272" t="s">
        <v>2457</v>
      </c>
      <c r="C272" t="s">
        <v>145</v>
      </c>
      <c r="D272" t="s">
        <v>91</v>
      </c>
      <c r="E272" t="s">
        <v>91</v>
      </c>
      <c r="F272">
        <v>71</v>
      </c>
      <c r="G272">
        <v>185</v>
      </c>
      <c r="H272">
        <v>2006</v>
      </c>
      <c r="I272">
        <v>1</v>
      </c>
      <c r="J272">
        <v>22</v>
      </c>
      <c r="K272" t="s">
        <v>202</v>
      </c>
      <c r="L272">
        <v>2007</v>
      </c>
      <c r="M272">
        <v>30</v>
      </c>
      <c r="N272">
        <v>11</v>
      </c>
      <c r="O272">
        <v>8473512</v>
      </c>
      <c r="P272" t="s">
        <v>2458</v>
      </c>
      <c r="Q272" t="s">
        <v>2459</v>
      </c>
      <c r="R272" t="s">
        <v>2460</v>
      </c>
      <c r="S272" t="s">
        <v>2461</v>
      </c>
      <c r="T272" t="s">
        <v>716</v>
      </c>
      <c r="U272" t="s">
        <v>382</v>
      </c>
      <c r="V272">
        <v>82</v>
      </c>
      <c r="W272">
        <v>34</v>
      </c>
      <c r="X272">
        <v>68</v>
      </c>
      <c r="Y272">
        <v>33</v>
      </c>
      <c r="Z272">
        <v>102</v>
      </c>
      <c r="AA272">
        <v>1</v>
      </c>
      <c r="AB272">
        <v>0</v>
      </c>
      <c r="AC272" s="26">
        <v>1.2439024390243902</v>
      </c>
      <c r="AD272" s="20">
        <v>30.125</v>
      </c>
      <c r="AE272" s="20">
        <v>36.154000000000003</v>
      </c>
      <c r="AF272">
        <v>28</v>
      </c>
      <c r="AG272">
        <v>10.6</v>
      </c>
      <c r="AH272">
        <v>20</v>
      </c>
      <c r="AI272">
        <v>2074</v>
      </c>
      <c r="AJ272">
        <v>100188</v>
      </c>
      <c r="AK272" s="20">
        <v>1669.8</v>
      </c>
      <c r="AL272">
        <v>1668.65</v>
      </c>
      <c r="AM272">
        <v>1670</v>
      </c>
      <c r="AN272" s="26">
        <v>20.363414634146341</v>
      </c>
      <c r="AO272">
        <v>33.47</v>
      </c>
      <c r="AP272" s="41">
        <v>0.72857142857142854</v>
      </c>
      <c r="AQ272">
        <v>360</v>
      </c>
      <c r="AR272">
        <v>361</v>
      </c>
      <c r="AS272">
        <v>361</v>
      </c>
      <c r="AT272">
        <v>251</v>
      </c>
      <c r="AU272">
        <v>252</v>
      </c>
      <c r="AV272">
        <v>193</v>
      </c>
      <c r="AW272">
        <v>179</v>
      </c>
      <c r="AX272">
        <v>63</v>
      </c>
      <c r="AY272">
        <v>8</v>
      </c>
      <c r="AZ272">
        <v>24</v>
      </c>
      <c r="BA272" s="42">
        <v>32</v>
      </c>
      <c r="BB272">
        <v>21.2</v>
      </c>
      <c r="BC272">
        <v>33.362699999999997</v>
      </c>
      <c r="BD272" s="20">
        <v>406.5</v>
      </c>
      <c r="BE272" s="20">
        <v>766.5</v>
      </c>
      <c r="BF272" s="20">
        <v>27.56120216941839</v>
      </c>
      <c r="BG272">
        <v>746</v>
      </c>
      <c r="BH272">
        <v>521</v>
      </c>
      <c r="BI272">
        <v>607</v>
      </c>
      <c r="BJ272" s="41">
        <v>0.55136733185513676</v>
      </c>
      <c r="BK272">
        <v>30</v>
      </c>
      <c r="BL272">
        <v>30</v>
      </c>
      <c r="BM272">
        <v>54</v>
      </c>
      <c r="BN272" s="42">
        <v>-24</v>
      </c>
      <c r="BO272">
        <v>59</v>
      </c>
      <c r="BP272">
        <v>44</v>
      </c>
      <c r="BQ272">
        <v>34</v>
      </c>
      <c r="BR272">
        <v>23</v>
      </c>
      <c r="BS272" s="41">
        <v>2.2794846382556987E-2</v>
      </c>
      <c r="BT272">
        <v>638</v>
      </c>
      <c r="BU272">
        <v>450</v>
      </c>
      <c r="BV272" s="41">
        <v>0.58639705882352944</v>
      </c>
      <c r="BW272">
        <v>196</v>
      </c>
      <c r="BX272">
        <v>144</v>
      </c>
      <c r="BY272">
        <v>159</v>
      </c>
      <c r="BZ272">
        <v>103</v>
      </c>
      <c r="CA272">
        <v>283</v>
      </c>
      <c r="CB272">
        <v>203</v>
      </c>
      <c r="CC272">
        <v>200</v>
      </c>
      <c r="CD272">
        <v>124</v>
      </c>
      <c r="CE272">
        <v>194</v>
      </c>
      <c r="CF272">
        <v>132</v>
      </c>
      <c r="CG272">
        <v>392</v>
      </c>
      <c r="CH272">
        <v>283</v>
      </c>
      <c r="CI272">
        <v>1</v>
      </c>
      <c r="CJ272">
        <v>1</v>
      </c>
      <c r="CK272">
        <v>8</v>
      </c>
      <c r="CL272">
        <v>1</v>
      </c>
      <c r="CM272">
        <v>1</v>
      </c>
      <c r="CN272">
        <v>0</v>
      </c>
      <c r="CO272">
        <v>0</v>
      </c>
      <c r="CP272">
        <v>2</v>
      </c>
      <c r="CQ272">
        <v>1</v>
      </c>
      <c r="CR272">
        <v>7</v>
      </c>
      <c r="CS272">
        <v>10</v>
      </c>
      <c r="CT272">
        <v>0</v>
      </c>
      <c r="CU272">
        <v>0</v>
      </c>
      <c r="CV272">
        <v>14</v>
      </c>
      <c r="CW272">
        <v>0</v>
      </c>
      <c r="CX272">
        <v>6</v>
      </c>
      <c r="CY272">
        <v>7</v>
      </c>
      <c r="CZ272">
        <v>46</v>
      </c>
      <c r="DA272">
        <v>11</v>
      </c>
      <c r="DB272">
        <v>4</v>
      </c>
      <c r="DC272">
        <v>32</v>
      </c>
      <c r="DD272">
        <v>37</v>
      </c>
      <c r="DE272">
        <v>6</v>
      </c>
      <c r="DF272">
        <v>1</v>
      </c>
      <c r="DG272">
        <v>102</v>
      </c>
      <c r="DH272">
        <v>10</v>
      </c>
      <c r="DI272">
        <v>26</v>
      </c>
      <c r="DJ272">
        <v>10</v>
      </c>
      <c r="DK272">
        <v>10</v>
      </c>
      <c r="DL272">
        <v>0</v>
      </c>
      <c r="DM272">
        <v>25</v>
      </c>
      <c r="DN272">
        <v>25</v>
      </c>
      <c r="DO272">
        <v>0</v>
      </c>
      <c r="DP272" s="42">
        <v>16</v>
      </c>
      <c r="DQ272" s="20">
        <v>8.3719999999999999</v>
      </c>
      <c r="DR272">
        <v>10</v>
      </c>
      <c r="DS272">
        <v>0</v>
      </c>
      <c r="DT272">
        <v>0</v>
      </c>
      <c r="DU272">
        <v>0</v>
      </c>
      <c r="DV272">
        <v>0</v>
      </c>
      <c r="DW272">
        <v>1955</v>
      </c>
      <c r="DX272">
        <v>1315</v>
      </c>
      <c r="DY272">
        <v>1471</v>
      </c>
      <c r="DZ272">
        <v>986</v>
      </c>
      <c r="EA272">
        <v>1086</v>
      </c>
      <c r="EB272">
        <v>711</v>
      </c>
      <c r="EC272">
        <v>117.76</v>
      </c>
      <c r="ED272">
        <v>67.14</v>
      </c>
      <c r="EE272">
        <v>140</v>
      </c>
      <c r="EF272">
        <v>69</v>
      </c>
      <c r="EG272" s="41">
        <v>0.12891344383057091</v>
      </c>
      <c r="EH272" s="43">
        <v>0.90295358649789026</v>
      </c>
      <c r="EI272" s="44">
        <v>1.0318670303284612</v>
      </c>
      <c r="EJ272">
        <v>1957</v>
      </c>
      <c r="EK272">
        <v>1318</v>
      </c>
      <c r="EL272">
        <v>1474</v>
      </c>
      <c r="EM272">
        <v>989</v>
      </c>
      <c r="EN272">
        <v>1088</v>
      </c>
      <c r="EO272">
        <v>714</v>
      </c>
      <c r="EP272">
        <v>140</v>
      </c>
      <c r="EQ272">
        <v>69</v>
      </c>
      <c r="ER272">
        <v>1002</v>
      </c>
      <c r="ES272">
        <v>682</v>
      </c>
      <c r="ET272">
        <v>414</v>
      </c>
      <c r="EU272">
        <v>258</v>
      </c>
      <c r="EV272">
        <v>76</v>
      </c>
      <c r="EW272">
        <v>37</v>
      </c>
      <c r="EX272">
        <v>81</v>
      </c>
      <c r="EY272">
        <v>124</v>
      </c>
      <c r="EZ272">
        <v>9</v>
      </c>
      <c r="FA272">
        <v>2.8</v>
      </c>
      <c r="FB272">
        <v>11.8</v>
      </c>
      <c r="FC272" s="20">
        <v>98.02</v>
      </c>
      <c r="FD272" s="26">
        <v>1.1953658536585365</v>
      </c>
      <c r="FE272">
        <v>13.316000000000001</v>
      </c>
      <c r="FF272">
        <v>3.68</v>
      </c>
      <c r="FG272">
        <v>0.09</v>
      </c>
      <c r="FH272">
        <v>3.77</v>
      </c>
      <c r="FI272">
        <v>6</v>
      </c>
      <c r="FJ272">
        <v>0</v>
      </c>
      <c r="FK272">
        <v>0</v>
      </c>
      <c r="FL272" s="42">
        <v>73</v>
      </c>
      <c r="FM272" s="20">
        <v>6.4</v>
      </c>
      <c r="FN272" s="41">
        <v>0.15813953490000002</v>
      </c>
      <c r="FO272" s="20">
        <v>100</v>
      </c>
      <c r="FP272" s="20">
        <v>103.67440000000001</v>
      </c>
      <c r="FQ272" s="20">
        <v>117.58007970515087</v>
      </c>
      <c r="FV272" t="s">
        <v>711</v>
      </c>
      <c r="FW272" s="45">
        <v>9000000</v>
      </c>
      <c r="FX272" s="45">
        <v>8275000</v>
      </c>
      <c r="FY272">
        <v>738</v>
      </c>
      <c r="FZ272">
        <v>214</v>
      </c>
      <c r="GA272">
        <v>463</v>
      </c>
      <c r="GB272">
        <v>677</v>
      </c>
      <c r="GC272">
        <v>27</v>
      </c>
      <c r="GD272">
        <v>328</v>
      </c>
      <c r="GE272">
        <v>1897</v>
      </c>
      <c r="GF272">
        <v>14466</v>
      </c>
      <c r="GG272">
        <v>57</v>
      </c>
      <c r="GH272">
        <v>16.399999999999999</v>
      </c>
      <c r="GI272">
        <v>73.3</v>
      </c>
      <c r="GJ272" s="42">
        <v>100</v>
      </c>
    </row>
    <row r="273" spans="1:192" x14ac:dyDescent="0.45">
      <c r="A273" s="40">
        <v>29377</v>
      </c>
      <c r="B273" t="s">
        <v>1680</v>
      </c>
      <c r="C273" t="s">
        <v>145</v>
      </c>
      <c r="D273" t="s">
        <v>91</v>
      </c>
      <c r="E273" t="s">
        <v>91</v>
      </c>
      <c r="F273">
        <v>73</v>
      </c>
      <c r="G273">
        <v>216</v>
      </c>
      <c r="H273">
        <v>1998</v>
      </c>
      <c r="I273">
        <v>2</v>
      </c>
      <c r="J273">
        <v>44</v>
      </c>
      <c r="K273" t="s">
        <v>202</v>
      </c>
      <c r="L273">
        <v>1999</v>
      </c>
      <c r="M273">
        <v>37</v>
      </c>
      <c r="N273">
        <v>18</v>
      </c>
      <c r="O273">
        <v>8467370</v>
      </c>
      <c r="P273" t="s">
        <v>2462</v>
      </c>
      <c r="Q273" t="s">
        <v>2463</v>
      </c>
      <c r="R273" t="s">
        <v>2464</v>
      </c>
      <c r="S273" t="s">
        <v>176</v>
      </c>
      <c r="T273" t="s">
        <v>716</v>
      </c>
      <c r="U273" t="s">
        <v>307</v>
      </c>
      <c r="V273">
        <v>16</v>
      </c>
      <c r="W273">
        <v>2</v>
      </c>
      <c r="X273">
        <v>2</v>
      </c>
      <c r="Y273">
        <v>2</v>
      </c>
      <c r="Z273">
        <v>4</v>
      </c>
      <c r="AA273">
        <v>22</v>
      </c>
      <c r="AB273">
        <v>60</v>
      </c>
      <c r="AC273" s="26">
        <v>0.25</v>
      </c>
      <c r="AD273" s="20">
        <v>-4.6029411764705888</v>
      </c>
      <c r="AE273" s="20">
        <v>1.613</v>
      </c>
      <c r="AF273">
        <v>0</v>
      </c>
      <c r="AG273">
        <v>-1.5</v>
      </c>
      <c r="AH273">
        <v>8</v>
      </c>
      <c r="AI273">
        <v>301</v>
      </c>
      <c r="AJ273">
        <v>11851</v>
      </c>
      <c r="AK273" s="20">
        <v>197.51666666667001</v>
      </c>
      <c r="AL273">
        <v>197.52</v>
      </c>
      <c r="AM273">
        <v>198</v>
      </c>
      <c r="AN273" s="26">
        <v>12.344791666666667</v>
      </c>
      <c r="AO273">
        <v>20.59</v>
      </c>
      <c r="AP273" s="41">
        <v>0.5714285714285714</v>
      </c>
      <c r="AQ273">
        <v>23</v>
      </c>
      <c r="AR273">
        <v>23</v>
      </c>
      <c r="AS273">
        <v>23</v>
      </c>
      <c r="AT273">
        <v>18</v>
      </c>
      <c r="AU273">
        <v>18</v>
      </c>
      <c r="AV273">
        <v>14</v>
      </c>
      <c r="AW273">
        <v>11</v>
      </c>
      <c r="AX273">
        <v>3</v>
      </c>
      <c r="AY273">
        <v>0</v>
      </c>
      <c r="AZ273">
        <v>0</v>
      </c>
      <c r="BA273" s="42">
        <v>0</v>
      </c>
      <c r="BB273">
        <v>0.92</v>
      </c>
      <c r="BC273">
        <v>31.642900000000001</v>
      </c>
      <c r="BD273" s="20">
        <v>45.2</v>
      </c>
      <c r="BE273" s="20">
        <v>68.2</v>
      </c>
      <c r="BF273" s="20">
        <v>20.716889428918588</v>
      </c>
      <c r="BG273">
        <v>38</v>
      </c>
      <c r="BH273">
        <v>68</v>
      </c>
      <c r="BI273">
        <v>97</v>
      </c>
      <c r="BJ273" s="41">
        <v>0.2814814814814815</v>
      </c>
      <c r="BK273">
        <v>25</v>
      </c>
      <c r="BL273">
        <v>25</v>
      </c>
      <c r="BM273">
        <v>16</v>
      </c>
      <c r="BN273" s="42">
        <v>9</v>
      </c>
      <c r="BO273">
        <v>4</v>
      </c>
      <c r="BP273">
        <v>5</v>
      </c>
      <c r="BQ273">
        <v>8</v>
      </c>
      <c r="BR273">
        <v>14</v>
      </c>
      <c r="BS273" s="41">
        <v>9.2105263157894732E-2</v>
      </c>
      <c r="BT273">
        <v>107</v>
      </c>
      <c r="BU273">
        <v>77</v>
      </c>
      <c r="BV273" s="41">
        <v>0.58152173913043481</v>
      </c>
      <c r="BW273">
        <v>52</v>
      </c>
      <c r="BX273">
        <v>31</v>
      </c>
      <c r="BY273">
        <v>33</v>
      </c>
      <c r="BZ273">
        <v>31</v>
      </c>
      <c r="CA273">
        <v>22</v>
      </c>
      <c r="CB273">
        <v>15</v>
      </c>
      <c r="CC273">
        <v>30</v>
      </c>
      <c r="CD273">
        <v>25</v>
      </c>
      <c r="CE273">
        <v>43</v>
      </c>
      <c r="CF273">
        <v>32</v>
      </c>
      <c r="CG273">
        <v>62</v>
      </c>
      <c r="CH273">
        <v>47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3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10</v>
      </c>
      <c r="DH273">
        <v>4</v>
      </c>
      <c r="DI273">
        <v>2</v>
      </c>
      <c r="DJ273">
        <v>3</v>
      </c>
      <c r="DK273">
        <v>3</v>
      </c>
      <c r="DL273">
        <v>0</v>
      </c>
      <c r="DM273">
        <v>1</v>
      </c>
      <c r="DN273">
        <v>1</v>
      </c>
      <c r="DO273">
        <v>0</v>
      </c>
      <c r="DP273" s="42">
        <v>-2</v>
      </c>
      <c r="DQ273" s="20">
        <v>-2.319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119</v>
      </c>
      <c r="DX273">
        <v>196</v>
      </c>
      <c r="DY273">
        <v>93</v>
      </c>
      <c r="DZ273">
        <v>138</v>
      </c>
      <c r="EA273">
        <v>72</v>
      </c>
      <c r="EB273">
        <v>102</v>
      </c>
      <c r="EC273">
        <v>4.99</v>
      </c>
      <c r="ED273">
        <v>7.53</v>
      </c>
      <c r="EE273">
        <v>7</v>
      </c>
      <c r="EF273">
        <v>9</v>
      </c>
      <c r="EG273" s="41">
        <v>9.7222222222222224E-2</v>
      </c>
      <c r="EH273" s="43">
        <v>0.91176470588235292</v>
      </c>
      <c r="EI273" s="44">
        <v>1.0089869281045751</v>
      </c>
      <c r="EJ273">
        <v>116</v>
      </c>
      <c r="EK273">
        <v>197</v>
      </c>
      <c r="EL273">
        <v>90</v>
      </c>
      <c r="EM273">
        <v>139</v>
      </c>
      <c r="EN273">
        <v>70</v>
      </c>
      <c r="EO273">
        <v>103</v>
      </c>
      <c r="EP273">
        <v>7</v>
      </c>
      <c r="EQ273">
        <v>9</v>
      </c>
      <c r="ER273">
        <v>54</v>
      </c>
      <c r="ES273">
        <v>76</v>
      </c>
      <c r="ET273">
        <v>17</v>
      </c>
      <c r="EU273">
        <v>26</v>
      </c>
      <c r="EV273">
        <v>3</v>
      </c>
      <c r="EW273">
        <v>5</v>
      </c>
      <c r="EX273">
        <v>19</v>
      </c>
      <c r="EY273">
        <v>17</v>
      </c>
      <c r="EZ273">
        <v>0.1</v>
      </c>
      <c r="FA273">
        <v>0.2</v>
      </c>
      <c r="FB273">
        <v>0.30000000000000004</v>
      </c>
      <c r="FC273" s="20">
        <v>2.4</v>
      </c>
      <c r="FD273" s="26">
        <v>0.15</v>
      </c>
      <c r="FE273">
        <v>0.3236</v>
      </c>
      <c r="FF273">
        <v>-0.13</v>
      </c>
      <c r="FG273">
        <v>-0.05</v>
      </c>
      <c r="FH273">
        <v>-0.17</v>
      </c>
      <c r="FL273" s="42">
        <v>47</v>
      </c>
      <c r="FM273" s="20">
        <v>8.25</v>
      </c>
      <c r="FN273" s="41">
        <v>3.9575289600000001E-2</v>
      </c>
      <c r="FO273" s="20">
        <v>3.2</v>
      </c>
      <c r="FP273" s="20">
        <v>3.5362</v>
      </c>
      <c r="FQ273" s="20">
        <v>95.686512758201701</v>
      </c>
      <c r="FV273" t="s">
        <v>711</v>
      </c>
      <c r="FW273" s="45">
        <v>1000000</v>
      </c>
      <c r="FX273" s="45">
        <v>1000000</v>
      </c>
      <c r="FY273">
        <v>1104</v>
      </c>
      <c r="FZ273">
        <v>278</v>
      </c>
      <c r="GA273">
        <v>311</v>
      </c>
      <c r="GB273">
        <v>589</v>
      </c>
      <c r="GC273">
        <v>27</v>
      </c>
      <c r="GD273">
        <v>815</v>
      </c>
      <c r="GE273">
        <v>2333</v>
      </c>
      <c r="GF273">
        <v>19252</v>
      </c>
      <c r="GG273">
        <v>39.799999999999997</v>
      </c>
      <c r="GH273">
        <v>21.4</v>
      </c>
      <c r="GI273">
        <v>61.1</v>
      </c>
      <c r="GJ273" s="42">
        <v>3.2</v>
      </c>
    </row>
    <row r="274" spans="1:192" x14ac:dyDescent="0.45">
      <c r="A274" s="40">
        <v>31112</v>
      </c>
      <c r="B274" t="s">
        <v>1063</v>
      </c>
      <c r="C274" t="s">
        <v>145</v>
      </c>
      <c r="D274" t="s">
        <v>91</v>
      </c>
      <c r="E274" t="s">
        <v>91</v>
      </c>
      <c r="F274">
        <v>74</v>
      </c>
      <c r="G274">
        <v>210</v>
      </c>
      <c r="H274">
        <v>2004</v>
      </c>
      <c r="I274">
        <v>9</v>
      </c>
      <c r="J274">
        <v>265</v>
      </c>
      <c r="K274" t="s">
        <v>92</v>
      </c>
      <c r="L274">
        <v>2007</v>
      </c>
      <c r="M274">
        <v>32</v>
      </c>
      <c r="N274">
        <v>11</v>
      </c>
      <c r="O274">
        <v>8471476</v>
      </c>
      <c r="P274" t="s">
        <v>2468</v>
      </c>
      <c r="Q274" t="s">
        <v>2469</v>
      </c>
      <c r="R274" t="s">
        <v>2470</v>
      </c>
      <c r="S274" t="s">
        <v>750</v>
      </c>
      <c r="T274" t="s">
        <v>725</v>
      </c>
      <c r="U274" t="s">
        <v>30</v>
      </c>
      <c r="V274">
        <v>81</v>
      </c>
      <c r="W274">
        <v>6</v>
      </c>
      <c r="X274">
        <v>17</v>
      </c>
      <c r="Y274">
        <v>9</v>
      </c>
      <c r="Z274">
        <v>23</v>
      </c>
      <c r="AA274">
        <v>12</v>
      </c>
      <c r="AB274">
        <v>53</v>
      </c>
      <c r="AC274" s="26">
        <v>0.2839506172839506</v>
      </c>
      <c r="AD274" s="20">
        <v>-2.7573221757322166</v>
      </c>
      <c r="AE274" s="20">
        <v>7.9879999999999995</v>
      </c>
      <c r="AF274">
        <v>5</v>
      </c>
      <c r="AG274">
        <v>-2.2999999999999998</v>
      </c>
      <c r="AH274">
        <v>27</v>
      </c>
      <c r="AI274">
        <v>1478</v>
      </c>
      <c r="AJ274">
        <v>65940</v>
      </c>
      <c r="AK274" s="20">
        <v>1099</v>
      </c>
      <c r="AL274">
        <v>1099</v>
      </c>
      <c r="AM274">
        <v>1099</v>
      </c>
      <c r="AN274" s="26">
        <v>13.567901234567902</v>
      </c>
      <c r="AO274">
        <v>22.7</v>
      </c>
      <c r="AP274" s="41">
        <v>0.54761904761904767</v>
      </c>
      <c r="AQ274">
        <v>151</v>
      </c>
      <c r="AR274">
        <v>151</v>
      </c>
      <c r="AS274">
        <v>151</v>
      </c>
      <c r="AT274">
        <v>113</v>
      </c>
      <c r="AU274">
        <v>113</v>
      </c>
      <c r="AV274">
        <v>82</v>
      </c>
      <c r="AW274">
        <v>85</v>
      </c>
      <c r="AX274">
        <v>38</v>
      </c>
      <c r="AY274">
        <v>4</v>
      </c>
      <c r="AZ274">
        <v>5</v>
      </c>
      <c r="BA274" s="42">
        <v>9</v>
      </c>
      <c r="BB274">
        <v>7.78</v>
      </c>
      <c r="BC274">
        <v>34.0732</v>
      </c>
      <c r="BD274" s="20">
        <v>171.6</v>
      </c>
      <c r="BE274" s="20">
        <v>322.60000000000002</v>
      </c>
      <c r="BF274" s="20">
        <v>17.612374886260238</v>
      </c>
      <c r="BG274">
        <v>277</v>
      </c>
      <c r="BH274">
        <v>351</v>
      </c>
      <c r="BI274">
        <v>407</v>
      </c>
      <c r="BJ274" s="41">
        <v>0.40497076023391815</v>
      </c>
      <c r="BK274">
        <v>27</v>
      </c>
      <c r="BL274">
        <v>27</v>
      </c>
      <c r="BM274">
        <v>72</v>
      </c>
      <c r="BN274" s="42">
        <v>-45</v>
      </c>
      <c r="BO274">
        <v>31</v>
      </c>
      <c r="BP274">
        <v>10</v>
      </c>
      <c r="BQ274">
        <v>23</v>
      </c>
      <c r="BR274">
        <v>53</v>
      </c>
      <c r="BS274" s="41">
        <v>5.7608695652173914E-2</v>
      </c>
      <c r="BT274">
        <v>89</v>
      </c>
      <c r="BU274">
        <v>110</v>
      </c>
      <c r="BV274" s="41">
        <v>0.44723618090452261</v>
      </c>
      <c r="BW274">
        <v>42</v>
      </c>
      <c r="BX274">
        <v>49</v>
      </c>
      <c r="BY274">
        <v>12</v>
      </c>
      <c r="BZ274">
        <v>21</v>
      </c>
      <c r="CA274">
        <v>35</v>
      </c>
      <c r="CB274">
        <v>40</v>
      </c>
      <c r="CC274">
        <v>20</v>
      </c>
      <c r="CD274">
        <v>18</v>
      </c>
      <c r="CE274">
        <v>36</v>
      </c>
      <c r="CF274">
        <v>45</v>
      </c>
      <c r="CG274">
        <v>54</v>
      </c>
      <c r="CH274">
        <v>68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2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3</v>
      </c>
      <c r="CW274">
        <v>0</v>
      </c>
      <c r="CX274">
        <v>2</v>
      </c>
      <c r="CY274">
        <v>5</v>
      </c>
      <c r="CZ274">
        <v>24</v>
      </c>
      <c r="DA274">
        <v>14</v>
      </c>
      <c r="DB274">
        <v>6</v>
      </c>
      <c r="DC274">
        <v>7</v>
      </c>
      <c r="DD274">
        <v>6</v>
      </c>
      <c r="DE274">
        <v>4</v>
      </c>
      <c r="DF274">
        <v>1</v>
      </c>
      <c r="DG274">
        <v>44</v>
      </c>
      <c r="DH274">
        <v>12</v>
      </c>
      <c r="DI274">
        <v>10</v>
      </c>
      <c r="DJ274">
        <v>12</v>
      </c>
      <c r="DK274">
        <v>11</v>
      </c>
      <c r="DL274">
        <v>1</v>
      </c>
      <c r="DM274">
        <v>9</v>
      </c>
      <c r="DN274">
        <v>8</v>
      </c>
      <c r="DO274">
        <v>1</v>
      </c>
      <c r="DP274" s="42">
        <v>-2</v>
      </c>
      <c r="DQ274" s="20">
        <v>-4.7679999999999998</v>
      </c>
      <c r="DR274">
        <v>11</v>
      </c>
      <c r="DS274">
        <v>1</v>
      </c>
      <c r="DT274">
        <v>0</v>
      </c>
      <c r="DU274">
        <v>0</v>
      </c>
      <c r="DV274">
        <v>0</v>
      </c>
      <c r="DW274">
        <v>778</v>
      </c>
      <c r="DX274">
        <v>1211</v>
      </c>
      <c r="DY274">
        <v>584</v>
      </c>
      <c r="DZ274">
        <v>867</v>
      </c>
      <c r="EA274">
        <v>429</v>
      </c>
      <c r="EB274">
        <v>597</v>
      </c>
      <c r="EC274">
        <v>32.64</v>
      </c>
      <c r="ED274">
        <v>48.02</v>
      </c>
      <c r="EE274">
        <v>42</v>
      </c>
      <c r="EF274">
        <v>52</v>
      </c>
      <c r="EG274" s="41">
        <v>9.7902097902097904E-2</v>
      </c>
      <c r="EH274" s="43">
        <v>0.91289782244556117</v>
      </c>
      <c r="EI274" s="44">
        <v>1.010799920347659</v>
      </c>
      <c r="EJ274">
        <v>777</v>
      </c>
      <c r="EK274">
        <v>1214</v>
      </c>
      <c r="EL274">
        <v>584</v>
      </c>
      <c r="EM274">
        <v>870</v>
      </c>
      <c r="EN274">
        <v>430</v>
      </c>
      <c r="EO274">
        <v>598</v>
      </c>
      <c r="EP274">
        <v>42</v>
      </c>
      <c r="EQ274">
        <v>52</v>
      </c>
      <c r="ER274">
        <v>317</v>
      </c>
      <c r="ES274">
        <v>540</v>
      </c>
      <c r="ET274">
        <v>135</v>
      </c>
      <c r="EU274">
        <v>206</v>
      </c>
      <c r="EV274">
        <v>22</v>
      </c>
      <c r="EW274">
        <v>28</v>
      </c>
      <c r="EX274">
        <v>73</v>
      </c>
      <c r="EY274">
        <v>68</v>
      </c>
      <c r="EZ274">
        <v>-0.1</v>
      </c>
      <c r="FA274">
        <v>1.3</v>
      </c>
      <c r="FB274">
        <v>1.2</v>
      </c>
      <c r="FC274" s="20">
        <v>14.99</v>
      </c>
      <c r="FD274" s="26">
        <v>0.18506172839506174</v>
      </c>
      <c r="FE274">
        <v>0.87220000000000009</v>
      </c>
      <c r="FF274">
        <v>-0.92</v>
      </c>
      <c r="FG274">
        <v>-0.01</v>
      </c>
      <c r="FH274">
        <v>-0.92</v>
      </c>
      <c r="FL274" s="42">
        <v>108</v>
      </c>
      <c r="FM274" s="20">
        <v>4.5454545454545459</v>
      </c>
      <c r="FN274" s="41">
        <v>2.4893746200000001E-2</v>
      </c>
      <c r="FO274" s="20">
        <v>20.3</v>
      </c>
      <c r="FP274" s="20">
        <v>22.046399999999998</v>
      </c>
      <c r="FQ274" s="20">
        <v>108.58962693357599</v>
      </c>
      <c r="FV274" t="s">
        <v>711</v>
      </c>
      <c r="FW274" s="45">
        <v>660000</v>
      </c>
      <c r="FX274" s="45">
        <v>660000</v>
      </c>
      <c r="FY274">
        <v>798</v>
      </c>
      <c r="FZ274">
        <v>82</v>
      </c>
      <c r="GA274">
        <v>169</v>
      </c>
      <c r="GB274">
        <v>251</v>
      </c>
      <c r="GC274">
        <v>52</v>
      </c>
      <c r="GD274">
        <v>367</v>
      </c>
      <c r="GE274">
        <v>1194</v>
      </c>
      <c r="GF274">
        <v>11816</v>
      </c>
      <c r="GG274">
        <v>3.2</v>
      </c>
      <c r="GH274">
        <v>14.9</v>
      </c>
      <c r="GI274">
        <v>18.100000000000001</v>
      </c>
      <c r="GJ274" s="42">
        <v>20.3</v>
      </c>
    </row>
    <row r="275" spans="1:192" x14ac:dyDescent="0.45">
      <c r="A275" s="40">
        <v>32396</v>
      </c>
      <c r="B275" t="s">
        <v>304</v>
      </c>
      <c r="C275" t="s">
        <v>145</v>
      </c>
      <c r="D275" t="s">
        <v>91</v>
      </c>
      <c r="E275" t="s">
        <v>91</v>
      </c>
      <c r="F275">
        <v>76</v>
      </c>
      <c r="G275">
        <v>220</v>
      </c>
      <c r="H275">
        <v>2006</v>
      </c>
      <c r="I275">
        <v>1</v>
      </c>
      <c r="J275">
        <v>2</v>
      </c>
      <c r="K275" t="s">
        <v>92</v>
      </c>
      <c r="L275">
        <v>2006</v>
      </c>
      <c r="M275">
        <v>29</v>
      </c>
      <c r="N275">
        <v>12</v>
      </c>
      <c r="O275">
        <v>8473533</v>
      </c>
      <c r="P275" t="s">
        <v>2471</v>
      </c>
      <c r="Q275" t="s">
        <v>2472</v>
      </c>
      <c r="R275" t="s">
        <v>814</v>
      </c>
      <c r="S275" t="s">
        <v>146</v>
      </c>
      <c r="T275" t="s">
        <v>716</v>
      </c>
      <c r="U275" t="s">
        <v>343</v>
      </c>
      <c r="V275">
        <v>79</v>
      </c>
      <c r="W275">
        <v>19</v>
      </c>
      <c r="X275">
        <v>27</v>
      </c>
      <c r="Y275">
        <v>14</v>
      </c>
      <c r="Z275">
        <v>46</v>
      </c>
      <c r="AA275">
        <v>5</v>
      </c>
      <c r="AB275">
        <v>19</v>
      </c>
      <c r="AC275" s="26">
        <v>0.58227848101265822</v>
      </c>
      <c r="AD275" s="20">
        <v>0.91623036649214384</v>
      </c>
      <c r="AE275" s="20">
        <v>17.308</v>
      </c>
      <c r="AF275">
        <v>-4</v>
      </c>
      <c r="AG275">
        <v>6.9</v>
      </c>
      <c r="AH275">
        <v>26</v>
      </c>
      <c r="AI275">
        <v>2039</v>
      </c>
      <c r="AJ275">
        <v>91249</v>
      </c>
      <c r="AK275" s="20">
        <v>1520.8166666667</v>
      </c>
      <c r="AL275">
        <v>1520.82</v>
      </c>
      <c r="AM275">
        <v>1521</v>
      </c>
      <c r="AN275" s="26">
        <v>19.250843881856539</v>
      </c>
      <c r="AO275">
        <v>31.76</v>
      </c>
      <c r="AP275" s="41">
        <v>0.55421686746987953</v>
      </c>
      <c r="AQ275">
        <v>276</v>
      </c>
      <c r="AR275">
        <v>276</v>
      </c>
      <c r="AS275">
        <v>276</v>
      </c>
      <c r="AT275">
        <v>224</v>
      </c>
      <c r="AU275">
        <v>224</v>
      </c>
      <c r="AV275">
        <v>160</v>
      </c>
      <c r="AW275">
        <v>198</v>
      </c>
      <c r="AX275">
        <v>119</v>
      </c>
      <c r="AY275">
        <v>5</v>
      </c>
      <c r="AZ275">
        <v>13</v>
      </c>
      <c r="BA275" s="42">
        <v>18</v>
      </c>
      <c r="BB275">
        <v>25.6</v>
      </c>
      <c r="BC275">
        <v>22.518799999999999</v>
      </c>
      <c r="BD275" s="20">
        <v>267.89999999999998</v>
      </c>
      <c r="BE275" s="20">
        <v>543.9</v>
      </c>
      <c r="BF275" s="20">
        <v>21.458160729080362</v>
      </c>
      <c r="BG275">
        <v>597</v>
      </c>
      <c r="BH275">
        <v>526</v>
      </c>
      <c r="BI275">
        <v>600</v>
      </c>
      <c r="BJ275" s="41">
        <v>0.49874686716791977</v>
      </c>
      <c r="BK275">
        <v>181</v>
      </c>
      <c r="BL275">
        <v>181</v>
      </c>
      <c r="BM275">
        <v>126</v>
      </c>
      <c r="BN275" s="42">
        <v>55</v>
      </c>
      <c r="BO275">
        <v>64</v>
      </c>
      <c r="BP275">
        <v>44</v>
      </c>
      <c r="BQ275">
        <v>58</v>
      </c>
      <c r="BR275">
        <v>32</v>
      </c>
      <c r="BS275" s="41">
        <v>3.0651340996168581E-2</v>
      </c>
      <c r="BT275">
        <v>757</v>
      </c>
      <c r="BU275">
        <v>581</v>
      </c>
      <c r="BV275" s="41">
        <v>0.56576980568011959</v>
      </c>
      <c r="BW275">
        <v>254</v>
      </c>
      <c r="BX275">
        <v>215</v>
      </c>
      <c r="BY275">
        <v>255</v>
      </c>
      <c r="BZ275">
        <v>189</v>
      </c>
      <c r="CA275">
        <v>248</v>
      </c>
      <c r="CB275">
        <v>177</v>
      </c>
      <c r="CC275">
        <v>219</v>
      </c>
      <c r="CD275">
        <v>176</v>
      </c>
      <c r="CE275">
        <v>248</v>
      </c>
      <c r="CF275">
        <v>191</v>
      </c>
      <c r="CG275">
        <v>463</v>
      </c>
      <c r="CH275">
        <v>364</v>
      </c>
      <c r="CI275">
        <v>0</v>
      </c>
      <c r="CJ275">
        <v>0</v>
      </c>
      <c r="CK275">
        <v>5</v>
      </c>
      <c r="CL275">
        <v>2</v>
      </c>
      <c r="CM275">
        <v>1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3</v>
      </c>
      <c r="CT275">
        <v>3</v>
      </c>
      <c r="CU275">
        <v>0</v>
      </c>
      <c r="CV275">
        <v>10</v>
      </c>
      <c r="CW275">
        <v>0</v>
      </c>
      <c r="CX275">
        <v>1</v>
      </c>
      <c r="CY275">
        <v>2</v>
      </c>
      <c r="CZ275">
        <v>61</v>
      </c>
      <c r="DA275">
        <v>8</v>
      </c>
      <c r="DB275">
        <v>10</v>
      </c>
      <c r="DC275">
        <v>6</v>
      </c>
      <c r="DD275">
        <v>24</v>
      </c>
      <c r="DE275">
        <v>24</v>
      </c>
      <c r="DF275">
        <v>2</v>
      </c>
      <c r="DG275">
        <v>86</v>
      </c>
      <c r="DH275">
        <v>13</v>
      </c>
      <c r="DI275">
        <v>15</v>
      </c>
      <c r="DJ275">
        <v>11</v>
      </c>
      <c r="DK275">
        <v>11</v>
      </c>
      <c r="DL275">
        <v>0</v>
      </c>
      <c r="DM275">
        <v>14</v>
      </c>
      <c r="DN275">
        <v>14</v>
      </c>
      <c r="DO275">
        <v>0</v>
      </c>
      <c r="DP275" s="42">
        <v>2</v>
      </c>
      <c r="DQ275" s="20">
        <v>2.831</v>
      </c>
      <c r="DR275">
        <v>13</v>
      </c>
      <c r="DS275">
        <v>0</v>
      </c>
      <c r="DT275">
        <v>0</v>
      </c>
      <c r="DU275">
        <v>0</v>
      </c>
      <c r="DV275">
        <v>0</v>
      </c>
      <c r="DW275">
        <v>1691</v>
      </c>
      <c r="DX275">
        <v>1309</v>
      </c>
      <c r="DY275">
        <v>1257</v>
      </c>
      <c r="DZ275">
        <v>1012</v>
      </c>
      <c r="EA275">
        <v>895</v>
      </c>
      <c r="EB275">
        <v>733</v>
      </c>
      <c r="EC275">
        <v>96.32</v>
      </c>
      <c r="ED275">
        <v>69.09</v>
      </c>
      <c r="EE275">
        <v>83</v>
      </c>
      <c r="EF275">
        <v>82</v>
      </c>
      <c r="EG275" s="41">
        <v>9.2737430167597765E-2</v>
      </c>
      <c r="EH275" s="43">
        <v>0.88813096862210095</v>
      </c>
      <c r="EI275" s="44">
        <v>0.98086839878969867</v>
      </c>
      <c r="EJ275">
        <v>1690</v>
      </c>
      <c r="EK275">
        <v>1311</v>
      </c>
      <c r="EL275">
        <v>1254</v>
      </c>
      <c r="EM275">
        <v>1013</v>
      </c>
      <c r="EN275">
        <v>892</v>
      </c>
      <c r="EO275">
        <v>734</v>
      </c>
      <c r="EP275">
        <v>83</v>
      </c>
      <c r="EQ275">
        <v>82</v>
      </c>
      <c r="ER275">
        <v>868</v>
      </c>
      <c r="ES275">
        <v>646</v>
      </c>
      <c r="ET275">
        <v>356</v>
      </c>
      <c r="EU275">
        <v>266</v>
      </c>
      <c r="EV275">
        <v>50</v>
      </c>
      <c r="EW275">
        <v>38</v>
      </c>
      <c r="EX275">
        <v>57</v>
      </c>
      <c r="EY275">
        <v>81</v>
      </c>
      <c r="EZ275">
        <v>2.4</v>
      </c>
      <c r="FA275">
        <v>1.8</v>
      </c>
      <c r="FB275">
        <v>4.2</v>
      </c>
      <c r="FC275" s="20">
        <v>56.01</v>
      </c>
      <c r="FD275" s="26">
        <v>0.70898734177215184</v>
      </c>
      <c r="FE275">
        <v>5.6022999999999996</v>
      </c>
      <c r="FF275">
        <v>1.31</v>
      </c>
      <c r="FG275">
        <v>0</v>
      </c>
      <c r="FH275">
        <v>1.31</v>
      </c>
      <c r="FL275" s="42">
        <v>239</v>
      </c>
      <c r="FM275" s="20">
        <v>18.384615384615383</v>
      </c>
      <c r="FN275" s="41">
        <v>9.5735529100000008E-2</v>
      </c>
      <c r="FO275" s="20">
        <v>43.4</v>
      </c>
      <c r="FP275" s="20">
        <v>46.566200000000002</v>
      </c>
      <c r="FQ275" s="20">
        <v>118.35720203574388</v>
      </c>
      <c r="FV275" t="s">
        <v>711</v>
      </c>
      <c r="FW275" s="45">
        <v>6000000</v>
      </c>
      <c r="FX275" s="45">
        <v>6000000</v>
      </c>
      <c r="FY275">
        <v>843</v>
      </c>
      <c r="FZ275">
        <v>206</v>
      </c>
      <c r="GA275">
        <v>276</v>
      </c>
      <c r="GB275">
        <v>482</v>
      </c>
      <c r="GC275">
        <v>32</v>
      </c>
      <c r="GD275">
        <v>409</v>
      </c>
      <c r="GE275">
        <v>1761</v>
      </c>
      <c r="GF275">
        <v>15860</v>
      </c>
      <c r="GG275">
        <v>29.9</v>
      </c>
      <c r="GH275">
        <v>19.399999999999999</v>
      </c>
      <c r="GI275">
        <v>49.4</v>
      </c>
      <c r="GJ275" s="42">
        <v>43.4</v>
      </c>
    </row>
    <row r="276" spans="1:192" x14ac:dyDescent="0.45">
      <c r="A276" s="40">
        <v>33252</v>
      </c>
      <c r="B276" t="s">
        <v>1063</v>
      </c>
      <c r="C276" t="s">
        <v>145</v>
      </c>
      <c r="D276" t="s">
        <v>91</v>
      </c>
      <c r="E276" t="s">
        <v>91</v>
      </c>
      <c r="F276">
        <v>74</v>
      </c>
      <c r="G276">
        <v>205</v>
      </c>
      <c r="H276">
        <v>2009</v>
      </c>
      <c r="I276">
        <v>1</v>
      </c>
      <c r="J276">
        <v>15</v>
      </c>
      <c r="K276" t="s">
        <v>92</v>
      </c>
      <c r="L276">
        <v>2011</v>
      </c>
      <c r="M276">
        <v>27</v>
      </c>
      <c r="N276">
        <v>7</v>
      </c>
      <c r="O276">
        <v>8475180</v>
      </c>
      <c r="P276" t="s">
        <v>2476</v>
      </c>
      <c r="Q276" t="s">
        <v>2477</v>
      </c>
      <c r="R276" t="s">
        <v>1744</v>
      </c>
      <c r="S276" t="s">
        <v>170</v>
      </c>
      <c r="T276" t="s">
        <v>716</v>
      </c>
      <c r="U276" t="s">
        <v>279</v>
      </c>
      <c r="V276">
        <v>23</v>
      </c>
      <c r="W276">
        <v>1</v>
      </c>
      <c r="X276">
        <v>3</v>
      </c>
      <c r="Y276">
        <v>2</v>
      </c>
      <c r="Z276">
        <v>4</v>
      </c>
      <c r="AA276">
        <v>27</v>
      </c>
      <c r="AB276">
        <v>49</v>
      </c>
      <c r="AC276" s="26">
        <v>0.17391304347826086</v>
      </c>
      <c r="AD276" s="20">
        <v>-3.666666666666667</v>
      </c>
      <c r="AE276" s="20">
        <v>1.3980000000000001</v>
      </c>
      <c r="AF276">
        <v>-10</v>
      </c>
      <c r="AG276">
        <v>-7.7</v>
      </c>
      <c r="AH276">
        <v>7</v>
      </c>
      <c r="AI276">
        <v>412</v>
      </c>
      <c r="AJ276">
        <v>17103</v>
      </c>
      <c r="AK276" s="20">
        <v>285.05</v>
      </c>
      <c r="AL276">
        <v>285.23</v>
      </c>
      <c r="AM276">
        <v>285</v>
      </c>
      <c r="AN276" s="26">
        <v>12.393478260869566</v>
      </c>
      <c r="AO276">
        <v>21</v>
      </c>
      <c r="AP276" s="41">
        <v>0.8</v>
      </c>
      <c r="AQ276">
        <v>46</v>
      </c>
      <c r="AR276">
        <v>46</v>
      </c>
      <c r="AS276">
        <v>46</v>
      </c>
      <c r="AT276">
        <v>37</v>
      </c>
      <c r="AU276">
        <v>37</v>
      </c>
      <c r="AV276">
        <v>30</v>
      </c>
      <c r="AW276">
        <v>20</v>
      </c>
      <c r="AX276">
        <v>11</v>
      </c>
      <c r="AY276">
        <v>1</v>
      </c>
      <c r="AZ276">
        <v>4</v>
      </c>
      <c r="BA276" s="42">
        <v>5</v>
      </c>
      <c r="BB276">
        <v>1.61</v>
      </c>
      <c r="BC276">
        <v>36</v>
      </c>
      <c r="BD276" s="20">
        <v>52.8</v>
      </c>
      <c r="BE276" s="20">
        <v>98.8</v>
      </c>
      <c r="BF276" s="20">
        <v>20.783227570732389</v>
      </c>
      <c r="BG276">
        <v>57</v>
      </c>
      <c r="BH276">
        <v>103</v>
      </c>
      <c r="BI276">
        <v>90</v>
      </c>
      <c r="BJ276" s="41">
        <v>0.38775510204081631</v>
      </c>
      <c r="BK276">
        <v>14</v>
      </c>
      <c r="BL276">
        <v>14</v>
      </c>
      <c r="BM276">
        <v>16</v>
      </c>
      <c r="BN276" s="42">
        <v>-2</v>
      </c>
      <c r="BO276">
        <v>7</v>
      </c>
      <c r="BP276">
        <v>11</v>
      </c>
      <c r="BQ276">
        <v>7</v>
      </c>
      <c r="BR276">
        <v>12</v>
      </c>
      <c r="BS276" s="41">
        <v>4.1666666666666664E-2</v>
      </c>
      <c r="BT276">
        <v>107</v>
      </c>
      <c r="BU276">
        <v>120</v>
      </c>
      <c r="BV276" s="41">
        <v>0.47136563876651982</v>
      </c>
      <c r="BW276">
        <v>38</v>
      </c>
      <c r="BX276">
        <v>48</v>
      </c>
      <c r="BY276">
        <v>48</v>
      </c>
      <c r="BZ276">
        <v>45</v>
      </c>
      <c r="CA276">
        <v>21</v>
      </c>
      <c r="CB276">
        <v>27</v>
      </c>
      <c r="CC276">
        <v>22</v>
      </c>
      <c r="CD276">
        <v>22</v>
      </c>
      <c r="CE276">
        <v>64</v>
      </c>
      <c r="CF276">
        <v>64</v>
      </c>
      <c r="CG276">
        <v>54</v>
      </c>
      <c r="CH276">
        <v>68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7</v>
      </c>
      <c r="DA276">
        <v>7</v>
      </c>
      <c r="DB276">
        <v>0</v>
      </c>
      <c r="DC276">
        <v>1</v>
      </c>
      <c r="DD276">
        <v>3</v>
      </c>
      <c r="DE276">
        <v>1</v>
      </c>
      <c r="DF276">
        <v>1</v>
      </c>
      <c r="DG276">
        <v>17</v>
      </c>
      <c r="DH276">
        <v>2</v>
      </c>
      <c r="DI276">
        <v>0</v>
      </c>
      <c r="DJ276">
        <v>2</v>
      </c>
      <c r="DK276">
        <v>1</v>
      </c>
      <c r="DL276">
        <v>1</v>
      </c>
      <c r="DM276">
        <v>1</v>
      </c>
      <c r="DN276">
        <v>0</v>
      </c>
      <c r="DO276">
        <v>1</v>
      </c>
      <c r="DP276" s="42">
        <v>-2</v>
      </c>
      <c r="DQ276" s="20">
        <v>-1.403</v>
      </c>
      <c r="DR276">
        <v>1</v>
      </c>
      <c r="DS276">
        <v>1</v>
      </c>
      <c r="DT276">
        <v>0</v>
      </c>
      <c r="DU276">
        <v>0</v>
      </c>
      <c r="DV276">
        <v>0</v>
      </c>
      <c r="DW276">
        <v>199</v>
      </c>
      <c r="DX276">
        <v>351</v>
      </c>
      <c r="DY276">
        <v>156</v>
      </c>
      <c r="DZ276">
        <v>276</v>
      </c>
      <c r="EA276">
        <v>121</v>
      </c>
      <c r="EB276">
        <v>198</v>
      </c>
      <c r="EC276">
        <v>8</v>
      </c>
      <c r="ED276">
        <v>20.38</v>
      </c>
      <c r="EE276">
        <v>5</v>
      </c>
      <c r="EF276">
        <v>21</v>
      </c>
      <c r="EG276" s="41">
        <v>4.1322314049586778E-2</v>
      </c>
      <c r="EH276" s="43">
        <v>0.89393939393939392</v>
      </c>
      <c r="EI276" s="44">
        <v>0.93526170798898067</v>
      </c>
      <c r="EJ276">
        <v>200</v>
      </c>
      <c r="EK276">
        <v>349</v>
      </c>
      <c r="EL276">
        <v>156</v>
      </c>
      <c r="EM276">
        <v>274</v>
      </c>
      <c r="EN276">
        <v>121</v>
      </c>
      <c r="EO276">
        <v>196</v>
      </c>
      <c r="EP276">
        <v>5</v>
      </c>
      <c r="EQ276">
        <v>20</v>
      </c>
      <c r="ER276">
        <v>83</v>
      </c>
      <c r="ES276">
        <v>182</v>
      </c>
      <c r="ET276">
        <v>39</v>
      </c>
      <c r="EU276">
        <v>79</v>
      </c>
      <c r="EV276">
        <v>3</v>
      </c>
      <c r="EW276">
        <v>8</v>
      </c>
      <c r="EX276">
        <v>24</v>
      </c>
      <c r="EY276">
        <v>18</v>
      </c>
      <c r="EZ276">
        <v>-0.30000000000000004</v>
      </c>
      <c r="FA276">
        <v>0</v>
      </c>
      <c r="FB276">
        <v>-0.30000000000000004</v>
      </c>
      <c r="FC276" s="20">
        <v>-0.88</v>
      </c>
      <c r="FD276" s="26">
        <v>-3.826086956521739E-2</v>
      </c>
      <c r="FE276">
        <v>0.17950000000000002</v>
      </c>
      <c r="FF276">
        <v>-0.21</v>
      </c>
      <c r="FG276">
        <v>-0.36</v>
      </c>
      <c r="FH276">
        <v>-0.56000000000000005</v>
      </c>
      <c r="FL276" s="42">
        <v>34</v>
      </c>
      <c r="FM276" s="20">
        <v>21</v>
      </c>
      <c r="FN276" s="41">
        <v>1.5705803500000001E-2</v>
      </c>
      <c r="FO276" s="20">
        <v>3.3</v>
      </c>
      <c r="FP276" s="20">
        <v>3.7193999999999998</v>
      </c>
      <c r="FQ276" s="20">
        <v>115.69610489780177</v>
      </c>
      <c r="FV276" t="s">
        <v>711</v>
      </c>
      <c r="FW276" s="45">
        <v>650000</v>
      </c>
      <c r="FX276" s="45">
        <v>675000</v>
      </c>
      <c r="FY276">
        <v>266</v>
      </c>
      <c r="FZ276">
        <v>36</v>
      </c>
      <c r="GA276">
        <v>49</v>
      </c>
      <c r="GB276">
        <v>85</v>
      </c>
      <c r="GC276">
        <v>-38</v>
      </c>
      <c r="GD276">
        <v>112</v>
      </c>
      <c r="GE276">
        <v>410</v>
      </c>
      <c r="GF276">
        <v>3513</v>
      </c>
      <c r="GG276">
        <v>3.8</v>
      </c>
      <c r="GH276">
        <v>2.4</v>
      </c>
      <c r="GI276">
        <v>6.2</v>
      </c>
      <c r="GJ276" s="42">
        <v>3.3</v>
      </c>
    </row>
    <row r="277" spans="1:192" x14ac:dyDescent="0.45">
      <c r="A277" s="40">
        <v>31243</v>
      </c>
      <c r="B277" t="s">
        <v>2478</v>
      </c>
      <c r="C277" t="s">
        <v>213</v>
      </c>
      <c r="D277" t="s">
        <v>91</v>
      </c>
      <c r="E277" t="s">
        <v>91</v>
      </c>
      <c r="F277">
        <v>74</v>
      </c>
      <c r="G277">
        <v>218</v>
      </c>
      <c r="H277">
        <v>2004</v>
      </c>
      <c r="I277">
        <v>9</v>
      </c>
      <c r="J277">
        <v>279</v>
      </c>
      <c r="K277" t="s">
        <v>202</v>
      </c>
      <c r="L277">
        <v>2010</v>
      </c>
      <c r="M277">
        <v>32</v>
      </c>
      <c r="N277">
        <v>8</v>
      </c>
      <c r="O277">
        <v>8471490</v>
      </c>
      <c r="P277" t="s">
        <v>2479</v>
      </c>
      <c r="Q277" t="s">
        <v>2480</v>
      </c>
      <c r="R277" t="s">
        <v>2481</v>
      </c>
      <c r="S277" t="s">
        <v>739</v>
      </c>
      <c r="T277" t="s">
        <v>710</v>
      </c>
      <c r="U277" t="s">
        <v>2482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6">
        <v>0</v>
      </c>
      <c r="AD277" s="20">
        <v>-1.0591133004926108</v>
      </c>
      <c r="AE277" s="20">
        <v>0</v>
      </c>
      <c r="AF277">
        <v>-1</v>
      </c>
      <c r="AG277">
        <v>-0.8</v>
      </c>
      <c r="AH277">
        <v>0</v>
      </c>
      <c r="AI277">
        <v>66</v>
      </c>
      <c r="AJ277">
        <v>2313</v>
      </c>
      <c r="AK277" s="20">
        <v>38.549999999999997</v>
      </c>
      <c r="AL277">
        <v>38.549999999999997</v>
      </c>
      <c r="AM277">
        <v>39</v>
      </c>
      <c r="AN277" s="26">
        <v>7.7099999999999991</v>
      </c>
      <c r="AO277">
        <v>13.35</v>
      </c>
      <c r="AP277" s="41">
        <v>0</v>
      </c>
      <c r="AQ277">
        <v>8</v>
      </c>
      <c r="AR277">
        <v>8</v>
      </c>
      <c r="AS277">
        <v>8</v>
      </c>
      <c r="AT277">
        <v>6</v>
      </c>
      <c r="AU277">
        <v>6</v>
      </c>
      <c r="AV277">
        <v>6</v>
      </c>
      <c r="AW277">
        <v>2</v>
      </c>
      <c r="AX277">
        <v>1</v>
      </c>
      <c r="AY277">
        <v>1</v>
      </c>
      <c r="AZ277">
        <v>0</v>
      </c>
      <c r="BA277" s="42">
        <v>1</v>
      </c>
      <c r="BB277">
        <v>0.4</v>
      </c>
      <c r="BC277">
        <v>31.666699999999999</v>
      </c>
      <c r="BD277" s="20">
        <v>0</v>
      </c>
      <c r="BE277" s="20">
        <v>8</v>
      </c>
      <c r="BF277" s="20">
        <v>12.45136186770428</v>
      </c>
      <c r="BG277">
        <v>7</v>
      </c>
      <c r="BH277">
        <v>11</v>
      </c>
      <c r="BI277">
        <v>12</v>
      </c>
      <c r="BJ277" s="41">
        <v>0.36842105263157893</v>
      </c>
      <c r="BK277">
        <v>12</v>
      </c>
      <c r="BL277">
        <v>12</v>
      </c>
      <c r="BM277">
        <v>3</v>
      </c>
      <c r="BN277" s="42">
        <v>9</v>
      </c>
      <c r="BO277">
        <v>0</v>
      </c>
      <c r="BP277">
        <v>2</v>
      </c>
      <c r="BQ277">
        <v>3</v>
      </c>
      <c r="BR277">
        <v>1</v>
      </c>
      <c r="BS277" s="41">
        <v>3.3333333333333333E-2</v>
      </c>
      <c r="BT277">
        <v>3</v>
      </c>
      <c r="BU277">
        <v>3</v>
      </c>
      <c r="BV277" s="41">
        <v>0.5</v>
      </c>
      <c r="BW277">
        <v>1</v>
      </c>
      <c r="BX277">
        <v>0</v>
      </c>
      <c r="BY277">
        <v>2</v>
      </c>
      <c r="BZ277">
        <v>2</v>
      </c>
      <c r="CA277">
        <v>0</v>
      </c>
      <c r="CB277">
        <v>1</v>
      </c>
      <c r="CC277">
        <v>2</v>
      </c>
      <c r="CD277">
        <v>1</v>
      </c>
      <c r="CE277">
        <v>1</v>
      </c>
      <c r="CF277">
        <v>2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</v>
      </c>
      <c r="DE277">
        <v>1</v>
      </c>
      <c r="DF277">
        <v>0</v>
      </c>
      <c r="DG277">
        <v>3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s="42">
        <v>0</v>
      </c>
      <c r="DQ277" s="20">
        <v>-6.2E-2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27</v>
      </c>
      <c r="DX277">
        <v>36</v>
      </c>
      <c r="DY277">
        <v>18</v>
      </c>
      <c r="DZ277">
        <v>29</v>
      </c>
      <c r="EA277">
        <v>14</v>
      </c>
      <c r="EB277">
        <v>24</v>
      </c>
      <c r="EC277">
        <v>0.87</v>
      </c>
      <c r="ED277">
        <v>2.27</v>
      </c>
      <c r="EE277">
        <v>0</v>
      </c>
      <c r="EF277">
        <v>2</v>
      </c>
      <c r="EG277" s="41">
        <v>0</v>
      </c>
      <c r="EH277" s="43">
        <v>0.91666666666666663</v>
      </c>
      <c r="EI277" s="44">
        <v>0.91666666666666663</v>
      </c>
      <c r="EJ277">
        <v>27</v>
      </c>
      <c r="EK277">
        <v>36</v>
      </c>
      <c r="EL277">
        <v>18</v>
      </c>
      <c r="EM277">
        <v>29</v>
      </c>
      <c r="EN277">
        <v>14</v>
      </c>
      <c r="EO277">
        <v>24</v>
      </c>
      <c r="EP277">
        <v>0</v>
      </c>
      <c r="EQ277">
        <v>2</v>
      </c>
      <c r="ER277">
        <v>8</v>
      </c>
      <c r="ES277">
        <v>16</v>
      </c>
      <c r="ET277">
        <v>3</v>
      </c>
      <c r="EU277">
        <v>7</v>
      </c>
      <c r="EV277">
        <v>0</v>
      </c>
      <c r="EW277">
        <v>1</v>
      </c>
      <c r="EX277">
        <v>4</v>
      </c>
      <c r="EY277">
        <v>5</v>
      </c>
      <c r="EZ277">
        <v>-0.1</v>
      </c>
      <c r="FA277">
        <v>0</v>
      </c>
      <c r="FB277">
        <v>-0.1</v>
      </c>
      <c r="FC277" s="20">
        <v>0.15</v>
      </c>
      <c r="FD277" s="26">
        <v>0.03</v>
      </c>
      <c r="FE277">
        <v>4.3E-3</v>
      </c>
      <c r="FF277">
        <v>0</v>
      </c>
      <c r="FG277">
        <v>0</v>
      </c>
      <c r="FH277">
        <v>0</v>
      </c>
      <c r="FL277" s="42">
        <v>13</v>
      </c>
      <c r="FM277" s="20">
        <v>0</v>
      </c>
      <c r="FN277" s="41">
        <v>0</v>
      </c>
      <c r="FO277" s="20">
        <v>0</v>
      </c>
      <c r="FP277" s="20">
        <v>-1.24E-2</v>
      </c>
      <c r="FQ277" s="20">
        <v>98.054474708171213</v>
      </c>
      <c r="FV277" t="s">
        <v>711</v>
      </c>
      <c r="FW277" s="45">
        <v>675000</v>
      </c>
      <c r="FX277" s="45">
        <v>675000</v>
      </c>
      <c r="FY277">
        <v>208</v>
      </c>
      <c r="FZ277">
        <v>21</v>
      </c>
      <c r="GA277">
        <v>22</v>
      </c>
      <c r="GB277">
        <v>43</v>
      </c>
      <c r="GC277">
        <v>4</v>
      </c>
      <c r="GD277">
        <v>46</v>
      </c>
      <c r="GE277">
        <v>242</v>
      </c>
      <c r="GF277">
        <v>2123</v>
      </c>
      <c r="GG277">
        <v>1.2</v>
      </c>
      <c r="GH277">
        <v>2.6</v>
      </c>
      <c r="GI277">
        <v>3.7</v>
      </c>
      <c r="GJ277" s="42">
        <v>0</v>
      </c>
    </row>
    <row r="278" spans="1:192" x14ac:dyDescent="0.45">
      <c r="A278" s="40">
        <v>33634</v>
      </c>
      <c r="B278" t="s">
        <v>2245</v>
      </c>
      <c r="C278" t="s">
        <v>145</v>
      </c>
      <c r="D278" t="s">
        <v>91</v>
      </c>
      <c r="E278" t="s">
        <v>91</v>
      </c>
      <c r="F278">
        <v>73</v>
      </c>
      <c r="G278">
        <v>201</v>
      </c>
      <c r="H278">
        <v>2010</v>
      </c>
      <c r="I278">
        <v>1</v>
      </c>
      <c r="J278">
        <v>2</v>
      </c>
      <c r="K278" t="s">
        <v>202</v>
      </c>
      <c r="L278">
        <v>2010</v>
      </c>
      <c r="M278">
        <v>26</v>
      </c>
      <c r="N278">
        <v>8</v>
      </c>
      <c r="O278">
        <v>8475794</v>
      </c>
      <c r="P278" t="s">
        <v>2483</v>
      </c>
      <c r="Q278" t="s">
        <v>2484</v>
      </c>
      <c r="R278" t="s">
        <v>2485</v>
      </c>
      <c r="S278" t="s">
        <v>1540</v>
      </c>
      <c r="T278" t="s">
        <v>716</v>
      </c>
      <c r="U278" t="s">
        <v>351</v>
      </c>
      <c r="V278">
        <v>82</v>
      </c>
      <c r="W278">
        <v>40</v>
      </c>
      <c r="X278">
        <v>38</v>
      </c>
      <c r="Y278">
        <v>26</v>
      </c>
      <c r="Z278">
        <v>78</v>
      </c>
      <c r="AA278">
        <v>2</v>
      </c>
      <c r="AB278">
        <v>1</v>
      </c>
      <c r="AC278" s="26">
        <v>0.95121951219512191</v>
      </c>
      <c r="AD278" s="20">
        <v>9.0748031496062964</v>
      </c>
      <c r="AE278" s="20">
        <v>31.641999999999999</v>
      </c>
      <c r="AF278">
        <v>12</v>
      </c>
      <c r="AG278">
        <v>13.4</v>
      </c>
      <c r="AH278">
        <v>43</v>
      </c>
      <c r="AI278">
        <v>2370</v>
      </c>
      <c r="AJ278">
        <v>102870</v>
      </c>
      <c r="AK278" s="20">
        <v>1714.5</v>
      </c>
      <c r="AL278">
        <v>1714.47</v>
      </c>
      <c r="AM278">
        <v>1715</v>
      </c>
      <c r="AN278" s="26">
        <v>20.908536585365855</v>
      </c>
      <c r="AO278">
        <v>34.450000000000003</v>
      </c>
      <c r="AP278" s="41">
        <v>0.62903225806451613</v>
      </c>
      <c r="AQ278">
        <v>568</v>
      </c>
      <c r="AR278">
        <v>568</v>
      </c>
      <c r="AS278">
        <v>568</v>
      </c>
      <c r="AT278">
        <v>444</v>
      </c>
      <c r="AU278">
        <v>444</v>
      </c>
      <c r="AV278">
        <v>335</v>
      </c>
      <c r="AW278">
        <v>339</v>
      </c>
      <c r="AX278">
        <v>126</v>
      </c>
      <c r="AY278">
        <v>13</v>
      </c>
      <c r="AZ278">
        <v>49</v>
      </c>
      <c r="BA278" s="42">
        <v>62</v>
      </c>
      <c r="BB278">
        <v>36.35</v>
      </c>
      <c r="BC278">
        <v>30.614899999999999</v>
      </c>
      <c r="BD278" s="20">
        <v>406.7</v>
      </c>
      <c r="BE278" s="20">
        <v>974.7</v>
      </c>
      <c r="BF278" s="20">
        <v>34.110833085443318</v>
      </c>
      <c r="BG278">
        <v>796</v>
      </c>
      <c r="BH278">
        <v>547</v>
      </c>
      <c r="BI278">
        <v>763</v>
      </c>
      <c r="BJ278" s="41">
        <v>0.51058370750481075</v>
      </c>
      <c r="BK278">
        <v>74</v>
      </c>
      <c r="BL278">
        <v>74</v>
      </c>
      <c r="BM278">
        <v>34</v>
      </c>
      <c r="BN278" s="42">
        <v>40</v>
      </c>
      <c r="BO278">
        <v>109</v>
      </c>
      <c r="BP278">
        <v>36</v>
      </c>
      <c r="BQ278">
        <v>38</v>
      </c>
      <c r="BR278">
        <v>44</v>
      </c>
      <c r="BS278" s="41">
        <v>3.5455278001611606E-2</v>
      </c>
      <c r="BT278">
        <v>790</v>
      </c>
      <c r="BU278">
        <v>650</v>
      </c>
      <c r="BV278" s="41">
        <v>0.54861111111111116</v>
      </c>
      <c r="BW278">
        <v>301</v>
      </c>
      <c r="BX278">
        <v>259</v>
      </c>
      <c r="BY278">
        <v>259</v>
      </c>
      <c r="BZ278">
        <v>211</v>
      </c>
      <c r="CA278">
        <v>230</v>
      </c>
      <c r="CB278">
        <v>180</v>
      </c>
      <c r="CC278">
        <v>211</v>
      </c>
      <c r="CD278">
        <v>150</v>
      </c>
      <c r="CE278">
        <v>294</v>
      </c>
      <c r="CF278">
        <v>244</v>
      </c>
      <c r="CG278">
        <v>468</v>
      </c>
      <c r="CH278">
        <v>406</v>
      </c>
      <c r="CI278">
        <v>1</v>
      </c>
      <c r="CJ278">
        <v>1</v>
      </c>
      <c r="CK278">
        <v>8</v>
      </c>
      <c r="CL278">
        <v>6</v>
      </c>
      <c r="CM278">
        <v>4</v>
      </c>
      <c r="CN278">
        <v>0</v>
      </c>
      <c r="CO278">
        <v>0</v>
      </c>
      <c r="CP278">
        <v>3</v>
      </c>
      <c r="CQ278">
        <v>0</v>
      </c>
      <c r="CR278">
        <v>6</v>
      </c>
      <c r="CS278">
        <v>7</v>
      </c>
      <c r="CT278">
        <v>6</v>
      </c>
      <c r="CU278">
        <v>0</v>
      </c>
      <c r="CV278">
        <v>18</v>
      </c>
      <c r="CW278">
        <v>1</v>
      </c>
      <c r="CX278">
        <v>13</v>
      </c>
      <c r="CY278">
        <v>10</v>
      </c>
      <c r="CZ278">
        <v>85</v>
      </c>
      <c r="DA278">
        <v>19</v>
      </c>
      <c r="DB278">
        <v>7</v>
      </c>
      <c r="DC278">
        <v>73</v>
      </c>
      <c r="DD278">
        <v>54</v>
      </c>
      <c r="DE278">
        <v>17</v>
      </c>
      <c r="DF278">
        <v>3</v>
      </c>
      <c r="DG278">
        <v>162</v>
      </c>
      <c r="DH278">
        <v>20</v>
      </c>
      <c r="DI278">
        <v>24</v>
      </c>
      <c r="DJ278">
        <v>20</v>
      </c>
      <c r="DK278">
        <v>19</v>
      </c>
      <c r="DL278">
        <v>1</v>
      </c>
      <c r="DM278">
        <v>23</v>
      </c>
      <c r="DN278">
        <v>22</v>
      </c>
      <c r="DO278">
        <v>1</v>
      </c>
      <c r="DP278" s="42">
        <v>4</v>
      </c>
      <c r="DQ278" s="20">
        <v>-1.036</v>
      </c>
      <c r="DR278">
        <v>19</v>
      </c>
      <c r="DS278">
        <v>1</v>
      </c>
      <c r="DT278">
        <v>0</v>
      </c>
      <c r="DU278">
        <v>0</v>
      </c>
      <c r="DV278">
        <v>0</v>
      </c>
      <c r="DW278">
        <v>1951</v>
      </c>
      <c r="DX278">
        <v>1641</v>
      </c>
      <c r="DY278">
        <v>1449</v>
      </c>
      <c r="DZ278">
        <v>1197</v>
      </c>
      <c r="EA278">
        <v>1078</v>
      </c>
      <c r="EB278">
        <v>901</v>
      </c>
      <c r="EC278">
        <v>115.88</v>
      </c>
      <c r="ED278">
        <v>80.56</v>
      </c>
      <c r="EE278">
        <v>124</v>
      </c>
      <c r="EF278">
        <v>90</v>
      </c>
      <c r="EG278" s="41">
        <v>0.11502782931354361</v>
      </c>
      <c r="EH278" s="43">
        <v>0.90011098779134291</v>
      </c>
      <c r="EI278" s="44">
        <v>1.0151388171048865</v>
      </c>
      <c r="EJ278">
        <v>1963</v>
      </c>
      <c r="EK278">
        <v>1644</v>
      </c>
      <c r="EL278">
        <v>1456</v>
      </c>
      <c r="EM278">
        <v>1198</v>
      </c>
      <c r="EN278">
        <v>1083</v>
      </c>
      <c r="EO278">
        <v>902</v>
      </c>
      <c r="EP278">
        <v>124</v>
      </c>
      <c r="EQ278">
        <v>90</v>
      </c>
      <c r="ER278">
        <v>1074</v>
      </c>
      <c r="ES278">
        <v>846</v>
      </c>
      <c r="ET278">
        <v>430</v>
      </c>
      <c r="EU278">
        <v>285</v>
      </c>
      <c r="EV278">
        <v>59</v>
      </c>
      <c r="EW278">
        <v>29</v>
      </c>
      <c r="EX278">
        <v>108</v>
      </c>
      <c r="EY278">
        <v>107</v>
      </c>
      <c r="EZ278">
        <v>7.6</v>
      </c>
      <c r="FA278">
        <v>2.6</v>
      </c>
      <c r="FB278">
        <v>10.199999999999999</v>
      </c>
      <c r="FC278" s="20">
        <v>87.08</v>
      </c>
      <c r="FD278" s="26">
        <v>1.0619512195121952</v>
      </c>
      <c r="FE278">
        <v>15.033200000000001</v>
      </c>
      <c r="FF278">
        <v>1.57</v>
      </c>
      <c r="FG278">
        <v>0.01</v>
      </c>
      <c r="FH278">
        <v>1.58</v>
      </c>
      <c r="FI278">
        <v>7</v>
      </c>
      <c r="FJ278">
        <v>4</v>
      </c>
      <c r="FK278">
        <v>1</v>
      </c>
      <c r="FL278" s="42">
        <v>162</v>
      </c>
      <c r="FM278" s="20">
        <v>5.8947368421052628</v>
      </c>
      <c r="FN278" s="41">
        <v>0.20942408379999999</v>
      </c>
      <c r="FO278" s="20">
        <v>73.7</v>
      </c>
      <c r="FP278" s="20">
        <v>77.7928</v>
      </c>
      <c r="FQ278" s="20">
        <v>125.70648655269557</v>
      </c>
      <c r="FV278" t="s">
        <v>711</v>
      </c>
      <c r="FW278" s="45">
        <v>6000000</v>
      </c>
      <c r="FX278" s="45">
        <v>5750000</v>
      </c>
      <c r="FY278">
        <v>590</v>
      </c>
      <c r="FZ278">
        <v>229</v>
      </c>
      <c r="GA278">
        <v>276</v>
      </c>
      <c r="GB278">
        <v>505</v>
      </c>
      <c r="GC278">
        <v>67</v>
      </c>
      <c r="GD278">
        <v>183</v>
      </c>
      <c r="GE278">
        <v>2022</v>
      </c>
      <c r="GF278">
        <v>10656</v>
      </c>
      <c r="GG278">
        <v>52.2</v>
      </c>
      <c r="GH278">
        <v>13.2</v>
      </c>
      <c r="GI278">
        <v>65.400000000000006</v>
      </c>
      <c r="GJ278" s="42">
        <v>73.7</v>
      </c>
    </row>
    <row r="279" spans="1:192" x14ac:dyDescent="0.45">
      <c r="A279" s="40">
        <v>32055</v>
      </c>
      <c r="B279" t="s">
        <v>1798</v>
      </c>
      <c r="D279" t="s">
        <v>817</v>
      </c>
      <c r="E279" t="s">
        <v>817</v>
      </c>
      <c r="F279">
        <v>73</v>
      </c>
      <c r="G279">
        <v>188</v>
      </c>
      <c r="H279">
        <v>2006</v>
      </c>
      <c r="I279">
        <v>1</v>
      </c>
      <c r="J279">
        <v>14</v>
      </c>
      <c r="K279" t="s">
        <v>92</v>
      </c>
      <c r="L279">
        <v>2009</v>
      </c>
      <c r="M279">
        <v>30</v>
      </c>
      <c r="N279">
        <v>9</v>
      </c>
      <c r="O279">
        <v>8473546</v>
      </c>
      <c r="P279" t="s">
        <v>2490</v>
      </c>
      <c r="Q279" t="s">
        <v>2491</v>
      </c>
      <c r="R279" t="s">
        <v>2492</v>
      </c>
      <c r="S279" t="s">
        <v>301</v>
      </c>
      <c r="T279" t="s">
        <v>710</v>
      </c>
      <c r="U279" t="s">
        <v>2493</v>
      </c>
      <c r="V279">
        <v>80</v>
      </c>
      <c r="W279">
        <v>27</v>
      </c>
      <c r="X279">
        <v>9</v>
      </c>
      <c r="Y279">
        <v>5</v>
      </c>
      <c r="Z279">
        <v>36</v>
      </c>
      <c r="AA279">
        <v>0</v>
      </c>
      <c r="AB279">
        <v>0</v>
      </c>
      <c r="AC279" s="26">
        <v>0.45</v>
      </c>
      <c r="AD279" s="20">
        <v>-2.536997885835035E-2</v>
      </c>
      <c r="AE279" s="20">
        <v>16.242000000000001</v>
      </c>
      <c r="AF279">
        <v>11</v>
      </c>
      <c r="AG279">
        <v>-1.6</v>
      </c>
      <c r="AH279">
        <v>16</v>
      </c>
      <c r="AI279">
        <v>1738</v>
      </c>
      <c r="AJ279">
        <v>71129</v>
      </c>
      <c r="AK279" s="20">
        <v>1185.45</v>
      </c>
      <c r="AL279">
        <v>1185.45</v>
      </c>
      <c r="AM279">
        <v>1186</v>
      </c>
      <c r="AN279" s="26">
        <v>14.818541666666667</v>
      </c>
      <c r="AO279">
        <v>24.65</v>
      </c>
      <c r="AP279" s="41">
        <v>0.70588235294117652</v>
      </c>
      <c r="AQ279">
        <v>260</v>
      </c>
      <c r="AR279">
        <v>260</v>
      </c>
      <c r="AS279">
        <v>260</v>
      </c>
      <c r="AT279">
        <v>216</v>
      </c>
      <c r="AU279">
        <v>216</v>
      </c>
      <c r="AV279">
        <v>167</v>
      </c>
      <c r="AW279">
        <v>168</v>
      </c>
      <c r="AX279">
        <v>93</v>
      </c>
      <c r="AY279">
        <v>22</v>
      </c>
      <c r="AZ279">
        <v>12</v>
      </c>
      <c r="BA279" s="42">
        <v>34</v>
      </c>
      <c r="BB279">
        <v>22.86</v>
      </c>
      <c r="BC279">
        <v>28.437100000000001</v>
      </c>
      <c r="BD279" s="20">
        <v>94.8</v>
      </c>
      <c r="BE279" s="20">
        <v>354.8</v>
      </c>
      <c r="BF279" s="20">
        <v>17.957737568012146</v>
      </c>
      <c r="BG279">
        <v>321</v>
      </c>
      <c r="BH279">
        <v>390</v>
      </c>
      <c r="BI279">
        <v>491</v>
      </c>
      <c r="BJ279" s="41">
        <v>0.39532019704433496</v>
      </c>
      <c r="BK279">
        <v>68</v>
      </c>
      <c r="BL279">
        <v>68</v>
      </c>
      <c r="BM279">
        <v>29</v>
      </c>
      <c r="BN279" s="42">
        <v>39</v>
      </c>
      <c r="BO279">
        <v>49</v>
      </c>
      <c r="BP279">
        <v>33</v>
      </c>
      <c r="BQ279">
        <v>46</v>
      </c>
      <c r="BR279">
        <v>37</v>
      </c>
      <c r="BS279" s="41">
        <v>3.5137701804368468E-2</v>
      </c>
      <c r="BT279">
        <v>10</v>
      </c>
      <c r="BU279">
        <v>12</v>
      </c>
      <c r="BV279" s="41">
        <v>0.45454545454545453</v>
      </c>
      <c r="BW279">
        <v>6</v>
      </c>
      <c r="BX279">
        <v>7</v>
      </c>
      <c r="BY279">
        <v>2</v>
      </c>
      <c r="BZ279">
        <v>3</v>
      </c>
      <c r="CA279">
        <v>2</v>
      </c>
      <c r="CB279">
        <v>2</v>
      </c>
      <c r="CC279">
        <v>3</v>
      </c>
      <c r="CD279">
        <v>6</v>
      </c>
      <c r="CE279">
        <v>4</v>
      </c>
      <c r="CF279">
        <v>2</v>
      </c>
      <c r="CG279">
        <v>9</v>
      </c>
      <c r="CH279">
        <v>8</v>
      </c>
      <c r="CI279">
        <v>1</v>
      </c>
      <c r="CJ279">
        <v>0</v>
      </c>
      <c r="CK279">
        <v>2</v>
      </c>
      <c r="CL279">
        <v>3</v>
      </c>
      <c r="CM279">
        <v>7</v>
      </c>
      <c r="CN279">
        <v>0</v>
      </c>
      <c r="CO279">
        <v>0</v>
      </c>
      <c r="CP279">
        <v>4</v>
      </c>
      <c r="CQ279">
        <v>1</v>
      </c>
      <c r="CR279">
        <v>0</v>
      </c>
      <c r="CS279">
        <v>2</v>
      </c>
      <c r="CT279">
        <v>2</v>
      </c>
      <c r="CU279">
        <v>0</v>
      </c>
      <c r="CV279">
        <v>18</v>
      </c>
      <c r="CW279">
        <v>1</v>
      </c>
      <c r="CX279">
        <v>5</v>
      </c>
      <c r="CY279">
        <v>8</v>
      </c>
      <c r="CZ279">
        <v>35</v>
      </c>
      <c r="DA279">
        <v>16</v>
      </c>
      <c r="DB279">
        <v>1</v>
      </c>
      <c r="DC279">
        <v>8</v>
      </c>
      <c r="DD279">
        <v>30</v>
      </c>
      <c r="DE279">
        <v>13</v>
      </c>
      <c r="DF279">
        <v>0</v>
      </c>
      <c r="DG279">
        <v>99</v>
      </c>
      <c r="DH279">
        <v>8</v>
      </c>
      <c r="DI279">
        <v>12</v>
      </c>
      <c r="DJ279">
        <v>8</v>
      </c>
      <c r="DK279">
        <v>8</v>
      </c>
      <c r="DL279">
        <v>0</v>
      </c>
      <c r="DM279">
        <v>13</v>
      </c>
      <c r="DN279">
        <v>13</v>
      </c>
      <c r="DO279">
        <v>0</v>
      </c>
      <c r="DP279" s="42">
        <v>4</v>
      </c>
      <c r="DQ279" s="20">
        <v>3.081</v>
      </c>
      <c r="DR279">
        <v>8</v>
      </c>
      <c r="DS279">
        <v>0</v>
      </c>
      <c r="DT279">
        <v>0</v>
      </c>
      <c r="DU279">
        <v>0</v>
      </c>
      <c r="DV279">
        <v>0</v>
      </c>
      <c r="DW279">
        <v>949</v>
      </c>
      <c r="DX279">
        <v>1357</v>
      </c>
      <c r="DY279">
        <v>737</v>
      </c>
      <c r="DZ279">
        <v>1016</v>
      </c>
      <c r="EA279">
        <v>570</v>
      </c>
      <c r="EB279">
        <v>756</v>
      </c>
      <c r="EC279">
        <v>54.42</v>
      </c>
      <c r="ED279">
        <v>72.81</v>
      </c>
      <c r="EE279">
        <v>51</v>
      </c>
      <c r="EF279">
        <v>52</v>
      </c>
      <c r="EG279" s="41">
        <v>8.9473684210526316E-2</v>
      </c>
      <c r="EH279" s="43">
        <v>0.93121693121693117</v>
      </c>
      <c r="EI279" s="44">
        <v>1.0206906154274575</v>
      </c>
      <c r="EJ279">
        <v>952</v>
      </c>
      <c r="EK279">
        <v>1358</v>
      </c>
      <c r="EL279">
        <v>739</v>
      </c>
      <c r="EM279">
        <v>1018</v>
      </c>
      <c r="EN279">
        <v>570</v>
      </c>
      <c r="EO279">
        <v>759</v>
      </c>
      <c r="EP279">
        <v>51</v>
      </c>
      <c r="EQ279">
        <v>52</v>
      </c>
      <c r="ER279">
        <v>504</v>
      </c>
      <c r="ES279">
        <v>717</v>
      </c>
      <c r="ET279">
        <v>227</v>
      </c>
      <c r="EU279">
        <v>296</v>
      </c>
      <c r="EV279">
        <v>29</v>
      </c>
      <c r="EW279">
        <v>29</v>
      </c>
      <c r="EX279">
        <v>84</v>
      </c>
      <c r="EY279">
        <v>56</v>
      </c>
      <c r="EZ279">
        <v>3.2</v>
      </c>
      <c r="FA279">
        <v>1.9</v>
      </c>
      <c r="FB279">
        <v>5.0999999999999996</v>
      </c>
      <c r="FC279" s="20">
        <v>33.299999999999997</v>
      </c>
      <c r="FD279" s="26">
        <v>0.41624999999999995</v>
      </c>
      <c r="FE279">
        <v>4.4617000000000004</v>
      </c>
      <c r="FF279">
        <v>0.68</v>
      </c>
      <c r="FG279">
        <v>-0.30000000000000004</v>
      </c>
      <c r="FH279">
        <v>0.38</v>
      </c>
      <c r="FL279" s="42">
        <v>121</v>
      </c>
      <c r="FM279" s="20">
        <v>14.25</v>
      </c>
      <c r="FN279" s="41">
        <v>0.20356605580000001</v>
      </c>
      <c r="FO279" s="20">
        <v>34.4</v>
      </c>
      <c r="FP279" s="20">
        <v>36.616199999999999</v>
      </c>
      <c r="FQ279" s="20">
        <v>116.71517145387827</v>
      </c>
      <c r="FR279">
        <v>4</v>
      </c>
      <c r="FS279" t="s">
        <v>2494</v>
      </c>
      <c r="FT279">
        <v>195</v>
      </c>
      <c r="FV279" t="s">
        <v>711</v>
      </c>
      <c r="FW279" s="45">
        <v>1650000</v>
      </c>
      <c r="FX279" s="45">
        <v>1650000</v>
      </c>
      <c r="FY279">
        <v>553</v>
      </c>
      <c r="FZ279">
        <v>158</v>
      </c>
      <c r="GA279">
        <v>91</v>
      </c>
      <c r="GB279">
        <v>249</v>
      </c>
      <c r="GC279">
        <v>24</v>
      </c>
      <c r="GD279">
        <v>96</v>
      </c>
      <c r="GE279">
        <v>1218</v>
      </c>
      <c r="GF279">
        <v>8065</v>
      </c>
      <c r="GG279">
        <v>22.1</v>
      </c>
      <c r="GH279">
        <v>9.9</v>
      </c>
      <c r="GI279">
        <v>32.1</v>
      </c>
      <c r="GJ279" s="42">
        <v>34.4</v>
      </c>
    </row>
    <row r="280" spans="1:192" x14ac:dyDescent="0.45">
      <c r="A280" s="40">
        <v>28873</v>
      </c>
      <c r="B280" t="s">
        <v>1143</v>
      </c>
      <c r="C280" t="s">
        <v>295</v>
      </c>
      <c r="D280" t="s">
        <v>107</v>
      </c>
      <c r="E280" t="s">
        <v>107</v>
      </c>
      <c r="F280">
        <v>67</v>
      </c>
      <c r="G280">
        <v>178</v>
      </c>
      <c r="H280">
        <v>1998</v>
      </c>
      <c r="I280">
        <v>3</v>
      </c>
      <c r="J280">
        <v>82</v>
      </c>
      <c r="K280" t="s">
        <v>202</v>
      </c>
      <c r="L280">
        <v>2001</v>
      </c>
      <c r="M280">
        <v>39</v>
      </c>
      <c r="N280">
        <v>16</v>
      </c>
      <c r="O280">
        <v>8467407</v>
      </c>
      <c r="P280" t="s">
        <v>2495</v>
      </c>
      <c r="Q280" t="s">
        <v>2496</v>
      </c>
      <c r="R280" t="s">
        <v>2497</v>
      </c>
      <c r="S280" t="s">
        <v>219</v>
      </c>
      <c r="T280" t="s">
        <v>710</v>
      </c>
      <c r="U280" t="s">
        <v>263</v>
      </c>
      <c r="V280">
        <v>20</v>
      </c>
      <c r="W280">
        <v>2</v>
      </c>
      <c r="X280">
        <v>5</v>
      </c>
      <c r="Y280">
        <v>3</v>
      </c>
      <c r="Z280">
        <v>7</v>
      </c>
      <c r="AA280">
        <v>20</v>
      </c>
      <c r="AB280">
        <v>78</v>
      </c>
      <c r="AC280" s="26">
        <v>0.35</v>
      </c>
      <c r="AD280" s="20">
        <v>-4.6898608349900588</v>
      </c>
      <c r="AE280" s="20">
        <v>2.4700000000000002</v>
      </c>
      <c r="AF280">
        <v>-1</v>
      </c>
      <c r="AG280">
        <v>1.8</v>
      </c>
      <c r="AH280">
        <v>2</v>
      </c>
      <c r="AI280">
        <v>331</v>
      </c>
      <c r="AJ280">
        <v>15681</v>
      </c>
      <c r="AK280" s="20">
        <v>261.35000000000002</v>
      </c>
      <c r="AL280">
        <v>261.35000000000002</v>
      </c>
      <c r="AM280">
        <v>261</v>
      </c>
      <c r="AN280" s="26">
        <v>13.067500000000001</v>
      </c>
      <c r="AO280">
        <v>21.82</v>
      </c>
      <c r="AP280" s="41">
        <v>0.63636363636363635</v>
      </c>
      <c r="AQ280">
        <v>59</v>
      </c>
      <c r="AR280">
        <v>59</v>
      </c>
      <c r="AS280">
        <v>59</v>
      </c>
      <c r="AT280">
        <v>50</v>
      </c>
      <c r="AU280">
        <v>50</v>
      </c>
      <c r="AV280">
        <v>42</v>
      </c>
      <c r="AW280">
        <v>26</v>
      </c>
      <c r="AX280">
        <v>12</v>
      </c>
      <c r="AY280">
        <v>2</v>
      </c>
      <c r="AZ280">
        <v>6</v>
      </c>
      <c r="BA280" s="42">
        <v>8</v>
      </c>
      <c r="BB280">
        <v>3.88</v>
      </c>
      <c r="BC280">
        <v>36.785699999999999</v>
      </c>
      <c r="BD280" s="20">
        <v>114.1</v>
      </c>
      <c r="BE280" s="20">
        <v>173.1</v>
      </c>
      <c r="BF280" s="20">
        <v>39.73981251195714</v>
      </c>
      <c r="BG280">
        <v>93</v>
      </c>
      <c r="BH280">
        <v>93</v>
      </c>
      <c r="BI280">
        <v>65</v>
      </c>
      <c r="BJ280" s="41">
        <v>0.58860759493670889</v>
      </c>
      <c r="BK280">
        <v>17</v>
      </c>
      <c r="BL280">
        <v>17</v>
      </c>
      <c r="BM280">
        <v>22</v>
      </c>
      <c r="BN280" s="42">
        <v>-5</v>
      </c>
      <c r="BO280">
        <v>8</v>
      </c>
      <c r="BP280">
        <v>1</v>
      </c>
      <c r="BQ280">
        <v>5</v>
      </c>
      <c r="BR280">
        <v>6</v>
      </c>
      <c r="BS280" s="41">
        <v>3.8216560509554139E-2</v>
      </c>
      <c r="BT280">
        <v>6</v>
      </c>
      <c r="BU280">
        <v>7</v>
      </c>
      <c r="BV280" s="41">
        <v>0.46153846153846156</v>
      </c>
      <c r="BW280">
        <v>0</v>
      </c>
      <c r="BX280">
        <v>0</v>
      </c>
      <c r="BY280">
        <v>1</v>
      </c>
      <c r="BZ280">
        <v>2</v>
      </c>
      <c r="CA280">
        <v>5</v>
      </c>
      <c r="CB280">
        <v>5</v>
      </c>
      <c r="CC280">
        <v>3</v>
      </c>
      <c r="CD280">
        <v>0</v>
      </c>
      <c r="CE280">
        <v>1</v>
      </c>
      <c r="CF280">
        <v>2</v>
      </c>
      <c r="CG280">
        <v>4</v>
      </c>
      <c r="CH280">
        <v>6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2</v>
      </c>
      <c r="CZ280">
        <v>6</v>
      </c>
      <c r="DA280">
        <v>7</v>
      </c>
      <c r="DB280">
        <v>1</v>
      </c>
      <c r="DC280">
        <v>7</v>
      </c>
      <c r="DD280">
        <v>5</v>
      </c>
      <c r="DE280">
        <v>2</v>
      </c>
      <c r="DF280">
        <v>0</v>
      </c>
      <c r="DG280">
        <v>20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0</v>
      </c>
      <c r="DP280" s="42">
        <v>0</v>
      </c>
      <c r="DQ280" s="20">
        <v>-0.11600000000000001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286</v>
      </c>
      <c r="DX280">
        <v>204</v>
      </c>
      <c r="DY280">
        <v>211</v>
      </c>
      <c r="DZ280">
        <v>151</v>
      </c>
      <c r="EA280">
        <v>166</v>
      </c>
      <c r="EB280">
        <v>110</v>
      </c>
      <c r="EC280">
        <v>14</v>
      </c>
      <c r="ED280">
        <v>8.35</v>
      </c>
      <c r="EE280">
        <v>11</v>
      </c>
      <c r="EF280">
        <v>5</v>
      </c>
      <c r="EG280" s="41">
        <v>6.6265060240963861E-2</v>
      </c>
      <c r="EH280" s="43">
        <v>0.95454545454545459</v>
      </c>
      <c r="EI280" s="44">
        <v>1.0208105147864184</v>
      </c>
      <c r="EJ280">
        <v>286</v>
      </c>
      <c r="EK280">
        <v>204</v>
      </c>
      <c r="EL280">
        <v>210</v>
      </c>
      <c r="EM280">
        <v>151</v>
      </c>
      <c r="EN280">
        <v>165</v>
      </c>
      <c r="EO280">
        <v>110</v>
      </c>
      <c r="EP280">
        <v>11</v>
      </c>
      <c r="EQ280">
        <v>5</v>
      </c>
      <c r="ER280">
        <v>126</v>
      </c>
      <c r="ES280">
        <v>90</v>
      </c>
      <c r="ET280">
        <v>48</v>
      </c>
      <c r="EU280">
        <v>33</v>
      </c>
      <c r="EV280">
        <v>6</v>
      </c>
      <c r="EW280">
        <v>3</v>
      </c>
      <c r="EX280">
        <v>11</v>
      </c>
      <c r="EY280">
        <v>16</v>
      </c>
      <c r="EZ280">
        <v>0.2</v>
      </c>
      <c r="FA280">
        <v>0.30000000000000004</v>
      </c>
      <c r="FB280">
        <v>0.5</v>
      </c>
      <c r="FC280" s="20">
        <v>8.89</v>
      </c>
      <c r="FD280" s="26">
        <v>0.44450000000000001</v>
      </c>
      <c r="FE280">
        <v>0.5091</v>
      </c>
      <c r="FF280">
        <v>0</v>
      </c>
      <c r="FG280">
        <v>0.08</v>
      </c>
      <c r="FH280">
        <v>7.0000000000000007E-2</v>
      </c>
      <c r="FL280" s="42">
        <v>25</v>
      </c>
      <c r="FM280" s="20">
        <v>22</v>
      </c>
      <c r="FN280" s="41">
        <v>3.0943396200000001E-2</v>
      </c>
      <c r="FO280" s="20">
        <v>6.8</v>
      </c>
      <c r="FP280" s="20">
        <v>6.9767999999999999</v>
      </c>
      <c r="FQ280" s="20">
        <v>112.49282571264587</v>
      </c>
      <c r="FV280" t="s">
        <v>711</v>
      </c>
      <c r="FW280" s="45">
        <v>700000</v>
      </c>
      <c r="FX280" s="45">
        <v>700000</v>
      </c>
      <c r="FY280">
        <v>1026</v>
      </c>
      <c r="FZ280">
        <v>291</v>
      </c>
      <c r="GA280">
        <v>304</v>
      </c>
      <c r="GB280">
        <v>595</v>
      </c>
      <c r="GC280">
        <v>35</v>
      </c>
      <c r="GD280">
        <v>377</v>
      </c>
      <c r="GE280">
        <v>2770</v>
      </c>
      <c r="GF280">
        <v>18132</v>
      </c>
      <c r="GG280">
        <v>43.4</v>
      </c>
      <c r="GH280">
        <v>24.4</v>
      </c>
      <c r="GI280">
        <v>67.7</v>
      </c>
      <c r="GJ280" s="42">
        <v>6.8</v>
      </c>
    </row>
    <row r="281" spans="1:192" x14ac:dyDescent="0.45">
      <c r="A281" s="40">
        <v>32052</v>
      </c>
      <c r="B281" t="s">
        <v>822</v>
      </c>
      <c r="C281" t="s">
        <v>823</v>
      </c>
      <c r="D281" t="s">
        <v>107</v>
      </c>
      <c r="E281" t="s">
        <v>107</v>
      </c>
      <c r="F281">
        <v>72</v>
      </c>
      <c r="G281">
        <v>202</v>
      </c>
      <c r="H281">
        <v>2006</v>
      </c>
      <c r="I281">
        <v>1</v>
      </c>
      <c r="J281">
        <v>5</v>
      </c>
      <c r="K281" t="s">
        <v>202</v>
      </c>
      <c r="L281">
        <v>2006</v>
      </c>
      <c r="M281">
        <v>30</v>
      </c>
      <c r="N281">
        <v>12</v>
      </c>
      <c r="O281">
        <v>8473548</v>
      </c>
      <c r="P281" t="s">
        <v>2498</v>
      </c>
      <c r="Q281" t="s">
        <v>2499</v>
      </c>
      <c r="R281" t="s">
        <v>2500</v>
      </c>
      <c r="S281" t="s">
        <v>2501</v>
      </c>
      <c r="T281" t="s">
        <v>710</v>
      </c>
      <c r="U281" t="s">
        <v>230</v>
      </c>
      <c r="V281">
        <v>82</v>
      </c>
      <c r="W281">
        <v>34</v>
      </c>
      <c r="X281">
        <v>58</v>
      </c>
      <c r="Y281">
        <v>40</v>
      </c>
      <c r="Z281">
        <v>92</v>
      </c>
      <c r="AA281">
        <v>2</v>
      </c>
      <c r="AB281">
        <v>6</v>
      </c>
      <c r="AC281" s="26">
        <v>1.1219512195121952</v>
      </c>
      <c r="AD281" s="20">
        <v>28.036057692307693</v>
      </c>
      <c r="AE281" s="20">
        <v>34.058999999999997</v>
      </c>
      <c r="AF281">
        <v>-4</v>
      </c>
      <c r="AG281">
        <v>7</v>
      </c>
      <c r="AH281">
        <v>36</v>
      </c>
      <c r="AI281">
        <v>1823</v>
      </c>
      <c r="AJ281">
        <v>91935</v>
      </c>
      <c r="AK281" s="20">
        <v>1532.25</v>
      </c>
      <c r="AL281">
        <v>1532.25</v>
      </c>
      <c r="AM281">
        <v>1532</v>
      </c>
      <c r="AN281" s="26">
        <v>18.685975609756099</v>
      </c>
      <c r="AO281">
        <v>30.99</v>
      </c>
      <c r="AP281" s="41">
        <v>0.70769230769230773</v>
      </c>
      <c r="AQ281">
        <v>449</v>
      </c>
      <c r="AR281">
        <v>449</v>
      </c>
      <c r="AS281">
        <v>449</v>
      </c>
      <c r="AT281">
        <v>327</v>
      </c>
      <c r="AU281">
        <v>327</v>
      </c>
      <c r="AV281">
        <v>261</v>
      </c>
      <c r="AW281">
        <v>246</v>
      </c>
      <c r="AX281">
        <v>71</v>
      </c>
      <c r="AY281">
        <v>9</v>
      </c>
      <c r="AZ281">
        <v>31</v>
      </c>
      <c r="BA281" s="42">
        <v>40</v>
      </c>
      <c r="BB281">
        <v>21.68</v>
      </c>
      <c r="BC281">
        <v>28.7241</v>
      </c>
      <c r="BD281" s="20">
        <v>574.4</v>
      </c>
      <c r="BE281" s="20">
        <v>1023.4</v>
      </c>
      <c r="BF281" s="20">
        <v>40.074400391581008</v>
      </c>
      <c r="BG281">
        <v>826</v>
      </c>
      <c r="BH281">
        <v>463</v>
      </c>
      <c r="BI281">
        <v>300</v>
      </c>
      <c r="BJ281" s="41">
        <v>0.73357015985790408</v>
      </c>
      <c r="BK281">
        <v>10</v>
      </c>
      <c r="BL281">
        <v>10</v>
      </c>
      <c r="BM281">
        <v>40</v>
      </c>
      <c r="BN281" s="42">
        <v>-30</v>
      </c>
      <c r="BO281">
        <v>66</v>
      </c>
      <c r="BP281">
        <v>60</v>
      </c>
      <c r="BQ281">
        <v>26</v>
      </c>
      <c r="BR281">
        <v>17</v>
      </c>
      <c r="BS281" s="41">
        <v>1.6798418972332016E-2</v>
      </c>
      <c r="BT281">
        <v>6</v>
      </c>
      <c r="BU281">
        <v>13</v>
      </c>
      <c r="BV281" s="41">
        <v>0.31578947368421051</v>
      </c>
      <c r="BW281">
        <v>2</v>
      </c>
      <c r="BX281">
        <v>3</v>
      </c>
      <c r="BY281">
        <v>0</v>
      </c>
      <c r="BZ281">
        <v>0</v>
      </c>
      <c r="CA281">
        <v>4</v>
      </c>
      <c r="CB281">
        <v>10</v>
      </c>
      <c r="CC281">
        <v>1</v>
      </c>
      <c r="CD281">
        <v>2</v>
      </c>
      <c r="CE281">
        <v>2</v>
      </c>
      <c r="CF281">
        <v>4</v>
      </c>
      <c r="CG281">
        <v>5</v>
      </c>
      <c r="CH281">
        <v>9</v>
      </c>
      <c r="CI281">
        <v>0</v>
      </c>
      <c r="CJ281">
        <v>3</v>
      </c>
      <c r="CK281">
        <v>4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14</v>
      </c>
      <c r="CT281">
        <v>2</v>
      </c>
      <c r="CU281">
        <v>0</v>
      </c>
      <c r="CV281">
        <v>18</v>
      </c>
      <c r="CW281">
        <v>1</v>
      </c>
      <c r="CX281">
        <v>3</v>
      </c>
      <c r="CY281">
        <v>8</v>
      </c>
      <c r="CZ281">
        <v>54</v>
      </c>
      <c r="DA281">
        <v>15</v>
      </c>
      <c r="DB281">
        <v>2</v>
      </c>
      <c r="DC281">
        <v>10</v>
      </c>
      <c r="DD281">
        <v>63</v>
      </c>
      <c r="DE281">
        <v>7</v>
      </c>
      <c r="DF281">
        <v>0</v>
      </c>
      <c r="DG281">
        <v>164</v>
      </c>
      <c r="DH281">
        <v>14</v>
      </c>
      <c r="DI281">
        <v>9</v>
      </c>
      <c r="DJ281">
        <v>14</v>
      </c>
      <c r="DK281">
        <v>14</v>
      </c>
      <c r="DL281">
        <v>0</v>
      </c>
      <c r="DM281">
        <v>8</v>
      </c>
      <c r="DN281">
        <v>8</v>
      </c>
      <c r="DO281">
        <v>0</v>
      </c>
      <c r="DP281" s="42">
        <v>-5</v>
      </c>
      <c r="DQ281" s="20">
        <v>-5.077</v>
      </c>
      <c r="DR281">
        <v>13</v>
      </c>
      <c r="DS281">
        <v>0</v>
      </c>
      <c r="DT281">
        <v>0</v>
      </c>
      <c r="DU281">
        <v>1</v>
      </c>
      <c r="DV281">
        <v>0</v>
      </c>
      <c r="DW281">
        <v>1824</v>
      </c>
      <c r="DX281">
        <v>1290</v>
      </c>
      <c r="DY281">
        <v>1411</v>
      </c>
      <c r="DZ281">
        <v>995</v>
      </c>
      <c r="EA281">
        <v>1071</v>
      </c>
      <c r="EB281">
        <v>763</v>
      </c>
      <c r="EC281">
        <v>109.71</v>
      </c>
      <c r="ED281">
        <v>71.13</v>
      </c>
      <c r="EE281">
        <v>130</v>
      </c>
      <c r="EF281">
        <v>76</v>
      </c>
      <c r="EG281" s="41">
        <v>0.12138188608776844</v>
      </c>
      <c r="EH281" s="43">
        <v>0.90039318479685448</v>
      </c>
      <c r="EI281" s="44">
        <v>1.0217750708846229</v>
      </c>
      <c r="EJ281">
        <v>1824</v>
      </c>
      <c r="EK281">
        <v>1290</v>
      </c>
      <c r="EL281">
        <v>1411</v>
      </c>
      <c r="EM281">
        <v>995</v>
      </c>
      <c r="EN281">
        <v>1070</v>
      </c>
      <c r="EO281">
        <v>763</v>
      </c>
      <c r="EP281">
        <v>130</v>
      </c>
      <c r="EQ281">
        <v>76</v>
      </c>
      <c r="ER281">
        <v>1054</v>
      </c>
      <c r="ES281">
        <v>672</v>
      </c>
      <c r="ET281">
        <v>408</v>
      </c>
      <c r="EU281">
        <v>291</v>
      </c>
      <c r="EV281">
        <v>70</v>
      </c>
      <c r="EW281">
        <v>42</v>
      </c>
      <c r="EX281">
        <v>121</v>
      </c>
      <c r="EY281">
        <v>84</v>
      </c>
      <c r="EZ281">
        <v>8.6</v>
      </c>
      <c r="FA281">
        <v>1.4</v>
      </c>
      <c r="FB281">
        <v>10.1</v>
      </c>
      <c r="FC281" s="20">
        <v>82.91</v>
      </c>
      <c r="FD281" s="26">
        <v>1.0110975609756097</v>
      </c>
      <c r="FE281">
        <v>12.177899999999999</v>
      </c>
      <c r="FF281">
        <v>2.2000000000000002</v>
      </c>
      <c r="FG281">
        <v>-0.76</v>
      </c>
      <c r="FH281">
        <v>1.44</v>
      </c>
      <c r="FI281">
        <v>2</v>
      </c>
      <c r="FJ281">
        <v>0</v>
      </c>
      <c r="FK281">
        <v>0</v>
      </c>
      <c r="FL281" s="42">
        <v>63</v>
      </c>
      <c r="FM281" s="20">
        <v>2.7692307692307692</v>
      </c>
      <c r="FN281" s="41">
        <v>0.14406779659999999</v>
      </c>
      <c r="FO281" s="20">
        <v>88.4</v>
      </c>
      <c r="FP281" s="20">
        <v>90.9846</v>
      </c>
      <c r="FQ281" s="20">
        <v>121.93832599118942</v>
      </c>
      <c r="FU281" t="s">
        <v>731</v>
      </c>
      <c r="FV281" t="s">
        <v>711</v>
      </c>
      <c r="FW281" s="45">
        <v>9000000</v>
      </c>
      <c r="FX281" s="45">
        <v>8000000</v>
      </c>
      <c r="FY281">
        <v>914</v>
      </c>
      <c r="FZ281">
        <v>330</v>
      </c>
      <c r="GA281">
        <v>411</v>
      </c>
      <c r="GB281">
        <v>741</v>
      </c>
      <c r="GC281">
        <v>-67</v>
      </c>
      <c r="GD281">
        <v>270</v>
      </c>
      <c r="GE281">
        <v>3042</v>
      </c>
      <c r="GF281">
        <v>16713</v>
      </c>
      <c r="GG281">
        <v>70.599999999999994</v>
      </c>
      <c r="GH281">
        <v>13.9</v>
      </c>
      <c r="GI281">
        <v>84.6</v>
      </c>
      <c r="GJ281" s="42">
        <v>88.4</v>
      </c>
    </row>
    <row r="282" spans="1:192" x14ac:dyDescent="0.45">
      <c r="A282" s="40">
        <v>30480</v>
      </c>
      <c r="B282" t="s">
        <v>1063</v>
      </c>
      <c r="C282" t="s">
        <v>145</v>
      </c>
      <c r="D282" t="s">
        <v>91</v>
      </c>
      <c r="E282" t="s">
        <v>91</v>
      </c>
      <c r="F282">
        <v>75</v>
      </c>
      <c r="G282">
        <v>214</v>
      </c>
      <c r="H282">
        <v>2001</v>
      </c>
      <c r="I282">
        <v>1</v>
      </c>
      <c r="J282">
        <v>2</v>
      </c>
      <c r="K282" t="s">
        <v>202</v>
      </c>
      <c r="L282">
        <v>2002</v>
      </c>
      <c r="M282">
        <v>34</v>
      </c>
      <c r="N282">
        <v>15</v>
      </c>
      <c r="O282">
        <v>8469455</v>
      </c>
      <c r="P282" t="s">
        <v>2502</v>
      </c>
      <c r="Q282" t="s">
        <v>2503</v>
      </c>
      <c r="R282" t="s">
        <v>2504</v>
      </c>
      <c r="S282" t="s">
        <v>321</v>
      </c>
      <c r="T282" t="s">
        <v>716</v>
      </c>
      <c r="U282" t="s">
        <v>351</v>
      </c>
      <c r="V282">
        <v>78</v>
      </c>
      <c r="W282">
        <v>8</v>
      </c>
      <c r="X282">
        <v>18</v>
      </c>
      <c r="Y282">
        <v>13</v>
      </c>
      <c r="Z282">
        <v>26</v>
      </c>
      <c r="AA282">
        <v>10</v>
      </c>
      <c r="AB282">
        <v>53</v>
      </c>
      <c r="AC282" s="26">
        <v>0.33333333333333331</v>
      </c>
      <c r="AD282" s="20">
        <v>-47.804610318331498</v>
      </c>
      <c r="AE282" s="20">
        <v>9.5150000000000006</v>
      </c>
      <c r="AF282">
        <v>-12</v>
      </c>
      <c r="AG282">
        <v>5.8</v>
      </c>
      <c r="AH282">
        <v>12</v>
      </c>
      <c r="AI282">
        <v>1469</v>
      </c>
      <c r="AJ282">
        <v>60868</v>
      </c>
      <c r="AK282" s="20">
        <v>1014.4666666667</v>
      </c>
      <c r="AL282">
        <v>1014.47</v>
      </c>
      <c r="AM282">
        <v>1014</v>
      </c>
      <c r="AN282" s="26">
        <v>13.005982905982906</v>
      </c>
      <c r="AO282">
        <v>21.83</v>
      </c>
      <c r="AP282" s="41">
        <v>0.59090909090909094</v>
      </c>
      <c r="AQ282">
        <v>275</v>
      </c>
      <c r="AR282">
        <v>275</v>
      </c>
      <c r="AS282">
        <v>275</v>
      </c>
      <c r="AT282">
        <v>201</v>
      </c>
      <c r="AU282">
        <v>201</v>
      </c>
      <c r="AV282">
        <v>138</v>
      </c>
      <c r="AW282">
        <v>133</v>
      </c>
      <c r="AX282">
        <v>64</v>
      </c>
      <c r="AY282">
        <v>6</v>
      </c>
      <c r="AZ282">
        <v>14</v>
      </c>
      <c r="BA282" s="42">
        <v>20</v>
      </c>
      <c r="BB282">
        <v>13.35</v>
      </c>
      <c r="BC282">
        <v>31.8261</v>
      </c>
      <c r="BD282" s="20">
        <v>308.3</v>
      </c>
      <c r="BE282" s="20">
        <v>583.29999999999995</v>
      </c>
      <c r="BF282" s="20">
        <v>34.498802330280832</v>
      </c>
      <c r="BG282">
        <v>449</v>
      </c>
      <c r="BH282">
        <v>290</v>
      </c>
      <c r="BI282">
        <v>267</v>
      </c>
      <c r="BJ282" s="41">
        <v>0.62709497206703912</v>
      </c>
      <c r="BK282">
        <v>16</v>
      </c>
      <c r="BL282">
        <v>16</v>
      </c>
      <c r="BM282">
        <v>39</v>
      </c>
      <c r="BN282" s="42">
        <v>-23</v>
      </c>
      <c r="BO282">
        <v>63</v>
      </c>
      <c r="BP282">
        <v>36</v>
      </c>
      <c r="BQ282">
        <v>12</v>
      </c>
      <c r="BR282">
        <v>26</v>
      </c>
      <c r="BS282" s="41">
        <v>4.1867954911433171E-2</v>
      </c>
      <c r="BT282">
        <v>417</v>
      </c>
      <c r="BU282">
        <v>330</v>
      </c>
      <c r="BV282" s="41">
        <v>0.55823293172690758</v>
      </c>
      <c r="BW282">
        <v>113</v>
      </c>
      <c r="BX282">
        <v>91</v>
      </c>
      <c r="BY282">
        <v>132</v>
      </c>
      <c r="BZ282">
        <v>104</v>
      </c>
      <c r="CA282">
        <v>172</v>
      </c>
      <c r="CB282">
        <v>135</v>
      </c>
      <c r="CC282">
        <v>117</v>
      </c>
      <c r="CD282">
        <v>88</v>
      </c>
      <c r="CE282">
        <v>165</v>
      </c>
      <c r="CF282">
        <v>132</v>
      </c>
      <c r="CG282">
        <v>241</v>
      </c>
      <c r="CH282">
        <v>188</v>
      </c>
      <c r="CI282">
        <v>0</v>
      </c>
      <c r="CJ282">
        <v>0</v>
      </c>
      <c r="CK282">
        <v>1</v>
      </c>
      <c r="CL282">
        <v>3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2</v>
      </c>
      <c r="CS282">
        <v>0</v>
      </c>
      <c r="CT282">
        <v>1</v>
      </c>
      <c r="CU282">
        <v>0</v>
      </c>
      <c r="CV282">
        <v>4</v>
      </c>
      <c r="CW282">
        <v>2</v>
      </c>
      <c r="CX282">
        <v>1</v>
      </c>
      <c r="CY282">
        <v>5</v>
      </c>
      <c r="CZ282">
        <v>55</v>
      </c>
      <c r="DA282">
        <v>12</v>
      </c>
      <c r="DB282">
        <v>4</v>
      </c>
      <c r="DC282">
        <v>26</v>
      </c>
      <c r="DD282">
        <v>15</v>
      </c>
      <c r="DE282">
        <v>10</v>
      </c>
      <c r="DF282">
        <v>2</v>
      </c>
      <c r="DG282">
        <v>69</v>
      </c>
      <c r="DH282">
        <v>6</v>
      </c>
      <c r="DI282">
        <v>6</v>
      </c>
      <c r="DJ282">
        <v>5</v>
      </c>
      <c r="DK282">
        <v>5</v>
      </c>
      <c r="DL282">
        <v>0</v>
      </c>
      <c r="DM282">
        <v>4</v>
      </c>
      <c r="DN282">
        <v>4</v>
      </c>
      <c r="DO282">
        <v>0</v>
      </c>
      <c r="DP282" s="42">
        <v>0</v>
      </c>
      <c r="DQ282" s="20">
        <v>-1.3129999999999999</v>
      </c>
      <c r="DR282">
        <v>6</v>
      </c>
      <c r="DS282">
        <v>0</v>
      </c>
      <c r="DT282">
        <v>0</v>
      </c>
      <c r="DU282">
        <v>0</v>
      </c>
      <c r="DV282">
        <v>0</v>
      </c>
      <c r="DW282">
        <v>1193</v>
      </c>
      <c r="DX282">
        <v>812</v>
      </c>
      <c r="DY282">
        <v>852</v>
      </c>
      <c r="DZ282">
        <v>595</v>
      </c>
      <c r="EA282">
        <v>596</v>
      </c>
      <c r="EB282">
        <v>422</v>
      </c>
      <c r="EC282">
        <v>56.42</v>
      </c>
      <c r="ED282">
        <v>36.119999999999997</v>
      </c>
      <c r="EE282">
        <v>44</v>
      </c>
      <c r="EF282">
        <v>39</v>
      </c>
      <c r="EG282" s="41">
        <v>7.3825503355704702E-2</v>
      </c>
      <c r="EH282" s="43">
        <v>0.90758293838862558</v>
      </c>
      <c r="EI282" s="44">
        <v>0.98140844174433028</v>
      </c>
      <c r="EJ282">
        <v>1191</v>
      </c>
      <c r="EK282">
        <v>813</v>
      </c>
      <c r="EL282">
        <v>850</v>
      </c>
      <c r="EM282">
        <v>597</v>
      </c>
      <c r="EN282">
        <v>593</v>
      </c>
      <c r="EO282">
        <v>424</v>
      </c>
      <c r="EP282">
        <v>44</v>
      </c>
      <c r="EQ282">
        <v>39</v>
      </c>
      <c r="ER282">
        <v>580</v>
      </c>
      <c r="ES282">
        <v>365</v>
      </c>
      <c r="ET282">
        <v>237</v>
      </c>
      <c r="EU282">
        <v>126</v>
      </c>
      <c r="EV282">
        <v>22</v>
      </c>
      <c r="EW282">
        <v>17</v>
      </c>
      <c r="EX282">
        <v>56</v>
      </c>
      <c r="EY282">
        <v>64</v>
      </c>
      <c r="EZ282">
        <v>0.7</v>
      </c>
      <c r="FA282">
        <v>0.8</v>
      </c>
      <c r="FB282">
        <v>1.5</v>
      </c>
      <c r="FC282" s="20">
        <v>33.520000000000003</v>
      </c>
      <c r="FD282" s="26">
        <v>0.42974358974358978</v>
      </c>
      <c r="FE282">
        <v>1.7686000000000002</v>
      </c>
      <c r="FF282">
        <v>1.03</v>
      </c>
      <c r="FG282">
        <v>-0.03</v>
      </c>
      <c r="FH282">
        <v>1</v>
      </c>
      <c r="FI282">
        <v>4</v>
      </c>
      <c r="FJ282">
        <v>1</v>
      </c>
      <c r="FK282">
        <v>1</v>
      </c>
      <c r="FL282" s="42">
        <v>54</v>
      </c>
      <c r="FM282" s="20">
        <v>4.666666666666667</v>
      </c>
      <c r="FN282" s="41">
        <v>3.7714154300000004E-2</v>
      </c>
      <c r="FO282" s="20">
        <v>24.8</v>
      </c>
      <c r="FP282" s="20">
        <v>25.737400000000001</v>
      </c>
      <c r="FQ282" s="20">
        <v>118.58408824312203</v>
      </c>
      <c r="FR282">
        <v>4</v>
      </c>
      <c r="FS282" t="s">
        <v>856</v>
      </c>
      <c r="FT282">
        <v>195</v>
      </c>
      <c r="FU282" t="s">
        <v>1618</v>
      </c>
      <c r="FV282" t="s">
        <v>711</v>
      </c>
      <c r="FW282" s="45">
        <v>7500000</v>
      </c>
      <c r="FX282" s="45">
        <v>7500000</v>
      </c>
      <c r="FY282">
        <v>989</v>
      </c>
      <c r="FZ282">
        <v>324</v>
      </c>
      <c r="GA282">
        <v>564</v>
      </c>
      <c r="GB282">
        <v>888</v>
      </c>
      <c r="GC282">
        <v>21</v>
      </c>
      <c r="GD282">
        <v>525</v>
      </c>
      <c r="GE282">
        <v>2494</v>
      </c>
      <c r="GF282">
        <v>17547</v>
      </c>
      <c r="GG282">
        <v>82.6</v>
      </c>
      <c r="GH282">
        <v>18</v>
      </c>
      <c r="GI282">
        <v>100.6</v>
      </c>
      <c r="GJ282" s="42">
        <v>24.8</v>
      </c>
    </row>
    <row r="283" spans="1:192" x14ac:dyDescent="0.45">
      <c r="A283" s="40">
        <v>31486</v>
      </c>
      <c r="B283" t="s">
        <v>2505</v>
      </c>
      <c r="D283" t="s">
        <v>99</v>
      </c>
      <c r="E283" t="s">
        <v>99</v>
      </c>
      <c r="F283">
        <v>73</v>
      </c>
      <c r="G283">
        <v>198</v>
      </c>
      <c r="H283">
        <v>2004</v>
      </c>
      <c r="I283">
        <v>9</v>
      </c>
      <c r="J283">
        <v>287</v>
      </c>
      <c r="K283" t="s">
        <v>202</v>
      </c>
      <c r="L283">
        <v>2007</v>
      </c>
      <c r="M283">
        <v>31</v>
      </c>
      <c r="N283">
        <v>11</v>
      </c>
      <c r="O283">
        <v>8471498</v>
      </c>
      <c r="P283" t="s">
        <v>2506</v>
      </c>
      <c r="Q283" t="s">
        <v>2507</v>
      </c>
      <c r="R283" t="s">
        <v>2508</v>
      </c>
      <c r="S283" t="s">
        <v>2509</v>
      </c>
      <c r="T283" t="s">
        <v>710</v>
      </c>
      <c r="U283" t="s">
        <v>319</v>
      </c>
      <c r="V283">
        <v>46</v>
      </c>
      <c r="W283">
        <v>2</v>
      </c>
      <c r="X283">
        <v>12</v>
      </c>
      <c r="Y283">
        <v>8</v>
      </c>
      <c r="Z283">
        <v>14</v>
      </c>
      <c r="AA283">
        <v>17</v>
      </c>
      <c r="AB283">
        <v>53</v>
      </c>
      <c r="AC283" s="26">
        <v>0.30434782608695654</v>
      </c>
      <c r="AD283" s="20">
        <v>-5.1931034482758633</v>
      </c>
      <c r="AE283" s="20">
        <v>4.407</v>
      </c>
      <c r="AF283">
        <v>2</v>
      </c>
      <c r="AG283">
        <v>-4.4000000000000004</v>
      </c>
      <c r="AH283">
        <v>15</v>
      </c>
      <c r="AI283">
        <v>811</v>
      </c>
      <c r="AJ283">
        <v>33233</v>
      </c>
      <c r="AK283" s="20">
        <v>553.88333333333003</v>
      </c>
      <c r="AL283">
        <v>553.88</v>
      </c>
      <c r="AM283">
        <v>554</v>
      </c>
      <c r="AN283" s="26">
        <v>12.040942028985507</v>
      </c>
      <c r="AO283">
        <v>20.399999999999999</v>
      </c>
      <c r="AP283" s="41">
        <v>0.51851851851851849</v>
      </c>
      <c r="AQ283">
        <v>99</v>
      </c>
      <c r="AR283">
        <v>99</v>
      </c>
      <c r="AS283">
        <v>99</v>
      </c>
      <c r="AT283">
        <v>82</v>
      </c>
      <c r="AU283">
        <v>82</v>
      </c>
      <c r="AV283">
        <v>54</v>
      </c>
      <c r="AW283">
        <v>48</v>
      </c>
      <c r="AX283">
        <v>16</v>
      </c>
      <c r="AY283">
        <v>3</v>
      </c>
      <c r="AZ283">
        <v>6</v>
      </c>
      <c r="BA283" s="42">
        <v>9</v>
      </c>
      <c r="BB283">
        <v>4.72</v>
      </c>
      <c r="BC283">
        <v>36.3889</v>
      </c>
      <c r="BD283" s="20">
        <v>149</v>
      </c>
      <c r="BE283" s="20">
        <v>248</v>
      </c>
      <c r="BF283" s="20">
        <v>26.865024915144073</v>
      </c>
      <c r="BG283">
        <v>143</v>
      </c>
      <c r="BH283">
        <v>188</v>
      </c>
      <c r="BI283">
        <v>165</v>
      </c>
      <c r="BJ283" s="41">
        <v>0.4642857142857143</v>
      </c>
      <c r="BK283">
        <v>38</v>
      </c>
      <c r="BL283">
        <v>38</v>
      </c>
      <c r="BM283">
        <v>41</v>
      </c>
      <c r="BN283" s="42">
        <v>-3</v>
      </c>
      <c r="BO283">
        <v>28</v>
      </c>
      <c r="BP283">
        <v>27</v>
      </c>
      <c r="BQ283">
        <v>25</v>
      </c>
      <c r="BR283">
        <v>19</v>
      </c>
      <c r="BS283" s="41">
        <v>4.5783132530120479E-2</v>
      </c>
      <c r="BT283">
        <v>8</v>
      </c>
      <c r="BU283">
        <v>4</v>
      </c>
      <c r="BV283" s="41">
        <v>0.66666666666666663</v>
      </c>
      <c r="BW283">
        <v>3</v>
      </c>
      <c r="BX283">
        <v>0</v>
      </c>
      <c r="BY283">
        <v>2</v>
      </c>
      <c r="BZ283">
        <v>3</v>
      </c>
      <c r="CA283">
        <v>3</v>
      </c>
      <c r="CB283">
        <v>1</v>
      </c>
      <c r="CC283">
        <v>2</v>
      </c>
      <c r="CD283">
        <v>2</v>
      </c>
      <c r="CE283">
        <v>3</v>
      </c>
      <c r="CF283">
        <v>1</v>
      </c>
      <c r="CG283">
        <v>7</v>
      </c>
      <c r="CH283">
        <v>2</v>
      </c>
      <c r="CI283">
        <v>0</v>
      </c>
      <c r="CJ283">
        <v>0</v>
      </c>
      <c r="CK283">
        <v>0</v>
      </c>
      <c r="CL283">
        <v>2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2</v>
      </c>
      <c r="CY283">
        <v>2</v>
      </c>
      <c r="CZ283">
        <v>24</v>
      </c>
      <c r="DA283">
        <v>7</v>
      </c>
      <c r="DB283">
        <v>3</v>
      </c>
      <c r="DC283">
        <v>11</v>
      </c>
      <c r="DD283">
        <v>5</v>
      </c>
      <c r="DE283">
        <v>0</v>
      </c>
      <c r="DF283">
        <v>0</v>
      </c>
      <c r="DG283">
        <v>28</v>
      </c>
      <c r="DH283">
        <v>6</v>
      </c>
      <c r="DI283">
        <v>6</v>
      </c>
      <c r="DJ283">
        <v>6</v>
      </c>
      <c r="DK283">
        <v>5</v>
      </c>
      <c r="DL283">
        <v>1</v>
      </c>
      <c r="DM283">
        <v>7</v>
      </c>
      <c r="DN283">
        <v>6</v>
      </c>
      <c r="DO283">
        <v>1</v>
      </c>
      <c r="DP283" s="42">
        <v>0</v>
      </c>
      <c r="DQ283" s="20">
        <v>0.27700000000000002</v>
      </c>
      <c r="DR283">
        <v>5</v>
      </c>
      <c r="DS283">
        <v>1</v>
      </c>
      <c r="DT283">
        <v>0</v>
      </c>
      <c r="DU283">
        <v>0</v>
      </c>
      <c r="DV283">
        <v>0</v>
      </c>
      <c r="DW283">
        <v>531</v>
      </c>
      <c r="DX283">
        <v>552</v>
      </c>
      <c r="DY283">
        <v>394</v>
      </c>
      <c r="DZ283">
        <v>396</v>
      </c>
      <c r="EA283">
        <v>258</v>
      </c>
      <c r="EB283">
        <v>302</v>
      </c>
      <c r="EC283">
        <v>23.97</v>
      </c>
      <c r="ED283">
        <v>25.14</v>
      </c>
      <c r="EE283">
        <v>27</v>
      </c>
      <c r="EF283">
        <v>28</v>
      </c>
      <c r="EG283" s="41">
        <v>0.10465116279069768</v>
      </c>
      <c r="EH283" s="43">
        <v>0.9072847682119205</v>
      </c>
      <c r="EI283" s="44">
        <v>1.0119359310026181</v>
      </c>
      <c r="EJ283">
        <v>532</v>
      </c>
      <c r="EK283">
        <v>553</v>
      </c>
      <c r="EL283">
        <v>394</v>
      </c>
      <c r="EM283">
        <v>397</v>
      </c>
      <c r="EN283">
        <v>257</v>
      </c>
      <c r="EO283">
        <v>304</v>
      </c>
      <c r="EP283">
        <v>26</v>
      </c>
      <c r="EQ283">
        <v>28</v>
      </c>
      <c r="ER283">
        <v>232</v>
      </c>
      <c r="ES283">
        <v>280</v>
      </c>
      <c r="ET283">
        <v>93</v>
      </c>
      <c r="EU283">
        <v>119</v>
      </c>
      <c r="EV283">
        <v>13</v>
      </c>
      <c r="EW283">
        <v>20</v>
      </c>
      <c r="EX283">
        <v>23</v>
      </c>
      <c r="EY283">
        <v>23</v>
      </c>
      <c r="EZ283">
        <v>0.1</v>
      </c>
      <c r="FA283">
        <v>0.8</v>
      </c>
      <c r="FB283">
        <v>0.8</v>
      </c>
      <c r="FC283" s="20">
        <v>16.14</v>
      </c>
      <c r="FD283" s="26">
        <v>0.35086956521739132</v>
      </c>
      <c r="FE283">
        <v>0.29399999999999998</v>
      </c>
      <c r="FF283">
        <v>0.04</v>
      </c>
      <c r="FG283">
        <v>0.04</v>
      </c>
      <c r="FH283">
        <v>0.08</v>
      </c>
      <c r="FL283" s="42">
        <v>73</v>
      </c>
      <c r="FM283" s="20">
        <v>12.6</v>
      </c>
      <c r="FN283" s="41">
        <v>1.45519077E-2</v>
      </c>
      <c r="FO283" s="20">
        <v>12.5</v>
      </c>
      <c r="FP283" s="20">
        <v>14.055400000000001</v>
      </c>
      <c r="FQ283" s="20">
        <v>117.31783057702029</v>
      </c>
      <c r="FU283" t="s">
        <v>731</v>
      </c>
      <c r="FV283" t="s">
        <v>711</v>
      </c>
      <c r="FW283" s="45">
        <v>3000000</v>
      </c>
      <c r="FX283" s="45">
        <v>2500000</v>
      </c>
      <c r="FY283">
        <v>626</v>
      </c>
      <c r="FZ283">
        <v>109</v>
      </c>
      <c r="GA283">
        <v>147</v>
      </c>
      <c r="GB283">
        <v>256</v>
      </c>
      <c r="GC283">
        <v>48</v>
      </c>
      <c r="GD283">
        <v>282</v>
      </c>
      <c r="GE283">
        <v>984</v>
      </c>
      <c r="GF283">
        <v>9168</v>
      </c>
      <c r="GG283">
        <v>14.5</v>
      </c>
      <c r="GH283">
        <v>12.4</v>
      </c>
      <c r="GI283">
        <v>26.9</v>
      </c>
      <c r="GJ283" s="42">
        <v>12.5</v>
      </c>
    </row>
    <row r="284" spans="1:192" x14ac:dyDescent="0.45">
      <c r="A284" s="40">
        <v>30387</v>
      </c>
      <c r="B284" t="s">
        <v>423</v>
      </c>
      <c r="D284" t="s">
        <v>120</v>
      </c>
      <c r="E284" t="s">
        <v>120</v>
      </c>
      <c r="F284">
        <v>75</v>
      </c>
      <c r="G284">
        <v>215</v>
      </c>
      <c r="H284">
        <v>2001</v>
      </c>
      <c r="I284">
        <v>1</v>
      </c>
      <c r="J284">
        <v>6</v>
      </c>
      <c r="K284" t="s">
        <v>92</v>
      </c>
      <c r="L284">
        <v>2005</v>
      </c>
      <c r="M284">
        <v>34</v>
      </c>
      <c r="N284">
        <v>13</v>
      </c>
      <c r="O284">
        <v>8469459</v>
      </c>
      <c r="P284" t="s">
        <v>2510</v>
      </c>
      <c r="Q284" t="s">
        <v>2511</v>
      </c>
      <c r="R284" t="s">
        <v>2512</v>
      </c>
      <c r="S284" t="s">
        <v>2513</v>
      </c>
      <c r="T284" t="s">
        <v>716</v>
      </c>
      <c r="U284" t="s">
        <v>30</v>
      </c>
      <c r="V284">
        <v>82</v>
      </c>
      <c r="W284">
        <v>14</v>
      </c>
      <c r="X284">
        <v>31</v>
      </c>
      <c r="Y284">
        <v>16</v>
      </c>
      <c r="Z284">
        <v>45</v>
      </c>
      <c r="AA284">
        <v>6</v>
      </c>
      <c r="AB284">
        <v>31</v>
      </c>
      <c r="AC284" s="26">
        <v>0.54878048780487809</v>
      </c>
      <c r="AD284" s="20">
        <v>-14.724792408066428</v>
      </c>
      <c r="AE284" s="20">
        <v>16.096</v>
      </c>
      <c r="AF284">
        <v>9</v>
      </c>
      <c r="AG284">
        <v>12.3</v>
      </c>
      <c r="AH284">
        <v>46</v>
      </c>
      <c r="AI284">
        <v>1893</v>
      </c>
      <c r="AJ284">
        <v>90957</v>
      </c>
      <c r="AK284" s="20">
        <v>1515.95</v>
      </c>
      <c r="AL284">
        <v>1515.87</v>
      </c>
      <c r="AM284">
        <v>1516</v>
      </c>
      <c r="AN284" s="26">
        <v>18.487195121951221</v>
      </c>
      <c r="AO284">
        <v>30.39</v>
      </c>
      <c r="AP284" s="41">
        <v>0.569620253164557</v>
      </c>
      <c r="AQ284">
        <v>284</v>
      </c>
      <c r="AR284">
        <v>284</v>
      </c>
      <c r="AS284">
        <v>284</v>
      </c>
      <c r="AT284">
        <v>234</v>
      </c>
      <c r="AU284">
        <v>234</v>
      </c>
      <c r="AV284">
        <v>170</v>
      </c>
      <c r="AW284">
        <v>173</v>
      </c>
      <c r="AX284">
        <v>80</v>
      </c>
      <c r="AY284">
        <v>7</v>
      </c>
      <c r="AZ284">
        <v>23</v>
      </c>
      <c r="BA284" s="42">
        <v>30</v>
      </c>
      <c r="BB284">
        <v>17.34</v>
      </c>
      <c r="BC284">
        <v>29.070599999999999</v>
      </c>
      <c r="BD284" s="20">
        <v>287.89999999999998</v>
      </c>
      <c r="BE284" s="20">
        <v>571.9</v>
      </c>
      <c r="BF284" s="20">
        <v>22.636505768964359</v>
      </c>
      <c r="BG284">
        <v>520</v>
      </c>
      <c r="BH284">
        <v>510</v>
      </c>
      <c r="BI284">
        <v>699</v>
      </c>
      <c r="BJ284" s="41">
        <v>0.42657916324856437</v>
      </c>
      <c r="BK284">
        <v>51</v>
      </c>
      <c r="BL284">
        <v>51</v>
      </c>
      <c r="BM284">
        <v>42</v>
      </c>
      <c r="BN284" s="42">
        <v>9</v>
      </c>
      <c r="BO284">
        <v>64</v>
      </c>
      <c r="BP284">
        <v>23</v>
      </c>
      <c r="BQ284">
        <v>44</v>
      </c>
      <c r="BR284">
        <v>53</v>
      </c>
      <c r="BS284" s="41">
        <v>4.9858889934148637E-2</v>
      </c>
      <c r="BT284">
        <v>809</v>
      </c>
      <c r="BU284">
        <v>766</v>
      </c>
      <c r="BV284" s="41">
        <v>0.51365079365079369</v>
      </c>
      <c r="BW284">
        <v>302</v>
      </c>
      <c r="BX284">
        <v>334</v>
      </c>
      <c r="BY284">
        <v>234</v>
      </c>
      <c r="BZ284">
        <v>249</v>
      </c>
      <c r="CA284">
        <v>273</v>
      </c>
      <c r="CB284">
        <v>183</v>
      </c>
      <c r="CC284">
        <v>190</v>
      </c>
      <c r="CD284">
        <v>200</v>
      </c>
      <c r="CE284">
        <v>327</v>
      </c>
      <c r="CF284">
        <v>287</v>
      </c>
      <c r="CG284">
        <v>474</v>
      </c>
      <c r="CH284">
        <v>462</v>
      </c>
      <c r="CI284">
        <v>0</v>
      </c>
      <c r="CJ284">
        <v>0</v>
      </c>
      <c r="CK284">
        <v>0</v>
      </c>
      <c r="CL284">
        <v>2</v>
      </c>
      <c r="CM284">
        <v>1</v>
      </c>
      <c r="CN284">
        <v>0</v>
      </c>
      <c r="CO284">
        <v>0</v>
      </c>
      <c r="CP284">
        <v>2</v>
      </c>
      <c r="CQ284">
        <v>1</v>
      </c>
      <c r="CR284">
        <v>0</v>
      </c>
      <c r="CS284">
        <v>2</v>
      </c>
      <c r="CT284">
        <v>4</v>
      </c>
      <c r="CU284">
        <v>0</v>
      </c>
      <c r="CV284">
        <v>5</v>
      </c>
      <c r="CW284">
        <v>0</v>
      </c>
      <c r="CX284">
        <v>5</v>
      </c>
      <c r="CY284">
        <v>8</v>
      </c>
      <c r="CZ284">
        <v>51</v>
      </c>
      <c r="DA284">
        <v>24</v>
      </c>
      <c r="DB284">
        <v>6</v>
      </c>
      <c r="DC284">
        <v>15</v>
      </c>
      <c r="DD284">
        <v>26</v>
      </c>
      <c r="DE284">
        <v>8</v>
      </c>
      <c r="DF284">
        <v>1</v>
      </c>
      <c r="DG284">
        <v>90</v>
      </c>
      <c r="DH284">
        <v>23</v>
      </c>
      <c r="DI284">
        <v>4</v>
      </c>
      <c r="DJ284">
        <v>23</v>
      </c>
      <c r="DK284">
        <v>23</v>
      </c>
      <c r="DL284">
        <v>0</v>
      </c>
      <c r="DM284">
        <v>6</v>
      </c>
      <c r="DN284">
        <v>6</v>
      </c>
      <c r="DO284">
        <v>0</v>
      </c>
      <c r="DP284" s="42">
        <v>-19</v>
      </c>
      <c r="DQ284" s="20">
        <v>-13.292</v>
      </c>
      <c r="DR284">
        <v>23</v>
      </c>
      <c r="DS284">
        <v>0</v>
      </c>
      <c r="DT284">
        <v>0</v>
      </c>
      <c r="DU284">
        <v>0</v>
      </c>
      <c r="DV284">
        <v>0</v>
      </c>
      <c r="DW284">
        <v>1398</v>
      </c>
      <c r="DX284">
        <v>1362</v>
      </c>
      <c r="DY284">
        <v>1100</v>
      </c>
      <c r="DZ284">
        <v>1010</v>
      </c>
      <c r="EA284">
        <v>776</v>
      </c>
      <c r="EB284">
        <v>725</v>
      </c>
      <c r="EC284">
        <v>82.92</v>
      </c>
      <c r="ED284">
        <v>60.36</v>
      </c>
      <c r="EE284">
        <v>79</v>
      </c>
      <c r="EF284">
        <v>69</v>
      </c>
      <c r="EG284" s="41">
        <v>0.10180412371134021</v>
      </c>
      <c r="EH284" s="43">
        <v>0.90482758620689652</v>
      </c>
      <c r="EI284" s="44">
        <v>1.0066317099182367</v>
      </c>
      <c r="EJ284">
        <v>1395</v>
      </c>
      <c r="EK284">
        <v>1362</v>
      </c>
      <c r="EL284">
        <v>1098</v>
      </c>
      <c r="EM284">
        <v>1010</v>
      </c>
      <c r="EN284">
        <v>774</v>
      </c>
      <c r="EO284">
        <v>726</v>
      </c>
      <c r="EP284">
        <v>79</v>
      </c>
      <c r="EQ284">
        <v>70</v>
      </c>
      <c r="ER284">
        <v>728</v>
      </c>
      <c r="ES284">
        <v>559</v>
      </c>
      <c r="ET284">
        <v>324</v>
      </c>
      <c r="EU284">
        <v>200</v>
      </c>
      <c r="EV284">
        <v>40</v>
      </c>
      <c r="EW284">
        <v>36</v>
      </c>
      <c r="EX284">
        <v>83</v>
      </c>
      <c r="EY284">
        <v>86</v>
      </c>
      <c r="EZ284">
        <v>1.8</v>
      </c>
      <c r="FA284">
        <v>1.9</v>
      </c>
      <c r="FB284">
        <v>3.7</v>
      </c>
      <c r="FC284" s="20">
        <v>42.18</v>
      </c>
      <c r="FD284" s="26">
        <v>0.51439024390243904</v>
      </c>
      <c r="FE284">
        <v>3.9417</v>
      </c>
      <c r="FF284">
        <v>-0.08</v>
      </c>
      <c r="FG284">
        <v>2.31</v>
      </c>
      <c r="FH284">
        <v>2.2400000000000002</v>
      </c>
      <c r="FI284">
        <v>6</v>
      </c>
      <c r="FJ284">
        <v>0</v>
      </c>
      <c r="FK284">
        <v>0</v>
      </c>
      <c r="FL284" s="42">
        <v>150</v>
      </c>
      <c r="FM284" s="20">
        <v>4.1304347826086953</v>
      </c>
      <c r="FN284" s="41">
        <v>5.9322033900000001E-2</v>
      </c>
      <c r="FO284" s="20">
        <v>40.4</v>
      </c>
      <c r="FP284" s="20">
        <v>42.3416</v>
      </c>
      <c r="FQ284" s="20">
        <v>109.24419640206614</v>
      </c>
      <c r="FU284" t="s">
        <v>702</v>
      </c>
      <c r="FV284" t="s">
        <v>711</v>
      </c>
      <c r="FW284" s="45">
        <v>9180000</v>
      </c>
      <c r="FX284" s="45">
        <v>6750000</v>
      </c>
      <c r="FY284">
        <v>925</v>
      </c>
      <c r="FZ284">
        <v>193</v>
      </c>
      <c r="GA284">
        <v>466</v>
      </c>
      <c r="GB284">
        <v>659</v>
      </c>
      <c r="GC284">
        <v>70</v>
      </c>
      <c r="GD284">
        <v>542</v>
      </c>
      <c r="GE284">
        <v>2107</v>
      </c>
      <c r="GF284">
        <v>17984</v>
      </c>
      <c r="GG284">
        <v>41.5</v>
      </c>
      <c r="GH284">
        <v>25.3</v>
      </c>
      <c r="GI284">
        <v>66.7</v>
      </c>
      <c r="GJ284" s="42">
        <v>40.4</v>
      </c>
    </row>
    <row r="285" spans="1:192" x14ac:dyDescent="0.45">
      <c r="A285" s="40">
        <v>30541</v>
      </c>
      <c r="B285" t="s">
        <v>2524</v>
      </c>
      <c r="D285" t="s">
        <v>399</v>
      </c>
      <c r="E285" t="s">
        <v>399</v>
      </c>
      <c r="F285">
        <v>72</v>
      </c>
      <c r="G285">
        <v>177</v>
      </c>
      <c r="H285">
        <v>2001</v>
      </c>
      <c r="I285">
        <v>1</v>
      </c>
      <c r="J285">
        <v>13</v>
      </c>
      <c r="K285" t="s">
        <v>202</v>
      </c>
      <c r="L285">
        <v>2002</v>
      </c>
      <c r="M285">
        <v>34</v>
      </c>
      <c r="N285">
        <v>15</v>
      </c>
      <c r="O285">
        <v>8469466</v>
      </c>
      <c r="P285" t="s">
        <v>2525</v>
      </c>
      <c r="Q285" t="s">
        <v>2526</v>
      </c>
      <c r="R285" t="s">
        <v>2527</v>
      </c>
      <c r="S285" t="s">
        <v>2528</v>
      </c>
      <c r="T285" t="s">
        <v>710</v>
      </c>
      <c r="U285" t="s">
        <v>178</v>
      </c>
      <c r="V285">
        <v>7</v>
      </c>
      <c r="W285">
        <v>0</v>
      </c>
      <c r="X285">
        <v>0</v>
      </c>
      <c r="Y285">
        <v>0</v>
      </c>
      <c r="Z285">
        <v>0</v>
      </c>
      <c r="AA285">
        <v>33</v>
      </c>
      <c r="AB285">
        <v>54</v>
      </c>
      <c r="AC285" s="26">
        <v>0</v>
      </c>
      <c r="AD285" s="20">
        <v>-4.778042959427208</v>
      </c>
      <c r="AE285" s="20">
        <v>0</v>
      </c>
      <c r="AF285">
        <v>-1</v>
      </c>
      <c r="AG285">
        <v>-0.8</v>
      </c>
      <c r="AH285">
        <v>10</v>
      </c>
      <c r="AI285">
        <v>98</v>
      </c>
      <c r="AJ285">
        <v>4167</v>
      </c>
      <c r="AK285" s="20">
        <v>69.45</v>
      </c>
      <c r="AL285">
        <v>69.45</v>
      </c>
      <c r="AM285">
        <v>69</v>
      </c>
      <c r="AN285" s="26">
        <v>9.9214285714285726</v>
      </c>
      <c r="AO285">
        <v>16.89</v>
      </c>
      <c r="AP285" s="41">
        <v>0</v>
      </c>
      <c r="AQ285">
        <v>10</v>
      </c>
      <c r="AR285">
        <v>10</v>
      </c>
      <c r="AS285">
        <v>10</v>
      </c>
      <c r="AT285">
        <v>9</v>
      </c>
      <c r="AU285">
        <v>9</v>
      </c>
      <c r="AV285">
        <v>5</v>
      </c>
      <c r="AW285">
        <v>4</v>
      </c>
      <c r="AX285">
        <v>4</v>
      </c>
      <c r="AY285">
        <v>0</v>
      </c>
      <c r="AZ285">
        <v>0</v>
      </c>
      <c r="BA285" s="42">
        <v>0</v>
      </c>
      <c r="BB285">
        <v>0.66</v>
      </c>
      <c r="BC285">
        <v>30.2</v>
      </c>
      <c r="BD285" s="20">
        <v>0</v>
      </c>
      <c r="BE285" s="20">
        <v>10</v>
      </c>
      <c r="BF285" s="20">
        <v>8.639308855291576</v>
      </c>
      <c r="BG285">
        <v>41</v>
      </c>
      <c r="BH285">
        <v>19</v>
      </c>
      <c r="BI285">
        <v>17</v>
      </c>
      <c r="BJ285" s="41">
        <v>0.7068965517241379</v>
      </c>
      <c r="BK285">
        <v>0</v>
      </c>
      <c r="BL285">
        <v>0</v>
      </c>
      <c r="BM285">
        <v>10</v>
      </c>
      <c r="BN285" s="42">
        <v>-10</v>
      </c>
      <c r="BO285">
        <v>4</v>
      </c>
      <c r="BP285">
        <v>3</v>
      </c>
      <c r="BQ285">
        <v>1</v>
      </c>
      <c r="BR285">
        <v>2</v>
      </c>
      <c r="BS285" s="41">
        <v>4.878048780487805E-2</v>
      </c>
      <c r="BT285">
        <v>0</v>
      </c>
      <c r="BU285">
        <v>1</v>
      </c>
      <c r="BV285" s="41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3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3</v>
      </c>
      <c r="DH285">
        <v>5</v>
      </c>
      <c r="DI285">
        <v>2</v>
      </c>
      <c r="DJ285">
        <v>5</v>
      </c>
      <c r="DK285">
        <v>5</v>
      </c>
      <c r="DL285">
        <v>0</v>
      </c>
      <c r="DM285">
        <v>2</v>
      </c>
      <c r="DN285">
        <v>2</v>
      </c>
      <c r="DO285">
        <v>0</v>
      </c>
      <c r="DP285" s="42">
        <v>-3</v>
      </c>
      <c r="DQ285" s="20">
        <v>-1.9830000000000001</v>
      </c>
      <c r="DR285">
        <v>5</v>
      </c>
      <c r="DS285">
        <v>0</v>
      </c>
      <c r="DT285">
        <v>0</v>
      </c>
      <c r="DU285">
        <v>0</v>
      </c>
      <c r="DV285">
        <v>0</v>
      </c>
      <c r="DW285">
        <v>82</v>
      </c>
      <c r="DX285">
        <v>51</v>
      </c>
      <c r="DY285">
        <v>62</v>
      </c>
      <c r="DZ285">
        <v>39</v>
      </c>
      <c r="EA285">
        <v>46</v>
      </c>
      <c r="EB285">
        <v>26</v>
      </c>
      <c r="EC285">
        <v>4.12</v>
      </c>
      <c r="ED285">
        <v>2.83</v>
      </c>
      <c r="EE285">
        <v>1</v>
      </c>
      <c r="EF285">
        <v>2</v>
      </c>
      <c r="EG285" s="41">
        <v>2.1739130434782608E-2</v>
      </c>
      <c r="EH285" s="43">
        <v>0.92307692307692313</v>
      </c>
      <c r="EI285" s="44">
        <v>0.94481605351170572</v>
      </c>
      <c r="EJ285">
        <v>82</v>
      </c>
      <c r="EK285">
        <v>50</v>
      </c>
      <c r="EL285">
        <v>62</v>
      </c>
      <c r="EM285">
        <v>38</v>
      </c>
      <c r="EN285">
        <v>46</v>
      </c>
      <c r="EO285">
        <v>25</v>
      </c>
      <c r="EP285">
        <v>1</v>
      </c>
      <c r="EQ285">
        <v>2</v>
      </c>
      <c r="ER285">
        <v>35</v>
      </c>
      <c r="ES285">
        <v>22</v>
      </c>
      <c r="ET285">
        <v>14</v>
      </c>
      <c r="EU285">
        <v>10</v>
      </c>
      <c r="EV285">
        <v>1</v>
      </c>
      <c r="EW285">
        <v>2</v>
      </c>
      <c r="EX285">
        <v>7</v>
      </c>
      <c r="EY285">
        <v>6</v>
      </c>
      <c r="EZ285">
        <v>-0.2</v>
      </c>
      <c r="FA285">
        <v>0</v>
      </c>
      <c r="FB285">
        <v>-0.1</v>
      </c>
      <c r="FC285" s="20">
        <v>-0.28000000000000003</v>
      </c>
      <c r="FD285" s="26">
        <v>-0.04</v>
      </c>
      <c r="FE285">
        <v>6.0000000000000006E-4</v>
      </c>
      <c r="FF285">
        <v>0</v>
      </c>
      <c r="FG285">
        <v>0</v>
      </c>
      <c r="FH285">
        <v>0</v>
      </c>
      <c r="FL285" s="42">
        <v>12</v>
      </c>
      <c r="FM285" s="20">
        <v>0.2</v>
      </c>
      <c r="FN285" s="41">
        <v>0</v>
      </c>
      <c r="FO285" s="20">
        <v>-1</v>
      </c>
      <c r="FP285" s="20">
        <v>-0.39660000000000001</v>
      </c>
      <c r="FQ285" s="20">
        <v>114.90280777537797</v>
      </c>
      <c r="FR285">
        <v>74</v>
      </c>
      <c r="FS285" t="s">
        <v>1225</v>
      </c>
      <c r="FT285">
        <v>902</v>
      </c>
      <c r="FV285" t="s">
        <v>711</v>
      </c>
      <c r="FW285" s="45">
        <v>1000000</v>
      </c>
      <c r="FX285" s="45">
        <v>1000000</v>
      </c>
      <c r="FY285">
        <v>845</v>
      </c>
      <c r="FZ285">
        <v>174</v>
      </c>
      <c r="GA285">
        <v>398</v>
      </c>
      <c r="GB285">
        <v>572</v>
      </c>
      <c r="GC285">
        <v>-53</v>
      </c>
      <c r="GD285">
        <v>353</v>
      </c>
      <c r="GE285">
        <v>1650</v>
      </c>
      <c r="GF285">
        <v>13484</v>
      </c>
      <c r="GG285">
        <v>42</v>
      </c>
      <c r="GH285">
        <v>12.5</v>
      </c>
      <c r="GI285">
        <v>54.6</v>
      </c>
      <c r="GJ285" s="42">
        <v>-1</v>
      </c>
    </row>
    <row r="286" spans="1:192" x14ac:dyDescent="0.45">
      <c r="A286" s="40">
        <v>32104</v>
      </c>
      <c r="B286" t="s">
        <v>356</v>
      </c>
      <c r="D286" t="s">
        <v>223</v>
      </c>
      <c r="E286" t="s">
        <v>223</v>
      </c>
      <c r="F286">
        <v>73</v>
      </c>
      <c r="G286">
        <v>210</v>
      </c>
      <c r="H286">
        <v>2006</v>
      </c>
      <c r="I286">
        <v>1</v>
      </c>
      <c r="J286">
        <v>4</v>
      </c>
      <c r="K286" t="s">
        <v>92</v>
      </c>
      <c r="L286">
        <v>2007</v>
      </c>
      <c r="M286">
        <v>30</v>
      </c>
      <c r="N286">
        <v>11</v>
      </c>
      <c r="O286">
        <v>8473563</v>
      </c>
      <c r="P286" t="s">
        <v>2529</v>
      </c>
      <c r="Q286" t="s">
        <v>2530</v>
      </c>
      <c r="R286" t="s">
        <v>122</v>
      </c>
      <c r="S286" t="s">
        <v>2531</v>
      </c>
      <c r="T286" t="s">
        <v>716</v>
      </c>
      <c r="U286" t="s">
        <v>253</v>
      </c>
      <c r="V286">
        <v>81</v>
      </c>
      <c r="W286">
        <v>21</v>
      </c>
      <c r="X286">
        <v>50</v>
      </c>
      <c r="Y286">
        <v>27</v>
      </c>
      <c r="Z286">
        <v>71</v>
      </c>
      <c r="AA286">
        <v>3</v>
      </c>
      <c r="AB286">
        <v>16</v>
      </c>
      <c r="AC286" s="26">
        <v>0.87654320987654322</v>
      </c>
      <c r="AD286" s="20">
        <v>-9.3378746594005406</v>
      </c>
      <c r="AE286" s="20">
        <v>25.145</v>
      </c>
      <c r="AF286">
        <v>5</v>
      </c>
      <c r="AG286">
        <v>-1.8</v>
      </c>
      <c r="AH286">
        <v>46</v>
      </c>
      <c r="AI286">
        <v>1811</v>
      </c>
      <c r="AJ286">
        <v>95550</v>
      </c>
      <c r="AK286" s="20">
        <v>1592.5</v>
      </c>
      <c r="AL286">
        <v>1592.4</v>
      </c>
      <c r="AM286">
        <v>1593</v>
      </c>
      <c r="AN286" s="26">
        <v>19.660493827160494</v>
      </c>
      <c r="AO286">
        <v>32.49</v>
      </c>
      <c r="AP286" s="41">
        <v>0.65740740740740744</v>
      </c>
      <c r="AQ286">
        <v>279</v>
      </c>
      <c r="AR286">
        <v>279</v>
      </c>
      <c r="AS286">
        <v>279</v>
      </c>
      <c r="AT286">
        <v>223</v>
      </c>
      <c r="AU286">
        <v>223</v>
      </c>
      <c r="AV286">
        <v>165</v>
      </c>
      <c r="AW286">
        <v>163</v>
      </c>
      <c r="AX286">
        <v>75</v>
      </c>
      <c r="AY286">
        <v>2</v>
      </c>
      <c r="AZ286">
        <v>15</v>
      </c>
      <c r="BA286" s="42">
        <v>17</v>
      </c>
      <c r="BB286">
        <v>17.03</v>
      </c>
      <c r="BC286">
        <v>32.757599999999996</v>
      </c>
      <c r="BD286" s="20">
        <v>422.7</v>
      </c>
      <c r="BE286" s="20">
        <v>701.7</v>
      </c>
      <c r="BF286" s="20">
        <v>26.43933685003768</v>
      </c>
      <c r="BG286">
        <v>673</v>
      </c>
      <c r="BH286">
        <v>586</v>
      </c>
      <c r="BI286">
        <v>458</v>
      </c>
      <c r="BJ286" s="41">
        <v>0.59504862953138815</v>
      </c>
      <c r="BK286">
        <v>37</v>
      </c>
      <c r="BL286">
        <v>37</v>
      </c>
      <c r="BM286">
        <v>85</v>
      </c>
      <c r="BN286" s="42">
        <v>-48</v>
      </c>
      <c r="BO286">
        <v>58</v>
      </c>
      <c r="BP286">
        <v>58</v>
      </c>
      <c r="BQ286">
        <v>44</v>
      </c>
      <c r="BR286">
        <v>51</v>
      </c>
      <c r="BS286" s="41">
        <v>4.5212765957446811E-2</v>
      </c>
      <c r="BT286">
        <v>702</v>
      </c>
      <c r="BU286">
        <v>669</v>
      </c>
      <c r="BV286" s="41">
        <v>0.51203501094091908</v>
      </c>
      <c r="BW286">
        <v>184</v>
      </c>
      <c r="BX286">
        <v>182</v>
      </c>
      <c r="BY286">
        <v>273</v>
      </c>
      <c r="BZ286">
        <v>263</v>
      </c>
      <c r="CA286">
        <v>245</v>
      </c>
      <c r="CB286">
        <v>224</v>
      </c>
      <c r="CC286">
        <v>204</v>
      </c>
      <c r="CD286">
        <v>202</v>
      </c>
      <c r="CE286">
        <v>262</v>
      </c>
      <c r="CF286">
        <v>224</v>
      </c>
      <c r="CG286">
        <v>402</v>
      </c>
      <c r="CH286">
        <v>396</v>
      </c>
      <c r="CI286">
        <v>0</v>
      </c>
      <c r="CJ286">
        <v>1</v>
      </c>
      <c r="CK286">
        <v>3</v>
      </c>
      <c r="CL286">
        <v>4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3</v>
      </c>
      <c r="CU286">
        <v>0</v>
      </c>
      <c r="CV286">
        <v>16</v>
      </c>
      <c r="CW286">
        <v>0</v>
      </c>
      <c r="CX286">
        <v>1</v>
      </c>
      <c r="CY286">
        <v>2</v>
      </c>
      <c r="CZ286">
        <v>55</v>
      </c>
      <c r="DA286">
        <v>12</v>
      </c>
      <c r="DB286">
        <v>1</v>
      </c>
      <c r="DC286">
        <v>11</v>
      </c>
      <c r="DD286">
        <v>25</v>
      </c>
      <c r="DE286">
        <v>9</v>
      </c>
      <c r="DF286">
        <v>1</v>
      </c>
      <c r="DG286">
        <v>106</v>
      </c>
      <c r="DH286">
        <v>19</v>
      </c>
      <c r="DI286">
        <v>17</v>
      </c>
      <c r="DJ286">
        <v>19</v>
      </c>
      <c r="DK286">
        <v>19</v>
      </c>
      <c r="DL286">
        <v>0</v>
      </c>
      <c r="DM286">
        <v>17</v>
      </c>
      <c r="DN286">
        <v>17</v>
      </c>
      <c r="DO286">
        <v>0</v>
      </c>
      <c r="DP286" s="42">
        <v>-2</v>
      </c>
      <c r="DQ286" s="20">
        <v>-6.5789999999999997</v>
      </c>
      <c r="DR286">
        <v>18</v>
      </c>
      <c r="DS286">
        <v>0</v>
      </c>
      <c r="DT286">
        <v>0</v>
      </c>
      <c r="DU286">
        <v>1</v>
      </c>
      <c r="DV286">
        <v>0</v>
      </c>
      <c r="DW286">
        <v>1774</v>
      </c>
      <c r="DX286">
        <v>1379</v>
      </c>
      <c r="DY286">
        <v>1331</v>
      </c>
      <c r="DZ286">
        <v>1077</v>
      </c>
      <c r="EA286">
        <v>925</v>
      </c>
      <c r="EB286">
        <v>757</v>
      </c>
      <c r="EC286">
        <v>89.27</v>
      </c>
      <c r="ED286">
        <v>78.58</v>
      </c>
      <c r="EE286">
        <v>108</v>
      </c>
      <c r="EF286">
        <v>65</v>
      </c>
      <c r="EG286" s="41">
        <v>0.11675675675675676</v>
      </c>
      <c r="EH286" s="43">
        <v>0.91413474240422721</v>
      </c>
      <c r="EI286" s="44">
        <v>1.0308914991609839</v>
      </c>
      <c r="EJ286">
        <v>1771</v>
      </c>
      <c r="EK286">
        <v>1378</v>
      </c>
      <c r="EL286">
        <v>1331</v>
      </c>
      <c r="EM286">
        <v>1076</v>
      </c>
      <c r="EN286">
        <v>924</v>
      </c>
      <c r="EO286">
        <v>756</v>
      </c>
      <c r="EP286">
        <v>108</v>
      </c>
      <c r="EQ286">
        <v>66</v>
      </c>
      <c r="ER286">
        <v>886</v>
      </c>
      <c r="ES286">
        <v>736</v>
      </c>
      <c r="ET286">
        <v>316</v>
      </c>
      <c r="EU286">
        <v>298</v>
      </c>
      <c r="EV286">
        <v>48</v>
      </c>
      <c r="EW286">
        <v>42</v>
      </c>
      <c r="EX286">
        <v>106</v>
      </c>
      <c r="EY286">
        <v>114</v>
      </c>
      <c r="EZ286">
        <v>5</v>
      </c>
      <c r="FA286">
        <v>1.9</v>
      </c>
      <c r="FB286">
        <v>6.9</v>
      </c>
      <c r="FC286" s="20">
        <v>67.06</v>
      </c>
      <c r="FD286" s="26">
        <v>0.82790123456790121</v>
      </c>
      <c r="FE286">
        <v>9.4748999999999999</v>
      </c>
      <c r="FF286">
        <v>1.1400000000000001</v>
      </c>
      <c r="FG286">
        <v>-0.96</v>
      </c>
      <c r="FH286">
        <v>0.18</v>
      </c>
      <c r="FI286">
        <v>1</v>
      </c>
      <c r="FJ286">
        <v>0</v>
      </c>
      <c r="FK286">
        <v>0</v>
      </c>
      <c r="FL286" s="42">
        <v>134</v>
      </c>
      <c r="FM286" s="20">
        <v>4.5</v>
      </c>
      <c r="FN286" s="41">
        <v>9.0464933000000011E-2</v>
      </c>
      <c r="FO286" s="20">
        <v>66.400000000000006</v>
      </c>
      <c r="FP286" s="20">
        <v>69.684200000000004</v>
      </c>
      <c r="FQ286" s="20">
        <v>118.80180859080632</v>
      </c>
      <c r="FR286">
        <v>1</v>
      </c>
      <c r="FS286" t="s">
        <v>455</v>
      </c>
      <c r="FT286">
        <v>82</v>
      </c>
      <c r="FU286" t="s">
        <v>731</v>
      </c>
      <c r="FV286" t="s">
        <v>711</v>
      </c>
      <c r="FW286" s="45">
        <v>7500000</v>
      </c>
      <c r="FX286" s="45">
        <v>6700000</v>
      </c>
      <c r="FY286">
        <v>815</v>
      </c>
      <c r="FZ286">
        <v>209</v>
      </c>
      <c r="GA286">
        <v>590</v>
      </c>
      <c r="GB286">
        <v>799</v>
      </c>
      <c r="GC286">
        <v>118</v>
      </c>
      <c r="GD286">
        <v>418</v>
      </c>
      <c r="GE286">
        <v>1733</v>
      </c>
      <c r="GF286">
        <v>16051</v>
      </c>
      <c r="GG286">
        <v>65.3</v>
      </c>
      <c r="GH286">
        <v>20.6</v>
      </c>
      <c r="GI286">
        <v>85.9</v>
      </c>
      <c r="GJ286" s="42">
        <v>66.400000000000006</v>
      </c>
    </row>
    <row r="287" spans="1:192" x14ac:dyDescent="0.45">
      <c r="A287" s="40">
        <v>32190</v>
      </c>
      <c r="B287" t="s">
        <v>427</v>
      </c>
      <c r="D287" t="s">
        <v>399</v>
      </c>
      <c r="E287" t="s">
        <v>399</v>
      </c>
      <c r="F287">
        <v>73</v>
      </c>
      <c r="G287">
        <v>194</v>
      </c>
      <c r="H287">
        <v>2006</v>
      </c>
      <c r="I287">
        <v>1</v>
      </c>
      <c r="J287">
        <v>10</v>
      </c>
      <c r="K287" t="s">
        <v>92</v>
      </c>
      <c r="L287">
        <v>2008</v>
      </c>
      <c r="M287">
        <v>29</v>
      </c>
      <c r="N287">
        <v>10</v>
      </c>
      <c r="O287">
        <v>8473564</v>
      </c>
      <c r="P287" t="s">
        <v>2532</v>
      </c>
      <c r="Q287" t="s">
        <v>2533</v>
      </c>
      <c r="R287" t="s">
        <v>2534</v>
      </c>
      <c r="S287" t="s">
        <v>301</v>
      </c>
      <c r="T287" t="s">
        <v>710</v>
      </c>
      <c r="U287" t="s">
        <v>123</v>
      </c>
      <c r="V287">
        <v>70</v>
      </c>
      <c r="W287">
        <v>10</v>
      </c>
      <c r="X287">
        <v>15</v>
      </c>
      <c r="Y287">
        <v>7</v>
      </c>
      <c r="Z287">
        <v>25</v>
      </c>
      <c r="AA287">
        <v>10</v>
      </c>
      <c r="AB287">
        <v>59</v>
      </c>
      <c r="AC287" s="26">
        <v>0.35714285714285715</v>
      </c>
      <c r="AD287" s="20">
        <v>-8.0851063829787222</v>
      </c>
      <c r="AE287" s="20">
        <v>9.343</v>
      </c>
      <c r="AF287">
        <v>-19</v>
      </c>
      <c r="AG287">
        <v>3.2</v>
      </c>
      <c r="AH287">
        <v>26</v>
      </c>
      <c r="AI287">
        <v>1447</v>
      </c>
      <c r="AJ287">
        <v>71075</v>
      </c>
      <c r="AK287" s="20">
        <v>1184.5833333333001</v>
      </c>
      <c r="AL287">
        <v>1184.58</v>
      </c>
      <c r="AM287">
        <v>1185</v>
      </c>
      <c r="AN287" s="26">
        <v>16.922619047619047</v>
      </c>
      <c r="AO287">
        <v>28.15</v>
      </c>
      <c r="AP287" s="41">
        <v>0.7142857142857143</v>
      </c>
      <c r="AQ287">
        <v>281</v>
      </c>
      <c r="AR287">
        <v>281</v>
      </c>
      <c r="AS287">
        <v>281</v>
      </c>
      <c r="AT287">
        <v>230</v>
      </c>
      <c r="AU287">
        <v>230</v>
      </c>
      <c r="AV287">
        <v>167</v>
      </c>
      <c r="AW287">
        <v>146</v>
      </c>
      <c r="AX287">
        <v>64</v>
      </c>
      <c r="AY287">
        <v>11</v>
      </c>
      <c r="AZ287">
        <v>18</v>
      </c>
      <c r="BA287" s="42">
        <v>29</v>
      </c>
      <c r="BB287">
        <v>15.44</v>
      </c>
      <c r="BC287">
        <v>34.125700000000002</v>
      </c>
      <c r="BD287" s="20">
        <v>218.9</v>
      </c>
      <c r="BE287" s="20">
        <v>499.9</v>
      </c>
      <c r="BF287" s="20">
        <v>25.320366712252444</v>
      </c>
      <c r="BG287">
        <v>321</v>
      </c>
      <c r="BH287">
        <v>422</v>
      </c>
      <c r="BI287">
        <v>492</v>
      </c>
      <c r="BJ287" s="41">
        <v>0.39483394833948338</v>
      </c>
      <c r="BK287">
        <v>48</v>
      </c>
      <c r="BL287">
        <v>48</v>
      </c>
      <c r="BM287">
        <v>85</v>
      </c>
      <c r="BN287" s="42">
        <v>-37</v>
      </c>
      <c r="BO287">
        <v>63</v>
      </c>
      <c r="BP287">
        <v>26</v>
      </c>
      <c r="BQ287">
        <v>43</v>
      </c>
      <c r="BR287">
        <v>35</v>
      </c>
      <c r="BS287" s="41">
        <v>3.783783783783784E-2</v>
      </c>
      <c r="BT287">
        <v>33</v>
      </c>
      <c r="BU287">
        <v>39</v>
      </c>
      <c r="BV287" s="41">
        <v>0.45833333333333331</v>
      </c>
      <c r="BW287">
        <v>12</v>
      </c>
      <c r="BX287">
        <v>14</v>
      </c>
      <c r="BY287">
        <v>8</v>
      </c>
      <c r="BZ287">
        <v>6</v>
      </c>
      <c r="CA287">
        <v>13</v>
      </c>
      <c r="CB287">
        <v>19</v>
      </c>
      <c r="CC287">
        <v>6</v>
      </c>
      <c r="CD287">
        <v>15</v>
      </c>
      <c r="CE287">
        <v>3</v>
      </c>
      <c r="CF287">
        <v>13</v>
      </c>
      <c r="CG287">
        <v>26</v>
      </c>
      <c r="CH287">
        <v>24</v>
      </c>
      <c r="CI287">
        <v>0</v>
      </c>
      <c r="CJ287">
        <v>1</v>
      </c>
      <c r="CK287">
        <v>3</v>
      </c>
      <c r="CL287">
        <v>1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2</v>
      </c>
      <c r="CT287">
        <v>1</v>
      </c>
      <c r="CU287">
        <v>0</v>
      </c>
      <c r="CV287">
        <v>6</v>
      </c>
      <c r="CW287">
        <v>0</v>
      </c>
      <c r="CX287">
        <v>3</v>
      </c>
      <c r="CY287">
        <v>2</v>
      </c>
      <c r="CZ287">
        <v>58</v>
      </c>
      <c r="DA287">
        <v>24</v>
      </c>
      <c r="DB287">
        <v>2</v>
      </c>
      <c r="DC287">
        <v>13</v>
      </c>
      <c r="DD287">
        <v>24</v>
      </c>
      <c r="DE287">
        <v>15</v>
      </c>
      <c r="DF287">
        <v>0</v>
      </c>
      <c r="DG287">
        <v>89</v>
      </c>
      <c r="DH287">
        <v>13</v>
      </c>
      <c r="DI287">
        <v>11</v>
      </c>
      <c r="DJ287">
        <v>13</v>
      </c>
      <c r="DK287">
        <v>13</v>
      </c>
      <c r="DL287">
        <v>0</v>
      </c>
      <c r="DM287">
        <v>11</v>
      </c>
      <c r="DN287">
        <v>11</v>
      </c>
      <c r="DO287">
        <v>0</v>
      </c>
      <c r="DP287" s="42">
        <v>-2</v>
      </c>
      <c r="DQ287" s="20">
        <v>-5.6420000000000003</v>
      </c>
      <c r="DR287">
        <v>13</v>
      </c>
      <c r="DS287">
        <v>0</v>
      </c>
      <c r="DT287">
        <v>0</v>
      </c>
      <c r="DU287">
        <v>0</v>
      </c>
      <c r="DV287">
        <v>0</v>
      </c>
      <c r="DW287">
        <v>1250</v>
      </c>
      <c r="DX287">
        <v>1142</v>
      </c>
      <c r="DY287">
        <v>968</v>
      </c>
      <c r="DZ287">
        <v>890</v>
      </c>
      <c r="EA287">
        <v>674</v>
      </c>
      <c r="EB287">
        <v>649</v>
      </c>
      <c r="EC287">
        <v>53.78</v>
      </c>
      <c r="ED287">
        <v>63.37</v>
      </c>
      <c r="EE287">
        <v>35</v>
      </c>
      <c r="EF287">
        <v>65</v>
      </c>
      <c r="EG287" s="41">
        <v>5.192878338278932E-2</v>
      </c>
      <c r="EH287" s="43">
        <v>0.89984591679506931</v>
      </c>
      <c r="EI287" s="44">
        <v>0.95177470017785859</v>
      </c>
      <c r="EJ287">
        <v>1253</v>
      </c>
      <c r="EK287">
        <v>1145</v>
      </c>
      <c r="EL287">
        <v>972</v>
      </c>
      <c r="EM287">
        <v>893</v>
      </c>
      <c r="EN287">
        <v>678</v>
      </c>
      <c r="EO287">
        <v>652</v>
      </c>
      <c r="EP287">
        <v>35</v>
      </c>
      <c r="EQ287">
        <v>65</v>
      </c>
      <c r="ER287">
        <v>583</v>
      </c>
      <c r="ES287">
        <v>589</v>
      </c>
      <c r="ET287">
        <v>218</v>
      </c>
      <c r="EU287">
        <v>242</v>
      </c>
      <c r="EV287">
        <v>19</v>
      </c>
      <c r="EW287">
        <v>46</v>
      </c>
      <c r="EX287">
        <v>97</v>
      </c>
      <c r="EY287">
        <v>84</v>
      </c>
      <c r="EZ287">
        <v>0.2</v>
      </c>
      <c r="FA287">
        <v>0.8</v>
      </c>
      <c r="FB287">
        <v>1</v>
      </c>
      <c r="FC287" s="20">
        <v>41.77</v>
      </c>
      <c r="FD287" s="26">
        <v>0.59671428571428575</v>
      </c>
      <c r="FE287">
        <v>2.0150000000000001</v>
      </c>
      <c r="FF287">
        <v>1.27</v>
      </c>
      <c r="FG287">
        <v>-0.01</v>
      </c>
      <c r="FH287">
        <v>1.26</v>
      </c>
      <c r="FL287" s="42">
        <v>109</v>
      </c>
      <c r="FM287" s="20">
        <v>7</v>
      </c>
      <c r="FN287" s="41">
        <v>5.6865464600000006E-2</v>
      </c>
      <c r="FO287" s="20">
        <v>22.4</v>
      </c>
      <c r="FP287" s="20">
        <v>23.871600000000001</v>
      </c>
      <c r="FQ287" s="20">
        <v>121.1568657245606</v>
      </c>
      <c r="FR287">
        <v>12</v>
      </c>
      <c r="FS287" t="s">
        <v>2535</v>
      </c>
      <c r="FT287">
        <v>629</v>
      </c>
      <c r="FV287" t="s">
        <v>711</v>
      </c>
      <c r="FW287" s="45">
        <v>4000000</v>
      </c>
      <c r="FX287" s="45">
        <v>4300000</v>
      </c>
      <c r="FY287">
        <v>728</v>
      </c>
      <c r="FZ287">
        <v>137</v>
      </c>
      <c r="GA287">
        <v>199</v>
      </c>
      <c r="GB287">
        <v>336</v>
      </c>
      <c r="GC287">
        <v>10</v>
      </c>
      <c r="GD287">
        <v>263</v>
      </c>
      <c r="GE287">
        <v>1762</v>
      </c>
      <c r="GF287">
        <v>11608</v>
      </c>
      <c r="GG287">
        <v>18.899999999999999</v>
      </c>
      <c r="GH287">
        <v>13</v>
      </c>
      <c r="GI287">
        <v>31.8</v>
      </c>
      <c r="GJ287" s="42">
        <v>22.4</v>
      </c>
    </row>
    <row r="288" spans="1:192" x14ac:dyDescent="0.45">
      <c r="A288" s="40">
        <v>32287</v>
      </c>
      <c r="B288" t="s">
        <v>1962</v>
      </c>
      <c r="D288" t="s">
        <v>156</v>
      </c>
      <c r="E288" t="s">
        <v>156</v>
      </c>
      <c r="F288">
        <v>76</v>
      </c>
      <c r="G288">
        <v>198</v>
      </c>
      <c r="H288">
        <v>2006</v>
      </c>
      <c r="I288">
        <v>2</v>
      </c>
      <c r="J288">
        <v>54</v>
      </c>
      <c r="K288" t="s">
        <v>92</v>
      </c>
      <c r="L288">
        <v>2008</v>
      </c>
      <c r="M288">
        <v>29</v>
      </c>
      <c r="N288">
        <v>10</v>
      </c>
      <c r="O288">
        <v>8473573</v>
      </c>
      <c r="P288" t="s">
        <v>2540</v>
      </c>
      <c r="Q288" t="s">
        <v>2541</v>
      </c>
      <c r="R288" t="s">
        <v>2542</v>
      </c>
      <c r="S288" t="s">
        <v>2543</v>
      </c>
      <c r="T288" t="s">
        <v>716</v>
      </c>
      <c r="U288" t="s">
        <v>188</v>
      </c>
      <c r="V288">
        <v>72</v>
      </c>
      <c r="W288">
        <v>20</v>
      </c>
      <c r="X288">
        <v>11</v>
      </c>
      <c r="Y288">
        <v>8</v>
      </c>
      <c r="Z288">
        <v>31</v>
      </c>
      <c r="AA288">
        <v>7</v>
      </c>
      <c r="AB288">
        <v>45</v>
      </c>
      <c r="AC288" s="26">
        <v>0.43055555555555558</v>
      </c>
      <c r="AD288" s="20">
        <v>-5.3254972875226017</v>
      </c>
      <c r="AE288" s="20">
        <v>13.266</v>
      </c>
      <c r="AF288">
        <v>-17</v>
      </c>
      <c r="AG288">
        <v>-8.3000000000000007</v>
      </c>
      <c r="AH288">
        <v>22</v>
      </c>
      <c r="AI288">
        <v>1568</v>
      </c>
      <c r="AJ288">
        <v>72527</v>
      </c>
      <c r="AK288" s="20">
        <v>1208.7833333333001</v>
      </c>
      <c r="AL288">
        <v>1208.78</v>
      </c>
      <c r="AM288">
        <v>1209</v>
      </c>
      <c r="AN288" s="26">
        <v>16.788657407407406</v>
      </c>
      <c r="AO288">
        <v>27.87</v>
      </c>
      <c r="AP288" s="41">
        <v>0.57407407407407407</v>
      </c>
      <c r="AQ288">
        <v>226</v>
      </c>
      <c r="AR288">
        <v>226</v>
      </c>
      <c r="AS288">
        <v>226</v>
      </c>
      <c r="AT288">
        <v>169</v>
      </c>
      <c r="AU288">
        <v>169</v>
      </c>
      <c r="AV288">
        <v>130</v>
      </c>
      <c r="AW288">
        <v>160</v>
      </c>
      <c r="AX288">
        <v>79</v>
      </c>
      <c r="AY288">
        <v>5</v>
      </c>
      <c r="AZ288">
        <v>18</v>
      </c>
      <c r="BA288" s="42">
        <v>23</v>
      </c>
      <c r="BB288">
        <v>17.63</v>
      </c>
      <c r="BC288">
        <v>23.438500000000001</v>
      </c>
      <c r="BD288" s="20">
        <v>193</v>
      </c>
      <c r="BE288" s="20">
        <v>419</v>
      </c>
      <c r="BF288" s="20">
        <v>20.79782921623455</v>
      </c>
      <c r="BG288">
        <v>514</v>
      </c>
      <c r="BH288">
        <v>326</v>
      </c>
      <c r="BI288">
        <v>389</v>
      </c>
      <c r="BJ288" s="41">
        <v>0.56921373200442971</v>
      </c>
      <c r="BK288">
        <v>15</v>
      </c>
      <c r="BL288">
        <v>15</v>
      </c>
      <c r="BM288">
        <v>72</v>
      </c>
      <c r="BN288" s="42">
        <v>-57</v>
      </c>
      <c r="BO288">
        <v>39</v>
      </c>
      <c r="BP288">
        <v>26</v>
      </c>
      <c r="BQ288">
        <v>18</v>
      </c>
      <c r="BR288">
        <v>40</v>
      </c>
      <c r="BS288" s="41">
        <v>4.3057050592034449E-2</v>
      </c>
      <c r="BT288">
        <v>416</v>
      </c>
      <c r="BU288">
        <v>494</v>
      </c>
      <c r="BV288" s="41">
        <v>0.45714285714285713</v>
      </c>
      <c r="BW288">
        <v>158</v>
      </c>
      <c r="BX288">
        <v>181</v>
      </c>
      <c r="BY288">
        <v>131</v>
      </c>
      <c r="BZ288">
        <v>136</v>
      </c>
      <c r="CA288">
        <v>127</v>
      </c>
      <c r="CB288">
        <v>177</v>
      </c>
      <c r="CC288">
        <v>93</v>
      </c>
      <c r="CD288">
        <v>100</v>
      </c>
      <c r="CE288">
        <v>157</v>
      </c>
      <c r="CF288">
        <v>209</v>
      </c>
      <c r="CG288">
        <v>246</v>
      </c>
      <c r="CH288">
        <v>288</v>
      </c>
      <c r="CI288">
        <v>1</v>
      </c>
      <c r="CJ288">
        <v>0</v>
      </c>
      <c r="CK288">
        <v>6</v>
      </c>
      <c r="CL288">
        <v>6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5</v>
      </c>
      <c r="CU288">
        <v>0</v>
      </c>
      <c r="CV288">
        <v>14</v>
      </c>
      <c r="CW288">
        <v>0</v>
      </c>
      <c r="CX288">
        <v>1</v>
      </c>
      <c r="CY288">
        <v>4</v>
      </c>
      <c r="CZ288">
        <v>34</v>
      </c>
      <c r="DA288">
        <v>15</v>
      </c>
      <c r="DB288">
        <v>3</v>
      </c>
      <c r="DC288">
        <v>1</v>
      </c>
      <c r="DD288">
        <v>9</v>
      </c>
      <c r="DE288">
        <v>12</v>
      </c>
      <c r="DF288">
        <v>1</v>
      </c>
      <c r="DG288">
        <v>89</v>
      </c>
      <c r="DH288">
        <v>11</v>
      </c>
      <c r="DI288">
        <v>13</v>
      </c>
      <c r="DJ288">
        <v>11</v>
      </c>
      <c r="DK288">
        <v>11</v>
      </c>
      <c r="DL288">
        <v>0</v>
      </c>
      <c r="DM288">
        <v>12</v>
      </c>
      <c r="DN288">
        <v>12</v>
      </c>
      <c r="DO288">
        <v>0</v>
      </c>
      <c r="DP288" s="42">
        <v>2</v>
      </c>
      <c r="DQ288" s="20">
        <v>0.245</v>
      </c>
      <c r="DR288">
        <v>11</v>
      </c>
      <c r="DS288">
        <v>0</v>
      </c>
      <c r="DT288">
        <v>0</v>
      </c>
      <c r="DU288">
        <v>0</v>
      </c>
      <c r="DV288">
        <v>0</v>
      </c>
      <c r="DW288">
        <v>1281</v>
      </c>
      <c r="DX288">
        <v>1177</v>
      </c>
      <c r="DY288">
        <v>912</v>
      </c>
      <c r="DZ288">
        <v>889</v>
      </c>
      <c r="EA288">
        <v>698</v>
      </c>
      <c r="EB288">
        <v>684</v>
      </c>
      <c r="EC288">
        <v>61.98</v>
      </c>
      <c r="ED288">
        <v>66.13</v>
      </c>
      <c r="EE288">
        <v>54</v>
      </c>
      <c r="EF288">
        <v>67</v>
      </c>
      <c r="EG288" s="41">
        <v>7.7363896848137534E-2</v>
      </c>
      <c r="EH288" s="43">
        <v>0.90204678362573099</v>
      </c>
      <c r="EI288" s="44">
        <v>0.97941068047386848</v>
      </c>
      <c r="EJ288">
        <v>1283</v>
      </c>
      <c r="EK288">
        <v>1177</v>
      </c>
      <c r="EL288">
        <v>913</v>
      </c>
      <c r="EM288">
        <v>889</v>
      </c>
      <c r="EN288">
        <v>699</v>
      </c>
      <c r="EO288">
        <v>683</v>
      </c>
      <c r="EP288">
        <v>54</v>
      </c>
      <c r="EQ288">
        <v>66</v>
      </c>
      <c r="ER288">
        <v>651</v>
      </c>
      <c r="ES288">
        <v>573</v>
      </c>
      <c r="ET288">
        <v>219</v>
      </c>
      <c r="EU288">
        <v>238</v>
      </c>
      <c r="EV288">
        <v>32</v>
      </c>
      <c r="EW288">
        <v>33</v>
      </c>
      <c r="EX288">
        <v>54</v>
      </c>
      <c r="EY288">
        <v>60</v>
      </c>
      <c r="EZ288">
        <v>1.9</v>
      </c>
      <c r="FA288">
        <v>0.7</v>
      </c>
      <c r="FB288">
        <v>2.6</v>
      </c>
      <c r="FC288" s="20">
        <v>30.47</v>
      </c>
      <c r="FD288" s="26">
        <v>0.42319444444444443</v>
      </c>
      <c r="FE288">
        <v>4.6021999999999998</v>
      </c>
      <c r="FF288">
        <v>0.52</v>
      </c>
      <c r="FG288">
        <v>-0.7</v>
      </c>
      <c r="FH288">
        <v>-0.18</v>
      </c>
      <c r="FI288">
        <v>1</v>
      </c>
      <c r="FJ288">
        <v>0</v>
      </c>
      <c r="FK288">
        <v>0</v>
      </c>
      <c r="FL288" s="42">
        <v>77</v>
      </c>
      <c r="FM288" s="20">
        <v>3</v>
      </c>
      <c r="FN288" s="41">
        <v>0.10950854700000001</v>
      </c>
      <c r="FO288" s="20">
        <v>28.8</v>
      </c>
      <c r="FP288" s="20">
        <v>31.048999999999999</v>
      </c>
      <c r="FQ288" s="20">
        <v>122.00731315872203</v>
      </c>
      <c r="FR288">
        <v>4</v>
      </c>
      <c r="FS288" t="s">
        <v>189</v>
      </c>
      <c r="FT288">
        <v>195</v>
      </c>
      <c r="FU288" t="s">
        <v>702</v>
      </c>
      <c r="FV288" t="s">
        <v>711</v>
      </c>
      <c r="FW288" s="45">
        <v>5000000</v>
      </c>
      <c r="FX288" s="45">
        <v>4550000</v>
      </c>
      <c r="FY288">
        <v>625</v>
      </c>
      <c r="FZ288">
        <v>148</v>
      </c>
      <c r="GA288">
        <v>162</v>
      </c>
      <c r="GB288">
        <v>310</v>
      </c>
      <c r="GC288">
        <v>-1</v>
      </c>
      <c r="GD288">
        <v>190</v>
      </c>
      <c r="GE288">
        <v>1121</v>
      </c>
      <c r="GF288">
        <v>10127</v>
      </c>
      <c r="GG288">
        <v>22.1</v>
      </c>
      <c r="GH288">
        <v>11.5</v>
      </c>
      <c r="GI288">
        <v>33.6</v>
      </c>
      <c r="GJ288" s="42">
        <v>28.8</v>
      </c>
    </row>
    <row r="289" spans="1:192" x14ac:dyDescent="0.45">
      <c r="A289" s="40">
        <v>32192</v>
      </c>
      <c r="B289" t="s">
        <v>933</v>
      </c>
      <c r="C289" t="s">
        <v>145</v>
      </c>
      <c r="D289" t="s">
        <v>91</v>
      </c>
      <c r="E289" t="s">
        <v>91</v>
      </c>
      <c r="F289">
        <v>76</v>
      </c>
      <c r="G289">
        <v>231</v>
      </c>
      <c r="H289">
        <v>2006</v>
      </c>
      <c r="I289">
        <v>2</v>
      </c>
      <c r="J289">
        <v>47</v>
      </c>
      <c r="K289" t="s">
        <v>92</v>
      </c>
      <c r="L289">
        <v>2007</v>
      </c>
      <c r="M289">
        <v>29</v>
      </c>
      <c r="N289">
        <v>11</v>
      </c>
      <c r="O289">
        <v>8473574</v>
      </c>
      <c r="P289" t="s">
        <v>2544</v>
      </c>
      <c r="Q289" t="s">
        <v>2545</v>
      </c>
      <c r="R289" t="s">
        <v>2546</v>
      </c>
      <c r="S289" t="s">
        <v>2547</v>
      </c>
      <c r="T289" t="s">
        <v>725</v>
      </c>
      <c r="U289" t="s">
        <v>285</v>
      </c>
      <c r="V289">
        <v>27</v>
      </c>
      <c r="W289">
        <v>1</v>
      </c>
      <c r="X289">
        <v>2</v>
      </c>
      <c r="Y289">
        <v>2</v>
      </c>
      <c r="Z289">
        <v>3</v>
      </c>
      <c r="AA289">
        <v>24</v>
      </c>
      <c r="AB289">
        <v>88</v>
      </c>
      <c r="AC289" s="26">
        <v>0.1111111111111111</v>
      </c>
      <c r="AD289" s="20">
        <v>-5.8110687022900755</v>
      </c>
      <c r="AE289" s="20">
        <v>1.091</v>
      </c>
      <c r="AF289">
        <v>-1</v>
      </c>
      <c r="AG289">
        <v>0.2</v>
      </c>
      <c r="AH289">
        <v>10</v>
      </c>
      <c r="AI289">
        <v>454</v>
      </c>
      <c r="AJ289">
        <v>18100</v>
      </c>
      <c r="AK289" s="20">
        <v>301.66666666666998</v>
      </c>
      <c r="AL289">
        <v>301.67</v>
      </c>
      <c r="AM289">
        <v>302</v>
      </c>
      <c r="AN289" s="26">
        <v>11.17283950617284</v>
      </c>
      <c r="AO289">
        <v>18.97</v>
      </c>
      <c r="AP289" s="41">
        <v>0.3</v>
      </c>
      <c r="AQ289">
        <v>39</v>
      </c>
      <c r="AR289">
        <v>39</v>
      </c>
      <c r="AS289">
        <v>39</v>
      </c>
      <c r="AT289">
        <v>30</v>
      </c>
      <c r="AU289">
        <v>30</v>
      </c>
      <c r="AV289">
        <v>26</v>
      </c>
      <c r="AW289">
        <v>30</v>
      </c>
      <c r="AX289">
        <v>17</v>
      </c>
      <c r="AY289">
        <v>3</v>
      </c>
      <c r="AZ289">
        <v>2</v>
      </c>
      <c r="BA289" s="42">
        <v>5</v>
      </c>
      <c r="BB289">
        <v>3.28</v>
      </c>
      <c r="BC289">
        <v>22.038499999999999</v>
      </c>
      <c r="BD289" s="20">
        <v>47.8</v>
      </c>
      <c r="BE289" s="20">
        <v>86.8</v>
      </c>
      <c r="BF289" s="20">
        <v>17.263897636490203</v>
      </c>
      <c r="BG289">
        <v>52</v>
      </c>
      <c r="BH289">
        <v>102</v>
      </c>
      <c r="BI289">
        <v>120</v>
      </c>
      <c r="BJ289" s="41">
        <v>0.30232558139534882</v>
      </c>
      <c r="BK289">
        <v>22</v>
      </c>
      <c r="BL289">
        <v>22</v>
      </c>
      <c r="BM289">
        <v>8</v>
      </c>
      <c r="BN289" s="42">
        <v>14</v>
      </c>
      <c r="BO289">
        <v>4</v>
      </c>
      <c r="BP289">
        <v>3</v>
      </c>
      <c r="BQ289">
        <v>7</v>
      </c>
      <c r="BR289">
        <v>14</v>
      </c>
      <c r="BS289" s="41">
        <v>5.0909090909090911E-2</v>
      </c>
      <c r="BT289">
        <v>12</v>
      </c>
      <c r="BU289">
        <v>16</v>
      </c>
      <c r="BV289" s="41">
        <v>0.42857142857142855</v>
      </c>
      <c r="BW289">
        <v>6</v>
      </c>
      <c r="BX289">
        <v>6</v>
      </c>
      <c r="BY289">
        <v>2</v>
      </c>
      <c r="BZ289">
        <v>4</v>
      </c>
      <c r="CA289">
        <v>4</v>
      </c>
      <c r="CB289">
        <v>6</v>
      </c>
      <c r="CC289">
        <v>2</v>
      </c>
      <c r="CD289">
        <v>7</v>
      </c>
      <c r="CE289">
        <v>5</v>
      </c>
      <c r="CF289">
        <v>5</v>
      </c>
      <c r="CG289">
        <v>5</v>
      </c>
      <c r="CH289">
        <v>7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4</v>
      </c>
      <c r="DA289">
        <v>3</v>
      </c>
      <c r="DB289">
        <v>3</v>
      </c>
      <c r="DC289">
        <v>0</v>
      </c>
      <c r="DD289">
        <v>0</v>
      </c>
      <c r="DE289">
        <v>1</v>
      </c>
      <c r="DF289">
        <v>0</v>
      </c>
      <c r="DG289">
        <v>19</v>
      </c>
      <c r="DH289">
        <v>5</v>
      </c>
      <c r="DI289">
        <v>1</v>
      </c>
      <c r="DJ289">
        <v>5</v>
      </c>
      <c r="DK289">
        <v>5</v>
      </c>
      <c r="DL289">
        <v>0</v>
      </c>
      <c r="DM289">
        <v>1</v>
      </c>
      <c r="DN289">
        <v>1</v>
      </c>
      <c r="DO289">
        <v>0</v>
      </c>
      <c r="DP289" s="42">
        <v>-4</v>
      </c>
      <c r="DQ289" s="20">
        <v>-4.4660000000000002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226</v>
      </c>
      <c r="DX289">
        <v>357</v>
      </c>
      <c r="DY289">
        <v>166</v>
      </c>
      <c r="DZ289">
        <v>261</v>
      </c>
      <c r="EA289">
        <v>126</v>
      </c>
      <c r="EB289">
        <v>186</v>
      </c>
      <c r="EC289">
        <v>11.35</v>
      </c>
      <c r="ED289">
        <v>15.79</v>
      </c>
      <c r="EE289">
        <v>10</v>
      </c>
      <c r="EF289">
        <v>13</v>
      </c>
      <c r="EG289" s="41">
        <v>7.9365079365079361E-2</v>
      </c>
      <c r="EH289" s="43">
        <v>0.93010752688172049</v>
      </c>
      <c r="EI289" s="44">
        <v>1.0094726062467998</v>
      </c>
      <c r="EJ289">
        <v>228</v>
      </c>
      <c r="EK289">
        <v>359</v>
      </c>
      <c r="EL289">
        <v>167</v>
      </c>
      <c r="EM289">
        <v>263</v>
      </c>
      <c r="EN289">
        <v>127</v>
      </c>
      <c r="EO289">
        <v>189</v>
      </c>
      <c r="EP289">
        <v>10</v>
      </c>
      <c r="EQ289">
        <v>13</v>
      </c>
      <c r="ER289">
        <v>102</v>
      </c>
      <c r="ES289">
        <v>180</v>
      </c>
      <c r="ET289">
        <v>50</v>
      </c>
      <c r="EU289">
        <v>70</v>
      </c>
      <c r="EV289">
        <v>8</v>
      </c>
      <c r="EW289">
        <v>6</v>
      </c>
      <c r="EX289">
        <v>28</v>
      </c>
      <c r="EY289">
        <v>19</v>
      </c>
      <c r="EZ289">
        <v>-0.4</v>
      </c>
      <c r="FA289">
        <v>0.30000000000000004</v>
      </c>
      <c r="FB289">
        <v>-0.2</v>
      </c>
      <c r="FC289" s="20">
        <v>0.96</v>
      </c>
      <c r="FD289" s="26">
        <v>3.5555555555555556E-2</v>
      </c>
      <c r="FE289">
        <v>9.8900000000000002E-2</v>
      </c>
      <c r="FF289">
        <v>-0.04</v>
      </c>
      <c r="FG289">
        <v>-0.52</v>
      </c>
      <c r="FH289">
        <v>-0.56000000000000005</v>
      </c>
      <c r="FL289" s="42">
        <v>46</v>
      </c>
      <c r="FM289" s="20">
        <v>5.8</v>
      </c>
      <c r="FN289" s="41">
        <v>1.11655773E-2</v>
      </c>
      <c r="FO289" s="20">
        <v>2</v>
      </c>
      <c r="FP289" s="20">
        <v>2.1067999999999998</v>
      </c>
      <c r="FQ289" s="20">
        <v>115.95451983955978</v>
      </c>
      <c r="FR289">
        <v>24</v>
      </c>
      <c r="FS289" t="s">
        <v>189</v>
      </c>
      <c r="FT289">
        <v>622</v>
      </c>
      <c r="FV289" t="s">
        <v>711</v>
      </c>
      <c r="FW289" s="45">
        <v>2125000</v>
      </c>
      <c r="FX289" s="45">
        <v>2125000</v>
      </c>
      <c r="FY289">
        <v>551</v>
      </c>
      <c r="FZ289">
        <v>90</v>
      </c>
      <c r="GA289">
        <v>84</v>
      </c>
      <c r="GB289">
        <v>174</v>
      </c>
      <c r="GC289">
        <v>-42</v>
      </c>
      <c r="GD289">
        <v>180</v>
      </c>
      <c r="GE289">
        <v>849</v>
      </c>
      <c r="GF289">
        <v>7113</v>
      </c>
      <c r="GG289">
        <v>9.5</v>
      </c>
      <c r="GH289">
        <v>6.3</v>
      </c>
      <c r="GI289">
        <v>15.9</v>
      </c>
      <c r="GJ289" s="42">
        <v>2</v>
      </c>
    </row>
    <row r="290" spans="1:192" x14ac:dyDescent="0.45">
      <c r="A290" s="40">
        <v>31607</v>
      </c>
      <c r="B290" t="s">
        <v>1882</v>
      </c>
      <c r="D290" t="s">
        <v>156</v>
      </c>
      <c r="E290" t="s">
        <v>156</v>
      </c>
      <c r="F290">
        <v>73</v>
      </c>
      <c r="G290">
        <v>228</v>
      </c>
      <c r="H290">
        <v>2006</v>
      </c>
      <c r="I290">
        <v>2</v>
      </c>
      <c r="J290">
        <v>44</v>
      </c>
      <c r="K290" t="s">
        <v>92</v>
      </c>
      <c r="L290">
        <v>2008</v>
      </c>
      <c r="M290">
        <v>31</v>
      </c>
      <c r="N290">
        <v>10</v>
      </c>
      <c r="O290">
        <v>8473579</v>
      </c>
      <c r="P290" t="s">
        <v>2551</v>
      </c>
      <c r="Q290" t="s">
        <v>2552</v>
      </c>
      <c r="R290" t="s">
        <v>2553</v>
      </c>
      <c r="S290" t="s">
        <v>2554</v>
      </c>
      <c r="T290" t="s">
        <v>725</v>
      </c>
      <c r="U290" t="s">
        <v>142</v>
      </c>
      <c r="V290">
        <v>13</v>
      </c>
      <c r="W290">
        <v>1</v>
      </c>
      <c r="X290">
        <v>2</v>
      </c>
      <c r="Y290">
        <v>1</v>
      </c>
      <c r="Z290">
        <v>3</v>
      </c>
      <c r="AA290">
        <v>24</v>
      </c>
      <c r="AB290">
        <v>82</v>
      </c>
      <c r="AC290" s="26">
        <v>0.23076923076923078</v>
      </c>
      <c r="AD290" s="20">
        <v>-2.3704268292682924</v>
      </c>
      <c r="AE290" s="20">
        <v>1.079</v>
      </c>
      <c r="AF290">
        <v>0</v>
      </c>
      <c r="AG290">
        <v>-0.60000000000000009</v>
      </c>
      <c r="AH290">
        <v>0</v>
      </c>
      <c r="AI290">
        <v>220</v>
      </c>
      <c r="AJ290">
        <v>9311</v>
      </c>
      <c r="AK290" s="20">
        <v>155.18333333333001</v>
      </c>
      <c r="AL290">
        <v>155.18</v>
      </c>
      <c r="AM290">
        <v>155</v>
      </c>
      <c r="AN290" s="26">
        <v>11.937179487179488</v>
      </c>
      <c r="AO290">
        <v>19.97</v>
      </c>
      <c r="AP290" s="41">
        <v>0.6</v>
      </c>
      <c r="AQ290">
        <v>13</v>
      </c>
      <c r="AR290">
        <v>13</v>
      </c>
      <c r="AS290">
        <v>13</v>
      </c>
      <c r="AT290">
        <v>9</v>
      </c>
      <c r="AU290">
        <v>9</v>
      </c>
      <c r="AV290">
        <v>7</v>
      </c>
      <c r="AW290">
        <v>9</v>
      </c>
      <c r="AX290">
        <v>6</v>
      </c>
      <c r="AY290">
        <v>2</v>
      </c>
      <c r="AZ290">
        <v>1</v>
      </c>
      <c r="BA290" s="42">
        <v>3</v>
      </c>
      <c r="BB290">
        <v>1.28</v>
      </c>
      <c r="BC290">
        <v>14.428599999999999</v>
      </c>
      <c r="BD290" s="20">
        <v>0</v>
      </c>
      <c r="BE290" s="20">
        <v>13</v>
      </c>
      <c r="BF290" s="20">
        <v>5.0264209305322849</v>
      </c>
      <c r="BG290">
        <v>32</v>
      </c>
      <c r="BH290">
        <v>57</v>
      </c>
      <c r="BI290">
        <v>70</v>
      </c>
      <c r="BJ290" s="41">
        <v>0.31372549019607843</v>
      </c>
      <c r="BK290">
        <v>16</v>
      </c>
      <c r="BL290">
        <v>16</v>
      </c>
      <c r="BM290">
        <v>3</v>
      </c>
      <c r="BN290" s="42">
        <v>13</v>
      </c>
      <c r="BO290">
        <v>2</v>
      </c>
      <c r="BP290">
        <v>8</v>
      </c>
      <c r="BQ290">
        <v>1</v>
      </c>
      <c r="BR290">
        <v>15</v>
      </c>
      <c r="BS290" s="41">
        <v>0.11194029850746269</v>
      </c>
      <c r="BT290">
        <v>4</v>
      </c>
      <c r="BU290">
        <v>6</v>
      </c>
      <c r="BV290" s="41">
        <v>0.4</v>
      </c>
      <c r="BW290">
        <v>1</v>
      </c>
      <c r="BX290">
        <v>1</v>
      </c>
      <c r="BY290">
        <v>1</v>
      </c>
      <c r="BZ290">
        <v>3</v>
      </c>
      <c r="CA290">
        <v>2</v>
      </c>
      <c r="CB290">
        <v>2</v>
      </c>
      <c r="CC290">
        <v>2</v>
      </c>
      <c r="CD290">
        <v>4</v>
      </c>
      <c r="CE290">
        <v>2</v>
      </c>
      <c r="CF290">
        <v>2</v>
      </c>
      <c r="CG290">
        <v>2</v>
      </c>
      <c r="CH290">
        <v>4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2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3</v>
      </c>
      <c r="DH290">
        <v>0</v>
      </c>
      <c r="DI290">
        <v>5</v>
      </c>
      <c r="DJ290">
        <v>0</v>
      </c>
      <c r="DK290">
        <v>0</v>
      </c>
      <c r="DL290">
        <v>0</v>
      </c>
      <c r="DM290">
        <v>5</v>
      </c>
      <c r="DN290">
        <v>5</v>
      </c>
      <c r="DO290">
        <v>0</v>
      </c>
      <c r="DP290" s="42">
        <v>5</v>
      </c>
      <c r="DQ290" s="20">
        <v>4.7050000000000001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107</v>
      </c>
      <c r="DX290">
        <v>171</v>
      </c>
      <c r="DY290">
        <v>72</v>
      </c>
      <c r="DZ290">
        <v>119</v>
      </c>
      <c r="EA290">
        <v>50</v>
      </c>
      <c r="EB290">
        <v>84</v>
      </c>
      <c r="EC290">
        <v>5.05</v>
      </c>
      <c r="ED290">
        <v>6.1</v>
      </c>
      <c r="EE290">
        <v>5</v>
      </c>
      <c r="EF290">
        <v>7</v>
      </c>
      <c r="EG290" s="41">
        <v>0.1</v>
      </c>
      <c r="EH290" s="43">
        <v>0.91666666666666663</v>
      </c>
      <c r="EI290" s="44">
        <v>1.0166666666666666</v>
      </c>
      <c r="EJ290">
        <v>107</v>
      </c>
      <c r="EK290">
        <v>171</v>
      </c>
      <c r="EL290">
        <v>72</v>
      </c>
      <c r="EM290">
        <v>119</v>
      </c>
      <c r="EN290">
        <v>50</v>
      </c>
      <c r="EO290">
        <v>84</v>
      </c>
      <c r="EP290">
        <v>5</v>
      </c>
      <c r="EQ290">
        <v>7</v>
      </c>
      <c r="ER290">
        <v>55</v>
      </c>
      <c r="ES290">
        <v>84</v>
      </c>
      <c r="ET290">
        <v>20</v>
      </c>
      <c r="EU290">
        <v>22</v>
      </c>
      <c r="EV290">
        <v>2</v>
      </c>
      <c r="EW290">
        <v>1</v>
      </c>
      <c r="EX290">
        <v>11</v>
      </c>
      <c r="EY290">
        <v>12</v>
      </c>
      <c r="EZ290">
        <v>0</v>
      </c>
      <c r="FA290">
        <v>0.1</v>
      </c>
      <c r="FB290">
        <v>0.1</v>
      </c>
      <c r="FC290" s="20">
        <v>3</v>
      </c>
      <c r="FD290" s="26">
        <v>0.23076923076923078</v>
      </c>
      <c r="FE290">
        <v>0.17050000000000001</v>
      </c>
      <c r="FF290">
        <v>0.14000000000000001</v>
      </c>
      <c r="FG290">
        <v>0.01</v>
      </c>
      <c r="FH290">
        <v>0.16</v>
      </c>
      <c r="FL290" s="42">
        <v>31</v>
      </c>
      <c r="FM290" s="20">
        <v>0</v>
      </c>
      <c r="FN290" s="41">
        <v>2.4260355000000001E-2</v>
      </c>
      <c r="FO290" s="20">
        <v>3</v>
      </c>
      <c r="FP290" s="20">
        <v>3.9409999999999998</v>
      </c>
      <c r="FQ290" s="20">
        <v>107.48807836061347</v>
      </c>
      <c r="FR290">
        <v>67</v>
      </c>
      <c r="FS290" t="s">
        <v>189</v>
      </c>
      <c r="FT290">
        <v>3421</v>
      </c>
      <c r="FV290" t="s">
        <v>711</v>
      </c>
      <c r="FW290" s="45">
        <v>5250000</v>
      </c>
      <c r="FX290" s="45">
        <v>4187500</v>
      </c>
      <c r="FY290">
        <v>669</v>
      </c>
      <c r="FZ290">
        <v>121</v>
      </c>
      <c r="GA290">
        <v>153</v>
      </c>
      <c r="GB290">
        <v>274</v>
      </c>
      <c r="GC290">
        <v>15</v>
      </c>
      <c r="GD290">
        <v>173</v>
      </c>
      <c r="GE290">
        <v>995</v>
      </c>
      <c r="GF290">
        <v>10218</v>
      </c>
      <c r="GG290">
        <v>14.9</v>
      </c>
      <c r="GH290">
        <v>10.6</v>
      </c>
      <c r="GI290">
        <v>25.5</v>
      </c>
      <c r="GJ290" s="42">
        <v>3</v>
      </c>
    </row>
    <row r="291" spans="1:192" x14ac:dyDescent="0.45">
      <c r="A291" s="40">
        <v>30110</v>
      </c>
      <c r="B291" t="s">
        <v>1063</v>
      </c>
      <c r="C291" t="s">
        <v>145</v>
      </c>
      <c r="D291" t="s">
        <v>91</v>
      </c>
      <c r="E291" t="s">
        <v>91</v>
      </c>
      <c r="F291">
        <v>69</v>
      </c>
      <c r="G291">
        <v>185</v>
      </c>
      <c r="H291">
        <v>2001</v>
      </c>
      <c r="I291">
        <v>2</v>
      </c>
      <c r="J291">
        <v>49</v>
      </c>
      <c r="K291" t="s">
        <v>92</v>
      </c>
      <c r="L291">
        <v>2002</v>
      </c>
      <c r="M291">
        <v>35</v>
      </c>
      <c r="N291">
        <v>15</v>
      </c>
      <c r="O291">
        <v>8469500</v>
      </c>
      <c r="P291" t="s">
        <v>2563</v>
      </c>
      <c r="Q291" t="s">
        <v>2564</v>
      </c>
      <c r="R291" t="s">
        <v>2565</v>
      </c>
      <c r="S291" t="s">
        <v>301</v>
      </c>
      <c r="T291" t="s">
        <v>725</v>
      </c>
      <c r="U291" t="s">
        <v>2566</v>
      </c>
      <c r="V291">
        <v>66</v>
      </c>
      <c r="W291">
        <v>7</v>
      </c>
      <c r="X291">
        <v>22</v>
      </c>
      <c r="Y291">
        <v>12</v>
      </c>
      <c r="Z291">
        <v>29</v>
      </c>
      <c r="AA291">
        <v>0</v>
      </c>
      <c r="AB291">
        <v>0</v>
      </c>
      <c r="AC291" s="26">
        <v>0.43939393939393939</v>
      </c>
      <c r="AD291" s="20">
        <v>-19.164285714285711</v>
      </c>
      <c r="AE291" s="20">
        <v>10.090999999999999</v>
      </c>
      <c r="AF291">
        <v>-3</v>
      </c>
      <c r="AG291">
        <v>-3.4</v>
      </c>
      <c r="AH291">
        <v>18</v>
      </c>
      <c r="AI291">
        <v>1174</v>
      </c>
      <c r="AJ291">
        <v>54536</v>
      </c>
      <c r="AK291" s="20">
        <v>908.93333333332998</v>
      </c>
      <c r="AL291">
        <v>908.93</v>
      </c>
      <c r="AM291">
        <v>909</v>
      </c>
      <c r="AN291" s="26">
        <v>13.771717171717171</v>
      </c>
      <c r="AO291">
        <v>23.08</v>
      </c>
      <c r="AP291" s="41">
        <v>0.70731707317073167</v>
      </c>
      <c r="AQ291">
        <v>219</v>
      </c>
      <c r="AR291">
        <v>220</v>
      </c>
      <c r="AS291">
        <v>220</v>
      </c>
      <c r="AT291">
        <v>171</v>
      </c>
      <c r="AU291">
        <v>172</v>
      </c>
      <c r="AV291">
        <v>128</v>
      </c>
      <c r="AW291">
        <v>111</v>
      </c>
      <c r="AX291">
        <v>39</v>
      </c>
      <c r="AY291">
        <v>5</v>
      </c>
      <c r="AZ291">
        <v>9</v>
      </c>
      <c r="BA291" s="42">
        <v>14</v>
      </c>
      <c r="BB291">
        <v>11.59</v>
      </c>
      <c r="BC291">
        <v>34.617199999999997</v>
      </c>
      <c r="BD291" s="20">
        <v>260.10000000000002</v>
      </c>
      <c r="BE291" s="20">
        <v>479.1</v>
      </c>
      <c r="BF291" s="20">
        <v>31.626197837017155</v>
      </c>
      <c r="BG291">
        <v>335</v>
      </c>
      <c r="BH291">
        <v>272</v>
      </c>
      <c r="BI291">
        <v>272</v>
      </c>
      <c r="BJ291" s="41">
        <v>0.55189456342668863</v>
      </c>
      <c r="BK291">
        <v>43</v>
      </c>
      <c r="BL291">
        <v>43</v>
      </c>
      <c r="BM291">
        <v>43</v>
      </c>
      <c r="BN291" s="42">
        <v>0</v>
      </c>
      <c r="BO291">
        <v>44</v>
      </c>
      <c r="BP291">
        <v>36</v>
      </c>
      <c r="BQ291">
        <v>22</v>
      </c>
      <c r="BR291">
        <v>32</v>
      </c>
      <c r="BS291" s="41">
        <v>4.930662557781202E-2</v>
      </c>
      <c r="BT291">
        <v>77</v>
      </c>
      <c r="BU291">
        <v>67</v>
      </c>
      <c r="BV291" s="41">
        <v>0.53472222222222221</v>
      </c>
      <c r="BW291">
        <v>15</v>
      </c>
      <c r="BX291">
        <v>13</v>
      </c>
      <c r="BY291">
        <v>20</v>
      </c>
      <c r="BZ291">
        <v>15</v>
      </c>
      <c r="CA291">
        <v>42</v>
      </c>
      <c r="CB291">
        <v>39</v>
      </c>
      <c r="CC291">
        <v>18</v>
      </c>
      <c r="CD291">
        <v>21</v>
      </c>
      <c r="CE291">
        <v>28</v>
      </c>
      <c r="CF291">
        <v>27</v>
      </c>
      <c r="CG291">
        <v>54</v>
      </c>
      <c r="CH291">
        <v>39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5</v>
      </c>
      <c r="CW291">
        <v>0</v>
      </c>
      <c r="CX291">
        <v>2</v>
      </c>
      <c r="CY291">
        <v>4</v>
      </c>
      <c r="CZ291">
        <v>38</v>
      </c>
      <c r="DA291">
        <v>12</v>
      </c>
      <c r="DB291">
        <v>2</v>
      </c>
      <c r="DC291">
        <v>22</v>
      </c>
      <c r="DD291">
        <v>25</v>
      </c>
      <c r="DE291">
        <v>3</v>
      </c>
      <c r="DF291">
        <v>0</v>
      </c>
      <c r="DG291">
        <v>64</v>
      </c>
      <c r="DH291">
        <v>9</v>
      </c>
      <c r="DI291">
        <v>3</v>
      </c>
      <c r="DJ291">
        <v>10</v>
      </c>
      <c r="DK291">
        <v>10</v>
      </c>
      <c r="DL291">
        <v>0</v>
      </c>
      <c r="DM291">
        <v>2</v>
      </c>
      <c r="DN291">
        <v>2</v>
      </c>
      <c r="DO291">
        <v>0</v>
      </c>
      <c r="DP291" s="42">
        <v>-6</v>
      </c>
      <c r="DQ291" s="20">
        <v>-9.5879999999999992</v>
      </c>
      <c r="DR291">
        <v>9</v>
      </c>
      <c r="DS291">
        <v>0</v>
      </c>
      <c r="DT291">
        <v>0</v>
      </c>
      <c r="DU291">
        <v>0</v>
      </c>
      <c r="DV291">
        <v>0</v>
      </c>
      <c r="DW291">
        <v>900</v>
      </c>
      <c r="DX291">
        <v>849</v>
      </c>
      <c r="DY291">
        <v>684</v>
      </c>
      <c r="DZ291">
        <v>617</v>
      </c>
      <c r="EA291">
        <v>502</v>
      </c>
      <c r="EB291">
        <v>444</v>
      </c>
      <c r="EC291">
        <v>44.59</v>
      </c>
      <c r="ED291">
        <v>38.909999999999997</v>
      </c>
      <c r="EE291">
        <v>41</v>
      </c>
      <c r="EF291">
        <v>41</v>
      </c>
      <c r="EG291" s="41">
        <v>8.1673306772908363E-2</v>
      </c>
      <c r="EH291" s="43">
        <v>0.9076576576576576</v>
      </c>
      <c r="EI291" s="44">
        <v>0.98933096443056601</v>
      </c>
      <c r="EJ291">
        <v>900</v>
      </c>
      <c r="EK291">
        <v>850</v>
      </c>
      <c r="EL291">
        <v>683</v>
      </c>
      <c r="EM291">
        <v>617</v>
      </c>
      <c r="EN291">
        <v>501</v>
      </c>
      <c r="EO291">
        <v>444</v>
      </c>
      <c r="EP291">
        <v>40</v>
      </c>
      <c r="EQ291">
        <v>40</v>
      </c>
      <c r="ER291">
        <v>437</v>
      </c>
      <c r="ES291">
        <v>428</v>
      </c>
      <c r="ET291">
        <v>162</v>
      </c>
      <c r="EU291">
        <v>163</v>
      </c>
      <c r="EV291">
        <v>24</v>
      </c>
      <c r="EW291">
        <v>19</v>
      </c>
      <c r="EX291">
        <v>52</v>
      </c>
      <c r="EY291">
        <v>48</v>
      </c>
      <c r="EZ291">
        <v>1.2</v>
      </c>
      <c r="FA291">
        <v>0.9</v>
      </c>
      <c r="FB291">
        <v>2.1</v>
      </c>
      <c r="FC291" s="20">
        <v>23.75</v>
      </c>
      <c r="FD291" s="26">
        <v>0.35984848484848486</v>
      </c>
      <c r="FE291">
        <v>1.8776999999999999</v>
      </c>
      <c r="FF291">
        <v>0.09</v>
      </c>
      <c r="FG291">
        <v>-0.04</v>
      </c>
      <c r="FH291">
        <v>0.05</v>
      </c>
      <c r="FI291">
        <v>5</v>
      </c>
      <c r="FJ291">
        <v>4</v>
      </c>
      <c r="FK291">
        <v>1</v>
      </c>
      <c r="FL291" s="42">
        <v>93</v>
      </c>
      <c r="FM291" s="20">
        <v>7.2222222222222223</v>
      </c>
      <c r="FN291" s="41">
        <v>9.8669348099999998E-2</v>
      </c>
      <c r="FO291" s="20">
        <v>27.2</v>
      </c>
      <c r="FP291" s="20">
        <v>27.0824</v>
      </c>
      <c r="FQ291" s="20">
        <v>115.45443543507201</v>
      </c>
      <c r="FR291">
        <v>4</v>
      </c>
      <c r="FS291" t="s">
        <v>314</v>
      </c>
      <c r="FT291">
        <v>195</v>
      </c>
      <c r="FV291" t="s">
        <v>711</v>
      </c>
      <c r="FW291" s="45">
        <v>1000000</v>
      </c>
      <c r="FX291" s="45">
        <v>1000000</v>
      </c>
      <c r="FY291">
        <v>906</v>
      </c>
      <c r="FZ291">
        <v>294</v>
      </c>
      <c r="GA291">
        <v>348</v>
      </c>
      <c r="GB291">
        <v>642</v>
      </c>
      <c r="GC291">
        <v>-54</v>
      </c>
      <c r="GD291">
        <v>425</v>
      </c>
      <c r="GE291">
        <v>2469</v>
      </c>
      <c r="GF291">
        <v>15972</v>
      </c>
      <c r="GG291">
        <v>55.4</v>
      </c>
      <c r="GH291">
        <v>16.899999999999999</v>
      </c>
      <c r="GI291">
        <v>72.3</v>
      </c>
      <c r="GJ291" s="42">
        <v>27.2</v>
      </c>
    </row>
    <row r="292" spans="1:192" x14ac:dyDescent="0.45">
      <c r="A292" s="40">
        <v>30470</v>
      </c>
      <c r="B292" t="s">
        <v>419</v>
      </c>
      <c r="C292" t="s">
        <v>145</v>
      </c>
      <c r="D292" t="s">
        <v>91</v>
      </c>
      <c r="E292" t="s">
        <v>91</v>
      </c>
      <c r="F292">
        <v>75</v>
      </c>
      <c r="G292">
        <v>235</v>
      </c>
      <c r="H292">
        <v>2001</v>
      </c>
      <c r="I292">
        <v>2</v>
      </c>
      <c r="J292">
        <v>50</v>
      </c>
      <c r="K292" t="s">
        <v>202</v>
      </c>
      <c r="L292">
        <v>2005</v>
      </c>
      <c r="M292">
        <v>34</v>
      </c>
      <c r="N292">
        <v>13</v>
      </c>
      <c r="O292">
        <v>8469501</v>
      </c>
      <c r="P292" t="s">
        <v>2567</v>
      </c>
      <c r="Q292" t="s">
        <v>2568</v>
      </c>
      <c r="R292" t="s">
        <v>2569</v>
      </c>
      <c r="S292" t="s">
        <v>209</v>
      </c>
      <c r="T292" t="s">
        <v>710</v>
      </c>
      <c r="U292" t="s">
        <v>95</v>
      </c>
      <c r="V292">
        <v>50</v>
      </c>
      <c r="W292">
        <v>1</v>
      </c>
      <c r="X292">
        <v>6</v>
      </c>
      <c r="Y292">
        <v>5</v>
      </c>
      <c r="Z292">
        <v>7</v>
      </c>
      <c r="AA292">
        <v>20</v>
      </c>
      <c r="AB292">
        <v>63</v>
      </c>
      <c r="AC292" s="26">
        <v>0.14000000000000001</v>
      </c>
      <c r="AD292" s="20">
        <v>-1.4666666666666668</v>
      </c>
      <c r="AE292" s="20">
        <v>2.2290000000000001</v>
      </c>
      <c r="AF292">
        <v>-4</v>
      </c>
      <c r="AG292">
        <v>-2.4</v>
      </c>
      <c r="AH292">
        <v>60</v>
      </c>
      <c r="AI292">
        <v>572</v>
      </c>
      <c r="AJ292">
        <v>21115</v>
      </c>
      <c r="AK292" s="20">
        <v>351.91666666666998</v>
      </c>
      <c r="AL292">
        <v>351.92</v>
      </c>
      <c r="AM292">
        <v>352</v>
      </c>
      <c r="AN292" s="26">
        <v>7.038333333333334</v>
      </c>
      <c r="AO292">
        <v>12.13</v>
      </c>
      <c r="AP292" s="41">
        <v>0.63636363636363635</v>
      </c>
      <c r="AQ292">
        <v>55</v>
      </c>
      <c r="AR292">
        <v>55</v>
      </c>
      <c r="AS292">
        <v>55</v>
      </c>
      <c r="AT292">
        <v>44</v>
      </c>
      <c r="AU292">
        <v>44</v>
      </c>
      <c r="AV292">
        <v>35</v>
      </c>
      <c r="AW292">
        <v>32</v>
      </c>
      <c r="AX292">
        <v>16</v>
      </c>
      <c r="AY292">
        <v>2</v>
      </c>
      <c r="AZ292">
        <v>4</v>
      </c>
      <c r="BA292" s="42">
        <v>6</v>
      </c>
      <c r="BB292">
        <v>2.69</v>
      </c>
      <c r="BC292">
        <v>36.1143</v>
      </c>
      <c r="BD292" s="20">
        <v>133.19999999999999</v>
      </c>
      <c r="BE292" s="20">
        <v>188.2</v>
      </c>
      <c r="BF292" s="20">
        <v>32.086837917708571</v>
      </c>
      <c r="BG292">
        <v>74</v>
      </c>
      <c r="BH292">
        <v>130</v>
      </c>
      <c r="BI292">
        <v>138</v>
      </c>
      <c r="BJ292" s="41">
        <v>0.34905660377358488</v>
      </c>
      <c r="BK292">
        <v>99</v>
      </c>
      <c r="BL292">
        <v>99</v>
      </c>
      <c r="BM292">
        <v>31</v>
      </c>
      <c r="BN292" s="42">
        <v>68</v>
      </c>
      <c r="BO292">
        <v>9</v>
      </c>
      <c r="BP292">
        <v>6</v>
      </c>
      <c r="BQ292">
        <v>5</v>
      </c>
      <c r="BR292">
        <v>16</v>
      </c>
      <c r="BS292" s="41">
        <v>6.0150375939849621E-2</v>
      </c>
      <c r="BT292">
        <v>7</v>
      </c>
      <c r="BU292">
        <v>5</v>
      </c>
      <c r="BV292" s="41">
        <v>0.58333333333333337</v>
      </c>
      <c r="BW292">
        <v>2</v>
      </c>
      <c r="BX292">
        <v>0</v>
      </c>
      <c r="BY292">
        <v>3</v>
      </c>
      <c r="BZ292">
        <v>3</v>
      </c>
      <c r="CA292">
        <v>2</v>
      </c>
      <c r="CB292">
        <v>2</v>
      </c>
      <c r="CC292">
        <v>0</v>
      </c>
      <c r="CD292">
        <v>0</v>
      </c>
      <c r="CE292">
        <v>2</v>
      </c>
      <c r="CF292">
        <v>1</v>
      </c>
      <c r="CG292">
        <v>5</v>
      </c>
      <c r="CH292">
        <v>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8</v>
      </c>
      <c r="DA292">
        <v>5</v>
      </c>
      <c r="DB292">
        <v>0</v>
      </c>
      <c r="DC292">
        <v>4</v>
      </c>
      <c r="DD292">
        <v>2</v>
      </c>
      <c r="DE292">
        <v>3</v>
      </c>
      <c r="DF292">
        <v>0</v>
      </c>
      <c r="DG292">
        <v>21</v>
      </c>
      <c r="DH292">
        <v>14</v>
      </c>
      <c r="DI292">
        <v>3</v>
      </c>
      <c r="DJ292">
        <v>14</v>
      </c>
      <c r="DK292">
        <v>6</v>
      </c>
      <c r="DL292">
        <v>8</v>
      </c>
      <c r="DM292">
        <v>11</v>
      </c>
      <c r="DN292">
        <v>3</v>
      </c>
      <c r="DO292">
        <v>8</v>
      </c>
      <c r="DP292" s="42">
        <v>-11</v>
      </c>
      <c r="DQ292" s="20">
        <v>-3.37</v>
      </c>
      <c r="DR292">
        <v>5</v>
      </c>
      <c r="DS292">
        <v>8</v>
      </c>
      <c r="DT292">
        <v>0</v>
      </c>
      <c r="DU292">
        <v>1</v>
      </c>
      <c r="DV292">
        <v>0</v>
      </c>
      <c r="DW292">
        <v>293</v>
      </c>
      <c r="DX292">
        <v>345</v>
      </c>
      <c r="DY292">
        <v>211</v>
      </c>
      <c r="DZ292">
        <v>250</v>
      </c>
      <c r="EA292">
        <v>155</v>
      </c>
      <c r="EB292">
        <v>178</v>
      </c>
      <c r="EC292">
        <v>10.98</v>
      </c>
      <c r="ED292">
        <v>11.57</v>
      </c>
      <c r="EE292">
        <v>11</v>
      </c>
      <c r="EF292">
        <v>15</v>
      </c>
      <c r="EG292" s="41">
        <v>7.0967741935483872E-2</v>
      </c>
      <c r="EH292" s="43">
        <v>0.9157303370786517</v>
      </c>
      <c r="EI292" s="44">
        <v>0.98669807901413553</v>
      </c>
      <c r="EJ292">
        <v>294</v>
      </c>
      <c r="EK292">
        <v>347</v>
      </c>
      <c r="EL292">
        <v>212</v>
      </c>
      <c r="EM292">
        <v>252</v>
      </c>
      <c r="EN292">
        <v>156</v>
      </c>
      <c r="EO292">
        <v>180</v>
      </c>
      <c r="EP292">
        <v>11</v>
      </c>
      <c r="EQ292">
        <v>15</v>
      </c>
      <c r="ER292">
        <v>115</v>
      </c>
      <c r="ES292">
        <v>162</v>
      </c>
      <c r="ET292">
        <v>45</v>
      </c>
      <c r="EU292">
        <v>60</v>
      </c>
      <c r="EV292">
        <v>7</v>
      </c>
      <c r="EW292">
        <v>6</v>
      </c>
      <c r="EX292">
        <v>34</v>
      </c>
      <c r="EY292">
        <v>23</v>
      </c>
      <c r="EZ292">
        <v>-0.2</v>
      </c>
      <c r="FA292">
        <v>0.30000000000000004</v>
      </c>
      <c r="FB292">
        <v>0.1</v>
      </c>
      <c r="FC292" s="20">
        <v>4.2</v>
      </c>
      <c r="FD292" s="26">
        <v>8.4000000000000005E-2</v>
      </c>
      <c r="FE292">
        <v>8.610000000000001E-2</v>
      </c>
      <c r="FF292">
        <v>0.01</v>
      </c>
      <c r="FG292">
        <v>0.21</v>
      </c>
      <c r="FH292">
        <v>0.22</v>
      </c>
      <c r="FL292" s="42">
        <v>183</v>
      </c>
      <c r="FM292" s="20">
        <v>20.8</v>
      </c>
      <c r="FN292" s="41">
        <v>7.3873874000000006E-3</v>
      </c>
      <c r="FO292" s="20">
        <v>1</v>
      </c>
      <c r="FP292" s="20">
        <v>6.3259999999999996</v>
      </c>
      <c r="FQ292" s="20">
        <v>108.77472152761992</v>
      </c>
      <c r="FV292" t="s">
        <v>711</v>
      </c>
      <c r="FW292" s="45">
        <v>900000</v>
      </c>
      <c r="FX292" s="45">
        <v>900000</v>
      </c>
      <c r="FY292">
        <v>800</v>
      </c>
      <c r="FZ292">
        <v>53</v>
      </c>
      <c r="GA292">
        <v>81</v>
      </c>
      <c r="GB292">
        <v>134</v>
      </c>
      <c r="GC292">
        <v>-40</v>
      </c>
      <c r="GD292">
        <v>968</v>
      </c>
      <c r="GE292">
        <v>691</v>
      </c>
      <c r="GF292">
        <v>7425</v>
      </c>
      <c r="GG292">
        <v>-0.5</v>
      </c>
      <c r="GH292">
        <v>5.8</v>
      </c>
      <c r="GI292">
        <v>5.3</v>
      </c>
      <c r="GJ292" s="42">
        <v>1</v>
      </c>
    </row>
    <row r="293" spans="1:192" x14ac:dyDescent="0.45">
      <c r="A293" s="40">
        <v>36408</v>
      </c>
      <c r="B293" t="s">
        <v>2570</v>
      </c>
      <c r="D293" t="s">
        <v>399</v>
      </c>
      <c r="E293" t="s">
        <v>399</v>
      </c>
      <c r="F293">
        <v>74</v>
      </c>
      <c r="G293">
        <v>202</v>
      </c>
      <c r="H293">
        <v>2017</v>
      </c>
      <c r="I293">
        <v>1</v>
      </c>
      <c r="J293">
        <v>21</v>
      </c>
      <c r="K293" t="s">
        <v>92</v>
      </c>
      <c r="L293">
        <v>2017</v>
      </c>
      <c r="M293">
        <v>18</v>
      </c>
      <c r="N293">
        <v>1</v>
      </c>
      <c r="O293">
        <v>8480078</v>
      </c>
      <c r="P293" t="s">
        <v>2571</v>
      </c>
      <c r="Q293" t="s">
        <v>2572</v>
      </c>
      <c r="R293" t="s">
        <v>2573</v>
      </c>
      <c r="S293" t="s">
        <v>1155</v>
      </c>
      <c r="T293" t="s">
        <v>716</v>
      </c>
      <c r="U293" t="s">
        <v>279</v>
      </c>
      <c r="V293">
        <v>9</v>
      </c>
      <c r="W293">
        <v>1</v>
      </c>
      <c r="X293">
        <v>2</v>
      </c>
      <c r="Y293">
        <v>1</v>
      </c>
      <c r="Z293">
        <v>3</v>
      </c>
      <c r="AA293">
        <v>28</v>
      </c>
      <c r="AB293">
        <v>50</v>
      </c>
      <c r="AC293" s="26">
        <v>0.33333333333333331</v>
      </c>
      <c r="AD293" s="20">
        <v>0</v>
      </c>
      <c r="AE293" s="20">
        <v>1.0980000000000001</v>
      </c>
      <c r="AF293">
        <v>-5</v>
      </c>
      <c r="AG293">
        <v>-3.4</v>
      </c>
      <c r="AH293">
        <v>4</v>
      </c>
      <c r="AI293">
        <v>151</v>
      </c>
      <c r="AJ293">
        <v>7349</v>
      </c>
      <c r="AK293" s="20">
        <v>122.48333333332999</v>
      </c>
      <c r="AL293">
        <v>122.48</v>
      </c>
      <c r="AM293">
        <v>122</v>
      </c>
      <c r="AN293" s="26">
        <v>13.609259259259259</v>
      </c>
      <c r="AO293">
        <v>23.09</v>
      </c>
      <c r="AP293" s="41">
        <v>1</v>
      </c>
      <c r="AQ293">
        <v>31</v>
      </c>
      <c r="AR293">
        <v>31</v>
      </c>
      <c r="AS293">
        <v>31</v>
      </c>
      <c r="AT293">
        <v>27</v>
      </c>
      <c r="AU293">
        <v>27</v>
      </c>
      <c r="AV293">
        <v>21</v>
      </c>
      <c r="AW293">
        <v>21</v>
      </c>
      <c r="AX293">
        <v>15</v>
      </c>
      <c r="AY293">
        <v>0</v>
      </c>
      <c r="AZ293">
        <v>4</v>
      </c>
      <c r="BA293" s="42">
        <v>4</v>
      </c>
      <c r="BB293">
        <v>2.35</v>
      </c>
      <c r="BC293">
        <v>17.571400000000001</v>
      </c>
      <c r="BD293" s="20">
        <v>31.3</v>
      </c>
      <c r="BE293" s="20">
        <v>62.3</v>
      </c>
      <c r="BF293" s="20">
        <v>30.519268451992158</v>
      </c>
      <c r="BG293">
        <v>35</v>
      </c>
      <c r="BH293">
        <v>30</v>
      </c>
      <c r="BI293">
        <v>38</v>
      </c>
      <c r="BJ293" s="41">
        <v>0.47945205479452052</v>
      </c>
      <c r="BK293">
        <v>3</v>
      </c>
      <c r="BL293">
        <v>3</v>
      </c>
      <c r="BM293">
        <v>15</v>
      </c>
      <c r="BN293" s="42">
        <v>-12</v>
      </c>
      <c r="BO293">
        <v>6</v>
      </c>
      <c r="BP293">
        <v>3</v>
      </c>
      <c r="BQ293">
        <v>1</v>
      </c>
      <c r="BR293">
        <v>1</v>
      </c>
      <c r="BS293" s="41">
        <v>9.0090090090090089E-3</v>
      </c>
      <c r="BT293">
        <v>28</v>
      </c>
      <c r="BU293">
        <v>48</v>
      </c>
      <c r="BV293" s="41">
        <v>0.36842105263157893</v>
      </c>
      <c r="BW293">
        <v>9</v>
      </c>
      <c r="BX293">
        <v>19</v>
      </c>
      <c r="BY293">
        <v>7</v>
      </c>
      <c r="BZ293">
        <v>16</v>
      </c>
      <c r="CA293">
        <v>12</v>
      </c>
      <c r="CB293">
        <v>13</v>
      </c>
      <c r="CC293">
        <v>16</v>
      </c>
      <c r="CD293">
        <v>23</v>
      </c>
      <c r="CE293">
        <v>8</v>
      </c>
      <c r="CF293">
        <v>12</v>
      </c>
      <c r="CG293">
        <v>14</v>
      </c>
      <c r="CH293">
        <v>21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5</v>
      </c>
      <c r="DA293">
        <v>5</v>
      </c>
      <c r="DB293">
        <v>0</v>
      </c>
      <c r="DC293">
        <v>1</v>
      </c>
      <c r="DD293">
        <v>0</v>
      </c>
      <c r="DE293">
        <v>4</v>
      </c>
      <c r="DF293">
        <v>0</v>
      </c>
      <c r="DG293">
        <v>11</v>
      </c>
      <c r="DH293">
        <v>2</v>
      </c>
      <c r="DI293">
        <v>1</v>
      </c>
      <c r="DJ293">
        <v>2</v>
      </c>
      <c r="DK293">
        <v>2</v>
      </c>
      <c r="DL293">
        <v>0</v>
      </c>
      <c r="DM293">
        <v>1</v>
      </c>
      <c r="DN293">
        <v>1</v>
      </c>
      <c r="DO293">
        <v>0</v>
      </c>
      <c r="DP293" s="42">
        <v>-1</v>
      </c>
      <c r="DQ293" s="20">
        <v>-1.1140000000000001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101</v>
      </c>
      <c r="DX293">
        <v>142</v>
      </c>
      <c r="DY293">
        <v>78</v>
      </c>
      <c r="DZ293">
        <v>110</v>
      </c>
      <c r="EA293">
        <v>50</v>
      </c>
      <c r="EB293">
        <v>84</v>
      </c>
      <c r="EC293">
        <v>5.03</v>
      </c>
      <c r="ED293">
        <v>7.79</v>
      </c>
      <c r="EE293">
        <v>3</v>
      </c>
      <c r="EF293">
        <v>9</v>
      </c>
      <c r="EG293" s="41">
        <v>0.06</v>
      </c>
      <c r="EH293" s="43">
        <v>0.8928571428571429</v>
      </c>
      <c r="EI293" s="44">
        <v>0.95285714285714285</v>
      </c>
      <c r="EJ293">
        <v>102</v>
      </c>
      <c r="EK293">
        <v>141</v>
      </c>
      <c r="EL293">
        <v>78</v>
      </c>
      <c r="EM293">
        <v>109</v>
      </c>
      <c r="EN293">
        <v>50</v>
      </c>
      <c r="EO293">
        <v>83</v>
      </c>
      <c r="EP293">
        <v>3</v>
      </c>
      <c r="EQ293">
        <v>8</v>
      </c>
      <c r="ER293">
        <v>57</v>
      </c>
      <c r="ES293">
        <v>89</v>
      </c>
      <c r="ET293">
        <v>27</v>
      </c>
      <c r="EU293">
        <v>34</v>
      </c>
      <c r="EV293">
        <v>3</v>
      </c>
      <c r="EW293">
        <v>6</v>
      </c>
      <c r="EX293">
        <v>9</v>
      </c>
      <c r="EY293">
        <v>6</v>
      </c>
      <c r="EZ293">
        <v>0.1</v>
      </c>
      <c r="FA293">
        <v>0</v>
      </c>
      <c r="FB293">
        <v>0</v>
      </c>
      <c r="FC293" s="20">
        <v>0.72</v>
      </c>
      <c r="FD293" s="26">
        <v>0.08</v>
      </c>
      <c r="FE293">
        <v>6.0500000000000005E-2</v>
      </c>
      <c r="FF293">
        <v>-0.01</v>
      </c>
      <c r="FG293">
        <v>-0.16</v>
      </c>
      <c r="FH293">
        <v>-0.17</v>
      </c>
      <c r="FL293" s="42">
        <v>8</v>
      </c>
      <c r="FM293" s="20">
        <v>2</v>
      </c>
      <c r="FN293" s="41">
        <v>4.0137053400000004E-2</v>
      </c>
      <c r="FO293" s="20">
        <v>2.6</v>
      </c>
      <c r="FP293" s="20">
        <v>2.7772000000000001</v>
      </c>
      <c r="FQ293" s="20">
        <v>119.03984323971261</v>
      </c>
      <c r="FV293" t="s">
        <v>751</v>
      </c>
      <c r="FW293" s="45">
        <v>925000</v>
      </c>
      <c r="FX293" s="45">
        <v>925000</v>
      </c>
      <c r="FY293">
        <v>9</v>
      </c>
      <c r="FZ293">
        <v>1</v>
      </c>
      <c r="GA293">
        <v>2</v>
      </c>
      <c r="GB293">
        <v>3</v>
      </c>
      <c r="GC293">
        <v>-5</v>
      </c>
      <c r="GD293">
        <v>4</v>
      </c>
      <c r="GE293">
        <v>21</v>
      </c>
      <c r="GF293">
        <v>122</v>
      </c>
      <c r="GG293">
        <v>0.1</v>
      </c>
      <c r="GH293">
        <v>0</v>
      </c>
      <c r="GI293">
        <v>0</v>
      </c>
      <c r="GJ293" s="42">
        <v>2.6</v>
      </c>
    </row>
    <row r="294" spans="1:192" x14ac:dyDescent="0.45">
      <c r="A294" s="40">
        <v>30285</v>
      </c>
      <c r="B294" t="s">
        <v>138</v>
      </c>
      <c r="C294" t="s">
        <v>126</v>
      </c>
      <c r="D294" t="s">
        <v>91</v>
      </c>
      <c r="E294" t="s">
        <v>107</v>
      </c>
      <c r="F294">
        <v>72</v>
      </c>
      <c r="G294">
        <v>180</v>
      </c>
      <c r="H294">
        <v>2001</v>
      </c>
      <c r="I294">
        <v>2</v>
      </c>
      <c r="J294">
        <v>55</v>
      </c>
      <c r="K294" t="s">
        <v>202</v>
      </c>
      <c r="L294">
        <v>2003</v>
      </c>
      <c r="M294">
        <v>35</v>
      </c>
      <c r="N294">
        <v>14</v>
      </c>
      <c r="O294">
        <v>8469506</v>
      </c>
      <c r="P294" t="s">
        <v>2574</v>
      </c>
      <c r="Q294" t="s">
        <v>2575</v>
      </c>
      <c r="R294" t="s">
        <v>2576</v>
      </c>
      <c r="S294" t="s">
        <v>321</v>
      </c>
      <c r="T294" t="s">
        <v>710</v>
      </c>
      <c r="U294" t="s">
        <v>313</v>
      </c>
      <c r="V294">
        <v>82</v>
      </c>
      <c r="W294">
        <v>16</v>
      </c>
      <c r="X294">
        <v>18</v>
      </c>
      <c r="Y294">
        <v>10</v>
      </c>
      <c r="Z294">
        <v>34</v>
      </c>
      <c r="AA294">
        <v>7</v>
      </c>
      <c r="AB294">
        <v>30</v>
      </c>
      <c r="AC294" s="26">
        <v>0.41463414634146339</v>
      </c>
      <c r="AD294" s="20">
        <v>-25.982320441988954</v>
      </c>
      <c r="AE294" s="20">
        <v>13.416</v>
      </c>
      <c r="AF294">
        <v>-17</v>
      </c>
      <c r="AG294">
        <v>-0.4</v>
      </c>
      <c r="AH294">
        <v>8</v>
      </c>
      <c r="AI294">
        <v>1667</v>
      </c>
      <c r="AJ294">
        <v>73323</v>
      </c>
      <c r="AK294" s="20">
        <v>1222.05</v>
      </c>
      <c r="AL294">
        <v>1222.05</v>
      </c>
      <c r="AM294">
        <v>1222</v>
      </c>
      <c r="AN294" s="26">
        <v>14.903048780487804</v>
      </c>
      <c r="AO294">
        <v>24.93</v>
      </c>
      <c r="AP294" s="41">
        <v>0.6071428571428571</v>
      </c>
      <c r="AQ294">
        <v>278</v>
      </c>
      <c r="AR294">
        <v>278</v>
      </c>
      <c r="AS294">
        <v>278</v>
      </c>
      <c r="AT294">
        <v>221</v>
      </c>
      <c r="AU294">
        <v>221</v>
      </c>
      <c r="AV294">
        <v>168</v>
      </c>
      <c r="AW294">
        <v>127</v>
      </c>
      <c r="AX294">
        <v>54</v>
      </c>
      <c r="AY294">
        <v>8</v>
      </c>
      <c r="AZ294">
        <v>18</v>
      </c>
      <c r="BA294" s="42">
        <v>26</v>
      </c>
      <c r="BB294">
        <v>12.79</v>
      </c>
      <c r="BC294">
        <v>37.256</v>
      </c>
      <c r="BD294" s="20">
        <v>208.1</v>
      </c>
      <c r="BE294" s="20">
        <v>486.1</v>
      </c>
      <c r="BF294" s="20">
        <v>23.86645390941451</v>
      </c>
      <c r="BG294">
        <v>517</v>
      </c>
      <c r="BH294">
        <v>437</v>
      </c>
      <c r="BI294">
        <v>251</v>
      </c>
      <c r="BJ294" s="41">
        <v>0.67317708333333337</v>
      </c>
      <c r="BK294">
        <v>39</v>
      </c>
      <c r="BL294">
        <v>39</v>
      </c>
      <c r="BM294">
        <v>53</v>
      </c>
      <c r="BN294" s="42">
        <v>-14</v>
      </c>
      <c r="BO294">
        <v>53</v>
      </c>
      <c r="BP294">
        <v>20</v>
      </c>
      <c r="BQ294">
        <v>22</v>
      </c>
      <c r="BR294">
        <v>35</v>
      </c>
      <c r="BS294" s="41">
        <v>4.0697674418604654E-2</v>
      </c>
      <c r="BT294">
        <v>33</v>
      </c>
      <c r="BU294">
        <v>24</v>
      </c>
      <c r="BV294" s="41">
        <v>0.57894736842105265</v>
      </c>
      <c r="BW294">
        <v>2</v>
      </c>
      <c r="BX294">
        <v>4</v>
      </c>
      <c r="BY294">
        <v>6</v>
      </c>
      <c r="BZ294">
        <v>4</v>
      </c>
      <c r="CA294">
        <v>25</v>
      </c>
      <c r="CB294">
        <v>16</v>
      </c>
      <c r="CC294">
        <v>12</v>
      </c>
      <c r="CD294">
        <v>9</v>
      </c>
      <c r="CE294">
        <v>8</v>
      </c>
      <c r="CF294">
        <v>7</v>
      </c>
      <c r="CG294">
        <v>24</v>
      </c>
      <c r="CH294">
        <v>19</v>
      </c>
      <c r="CI294">
        <v>0</v>
      </c>
      <c r="CJ294">
        <v>1</v>
      </c>
      <c r="CK294">
        <v>3</v>
      </c>
      <c r="CL294">
        <v>1</v>
      </c>
      <c r="CM294">
        <v>0</v>
      </c>
      <c r="CN294">
        <v>0</v>
      </c>
      <c r="CO294">
        <v>0</v>
      </c>
      <c r="CP294">
        <v>2</v>
      </c>
      <c r="CQ294">
        <v>0</v>
      </c>
      <c r="CR294">
        <v>4</v>
      </c>
      <c r="CS294">
        <v>1</v>
      </c>
      <c r="CT294">
        <v>4</v>
      </c>
      <c r="CU294">
        <v>0</v>
      </c>
      <c r="CV294">
        <v>5</v>
      </c>
      <c r="CW294">
        <v>0</v>
      </c>
      <c r="CX294">
        <v>2</v>
      </c>
      <c r="CY294">
        <v>2</v>
      </c>
      <c r="CZ294">
        <v>49</v>
      </c>
      <c r="DA294">
        <v>12</v>
      </c>
      <c r="DB294">
        <v>2</v>
      </c>
      <c r="DC294">
        <v>51</v>
      </c>
      <c r="DD294">
        <v>21</v>
      </c>
      <c r="DE294">
        <v>10</v>
      </c>
      <c r="DF294">
        <v>1</v>
      </c>
      <c r="DG294">
        <v>71</v>
      </c>
      <c r="DH294">
        <v>4</v>
      </c>
      <c r="DI294">
        <v>7</v>
      </c>
      <c r="DJ294">
        <v>5</v>
      </c>
      <c r="DK294">
        <v>5</v>
      </c>
      <c r="DL294">
        <v>0</v>
      </c>
      <c r="DM294">
        <v>7</v>
      </c>
      <c r="DN294">
        <v>7</v>
      </c>
      <c r="DO294">
        <v>0</v>
      </c>
      <c r="DP294" s="42">
        <v>3</v>
      </c>
      <c r="DQ294" s="20">
        <v>1.476</v>
      </c>
      <c r="DR294">
        <v>4</v>
      </c>
      <c r="DS294">
        <v>0</v>
      </c>
      <c r="DT294">
        <v>0</v>
      </c>
      <c r="DU294">
        <v>0</v>
      </c>
      <c r="DV294">
        <v>0</v>
      </c>
      <c r="DW294">
        <v>1294</v>
      </c>
      <c r="DX294">
        <v>1056</v>
      </c>
      <c r="DY294">
        <v>1007</v>
      </c>
      <c r="DZ294">
        <v>825</v>
      </c>
      <c r="EA294">
        <v>758</v>
      </c>
      <c r="EB294">
        <v>597</v>
      </c>
      <c r="EC294">
        <v>55.47</v>
      </c>
      <c r="ED294">
        <v>57.97</v>
      </c>
      <c r="EE294">
        <v>56</v>
      </c>
      <c r="EF294">
        <v>65</v>
      </c>
      <c r="EG294" s="41">
        <v>7.3878627968337732E-2</v>
      </c>
      <c r="EH294" s="43">
        <v>0.89112227805695143</v>
      </c>
      <c r="EI294" s="44">
        <v>0.96500090602528921</v>
      </c>
      <c r="EJ294">
        <v>1295</v>
      </c>
      <c r="EK294">
        <v>1051</v>
      </c>
      <c r="EL294">
        <v>1008</v>
      </c>
      <c r="EM294">
        <v>822</v>
      </c>
      <c r="EN294">
        <v>759</v>
      </c>
      <c r="EO294">
        <v>594</v>
      </c>
      <c r="EP294">
        <v>56</v>
      </c>
      <c r="EQ294">
        <v>64</v>
      </c>
      <c r="ER294">
        <v>553</v>
      </c>
      <c r="ES294">
        <v>503</v>
      </c>
      <c r="ET294">
        <v>241</v>
      </c>
      <c r="EU294">
        <v>201</v>
      </c>
      <c r="EV294">
        <v>27</v>
      </c>
      <c r="EW294">
        <v>39</v>
      </c>
      <c r="EX294">
        <v>67</v>
      </c>
      <c r="EY294">
        <v>71</v>
      </c>
      <c r="EZ294">
        <v>1.8</v>
      </c>
      <c r="FA294">
        <v>1.1000000000000001</v>
      </c>
      <c r="FB294">
        <v>2.9</v>
      </c>
      <c r="FC294" s="20">
        <v>38.44</v>
      </c>
      <c r="FD294" s="26">
        <v>0.46878048780487802</v>
      </c>
      <c r="FE294">
        <v>3.0209999999999999</v>
      </c>
      <c r="FF294">
        <v>0.55000000000000004</v>
      </c>
      <c r="FG294">
        <v>-0.28999999999999998</v>
      </c>
      <c r="FH294">
        <v>0.26</v>
      </c>
      <c r="FI294">
        <v>2</v>
      </c>
      <c r="FJ294">
        <v>0</v>
      </c>
      <c r="FK294">
        <v>0</v>
      </c>
      <c r="FL294" s="42">
        <v>82</v>
      </c>
      <c r="FM294" s="20">
        <v>15.25</v>
      </c>
      <c r="FN294" s="41">
        <v>8.7912087900000005E-2</v>
      </c>
      <c r="FO294" s="20">
        <v>33.200000000000003</v>
      </c>
      <c r="FP294" s="20">
        <v>34.295200000000001</v>
      </c>
      <c r="FQ294" s="20">
        <v>115.37989443967105</v>
      </c>
      <c r="FU294" t="s">
        <v>731</v>
      </c>
      <c r="FV294" t="s">
        <v>711</v>
      </c>
      <c r="FW294" s="45">
        <v>5000000</v>
      </c>
      <c r="FX294" s="45">
        <v>5600000</v>
      </c>
      <c r="FY294">
        <v>987</v>
      </c>
      <c r="FZ294">
        <v>277</v>
      </c>
      <c r="GA294">
        <v>419</v>
      </c>
      <c r="GB294">
        <v>696</v>
      </c>
      <c r="GC294">
        <v>48</v>
      </c>
      <c r="GD294">
        <v>195</v>
      </c>
      <c r="GE294">
        <v>2639</v>
      </c>
      <c r="GF294">
        <v>17512</v>
      </c>
      <c r="GG294">
        <v>55.4</v>
      </c>
      <c r="GH294">
        <v>20.9</v>
      </c>
      <c r="GI294">
        <v>76.3</v>
      </c>
      <c r="GJ294" s="42">
        <v>33.200000000000003</v>
      </c>
    </row>
    <row r="295" spans="1:192" x14ac:dyDescent="0.45">
      <c r="A295" s="40">
        <v>32262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201</v>
      </c>
      <c r="H295">
        <v>2006</v>
      </c>
      <c r="I295">
        <v>1</v>
      </c>
      <c r="J295">
        <v>3</v>
      </c>
      <c r="K295" t="s">
        <v>92</v>
      </c>
      <c r="L295">
        <v>2007</v>
      </c>
      <c r="M295">
        <v>29</v>
      </c>
      <c r="N295">
        <v>11</v>
      </c>
      <c r="O295">
        <v>8473604</v>
      </c>
      <c r="P295" t="s">
        <v>2577</v>
      </c>
      <c r="Q295" t="s">
        <v>2578</v>
      </c>
      <c r="R295" t="s">
        <v>2579</v>
      </c>
      <c r="S295" t="s">
        <v>127</v>
      </c>
      <c r="T295" t="s">
        <v>716</v>
      </c>
      <c r="U295" t="s">
        <v>188</v>
      </c>
      <c r="V295">
        <v>74</v>
      </c>
      <c r="W295">
        <v>20</v>
      </c>
      <c r="X295">
        <v>32</v>
      </c>
      <c r="Y295">
        <v>21</v>
      </c>
      <c r="Z295">
        <v>52</v>
      </c>
      <c r="AA295">
        <v>2</v>
      </c>
      <c r="AB295">
        <v>24</v>
      </c>
      <c r="AC295" s="26">
        <v>0.70270270270270274</v>
      </c>
      <c r="AD295" s="20">
        <v>-12.195258019525795</v>
      </c>
      <c r="AE295" s="20">
        <v>19.5</v>
      </c>
      <c r="AF295">
        <v>-1</v>
      </c>
      <c r="AG295">
        <v>7.8</v>
      </c>
      <c r="AH295">
        <v>47</v>
      </c>
      <c r="AI295">
        <v>1827</v>
      </c>
      <c r="AJ295">
        <v>87426</v>
      </c>
      <c r="AK295" s="20">
        <v>1457.1</v>
      </c>
      <c r="AL295">
        <v>1457.1</v>
      </c>
      <c r="AM295">
        <v>1457</v>
      </c>
      <c r="AN295" s="26">
        <v>19.690540540540539</v>
      </c>
      <c r="AO295">
        <v>32.58</v>
      </c>
      <c r="AP295" s="41">
        <v>0.65822784810126578</v>
      </c>
      <c r="AQ295">
        <v>341</v>
      </c>
      <c r="AR295">
        <v>341</v>
      </c>
      <c r="AS295">
        <v>341</v>
      </c>
      <c r="AT295">
        <v>266</v>
      </c>
      <c r="AU295">
        <v>266</v>
      </c>
      <c r="AV295">
        <v>211</v>
      </c>
      <c r="AW295">
        <v>218</v>
      </c>
      <c r="AX295">
        <v>95</v>
      </c>
      <c r="AY295">
        <v>16</v>
      </c>
      <c r="AZ295">
        <v>25</v>
      </c>
      <c r="BA295" s="42">
        <v>41</v>
      </c>
      <c r="BB295">
        <v>24.18</v>
      </c>
      <c r="BC295">
        <v>27.246400000000001</v>
      </c>
      <c r="BD295" s="20">
        <v>454.2</v>
      </c>
      <c r="BE295" s="20">
        <v>795.2</v>
      </c>
      <c r="BF295" s="20">
        <v>32.744492485073096</v>
      </c>
      <c r="BG295">
        <v>671</v>
      </c>
      <c r="BH295">
        <v>517</v>
      </c>
      <c r="BI295">
        <v>503</v>
      </c>
      <c r="BJ295" s="41">
        <v>0.57155025553662686</v>
      </c>
      <c r="BK295">
        <v>32</v>
      </c>
      <c r="BL295">
        <v>32</v>
      </c>
      <c r="BM295">
        <v>110</v>
      </c>
      <c r="BN295" s="42">
        <v>-78</v>
      </c>
      <c r="BO295">
        <v>55</v>
      </c>
      <c r="BP295">
        <v>42</v>
      </c>
      <c r="BQ295">
        <v>53</v>
      </c>
      <c r="BR295">
        <v>24</v>
      </c>
      <c r="BS295" s="41">
        <v>2.2367194780987885E-2</v>
      </c>
      <c r="BT295">
        <v>900</v>
      </c>
      <c r="BU295">
        <v>653</v>
      </c>
      <c r="BV295" s="41">
        <v>0.57952350289761756</v>
      </c>
      <c r="BW295">
        <v>251</v>
      </c>
      <c r="BX295">
        <v>212</v>
      </c>
      <c r="BY295">
        <v>284</v>
      </c>
      <c r="BZ295">
        <v>204</v>
      </c>
      <c r="CA295">
        <v>365</v>
      </c>
      <c r="CB295">
        <v>237</v>
      </c>
      <c r="CC295">
        <v>240</v>
      </c>
      <c r="CD295">
        <v>160</v>
      </c>
      <c r="CE295">
        <v>330</v>
      </c>
      <c r="CF295">
        <v>247</v>
      </c>
      <c r="CG295">
        <v>541</v>
      </c>
      <c r="CH295">
        <v>385</v>
      </c>
      <c r="CI295">
        <v>0</v>
      </c>
      <c r="CJ295">
        <v>1</v>
      </c>
      <c r="CK295">
        <v>2</v>
      </c>
      <c r="CL295">
        <v>2</v>
      </c>
      <c r="CM295">
        <v>2</v>
      </c>
      <c r="CN295">
        <v>0</v>
      </c>
      <c r="CO295">
        <v>0</v>
      </c>
      <c r="CP295">
        <v>2</v>
      </c>
      <c r="CQ295">
        <v>0</v>
      </c>
      <c r="CR295">
        <v>2</v>
      </c>
      <c r="CS295">
        <v>3</v>
      </c>
      <c r="CT295">
        <v>4</v>
      </c>
      <c r="CU295">
        <v>0</v>
      </c>
      <c r="CV295">
        <v>9</v>
      </c>
      <c r="CW295">
        <v>1</v>
      </c>
      <c r="CX295">
        <v>1</v>
      </c>
      <c r="CY295">
        <v>7</v>
      </c>
      <c r="CZ295">
        <v>46</v>
      </c>
      <c r="DA295">
        <v>25</v>
      </c>
      <c r="DB295">
        <v>4</v>
      </c>
      <c r="DC295">
        <v>8</v>
      </c>
      <c r="DD295">
        <v>27</v>
      </c>
      <c r="DE295">
        <v>15</v>
      </c>
      <c r="DF295">
        <v>2</v>
      </c>
      <c r="DG295">
        <v>130</v>
      </c>
      <c r="DH295">
        <v>22</v>
      </c>
      <c r="DI295">
        <v>10</v>
      </c>
      <c r="DJ295">
        <v>22</v>
      </c>
      <c r="DK295">
        <v>22</v>
      </c>
      <c r="DL295">
        <v>0</v>
      </c>
      <c r="DM295">
        <v>11</v>
      </c>
      <c r="DN295">
        <v>11</v>
      </c>
      <c r="DO295">
        <v>0</v>
      </c>
      <c r="DP295" s="42">
        <v>-12</v>
      </c>
      <c r="DQ295" s="20">
        <v>-13.917999999999999</v>
      </c>
      <c r="DR295">
        <v>21</v>
      </c>
      <c r="DS295">
        <v>1</v>
      </c>
      <c r="DT295">
        <v>0</v>
      </c>
      <c r="DU295">
        <v>0</v>
      </c>
      <c r="DV295">
        <v>0</v>
      </c>
      <c r="DW295">
        <v>1884</v>
      </c>
      <c r="DX295">
        <v>1336</v>
      </c>
      <c r="DY295">
        <v>1289</v>
      </c>
      <c r="DZ295">
        <v>1049</v>
      </c>
      <c r="EA295">
        <v>951</v>
      </c>
      <c r="EB295">
        <v>763</v>
      </c>
      <c r="EC295">
        <v>94.39</v>
      </c>
      <c r="ED295">
        <v>77.59</v>
      </c>
      <c r="EE295">
        <v>79</v>
      </c>
      <c r="EF295">
        <v>76</v>
      </c>
      <c r="EG295" s="41">
        <v>8.3070452155625654E-2</v>
      </c>
      <c r="EH295" s="43">
        <v>0.90039318479685448</v>
      </c>
      <c r="EI295" s="44">
        <v>0.98346363695248018</v>
      </c>
      <c r="EJ295">
        <v>1881</v>
      </c>
      <c r="EK295">
        <v>1339</v>
      </c>
      <c r="EL295">
        <v>1287</v>
      </c>
      <c r="EM295">
        <v>1051</v>
      </c>
      <c r="EN295">
        <v>948</v>
      </c>
      <c r="EO295">
        <v>765</v>
      </c>
      <c r="EP295">
        <v>79</v>
      </c>
      <c r="EQ295">
        <v>76</v>
      </c>
      <c r="ER295">
        <v>953</v>
      </c>
      <c r="ES295">
        <v>710</v>
      </c>
      <c r="ET295">
        <v>331</v>
      </c>
      <c r="EU295">
        <v>307</v>
      </c>
      <c r="EV295">
        <v>41</v>
      </c>
      <c r="EW295">
        <v>41</v>
      </c>
      <c r="EX295">
        <v>91</v>
      </c>
      <c r="EY295">
        <v>84</v>
      </c>
      <c r="EZ295">
        <v>3.4</v>
      </c>
      <c r="FA295">
        <v>1.7000000000000002</v>
      </c>
      <c r="FB295">
        <v>5</v>
      </c>
      <c r="FC295" s="20">
        <v>66.95</v>
      </c>
      <c r="FD295" s="26">
        <v>0.90472972972972976</v>
      </c>
      <c r="FE295">
        <v>7.1993999999999998</v>
      </c>
      <c r="FF295">
        <v>2.12</v>
      </c>
      <c r="FG295">
        <v>-0.11</v>
      </c>
      <c r="FH295">
        <v>2.02</v>
      </c>
      <c r="FI295">
        <v>2</v>
      </c>
      <c r="FJ295">
        <v>0</v>
      </c>
      <c r="FK295">
        <v>0</v>
      </c>
      <c r="FL295" s="42">
        <v>104</v>
      </c>
      <c r="FM295" s="20">
        <v>4.0476190476190474</v>
      </c>
      <c r="FN295" s="41">
        <v>0.1065488565</v>
      </c>
      <c r="FO295" s="20">
        <v>47.3</v>
      </c>
      <c r="FP295" s="20">
        <v>49.2164</v>
      </c>
      <c r="FQ295" s="20">
        <v>132.59213506279599</v>
      </c>
      <c r="FR295">
        <v>8</v>
      </c>
      <c r="FS295" t="s">
        <v>189</v>
      </c>
      <c r="FT295">
        <v>1024</v>
      </c>
      <c r="FU295" t="s">
        <v>702</v>
      </c>
      <c r="FV295" t="s">
        <v>711</v>
      </c>
      <c r="FW295" s="45">
        <v>13800000</v>
      </c>
      <c r="FX295" s="45">
        <v>10500000</v>
      </c>
      <c r="FY295">
        <v>791</v>
      </c>
      <c r="FZ295">
        <v>292</v>
      </c>
      <c r="GA295">
        <v>382</v>
      </c>
      <c r="GB295">
        <v>674</v>
      </c>
      <c r="GC295">
        <v>193</v>
      </c>
      <c r="GD295">
        <v>437</v>
      </c>
      <c r="GE295">
        <v>2076</v>
      </c>
      <c r="GF295">
        <v>15630</v>
      </c>
      <c r="GG295">
        <v>61.8</v>
      </c>
      <c r="GH295">
        <v>23.6</v>
      </c>
      <c r="GI295">
        <v>85.4</v>
      </c>
      <c r="GJ295" s="42">
        <v>47.3</v>
      </c>
    </row>
    <row r="296" spans="1:192" x14ac:dyDescent="0.45">
      <c r="A296" s="40">
        <v>33541</v>
      </c>
      <c r="B296" t="s">
        <v>2580</v>
      </c>
      <c r="D296" t="s">
        <v>156</v>
      </c>
      <c r="E296" t="s">
        <v>156</v>
      </c>
      <c r="F296">
        <v>71</v>
      </c>
      <c r="G296">
        <v>168</v>
      </c>
      <c r="K296" t="s">
        <v>202</v>
      </c>
      <c r="L296">
        <v>2015</v>
      </c>
      <c r="M296">
        <v>26</v>
      </c>
      <c r="N296">
        <v>3</v>
      </c>
      <c r="O296">
        <v>8478550</v>
      </c>
      <c r="P296" t="s">
        <v>2581</v>
      </c>
      <c r="Q296" t="s">
        <v>2582</v>
      </c>
      <c r="R296" t="s">
        <v>2583</v>
      </c>
      <c r="S296" t="s">
        <v>2584</v>
      </c>
      <c r="T296" t="s">
        <v>725</v>
      </c>
      <c r="U296" t="s">
        <v>159</v>
      </c>
      <c r="V296">
        <v>81</v>
      </c>
      <c r="W296">
        <v>27</v>
      </c>
      <c r="X296">
        <v>55</v>
      </c>
      <c r="Y296">
        <v>35</v>
      </c>
      <c r="Z296">
        <v>82</v>
      </c>
      <c r="AA296">
        <v>1</v>
      </c>
      <c r="AB296">
        <v>0</v>
      </c>
      <c r="AC296" s="26">
        <v>1.0123456790123457</v>
      </c>
      <c r="AD296" s="20">
        <v>6.5</v>
      </c>
      <c r="AE296" s="20">
        <v>30.27</v>
      </c>
      <c r="AF296">
        <v>23</v>
      </c>
      <c r="AG296">
        <v>8.3000000000000007</v>
      </c>
      <c r="AH296">
        <v>26</v>
      </c>
      <c r="AI296">
        <v>1875</v>
      </c>
      <c r="AJ296">
        <v>97835</v>
      </c>
      <c r="AK296" s="20">
        <v>1630.5833333333001</v>
      </c>
      <c r="AL296">
        <v>1630.68</v>
      </c>
      <c r="AM296">
        <v>1631</v>
      </c>
      <c r="AN296" s="26">
        <v>20.130658436213992</v>
      </c>
      <c r="AO296">
        <v>33.19</v>
      </c>
      <c r="AP296" s="41">
        <v>0.79611650485436891</v>
      </c>
      <c r="AQ296">
        <v>470</v>
      </c>
      <c r="AR296">
        <v>465</v>
      </c>
      <c r="AS296">
        <v>470</v>
      </c>
      <c r="AT296">
        <v>338</v>
      </c>
      <c r="AU296">
        <v>338</v>
      </c>
      <c r="AV296">
        <v>228</v>
      </c>
      <c r="AW296">
        <v>247</v>
      </c>
      <c r="AX296">
        <v>63</v>
      </c>
      <c r="AY296">
        <v>19</v>
      </c>
      <c r="AZ296">
        <v>18</v>
      </c>
      <c r="BA296" s="42">
        <v>37</v>
      </c>
      <c r="BB296">
        <v>23.18</v>
      </c>
      <c r="BC296">
        <v>32.451799999999999</v>
      </c>
      <c r="BD296" s="20">
        <v>686.1</v>
      </c>
      <c r="BE296" s="20">
        <v>1156.0999999999999</v>
      </c>
      <c r="BF296" s="20">
        <v>42.538082272426223</v>
      </c>
      <c r="BG296">
        <v>772</v>
      </c>
      <c r="BH296">
        <v>536</v>
      </c>
      <c r="BI296">
        <v>302</v>
      </c>
      <c r="BJ296" s="41">
        <v>0.71880819366852888</v>
      </c>
      <c r="BK296">
        <v>15</v>
      </c>
      <c r="BL296">
        <v>15</v>
      </c>
      <c r="BM296">
        <v>56</v>
      </c>
      <c r="BN296" s="42">
        <v>-41</v>
      </c>
      <c r="BO296">
        <v>110</v>
      </c>
      <c r="BP296">
        <v>51</v>
      </c>
      <c r="BQ296">
        <v>70</v>
      </c>
      <c r="BR296">
        <v>19</v>
      </c>
      <c r="BS296" s="41">
        <v>1.9668737060041408E-2</v>
      </c>
      <c r="BT296">
        <v>0</v>
      </c>
      <c r="BU296">
        <v>7</v>
      </c>
      <c r="BV296" s="41">
        <v>0</v>
      </c>
      <c r="BW296">
        <v>0</v>
      </c>
      <c r="BX296">
        <v>2</v>
      </c>
      <c r="BY296">
        <v>0</v>
      </c>
      <c r="BZ296">
        <v>2</v>
      </c>
      <c r="CA296">
        <v>0</v>
      </c>
      <c r="CB296">
        <v>3</v>
      </c>
      <c r="CC296">
        <v>0</v>
      </c>
      <c r="CD296">
        <v>0</v>
      </c>
      <c r="CE296">
        <v>0</v>
      </c>
      <c r="CF296">
        <v>2</v>
      </c>
      <c r="CG296">
        <v>0</v>
      </c>
      <c r="CH296">
        <v>6</v>
      </c>
      <c r="CI296">
        <v>1</v>
      </c>
      <c r="CJ296">
        <v>1</v>
      </c>
      <c r="CK296">
        <v>5</v>
      </c>
      <c r="CL296">
        <v>5</v>
      </c>
      <c r="CM296">
        <v>2</v>
      </c>
      <c r="CN296">
        <v>0</v>
      </c>
      <c r="CO296">
        <v>0</v>
      </c>
      <c r="CP296">
        <v>2</v>
      </c>
      <c r="CQ296">
        <v>1</v>
      </c>
      <c r="CR296">
        <v>4</v>
      </c>
      <c r="CS296">
        <v>4</v>
      </c>
      <c r="CT296">
        <v>2</v>
      </c>
      <c r="CU296">
        <v>0</v>
      </c>
      <c r="CV296">
        <v>14</v>
      </c>
      <c r="CW296">
        <v>1</v>
      </c>
      <c r="CX296">
        <v>9</v>
      </c>
      <c r="CY296">
        <v>13</v>
      </c>
      <c r="CZ296">
        <v>87</v>
      </c>
      <c r="DA296">
        <v>13</v>
      </c>
      <c r="DB296">
        <v>2</v>
      </c>
      <c r="DC296">
        <v>41</v>
      </c>
      <c r="DD296">
        <v>41</v>
      </c>
      <c r="DE296">
        <v>3</v>
      </c>
      <c r="DF296">
        <v>0</v>
      </c>
      <c r="DG296">
        <v>128</v>
      </c>
      <c r="DH296">
        <v>13</v>
      </c>
      <c r="DI296">
        <v>24</v>
      </c>
      <c r="DJ296">
        <v>15</v>
      </c>
      <c r="DK296">
        <v>15</v>
      </c>
      <c r="DL296">
        <v>0</v>
      </c>
      <c r="DM296">
        <v>22</v>
      </c>
      <c r="DN296">
        <v>22</v>
      </c>
      <c r="DO296">
        <v>0</v>
      </c>
      <c r="DP296" s="42">
        <v>11</v>
      </c>
      <c r="DQ296" s="20">
        <v>5.4630000000000001</v>
      </c>
      <c r="DR296">
        <v>13</v>
      </c>
      <c r="DS296">
        <v>0</v>
      </c>
      <c r="DT296">
        <v>0</v>
      </c>
      <c r="DU296">
        <v>0</v>
      </c>
      <c r="DV296">
        <v>0</v>
      </c>
      <c r="DW296">
        <v>2012</v>
      </c>
      <c r="DX296">
        <v>1266</v>
      </c>
      <c r="DY296">
        <v>1529</v>
      </c>
      <c r="DZ296">
        <v>947</v>
      </c>
      <c r="EA296">
        <v>1094</v>
      </c>
      <c r="EB296">
        <v>740</v>
      </c>
      <c r="EC296">
        <v>101.17</v>
      </c>
      <c r="ED296">
        <v>73.53</v>
      </c>
      <c r="EE296">
        <v>103</v>
      </c>
      <c r="EF296">
        <v>50</v>
      </c>
      <c r="EG296" s="41">
        <v>9.4149908592321752E-2</v>
      </c>
      <c r="EH296" s="43">
        <v>0.93243243243243246</v>
      </c>
      <c r="EI296" s="44">
        <v>1.0265823410247541</v>
      </c>
      <c r="EJ296">
        <v>2017</v>
      </c>
      <c r="EK296">
        <v>1264</v>
      </c>
      <c r="EL296">
        <v>1532</v>
      </c>
      <c r="EM296">
        <v>946</v>
      </c>
      <c r="EN296">
        <v>1096</v>
      </c>
      <c r="EO296">
        <v>738</v>
      </c>
      <c r="EP296">
        <v>103</v>
      </c>
      <c r="EQ296">
        <v>52</v>
      </c>
      <c r="ER296">
        <v>1023</v>
      </c>
      <c r="ES296">
        <v>688</v>
      </c>
      <c r="ET296">
        <v>347</v>
      </c>
      <c r="EU296">
        <v>276</v>
      </c>
      <c r="EV296">
        <v>49</v>
      </c>
      <c r="EW296">
        <v>26</v>
      </c>
      <c r="EX296">
        <v>77</v>
      </c>
      <c r="EY296">
        <v>109</v>
      </c>
      <c r="EZ296">
        <v>6.8</v>
      </c>
      <c r="FA296">
        <v>2.6</v>
      </c>
      <c r="FB296">
        <v>9.4</v>
      </c>
      <c r="FC296" s="20">
        <v>95.58</v>
      </c>
      <c r="FD296" s="26">
        <v>1.18</v>
      </c>
      <c r="FE296">
        <v>11.241899999999999</v>
      </c>
      <c r="FF296">
        <v>0.85</v>
      </c>
      <c r="FG296">
        <v>-0.66</v>
      </c>
      <c r="FH296">
        <v>0.18</v>
      </c>
      <c r="FI296">
        <v>10</v>
      </c>
      <c r="FJ296">
        <v>6</v>
      </c>
      <c r="FK296">
        <v>2</v>
      </c>
      <c r="FL296" s="42">
        <v>60</v>
      </c>
      <c r="FM296" s="20">
        <v>6.5384615384615383</v>
      </c>
      <c r="FN296" s="41">
        <v>0.13078149920000001</v>
      </c>
      <c r="FO296" s="20">
        <v>79.400000000000006</v>
      </c>
      <c r="FP296" s="20">
        <v>83.092600000000004</v>
      </c>
      <c r="FQ296" s="20">
        <v>120.61225991610863</v>
      </c>
      <c r="FV296" t="s">
        <v>711</v>
      </c>
      <c r="FW296" s="45">
        <v>6000000</v>
      </c>
      <c r="FX296" s="45">
        <v>6000000</v>
      </c>
      <c r="FY296">
        <v>243</v>
      </c>
      <c r="FZ296">
        <v>88</v>
      </c>
      <c r="GA296">
        <v>145</v>
      </c>
      <c r="GB296">
        <v>233</v>
      </c>
      <c r="GC296">
        <v>49</v>
      </c>
      <c r="GD296">
        <v>79</v>
      </c>
      <c r="GE296">
        <v>626</v>
      </c>
      <c r="GF296">
        <v>4709</v>
      </c>
      <c r="GG296">
        <v>21.8</v>
      </c>
      <c r="GH296">
        <v>6.8</v>
      </c>
      <c r="GI296">
        <v>28.7</v>
      </c>
      <c r="GJ296" s="42">
        <v>79.400000000000006</v>
      </c>
    </row>
    <row r="297" spans="1:192" x14ac:dyDescent="0.45">
      <c r="A297" s="40">
        <v>30255</v>
      </c>
      <c r="B297" t="s">
        <v>427</v>
      </c>
      <c r="D297" t="s">
        <v>399</v>
      </c>
      <c r="E297" t="s">
        <v>399</v>
      </c>
      <c r="F297">
        <v>71</v>
      </c>
      <c r="G297">
        <v>193</v>
      </c>
      <c r="H297">
        <v>2001</v>
      </c>
      <c r="I297">
        <v>3</v>
      </c>
      <c r="J297">
        <v>71</v>
      </c>
      <c r="K297" t="s">
        <v>92</v>
      </c>
      <c r="L297">
        <v>2003</v>
      </c>
      <c r="M297">
        <v>35</v>
      </c>
      <c r="N297">
        <v>14</v>
      </c>
      <c r="O297">
        <v>8469521</v>
      </c>
      <c r="P297" t="s">
        <v>2591</v>
      </c>
      <c r="Q297" t="s">
        <v>2592</v>
      </c>
      <c r="R297" t="s">
        <v>2593</v>
      </c>
      <c r="S297" t="s">
        <v>1133</v>
      </c>
      <c r="T297" t="s">
        <v>716</v>
      </c>
      <c r="U297" t="s">
        <v>2594</v>
      </c>
      <c r="V297">
        <v>77</v>
      </c>
      <c r="W297">
        <v>6</v>
      </c>
      <c r="X297">
        <v>20</v>
      </c>
      <c r="Y297">
        <v>14</v>
      </c>
      <c r="Z297">
        <v>26</v>
      </c>
      <c r="AA297">
        <v>0</v>
      </c>
      <c r="AB297">
        <v>0</v>
      </c>
      <c r="AC297" s="26">
        <v>0.33766233766233766</v>
      </c>
      <c r="AD297" s="20">
        <v>-22.57437567861021</v>
      </c>
      <c r="AE297" s="20">
        <v>9.2720000000000002</v>
      </c>
      <c r="AF297">
        <v>1</v>
      </c>
      <c r="AG297">
        <v>11</v>
      </c>
      <c r="AH297">
        <v>45</v>
      </c>
      <c r="AI297">
        <v>1688</v>
      </c>
      <c r="AJ297">
        <v>69929</v>
      </c>
      <c r="AK297" s="20">
        <v>1165.4833333332999</v>
      </c>
      <c r="AL297">
        <v>1165.48</v>
      </c>
      <c r="AM297">
        <v>1166</v>
      </c>
      <c r="AN297" s="26">
        <v>15.136147186147186</v>
      </c>
      <c r="AO297">
        <v>25.28</v>
      </c>
      <c r="AP297" s="41">
        <v>0.59090909090909094</v>
      </c>
      <c r="AQ297">
        <v>228</v>
      </c>
      <c r="AR297">
        <v>228</v>
      </c>
      <c r="AS297">
        <v>228</v>
      </c>
      <c r="AT297">
        <v>181</v>
      </c>
      <c r="AU297">
        <v>181</v>
      </c>
      <c r="AV297">
        <v>144</v>
      </c>
      <c r="AW297">
        <v>124</v>
      </c>
      <c r="AX297">
        <v>48</v>
      </c>
      <c r="AY297">
        <v>14</v>
      </c>
      <c r="AZ297">
        <v>8</v>
      </c>
      <c r="BA297" s="42">
        <v>22</v>
      </c>
      <c r="BB297">
        <v>11.19</v>
      </c>
      <c r="BC297">
        <v>34.145800000000001</v>
      </c>
      <c r="BD297" s="20">
        <v>305.89999999999998</v>
      </c>
      <c r="BE297" s="20">
        <v>533.9</v>
      </c>
      <c r="BF297" s="20">
        <v>27.485671139787897</v>
      </c>
      <c r="BG297">
        <v>296</v>
      </c>
      <c r="BH297">
        <v>469</v>
      </c>
      <c r="BI297">
        <v>632</v>
      </c>
      <c r="BJ297" s="41">
        <v>0.31896551724137934</v>
      </c>
      <c r="BK297">
        <v>61</v>
      </c>
      <c r="BL297">
        <v>61</v>
      </c>
      <c r="BM297">
        <v>56</v>
      </c>
      <c r="BN297" s="42">
        <v>5</v>
      </c>
      <c r="BO297">
        <v>37</v>
      </c>
      <c r="BP297">
        <v>51</v>
      </c>
      <c r="BQ297">
        <v>29</v>
      </c>
      <c r="BR297">
        <v>41</v>
      </c>
      <c r="BS297" s="41">
        <v>4.2531120331950209E-2</v>
      </c>
      <c r="BT297">
        <v>659</v>
      </c>
      <c r="BU297">
        <v>577</v>
      </c>
      <c r="BV297" s="41">
        <v>0.53317152103559873</v>
      </c>
      <c r="BW297">
        <v>318</v>
      </c>
      <c r="BX297">
        <v>243</v>
      </c>
      <c r="BY297">
        <v>217</v>
      </c>
      <c r="BZ297">
        <v>208</v>
      </c>
      <c r="CA297">
        <v>124</v>
      </c>
      <c r="CB297">
        <v>126</v>
      </c>
      <c r="CC297">
        <v>152</v>
      </c>
      <c r="CD297">
        <v>137</v>
      </c>
      <c r="CE297">
        <v>256</v>
      </c>
      <c r="CF297">
        <v>239</v>
      </c>
      <c r="CG297">
        <v>400</v>
      </c>
      <c r="CH297">
        <v>328</v>
      </c>
      <c r="CI297">
        <v>0</v>
      </c>
      <c r="CJ297">
        <v>1</v>
      </c>
      <c r="CK297">
        <v>2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</v>
      </c>
      <c r="CW297">
        <v>0</v>
      </c>
      <c r="CX297">
        <v>1</v>
      </c>
      <c r="CY297">
        <v>1</v>
      </c>
      <c r="CZ297">
        <v>35</v>
      </c>
      <c r="DA297">
        <v>22</v>
      </c>
      <c r="DB297">
        <v>0</v>
      </c>
      <c r="DC297">
        <v>17</v>
      </c>
      <c r="DD297">
        <v>14</v>
      </c>
      <c r="DE297">
        <v>5</v>
      </c>
      <c r="DF297">
        <v>1</v>
      </c>
      <c r="DG297">
        <v>85</v>
      </c>
      <c r="DH297">
        <v>21</v>
      </c>
      <c r="DI297">
        <v>8</v>
      </c>
      <c r="DJ297">
        <v>21</v>
      </c>
      <c r="DK297">
        <v>20</v>
      </c>
      <c r="DL297">
        <v>1</v>
      </c>
      <c r="DM297">
        <v>9</v>
      </c>
      <c r="DN297">
        <v>8</v>
      </c>
      <c r="DO297">
        <v>1</v>
      </c>
      <c r="DP297" s="42">
        <v>-13</v>
      </c>
      <c r="DQ297" s="20">
        <v>-12.805</v>
      </c>
      <c r="DR297">
        <v>20</v>
      </c>
      <c r="DS297">
        <v>1</v>
      </c>
      <c r="DT297">
        <v>0</v>
      </c>
      <c r="DU297">
        <v>0</v>
      </c>
      <c r="DV297">
        <v>0</v>
      </c>
      <c r="DW297">
        <v>1091</v>
      </c>
      <c r="DX297">
        <v>1302</v>
      </c>
      <c r="DY297">
        <v>802</v>
      </c>
      <c r="DZ297">
        <v>923</v>
      </c>
      <c r="EA297">
        <v>612</v>
      </c>
      <c r="EB297">
        <v>665</v>
      </c>
      <c r="EC297">
        <v>54.77</v>
      </c>
      <c r="ED297">
        <v>58.75</v>
      </c>
      <c r="EE297">
        <v>44</v>
      </c>
      <c r="EF297">
        <v>63</v>
      </c>
      <c r="EG297" s="41">
        <v>7.1895424836601302E-2</v>
      </c>
      <c r="EH297" s="43">
        <v>0.90526315789473688</v>
      </c>
      <c r="EI297" s="44">
        <v>0.97715858273133815</v>
      </c>
      <c r="EJ297">
        <v>1091</v>
      </c>
      <c r="EK297">
        <v>1297</v>
      </c>
      <c r="EL297">
        <v>801</v>
      </c>
      <c r="EM297">
        <v>919</v>
      </c>
      <c r="EN297">
        <v>610</v>
      </c>
      <c r="EO297">
        <v>664</v>
      </c>
      <c r="EP297">
        <v>44</v>
      </c>
      <c r="EQ297">
        <v>63</v>
      </c>
      <c r="ER297">
        <v>503</v>
      </c>
      <c r="ES297">
        <v>604</v>
      </c>
      <c r="ET297">
        <v>216</v>
      </c>
      <c r="EU297">
        <v>224</v>
      </c>
      <c r="EV297">
        <v>28</v>
      </c>
      <c r="EW297">
        <v>35</v>
      </c>
      <c r="EX297">
        <v>78</v>
      </c>
      <c r="EY297">
        <v>66</v>
      </c>
      <c r="EZ297">
        <v>0.1</v>
      </c>
      <c r="FA297">
        <v>1.4</v>
      </c>
      <c r="FB297">
        <v>1.6</v>
      </c>
      <c r="FC297" s="20">
        <v>31.47</v>
      </c>
      <c r="FD297" s="26">
        <v>0.40870129870129868</v>
      </c>
      <c r="FE297">
        <v>2.7768000000000002</v>
      </c>
      <c r="FF297">
        <v>0.12</v>
      </c>
      <c r="FG297">
        <v>0.05</v>
      </c>
      <c r="FH297">
        <v>0.17</v>
      </c>
      <c r="FL297" s="42">
        <v>148</v>
      </c>
      <c r="FM297" s="20">
        <v>4.5</v>
      </c>
      <c r="FN297" s="41">
        <v>4.0796019900000001E-2</v>
      </c>
      <c r="FO297" s="20">
        <v>21.5</v>
      </c>
      <c r="FP297" s="20">
        <v>23.439</v>
      </c>
      <c r="FQ297" s="20">
        <v>123.19387720080996</v>
      </c>
      <c r="FV297" t="s">
        <v>711</v>
      </c>
      <c r="FW297" s="45">
        <v>5000000</v>
      </c>
      <c r="FX297" s="45">
        <v>6000000</v>
      </c>
      <c r="FY297">
        <v>998</v>
      </c>
      <c r="FZ297">
        <v>232</v>
      </c>
      <c r="GA297">
        <v>375</v>
      </c>
      <c r="GB297">
        <v>607</v>
      </c>
      <c r="GC297">
        <v>55</v>
      </c>
      <c r="GD297">
        <v>543</v>
      </c>
      <c r="GE297">
        <v>2352</v>
      </c>
      <c r="GF297">
        <v>17994</v>
      </c>
      <c r="GG297">
        <v>41</v>
      </c>
      <c r="GH297">
        <v>23.2</v>
      </c>
      <c r="GI297">
        <v>64.2</v>
      </c>
      <c r="GJ297" s="42">
        <v>21.5</v>
      </c>
    </row>
    <row r="298" spans="1:192" x14ac:dyDescent="0.45">
      <c r="A298" s="40">
        <v>32147</v>
      </c>
      <c r="B298" t="s">
        <v>2595</v>
      </c>
      <c r="C298" t="s">
        <v>126</v>
      </c>
      <c r="D298" t="s">
        <v>91</v>
      </c>
      <c r="E298" t="s">
        <v>91</v>
      </c>
      <c r="F298">
        <v>70</v>
      </c>
      <c r="G298">
        <v>188</v>
      </c>
      <c r="H298">
        <v>2006</v>
      </c>
      <c r="I298">
        <v>6</v>
      </c>
      <c r="J298">
        <v>177</v>
      </c>
      <c r="K298" t="s">
        <v>92</v>
      </c>
      <c r="L298">
        <v>2009</v>
      </c>
      <c r="M298">
        <v>30</v>
      </c>
      <c r="N298">
        <v>9</v>
      </c>
      <c r="O298">
        <v>8473618</v>
      </c>
      <c r="P298" t="s">
        <v>2596</v>
      </c>
      <c r="Q298" t="s">
        <v>2597</v>
      </c>
      <c r="R298" t="s">
        <v>2598</v>
      </c>
      <c r="S298" t="s">
        <v>2599</v>
      </c>
      <c r="T298" t="s">
        <v>716</v>
      </c>
      <c r="U298" t="s">
        <v>285</v>
      </c>
      <c r="V298">
        <v>70</v>
      </c>
      <c r="W298">
        <v>17</v>
      </c>
      <c r="X298">
        <v>22</v>
      </c>
      <c r="Y298">
        <v>9</v>
      </c>
      <c r="Z298">
        <v>39</v>
      </c>
      <c r="AA298">
        <v>8</v>
      </c>
      <c r="AB298">
        <v>52</v>
      </c>
      <c r="AC298" s="26">
        <v>0.55714285714285716</v>
      </c>
      <c r="AD298" s="20">
        <v>-0.43661971830985635</v>
      </c>
      <c r="AE298" s="20">
        <v>15</v>
      </c>
      <c r="AF298">
        <v>4</v>
      </c>
      <c r="AG298">
        <v>10.199999999999999</v>
      </c>
      <c r="AH298">
        <v>38</v>
      </c>
      <c r="AI298">
        <v>1337</v>
      </c>
      <c r="AJ298">
        <v>60725</v>
      </c>
      <c r="AK298" s="20">
        <v>1012.0833333332999</v>
      </c>
      <c r="AL298">
        <v>1012.08</v>
      </c>
      <c r="AM298">
        <v>1012</v>
      </c>
      <c r="AN298" s="26">
        <v>14.458333333333334</v>
      </c>
      <c r="AO298">
        <v>24.16</v>
      </c>
      <c r="AP298" s="41">
        <v>0.59090909090909094</v>
      </c>
      <c r="AQ298">
        <v>230</v>
      </c>
      <c r="AR298">
        <v>230</v>
      </c>
      <c r="AS298">
        <v>230</v>
      </c>
      <c r="AT298">
        <v>184</v>
      </c>
      <c r="AU298">
        <v>184</v>
      </c>
      <c r="AV298">
        <v>139</v>
      </c>
      <c r="AW298">
        <v>154</v>
      </c>
      <c r="AX298">
        <v>78</v>
      </c>
      <c r="AY298">
        <v>5</v>
      </c>
      <c r="AZ298">
        <v>12</v>
      </c>
      <c r="BA298" s="42">
        <v>17</v>
      </c>
      <c r="BB298">
        <v>17.649999999999999</v>
      </c>
      <c r="BC298">
        <v>28.014399999999998</v>
      </c>
      <c r="BD298" s="20">
        <v>185.9</v>
      </c>
      <c r="BE298" s="20">
        <v>415.9</v>
      </c>
      <c r="BF298" s="20">
        <v>24.656153663741993</v>
      </c>
      <c r="BG298">
        <v>428</v>
      </c>
      <c r="BH298">
        <v>298</v>
      </c>
      <c r="BI298">
        <v>283</v>
      </c>
      <c r="BJ298" s="41">
        <v>0.60196905766526021</v>
      </c>
      <c r="BK298">
        <v>120</v>
      </c>
      <c r="BL298">
        <v>120</v>
      </c>
      <c r="BM298">
        <v>65</v>
      </c>
      <c r="BN298" s="42">
        <v>55</v>
      </c>
      <c r="BO298">
        <v>45</v>
      </c>
      <c r="BP298">
        <v>25</v>
      </c>
      <c r="BQ298">
        <v>42</v>
      </c>
      <c r="BR298">
        <v>25</v>
      </c>
      <c r="BS298" s="41">
        <v>3.9872408293460927E-2</v>
      </c>
      <c r="BT298">
        <v>33</v>
      </c>
      <c r="BU298">
        <v>26</v>
      </c>
      <c r="BV298" s="41">
        <v>0.55932203389830504</v>
      </c>
      <c r="BW298">
        <v>3</v>
      </c>
      <c r="BX298">
        <v>1</v>
      </c>
      <c r="BY298">
        <v>6</v>
      </c>
      <c r="BZ298">
        <v>4</v>
      </c>
      <c r="CA298">
        <v>24</v>
      </c>
      <c r="CB298">
        <v>21</v>
      </c>
      <c r="CC298">
        <v>7</v>
      </c>
      <c r="CD298">
        <v>4</v>
      </c>
      <c r="CE298">
        <v>15</v>
      </c>
      <c r="CF298">
        <v>7</v>
      </c>
      <c r="CG298">
        <v>16</v>
      </c>
      <c r="CH298">
        <v>18</v>
      </c>
      <c r="CI298">
        <v>0</v>
      </c>
      <c r="CJ298">
        <v>0</v>
      </c>
      <c r="CK298">
        <v>1</v>
      </c>
      <c r="CL298">
        <v>2</v>
      </c>
      <c r="CM298">
        <v>1</v>
      </c>
      <c r="CN298">
        <v>0</v>
      </c>
      <c r="CO298">
        <v>0</v>
      </c>
      <c r="CP298">
        <v>1</v>
      </c>
      <c r="CQ298">
        <v>2</v>
      </c>
      <c r="CR298">
        <v>3</v>
      </c>
      <c r="CS298">
        <v>1</v>
      </c>
      <c r="CT298">
        <v>4</v>
      </c>
      <c r="CU298">
        <v>0</v>
      </c>
      <c r="CV298">
        <v>6</v>
      </c>
      <c r="CW298">
        <v>2</v>
      </c>
      <c r="CX298">
        <v>3</v>
      </c>
      <c r="CY298">
        <v>5</v>
      </c>
      <c r="CZ298">
        <v>35</v>
      </c>
      <c r="DA298">
        <v>14</v>
      </c>
      <c r="DB298">
        <v>14</v>
      </c>
      <c r="DC298">
        <v>11</v>
      </c>
      <c r="DD298">
        <v>12</v>
      </c>
      <c r="DE298">
        <v>9</v>
      </c>
      <c r="DF298">
        <v>0</v>
      </c>
      <c r="DG298">
        <v>79</v>
      </c>
      <c r="DH298">
        <v>19</v>
      </c>
      <c r="DI298">
        <v>23</v>
      </c>
      <c r="DJ298">
        <v>20</v>
      </c>
      <c r="DK298">
        <v>20</v>
      </c>
      <c r="DL298">
        <v>0</v>
      </c>
      <c r="DM298">
        <v>24</v>
      </c>
      <c r="DN298">
        <v>24</v>
      </c>
      <c r="DO298">
        <v>0</v>
      </c>
      <c r="DP298" s="42">
        <v>4</v>
      </c>
      <c r="DQ298" s="20">
        <v>6.7010000000000005</v>
      </c>
      <c r="DR298">
        <v>19</v>
      </c>
      <c r="DS298">
        <v>0</v>
      </c>
      <c r="DT298">
        <v>0</v>
      </c>
      <c r="DU298">
        <v>0</v>
      </c>
      <c r="DV298">
        <v>0</v>
      </c>
      <c r="DW298">
        <v>1254</v>
      </c>
      <c r="DX298">
        <v>778</v>
      </c>
      <c r="DY298">
        <v>907</v>
      </c>
      <c r="DZ298">
        <v>602</v>
      </c>
      <c r="EA298">
        <v>663</v>
      </c>
      <c r="EB298">
        <v>444</v>
      </c>
      <c r="EC298">
        <v>62.21</v>
      </c>
      <c r="ED298">
        <v>32.99</v>
      </c>
      <c r="EE298">
        <v>66</v>
      </c>
      <c r="EF298">
        <v>35</v>
      </c>
      <c r="EG298" s="41">
        <v>9.9547511312217188E-2</v>
      </c>
      <c r="EH298" s="43">
        <v>0.9211711711711712</v>
      </c>
      <c r="EI298" s="44">
        <v>1.0207186824833885</v>
      </c>
      <c r="EJ298">
        <v>1252</v>
      </c>
      <c r="EK298">
        <v>778</v>
      </c>
      <c r="EL298">
        <v>908</v>
      </c>
      <c r="EM298">
        <v>600</v>
      </c>
      <c r="EN298">
        <v>663</v>
      </c>
      <c r="EO298">
        <v>441</v>
      </c>
      <c r="EP298">
        <v>66</v>
      </c>
      <c r="EQ298">
        <v>35</v>
      </c>
      <c r="ER298">
        <v>598</v>
      </c>
      <c r="ES298">
        <v>355</v>
      </c>
      <c r="ET298">
        <v>223</v>
      </c>
      <c r="EU298">
        <v>134</v>
      </c>
      <c r="EV298">
        <v>32</v>
      </c>
      <c r="EW298">
        <v>20</v>
      </c>
      <c r="EX298">
        <v>59</v>
      </c>
      <c r="EY298">
        <v>73</v>
      </c>
      <c r="EZ298">
        <v>2.9</v>
      </c>
      <c r="FA298">
        <v>1.2</v>
      </c>
      <c r="FB298">
        <v>4.0999999999999996</v>
      </c>
      <c r="FC298" s="20">
        <v>50.45</v>
      </c>
      <c r="FD298" s="26">
        <v>0.72071428571428575</v>
      </c>
      <c r="FE298">
        <v>4.5781000000000001</v>
      </c>
      <c r="FF298">
        <v>1.55</v>
      </c>
      <c r="FG298">
        <v>-0.11</v>
      </c>
      <c r="FH298">
        <v>1.44</v>
      </c>
      <c r="FI298">
        <v>1</v>
      </c>
      <c r="FJ298">
        <v>0</v>
      </c>
      <c r="FK298">
        <v>0</v>
      </c>
      <c r="FL298" s="42">
        <v>183</v>
      </c>
      <c r="FM298" s="20">
        <v>8.526315789473685</v>
      </c>
      <c r="FN298" s="41">
        <v>7.779017860000001E-2</v>
      </c>
      <c r="FO298" s="20">
        <v>35.200000000000003</v>
      </c>
      <c r="FP298" s="20">
        <v>40.340200000000003</v>
      </c>
      <c r="FQ298" s="20">
        <v>120.46478539245909</v>
      </c>
      <c r="FR298">
        <v>4</v>
      </c>
      <c r="FS298" t="s">
        <v>111</v>
      </c>
      <c r="FT298">
        <v>195</v>
      </c>
      <c r="FV298" t="s">
        <v>711</v>
      </c>
      <c r="FW298" s="45">
        <v>4500000</v>
      </c>
      <c r="FX298" s="45">
        <v>4125000</v>
      </c>
      <c r="FY298">
        <v>496</v>
      </c>
      <c r="FZ298">
        <v>108</v>
      </c>
      <c r="GA298">
        <v>171</v>
      </c>
      <c r="GB298">
        <v>279</v>
      </c>
      <c r="GC298">
        <v>19</v>
      </c>
      <c r="GD298">
        <v>248</v>
      </c>
      <c r="GE298">
        <v>830</v>
      </c>
      <c r="GF298">
        <v>7090</v>
      </c>
      <c r="GG298">
        <v>23.2</v>
      </c>
      <c r="GH298">
        <v>7.6</v>
      </c>
      <c r="GI298">
        <v>30.8</v>
      </c>
      <c r="GJ298" s="42">
        <v>35.200000000000003</v>
      </c>
    </row>
    <row r="299" spans="1:192" x14ac:dyDescent="0.45">
      <c r="A299" s="40">
        <v>31598</v>
      </c>
      <c r="B299" t="s">
        <v>2605</v>
      </c>
      <c r="D299" t="s">
        <v>156</v>
      </c>
      <c r="E299" t="s">
        <v>156</v>
      </c>
      <c r="F299">
        <v>73</v>
      </c>
      <c r="G299">
        <v>201</v>
      </c>
      <c r="H299">
        <v>2004</v>
      </c>
      <c r="I299">
        <v>1</v>
      </c>
      <c r="J299">
        <v>15</v>
      </c>
      <c r="K299" t="s">
        <v>92</v>
      </c>
      <c r="L299">
        <v>2006</v>
      </c>
      <c r="M299">
        <v>31</v>
      </c>
      <c r="N299">
        <v>5</v>
      </c>
      <c r="O299">
        <v>8471228</v>
      </c>
      <c r="P299" t="s">
        <v>2606</v>
      </c>
      <c r="Q299" t="s">
        <v>2607</v>
      </c>
      <c r="R299" t="s">
        <v>2608</v>
      </c>
      <c r="S299" t="s">
        <v>1409</v>
      </c>
      <c r="T299" t="s">
        <v>710</v>
      </c>
      <c r="U299" t="s">
        <v>351</v>
      </c>
      <c r="V299">
        <v>82</v>
      </c>
      <c r="W299">
        <v>27</v>
      </c>
      <c r="X299">
        <v>45</v>
      </c>
      <c r="Y299">
        <v>31</v>
      </c>
      <c r="Z299">
        <v>72</v>
      </c>
      <c r="AA299">
        <v>3</v>
      </c>
      <c r="AB299">
        <v>7</v>
      </c>
      <c r="AC299" s="26">
        <v>0.87804878048780488</v>
      </c>
      <c r="AD299" s="20">
        <v>16.382608695652173</v>
      </c>
      <c r="AE299" s="20">
        <v>27.286000000000001</v>
      </c>
      <c r="AF299">
        <v>4</v>
      </c>
      <c r="AG299">
        <v>20.3</v>
      </c>
      <c r="AH299">
        <v>72</v>
      </c>
      <c r="AI299">
        <v>2087</v>
      </c>
      <c r="AJ299">
        <v>99029</v>
      </c>
      <c r="AK299" s="20">
        <v>1650.4833333332999</v>
      </c>
      <c r="AL299">
        <v>1650.45</v>
      </c>
      <c r="AM299">
        <v>1650</v>
      </c>
      <c r="AN299" s="26">
        <v>20.127845528455286</v>
      </c>
      <c r="AO299">
        <v>33.28</v>
      </c>
      <c r="AP299" s="41">
        <v>0.65454545454545454</v>
      </c>
      <c r="AQ299">
        <v>388</v>
      </c>
      <c r="AR299">
        <v>388</v>
      </c>
      <c r="AS299">
        <v>388</v>
      </c>
      <c r="AT299">
        <v>303</v>
      </c>
      <c r="AU299">
        <v>303</v>
      </c>
      <c r="AV299">
        <v>217</v>
      </c>
      <c r="AW299">
        <v>227</v>
      </c>
      <c r="AX299">
        <v>108</v>
      </c>
      <c r="AY299">
        <v>8</v>
      </c>
      <c r="AZ299">
        <v>23</v>
      </c>
      <c r="BA299" s="42">
        <v>31</v>
      </c>
      <c r="BB299">
        <v>25.96</v>
      </c>
      <c r="BC299">
        <v>25.7742</v>
      </c>
      <c r="BD299" s="20">
        <v>579.29999999999995</v>
      </c>
      <c r="BE299" s="20">
        <v>967.3</v>
      </c>
      <c r="BF299" s="20">
        <v>35.164955012269374</v>
      </c>
      <c r="BG299">
        <v>821</v>
      </c>
      <c r="BH299">
        <v>545</v>
      </c>
      <c r="BI299">
        <v>433</v>
      </c>
      <c r="BJ299" s="41">
        <v>0.65470494417862835</v>
      </c>
      <c r="BK299">
        <v>77</v>
      </c>
      <c r="BL299">
        <v>77</v>
      </c>
      <c r="BM299">
        <v>86</v>
      </c>
      <c r="BN299" s="42">
        <v>-9</v>
      </c>
      <c r="BO299">
        <v>86</v>
      </c>
      <c r="BP299">
        <v>50</v>
      </c>
      <c r="BQ299">
        <v>46</v>
      </c>
      <c r="BR299">
        <v>64</v>
      </c>
      <c r="BS299" s="41">
        <v>5.9534883720930236E-2</v>
      </c>
      <c r="BT299">
        <v>6</v>
      </c>
      <c r="BU299">
        <v>4</v>
      </c>
      <c r="BV299" s="41">
        <v>0.6</v>
      </c>
      <c r="BW299">
        <v>0</v>
      </c>
      <c r="BX299">
        <v>0</v>
      </c>
      <c r="BY299">
        <v>1</v>
      </c>
      <c r="BZ299">
        <v>0</v>
      </c>
      <c r="CA299">
        <v>5</v>
      </c>
      <c r="CB299">
        <v>4</v>
      </c>
      <c r="CC299">
        <v>2</v>
      </c>
      <c r="CD299">
        <v>2</v>
      </c>
      <c r="CE299">
        <v>1</v>
      </c>
      <c r="CF299">
        <v>2</v>
      </c>
      <c r="CG299">
        <v>4</v>
      </c>
      <c r="CH299">
        <v>2</v>
      </c>
      <c r="CI299">
        <v>0</v>
      </c>
      <c r="CJ299">
        <v>2</v>
      </c>
      <c r="CK299">
        <v>2</v>
      </c>
      <c r="CL299">
        <v>4</v>
      </c>
      <c r="CM299">
        <v>3</v>
      </c>
      <c r="CN299">
        <v>0</v>
      </c>
      <c r="CO299">
        <v>0</v>
      </c>
      <c r="CP299">
        <v>7</v>
      </c>
      <c r="CQ299">
        <v>0</v>
      </c>
      <c r="CR299">
        <v>0</v>
      </c>
      <c r="CS299">
        <v>7</v>
      </c>
      <c r="CT299">
        <v>1</v>
      </c>
      <c r="CU299">
        <v>0</v>
      </c>
      <c r="CV299">
        <v>12</v>
      </c>
      <c r="CW299">
        <v>1</v>
      </c>
      <c r="CX299">
        <v>1</v>
      </c>
      <c r="CY299">
        <v>10</v>
      </c>
      <c r="CZ299">
        <v>74</v>
      </c>
      <c r="DA299">
        <v>30</v>
      </c>
      <c r="DB299">
        <v>3</v>
      </c>
      <c r="DC299">
        <v>16</v>
      </c>
      <c r="DD299">
        <v>24</v>
      </c>
      <c r="DE299">
        <v>18</v>
      </c>
      <c r="DF299">
        <v>2</v>
      </c>
      <c r="DG299">
        <v>124</v>
      </c>
      <c r="DH299">
        <v>36</v>
      </c>
      <c r="DI299">
        <v>23</v>
      </c>
      <c r="DJ299">
        <v>36</v>
      </c>
      <c r="DK299">
        <v>36</v>
      </c>
      <c r="DL299">
        <v>0</v>
      </c>
      <c r="DM299">
        <v>22</v>
      </c>
      <c r="DN299">
        <v>22</v>
      </c>
      <c r="DO299">
        <v>0</v>
      </c>
      <c r="DP299" s="42">
        <v>-13</v>
      </c>
      <c r="DQ299" s="20">
        <v>-13.385999999999999</v>
      </c>
      <c r="DR299">
        <v>36</v>
      </c>
      <c r="DS299">
        <v>0</v>
      </c>
      <c r="DT299">
        <v>0</v>
      </c>
      <c r="DU299">
        <v>0</v>
      </c>
      <c r="DV299">
        <v>0</v>
      </c>
      <c r="DW299">
        <v>2017</v>
      </c>
      <c r="DX299">
        <v>1387</v>
      </c>
      <c r="DY299">
        <v>1483</v>
      </c>
      <c r="DZ299">
        <v>1011</v>
      </c>
      <c r="EA299">
        <v>1095</v>
      </c>
      <c r="EB299">
        <v>737</v>
      </c>
      <c r="EC299">
        <v>112.16</v>
      </c>
      <c r="ED299">
        <v>65.02</v>
      </c>
      <c r="EE299">
        <v>110</v>
      </c>
      <c r="EF299">
        <v>71</v>
      </c>
      <c r="EG299" s="41">
        <v>0.1004566210045662</v>
      </c>
      <c r="EH299" s="43">
        <v>0.90366350067842605</v>
      </c>
      <c r="EI299" s="44">
        <v>1.0041201216829923</v>
      </c>
      <c r="EJ299">
        <v>2019</v>
      </c>
      <c r="EK299">
        <v>1386</v>
      </c>
      <c r="EL299">
        <v>1484</v>
      </c>
      <c r="EM299">
        <v>1009</v>
      </c>
      <c r="EN299">
        <v>1094</v>
      </c>
      <c r="EO299">
        <v>734</v>
      </c>
      <c r="EP299">
        <v>110</v>
      </c>
      <c r="EQ299">
        <v>71</v>
      </c>
      <c r="ER299">
        <v>1074</v>
      </c>
      <c r="ES299">
        <v>682</v>
      </c>
      <c r="ET299">
        <v>432</v>
      </c>
      <c r="EU299">
        <v>215</v>
      </c>
      <c r="EV299">
        <v>48</v>
      </c>
      <c r="EW299">
        <v>28</v>
      </c>
      <c r="EX299">
        <v>107</v>
      </c>
      <c r="EY299">
        <v>100</v>
      </c>
      <c r="EZ299">
        <v>5.7</v>
      </c>
      <c r="FA299">
        <v>2.2000000000000002</v>
      </c>
      <c r="FB299">
        <v>8</v>
      </c>
      <c r="FC299" s="20">
        <v>73.3</v>
      </c>
      <c r="FD299" s="26">
        <v>0.89390243902439026</v>
      </c>
      <c r="FE299">
        <v>9.2905999999999995</v>
      </c>
      <c r="FF299">
        <v>1.3</v>
      </c>
      <c r="FG299">
        <v>0</v>
      </c>
      <c r="FH299">
        <v>1.3</v>
      </c>
      <c r="FI299">
        <v>7</v>
      </c>
      <c r="FJ299">
        <v>3</v>
      </c>
      <c r="FK299">
        <v>2</v>
      </c>
      <c r="FL299" s="42">
        <v>213</v>
      </c>
      <c r="FM299" s="20">
        <v>3.4166666666666665</v>
      </c>
      <c r="FN299" s="41">
        <v>0.13235294120000002</v>
      </c>
      <c r="FO299" s="20">
        <v>64.8</v>
      </c>
      <c r="FP299" s="20">
        <v>69.322800000000001</v>
      </c>
      <c r="FQ299" s="20">
        <v>123.74806870853402</v>
      </c>
      <c r="FU299" t="s">
        <v>702</v>
      </c>
      <c r="FV299" t="s">
        <v>711</v>
      </c>
      <c r="FW299" s="45">
        <v>8000000</v>
      </c>
      <c r="FX299" s="45">
        <v>6250000</v>
      </c>
      <c r="FY299">
        <v>312</v>
      </c>
      <c r="FZ299">
        <v>92</v>
      </c>
      <c r="GA299">
        <v>136</v>
      </c>
      <c r="GB299">
        <v>228</v>
      </c>
      <c r="GC299">
        <v>43</v>
      </c>
      <c r="GD299">
        <v>208</v>
      </c>
      <c r="GE299">
        <v>664</v>
      </c>
      <c r="GF299">
        <v>5287</v>
      </c>
      <c r="GG299">
        <v>19.100000000000001</v>
      </c>
      <c r="GH299">
        <v>7.7</v>
      </c>
      <c r="GI299">
        <v>26.8</v>
      </c>
      <c r="GJ299" s="42">
        <v>64.8</v>
      </c>
    </row>
    <row r="300" spans="1:192" x14ac:dyDescent="0.45">
      <c r="A300" s="40">
        <v>29947</v>
      </c>
      <c r="B300" t="s">
        <v>207</v>
      </c>
      <c r="C300" t="s">
        <v>208</v>
      </c>
      <c r="D300" t="s">
        <v>91</v>
      </c>
      <c r="E300" t="s">
        <v>91</v>
      </c>
      <c r="F300">
        <v>73</v>
      </c>
      <c r="G300">
        <v>200</v>
      </c>
      <c r="H300">
        <v>2001</v>
      </c>
      <c r="I300">
        <v>3</v>
      </c>
      <c r="J300">
        <v>95</v>
      </c>
      <c r="K300" t="s">
        <v>202</v>
      </c>
      <c r="L300">
        <v>2002</v>
      </c>
      <c r="M300">
        <v>36</v>
      </c>
      <c r="N300">
        <v>15</v>
      </c>
      <c r="O300">
        <v>8469544</v>
      </c>
      <c r="P300" t="s">
        <v>2614</v>
      </c>
      <c r="Q300" t="s">
        <v>2615</v>
      </c>
      <c r="R300" t="s">
        <v>2616</v>
      </c>
      <c r="S300" t="s">
        <v>889</v>
      </c>
      <c r="T300" t="s">
        <v>725</v>
      </c>
      <c r="U300" t="s">
        <v>188</v>
      </c>
      <c r="V300">
        <v>70</v>
      </c>
      <c r="W300">
        <v>10</v>
      </c>
      <c r="X300">
        <v>11</v>
      </c>
      <c r="Y300">
        <v>7</v>
      </c>
      <c r="Z300">
        <v>21</v>
      </c>
      <c r="AA300">
        <v>11</v>
      </c>
      <c r="AB300">
        <v>55</v>
      </c>
      <c r="AC300" s="26">
        <v>0.3</v>
      </c>
      <c r="AD300" s="20">
        <v>-27.250863060989644</v>
      </c>
      <c r="AE300" s="20">
        <v>8.266</v>
      </c>
      <c r="AF300">
        <v>-16</v>
      </c>
      <c r="AG300">
        <v>-4.2</v>
      </c>
      <c r="AH300">
        <v>14</v>
      </c>
      <c r="AI300">
        <v>1195</v>
      </c>
      <c r="AJ300">
        <v>54111</v>
      </c>
      <c r="AK300" s="20">
        <v>901.85</v>
      </c>
      <c r="AL300">
        <v>901.85</v>
      </c>
      <c r="AM300">
        <v>902</v>
      </c>
      <c r="AN300" s="26">
        <v>12.883571428571429</v>
      </c>
      <c r="AO300">
        <v>21.62</v>
      </c>
      <c r="AP300" s="41">
        <v>0.56756756756756754</v>
      </c>
      <c r="AQ300">
        <v>243</v>
      </c>
      <c r="AR300">
        <v>242</v>
      </c>
      <c r="AS300">
        <v>243</v>
      </c>
      <c r="AT300">
        <v>181</v>
      </c>
      <c r="AU300">
        <v>181</v>
      </c>
      <c r="AV300">
        <v>143</v>
      </c>
      <c r="AW300">
        <v>121</v>
      </c>
      <c r="AX300">
        <v>40</v>
      </c>
      <c r="AY300">
        <v>10</v>
      </c>
      <c r="AZ300">
        <v>13</v>
      </c>
      <c r="BA300" s="42">
        <v>23</v>
      </c>
      <c r="BB300">
        <v>10.54</v>
      </c>
      <c r="BC300">
        <v>33.021000000000001</v>
      </c>
      <c r="BD300" s="20">
        <v>181.7</v>
      </c>
      <c r="BE300" s="20">
        <v>424.7</v>
      </c>
      <c r="BF300" s="20">
        <v>28.25525309086877</v>
      </c>
      <c r="BG300">
        <v>384</v>
      </c>
      <c r="BH300">
        <v>247</v>
      </c>
      <c r="BI300">
        <v>226</v>
      </c>
      <c r="BJ300" s="41">
        <v>0.62950819672131153</v>
      </c>
      <c r="BK300">
        <v>46</v>
      </c>
      <c r="BL300">
        <v>46</v>
      </c>
      <c r="BM300">
        <v>76</v>
      </c>
      <c r="BN300" s="42">
        <v>-30</v>
      </c>
      <c r="BO300">
        <v>38</v>
      </c>
      <c r="BP300">
        <v>13</v>
      </c>
      <c r="BQ300">
        <v>16</v>
      </c>
      <c r="BR300">
        <v>25</v>
      </c>
      <c r="BS300" s="41">
        <v>3.924646781789639E-2</v>
      </c>
      <c r="BT300">
        <v>53</v>
      </c>
      <c r="BU300">
        <v>43</v>
      </c>
      <c r="BV300" s="41">
        <v>0.55208333333333337</v>
      </c>
      <c r="BW300">
        <v>3</v>
      </c>
      <c r="BX300">
        <v>7</v>
      </c>
      <c r="BY300">
        <v>15</v>
      </c>
      <c r="BZ300">
        <v>3</v>
      </c>
      <c r="CA300">
        <v>35</v>
      </c>
      <c r="CB300">
        <v>33</v>
      </c>
      <c r="CC300">
        <v>19</v>
      </c>
      <c r="CD300">
        <v>9</v>
      </c>
      <c r="CE300">
        <v>15</v>
      </c>
      <c r="CF300">
        <v>19</v>
      </c>
      <c r="CG300">
        <v>27</v>
      </c>
      <c r="CH300">
        <v>23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2</v>
      </c>
      <c r="CQ300">
        <v>0</v>
      </c>
      <c r="CR300">
        <v>0</v>
      </c>
      <c r="CS300">
        <v>3</v>
      </c>
      <c r="CT300">
        <v>0</v>
      </c>
      <c r="CU300">
        <v>0</v>
      </c>
      <c r="CV300">
        <v>5</v>
      </c>
      <c r="CW300">
        <v>1</v>
      </c>
      <c r="CX300">
        <v>4</v>
      </c>
      <c r="CY300">
        <v>5</v>
      </c>
      <c r="CZ300">
        <v>28</v>
      </c>
      <c r="DA300">
        <v>17</v>
      </c>
      <c r="DB300">
        <v>0</v>
      </c>
      <c r="DC300">
        <v>16</v>
      </c>
      <c r="DD300">
        <v>20</v>
      </c>
      <c r="DE300">
        <v>3</v>
      </c>
      <c r="DF300">
        <v>0</v>
      </c>
      <c r="DG300">
        <v>87</v>
      </c>
      <c r="DH300">
        <v>7</v>
      </c>
      <c r="DI300">
        <v>8</v>
      </c>
      <c r="DJ300">
        <v>8</v>
      </c>
      <c r="DK300">
        <v>8</v>
      </c>
      <c r="DL300">
        <v>0</v>
      </c>
      <c r="DM300">
        <v>9</v>
      </c>
      <c r="DN300">
        <v>9</v>
      </c>
      <c r="DO300">
        <v>0</v>
      </c>
      <c r="DP300" s="42">
        <v>1</v>
      </c>
      <c r="DQ300" s="20">
        <v>0.58099999999999996</v>
      </c>
      <c r="DR300">
        <v>7</v>
      </c>
      <c r="DS300">
        <v>0</v>
      </c>
      <c r="DT300">
        <v>0</v>
      </c>
      <c r="DU300">
        <v>0</v>
      </c>
      <c r="DV300">
        <v>0</v>
      </c>
      <c r="DW300">
        <v>1004</v>
      </c>
      <c r="DX300">
        <v>832</v>
      </c>
      <c r="DY300">
        <v>712</v>
      </c>
      <c r="DZ300">
        <v>612</v>
      </c>
      <c r="EA300">
        <v>528</v>
      </c>
      <c r="EB300">
        <v>454</v>
      </c>
      <c r="EC300">
        <v>40.47</v>
      </c>
      <c r="ED300">
        <v>40.71</v>
      </c>
      <c r="EE300">
        <v>37</v>
      </c>
      <c r="EF300">
        <v>47</v>
      </c>
      <c r="EG300" s="41">
        <v>7.0075757575757569E-2</v>
      </c>
      <c r="EH300" s="43">
        <v>0.8964757709251101</v>
      </c>
      <c r="EI300" s="44">
        <v>0.96655152850086767</v>
      </c>
      <c r="EJ300">
        <v>1001</v>
      </c>
      <c r="EK300">
        <v>830</v>
      </c>
      <c r="EL300">
        <v>708</v>
      </c>
      <c r="EM300">
        <v>610</v>
      </c>
      <c r="EN300">
        <v>526</v>
      </c>
      <c r="EO300">
        <v>451</v>
      </c>
      <c r="EP300">
        <v>37</v>
      </c>
      <c r="EQ300">
        <v>47</v>
      </c>
      <c r="ER300">
        <v>477</v>
      </c>
      <c r="ES300">
        <v>419</v>
      </c>
      <c r="ET300">
        <v>156</v>
      </c>
      <c r="EU300">
        <v>182</v>
      </c>
      <c r="EV300">
        <v>15</v>
      </c>
      <c r="EW300">
        <v>33</v>
      </c>
      <c r="EX300">
        <v>46</v>
      </c>
      <c r="EY300">
        <v>87</v>
      </c>
      <c r="EZ300">
        <v>0.7</v>
      </c>
      <c r="FA300">
        <v>0.4</v>
      </c>
      <c r="FB300">
        <v>1.1000000000000001</v>
      </c>
      <c r="FC300" s="20">
        <v>25.82</v>
      </c>
      <c r="FD300" s="26">
        <v>0.36885714285714288</v>
      </c>
      <c r="FE300">
        <v>1.0996999999999999</v>
      </c>
      <c r="FF300">
        <v>0.04</v>
      </c>
      <c r="FG300">
        <v>0.01</v>
      </c>
      <c r="FH300">
        <v>0.05</v>
      </c>
      <c r="FI300">
        <v>1</v>
      </c>
      <c r="FJ300">
        <v>1</v>
      </c>
      <c r="FK300">
        <v>0</v>
      </c>
      <c r="FL300" s="42">
        <v>85</v>
      </c>
      <c r="FM300" s="20">
        <v>8.8571428571428577</v>
      </c>
      <c r="FN300" s="41">
        <v>5.3735255600000004E-2</v>
      </c>
      <c r="FO300" s="20">
        <v>19.600000000000001</v>
      </c>
      <c r="FP300" s="20">
        <v>21.116199999999999</v>
      </c>
      <c r="FQ300" s="20">
        <v>122.14891611687088</v>
      </c>
      <c r="FU300" t="s">
        <v>731</v>
      </c>
      <c r="FV300" t="s">
        <v>711</v>
      </c>
      <c r="FW300" s="45">
        <v>800000</v>
      </c>
      <c r="FX300" s="45">
        <v>800000</v>
      </c>
      <c r="FY300">
        <v>939</v>
      </c>
      <c r="FZ300">
        <v>287</v>
      </c>
      <c r="GA300">
        <v>333</v>
      </c>
      <c r="GB300">
        <v>620</v>
      </c>
      <c r="GC300">
        <v>39</v>
      </c>
      <c r="GD300">
        <v>536</v>
      </c>
      <c r="GE300">
        <v>2706</v>
      </c>
      <c r="GF300">
        <v>15994</v>
      </c>
      <c r="GG300">
        <v>53.8</v>
      </c>
      <c r="GH300">
        <v>17.399999999999999</v>
      </c>
      <c r="GI300">
        <v>71.099999999999994</v>
      </c>
      <c r="GJ300" s="42">
        <v>19.600000000000001</v>
      </c>
    </row>
    <row r="301" spans="1:192" x14ac:dyDescent="0.45">
      <c r="A301" s="40">
        <v>32021</v>
      </c>
      <c r="B301" t="s">
        <v>2620</v>
      </c>
      <c r="D301" t="s">
        <v>2621</v>
      </c>
      <c r="E301" t="s">
        <v>2621</v>
      </c>
      <c r="F301">
        <v>68</v>
      </c>
      <c r="G301">
        <v>179</v>
      </c>
      <c r="K301" t="s">
        <v>92</v>
      </c>
      <c r="L301">
        <v>2010</v>
      </c>
      <c r="M301">
        <v>30</v>
      </c>
      <c r="N301">
        <v>8</v>
      </c>
      <c r="O301">
        <v>8475692</v>
      </c>
      <c r="P301" t="s">
        <v>2622</v>
      </c>
      <c r="Q301" t="s">
        <v>2623</v>
      </c>
      <c r="R301" t="s">
        <v>2624</v>
      </c>
      <c r="S301" t="s">
        <v>2625</v>
      </c>
      <c r="T301" t="s">
        <v>710</v>
      </c>
      <c r="U301" t="s">
        <v>279</v>
      </c>
      <c r="V301">
        <v>80</v>
      </c>
      <c r="W301">
        <v>16</v>
      </c>
      <c r="X301">
        <v>37</v>
      </c>
      <c r="Y301">
        <v>23</v>
      </c>
      <c r="Z301">
        <v>53</v>
      </c>
      <c r="AA301">
        <v>1</v>
      </c>
      <c r="AB301">
        <v>0</v>
      </c>
      <c r="AC301" s="26">
        <v>0.66249999999999998</v>
      </c>
      <c r="AD301" s="20">
        <v>-1.7258485639686683</v>
      </c>
      <c r="AE301" s="20">
        <v>19.071000000000002</v>
      </c>
      <c r="AF301">
        <v>-10</v>
      </c>
      <c r="AG301">
        <v>-5.3</v>
      </c>
      <c r="AH301">
        <v>36</v>
      </c>
      <c r="AI301">
        <v>1915</v>
      </c>
      <c r="AJ301">
        <v>90836</v>
      </c>
      <c r="AK301" s="20">
        <v>1513.9</v>
      </c>
      <c r="AL301">
        <v>1513.9</v>
      </c>
      <c r="AM301">
        <v>1514</v>
      </c>
      <c r="AN301" s="26">
        <v>18.924166666666668</v>
      </c>
      <c r="AO301">
        <v>31.32</v>
      </c>
      <c r="AP301" s="41">
        <v>0.63095238095238093</v>
      </c>
      <c r="AQ301">
        <v>290</v>
      </c>
      <c r="AR301">
        <v>291</v>
      </c>
      <c r="AS301">
        <v>291</v>
      </c>
      <c r="AT301">
        <v>238</v>
      </c>
      <c r="AU301">
        <v>239</v>
      </c>
      <c r="AV301">
        <v>178</v>
      </c>
      <c r="AW301">
        <v>171</v>
      </c>
      <c r="AX301">
        <v>73</v>
      </c>
      <c r="AY301">
        <v>13</v>
      </c>
      <c r="AZ301">
        <v>18</v>
      </c>
      <c r="BA301" s="42">
        <v>31</v>
      </c>
      <c r="BB301">
        <v>18.09</v>
      </c>
      <c r="BC301">
        <v>35.325800000000001</v>
      </c>
      <c r="BD301" s="20">
        <v>378.3</v>
      </c>
      <c r="BE301" s="20">
        <v>668.3</v>
      </c>
      <c r="BF301" s="20">
        <v>26.486557896822774</v>
      </c>
      <c r="BG301">
        <v>595</v>
      </c>
      <c r="BH301">
        <v>436</v>
      </c>
      <c r="BI301">
        <v>410</v>
      </c>
      <c r="BJ301" s="41">
        <v>0.59203980099502485</v>
      </c>
      <c r="BK301">
        <v>62</v>
      </c>
      <c r="BL301">
        <v>62</v>
      </c>
      <c r="BM301">
        <v>93</v>
      </c>
      <c r="BN301" s="42">
        <v>-31</v>
      </c>
      <c r="BO301">
        <v>61</v>
      </c>
      <c r="BP301">
        <v>58</v>
      </c>
      <c r="BQ301">
        <v>69</v>
      </c>
      <c r="BR301">
        <v>67</v>
      </c>
      <c r="BS301" s="41">
        <v>5.9821428571428574E-2</v>
      </c>
      <c r="BT301">
        <v>21</v>
      </c>
      <c r="BU301">
        <v>59</v>
      </c>
      <c r="BV301" s="41">
        <v>0.26250000000000001</v>
      </c>
      <c r="BW301">
        <v>3</v>
      </c>
      <c r="BX301">
        <v>14</v>
      </c>
      <c r="BY301">
        <v>4</v>
      </c>
      <c r="BZ301">
        <v>9</v>
      </c>
      <c r="CA301">
        <v>14</v>
      </c>
      <c r="CB301">
        <v>36</v>
      </c>
      <c r="CC301">
        <v>6</v>
      </c>
      <c r="CD301">
        <v>19</v>
      </c>
      <c r="CE301">
        <v>6</v>
      </c>
      <c r="CF301">
        <v>23</v>
      </c>
      <c r="CG301">
        <v>13</v>
      </c>
      <c r="CH301">
        <v>40</v>
      </c>
      <c r="CI301">
        <v>0</v>
      </c>
      <c r="CJ301">
        <v>2</v>
      </c>
      <c r="CK301">
        <v>1</v>
      </c>
      <c r="CL301">
        <v>3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1</v>
      </c>
      <c r="CU301">
        <v>0</v>
      </c>
      <c r="CV301">
        <v>11</v>
      </c>
      <c r="CW301">
        <v>0</v>
      </c>
      <c r="CX301">
        <v>4</v>
      </c>
      <c r="CY301">
        <v>5</v>
      </c>
      <c r="CZ301">
        <v>52</v>
      </c>
      <c r="DA301">
        <v>10</v>
      </c>
      <c r="DB301">
        <v>0</v>
      </c>
      <c r="DC301">
        <v>15</v>
      </c>
      <c r="DD301">
        <v>36</v>
      </c>
      <c r="DE301">
        <v>10</v>
      </c>
      <c r="DF301">
        <v>2</v>
      </c>
      <c r="DG301">
        <v>105</v>
      </c>
      <c r="DH301">
        <v>18</v>
      </c>
      <c r="DI301">
        <v>20</v>
      </c>
      <c r="DJ301">
        <v>18</v>
      </c>
      <c r="DK301">
        <v>18</v>
      </c>
      <c r="DL301">
        <v>0</v>
      </c>
      <c r="DM301">
        <v>19</v>
      </c>
      <c r="DN301">
        <v>19</v>
      </c>
      <c r="DO301">
        <v>0</v>
      </c>
      <c r="DP301" s="42">
        <v>2</v>
      </c>
      <c r="DQ301" s="20">
        <v>0.121</v>
      </c>
      <c r="DR301">
        <v>18</v>
      </c>
      <c r="DS301">
        <v>0</v>
      </c>
      <c r="DT301">
        <v>0</v>
      </c>
      <c r="DU301">
        <v>0</v>
      </c>
      <c r="DV301">
        <v>0</v>
      </c>
      <c r="DW301">
        <v>1524</v>
      </c>
      <c r="DX301">
        <v>1435</v>
      </c>
      <c r="DY301">
        <v>1177</v>
      </c>
      <c r="DZ301">
        <v>1053</v>
      </c>
      <c r="EA301">
        <v>850</v>
      </c>
      <c r="EB301">
        <v>786</v>
      </c>
      <c r="EC301">
        <v>92.35</v>
      </c>
      <c r="ED301">
        <v>74.39</v>
      </c>
      <c r="EE301">
        <v>84</v>
      </c>
      <c r="EF301">
        <v>73</v>
      </c>
      <c r="EG301" s="41">
        <v>9.8823529411764699E-2</v>
      </c>
      <c r="EH301" s="43">
        <v>0.90712468193384221</v>
      </c>
      <c r="EI301" s="44">
        <v>1.0059482113456069</v>
      </c>
      <c r="EJ301">
        <v>1524</v>
      </c>
      <c r="EK301">
        <v>1436</v>
      </c>
      <c r="EL301">
        <v>1177</v>
      </c>
      <c r="EM301">
        <v>1053</v>
      </c>
      <c r="EN301">
        <v>851</v>
      </c>
      <c r="EO301">
        <v>786</v>
      </c>
      <c r="EP301">
        <v>84</v>
      </c>
      <c r="EQ301">
        <v>73</v>
      </c>
      <c r="ER301">
        <v>852</v>
      </c>
      <c r="ES301">
        <v>729</v>
      </c>
      <c r="ET301">
        <v>377</v>
      </c>
      <c r="EU301">
        <v>295</v>
      </c>
      <c r="EV301">
        <v>48</v>
      </c>
      <c r="EW301">
        <v>35</v>
      </c>
      <c r="EX301">
        <v>105</v>
      </c>
      <c r="EY301">
        <v>81</v>
      </c>
      <c r="EZ301">
        <v>2.9</v>
      </c>
      <c r="FA301">
        <v>1.5</v>
      </c>
      <c r="FB301">
        <v>4.4000000000000004</v>
      </c>
      <c r="FC301" s="20">
        <v>42.65</v>
      </c>
      <c r="FD301" s="26">
        <v>0.53312499999999996</v>
      </c>
      <c r="FE301">
        <v>4.8344000000000005</v>
      </c>
      <c r="FF301">
        <v>1.1400000000000001</v>
      </c>
      <c r="FG301">
        <v>0</v>
      </c>
      <c r="FH301">
        <v>1.1299999999999999</v>
      </c>
      <c r="FI301">
        <v>7</v>
      </c>
      <c r="FJ301">
        <v>4</v>
      </c>
      <c r="FK301">
        <v>1</v>
      </c>
      <c r="FL301" s="42">
        <v>165</v>
      </c>
      <c r="FM301" s="20">
        <v>7.2777777777777777</v>
      </c>
      <c r="FN301" s="41">
        <v>7.7358490599999996E-2</v>
      </c>
      <c r="FO301" s="20">
        <v>49.4</v>
      </c>
      <c r="FP301" s="20">
        <v>53.0242</v>
      </c>
      <c r="FQ301" s="20">
        <v>117.27326771913599</v>
      </c>
      <c r="FR301">
        <v>4</v>
      </c>
      <c r="FS301" t="s">
        <v>314</v>
      </c>
      <c r="FT301">
        <v>195</v>
      </c>
      <c r="FV301" t="s">
        <v>711</v>
      </c>
      <c r="FW301" s="45">
        <v>4500000</v>
      </c>
      <c r="FX301" s="45">
        <v>4500000</v>
      </c>
      <c r="FY301">
        <v>463</v>
      </c>
      <c r="FZ301">
        <v>102</v>
      </c>
      <c r="GA301">
        <v>213</v>
      </c>
      <c r="GB301">
        <v>315</v>
      </c>
      <c r="GC301">
        <v>48</v>
      </c>
      <c r="GD301">
        <v>191</v>
      </c>
      <c r="GE301">
        <v>968</v>
      </c>
      <c r="GF301">
        <v>8125</v>
      </c>
      <c r="GG301">
        <v>23.7</v>
      </c>
      <c r="GH301">
        <v>10.7</v>
      </c>
      <c r="GI301">
        <v>34.5</v>
      </c>
      <c r="GJ301" s="42">
        <v>49.4</v>
      </c>
    </row>
    <row r="302" spans="1:192" x14ac:dyDescent="0.45">
      <c r="A302" s="40">
        <v>33930</v>
      </c>
      <c r="B302" t="s">
        <v>2626</v>
      </c>
      <c r="D302" t="s">
        <v>156</v>
      </c>
      <c r="E302" t="s">
        <v>156</v>
      </c>
      <c r="F302">
        <v>71</v>
      </c>
      <c r="G302">
        <v>180</v>
      </c>
      <c r="H302">
        <v>2011</v>
      </c>
      <c r="I302">
        <v>1</v>
      </c>
      <c r="J302">
        <v>27</v>
      </c>
      <c r="K302" t="s">
        <v>92</v>
      </c>
      <c r="L302">
        <v>2013</v>
      </c>
      <c r="M302">
        <v>25</v>
      </c>
      <c r="N302">
        <v>5</v>
      </c>
      <c r="O302">
        <v>8476480</v>
      </c>
      <c r="P302" t="s">
        <v>2627</v>
      </c>
      <c r="Q302" t="s">
        <v>2628</v>
      </c>
      <c r="R302" t="s">
        <v>2629</v>
      </c>
      <c r="S302" t="s">
        <v>2630</v>
      </c>
      <c r="T302" t="s">
        <v>716</v>
      </c>
      <c r="U302" t="s">
        <v>2631</v>
      </c>
      <c r="V302">
        <v>81</v>
      </c>
      <c r="W302">
        <v>22</v>
      </c>
      <c r="X302">
        <v>26</v>
      </c>
      <c r="Y302">
        <v>12</v>
      </c>
      <c r="Z302">
        <v>48</v>
      </c>
      <c r="AA302">
        <v>0</v>
      </c>
      <c r="AB302">
        <v>0</v>
      </c>
      <c r="AC302" s="26">
        <v>0.59259259259259256</v>
      </c>
      <c r="AD302" s="20">
        <v>16.164179104477611</v>
      </c>
      <c r="AE302" s="20">
        <v>18.628</v>
      </c>
      <c r="AF302">
        <v>6</v>
      </c>
      <c r="AG302">
        <v>-6</v>
      </c>
      <c r="AH302">
        <v>45</v>
      </c>
      <c r="AI302">
        <v>1718</v>
      </c>
      <c r="AJ302">
        <v>83046</v>
      </c>
      <c r="AK302" s="20">
        <v>1384.1</v>
      </c>
      <c r="AL302">
        <v>1384.1</v>
      </c>
      <c r="AM302">
        <v>1384</v>
      </c>
      <c r="AN302" s="26">
        <v>17.087654320987653</v>
      </c>
      <c r="AO302">
        <v>28.55</v>
      </c>
      <c r="AP302" s="41">
        <v>0.52173913043478259</v>
      </c>
      <c r="AQ302">
        <v>246</v>
      </c>
      <c r="AR302">
        <v>247</v>
      </c>
      <c r="AS302">
        <v>247</v>
      </c>
      <c r="AT302">
        <v>203</v>
      </c>
      <c r="AU302">
        <v>204</v>
      </c>
      <c r="AV302">
        <v>155</v>
      </c>
      <c r="AW302">
        <v>194</v>
      </c>
      <c r="AX302">
        <v>109</v>
      </c>
      <c r="AY302">
        <v>8</v>
      </c>
      <c r="AZ302">
        <v>19</v>
      </c>
      <c r="BA302" s="42">
        <v>27</v>
      </c>
      <c r="BB302">
        <v>22.47</v>
      </c>
      <c r="BC302">
        <v>20.632300000000001</v>
      </c>
      <c r="BD302" s="20">
        <v>178.5</v>
      </c>
      <c r="BE302" s="20">
        <v>424.5</v>
      </c>
      <c r="BF302" s="20">
        <v>18.401849577342677</v>
      </c>
      <c r="BG302">
        <v>665</v>
      </c>
      <c r="BH302">
        <v>439</v>
      </c>
      <c r="BI302">
        <v>315</v>
      </c>
      <c r="BJ302" s="41">
        <v>0.6785714285714286</v>
      </c>
      <c r="BK302">
        <v>79</v>
      </c>
      <c r="BL302">
        <v>79</v>
      </c>
      <c r="BM302">
        <v>101</v>
      </c>
      <c r="BN302" s="42">
        <v>-22</v>
      </c>
      <c r="BO302">
        <v>49</v>
      </c>
      <c r="BP302">
        <v>24</v>
      </c>
      <c r="BQ302">
        <v>27</v>
      </c>
      <c r="BR302">
        <v>44</v>
      </c>
      <c r="BS302" s="41">
        <v>4.7008547008547008E-2</v>
      </c>
      <c r="BT302">
        <v>285</v>
      </c>
      <c r="BU302">
        <v>337</v>
      </c>
      <c r="BV302" s="41">
        <v>0.45819935691318325</v>
      </c>
      <c r="BW302">
        <v>64</v>
      </c>
      <c r="BX302">
        <v>83</v>
      </c>
      <c r="BY302">
        <v>80</v>
      </c>
      <c r="BZ302">
        <v>92</v>
      </c>
      <c r="CA302">
        <v>141</v>
      </c>
      <c r="CB302">
        <v>162</v>
      </c>
      <c r="CC302">
        <v>115</v>
      </c>
      <c r="CD302">
        <v>120</v>
      </c>
      <c r="CE302">
        <v>68</v>
      </c>
      <c r="CF302">
        <v>97</v>
      </c>
      <c r="CG302">
        <v>170</v>
      </c>
      <c r="CH302">
        <v>193</v>
      </c>
      <c r="CI302">
        <v>0</v>
      </c>
      <c r="CJ302">
        <v>0</v>
      </c>
      <c r="CK302">
        <v>3</v>
      </c>
      <c r="CL302">
        <v>2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4</v>
      </c>
      <c r="CT302">
        <v>0</v>
      </c>
      <c r="CU302">
        <v>0</v>
      </c>
      <c r="CV302">
        <v>17</v>
      </c>
      <c r="CW302">
        <v>0</v>
      </c>
      <c r="CX302">
        <v>4</v>
      </c>
      <c r="CY302">
        <v>8</v>
      </c>
      <c r="CZ302">
        <v>37</v>
      </c>
      <c r="DA302">
        <v>13</v>
      </c>
      <c r="DB302">
        <v>2</v>
      </c>
      <c r="DC302">
        <v>8</v>
      </c>
      <c r="DD302">
        <v>18</v>
      </c>
      <c r="DE302">
        <v>13</v>
      </c>
      <c r="DF302">
        <v>1</v>
      </c>
      <c r="DG302">
        <v>100</v>
      </c>
      <c r="DH302">
        <v>21</v>
      </c>
      <c r="DI302">
        <v>21</v>
      </c>
      <c r="DJ302">
        <v>20</v>
      </c>
      <c r="DK302">
        <v>19</v>
      </c>
      <c r="DL302">
        <v>1</v>
      </c>
      <c r="DM302">
        <v>19</v>
      </c>
      <c r="DN302">
        <v>18</v>
      </c>
      <c r="DO302">
        <v>1</v>
      </c>
      <c r="DP302" s="42">
        <v>0</v>
      </c>
      <c r="DQ302" s="20">
        <v>-3.2890000000000001</v>
      </c>
      <c r="DR302">
        <v>20</v>
      </c>
      <c r="DS302">
        <v>1</v>
      </c>
      <c r="DT302">
        <v>0</v>
      </c>
      <c r="DU302">
        <v>0</v>
      </c>
      <c r="DV302">
        <v>0</v>
      </c>
      <c r="DW302">
        <v>1611</v>
      </c>
      <c r="DX302">
        <v>1165</v>
      </c>
      <c r="DY302">
        <v>1202</v>
      </c>
      <c r="DZ302">
        <v>892</v>
      </c>
      <c r="EA302">
        <v>840</v>
      </c>
      <c r="EB302">
        <v>683</v>
      </c>
      <c r="EC302">
        <v>80.72</v>
      </c>
      <c r="ED302">
        <v>52.38</v>
      </c>
      <c r="EE302">
        <v>92</v>
      </c>
      <c r="EF302">
        <v>48</v>
      </c>
      <c r="EG302" s="41">
        <v>0.10952380952380952</v>
      </c>
      <c r="EH302" s="43">
        <v>0.92972181551976574</v>
      </c>
      <c r="EI302" s="44">
        <v>1.0392456250435753</v>
      </c>
      <c r="EJ302">
        <v>1615</v>
      </c>
      <c r="EK302">
        <v>1163</v>
      </c>
      <c r="EL302">
        <v>1205</v>
      </c>
      <c r="EM302">
        <v>892</v>
      </c>
      <c r="EN302">
        <v>842</v>
      </c>
      <c r="EO302">
        <v>682</v>
      </c>
      <c r="EP302">
        <v>92</v>
      </c>
      <c r="EQ302">
        <v>47</v>
      </c>
      <c r="ER302">
        <v>826</v>
      </c>
      <c r="ES302">
        <v>586</v>
      </c>
      <c r="ET302">
        <v>305</v>
      </c>
      <c r="EU302">
        <v>214</v>
      </c>
      <c r="EV302">
        <v>48</v>
      </c>
      <c r="EW302">
        <v>21</v>
      </c>
      <c r="EX302">
        <v>93</v>
      </c>
      <c r="EY302">
        <v>91</v>
      </c>
      <c r="EZ302">
        <v>3.3</v>
      </c>
      <c r="FA302">
        <v>1.4</v>
      </c>
      <c r="FB302">
        <v>4.8</v>
      </c>
      <c r="FC302" s="20">
        <v>50.05</v>
      </c>
      <c r="FD302" s="26">
        <v>0.61790123456790125</v>
      </c>
      <c r="FE302">
        <v>4.8042999999999996</v>
      </c>
      <c r="FF302">
        <v>0.23</v>
      </c>
      <c r="FG302">
        <v>0.02</v>
      </c>
      <c r="FH302">
        <v>0.25</v>
      </c>
      <c r="FL302" s="42">
        <v>169</v>
      </c>
      <c r="FM302" s="20">
        <v>5.3</v>
      </c>
      <c r="FN302" s="41">
        <v>0.13616176390000001</v>
      </c>
      <c r="FO302" s="20">
        <v>43.5</v>
      </c>
      <c r="FP302" s="20">
        <v>47.342199999999998</v>
      </c>
      <c r="FQ302" s="20">
        <v>120.33812585795825</v>
      </c>
      <c r="FV302" t="s">
        <v>751</v>
      </c>
      <c r="FW302" s="45">
        <v>1975000</v>
      </c>
      <c r="FX302" s="45">
        <v>1937500</v>
      </c>
      <c r="FY302">
        <v>282</v>
      </c>
      <c r="FZ302">
        <v>55</v>
      </c>
      <c r="GA302">
        <v>72</v>
      </c>
      <c r="GB302">
        <v>127</v>
      </c>
      <c r="GC302">
        <v>19</v>
      </c>
      <c r="GD302">
        <v>138</v>
      </c>
      <c r="GE302">
        <v>425</v>
      </c>
      <c r="GF302">
        <v>4161</v>
      </c>
      <c r="GG302">
        <v>8.1999999999999993</v>
      </c>
      <c r="GH302">
        <v>5.0999999999999996</v>
      </c>
      <c r="GI302">
        <v>13.3</v>
      </c>
      <c r="GJ302" s="42">
        <v>43.5</v>
      </c>
    </row>
    <row r="303" spans="1:192" x14ac:dyDescent="0.45">
      <c r="A303" s="40">
        <v>33506</v>
      </c>
      <c r="B303" t="s">
        <v>356</v>
      </c>
      <c r="D303" t="s">
        <v>223</v>
      </c>
      <c r="E303" t="s">
        <v>223</v>
      </c>
      <c r="F303">
        <v>71</v>
      </c>
      <c r="G303">
        <v>186</v>
      </c>
      <c r="H303">
        <v>2010</v>
      </c>
      <c r="I303">
        <v>2</v>
      </c>
      <c r="J303">
        <v>51</v>
      </c>
      <c r="K303" t="s">
        <v>202</v>
      </c>
      <c r="L303">
        <v>2013</v>
      </c>
      <c r="M303">
        <v>26</v>
      </c>
      <c r="N303">
        <v>5</v>
      </c>
      <c r="O303">
        <v>8475714</v>
      </c>
      <c r="P303" t="s">
        <v>2635</v>
      </c>
      <c r="Q303" t="s">
        <v>2636</v>
      </c>
      <c r="R303" t="s">
        <v>2637</v>
      </c>
      <c r="S303" t="s">
        <v>1503</v>
      </c>
      <c r="T303" t="s">
        <v>716</v>
      </c>
      <c r="U303" t="s">
        <v>307</v>
      </c>
      <c r="V303">
        <v>68</v>
      </c>
      <c r="W303">
        <v>16</v>
      </c>
      <c r="X303">
        <v>19</v>
      </c>
      <c r="Y303">
        <v>10</v>
      </c>
      <c r="Z303">
        <v>35</v>
      </c>
      <c r="AA303">
        <v>9</v>
      </c>
      <c r="AB303">
        <v>29</v>
      </c>
      <c r="AC303" s="26">
        <v>0.51470588235294112</v>
      </c>
      <c r="AD303" s="20">
        <v>10.870967741935484</v>
      </c>
      <c r="AE303" s="20">
        <v>13.82</v>
      </c>
      <c r="AF303">
        <v>20</v>
      </c>
      <c r="AG303">
        <v>-4.5999999999999996</v>
      </c>
      <c r="AH303">
        <v>12</v>
      </c>
      <c r="AI303">
        <v>1579</v>
      </c>
      <c r="AJ303">
        <v>64812</v>
      </c>
      <c r="AK303" s="20">
        <v>1080.2</v>
      </c>
      <c r="AL303">
        <v>1080.2</v>
      </c>
      <c r="AM303">
        <v>1080</v>
      </c>
      <c r="AN303" s="26">
        <v>15.88529411764706</v>
      </c>
      <c r="AO303">
        <v>26.25</v>
      </c>
      <c r="AP303" s="41">
        <v>0.74468085106382975</v>
      </c>
      <c r="AQ303">
        <v>184</v>
      </c>
      <c r="AR303">
        <v>184</v>
      </c>
      <c r="AS303">
        <v>184</v>
      </c>
      <c r="AT303">
        <v>144</v>
      </c>
      <c r="AU303">
        <v>144</v>
      </c>
      <c r="AV303">
        <v>105</v>
      </c>
      <c r="AW303">
        <v>106</v>
      </c>
      <c r="AX303">
        <v>43</v>
      </c>
      <c r="AY303">
        <v>8</v>
      </c>
      <c r="AZ303">
        <v>10</v>
      </c>
      <c r="BA303" s="42">
        <v>18</v>
      </c>
      <c r="BB303">
        <v>10.58</v>
      </c>
      <c r="BC303">
        <v>29.952400000000001</v>
      </c>
      <c r="BD303" s="20">
        <v>191.6</v>
      </c>
      <c r="BE303" s="20">
        <v>375.6</v>
      </c>
      <c r="BF303" s="20">
        <v>20.862803184595446</v>
      </c>
      <c r="BG303">
        <v>314</v>
      </c>
      <c r="BH303">
        <v>339</v>
      </c>
      <c r="BI303">
        <v>490</v>
      </c>
      <c r="BJ303" s="41">
        <v>0.39054726368159204</v>
      </c>
      <c r="BK303">
        <v>36</v>
      </c>
      <c r="BL303">
        <v>36</v>
      </c>
      <c r="BM303">
        <v>61</v>
      </c>
      <c r="BN303" s="42">
        <v>-25</v>
      </c>
      <c r="BO303">
        <v>39</v>
      </c>
      <c r="BP303">
        <v>10</v>
      </c>
      <c r="BQ303">
        <v>22</v>
      </c>
      <c r="BR303">
        <v>31</v>
      </c>
      <c r="BS303" s="41">
        <v>3.5267349260523322E-2</v>
      </c>
      <c r="BT303">
        <v>266</v>
      </c>
      <c r="BU303">
        <v>253</v>
      </c>
      <c r="BV303" s="41">
        <v>0.51252408477842004</v>
      </c>
      <c r="BW303">
        <v>117</v>
      </c>
      <c r="BX303">
        <v>111</v>
      </c>
      <c r="BY303">
        <v>85</v>
      </c>
      <c r="BZ303">
        <v>66</v>
      </c>
      <c r="CA303">
        <v>64</v>
      </c>
      <c r="CB303">
        <v>76</v>
      </c>
      <c r="CC303">
        <v>91</v>
      </c>
      <c r="CD303">
        <v>95</v>
      </c>
      <c r="CE303">
        <v>89</v>
      </c>
      <c r="CF303">
        <v>86</v>
      </c>
      <c r="CG303">
        <v>141</v>
      </c>
      <c r="CH303">
        <v>129</v>
      </c>
      <c r="CI303">
        <v>0</v>
      </c>
      <c r="CJ303">
        <v>1</v>
      </c>
      <c r="CK303">
        <v>0</v>
      </c>
      <c r="CL303">
        <v>3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14</v>
      </c>
      <c r="CW303">
        <v>0</v>
      </c>
      <c r="CX303">
        <v>1</v>
      </c>
      <c r="CY303">
        <v>5</v>
      </c>
      <c r="CZ303">
        <v>33</v>
      </c>
      <c r="DA303">
        <v>6</v>
      </c>
      <c r="DB303">
        <v>3</v>
      </c>
      <c r="DC303">
        <v>11</v>
      </c>
      <c r="DD303">
        <v>12</v>
      </c>
      <c r="DE303">
        <v>5</v>
      </c>
      <c r="DF303">
        <v>0</v>
      </c>
      <c r="DG303">
        <v>68</v>
      </c>
      <c r="DH303">
        <v>6</v>
      </c>
      <c r="DI303">
        <v>8</v>
      </c>
      <c r="DJ303">
        <v>6</v>
      </c>
      <c r="DK303">
        <v>6</v>
      </c>
      <c r="DL303">
        <v>0</v>
      </c>
      <c r="DM303">
        <v>8</v>
      </c>
      <c r="DN303">
        <v>8</v>
      </c>
      <c r="DO303">
        <v>0</v>
      </c>
      <c r="DP303" s="42">
        <v>2</v>
      </c>
      <c r="DQ303" s="20">
        <v>-1.583</v>
      </c>
      <c r="DR303">
        <v>6</v>
      </c>
      <c r="DS303">
        <v>0</v>
      </c>
      <c r="DT303">
        <v>0</v>
      </c>
      <c r="DU303">
        <v>0</v>
      </c>
      <c r="DV303">
        <v>0</v>
      </c>
      <c r="DW303">
        <v>909</v>
      </c>
      <c r="DX303">
        <v>1136</v>
      </c>
      <c r="DY303">
        <v>683</v>
      </c>
      <c r="DZ303">
        <v>848</v>
      </c>
      <c r="EA303">
        <v>476</v>
      </c>
      <c r="EB303">
        <v>627</v>
      </c>
      <c r="EC303">
        <v>41.78</v>
      </c>
      <c r="ED303">
        <v>57.66</v>
      </c>
      <c r="EE303">
        <v>47</v>
      </c>
      <c r="EF303">
        <v>38</v>
      </c>
      <c r="EG303" s="41">
        <v>9.8739495798319324E-2</v>
      </c>
      <c r="EH303" s="43">
        <v>0.93939393939393945</v>
      </c>
      <c r="EI303" s="44">
        <v>1.0381334351922589</v>
      </c>
      <c r="EJ303">
        <v>906</v>
      </c>
      <c r="EK303">
        <v>1135</v>
      </c>
      <c r="EL303">
        <v>680</v>
      </c>
      <c r="EM303">
        <v>849</v>
      </c>
      <c r="EN303">
        <v>474</v>
      </c>
      <c r="EO303">
        <v>628</v>
      </c>
      <c r="EP303">
        <v>47</v>
      </c>
      <c r="EQ303">
        <v>38</v>
      </c>
      <c r="ER303">
        <v>410</v>
      </c>
      <c r="ES303">
        <v>544</v>
      </c>
      <c r="ET303">
        <v>140</v>
      </c>
      <c r="EU303">
        <v>216</v>
      </c>
      <c r="EV303">
        <v>28</v>
      </c>
      <c r="EW303">
        <v>22</v>
      </c>
      <c r="EX303">
        <v>66</v>
      </c>
      <c r="EY303">
        <v>65</v>
      </c>
      <c r="EZ303">
        <v>2.2999999999999998</v>
      </c>
      <c r="FA303">
        <v>1.8</v>
      </c>
      <c r="FB303">
        <v>4.0999999999999996</v>
      </c>
      <c r="FC303" s="20">
        <v>34.76</v>
      </c>
      <c r="FD303" s="26">
        <v>0.51117647058823523</v>
      </c>
      <c r="FE303">
        <v>3.3174000000000001</v>
      </c>
      <c r="FF303">
        <v>0.97</v>
      </c>
      <c r="FG303">
        <v>-0.04</v>
      </c>
      <c r="FH303">
        <v>0.92</v>
      </c>
      <c r="FL303" s="42">
        <v>79</v>
      </c>
      <c r="FM303" s="20">
        <v>9.6666666666666661</v>
      </c>
      <c r="FN303" s="41">
        <v>7.8751500599999996E-2</v>
      </c>
      <c r="FO303" s="20">
        <v>33.799999999999997</v>
      </c>
      <c r="FP303" s="20">
        <v>34.683399999999999</v>
      </c>
      <c r="FQ303" s="20">
        <v>113.59007591186817</v>
      </c>
      <c r="FR303">
        <v>4</v>
      </c>
      <c r="FS303" t="s">
        <v>189</v>
      </c>
      <c r="FT303">
        <v>195</v>
      </c>
      <c r="FV303" t="s">
        <v>711</v>
      </c>
      <c r="FW303" s="45">
        <v>1800000</v>
      </c>
      <c r="FX303" s="45">
        <v>2000000</v>
      </c>
      <c r="FY303">
        <v>316</v>
      </c>
      <c r="FZ303">
        <v>56</v>
      </c>
      <c r="GA303">
        <v>67</v>
      </c>
      <c r="GB303">
        <v>123</v>
      </c>
      <c r="GC303">
        <v>29</v>
      </c>
      <c r="GD303">
        <v>73</v>
      </c>
      <c r="GE303">
        <v>472</v>
      </c>
      <c r="GF303">
        <v>4781</v>
      </c>
      <c r="GG303">
        <v>6.4</v>
      </c>
      <c r="GH303">
        <v>6.2</v>
      </c>
      <c r="GI303">
        <v>12.6</v>
      </c>
      <c r="GJ303" s="42">
        <v>33.799999999999997</v>
      </c>
    </row>
    <row r="304" spans="1:192" x14ac:dyDescent="0.45">
      <c r="A304" s="40">
        <v>33540</v>
      </c>
      <c r="B304" t="s">
        <v>2638</v>
      </c>
      <c r="D304" t="s">
        <v>223</v>
      </c>
      <c r="E304" t="s">
        <v>223</v>
      </c>
      <c r="F304">
        <v>73</v>
      </c>
      <c r="G304">
        <v>202</v>
      </c>
      <c r="H304">
        <v>2010</v>
      </c>
      <c r="I304">
        <v>2</v>
      </c>
      <c r="J304">
        <v>57</v>
      </c>
      <c r="K304" t="s">
        <v>92</v>
      </c>
      <c r="L304">
        <v>2014</v>
      </c>
      <c r="M304">
        <v>26</v>
      </c>
      <c r="N304">
        <v>4</v>
      </c>
      <c r="O304">
        <v>8475715</v>
      </c>
      <c r="P304" t="s">
        <v>2639</v>
      </c>
      <c r="Q304" t="s">
        <v>2640</v>
      </c>
      <c r="R304" t="s">
        <v>2641</v>
      </c>
      <c r="S304" t="s">
        <v>2642</v>
      </c>
      <c r="T304" t="s">
        <v>716</v>
      </c>
      <c r="U304" t="s">
        <v>917</v>
      </c>
      <c r="V304">
        <v>63</v>
      </c>
      <c r="W304">
        <v>9</v>
      </c>
      <c r="X304">
        <v>2</v>
      </c>
      <c r="Y304">
        <v>1</v>
      </c>
      <c r="Z304">
        <v>11</v>
      </c>
      <c r="AA304">
        <v>20</v>
      </c>
      <c r="AB304">
        <v>67</v>
      </c>
      <c r="AC304" s="26">
        <v>0.17460317460317459</v>
      </c>
      <c r="AD304" s="20">
        <v>-11.567164179104477</v>
      </c>
      <c r="AE304" s="20">
        <v>5.1059999999999999</v>
      </c>
      <c r="AF304">
        <v>-11</v>
      </c>
      <c r="AG304">
        <v>1.2</v>
      </c>
      <c r="AH304">
        <v>14</v>
      </c>
      <c r="AI304">
        <v>937</v>
      </c>
      <c r="AJ304">
        <v>44512</v>
      </c>
      <c r="AK304" s="20">
        <v>741.83333333332996</v>
      </c>
      <c r="AL304">
        <v>741.83</v>
      </c>
      <c r="AM304">
        <v>742</v>
      </c>
      <c r="AN304" s="26">
        <v>11.775661375661375</v>
      </c>
      <c r="AO304">
        <v>19.88</v>
      </c>
      <c r="AP304" s="41">
        <v>0.57894736842105265</v>
      </c>
      <c r="AQ304">
        <v>142</v>
      </c>
      <c r="AR304">
        <v>143</v>
      </c>
      <c r="AS304">
        <v>143</v>
      </c>
      <c r="AT304">
        <v>114</v>
      </c>
      <c r="AU304">
        <v>115</v>
      </c>
      <c r="AV304">
        <v>81</v>
      </c>
      <c r="AW304">
        <v>73</v>
      </c>
      <c r="AX304">
        <v>28</v>
      </c>
      <c r="AY304">
        <v>6</v>
      </c>
      <c r="AZ304">
        <v>9</v>
      </c>
      <c r="BA304" s="42">
        <v>15</v>
      </c>
      <c r="BB304">
        <v>7.02</v>
      </c>
      <c r="BC304">
        <v>36.913600000000002</v>
      </c>
      <c r="BD304" s="20">
        <v>36.6</v>
      </c>
      <c r="BE304" s="20">
        <v>178.6</v>
      </c>
      <c r="BF304" s="20">
        <v>14.445358100912607</v>
      </c>
      <c r="BG304">
        <v>227</v>
      </c>
      <c r="BH304">
        <v>234</v>
      </c>
      <c r="BI304">
        <v>230</v>
      </c>
      <c r="BJ304" s="41">
        <v>0.49671772428884026</v>
      </c>
      <c r="BK304">
        <v>72</v>
      </c>
      <c r="BL304">
        <v>72</v>
      </c>
      <c r="BM304">
        <v>65</v>
      </c>
      <c r="BN304" s="42">
        <v>7</v>
      </c>
      <c r="BO304">
        <v>34</v>
      </c>
      <c r="BP304">
        <v>24</v>
      </c>
      <c r="BQ304">
        <v>23</v>
      </c>
      <c r="BR304">
        <v>27</v>
      </c>
      <c r="BS304" s="41">
        <v>4.9907578558225509E-2</v>
      </c>
      <c r="BT304">
        <v>99</v>
      </c>
      <c r="BU304">
        <v>88</v>
      </c>
      <c r="BV304" s="41">
        <v>0.52941176470588236</v>
      </c>
      <c r="BW304">
        <v>29</v>
      </c>
      <c r="BX304">
        <v>24</v>
      </c>
      <c r="BY304">
        <v>35</v>
      </c>
      <c r="BZ304">
        <v>32</v>
      </c>
      <c r="CA304">
        <v>35</v>
      </c>
      <c r="CB304">
        <v>32</v>
      </c>
      <c r="CC304">
        <v>16</v>
      </c>
      <c r="CD304">
        <v>24</v>
      </c>
      <c r="CE304">
        <v>48</v>
      </c>
      <c r="CF304">
        <v>37</v>
      </c>
      <c r="CG304">
        <v>63</v>
      </c>
      <c r="CH304">
        <v>46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3</v>
      </c>
      <c r="CT304">
        <v>0</v>
      </c>
      <c r="CU304">
        <v>0</v>
      </c>
      <c r="CV304">
        <v>5</v>
      </c>
      <c r="CW304">
        <v>0</v>
      </c>
      <c r="CX304">
        <v>2</v>
      </c>
      <c r="CY304">
        <v>7</v>
      </c>
      <c r="CZ304">
        <v>25</v>
      </c>
      <c r="DA304">
        <v>5</v>
      </c>
      <c r="DB304">
        <v>2</v>
      </c>
      <c r="DC304">
        <v>3</v>
      </c>
      <c r="DD304">
        <v>11</v>
      </c>
      <c r="DE304">
        <v>1</v>
      </c>
      <c r="DF304">
        <v>0</v>
      </c>
      <c r="DG304">
        <v>59</v>
      </c>
      <c r="DH304">
        <v>6</v>
      </c>
      <c r="DI304">
        <v>7</v>
      </c>
      <c r="DJ304">
        <v>7</v>
      </c>
      <c r="DK304">
        <v>7</v>
      </c>
      <c r="DL304">
        <v>0</v>
      </c>
      <c r="DM304">
        <v>7</v>
      </c>
      <c r="DN304">
        <v>7</v>
      </c>
      <c r="DO304">
        <v>0</v>
      </c>
      <c r="DP304" s="42">
        <v>1</v>
      </c>
      <c r="DQ304" s="20">
        <v>4.5999999999999999E-2</v>
      </c>
      <c r="DR304">
        <v>6</v>
      </c>
      <c r="DS304">
        <v>0</v>
      </c>
      <c r="DT304">
        <v>0</v>
      </c>
      <c r="DU304">
        <v>0</v>
      </c>
      <c r="DV304">
        <v>0</v>
      </c>
      <c r="DW304">
        <v>663</v>
      </c>
      <c r="DX304">
        <v>718</v>
      </c>
      <c r="DY304">
        <v>497</v>
      </c>
      <c r="DZ304">
        <v>514</v>
      </c>
      <c r="EA304">
        <v>346</v>
      </c>
      <c r="EB304">
        <v>375</v>
      </c>
      <c r="EC304">
        <v>27.7</v>
      </c>
      <c r="ED304">
        <v>30.09</v>
      </c>
      <c r="EE304">
        <v>19</v>
      </c>
      <c r="EF304">
        <v>36</v>
      </c>
      <c r="EG304" s="41">
        <v>5.4913294797687862E-2</v>
      </c>
      <c r="EH304" s="43">
        <v>0.90400000000000003</v>
      </c>
      <c r="EI304" s="44">
        <v>0.95891329479768794</v>
      </c>
      <c r="EJ304">
        <v>663</v>
      </c>
      <c r="EK304">
        <v>715</v>
      </c>
      <c r="EL304">
        <v>497</v>
      </c>
      <c r="EM304">
        <v>511</v>
      </c>
      <c r="EN304">
        <v>345</v>
      </c>
      <c r="EO304">
        <v>373</v>
      </c>
      <c r="EP304">
        <v>19</v>
      </c>
      <c r="EQ304">
        <v>36</v>
      </c>
      <c r="ER304">
        <v>311</v>
      </c>
      <c r="ES304">
        <v>324</v>
      </c>
      <c r="ET304">
        <v>108</v>
      </c>
      <c r="EU304">
        <v>115</v>
      </c>
      <c r="EV304">
        <v>11</v>
      </c>
      <c r="EW304">
        <v>13</v>
      </c>
      <c r="EX304">
        <v>46</v>
      </c>
      <c r="EY304">
        <v>54</v>
      </c>
      <c r="EZ304">
        <v>0</v>
      </c>
      <c r="FA304">
        <v>0.30000000000000004</v>
      </c>
      <c r="FB304">
        <v>0.30000000000000004</v>
      </c>
      <c r="FC304" s="20">
        <v>15.15</v>
      </c>
      <c r="FD304" s="26">
        <v>0.24047619047619048</v>
      </c>
      <c r="FE304">
        <v>0.63080000000000003</v>
      </c>
      <c r="FF304">
        <v>-0.03</v>
      </c>
      <c r="FG304">
        <v>0.39</v>
      </c>
      <c r="FH304">
        <v>0.36</v>
      </c>
      <c r="FL304" s="42">
        <v>113</v>
      </c>
      <c r="FM304" s="20">
        <v>15.833333333333334</v>
      </c>
      <c r="FN304" s="41">
        <v>4.52289024E-2</v>
      </c>
      <c r="FO304" s="20">
        <v>9.6</v>
      </c>
      <c r="FP304" s="20">
        <v>11.0092</v>
      </c>
      <c r="FQ304" s="20">
        <v>111.69674992922906</v>
      </c>
      <c r="FR304">
        <v>14</v>
      </c>
      <c r="FS304" t="s">
        <v>189</v>
      </c>
      <c r="FT304">
        <v>290</v>
      </c>
      <c r="FV304" t="s">
        <v>711</v>
      </c>
      <c r="FW304" s="45">
        <v>1600000</v>
      </c>
      <c r="FX304" s="45">
        <v>1700000</v>
      </c>
      <c r="FY304">
        <v>197</v>
      </c>
      <c r="FZ304">
        <v>30</v>
      </c>
      <c r="GA304">
        <v>29</v>
      </c>
      <c r="GB304">
        <v>59</v>
      </c>
      <c r="GC304">
        <v>3</v>
      </c>
      <c r="GD304">
        <v>89</v>
      </c>
      <c r="GE304">
        <v>283</v>
      </c>
      <c r="GF304">
        <v>2282</v>
      </c>
      <c r="GG304">
        <v>3.5</v>
      </c>
      <c r="GH304">
        <v>2.2999999999999998</v>
      </c>
      <c r="GI304">
        <v>5.8</v>
      </c>
      <c r="GJ304" s="42">
        <v>9.6</v>
      </c>
    </row>
    <row r="305" spans="1:192" x14ac:dyDescent="0.45">
      <c r="A305" s="40">
        <v>33619</v>
      </c>
      <c r="B305" t="s">
        <v>2653</v>
      </c>
      <c r="C305" t="s">
        <v>664</v>
      </c>
      <c r="D305" t="s">
        <v>107</v>
      </c>
      <c r="E305" t="s">
        <v>107</v>
      </c>
      <c r="F305">
        <v>71</v>
      </c>
      <c r="G305">
        <v>187</v>
      </c>
      <c r="H305">
        <v>2010</v>
      </c>
      <c r="I305">
        <v>2</v>
      </c>
      <c r="J305">
        <v>59</v>
      </c>
      <c r="K305" t="s">
        <v>92</v>
      </c>
      <c r="L305">
        <v>2011</v>
      </c>
      <c r="M305">
        <v>26</v>
      </c>
      <c r="N305">
        <v>7</v>
      </c>
      <c r="O305">
        <v>8475722</v>
      </c>
      <c r="P305" t="s">
        <v>2654</v>
      </c>
      <c r="Q305" t="s">
        <v>2655</v>
      </c>
      <c r="R305" t="s">
        <v>2656</v>
      </c>
      <c r="S305" t="s">
        <v>321</v>
      </c>
      <c r="T305" t="s">
        <v>725</v>
      </c>
      <c r="U305" t="s">
        <v>30</v>
      </c>
      <c r="V305">
        <v>82</v>
      </c>
      <c r="W305">
        <v>33</v>
      </c>
      <c r="X305">
        <v>31</v>
      </c>
      <c r="Y305">
        <v>19</v>
      </c>
      <c r="Z305">
        <v>64</v>
      </c>
      <c r="AA305">
        <v>3</v>
      </c>
      <c r="AB305">
        <v>12</v>
      </c>
      <c r="AC305" s="26">
        <v>0.78048780487804881</v>
      </c>
      <c r="AD305" s="20">
        <v>28.29032258064516</v>
      </c>
      <c r="AE305" s="20">
        <v>25.596</v>
      </c>
      <c r="AF305">
        <v>8</v>
      </c>
      <c r="AG305">
        <v>16.5</v>
      </c>
      <c r="AH305">
        <v>44</v>
      </c>
      <c r="AI305">
        <v>1686</v>
      </c>
      <c r="AJ305">
        <v>83448</v>
      </c>
      <c r="AK305" s="20">
        <v>1390.8</v>
      </c>
      <c r="AL305">
        <v>1390.8</v>
      </c>
      <c r="AM305">
        <v>1391</v>
      </c>
      <c r="AN305" s="26">
        <v>16.960975609756098</v>
      </c>
      <c r="AO305">
        <v>28.01</v>
      </c>
      <c r="AP305" s="41">
        <v>0.68817204301075274</v>
      </c>
      <c r="AQ305">
        <v>337</v>
      </c>
      <c r="AR305">
        <v>338</v>
      </c>
      <c r="AS305">
        <v>338</v>
      </c>
      <c r="AT305">
        <v>283</v>
      </c>
      <c r="AU305">
        <v>284</v>
      </c>
      <c r="AV305">
        <v>222</v>
      </c>
      <c r="AW305">
        <v>216</v>
      </c>
      <c r="AX305">
        <v>126</v>
      </c>
      <c r="AY305">
        <v>6</v>
      </c>
      <c r="AZ305">
        <v>26</v>
      </c>
      <c r="BA305" s="42">
        <v>32</v>
      </c>
      <c r="BB305">
        <v>27.82</v>
      </c>
      <c r="BC305">
        <v>25.855899999999998</v>
      </c>
      <c r="BD305" s="20">
        <v>320.7</v>
      </c>
      <c r="BE305" s="20">
        <v>657.7</v>
      </c>
      <c r="BF305" s="20">
        <v>28.373597929249357</v>
      </c>
      <c r="BG305">
        <v>476</v>
      </c>
      <c r="BH305">
        <v>441</v>
      </c>
      <c r="BI305">
        <v>420</v>
      </c>
      <c r="BJ305" s="41">
        <v>0.53125</v>
      </c>
      <c r="BK305">
        <v>80</v>
      </c>
      <c r="BL305">
        <v>80</v>
      </c>
      <c r="BM305">
        <v>86</v>
      </c>
      <c r="BN305" s="42">
        <v>-6</v>
      </c>
      <c r="BO305">
        <v>62</v>
      </c>
      <c r="BP305">
        <v>37</v>
      </c>
      <c r="BQ305">
        <v>54</v>
      </c>
      <c r="BR305">
        <v>47</v>
      </c>
      <c r="BS305" s="41">
        <v>4.9060542797494784E-2</v>
      </c>
      <c r="BT305">
        <v>4</v>
      </c>
      <c r="BU305">
        <v>14</v>
      </c>
      <c r="BV305" s="41">
        <v>0.22222222222222221</v>
      </c>
      <c r="BW305">
        <v>2</v>
      </c>
      <c r="BX305">
        <v>2</v>
      </c>
      <c r="BY305">
        <v>0</v>
      </c>
      <c r="BZ305">
        <v>5</v>
      </c>
      <c r="CA305">
        <v>2</v>
      </c>
      <c r="CB305">
        <v>7</v>
      </c>
      <c r="CC305">
        <v>2</v>
      </c>
      <c r="CD305">
        <v>2</v>
      </c>
      <c r="CE305">
        <v>1</v>
      </c>
      <c r="CF305">
        <v>6</v>
      </c>
      <c r="CG305">
        <v>3</v>
      </c>
      <c r="CH305">
        <v>9</v>
      </c>
      <c r="CI305">
        <v>1</v>
      </c>
      <c r="CJ305">
        <v>0</v>
      </c>
      <c r="CK305">
        <v>8</v>
      </c>
      <c r="CL305">
        <v>7</v>
      </c>
      <c r="CM305">
        <v>5</v>
      </c>
      <c r="CN305">
        <v>0</v>
      </c>
      <c r="CO305">
        <v>0</v>
      </c>
      <c r="CP305">
        <v>6</v>
      </c>
      <c r="CQ305">
        <v>1</v>
      </c>
      <c r="CR305">
        <v>0</v>
      </c>
      <c r="CS305">
        <v>4</v>
      </c>
      <c r="CT305">
        <v>2</v>
      </c>
      <c r="CU305">
        <v>0</v>
      </c>
      <c r="CV305">
        <v>20</v>
      </c>
      <c r="CW305">
        <v>1</v>
      </c>
      <c r="CX305">
        <v>0</v>
      </c>
      <c r="CY305">
        <v>5</v>
      </c>
      <c r="CZ305">
        <v>56</v>
      </c>
      <c r="DA305">
        <v>41</v>
      </c>
      <c r="DB305">
        <v>4</v>
      </c>
      <c r="DC305">
        <v>11</v>
      </c>
      <c r="DD305">
        <v>24</v>
      </c>
      <c r="DE305">
        <v>17</v>
      </c>
      <c r="DF305">
        <v>4</v>
      </c>
      <c r="DG305">
        <v>121</v>
      </c>
      <c r="DH305">
        <v>22</v>
      </c>
      <c r="DI305">
        <v>20</v>
      </c>
      <c r="DJ305">
        <v>21</v>
      </c>
      <c r="DK305">
        <v>21</v>
      </c>
      <c r="DL305">
        <v>0</v>
      </c>
      <c r="DM305">
        <v>18</v>
      </c>
      <c r="DN305">
        <v>18</v>
      </c>
      <c r="DO305">
        <v>0</v>
      </c>
      <c r="DP305" s="42">
        <v>-2</v>
      </c>
      <c r="DQ305" s="20">
        <v>-0.79100000000000004</v>
      </c>
      <c r="DR305">
        <v>22</v>
      </c>
      <c r="DS305">
        <v>0</v>
      </c>
      <c r="DT305">
        <v>0</v>
      </c>
      <c r="DU305">
        <v>0</v>
      </c>
      <c r="DV305">
        <v>0</v>
      </c>
      <c r="DW305">
        <v>1467</v>
      </c>
      <c r="DX305">
        <v>1243</v>
      </c>
      <c r="DY305">
        <v>1133</v>
      </c>
      <c r="DZ305">
        <v>911</v>
      </c>
      <c r="EA305">
        <v>860</v>
      </c>
      <c r="EB305">
        <v>649</v>
      </c>
      <c r="EC305">
        <v>83.67</v>
      </c>
      <c r="ED305">
        <v>47.83</v>
      </c>
      <c r="EE305">
        <v>93</v>
      </c>
      <c r="EF305">
        <v>62</v>
      </c>
      <c r="EG305" s="41">
        <v>0.10813953488372093</v>
      </c>
      <c r="EH305" s="43">
        <v>0.90446841294298919</v>
      </c>
      <c r="EI305" s="44">
        <v>1.01260794782671</v>
      </c>
      <c r="EJ305">
        <v>1469</v>
      </c>
      <c r="EK305">
        <v>1243</v>
      </c>
      <c r="EL305">
        <v>1135</v>
      </c>
      <c r="EM305">
        <v>911</v>
      </c>
      <c r="EN305">
        <v>861</v>
      </c>
      <c r="EO305">
        <v>649</v>
      </c>
      <c r="EP305">
        <v>93</v>
      </c>
      <c r="EQ305">
        <v>62</v>
      </c>
      <c r="ER305">
        <v>778</v>
      </c>
      <c r="ES305">
        <v>531</v>
      </c>
      <c r="ET305">
        <v>356</v>
      </c>
      <c r="EU305">
        <v>191</v>
      </c>
      <c r="EV305">
        <v>60</v>
      </c>
      <c r="EW305">
        <v>27</v>
      </c>
      <c r="EX305">
        <v>93</v>
      </c>
      <c r="EY305">
        <v>68</v>
      </c>
      <c r="EZ305">
        <v>6</v>
      </c>
      <c r="FA305">
        <v>1.7000000000000002</v>
      </c>
      <c r="FB305">
        <v>7.8</v>
      </c>
      <c r="FC305" s="20">
        <v>64.8</v>
      </c>
      <c r="FD305" s="26">
        <v>0.79024390243902431</v>
      </c>
      <c r="FE305">
        <v>11.07</v>
      </c>
      <c r="FF305">
        <v>0.79</v>
      </c>
      <c r="FG305">
        <v>0.46</v>
      </c>
      <c r="FH305">
        <v>1.26</v>
      </c>
      <c r="FI305">
        <v>1</v>
      </c>
      <c r="FJ305">
        <v>0</v>
      </c>
      <c r="FK305">
        <v>0</v>
      </c>
      <c r="FL305" s="42">
        <v>171</v>
      </c>
      <c r="FM305" s="20">
        <v>6.0909090909090908</v>
      </c>
      <c r="FN305" s="41">
        <v>0.15207373270000002</v>
      </c>
      <c r="FO305" s="20">
        <v>59.6</v>
      </c>
      <c r="FP305" s="20">
        <v>63.841799999999999</v>
      </c>
      <c r="FQ305" s="20">
        <v>116.91113028472822</v>
      </c>
      <c r="FV305" t="s">
        <v>751</v>
      </c>
      <c r="FW305" s="45">
        <v>2000000</v>
      </c>
      <c r="FX305" s="45">
        <v>2000000</v>
      </c>
      <c r="FY305">
        <v>330</v>
      </c>
      <c r="FZ305">
        <v>97</v>
      </c>
      <c r="GA305">
        <v>75</v>
      </c>
      <c r="GB305">
        <v>172</v>
      </c>
      <c r="GC305">
        <v>32</v>
      </c>
      <c r="GD305">
        <v>124</v>
      </c>
      <c r="GE305">
        <v>760</v>
      </c>
      <c r="GF305">
        <v>5037</v>
      </c>
      <c r="GG305">
        <v>15.2</v>
      </c>
      <c r="GH305">
        <v>6.7</v>
      </c>
      <c r="GI305">
        <v>21.8</v>
      </c>
      <c r="GJ305" s="42">
        <v>59.6</v>
      </c>
    </row>
    <row r="306" spans="1:192" x14ac:dyDescent="0.45">
      <c r="A306" s="40">
        <v>33718</v>
      </c>
      <c r="B306" t="s">
        <v>2657</v>
      </c>
      <c r="C306" t="s">
        <v>145</v>
      </c>
      <c r="D306" t="s">
        <v>91</v>
      </c>
      <c r="E306" t="s">
        <v>91</v>
      </c>
      <c r="F306">
        <v>72</v>
      </c>
      <c r="G306">
        <v>197</v>
      </c>
      <c r="H306">
        <v>2010</v>
      </c>
      <c r="I306">
        <v>2</v>
      </c>
      <c r="J306">
        <v>47</v>
      </c>
      <c r="K306" t="s">
        <v>202</v>
      </c>
      <c r="L306">
        <v>2012</v>
      </c>
      <c r="M306">
        <v>25</v>
      </c>
      <c r="N306">
        <v>6</v>
      </c>
      <c r="O306">
        <v>8475726</v>
      </c>
      <c r="P306" t="s">
        <v>2658</v>
      </c>
      <c r="Q306" t="s">
        <v>2659</v>
      </c>
      <c r="R306" t="s">
        <v>2660</v>
      </c>
      <c r="S306" t="s">
        <v>1540</v>
      </c>
      <c r="T306" t="s">
        <v>716</v>
      </c>
      <c r="U306" t="s">
        <v>172</v>
      </c>
      <c r="V306">
        <v>82</v>
      </c>
      <c r="W306">
        <v>24</v>
      </c>
      <c r="X306">
        <v>23</v>
      </c>
      <c r="Y306">
        <v>9</v>
      </c>
      <c r="Z306">
        <v>47</v>
      </c>
      <c r="AA306">
        <v>4</v>
      </c>
      <c r="AB306">
        <v>45</v>
      </c>
      <c r="AC306" s="26">
        <v>0.57317073170731703</v>
      </c>
      <c r="AD306" s="20">
        <v>-1.9761092150170683</v>
      </c>
      <c r="AE306" s="20">
        <v>18.797000000000001</v>
      </c>
      <c r="AF306">
        <v>9</v>
      </c>
      <c r="AG306">
        <v>0.8</v>
      </c>
      <c r="AH306">
        <v>16</v>
      </c>
      <c r="AI306">
        <v>1794</v>
      </c>
      <c r="AJ306">
        <v>79304</v>
      </c>
      <c r="AK306" s="20">
        <v>1321.7333333332999</v>
      </c>
      <c r="AL306">
        <v>1321.23</v>
      </c>
      <c r="AM306">
        <v>1322</v>
      </c>
      <c r="AN306" s="26">
        <v>16.118699186991869</v>
      </c>
      <c r="AO306">
        <v>26.7</v>
      </c>
      <c r="AP306" s="41">
        <v>0.63513513513513509</v>
      </c>
      <c r="AQ306">
        <v>438</v>
      </c>
      <c r="AR306">
        <v>439</v>
      </c>
      <c r="AS306">
        <v>440</v>
      </c>
      <c r="AT306">
        <v>338</v>
      </c>
      <c r="AU306">
        <v>340</v>
      </c>
      <c r="AV306">
        <v>251</v>
      </c>
      <c r="AW306">
        <v>254</v>
      </c>
      <c r="AX306">
        <v>99</v>
      </c>
      <c r="AY306">
        <v>14</v>
      </c>
      <c r="AZ306">
        <v>22</v>
      </c>
      <c r="BA306" s="42">
        <v>36</v>
      </c>
      <c r="BB306">
        <v>26.18</v>
      </c>
      <c r="BC306">
        <v>31.533899999999999</v>
      </c>
      <c r="BD306" s="20">
        <v>181.8</v>
      </c>
      <c r="BE306" s="20">
        <v>619.79999999999995</v>
      </c>
      <c r="BF306" s="20">
        <v>28.146499852410251</v>
      </c>
      <c r="BG306">
        <v>541</v>
      </c>
      <c r="BH306">
        <v>434</v>
      </c>
      <c r="BI306">
        <v>314</v>
      </c>
      <c r="BJ306" s="41">
        <v>0.63274853801169595</v>
      </c>
      <c r="BK306">
        <v>75</v>
      </c>
      <c r="BL306">
        <v>75</v>
      </c>
      <c r="BM306">
        <v>82</v>
      </c>
      <c r="BN306" s="42">
        <v>-7</v>
      </c>
      <c r="BO306">
        <v>89</v>
      </c>
      <c r="BP306">
        <v>36</v>
      </c>
      <c r="BQ306">
        <v>26</v>
      </c>
      <c r="BR306">
        <v>17</v>
      </c>
      <c r="BS306" s="41">
        <v>1.7382413087934562E-2</v>
      </c>
      <c r="BT306">
        <v>9</v>
      </c>
      <c r="BU306">
        <v>16</v>
      </c>
      <c r="BV306" s="41">
        <v>0.36</v>
      </c>
      <c r="BW306">
        <v>2</v>
      </c>
      <c r="BX306">
        <v>6</v>
      </c>
      <c r="BY306">
        <v>2</v>
      </c>
      <c r="BZ306">
        <v>4</v>
      </c>
      <c r="CA306">
        <v>5</v>
      </c>
      <c r="CB306">
        <v>6</v>
      </c>
      <c r="CC306">
        <v>1</v>
      </c>
      <c r="CD306">
        <v>7</v>
      </c>
      <c r="CE306">
        <v>3</v>
      </c>
      <c r="CF306">
        <v>4</v>
      </c>
      <c r="CG306">
        <v>6</v>
      </c>
      <c r="CH306">
        <v>10</v>
      </c>
      <c r="CI306">
        <v>0</v>
      </c>
      <c r="CJ306">
        <v>1</v>
      </c>
      <c r="CK306">
        <v>5</v>
      </c>
      <c r="CL306">
        <v>6</v>
      </c>
      <c r="CM306">
        <v>1</v>
      </c>
      <c r="CN306">
        <v>0</v>
      </c>
      <c r="CO306">
        <v>0</v>
      </c>
      <c r="CP306">
        <v>3</v>
      </c>
      <c r="CQ306">
        <v>3</v>
      </c>
      <c r="CR306">
        <v>2</v>
      </c>
      <c r="CS306">
        <v>2</v>
      </c>
      <c r="CT306">
        <v>3</v>
      </c>
      <c r="CU306">
        <v>0</v>
      </c>
      <c r="CV306">
        <v>11</v>
      </c>
      <c r="CW306">
        <v>1</v>
      </c>
      <c r="CX306">
        <v>4</v>
      </c>
      <c r="CY306">
        <v>5</v>
      </c>
      <c r="CZ306">
        <v>79</v>
      </c>
      <c r="DA306">
        <v>14</v>
      </c>
      <c r="DB306">
        <v>4</v>
      </c>
      <c r="DC306">
        <v>37</v>
      </c>
      <c r="DD306">
        <v>36</v>
      </c>
      <c r="DE306">
        <v>17</v>
      </c>
      <c r="DF306">
        <v>2</v>
      </c>
      <c r="DG306">
        <v>141</v>
      </c>
      <c r="DH306">
        <v>8</v>
      </c>
      <c r="DI306">
        <v>20</v>
      </c>
      <c r="DJ306">
        <v>8</v>
      </c>
      <c r="DK306">
        <v>8</v>
      </c>
      <c r="DL306">
        <v>0</v>
      </c>
      <c r="DM306">
        <v>20</v>
      </c>
      <c r="DN306">
        <v>20</v>
      </c>
      <c r="DO306">
        <v>0</v>
      </c>
      <c r="DP306" s="42">
        <v>12</v>
      </c>
      <c r="DQ306" s="20">
        <v>8.2379999999999995</v>
      </c>
      <c r="DR306">
        <v>8</v>
      </c>
      <c r="DS306">
        <v>0</v>
      </c>
      <c r="DT306">
        <v>0</v>
      </c>
      <c r="DU306">
        <v>0</v>
      </c>
      <c r="DV306">
        <v>0</v>
      </c>
      <c r="DW306">
        <v>1517</v>
      </c>
      <c r="DX306">
        <v>1239</v>
      </c>
      <c r="DY306">
        <v>1142</v>
      </c>
      <c r="DZ306">
        <v>961</v>
      </c>
      <c r="EA306">
        <v>821</v>
      </c>
      <c r="EB306">
        <v>679</v>
      </c>
      <c r="EC306">
        <v>79.290000000000006</v>
      </c>
      <c r="ED306">
        <v>69.88</v>
      </c>
      <c r="EE306">
        <v>74</v>
      </c>
      <c r="EF306">
        <v>54</v>
      </c>
      <c r="EG306" s="41">
        <v>9.0133982947624841E-2</v>
      </c>
      <c r="EH306" s="43">
        <v>0.92047128129602362</v>
      </c>
      <c r="EI306" s="44">
        <v>1.0106052642436485</v>
      </c>
      <c r="EJ306">
        <v>1518</v>
      </c>
      <c r="EK306">
        <v>1236</v>
      </c>
      <c r="EL306">
        <v>1143</v>
      </c>
      <c r="EM306">
        <v>958</v>
      </c>
      <c r="EN306">
        <v>820</v>
      </c>
      <c r="EO306">
        <v>677</v>
      </c>
      <c r="EP306">
        <v>75</v>
      </c>
      <c r="EQ306">
        <v>54</v>
      </c>
      <c r="ER306">
        <v>730</v>
      </c>
      <c r="ES306">
        <v>624</v>
      </c>
      <c r="ET306">
        <v>275</v>
      </c>
      <c r="EU306">
        <v>245</v>
      </c>
      <c r="EV306">
        <v>48</v>
      </c>
      <c r="EW306">
        <v>28</v>
      </c>
      <c r="EX306">
        <v>77</v>
      </c>
      <c r="EY306">
        <v>92</v>
      </c>
      <c r="EZ306">
        <v>3.6</v>
      </c>
      <c r="FA306">
        <v>2</v>
      </c>
      <c r="FB306">
        <v>5.6</v>
      </c>
      <c r="FC306" s="20">
        <v>54.76</v>
      </c>
      <c r="FD306" s="26">
        <v>0.66780487804878041</v>
      </c>
      <c r="FE306">
        <v>6.8700999999999999</v>
      </c>
      <c r="FF306">
        <v>1.92</v>
      </c>
      <c r="FG306">
        <v>-1.1499999999999999</v>
      </c>
      <c r="FH306">
        <v>0.76</v>
      </c>
      <c r="FI306">
        <v>1</v>
      </c>
      <c r="FJ306">
        <v>0</v>
      </c>
      <c r="FK306">
        <v>0</v>
      </c>
      <c r="FL306" s="42">
        <v>108</v>
      </c>
      <c r="FM306" s="20">
        <v>12.625</v>
      </c>
      <c r="FN306" s="41">
        <v>0.11267605630000001</v>
      </c>
      <c r="FO306" s="20">
        <v>45.4</v>
      </c>
      <c r="FP306" s="20">
        <v>48.647599999999997</v>
      </c>
      <c r="FQ306" s="20">
        <v>125.15610453895233</v>
      </c>
      <c r="FU306" t="s">
        <v>721</v>
      </c>
      <c r="FV306" t="s">
        <v>711</v>
      </c>
      <c r="FW306" s="45">
        <v>4400000</v>
      </c>
      <c r="FX306" s="45">
        <v>4600000</v>
      </c>
      <c r="FY306">
        <v>375</v>
      </c>
      <c r="FZ306">
        <v>108</v>
      </c>
      <c r="GA306">
        <v>114</v>
      </c>
      <c r="GB306">
        <v>222</v>
      </c>
      <c r="GC306">
        <v>99</v>
      </c>
      <c r="GD306">
        <v>107</v>
      </c>
      <c r="GE306">
        <v>973</v>
      </c>
      <c r="GF306">
        <v>5817</v>
      </c>
      <c r="GG306">
        <v>20.100000000000001</v>
      </c>
      <c r="GH306">
        <v>11.4</v>
      </c>
      <c r="GI306">
        <v>31.5</v>
      </c>
      <c r="GJ306" s="42">
        <v>45.4</v>
      </c>
    </row>
    <row r="307" spans="1:192" x14ac:dyDescent="0.45">
      <c r="A307" s="40">
        <v>33633</v>
      </c>
      <c r="B307" t="s">
        <v>1120</v>
      </c>
      <c r="C307" t="s">
        <v>145</v>
      </c>
      <c r="D307" t="s">
        <v>91</v>
      </c>
      <c r="E307" t="s">
        <v>91</v>
      </c>
      <c r="F307">
        <v>70</v>
      </c>
      <c r="G307">
        <v>187</v>
      </c>
      <c r="H307">
        <v>2010</v>
      </c>
      <c r="I307">
        <v>2</v>
      </c>
      <c r="J307">
        <v>45</v>
      </c>
      <c r="K307" t="s">
        <v>92</v>
      </c>
      <c r="L307">
        <v>2012</v>
      </c>
      <c r="M307">
        <v>26</v>
      </c>
      <c r="N307">
        <v>6</v>
      </c>
      <c r="O307">
        <v>8475727</v>
      </c>
      <c r="P307" t="s">
        <v>2661</v>
      </c>
      <c r="Q307" t="s">
        <v>2662</v>
      </c>
      <c r="R307" t="s">
        <v>2663</v>
      </c>
      <c r="S307" t="s">
        <v>390</v>
      </c>
      <c r="T307" t="s">
        <v>716</v>
      </c>
      <c r="U307" t="s">
        <v>2418</v>
      </c>
      <c r="V307">
        <v>59</v>
      </c>
      <c r="W307">
        <v>13</v>
      </c>
      <c r="X307">
        <v>28</v>
      </c>
      <c r="Y307">
        <v>15</v>
      </c>
      <c r="Z307">
        <v>41</v>
      </c>
      <c r="AA307">
        <v>0</v>
      </c>
      <c r="AB307">
        <v>0</v>
      </c>
      <c r="AC307" s="26">
        <v>0.69491525423728817</v>
      </c>
      <c r="AD307" s="20">
        <v>8.7429906542056059</v>
      </c>
      <c r="AE307" s="20">
        <v>14.795999999999999</v>
      </c>
      <c r="AF307">
        <v>6</v>
      </c>
      <c r="AG307">
        <v>-2.9</v>
      </c>
      <c r="AH307">
        <v>4</v>
      </c>
      <c r="AI307">
        <v>1127</v>
      </c>
      <c r="AJ307">
        <v>54133</v>
      </c>
      <c r="AK307" s="20">
        <v>902.21666666666999</v>
      </c>
      <c r="AL307">
        <v>902.22</v>
      </c>
      <c r="AM307">
        <v>902</v>
      </c>
      <c r="AN307" s="26">
        <v>15.29180790960452</v>
      </c>
      <c r="AO307">
        <v>25.55</v>
      </c>
      <c r="AP307" s="41">
        <v>0.7068965517241379</v>
      </c>
      <c r="AQ307">
        <v>161</v>
      </c>
      <c r="AR307">
        <v>161</v>
      </c>
      <c r="AS307">
        <v>161</v>
      </c>
      <c r="AT307">
        <v>133</v>
      </c>
      <c r="AU307">
        <v>133</v>
      </c>
      <c r="AV307">
        <v>107</v>
      </c>
      <c r="AW307">
        <v>92</v>
      </c>
      <c r="AX307">
        <v>35</v>
      </c>
      <c r="AY307">
        <v>4</v>
      </c>
      <c r="AZ307">
        <v>6</v>
      </c>
      <c r="BA307" s="42">
        <v>10</v>
      </c>
      <c r="BB307">
        <v>8.08</v>
      </c>
      <c r="BC307">
        <v>32.953299999999999</v>
      </c>
      <c r="BD307" s="20">
        <v>224.6</v>
      </c>
      <c r="BE307" s="20">
        <v>385.6</v>
      </c>
      <c r="BF307" s="20">
        <v>25.643412914810135</v>
      </c>
      <c r="BG307">
        <v>438</v>
      </c>
      <c r="BH307">
        <v>271</v>
      </c>
      <c r="BI307">
        <v>191</v>
      </c>
      <c r="BJ307" s="41">
        <v>0.69634340222575519</v>
      </c>
      <c r="BK307">
        <v>66</v>
      </c>
      <c r="BL307">
        <v>66</v>
      </c>
      <c r="BM307">
        <v>50</v>
      </c>
      <c r="BN307" s="42">
        <v>16</v>
      </c>
      <c r="BO307">
        <v>26</v>
      </c>
      <c r="BP307">
        <v>36</v>
      </c>
      <c r="BQ307">
        <v>15</v>
      </c>
      <c r="BR307">
        <v>16</v>
      </c>
      <c r="BS307" s="41">
        <v>2.4096385542168676E-2</v>
      </c>
      <c r="BT307">
        <v>91</v>
      </c>
      <c r="BU307">
        <v>119</v>
      </c>
      <c r="BV307" s="41">
        <v>0.43333333333333335</v>
      </c>
      <c r="BW307">
        <v>13</v>
      </c>
      <c r="BX307">
        <v>23</v>
      </c>
      <c r="BY307">
        <v>25</v>
      </c>
      <c r="BZ307">
        <v>37</v>
      </c>
      <c r="CA307">
        <v>53</v>
      </c>
      <c r="CB307">
        <v>59</v>
      </c>
      <c r="CC307">
        <v>30</v>
      </c>
      <c r="CD307">
        <v>31</v>
      </c>
      <c r="CE307">
        <v>32</v>
      </c>
      <c r="CF307">
        <v>54</v>
      </c>
      <c r="CG307">
        <v>48</v>
      </c>
      <c r="CH307">
        <v>58</v>
      </c>
      <c r="CI307">
        <v>0</v>
      </c>
      <c r="CJ307">
        <v>0</v>
      </c>
      <c r="CK307">
        <v>3</v>
      </c>
      <c r="CL307">
        <v>3</v>
      </c>
      <c r="CM307">
        <v>0</v>
      </c>
      <c r="CN307">
        <v>0</v>
      </c>
      <c r="CO307">
        <v>0</v>
      </c>
      <c r="CP307">
        <v>3</v>
      </c>
      <c r="CQ307">
        <v>0</v>
      </c>
      <c r="CR307">
        <v>0</v>
      </c>
      <c r="CS307">
        <v>2</v>
      </c>
      <c r="CT307">
        <v>2</v>
      </c>
      <c r="CU307">
        <v>0</v>
      </c>
      <c r="CV307">
        <v>6</v>
      </c>
      <c r="CW307">
        <v>0</v>
      </c>
      <c r="CX307">
        <v>1</v>
      </c>
      <c r="CY307">
        <v>2</v>
      </c>
      <c r="CZ307">
        <v>23</v>
      </c>
      <c r="DA307">
        <v>8</v>
      </c>
      <c r="DB307">
        <v>2</v>
      </c>
      <c r="DC307">
        <v>10</v>
      </c>
      <c r="DD307">
        <v>15</v>
      </c>
      <c r="DE307">
        <v>3</v>
      </c>
      <c r="DF307">
        <v>0</v>
      </c>
      <c r="DG307">
        <v>69</v>
      </c>
      <c r="DH307">
        <v>2</v>
      </c>
      <c r="DI307">
        <v>9</v>
      </c>
      <c r="DJ307">
        <v>2</v>
      </c>
      <c r="DK307">
        <v>2</v>
      </c>
      <c r="DL307">
        <v>0</v>
      </c>
      <c r="DM307">
        <v>8</v>
      </c>
      <c r="DN307">
        <v>8</v>
      </c>
      <c r="DO307">
        <v>0</v>
      </c>
      <c r="DP307" s="42">
        <v>7</v>
      </c>
      <c r="DQ307" s="20">
        <v>4.7519999999999998</v>
      </c>
      <c r="DR307">
        <v>2</v>
      </c>
      <c r="DS307">
        <v>0</v>
      </c>
      <c r="DT307">
        <v>0</v>
      </c>
      <c r="DU307">
        <v>0</v>
      </c>
      <c r="DV307">
        <v>0</v>
      </c>
      <c r="DW307">
        <v>961</v>
      </c>
      <c r="DX307">
        <v>792</v>
      </c>
      <c r="DY307">
        <v>715</v>
      </c>
      <c r="DZ307">
        <v>648</v>
      </c>
      <c r="EA307">
        <v>530</v>
      </c>
      <c r="EB307">
        <v>466</v>
      </c>
      <c r="EC307">
        <v>46.23</v>
      </c>
      <c r="ED307">
        <v>40.159999999999997</v>
      </c>
      <c r="EE307">
        <v>58</v>
      </c>
      <c r="EF307">
        <v>36</v>
      </c>
      <c r="EG307" s="41">
        <v>0.10943396226415095</v>
      </c>
      <c r="EH307" s="43">
        <v>0.92274678111587982</v>
      </c>
      <c r="EI307" s="44">
        <v>1.0321807433800307</v>
      </c>
      <c r="EJ307">
        <v>959</v>
      </c>
      <c r="EK307">
        <v>790</v>
      </c>
      <c r="EL307">
        <v>713</v>
      </c>
      <c r="EM307">
        <v>646</v>
      </c>
      <c r="EN307">
        <v>527</v>
      </c>
      <c r="EO307">
        <v>464</v>
      </c>
      <c r="EP307">
        <v>58</v>
      </c>
      <c r="EQ307">
        <v>35</v>
      </c>
      <c r="ER307">
        <v>512</v>
      </c>
      <c r="ES307">
        <v>396</v>
      </c>
      <c r="ET307">
        <v>167</v>
      </c>
      <c r="EU307">
        <v>164</v>
      </c>
      <c r="EV307">
        <v>33</v>
      </c>
      <c r="EW307">
        <v>21</v>
      </c>
      <c r="EX307">
        <v>42</v>
      </c>
      <c r="EY307">
        <v>57</v>
      </c>
      <c r="EZ307">
        <v>3</v>
      </c>
      <c r="FA307">
        <v>1.3</v>
      </c>
      <c r="FB307">
        <v>4.3</v>
      </c>
      <c r="FC307" s="20">
        <v>35.450000000000003</v>
      </c>
      <c r="FD307" s="26">
        <v>0.60084745762711866</v>
      </c>
      <c r="FE307">
        <v>3.3166000000000002</v>
      </c>
      <c r="FF307">
        <v>0.79</v>
      </c>
      <c r="FG307">
        <v>-0.51</v>
      </c>
      <c r="FH307">
        <v>0.28000000000000003</v>
      </c>
      <c r="FI307">
        <v>2</v>
      </c>
      <c r="FJ307">
        <v>0</v>
      </c>
      <c r="FK307">
        <v>0</v>
      </c>
      <c r="FL307" s="42">
        <v>86</v>
      </c>
      <c r="FM307" s="20">
        <v>40.5</v>
      </c>
      <c r="FN307" s="41">
        <v>0.14655954509999999</v>
      </c>
      <c r="FO307" s="20">
        <v>40.6</v>
      </c>
      <c r="FP307" s="20">
        <v>41.950400000000002</v>
      </c>
      <c r="FQ307" s="20">
        <v>116.57910487464254</v>
      </c>
      <c r="FR307">
        <v>4</v>
      </c>
      <c r="FS307" t="s">
        <v>111</v>
      </c>
      <c r="FT307">
        <v>195</v>
      </c>
      <c r="FV307" t="s">
        <v>751</v>
      </c>
      <c r="FW307" s="45">
        <v>2825000</v>
      </c>
      <c r="FX307" s="45">
        <v>2825000</v>
      </c>
      <c r="FY307">
        <v>273</v>
      </c>
      <c r="FZ307">
        <v>45</v>
      </c>
      <c r="GA307">
        <v>113</v>
      </c>
      <c r="GB307">
        <v>158</v>
      </c>
      <c r="GC307">
        <v>-9</v>
      </c>
      <c r="GD307">
        <v>61</v>
      </c>
      <c r="GE307">
        <v>533</v>
      </c>
      <c r="GF307">
        <v>3966</v>
      </c>
      <c r="GG307">
        <v>11.4</v>
      </c>
      <c r="GH307">
        <v>4.0999999999999996</v>
      </c>
      <c r="GI307">
        <v>15.4</v>
      </c>
      <c r="GJ307" s="42">
        <v>40.6</v>
      </c>
    </row>
    <row r="308" spans="1:192" x14ac:dyDescent="0.45">
      <c r="A308" s="40">
        <v>33810</v>
      </c>
      <c r="B308" t="s">
        <v>2664</v>
      </c>
      <c r="D308" t="s">
        <v>223</v>
      </c>
      <c r="E308" t="s">
        <v>223</v>
      </c>
      <c r="F308">
        <v>71</v>
      </c>
      <c r="G308">
        <v>198</v>
      </c>
      <c r="H308">
        <v>2010</v>
      </c>
      <c r="I308">
        <v>2</v>
      </c>
      <c r="J308">
        <v>56</v>
      </c>
      <c r="K308" t="s">
        <v>92</v>
      </c>
      <c r="L308">
        <v>2012</v>
      </c>
      <c r="M308">
        <v>25</v>
      </c>
      <c r="N308">
        <v>6</v>
      </c>
      <c r="O308">
        <v>8475728</v>
      </c>
      <c r="P308" t="s">
        <v>2665</v>
      </c>
      <c r="Q308" t="s">
        <v>2666</v>
      </c>
      <c r="R308" t="s">
        <v>2667</v>
      </c>
      <c r="S308" t="s">
        <v>2668</v>
      </c>
      <c r="T308" t="s">
        <v>716</v>
      </c>
      <c r="U308" t="s">
        <v>313</v>
      </c>
      <c r="V308">
        <v>80</v>
      </c>
      <c r="W308">
        <v>4</v>
      </c>
      <c r="X308">
        <v>13</v>
      </c>
      <c r="Y308">
        <v>5</v>
      </c>
      <c r="Z308">
        <v>17</v>
      </c>
      <c r="AA308">
        <v>11</v>
      </c>
      <c r="AB308">
        <v>47</v>
      </c>
      <c r="AC308" s="26">
        <v>0.21249999999999999</v>
      </c>
      <c r="AD308" s="20">
        <v>-4.5730337078651679</v>
      </c>
      <c r="AE308" s="20">
        <v>5.9119999999999999</v>
      </c>
      <c r="AF308">
        <v>-30</v>
      </c>
      <c r="AG308">
        <v>-18.100000000000001</v>
      </c>
      <c r="AH308">
        <v>49</v>
      </c>
      <c r="AI308">
        <v>1584</v>
      </c>
      <c r="AJ308">
        <v>67751</v>
      </c>
      <c r="AK308" s="20">
        <v>1129.1833333333</v>
      </c>
      <c r="AL308">
        <v>1129.07</v>
      </c>
      <c r="AM308">
        <v>1129</v>
      </c>
      <c r="AN308" s="26">
        <v>14.114791666666667</v>
      </c>
      <c r="AO308">
        <v>23.7</v>
      </c>
      <c r="AP308" s="41">
        <v>0.65384615384615385</v>
      </c>
      <c r="AQ308">
        <v>140</v>
      </c>
      <c r="AR308">
        <v>140</v>
      </c>
      <c r="AS308">
        <v>140</v>
      </c>
      <c r="AT308">
        <v>122</v>
      </c>
      <c r="AU308">
        <v>122</v>
      </c>
      <c r="AV308">
        <v>86</v>
      </c>
      <c r="AW308">
        <v>61</v>
      </c>
      <c r="AX308">
        <v>28</v>
      </c>
      <c r="AY308">
        <v>9</v>
      </c>
      <c r="AZ308">
        <v>4</v>
      </c>
      <c r="BA308" s="42">
        <v>13</v>
      </c>
      <c r="BB308">
        <v>7.31</v>
      </c>
      <c r="BC308">
        <v>44.174399999999999</v>
      </c>
      <c r="BD308" s="20">
        <v>192.3</v>
      </c>
      <c r="BE308" s="20">
        <v>332.3</v>
      </c>
      <c r="BF308" s="20">
        <v>17.658781120745392</v>
      </c>
      <c r="BG308">
        <v>189</v>
      </c>
      <c r="BH308">
        <v>338</v>
      </c>
      <c r="BI308">
        <v>555</v>
      </c>
      <c r="BJ308" s="41">
        <v>0.25403225806451613</v>
      </c>
      <c r="BK308">
        <v>117</v>
      </c>
      <c r="BL308">
        <v>117</v>
      </c>
      <c r="BM308">
        <v>114</v>
      </c>
      <c r="BN308" s="42">
        <v>3</v>
      </c>
      <c r="BO308">
        <v>36</v>
      </c>
      <c r="BP308">
        <v>25</v>
      </c>
      <c r="BQ308">
        <v>42</v>
      </c>
      <c r="BR308">
        <v>47</v>
      </c>
      <c r="BS308" s="41">
        <v>4.7331319234642497E-2</v>
      </c>
      <c r="BT308">
        <v>348</v>
      </c>
      <c r="BU308">
        <v>291</v>
      </c>
      <c r="BV308" s="41">
        <v>0.54460093896713613</v>
      </c>
      <c r="BW308">
        <v>129</v>
      </c>
      <c r="BX308">
        <v>112</v>
      </c>
      <c r="BY308">
        <v>144</v>
      </c>
      <c r="BZ308">
        <v>119</v>
      </c>
      <c r="CA308">
        <v>75</v>
      </c>
      <c r="CB308">
        <v>60</v>
      </c>
      <c r="CC308">
        <v>129</v>
      </c>
      <c r="CD308">
        <v>99</v>
      </c>
      <c r="CE308">
        <v>120</v>
      </c>
      <c r="CF308">
        <v>98</v>
      </c>
      <c r="CG308">
        <v>186</v>
      </c>
      <c r="CH308">
        <v>177</v>
      </c>
      <c r="CI308">
        <v>0</v>
      </c>
      <c r="CJ308">
        <v>0</v>
      </c>
      <c r="CK308">
        <v>0</v>
      </c>
      <c r="CL308">
        <v>0</v>
      </c>
      <c r="CM308">
        <v>2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2</v>
      </c>
      <c r="CW308">
        <v>0</v>
      </c>
      <c r="CX308">
        <v>0</v>
      </c>
      <c r="CY308">
        <v>2</v>
      </c>
      <c r="CZ308">
        <v>34</v>
      </c>
      <c r="DA308">
        <v>6</v>
      </c>
      <c r="DB308">
        <v>1</v>
      </c>
      <c r="DC308">
        <v>7</v>
      </c>
      <c r="DD308">
        <v>10</v>
      </c>
      <c r="DE308">
        <v>3</v>
      </c>
      <c r="DF308">
        <v>0</v>
      </c>
      <c r="DG308">
        <v>59</v>
      </c>
      <c r="DH308">
        <v>19</v>
      </c>
      <c r="DI308">
        <v>15</v>
      </c>
      <c r="DJ308">
        <v>17</v>
      </c>
      <c r="DK308">
        <v>17</v>
      </c>
      <c r="DL308">
        <v>0</v>
      </c>
      <c r="DM308">
        <v>13</v>
      </c>
      <c r="DN308">
        <v>13</v>
      </c>
      <c r="DO308">
        <v>0</v>
      </c>
      <c r="DP308" s="42">
        <v>-4</v>
      </c>
      <c r="DQ308" s="20">
        <v>-7.8010000000000002</v>
      </c>
      <c r="DR308">
        <v>17</v>
      </c>
      <c r="DS308">
        <v>1</v>
      </c>
      <c r="DT308">
        <v>1</v>
      </c>
      <c r="DU308">
        <v>0</v>
      </c>
      <c r="DV308">
        <v>0</v>
      </c>
      <c r="DW308">
        <v>758</v>
      </c>
      <c r="DX308">
        <v>1258</v>
      </c>
      <c r="DY308">
        <v>586</v>
      </c>
      <c r="DZ308">
        <v>946</v>
      </c>
      <c r="EA308">
        <v>436</v>
      </c>
      <c r="EB308">
        <v>692</v>
      </c>
      <c r="EC308">
        <v>29.55</v>
      </c>
      <c r="ED308">
        <v>60.43</v>
      </c>
      <c r="EE308">
        <v>26</v>
      </c>
      <c r="EF308">
        <v>77</v>
      </c>
      <c r="EG308" s="41">
        <v>5.9633027522935783E-2</v>
      </c>
      <c r="EH308" s="43">
        <v>0.88872832369942201</v>
      </c>
      <c r="EI308" s="44">
        <v>0.94836135122235776</v>
      </c>
      <c r="EJ308">
        <v>755</v>
      </c>
      <c r="EK308">
        <v>1262</v>
      </c>
      <c r="EL308">
        <v>582</v>
      </c>
      <c r="EM308">
        <v>949</v>
      </c>
      <c r="EN308">
        <v>434</v>
      </c>
      <c r="EO308">
        <v>695</v>
      </c>
      <c r="EP308">
        <v>26</v>
      </c>
      <c r="EQ308">
        <v>79</v>
      </c>
      <c r="ER308">
        <v>307</v>
      </c>
      <c r="ES308">
        <v>585</v>
      </c>
      <c r="ET308">
        <v>109</v>
      </c>
      <c r="EU308">
        <v>243</v>
      </c>
      <c r="EV308">
        <v>8</v>
      </c>
      <c r="EW308">
        <v>46</v>
      </c>
      <c r="EX308">
        <v>76</v>
      </c>
      <c r="EY308">
        <v>61</v>
      </c>
      <c r="EZ308">
        <v>-1</v>
      </c>
      <c r="FA308">
        <v>0.5</v>
      </c>
      <c r="FB308">
        <v>-0.5</v>
      </c>
      <c r="FC308" s="20">
        <v>3.17</v>
      </c>
      <c r="FD308" s="26">
        <v>3.9625E-2</v>
      </c>
      <c r="FE308">
        <v>1.26</v>
      </c>
      <c r="FF308">
        <v>-1.54</v>
      </c>
      <c r="FG308">
        <v>-0.06</v>
      </c>
      <c r="FH308">
        <v>-1.6</v>
      </c>
      <c r="FL308" s="42">
        <v>214</v>
      </c>
      <c r="FM308" s="20">
        <v>9.3529411764705888</v>
      </c>
      <c r="FN308" s="41">
        <v>2.1134020600000001E-2</v>
      </c>
      <c r="FO308" s="20">
        <v>12.1</v>
      </c>
      <c r="FP308" s="20">
        <v>15.4398</v>
      </c>
      <c r="FQ308" s="20">
        <v>107.13241871628864</v>
      </c>
      <c r="FU308" t="s">
        <v>702</v>
      </c>
      <c r="FV308" t="s">
        <v>751</v>
      </c>
      <c r="FW308" s="45">
        <v>1400000</v>
      </c>
      <c r="FX308" s="45">
        <v>1475000</v>
      </c>
      <c r="FY308">
        <v>258</v>
      </c>
      <c r="FZ308">
        <v>26</v>
      </c>
      <c r="GA308">
        <v>39</v>
      </c>
      <c r="GB308">
        <v>65</v>
      </c>
      <c r="GC308">
        <v>-41</v>
      </c>
      <c r="GD308">
        <v>127</v>
      </c>
      <c r="GE308">
        <v>303</v>
      </c>
      <c r="GF308">
        <v>3789</v>
      </c>
      <c r="GG308">
        <v>-0.5</v>
      </c>
      <c r="GH308">
        <v>3.6</v>
      </c>
      <c r="GI308">
        <v>3.1</v>
      </c>
      <c r="GJ308" s="42">
        <v>12.1</v>
      </c>
    </row>
    <row r="309" spans="1:192" x14ac:dyDescent="0.45">
      <c r="A309" s="40">
        <v>33772</v>
      </c>
      <c r="B309" t="s">
        <v>2679</v>
      </c>
      <c r="C309" t="s">
        <v>145</v>
      </c>
      <c r="D309" t="s">
        <v>91</v>
      </c>
      <c r="E309" t="s">
        <v>91</v>
      </c>
      <c r="F309">
        <v>72</v>
      </c>
      <c r="G309">
        <v>191</v>
      </c>
      <c r="H309">
        <v>2010</v>
      </c>
      <c r="I309">
        <v>3</v>
      </c>
      <c r="J309">
        <v>62</v>
      </c>
      <c r="K309" t="s">
        <v>92</v>
      </c>
      <c r="L309">
        <v>2013</v>
      </c>
      <c r="M309">
        <v>25</v>
      </c>
      <c r="N309">
        <v>5</v>
      </c>
      <c r="O309">
        <v>8475735</v>
      </c>
      <c r="P309" t="s">
        <v>2680</v>
      </c>
      <c r="Q309" t="s">
        <v>2681</v>
      </c>
      <c r="R309" t="s">
        <v>2682</v>
      </c>
      <c r="S309" t="s">
        <v>811</v>
      </c>
      <c r="T309" t="s">
        <v>716</v>
      </c>
      <c r="U309" t="s">
        <v>230</v>
      </c>
      <c r="V309">
        <v>26</v>
      </c>
      <c r="W309">
        <v>2</v>
      </c>
      <c r="X309">
        <v>2</v>
      </c>
      <c r="Y309">
        <v>2</v>
      </c>
      <c r="Z309">
        <v>4</v>
      </c>
      <c r="AA309">
        <v>24</v>
      </c>
      <c r="AB309">
        <v>94</v>
      </c>
      <c r="AC309" s="26">
        <v>0.15384615384615385</v>
      </c>
      <c r="AD309" s="20">
        <v>0.39999999999999991</v>
      </c>
      <c r="AE309" s="20">
        <v>1.5880000000000001</v>
      </c>
      <c r="AF309">
        <v>-4</v>
      </c>
      <c r="AG309">
        <v>0.1</v>
      </c>
      <c r="AH309">
        <v>8</v>
      </c>
      <c r="AI309">
        <v>385</v>
      </c>
      <c r="AJ309">
        <v>15100</v>
      </c>
      <c r="AK309" s="20">
        <v>251.66666666667001</v>
      </c>
      <c r="AL309">
        <v>251.67</v>
      </c>
      <c r="AM309">
        <v>252</v>
      </c>
      <c r="AN309" s="26">
        <v>9.6794871794871788</v>
      </c>
      <c r="AO309">
        <v>16.59</v>
      </c>
      <c r="AP309" s="41">
        <v>0.5714285714285714</v>
      </c>
      <c r="AQ309">
        <v>32</v>
      </c>
      <c r="AR309">
        <v>32</v>
      </c>
      <c r="AS309">
        <v>32</v>
      </c>
      <c r="AT309">
        <v>27</v>
      </c>
      <c r="AU309">
        <v>27</v>
      </c>
      <c r="AV309">
        <v>21</v>
      </c>
      <c r="AW309">
        <v>24</v>
      </c>
      <c r="AX309">
        <v>10</v>
      </c>
      <c r="AY309">
        <v>2</v>
      </c>
      <c r="AZ309">
        <v>2</v>
      </c>
      <c r="BA309" s="42">
        <v>4</v>
      </c>
      <c r="BB309">
        <v>1.82</v>
      </c>
      <c r="BC309">
        <v>21.666699999999999</v>
      </c>
      <c r="BD309" s="20">
        <v>61.7</v>
      </c>
      <c r="BE309" s="20">
        <v>93.7</v>
      </c>
      <c r="BF309" s="20">
        <v>22.338776969841458</v>
      </c>
      <c r="BG309">
        <v>52</v>
      </c>
      <c r="BH309">
        <v>88</v>
      </c>
      <c r="BI309">
        <v>120</v>
      </c>
      <c r="BJ309" s="41">
        <v>0.30232558139534882</v>
      </c>
      <c r="BK309">
        <v>19</v>
      </c>
      <c r="BL309">
        <v>19</v>
      </c>
      <c r="BM309">
        <v>24</v>
      </c>
      <c r="BN309" s="42">
        <v>-5</v>
      </c>
      <c r="BO309">
        <v>6</v>
      </c>
      <c r="BP309">
        <v>3</v>
      </c>
      <c r="BQ309">
        <v>3</v>
      </c>
      <c r="BR309">
        <v>10</v>
      </c>
      <c r="BS309" s="41">
        <v>5.5865921787709494E-2</v>
      </c>
      <c r="BT309">
        <v>115</v>
      </c>
      <c r="BU309">
        <v>118</v>
      </c>
      <c r="BV309" s="41">
        <v>0.49356223175965663</v>
      </c>
      <c r="BW309">
        <v>58</v>
      </c>
      <c r="BX309">
        <v>45</v>
      </c>
      <c r="BY309">
        <v>35</v>
      </c>
      <c r="BZ309">
        <v>46</v>
      </c>
      <c r="CA309">
        <v>22</v>
      </c>
      <c r="CB309">
        <v>27</v>
      </c>
      <c r="CC309">
        <v>32</v>
      </c>
      <c r="CD309">
        <v>25</v>
      </c>
      <c r="CE309">
        <v>49</v>
      </c>
      <c r="CF309">
        <v>51</v>
      </c>
      <c r="CG309">
        <v>75</v>
      </c>
      <c r="CH309">
        <v>70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6</v>
      </c>
      <c r="DA309">
        <v>5</v>
      </c>
      <c r="DB309">
        <v>1</v>
      </c>
      <c r="DC309">
        <v>1</v>
      </c>
      <c r="DD309">
        <v>1</v>
      </c>
      <c r="DE309">
        <v>2</v>
      </c>
      <c r="DF309">
        <v>1</v>
      </c>
      <c r="DG309">
        <v>10</v>
      </c>
      <c r="DH309">
        <v>4</v>
      </c>
      <c r="DI309">
        <v>2</v>
      </c>
      <c r="DJ309">
        <v>4</v>
      </c>
      <c r="DK309">
        <v>4</v>
      </c>
      <c r="DL309">
        <v>0</v>
      </c>
      <c r="DM309">
        <v>2</v>
      </c>
      <c r="DN309">
        <v>2</v>
      </c>
      <c r="DO309">
        <v>0</v>
      </c>
      <c r="DP309" s="42">
        <v>-2</v>
      </c>
      <c r="DQ309" s="20">
        <v>-1.377</v>
      </c>
      <c r="DR309">
        <v>4</v>
      </c>
      <c r="DS309">
        <v>0</v>
      </c>
      <c r="DT309">
        <v>0</v>
      </c>
      <c r="DU309">
        <v>0</v>
      </c>
      <c r="DV309">
        <v>0</v>
      </c>
      <c r="DW309">
        <v>193</v>
      </c>
      <c r="DX309">
        <v>238</v>
      </c>
      <c r="DY309">
        <v>145</v>
      </c>
      <c r="DZ309">
        <v>169</v>
      </c>
      <c r="EA309">
        <v>108</v>
      </c>
      <c r="EB309">
        <v>127</v>
      </c>
      <c r="EC309">
        <v>8.43</v>
      </c>
      <c r="ED309">
        <v>9.65</v>
      </c>
      <c r="EE309">
        <v>7</v>
      </c>
      <c r="EF309">
        <v>18</v>
      </c>
      <c r="EG309" s="41">
        <v>6.4814814814814811E-2</v>
      </c>
      <c r="EH309" s="43">
        <v>0.8582677165354331</v>
      </c>
      <c r="EI309" s="44">
        <v>0.92308253135024787</v>
      </c>
      <c r="EJ309">
        <v>193</v>
      </c>
      <c r="EK309">
        <v>237</v>
      </c>
      <c r="EL309">
        <v>145</v>
      </c>
      <c r="EM309">
        <v>168</v>
      </c>
      <c r="EN309">
        <v>108</v>
      </c>
      <c r="EO309">
        <v>126</v>
      </c>
      <c r="EP309">
        <v>7</v>
      </c>
      <c r="EQ309">
        <v>18</v>
      </c>
      <c r="ER309">
        <v>85</v>
      </c>
      <c r="ES309">
        <v>104</v>
      </c>
      <c r="ET309">
        <v>36</v>
      </c>
      <c r="EU309">
        <v>44</v>
      </c>
      <c r="EV309">
        <v>4</v>
      </c>
      <c r="EW309">
        <v>8</v>
      </c>
      <c r="EX309">
        <v>19</v>
      </c>
      <c r="EY309">
        <v>25</v>
      </c>
      <c r="EZ309">
        <v>-0.1</v>
      </c>
      <c r="FA309">
        <v>0.1</v>
      </c>
      <c r="FB309">
        <v>0</v>
      </c>
      <c r="FC309" s="20">
        <v>2.85</v>
      </c>
      <c r="FD309" s="26">
        <v>0.10961538461538461</v>
      </c>
      <c r="FE309">
        <v>0.12290000000000001</v>
      </c>
      <c r="FF309">
        <v>-0.12</v>
      </c>
      <c r="FG309">
        <v>-0.03</v>
      </c>
      <c r="FH309">
        <v>-0.16</v>
      </c>
      <c r="FL309" s="42">
        <v>37</v>
      </c>
      <c r="FM309" s="20">
        <v>5.5</v>
      </c>
      <c r="FN309" s="41">
        <v>2.3536165300000002E-2</v>
      </c>
      <c r="FO309" s="20">
        <v>3.2</v>
      </c>
      <c r="FP309" s="20">
        <v>3.7246000000000001</v>
      </c>
      <c r="FQ309" s="20">
        <v>102.75360591250448</v>
      </c>
      <c r="FV309" t="s">
        <v>751</v>
      </c>
      <c r="FW309" s="45">
        <v>650000</v>
      </c>
      <c r="FX309" s="45">
        <v>650000</v>
      </c>
      <c r="FY309">
        <v>91</v>
      </c>
      <c r="FZ309">
        <v>7</v>
      </c>
      <c r="GA309">
        <v>6</v>
      </c>
      <c r="GB309">
        <v>13</v>
      </c>
      <c r="GC309">
        <v>-6</v>
      </c>
      <c r="GD309">
        <v>32</v>
      </c>
      <c r="GE309">
        <v>73</v>
      </c>
      <c r="GF309">
        <v>862</v>
      </c>
      <c r="GG309">
        <v>-0.2</v>
      </c>
      <c r="GH309">
        <v>0.8</v>
      </c>
      <c r="GI309">
        <v>0.5</v>
      </c>
      <c r="GJ309" s="42">
        <v>3.2</v>
      </c>
    </row>
    <row r="310" spans="1:192" x14ac:dyDescent="0.45">
      <c r="A310" s="40">
        <v>33659</v>
      </c>
      <c r="B310" t="s">
        <v>2683</v>
      </c>
      <c r="C310" t="s">
        <v>175</v>
      </c>
      <c r="D310" t="s">
        <v>107</v>
      </c>
      <c r="E310" t="s">
        <v>107</v>
      </c>
      <c r="F310">
        <v>72</v>
      </c>
      <c r="G310">
        <v>203</v>
      </c>
      <c r="H310">
        <v>2010</v>
      </c>
      <c r="I310">
        <v>2</v>
      </c>
      <c r="J310">
        <v>50</v>
      </c>
      <c r="K310" t="s">
        <v>92</v>
      </c>
      <c r="L310">
        <v>2015</v>
      </c>
      <c r="M310">
        <v>25</v>
      </c>
      <c r="N310">
        <v>2</v>
      </c>
      <c r="O310">
        <v>8475736</v>
      </c>
      <c r="P310" t="s">
        <v>2684</v>
      </c>
      <c r="Q310" t="s">
        <v>2685</v>
      </c>
      <c r="R310" t="s">
        <v>749</v>
      </c>
      <c r="S310" t="s">
        <v>283</v>
      </c>
      <c r="T310" t="s">
        <v>938</v>
      </c>
      <c r="U310" t="s">
        <v>373</v>
      </c>
      <c r="V310">
        <v>44</v>
      </c>
      <c r="W310">
        <v>4</v>
      </c>
      <c r="X310">
        <v>8</v>
      </c>
      <c r="Y310">
        <v>5</v>
      </c>
      <c r="Z310">
        <v>12</v>
      </c>
      <c r="AA310">
        <v>17</v>
      </c>
      <c r="AB310">
        <v>66</v>
      </c>
      <c r="AC310" s="26">
        <v>0.27272727272727271</v>
      </c>
      <c r="AD310" s="20">
        <v>2.4347826086956523</v>
      </c>
      <c r="AE310" s="20">
        <v>4.3280000000000003</v>
      </c>
      <c r="AF310">
        <v>-6</v>
      </c>
      <c r="AG310">
        <v>-2.4</v>
      </c>
      <c r="AH310">
        <v>19</v>
      </c>
      <c r="AI310">
        <v>756</v>
      </c>
      <c r="AJ310">
        <v>31392</v>
      </c>
      <c r="AK310" s="20">
        <v>523.20000000000005</v>
      </c>
      <c r="AL310">
        <v>523.20000000000005</v>
      </c>
      <c r="AM310">
        <v>523</v>
      </c>
      <c r="AN310" s="26">
        <v>11.890909090909092</v>
      </c>
      <c r="AO310">
        <v>20.2</v>
      </c>
      <c r="AP310" s="41">
        <v>0.8</v>
      </c>
      <c r="AQ310">
        <v>97</v>
      </c>
      <c r="AR310">
        <v>97</v>
      </c>
      <c r="AS310">
        <v>97</v>
      </c>
      <c r="AT310">
        <v>78</v>
      </c>
      <c r="AU310">
        <v>78</v>
      </c>
      <c r="AV310">
        <v>62</v>
      </c>
      <c r="AW310">
        <v>58</v>
      </c>
      <c r="AX310">
        <v>26</v>
      </c>
      <c r="AY310">
        <v>5</v>
      </c>
      <c r="AZ310">
        <v>9</v>
      </c>
      <c r="BA310" s="42">
        <v>14</v>
      </c>
      <c r="BB310">
        <v>5.38</v>
      </c>
      <c r="BC310">
        <v>31.209700000000002</v>
      </c>
      <c r="BD310" s="20">
        <v>140.30000000000001</v>
      </c>
      <c r="BE310" s="20">
        <v>237.3</v>
      </c>
      <c r="BF310" s="20">
        <v>27.213302752293576</v>
      </c>
      <c r="BG310">
        <v>145</v>
      </c>
      <c r="BH310">
        <v>184</v>
      </c>
      <c r="BI310">
        <v>163</v>
      </c>
      <c r="BJ310" s="41">
        <v>0.4707792207792208</v>
      </c>
      <c r="BK310">
        <v>82</v>
      </c>
      <c r="BL310">
        <v>82</v>
      </c>
      <c r="BM310">
        <v>53</v>
      </c>
      <c r="BN310" s="42">
        <v>29</v>
      </c>
      <c r="BO310">
        <v>16</v>
      </c>
      <c r="BP310">
        <v>17</v>
      </c>
      <c r="BQ310">
        <v>10</v>
      </c>
      <c r="BR310">
        <v>28</v>
      </c>
      <c r="BS310" s="41">
        <v>6.5116279069767441E-2</v>
      </c>
      <c r="BT310">
        <v>3</v>
      </c>
      <c r="BU310">
        <v>13</v>
      </c>
      <c r="BV310" s="41">
        <v>0.1875</v>
      </c>
      <c r="BW310">
        <v>1</v>
      </c>
      <c r="BX310">
        <v>5</v>
      </c>
      <c r="BY310">
        <v>1</v>
      </c>
      <c r="BZ310">
        <v>3</v>
      </c>
      <c r="CA310">
        <v>1</v>
      </c>
      <c r="CB310">
        <v>5</v>
      </c>
      <c r="CC310">
        <v>0</v>
      </c>
      <c r="CD310">
        <v>2</v>
      </c>
      <c r="CE310">
        <v>2</v>
      </c>
      <c r="CF310">
        <v>9</v>
      </c>
      <c r="CG310">
        <v>1</v>
      </c>
      <c r="CH310">
        <v>4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3</v>
      </c>
      <c r="CW310">
        <v>0</v>
      </c>
      <c r="CX310">
        <v>1</v>
      </c>
      <c r="CY310">
        <v>1</v>
      </c>
      <c r="CZ310">
        <v>14</v>
      </c>
      <c r="DA310">
        <v>8</v>
      </c>
      <c r="DB310">
        <v>0</v>
      </c>
      <c r="DC310">
        <v>8</v>
      </c>
      <c r="DD310">
        <v>8</v>
      </c>
      <c r="DE310">
        <v>8</v>
      </c>
      <c r="DF310">
        <v>0</v>
      </c>
      <c r="DG310">
        <v>30</v>
      </c>
      <c r="DH310">
        <v>8</v>
      </c>
      <c r="DI310">
        <v>4</v>
      </c>
      <c r="DJ310">
        <v>8</v>
      </c>
      <c r="DK310">
        <v>7</v>
      </c>
      <c r="DL310">
        <v>1</v>
      </c>
      <c r="DM310">
        <v>5</v>
      </c>
      <c r="DN310">
        <v>4</v>
      </c>
      <c r="DO310">
        <v>1</v>
      </c>
      <c r="DP310" s="42">
        <v>-4</v>
      </c>
      <c r="DQ310" s="20">
        <v>-3.6859999999999999</v>
      </c>
      <c r="DR310">
        <v>7</v>
      </c>
      <c r="DS310">
        <v>1</v>
      </c>
      <c r="DT310">
        <v>0</v>
      </c>
      <c r="DU310">
        <v>0</v>
      </c>
      <c r="DV310">
        <v>0</v>
      </c>
      <c r="DW310">
        <v>446</v>
      </c>
      <c r="DX310">
        <v>559</v>
      </c>
      <c r="DY310">
        <v>348</v>
      </c>
      <c r="DZ310">
        <v>402</v>
      </c>
      <c r="EA310">
        <v>259</v>
      </c>
      <c r="EB310">
        <v>322</v>
      </c>
      <c r="EC310">
        <v>18.82</v>
      </c>
      <c r="ED310">
        <v>21.54</v>
      </c>
      <c r="EE310">
        <v>15</v>
      </c>
      <c r="EF310">
        <v>26</v>
      </c>
      <c r="EG310" s="41">
        <v>5.7915057915057917E-2</v>
      </c>
      <c r="EH310" s="43">
        <v>0.91925465838509313</v>
      </c>
      <c r="EI310" s="44">
        <v>0.97716971630015104</v>
      </c>
      <c r="EJ310">
        <v>445</v>
      </c>
      <c r="EK310">
        <v>560</v>
      </c>
      <c r="EL310">
        <v>347</v>
      </c>
      <c r="EM310">
        <v>403</v>
      </c>
      <c r="EN310">
        <v>258</v>
      </c>
      <c r="EO310">
        <v>323</v>
      </c>
      <c r="EP310">
        <v>15</v>
      </c>
      <c r="EQ310">
        <v>26</v>
      </c>
      <c r="ER310">
        <v>207</v>
      </c>
      <c r="ES310">
        <v>243</v>
      </c>
      <c r="ET310">
        <v>79</v>
      </c>
      <c r="EU310">
        <v>93</v>
      </c>
      <c r="EV310">
        <v>9</v>
      </c>
      <c r="EW310">
        <v>14</v>
      </c>
      <c r="EX310">
        <v>42</v>
      </c>
      <c r="EY310">
        <v>38</v>
      </c>
      <c r="EZ310">
        <v>0.2</v>
      </c>
      <c r="FA310">
        <v>0.30000000000000004</v>
      </c>
      <c r="FB310">
        <v>0.5</v>
      </c>
      <c r="FC310" s="20">
        <v>9.9499999999999993</v>
      </c>
      <c r="FD310" s="26">
        <v>0.22613636363636361</v>
      </c>
      <c r="FE310">
        <v>1.0341</v>
      </c>
      <c r="FF310">
        <v>0.01</v>
      </c>
      <c r="FG310">
        <v>0.12</v>
      </c>
      <c r="FH310">
        <v>0.13</v>
      </c>
      <c r="FL310" s="42">
        <v>130</v>
      </c>
      <c r="FM310" s="20">
        <v>13.142857142857142</v>
      </c>
      <c r="FN310" s="41">
        <v>3.0931723900000003E-2</v>
      </c>
      <c r="FO310" s="20">
        <v>10.1</v>
      </c>
      <c r="FP310" s="20">
        <v>11.2628</v>
      </c>
      <c r="FQ310" s="20">
        <v>115.25229357798163</v>
      </c>
      <c r="FR310">
        <v>4</v>
      </c>
      <c r="FS310" t="s">
        <v>189</v>
      </c>
      <c r="FT310">
        <v>195</v>
      </c>
      <c r="FV310" t="s">
        <v>711</v>
      </c>
      <c r="FW310" s="45">
        <v>750000</v>
      </c>
      <c r="FX310" s="45">
        <v>750000</v>
      </c>
      <c r="FY310">
        <v>67</v>
      </c>
      <c r="FZ310">
        <v>5</v>
      </c>
      <c r="GA310">
        <v>12</v>
      </c>
      <c r="GB310">
        <v>17</v>
      </c>
      <c r="GC310">
        <v>-5</v>
      </c>
      <c r="GD310">
        <v>33</v>
      </c>
      <c r="GE310">
        <v>75</v>
      </c>
      <c r="GF310">
        <v>724</v>
      </c>
      <c r="GG310">
        <v>0.30000000000000004</v>
      </c>
      <c r="GH310">
        <v>0.60000000000000009</v>
      </c>
      <c r="GI310">
        <v>0.9</v>
      </c>
      <c r="GJ310" s="42">
        <v>10.1</v>
      </c>
    </row>
    <row r="311" spans="1:192" x14ac:dyDescent="0.45">
      <c r="A311" s="40">
        <v>33709</v>
      </c>
      <c r="B311" t="s">
        <v>316</v>
      </c>
      <c r="C311" t="s">
        <v>163</v>
      </c>
      <c r="D311" t="s">
        <v>91</v>
      </c>
      <c r="E311" t="s">
        <v>91</v>
      </c>
      <c r="F311">
        <v>70</v>
      </c>
      <c r="G311">
        <v>179</v>
      </c>
      <c r="H311">
        <v>2010</v>
      </c>
      <c r="I311">
        <v>3</v>
      </c>
      <c r="J311">
        <v>70</v>
      </c>
      <c r="K311" t="s">
        <v>202</v>
      </c>
      <c r="L311">
        <v>2015</v>
      </c>
      <c r="M311">
        <v>25</v>
      </c>
      <c r="N311">
        <v>3</v>
      </c>
      <c r="O311">
        <v>8475738</v>
      </c>
      <c r="P311" t="s">
        <v>2686</v>
      </c>
      <c r="Q311" t="s">
        <v>2687</v>
      </c>
      <c r="R311" t="s">
        <v>2688</v>
      </c>
      <c r="S311" t="s">
        <v>146</v>
      </c>
      <c r="T311" t="s">
        <v>716</v>
      </c>
      <c r="U311" t="s">
        <v>382</v>
      </c>
      <c r="V311">
        <v>69</v>
      </c>
      <c r="W311">
        <v>8</v>
      </c>
      <c r="X311">
        <v>13</v>
      </c>
      <c r="Y311">
        <v>9</v>
      </c>
      <c r="Z311">
        <v>21</v>
      </c>
      <c r="AA311">
        <v>12</v>
      </c>
      <c r="AB311">
        <v>81</v>
      </c>
      <c r="AC311" s="26">
        <v>0.30434782608695654</v>
      </c>
      <c r="AD311" s="20">
        <v>-1.378378378378379</v>
      </c>
      <c r="AE311" s="20">
        <v>7.6619999999999999</v>
      </c>
      <c r="AF311">
        <v>-10</v>
      </c>
      <c r="AG311">
        <v>1.2</v>
      </c>
      <c r="AH311">
        <v>12</v>
      </c>
      <c r="AI311">
        <v>1221</v>
      </c>
      <c r="AJ311">
        <v>53613</v>
      </c>
      <c r="AK311" s="20">
        <v>893.55</v>
      </c>
      <c r="AL311">
        <v>893.55</v>
      </c>
      <c r="AM311">
        <v>894</v>
      </c>
      <c r="AN311" s="26">
        <v>12.95</v>
      </c>
      <c r="AO311">
        <v>21.74</v>
      </c>
      <c r="AP311" s="41">
        <v>0.63636363636363635</v>
      </c>
      <c r="AQ311">
        <v>180</v>
      </c>
      <c r="AR311">
        <v>180</v>
      </c>
      <c r="AS311">
        <v>180</v>
      </c>
      <c r="AT311">
        <v>152</v>
      </c>
      <c r="AU311">
        <v>152</v>
      </c>
      <c r="AV311">
        <v>102</v>
      </c>
      <c r="AW311">
        <v>108</v>
      </c>
      <c r="AX311">
        <v>51</v>
      </c>
      <c r="AY311">
        <v>1</v>
      </c>
      <c r="AZ311">
        <v>11</v>
      </c>
      <c r="BA311" s="42">
        <v>12</v>
      </c>
      <c r="BB311">
        <v>12.26</v>
      </c>
      <c r="BC311">
        <v>26.029399999999999</v>
      </c>
      <c r="BD311" s="20">
        <v>235</v>
      </c>
      <c r="BE311" s="20">
        <v>415</v>
      </c>
      <c r="BF311" s="20">
        <v>27.86637569246265</v>
      </c>
      <c r="BG311">
        <v>262</v>
      </c>
      <c r="BH311">
        <v>290</v>
      </c>
      <c r="BI311">
        <v>225</v>
      </c>
      <c r="BJ311" s="41">
        <v>0.53798767967145789</v>
      </c>
      <c r="BK311">
        <v>17</v>
      </c>
      <c r="BL311">
        <v>17</v>
      </c>
      <c r="BM311">
        <v>73</v>
      </c>
      <c r="BN311" s="42">
        <v>-56</v>
      </c>
      <c r="BO311">
        <v>50</v>
      </c>
      <c r="BP311">
        <v>15</v>
      </c>
      <c r="BQ311">
        <v>19</v>
      </c>
      <c r="BR311">
        <v>25</v>
      </c>
      <c r="BS311" s="41">
        <v>4.317789291882556E-2</v>
      </c>
      <c r="BT311">
        <v>53</v>
      </c>
      <c r="BU311">
        <v>63</v>
      </c>
      <c r="BV311" s="41">
        <v>0.45689655172413796</v>
      </c>
      <c r="BW311">
        <v>7</v>
      </c>
      <c r="BX311">
        <v>14</v>
      </c>
      <c r="BY311">
        <v>15</v>
      </c>
      <c r="BZ311">
        <v>16</v>
      </c>
      <c r="CA311">
        <v>31</v>
      </c>
      <c r="CB311">
        <v>33</v>
      </c>
      <c r="CC311">
        <v>9</v>
      </c>
      <c r="CD311">
        <v>19</v>
      </c>
      <c r="CE311">
        <v>22</v>
      </c>
      <c r="CF311">
        <v>27</v>
      </c>
      <c r="CG311">
        <v>31</v>
      </c>
      <c r="CH311">
        <v>29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3</v>
      </c>
      <c r="CT311">
        <v>3</v>
      </c>
      <c r="CU311">
        <v>0</v>
      </c>
      <c r="CV311">
        <v>1</v>
      </c>
      <c r="CW311">
        <v>0</v>
      </c>
      <c r="CX311">
        <v>1</v>
      </c>
      <c r="CY311">
        <v>6</v>
      </c>
      <c r="CZ311">
        <v>43</v>
      </c>
      <c r="DA311">
        <v>13</v>
      </c>
      <c r="DB311">
        <v>5</v>
      </c>
      <c r="DC311">
        <v>5</v>
      </c>
      <c r="DD311">
        <v>19</v>
      </c>
      <c r="DE311">
        <v>10</v>
      </c>
      <c r="DF311">
        <v>4</v>
      </c>
      <c r="DG311">
        <v>46</v>
      </c>
      <c r="DH311">
        <v>5</v>
      </c>
      <c r="DI311">
        <v>8</v>
      </c>
      <c r="DJ311">
        <v>5</v>
      </c>
      <c r="DK311">
        <v>5</v>
      </c>
      <c r="DL311">
        <v>0</v>
      </c>
      <c r="DM311">
        <v>7</v>
      </c>
      <c r="DN311">
        <v>7</v>
      </c>
      <c r="DO311">
        <v>0</v>
      </c>
      <c r="DP311" s="42">
        <v>3</v>
      </c>
      <c r="DQ311" s="20">
        <v>1.57</v>
      </c>
      <c r="DR311">
        <v>5</v>
      </c>
      <c r="DS311">
        <v>0</v>
      </c>
      <c r="DT311">
        <v>0</v>
      </c>
      <c r="DU311">
        <v>0</v>
      </c>
      <c r="DV311">
        <v>0</v>
      </c>
      <c r="DW311">
        <v>862</v>
      </c>
      <c r="DX311">
        <v>754</v>
      </c>
      <c r="DY311">
        <v>637</v>
      </c>
      <c r="DZ311">
        <v>554</v>
      </c>
      <c r="EA311">
        <v>452</v>
      </c>
      <c r="EB311">
        <v>385</v>
      </c>
      <c r="EC311">
        <v>39.090000000000003</v>
      </c>
      <c r="ED311">
        <v>32.619999999999997</v>
      </c>
      <c r="EE311">
        <v>33</v>
      </c>
      <c r="EF311">
        <v>39</v>
      </c>
      <c r="EG311" s="41">
        <v>7.3008849557522126E-2</v>
      </c>
      <c r="EH311" s="43">
        <v>0.89870129870129867</v>
      </c>
      <c r="EI311" s="44">
        <v>0.97171014825882085</v>
      </c>
      <c r="EJ311">
        <v>862</v>
      </c>
      <c r="EK311">
        <v>752</v>
      </c>
      <c r="EL311">
        <v>637</v>
      </c>
      <c r="EM311">
        <v>551</v>
      </c>
      <c r="EN311">
        <v>452</v>
      </c>
      <c r="EO311">
        <v>382</v>
      </c>
      <c r="EP311">
        <v>33</v>
      </c>
      <c r="EQ311">
        <v>38</v>
      </c>
      <c r="ER311">
        <v>409</v>
      </c>
      <c r="ES311">
        <v>341</v>
      </c>
      <c r="ET311">
        <v>148</v>
      </c>
      <c r="EU311">
        <v>125</v>
      </c>
      <c r="EV311">
        <v>13</v>
      </c>
      <c r="EW311">
        <v>19</v>
      </c>
      <c r="EX311">
        <v>49</v>
      </c>
      <c r="EY311">
        <v>62</v>
      </c>
      <c r="EZ311">
        <v>0.4</v>
      </c>
      <c r="FA311">
        <v>0.5</v>
      </c>
      <c r="FB311">
        <v>1</v>
      </c>
      <c r="FC311" s="20">
        <v>22.05</v>
      </c>
      <c r="FD311" s="26">
        <v>0.31956521739130433</v>
      </c>
      <c r="FE311">
        <v>1.1329</v>
      </c>
      <c r="FF311">
        <v>-0.12</v>
      </c>
      <c r="FG311">
        <v>0.23</v>
      </c>
      <c r="FH311">
        <v>0.12</v>
      </c>
      <c r="FI311">
        <v>7</v>
      </c>
      <c r="FJ311">
        <v>2</v>
      </c>
      <c r="FK311">
        <v>0</v>
      </c>
      <c r="FL311" s="42">
        <v>54</v>
      </c>
      <c r="FM311" s="20">
        <v>7.2</v>
      </c>
      <c r="FN311" s="41">
        <v>3.9449155100000001E-2</v>
      </c>
      <c r="FO311" s="20">
        <v>19.8</v>
      </c>
      <c r="FP311" s="20">
        <v>21.314</v>
      </c>
      <c r="FQ311" s="20">
        <v>108.51099546751722</v>
      </c>
      <c r="FR311">
        <v>5</v>
      </c>
      <c r="FS311" t="s">
        <v>189</v>
      </c>
      <c r="FT311">
        <v>216</v>
      </c>
      <c r="FV311" t="s">
        <v>711</v>
      </c>
      <c r="FW311" s="45">
        <v>1750000</v>
      </c>
      <c r="FX311" s="45">
        <v>1750000</v>
      </c>
      <c r="FY311">
        <v>106</v>
      </c>
      <c r="FZ311">
        <v>16</v>
      </c>
      <c r="GA311">
        <v>17</v>
      </c>
      <c r="GB311">
        <v>33</v>
      </c>
      <c r="GC311">
        <v>-4</v>
      </c>
      <c r="GD311">
        <v>24</v>
      </c>
      <c r="GE311">
        <v>155</v>
      </c>
      <c r="GF311">
        <v>1354</v>
      </c>
      <c r="GG311">
        <v>1.3</v>
      </c>
      <c r="GH311">
        <v>1.4</v>
      </c>
      <c r="GI311">
        <v>2.7</v>
      </c>
      <c r="GJ311" s="42">
        <v>19.8</v>
      </c>
    </row>
    <row r="312" spans="1:192" x14ac:dyDescent="0.45">
      <c r="A312" s="40">
        <v>33755</v>
      </c>
      <c r="B312" t="s">
        <v>2689</v>
      </c>
      <c r="C312" t="s">
        <v>126</v>
      </c>
      <c r="D312" t="s">
        <v>91</v>
      </c>
      <c r="E312" t="s">
        <v>91</v>
      </c>
      <c r="F312">
        <v>71</v>
      </c>
      <c r="G312">
        <v>198</v>
      </c>
      <c r="H312">
        <v>2010</v>
      </c>
      <c r="I312">
        <v>3</v>
      </c>
      <c r="J312">
        <v>71</v>
      </c>
      <c r="K312" t="s">
        <v>92</v>
      </c>
      <c r="L312">
        <v>2013</v>
      </c>
      <c r="M312">
        <v>25</v>
      </c>
      <c r="N312">
        <v>4</v>
      </c>
      <c r="O312">
        <v>8475739</v>
      </c>
      <c r="P312" t="s">
        <v>2690</v>
      </c>
      <c r="Q312" t="s">
        <v>2691</v>
      </c>
      <c r="R312" t="s">
        <v>2692</v>
      </c>
      <c r="S312" t="s">
        <v>301</v>
      </c>
      <c r="T312" t="s">
        <v>725</v>
      </c>
      <c r="U312" t="s">
        <v>153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100</v>
      </c>
      <c r="AC312" s="26">
        <v>0</v>
      </c>
      <c r="AD312" s="20">
        <v>-1.0185185185185186</v>
      </c>
      <c r="AE312" s="20">
        <v>0</v>
      </c>
      <c r="AF312">
        <v>0</v>
      </c>
      <c r="AG312">
        <v>-0.60000000000000009</v>
      </c>
      <c r="AH312">
        <v>0</v>
      </c>
      <c r="AI312">
        <v>66</v>
      </c>
      <c r="AJ312">
        <v>2804</v>
      </c>
      <c r="AK312" s="20">
        <v>46.733333333333</v>
      </c>
      <c r="AL312">
        <v>46.73</v>
      </c>
      <c r="AM312">
        <v>47</v>
      </c>
      <c r="AN312" s="26">
        <v>9.3466666666666676</v>
      </c>
      <c r="AO312">
        <v>15.92</v>
      </c>
      <c r="AP312" s="41">
        <v>0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5</v>
      </c>
      <c r="AW312">
        <v>5</v>
      </c>
      <c r="AX312">
        <v>1</v>
      </c>
      <c r="AY312">
        <v>2</v>
      </c>
      <c r="AZ312">
        <v>0</v>
      </c>
      <c r="BA312" s="42">
        <v>2</v>
      </c>
      <c r="BB312">
        <v>0.2</v>
      </c>
      <c r="BC312">
        <v>37.4</v>
      </c>
      <c r="BD312" s="20">
        <v>0</v>
      </c>
      <c r="BE312" s="20">
        <v>7</v>
      </c>
      <c r="BF312" s="20">
        <v>8.987802268350098</v>
      </c>
      <c r="BG312">
        <v>8</v>
      </c>
      <c r="BH312">
        <v>21</v>
      </c>
      <c r="BI312">
        <v>16</v>
      </c>
      <c r="BJ312" s="41">
        <v>0.33333333333333331</v>
      </c>
      <c r="BK312">
        <v>8</v>
      </c>
      <c r="BL312">
        <v>8</v>
      </c>
      <c r="BM312">
        <v>9</v>
      </c>
      <c r="BN312" s="42">
        <v>-1</v>
      </c>
      <c r="BO312">
        <v>2</v>
      </c>
      <c r="BP312">
        <v>0</v>
      </c>
      <c r="BQ312">
        <v>1</v>
      </c>
      <c r="BR312">
        <v>5</v>
      </c>
      <c r="BS312" s="41">
        <v>0.11363636363636363</v>
      </c>
      <c r="BT312">
        <v>0</v>
      </c>
      <c r="BU312">
        <v>0</v>
      </c>
      <c r="BV312" s="41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s="42">
        <v>0</v>
      </c>
      <c r="DQ312" s="20">
        <v>-4.9000000000000002E-2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34</v>
      </c>
      <c r="DX312">
        <v>54</v>
      </c>
      <c r="DY312">
        <v>24</v>
      </c>
      <c r="DZ312">
        <v>39</v>
      </c>
      <c r="EA312">
        <v>18</v>
      </c>
      <c r="EB312">
        <v>28</v>
      </c>
      <c r="EC312">
        <v>1.17</v>
      </c>
      <c r="ED312">
        <v>1.62</v>
      </c>
      <c r="EE312">
        <v>0</v>
      </c>
      <c r="EF312">
        <v>0</v>
      </c>
      <c r="EG312" s="41">
        <v>0</v>
      </c>
      <c r="EH312" s="43">
        <v>1</v>
      </c>
      <c r="EI312" s="44">
        <v>1</v>
      </c>
      <c r="EJ312">
        <v>34</v>
      </c>
      <c r="EK312">
        <v>54</v>
      </c>
      <c r="EL312">
        <v>24</v>
      </c>
      <c r="EM312">
        <v>39</v>
      </c>
      <c r="EN312">
        <v>18</v>
      </c>
      <c r="EO312">
        <v>28</v>
      </c>
      <c r="EP312">
        <v>0</v>
      </c>
      <c r="EQ312">
        <v>0</v>
      </c>
      <c r="ER312">
        <v>11</v>
      </c>
      <c r="ES312">
        <v>24</v>
      </c>
      <c r="ET312">
        <v>4</v>
      </c>
      <c r="EU312">
        <v>8</v>
      </c>
      <c r="EV312">
        <v>0</v>
      </c>
      <c r="EW312">
        <v>0</v>
      </c>
      <c r="EX312">
        <v>1</v>
      </c>
      <c r="EY312">
        <v>1</v>
      </c>
      <c r="EZ312">
        <v>-0.1</v>
      </c>
      <c r="FA312">
        <v>0</v>
      </c>
      <c r="FB312">
        <v>-0.1</v>
      </c>
      <c r="FC312" s="20">
        <v>-0.28000000000000003</v>
      </c>
      <c r="FD312" s="26">
        <v>-5.6000000000000008E-2</v>
      </c>
      <c r="FE312">
        <v>4.0000000000000002E-4</v>
      </c>
      <c r="FF312">
        <v>0</v>
      </c>
      <c r="FG312">
        <v>0</v>
      </c>
      <c r="FH312">
        <v>0</v>
      </c>
      <c r="FL312" s="42">
        <v>13</v>
      </c>
      <c r="FM312" s="20">
        <v>0</v>
      </c>
      <c r="FN312" s="41">
        <v>0</v>
      </c>
      <c r="FO312" s="20">
        <v>0</v>
      </c>
      <c r="FP312" s="20">
        <v>-9.7999999999999997E-3</v>
      </c>
      <c r="FQ312" s="20">
        <v>112.98951423068694</v>
      </c>
      <c r="FV312" t="s">
        <v>751</v>
      </c>
      <c r="FW312" s="45">
        <v>650000</v>
      </c>
      <c r="FX312" s="45">
        <v>650000</v>
      </c>
      <c r="FY312">
        <v>113</v>
      </c>
      <c r="FZ312">
        <v>12</v>
      </c>
      <c r="GA312">
        <v>10</v>
      </c>
      <c r="GB312">
        <v>22</v>
      </c>
      <c r="GC312">
        <v>-6</v>
      </c>
      <c r="GD312">
        <v>24</v>
      </c>
      <c r="GE312">
        <v>135</v>
      </c>
      <c r="GF312">
        <v>1087</v>
      </c>
      <c r="GG312">
        <v>0.8</v>
      </c>
      <c r="GH312">
        <v>1</v>
      </c>
      <c r="GI312">
        <v>1.8</v>
      </c>
      <c r="GJ312" s="42">
        <v>0</v>
      </c>
    </row>
    <row r="313" spans="1:192" x14ac:dyDescent="0.45">
      <c r="A313" s="40">
        <v>33743</v>
      </c>
      <c r="B313" t="s">
        <v>2700</v>
      </c>
      <c r="D313" t="s">
        <v>156</v>
      </c>
      <c r="E313" t="s">
        <v>156</v>
      </c>
      <c r="F313">
        <v>74</v>
      </c>
      <c r="G313">
        <v>204</v>
      </c>
      <c r="H313">
        <v>2010</v>
      </c>
      <c r="I313">
        <v>1</v>
      </c>
      <c r="J313">
        <v>26</v>
      </c>
      <c r="K313" t="s">
        <v>92</v>
      </c>
      <c r="L313">
        <v>2013</v>
      </c>
      <c r="M313">
        <v>25</v>
      </c>
      <c r="N313">
        <v>5</v>
      </c>
      <c r="O313">
        <v>8475744</v>
      </c>
      <c r="P313" t="s">
        <v>2701</v>
      </c>
      <c r="Q313" t="s">
        <v>2702</v>
      </c>
      <c r="R313" t="s">
        <v>2703</v>
      </c>
      <c r="S313" t="s">
        <v>2704</v>
      </c>
      <c r="T313" t="s">
        <v>716</v>
      </c>
      <c r="U313" t="s">
        <v>253</v>
      </c>
      <c r="V313">
        <v>79</v>
      </c>
      <c r="W313">
        <v>27</v>
      </c>
      <c r="X313">
        <v>56</v>
      </c>
      <c r="Y313">
        <v>33</v>
      </c>
      <c r="Z313">
        <v>83</v>
      </c>
      <c r="AA313">
        <v>2</v>
      </c>
      <c r="AB313">
        <v>4</v>
      </c>
      <c r="AC313" s="26">
        <v>1.0506329113924051</v>
      </c>
      <c r="AD313" s="20">
        <v>27.911877394636015</v>
      </c>
      <c r="AE313" s="20">
        <v>29.902999999999999</v>
      </c>
      <c r="AF313">
        <v>3</v>
      </c>
      <c r="AG313">
        <v>-0.1</v>
      </c>
      <c r="AH313">
        <v>48</v>
      </c>
      <c r="AI313">
        <v>1600</v>
      </c>
      <c r="AJ313">
        <v>89168</v>
      </c>
      <c r="AK313" s="20">
        <v>1486.1333333333</v>
      </c>
      <c r="AL313">
        <v>1486.23</v>
      </c>
      <c r="AM313">
        <v>1486</v>
      </c>
      <c r="AN313" s="26">
        <v>18.811814345991561</v>
      </c>
      <c r="AO313">
        <v>31.14</v>
      </c>
      <c r="AP313" s="41">
        <v>0.72173913043478266</v>
      </c>
      <c r="AQ313">
        <v>313</v>
      </c>
      <c r="AR313">
        <v>312</v>
      </c>
      <c r="AS313">
        <v>313</v>
      </c>
      <c r="AT313">
        <v>251</v>
      </c>
      <c r="AU313">
        <v>251</v>
      </c>
      <c r="AV313">
        <v>187</v>
      </c>
      <c r="AW313">
        <v>187</v>
      </c>
      <c r="AX313">
        <v>96</v>
      </c>
      <c r="AY313">
        <v>14</v>
      </c>
      <c r="AZ313">
        <v>18</v>
      </c>
      <c r="BA313" s="42">
        <v>32</v>
      </c>
      <c r="BB313">
        <v>20.239999999999998</v>
      </c>
      <c r="BC313">
        <v>24.9358</v>
      </c>
      <c r="BD313" s="20">
        <v>489.2</v>
      </c>
      <c r="BE313" s="20">
        <v>802.2</v>
      </c>
      <c r="BF313" s="20">
        <v>32.385297026705153</v>
      </c>
      <c r="BG313">
        <v>665</v>
      </c>
      <c r="BH313">
        <v>492</v>
      </c>
      <c r="BI313">
        <v>329</v>
      </c>
      <c r="BJ313" s="41">
        <v>0.66901408450704225</v>
      </c>
      <c r="BK313">
        <v>50</v>
      </c>
      <c r="BL313">
        <v>50</v>
      </c>
      <c r="BM313">
        <v>48</v>
      </c>
      <c r="BN313" s="42">
        <v>2</v>
      </c>
      <c r="BO313">
        <v>64</v>
      </c>
      <c r="BP313">
        <v>66</v>
      </c>
      <c r="BQ313">
        <v>44</v>
      </c>
      <c r="BR313">
        <v>26</v>
      </c>
      <c r="BS313" s="41">
        <v>2.6156941649899398E-2</v>
      </c>
      <c r="BT313">
        <v>450</v>
      </c>
      <c r="BU313">
        <v>568</v>
      </c>
      <c r="BV313" s="41">
        <v>0.44204322200392926</v>
      </c>
      <c r="BW313">
        <v>106</v>
      </c>
      <c r="BX313">
        <v>127</v>
      </c>
      <c r="BY313">
        <v>184</v>
      </c>
      <c r="BZ313">
        <v>228</v>
      </c>
      <c r="CA313">
        <v>160</v>
      </c>
      <c r="CB313">
        <v>213</v>
      </c>
      <c r="CC313">
        <v>119</v>
      </c>
      <c r="CD313">
        <v>158</v>
      </c>
      <c r="CE313">
        <v>187</v>
      </c>
      <c r="CF313">
        <v>210</v>
      </c>
      <c r="CG313">
        <v>261</v>
      </c>
      <c r="CH313">
        <v>343</v>
      </c>
      <c r="CI313">
        <v>0</v>
      </c>
      <c r="CJ313">
        <v>2</v>
      </c>
      <c r="CK313">
        <v>4</v>
      </c>
      <c r="CL313">
        <v>8</v>
      </c>
      <c r="CM313">
        <v>1</v>
      </c>
      <c r="CN313">
        <v>0</v>
      </c>
      <c r="CO313">
        <v>1</v>
      </c>
      <c r="CP313">
        <v>4</v>
      </c>
      <c r="CQ313">
        <v>0</v>
      </c>
      <c r="CR313">
        <v>1</v>
      </c>
      <c r="CS313">
        <v>2</v>
      </c>
      <c r="CT313">
        <v>2</v>
      </c>
      <c r="CU313">
        <v>1</v>
      </c>
      <c r="CV313">
        <v>17</v>
      </c>
      <c r="CW313">
        <v>0</v>
      </c>
      <c r="CX313">
        <v>5</v>
      </c>
      <c r="CY313">
        <v>9</v>
      </c>
      <c r="CZ313">
        <v>50</v>
      </c>
      <c r="DA313">
        <v>20</v>
      </c>
      <c r="DB313">
        <v>0</v>
      </c>
      <c r="DC313">
        <v>12</v>
      </c>
      <c r="DD313">
        <v>28</v>
      </c>
      <c r="DE313">
        <v>12</v>
      </c>
      <c r="DF313">
        <v>4</v>
      </c>
      <c r="DG313">
        <v>111</v>
      </c>
      <c r="DH313">
        <v>24</v>
      </c>
      <c r="DI313">
        <v>16</v>
      </c>
      <c r="DJ313">
        <v>24</v>
      </c>
      <c r="DK313">
        <v>24</v>
      </c>
      <c r="DL313">
        <v>0</v>
      </c>
      <c r="DM313">
        <v>17</v>
      </c>
      <c r="DN313">
        <v>17</v>
      </c>
      <c r="DO313">
        <v>0</v>
      </c>
      <c r="DP313" s="42">
        <v>-8</v>
      </c>
      <c r="DQ313" s="20">
        <v>-6.2469999999999999</v>
      </c>
      <c r="DR313">
        <v>24</v>
      </c>
      <c r="DS313">
        <v>0</v>
      </c>
      <c r="DT313">
        <v>0</v>
      </c>
      <c r="DU313">
        <v>0</v>
      </c>
      <c r="DV313">
        <v>0</v>
      </c>
      <c r="DW313">
        <v>1644</v>
      </c>
      <c r="DX313">
        <v>1270</v>
      </c>
      <c r="DY313">
        <v>1242</v>
      </c>
      <c r="DZ313">
        <v>968</v>
      </c>
      <c r="EA313">
        <v>887</v>
      </c>
      <c r="EB313">
        <v>675</v>
      </c>
      <c r="EC313">
        <v>84.3</v>
      </c>
      <c r="ED313">
        <v>67.17</v>
      </c>
      <c r="EE313">
        <v>115</v>
      </c>
      <c r="EF313">
        <v>67</v>
      </c>
      <c r="EG313" s="41">
        <v>0.12965050732807215</v>
      </c>
      <c r="EH313" s="43">
        <v>0.90074074074074073</v>
      </c>
      <c r="EI313" s="44">
        <v>1.0303912480688129</v>
      </c>
      <c r="EJ313">
        <v>1645</v>
      </c>
      <c r="EK313">
        <v>1268</v>
      </c>
      <c r="EL313">
        <v>1243</v>
      </c>
      <c r="EM313">
        <v>966</v>
      </c>
      <c r="EN313">
        <v>887</v>
      </c>
      <c r="EO313">
        <v>673</v>
      </c>
      <c r="EP313">
        <v>115</v>
      </c>
      <c r="EQ313">
        <v>66</v>
      </c>
      <c r="ER313">
        <v>880</v>
      </c>
      <c r="ES313">
        <v>663</v>
      </c>
      <c r="ET313">
        <v>341</v>
      </c>
      <c r="EU313">
        <v>285</v>
      </c>
      <c r="EV313">
        <v>51</v>
      </c>
      <c r="EW313">
        <v>40</v>
      </c>
      <c r="EX313">
        <v>105</v>
      </c>
      <c r="EY313">
        <v>105</v>
      </c>
      <c r="EZ313">
        <v>7.1</v>
      </c>
      <c r="FA313">
        <v>1.7000000000000002</v>
      </c>
      <c r="FB313">
        <v>8.8000000000000007</v>
      </c>
      <c r="FC313" s="20">
        <v>65.64</v>
      </c>
      <c r="FD313" s="26">
        <v>0.83088607594936714</v>
      </c>
      <c r="FE313">
        <v>12.795999999999999</v>
      </c>
      <c r="FF313">
        <v>1.1200000000000001</v>
      </c>
      <c r="FG313">
        <v>-0.22</v>
      </c>
      <c r="FH313">
        <v>0.9</v>
      </c>
      <c r="FI313">
        <v>3</v>
      </c>
      <c r="FJ313">
        <v>1</v>
      </c>
      <c r="FK313">
        <v>1</v>
      </c>
      <c r="FL313" s="42">
        <v>124</v>
      </c>
      <c r="FM313" s="20">
        <v>3.9166666666666665</v>
      </c>
      <c r="FN313" s="41">
        <v>0.12238129460000001</v>
      </c>
      <c r="FO313" s="20">
        <v>78.2</v>
      </c>
      <c r="FP313" s="20">
        <v>81.750600000000006</v>
      </c>
      <c r="FQ313" s="20">
        <v>117.63993459962455</v>
      </c>
      <c r="FR313">
        <v>3</v>
      </c>
      <c r="FS313" t="s">
        <v>189</v>
      </c>
      <c r="FT313">
        <v>285</v>
      </c>
      <c r="FV313" t="s">
        <v>711</v>
      </c>
      <c r="FW313" s="45">
        <v>10000000</v>
      </c>
      <c r="FX313" s="45">
        <v>7800000</v>
      </c>
      <c r="FY313">
        <v>340</v>
      </c>
      <c r="FZ313">
        <v>80</v>
      </c>
      <c r="GA313">
        <v>185</v>
      </c>
      <c r="GB313">
        <v>265</v>
      </c>
      <c r="GC313">
        <v>56</v>
      </c>
      <c r="GD313">
        <v>156</v>
      </c>
      <c r="GE313">
        <v>699</v>
      </c>
      <c r="GF313">
        <v>5600</v>
      </c>
      <c r="GG313">
        <v>21.8</v>
      </c>
      <c r="GH313">
        <v>8.1999999999999993</v>
      </c>
      <c r="GI313">
        <v>30</v>
      </c>
      <c r="GJ313" s="42">
        <v>78.2</v>
      </c>
    </row>
    <row r="314" spans="1:192" x14ac:dyDescent="0.45">
      <c r="A314" s="40">
        <v>33665</v>
      </c>
      <c r="B314" t="s">
        <v>2705</v>
      </c>
      <c r="C314" t="s">
        <v>175</v>
      </c>
      <c r="D314" t="s">
        <v>107</v>
      </c>
      <c r="E314" t="s">
        <v>107</v>
      </c>
      <c r="F314">
        <v>75</v>
      </c>
      <c r="G314">
        <v>221</v>
      </c>
      <c r="H314">
        <v>2010</v>
      </c>
      <c r="I314">
        <v>1</v>
      </c>
      <c r="J314">
        <v>28</v>
      </c>
      <c r="K314" t="s">
        <v>202</v>
      </c>
      <c r="L314">
        <v>2012</v>
      </c>
      <c r="M314">
        <v>25</v>
      </c>
      <c r="N314">
        <v>6</v>
      </c>
      <c r="O314">
        <v>8475745</v>
      </c>
      <c r="P314" t="s">
        <v>2706</v>
      </c>
      <c r="Q314" t="s">
        <v>2707</v>
      </c>
      <c r="R314" t="s">
        <v>2708</v>
      </c>
      <c r="S314" t="s">
        <v>363</v>
      </c>
      <c r="T314" t="s">
        <v>716</v>
      </c>
      <c r="U314" t="s">
        <v>30</v>
      </c>
      <c r="V314">
        <v>66</v>
      </c>
      <c r="W314">
        <v>11</v>
      </c>
      <c r="X314">
        <v>26</v>
      </c>
      <c r="Y314">
        <v>16</v>
      </c>
      <c r="Z314">
        <v>37</v>
      </c>
      <c r="AA314">
        <v>8</v>
      </c>
      <c r="AB314">
        <v>39</v>
      </c>
      <c r="AC314" s="26">
        <v>0.56060606060606055</v>
      </c>
      <c r="AD314" s="20">
        <v>3.9065155807365457</v>
      </c>
      <c r="AE314" s="20">
        <v>13.129</v>
      </c>
      <c r="AF314">
        <v>8</v>
      </c>
      <c r="AG314">
        <v>5.7</v>
      </c>
      <c r="AH314">
        <v>18</v>
      </c>
      <c r="AI314">
        <v>1355</v>
      </c>
      <c r="AJ314">
        <v>65471</v>
      </c>
      <c r="AK314" s="20">
        <v>1091.1833333333</v>
      </c>
      <c r="AL314">
        <v>1091.18</v>
      </c>
      <c r="AM314">
        <v>1091</v>
      </c>
      <c r="AN314" s="26">
        <v>16.533080808080808</v>
      </c>
      <c r="AO314">
        <v>27.15</v>
      </c>
      <c r="AP314" s="41">
        <v>0.6607142857142857</v>
      </c>
      <c r="AQ314">
        <v>199</v>
      </c>
      <c r="AR314">
        <v>199</v>
      </c>
      <c r="AS314">
        <v>199</v>
      </c>
      <c r="AT314">
        <v>158</v>
      </c>
      <c r="AU314">
        <v>158</v>
      </c>
      <c r="AV314">
        <v>117</v>
      </c>
      <c r="AW314">
        <v>117</v>
      </c>
      <c r="AX314">
        <v>61</v>
      </c>
      <c r="AY314">
        <v>3</v>
      </c>
      <c r="AZ314">
        <v>7</v>
      </c>
      <c r="BA314" s="42">
        <v>10</v>
      </c>
      <c r="BB314">
        <v>12.88</v>
      </c>
      <c r="BC314">
        <v>28.905999999999999</v>
      </c>
      <c r="BD314" s="20">
        <v>253.7</v>
      </c>
      <c r="BE314" s="20">
        <v>452.7</v>
      </c>
      <c r="BF314" s="20">
        <v>24.892318407595447</v>
      </c>
      <c r="BG314">
        <v>346</v>
      </c>
      <c r="BH314">
        <v>325</v>
      </c>
      <c r="BI314">
        <v>338</v>
      </c>
      <c r="BJ314" s="41">
        <v>0.50584795321637432</v>
      </c>
      <c r="BK314">
        <v>76</v>
      </c>
      <c r="BL314">
        <v>76</v>
      </c>
      <c r="BM314">
        <v>56</v>
      </c>
      <c r="BN314" s="42">
        <v>20</v>
      </c>
      <c r="BO314">
        <v>41</v>
      </c>
      <c r="BP314">
        <v>26</v>
      </c>
      <c r="BQ314">
        <v>29</v>
      </c>
      <c r="BR314">
        <v>63</v>
      </c>
      <c r="BS314" s="41">
        <v>7.2413793103448282E-2</v>
      </c>
      <c r="BT314">
        <v>240</v>
      </c>
      <c r="BU314">
        <v>220</v>
      </c>
      <c r="BV314" s="41">
        <v>0.52173913043478259</v>
      </c>
      <c r="BW314">
        <v>96</v>
      </c>
      <c r="BX314">
        <v>79</v>
      </c>
      <c r="BY314">
        <v>71</v>
      </c>
      <c r="BZ314">
        <v>60</v>
      </c>
      <c r="CA314">
        <v>73</v>
      </c>
      <c r="CB314">
        <v>81</v>
      </c>
      <c r="CC314">
        <v>51</v>
      </c>
      <c r="CD314">
        <v>47</v>
      </c>
      <c r="CE314">
        <v>104</v>
      </c>
      <c r="CF314">
        <v>91</v>
      </c>
      <c r="CG314">
        <v>143</v>
      </c>
      <c r="CH314">
        <v>136</v>
      </c>
      <c r="CI314">
        <v>0</v>
      </c>
      <c r="CJ314">
        <v>0</v>
      </c>
      <c r="CK314">
        <v>2</v>
      </c>
      <c r="CL314">
        <v>1</v>
      </c>
      <c r="CM314">
        <v>2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2</v>
      </c>
      <c r="CT314">
        <v>1</v>
      </c>
      <c r="CU314">
        <v>0</v>
      </c>
      <c r="CV314">
        <v>6</v>
      </c>
      <c r="CW314">
        <v>1</v>
      </c>
      <c r="CX314">
        <v>1</v>
      </c>
      <c r="CY314">
        <v>5</v>
      </c>
      <c r="CZ314">
        <v>34</v>
      </c>
      <c r="DA314">
        <v>11</v>
      </c>
      <c r="DB314">
        <v>5</v>
      </c>
      <c r="DC314">
        <v>9</v>
      </c>
      <c r="DD314">
        <v>13</v>
      </c>
      <c r="DE314">
        <v>7</v>
      </c>
      <c r="DF314">
        <v>3</v>
      </c>
      <c r="DG314">
        <v>69</v>
      </c>
      <c r="DH314">
        <v>9</v>
      </c>
      <c r="DI314">
        <v>17</v>
      </c>
      <c r="DJ314">
        <v>9</v>
      </c>
      <c r="DK314">
        <v>9</v>
      </c>
      <c r="DL314">
        <v>0</v>
      </c>
      <c r="DM314">
        <v>16</v>
      </c>
      <c r="DN314">
        <v>16</v>
      </c>
      <c r="DO314">
        <v>0</v>
      </c>
      <c r="DP314" s="42">
        <v>8</v>
      </c>
      <c r="DQ314" s="20">
        <v>6.0289999999999999</v>
      </c>
      <c r="DR314">
        <v>9</v>
      </c>
      <c r="DS314">
        <v>0</v>
      </c>
      <c r="DT314">
        <v>0</v>
      </c>
      <c r="DU314">
        <v>0</v>
      </c>
      <c r="DV314">
        <v>0</v>
      </c>
      <c r="DW314">
        <v>955</v>
      </c>
      <c r="DX314">
        <v>1107</v>
      </c>
      <c r="DY314">
        <v>737</v>
      </c>
      <c r="DZ314">
        <v>807</v>
      </c>
      <c r="EA314">
        <v>555</v>
      </c>
      <c r="EB314">
        <v>574</v>
      </c>
      <c r="EC314">
        <v>53.36</v>
      </c>
      <c r="ED314">
        <v>45.71</v>
      </c>
      <c r="EE314">
        <v>56</v>
      </c>
      <c r="EF314">
        <v>45</v>
      </c>
      <c r="EG314" s="41">
        <v>0.1009009009009009</v>
      </c>
      <c r="EH314" s="43">
        <v>0.92160278745644597</v>
      </c>
      <c r="EI314" s="44">
        <v>1.0225036883573468</v>
      </c>
      <c r="EJ314">
        <v>957</v>
      </c>
      <c r="EK314">
        <v>1106</v>
      </c>
      <c r="EL314">
        <v>739</v>
      </c>
      <c r="EM314">
        <v>807</v>
      </c>
      <c r="EN314">
        <v>557</v>
      </c>
      <c r="EO314">
        <v>574</v>
      </c>
      <c r="EP314">
        <v>56</v>
      </c>
      <c r="EQ314">
        <v>45</v>
      </c>
      <c r="ER314">
        <v>483</v>
      </c>
      <c r="ES314">
        <v>491</v>
      </c>
      <c r="ET314">
        <v>228</v>
      </c>
      <c r="EU314">
        <v>179</v>
      </c>
      <c r="EV314">
        <v>29</v>
      </c>
      <c r="EW314">
        <v>20</v>
      </c>
      <c r="EX314">
        <v>60</v>
      </c>
      <c r="EY314">
        <v>77</v>
      </c>
      <c r="EZ314">
        <v>1.9</v>
      </c>
      <c r="FA314">
        <v>1.4</v>
      </c>
      <c r="FB314">
        <v>3.3</v>
      </c>
      <c r="FC314" s="20">
        <v>30.73</v>
      </c>
      <c r="FD314" s="26">
        <v>0.46560606060606063</v>
      </c>
      <c r="FE314">
        <v>2.4114</v>
      </c>
      <c r="FF314">
        <v>0.27</v>
      </c>
      <c r="FG314">
        <v>-0.34</v>
      </c>
      <c r="FH314">
        <v>-7.0000000000000007E-2</v>
      </c>
      <c r="FI314">
        <v>4</v>
      </c>
      <c r="FJ314">
        <v>1</v>
      </c>
      <c r="FK314">
        <v>1</v>
      </c>
      <c r="FL314" s="42">
        <v>157</v>
      </c>
      <c r="FM314" s="20">
        <v>11.666666666666666</v>
      </c>
      <c r="FN314" s="41">
        <v>5.7182705700000003E-2</v>
      </c>
      <c r="FO314" s="20">
        <v>35.200000000000003</v>
      </c>
      <c r="FP314" s="20">
        <v>38.205799999999996</v>
      </c>
      <c r="FQ314" s="20">
        <v>113.38184350886196</v>
      </c>
      <c r="FR314">
        <v>4</v>
      </c>
      <c r="FS314" t="s">
        <v>1410</v>
      </c>
      <c r="FT314">
        <v>195</v>
      </c>
      <c r="FV314" t="s">
        <v>711</v>
      </c>
      <c r="FW314" s="45">
        <v>3500000</v>
      </c>
      <c r="FX314" s="45">
        <v>3200000</v>
      </c>
      <c r="FY314">
        <v>419</v>
      </c>
      <c r="FZ314">
        <v>81</v>
      </c>
      <c r="GA314">
        <v>133</v>
      </c>
      <c r="GB314">
        <v>214</v>
      </c>
      <c r="GC314">
        <v>31</v>
      </c>
      <c r="GD314">
        <v>170</v>
      </c>
      <c r="GE314">
        <v>721</v>
      </c>
      <c r="GF314">
        <v>6827</v>
      </c>
      <c r="GG314">
        <v>13.4</v>
      </c>
      <c r="GH314">
        <v>8.8000000000000007</v>
      </c>
      <c r="GI314">
        <v>22.3</v>
      </c>
      <c r="GJ314" s="42">
        <v>35.200000000000003</v>
      </c>
    </row>
    <row r="315" spans="1:192" x14ac:dyDescent="0.45">
      <c r="A315" s="40">
        <v>33543</v>
      </c>
      <c r="B315" t="s">
        <v>803</v>
      </c>
      <c r="C315" t="s">
        <v>362</v>
      </c>
      <c r="D315" t="s">
        <v>107</v>
      </c>
      <c r="E315" t="s">
        <v>107</v>
      </c>
      <c r="F315">
        <v>74</v>
      </c>
      <c r="G315">
        <v>200</v>
      </c>
      <c r="H315">
        <v>2010</v>
      </c>
      <c r="I315">
        <v>2</v>
      </c>
      <c r="J315">
        <v>31</v>
      </c>
      <c r="K315" t="s">
        <v>202</v>
      </c>
      <c r="L315">
        <v>2013</v>
      </c>
      <c r="M315">
        <v>26</v>
      </c>
      <c r="N315">
        <v>4</v>
      </c>
      <c r="O315">
        <v>8475752</v>
      </c>
      <c r="P315" t="s">
        <v>2719</v>
      </c>
      <c r="Q315" t="s">
        <v>2720</v>
      </c>
      <c r="R315" t="s">
        <v>2721</v>
      </c>
      <c r="S315" t="s">
        <v>1540</v>
      </c>
      <c r="T315" t="s">
        <v>716</v>
      </c>
      <c r="U315" t="s">
        <v>351</v>
      </c>
      <c r="V315">
        <v>80</v>
      </c>
      <c r="W315">
        <v>14</v>
      </c>
      <c r="X315">
        <v>13</v>
      </c>
      <c r="Y315">
        <v>5</v>
      </c>
      <c r="Z315">
        <v>27</v>
      </c>
      <c r="AA315">
        <v>9</v>
      </c>
      <c r="AB315">
        <v>52</v>
      </c>
      <c r="AC315" s="26">
        <v>0.33750000000000002</v>
      </c>
      <c r="AD315" s="20">
        <v>7.6896551724137936</v>
      </c>
      <c r="AE315" s="20">
        <v>10.983000000000001</v>
      </c>
      <c r="AF315">
        <v>9</v>
      </c>
      <c r="AG315">
        <v>-2</v>
      </c>
      <c r="AH315">
        <v>34</v>
      </c>
      <c r="AI315">
        <v>1718</v>
      </c>
      <c r="AJ315">
        <v>65662</v>
      </c>
      <c r="AK315" s="20">
        <v>1094.3666666667</v>
      </c>
      <c r="AL315">
        <v>1094.4000000000001</v>
      </c>
      <c r="AM315">
        <v>1094</v>
      </c>
      <c r="AN315" s="26">
        <v>13.679583333333332</v>
      </c>
      <c r="AO315">
        <v>23.04</v>
      </c>
      <c r="AP315" s="41">
        <v>0.69230769230769229</v>
      </c>
      <c r="AQ315">
        <v>244</v>
      </c>
      <c r="AR315">
        <v>244</v>
      </c>
      <c r="AS315">
        <v>244</v>
      </c>
      <c r="AT315">
        <v>181</v>
      </c>
      <c r="AU315">
        <v>181</v>
      </c>
      <c r="AV315">
        <v>129</v>
      </c>
      <c r="AW315">
        <v>141</v>
      </c>
      <c r="AX315">
        <v>56</v>
      </c>
      <c r="AY315">
        <v>7</v>
      </c>
      <c r="AZ315">
        <v>11</v>
      </c>
      <c r="BA315" s="42">
        <v>18</v>
      </c>
      <c r="BB315">
        <v>11.89</v>
      </c>
      <c r="BC315">
        <v>30.581399999999999</v>
      </c>
      <c r="BD315" s="20">
        <v>126.1</v>
      </c>
      <c r="BE315" s="20">
        <v>370.1</v>
      </c>
      <c r="BF315" s="20">
        <v>20.290570175438596</v>
      </c>
      <c r="BG315">
        <v>212</v>
      </c>
      <c r="BH315">
        <v>449</v>
      </c>
      <c r="BI315">
        <v>443</v>
      </c>
      <c r="BJ315" s="41">
        <v>0.32366412213740459</v>
      </c>
      <c r="BK315">
        <v>122</v>
      </c>
      <c r="BL315">
        <v>122</v>
      </c>
      <c r="BM315">
        <v>108</v>
      </c>
      <c r="BN315" s="42">
        <v>14</v>
      </c>
      <c r="BO315">
        <v>52</v>
      </c>
      <c r="BP315">
        <v>28</v>
      </c>
      <c r="BQ315">
        <v>25</v>
      </c>
      <c r="BR315">
        <v>57</v>
      </c>
      <c r="BS315" s="41">
        <v>6.4699205448354141E-2</v>
      </c>
      <c r="BT315">
        <v>13</v>
      </c>
      <c r="BU315">
        <v>34</v>
      </c>
      <c r="BV315" s="41">
        <v>0.27659574468085107</v>
      </c>
      <c r="BW315">
        <v>3</v>
      </c>
      <c r="BX315">
        <v>10</v>
      </c>
      <c r="BY315">
        <v>6</v>
      </c>
      <c r="BZ315">
        <v>16</v>
      </c>
      <c r="CA315">
        <v>4</v>
      </c>
      <c r="CB315">
        <v>8</v>
      </c>
      <c r="CC315">
        <v>2</v>
      </c>
      <c r="CD315">
        <v>9</v>
      </c>
      <c r="CE315">
        <v>6</v>
      </c>
      <c r="CF315">
        <v>14</v>
      </c>
      <c r="CG315">
        <v>7</v>
      </c>
      <c r="CH315">
        <v>20</v>
      </c>
      <c r="CI315">
        <v>0</v>
      </c>
      <c r="CJ315">
        <v>0</v>
      </c>
      <c r="CK315">
        <v>3</v>
      </c>
      <c r="CL315">
        <v>2</v>
      </c>
      <c r="CM315">
        <v>0</v>
      </c>
      <c r="CN315">
        <v>0</v>
      </c>
      <c r="CO315">
        <v>0</v>
      </c>
      <c r="CP315">
        <v>3</v>
      </c>
      <c r="CQ315">
        <v>0</v>
      </c>
      <c r="CR315">
        <v>1</v>
      </c>
      <c r="CS315">
        <v>2</v>
      </c>
      <c r="CT315">
        <v>4</v>
      </c>
      <c r="CU315">
        <v>0</v>
      </c>
      <c r="CV315">
        <v>4</v>
      </c>
      <c r="CW315">
        <v>0</v>
      </c>
      <c r="CX315">
        <v>1</v>
      </c>
      <c r="CY315">
        <v>6</v>
      </c>
      <c r="CZ315">
        <v>45</v>
      </c>
      <c r="DA315">
        <v>15</v>
      </c>
      <c r="DB315">
        <v>3</v>
      </c>
      <c r="DC315">
        <v>7</v>
      </c>
      <c r="DD315">
        <v>19</v>
      </c>
      <c r="DE315">
        <v>12</v>
      </c>
      <c r="DF315">
        <v>0</v>
      </c>
      <c r="DG315">
        <v>73</v>
      </c>
      <c r="DH315">
        <v>16</v>
      </c>
      <c r="DI315">
        <v>15</v>
      </c>
      <c r="DJ315">
        <v>13</v>
      </c>
      <c r="DK315">
        <v>13</v>
      </c>
      <c r="DL315">
        <v>0</v>
      </c>
      <c r="DM315">
        <v>14</v>
      </c>
      <c r="DN315">
        <v>14</v>
      </c>
      <c r="DO315">
        <v>0</v>
      </c>
      <c r="DP315" s="42">
        <v>-1</v>
      </c>
      <c r="DQ315" s="20">
        <v>-0.72499999999999998</v>
      </c>
      <c r="DR315">
        <v>16</v>
      </c>
      <c r="DS315">
        <v>0</v>
      </c>
      <c r="DT315">
        <v>0</v>
      </c>
      <c r="DU315">
        <v>0</v>
      </c>
      <c r="DV315">
        <v>0</v>
      </c>
      <c r="DW315">
        <v>895</v>
      </c>
      <c r="DX315">
        <v>1157</v>
      </c>
      <c r="DY315">
        <v>664</v>
      </c>
      <c r="DZ315">
        <v>824</v>
      </c>
      <c r="EA315">
        <v>481</v>
      </c>
      <c r="EB315">
        <v>593</v>
      </c>
      <c r="EC315">
        <v>37.03</v>
      </c>
      <c r="ED315">
        <v>51.77</v>
      </c>
      <c r="EE315">
        <v>39</v>
      </c>
      <c r="EF315">
        <v>45</v>
      </c>
      <c r="EG315" s="41">
        <v>8.1081081081081086E-2</v>
      </c>
      <c r="EH315" s="43">
        <v>0.92411467116357504</v>
      </c>
      <c r="EI315" s="44">
        <v>1.0051957522446562</v>
      </c>
      <c r="EJ315">
        <v>893</v>
      </c>
      <c r="EK315">
        <v>1157</v>
      </c>
      <c r="EL315">
        <v>663</v>
      </c>
      <c r="EM315">
        <v>823</v>
      </c>
      <c r="EN315">
        <v>480</v>
      </c>
      <c r="EO315">
        <v>593</v>
      </c>
      <c r="EP315">
        <v>39</v>
      </c>
      <c r="EQ315">
        <v>45</v>
      </c>
      <c r="ER315">
        <v>436</v>
      </c>
      <c r="ES315">
        <v>566</v>
      </c>
      <c r="ET315">
        <v>155</v>
      </c>
      <c r="EU315">
        <v>220</v>
      </c>
      <c r="EV315">
        <v>28</v>
      </c>
      <c r="EW315">
        <v>19</v>
      </c>
      <c r="EX315">
        <v>89</v>
      </c>
      <c r="EY315">
        <v>87</v>
      </c>
      <c r="EZ315">
        <v>1.2</v>
      </c>
      <c r="FA315">
        <v>1.7000000000000002</v>
      </c>
      <c r="FB315">
        <v>2.9</v>
      </c>
      <c r="FC315" s="20">
        <v>31.27</v>
      </c>
      <c r="FD315" s="26">
        <v>0.39087499999999997</v>
      </c>
      <c r="FE315">
        <v>2.6520999999999999</v>
      </c>
      <c r="FF315">
        <v>0.09</v>
      </c>
      <c r="FG315">
        <v>0.01</v>
      </c>
      <c r="FH315">
        <v>0.1</v>
      </c>
      <c r="FL315" s="42">
        <v>213</v>
      </c>
      <c r="FM315" s="20">
        <v>9.1875</v>
      </c>
      <c r="FN315" s="41">
        <v>6.6129032300000001E-2</v>
      </c>
      <c r="FO315" s="20">
        <v>23.6</v>
      </c>
      <c r="FP315" s="20">
        <v>26.855</v>
      </c>
      <c r="FQ315" s="20">
        <v>112.49999999999999</v>
      </c>
      <c r="FR315">
        <v>4</v>
      </c>
      <c r="FS315" t="s">
        <v>314</v>
      </c>
      <c r="FT315">
        <v>195</v>
      </c>
      <c r="FV315" t="s">
        <v>711</v>
      </c>
      <c r="FW315" s="45">
        <v>1000000</v>
      </c>
      <c r="FX315" s="45">
        <v>1000000</v>
      </c>
      <c r="FY315">
        <v>138</v>
      </c>
      <c r="FZ315">
        <v>25</v>
      </c>
      <c r="GA315">
        <v>16</v>
      </c>
      <c r="GB315">
        <v>41</v>
      </c>
      <c r="GC315">
        <v>4</v>
      </c>
      <c r="GD315">
        <v>44</v>
      </c>
      <c r="GE315">
        <v>210</v>
      </c>
      <c r="GF315">
        <v>1703</v>
      </c>
      <c r="GG315">
        <v>2.2999999999999998</v>
      </c>
      <c r="GH315">
        <v>2.2000000000000002</v>
      </c>
      <c r="GI315">
        <v>4.5</v>
      </c>
      <c r="GJ315" s="42">
        <v>23.6</v>
      </c>
    </row>
    <row r="316" spans="1:192" x14ac:dyDescent="0.45">
      <c r="A316" s="40">
        <v>30859</v>
      </c>
      <c r="B316" t="s">
        <v>2722</v>
      </c>
      <c r="C316" t="s">
        <v>208</v>
      </c>
      <c r="D316" t="s">
        <v>91</v>
      </c>
      <c r="E316" t="s">
        <v>91</v>
      </c>
      <c r="F316">
        <v>74</v>
      </c>
      <c r="G316">
        <v>210</v>
      </c>
      <c r="K316" t="s">
        <v>92</v>
      </c>
      <c r="L316">
        <v>2007</v>
      </c>
      <c r="M316">
        <v>33</v>
      </c>
      <c r="N316">
        <v>11</v>
      </c>
      <c r="O316">
        <v>8471657</v>
      </c>
      <c r="P316" t="s">
        <v>2723</v>
      </c>
      <c r="Q316" t="s">
        <v>2724</v>
      </c>
      <c r="R316" t="s">
        <v>2725</v>
      </c>
      <c r="S316" t="s">
        <v>1124</v>
      </c>
      <c r="T316" t="s">
        <v>725</v>
      </c>
      <c r="U316" t="s">
        <v>2726</v>
      </c>
      <c r="V316">
        <v>48</v>
      </c>
      <c r="W316">
        <v>1</v>
      </c>
      <c r="X316">
        <v>3</v>
      </c>
      <c r="Y316">
        <v>1</v>
      </c>
      <c r="Z316">
        <v>4</v>
      </c>
      <c r="AA316">
        <v>0</v>
      </c>
      <c r="AB316">
        <v>0</v>
      </c>
      <c r="AC316" s="26">
        <v>8.3333333333333329E-2</v>
      </c>
      <c r="AD316" s="20">
        <v>-4.4869565217391312</v>
      </c>
      <c r="AE316" s="20">
        <v>1.4039999999999999</v>
      </c>
      <c r="AF316">
        <v>-11</v>
      </c>
      <c r="AG316">
        <v>-5.4</v>
      </c>
      <c r="AH316">
        <v>111</v>
      </c>
      <c r="AI316">
        <v>536</v>
      </c>
      <c r="AJ316">
        <v>21264</v>
      </c>
      <c r="AK316" s="20">
        <v>354.4</v>
      </c>
      <c r="AL316">
        <v>354.4</v>
      </c>
      <c r="AM316">
        <v>355</v>
      </c>
      <c r="AN316" s="26">
        <v>7.3833333333333329</v>
      </c>
      <c r="AO316">
        <v>12.71</v>
      </c>
      <c r="AP316" s="41">
        <v>0.5714285714285714</v>
      </c>
      <c r="AQ316">
        <v>48</v>
      </c>
      <c r="AR316">
        <v>48</v>
      </c>
      <c r="AS316">
        <v>48</v>
      </c>
      <c r="AT316">
        <v>43</v>
      </c>
      <c r="AU316">
        <v>43</v>
      </c>
      <c r="AV316">
        <v>36</v>
      </c>
      <c r="AW316">
        <v>33</v>
      </c>
      <c r="AX316">
        <v>22</v>
      </c>
      <c r="AY316">
        <v>3</v>
      </c>
      <c r="AZ316">
        <v>5</v>
      </c>
      <c r="BA316" s="42">
        <v>8</v>
      </c>
      <c r="BB316">
        <v>3.8</v>
      </c>
      <c r="BC316">
        <v>28.777799999999999</v>
      </c>
      <c r="BD316" s="20">
        <v>35.299999999999997</v>
      </c>
      <c r="BE316" s="20">
        <v>83.3</v>
      </c>
      <c r="BF316" s="20">
        <v>14.102708803611739</v>
      </c>
      <c r="BG316">
        <v>78</v>
      </c>
      <c r="BH316">
        <v>129</v>
      </c>
      <c r="BI316">
        <v>88</v>
      </c>
      <c r="BJ316" s="41">
        <v>0.46987951807228917</v>
      </c>
      <c r="BK316">
        <v>131</v>
      </c>
      <c r="BL316">
        <v>130</v>
      </c>
      <c r="BM316">
        <v>37</v>
      </c>
      <c r="BN316" s="42">
        <v>93</v>
      </c>
      <c r="BO316">
        <v>7</v>
      </c>
      <c r="BP316">
        <v>6</v>
      </c>
      <c r="BQ316">
        <v>2</v>
      </c>
      <c r="BR316">
        <v>19</v>
      </c>
      <c r="BS316" s="41">
        <v>6.0317460317460318E-2</v>
      </c>
      <c r="BT316">
        <v>0</v>
      </c>
      <c r="BU316">
        <v>0</v>
      </c>
      <c r="BV316" s="41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5</v>
      </c>
      <c r="DA316">
        <v>3</v>
      </c>
      <c r="DB316">
        <v>0</v>
      </c>
      <c r="DC316">
        <v>1</v>
      </c>
      <c r="DD316">
        <v>2</v>
      </c>
      <c r="DE316">
        <v>6</v>
      </c>
      <c r="DF316">
        <v>0</v>
      </c>
      <c r="DG316">
        <v>24</v>
      </c>
      <c r="DH316">
        <v>24</v>
      </c>
      <c r="DI316">
        <v>8</v>
      </c>
      <c r="DJ316">
        <v>24</v>
      </c>
      <c r="DK316">
        <v>12</v>
      </c>
      <c r="DL316">
        <v>12</v>
      </c>
      <c r="DM316">
        <v>20</v>
      </c>
      <c r="DN316">
        <v>9</v>
      </c>
      <c r="DO316">
        <v>11</v>
      </c>
      <c r="DP316" s="42">
        <v>-16</v>
      </c>
      <c r="DQ316" s="20">
        <v>-4.375</v>
      </c>
      <c r="DR316">
        <v>8</v>
      </c>
      <c r="DS316">
        <v>13</v>
      </c>
      <c r="DT316">
        <v>0</v>
      </c>
      <c r="DU316">
        <v>3</v>
      </c>
      <c r="DV316">
        <v>0</v>
      </c>
      <c r="DW316">
        <v>247</v>
      </c>
      <c r="DX316">
        <v>397</v>
      </c>
      <c r="DY316">
        <v>178</v>
      </c>
      <c r="DZ316">
        <v>296</v>
      </c>
      <c r="EA316">
        <v>138</v>
      </c>
      <c r="EB316">
        <v>222</v>
      </c>
      <c r="EC316">
        <v>10.44</v>
      </c>
      <c r="ED316">
        <v>17.18</v>
      </c>
      <c r="EE316">
        <v>7</v>
      </c>
      <c r="EF316">
        <v>18</v>
      </c>
      <c r="EG316" s="41">
        <v>5.0724637681159424E-2</v>
      </c>
      <c r="EH316" s="43">
        <v>0.91891891891891886</v>
      </c>
      <c r="EI316" s="44">
        <v>0.96964355660007828</v>
      </c>
      <c r="EJ316">
        <v>247</v>
      </c>
      <c r="EK316">
        <v>397</v>
      </c>
      <c r="EL316">
        <v>178</v>
      </c>
      <c r="EM316">
        <v>294</v>
      </c>
      <c r="EN316">
        <v>138</v>
      </c>
      <c r="EO316">
        <v>220</v>
      </c>
      <c r="EP316">
        <v>7</v>
      </c>
      <c r="EQ316">
        <v>18</v>
      </c>
      <c r="ER316">
        <v>120</v>
      </c>
      <c r="ES316">
        <v>185</v>
      </c>
      <c r="ET316">
        <v>61</v>
      </c>
      <c r="EU316">
        <v>77</v>
      </c>
      <c r="EV316">
        <v>3</v>
      </c>
      <c r="EW316">
        <v>10</v>
      </c>
      <c r="EX316">
        <v>47</v>
      </c>
      <c r="EY316">
        <v>42</v>
      </c>
      <c r="EZ316">
        <v>-0.4</v>
      </c>
      <c r="FA316">
        <v>0</v>
      </c>
      <c r="FB316">
        <v>-0.5</v>
      </c>
      <c r="FC316" s="20">
        <v>-3.4</v>
      </c>
      <c r="FD316" s="26">
        <v>-7.0833333333333331E-2</v>
      </c>
      <c r="FE316">
        <v>7.3800000000000004E-2</v>
      </c>
      <c r="FF316">
        <v>-0.55000000000000004</v>
      </c>
      <c r="FG316">
        <v>0</v>
      </c>
      <c r="FH316">
        <v>-0.54</v>
      </c>
      <c r="FL316" s="42">
        <v>274</v>
      </c>
      <c r="FM316" s="20">
        <v>16.625</v>
      </c>
      <c r="FN316" s="41">
        <v>1.37123746E-2</v>
      </c>
      <c r="FO316" s="20">
        <v>-7.1</v>
      </c>
      <c r="FP316" s="20">
        <v>3.125</v>
      </c>
      <c r="FQ316" s="20">
        <v>109.0293453724605</v>
      </c>
      <c r="FR316">
        <v>3</v>
      </c>
      <c r="FS316" t="s">
        <v>2727</v>
      </c>
      <c r="FT316">
        <v>29</v>
      </c>
      <c r="FV316" t="s">
        <v>711</v>
      </c>
      <c r="FW316" s="45">
        <v>1250000</v>
      </c>
      <c r="FX316" s="45">
        <v>1333333</v>
      </c>
      <c r="FY316">
        <v>738</v>
      </c>
      <c r="FZ316">
        <v>71</v>
      </c>
      <c r="GA316">
        <v>55</v>
      </c>
      <c r="GB316">
        <v>126</v>
      </c>
      <c r="GC316">
        <v>-46</v>
      </c>
      <c r="GD316">
        <v>1563</v>
      </c>
      <c r="GE316">
        <v>818</v>
      </c>
      <c r="GF316">
        <v>7522</v>
      </c>
      <c r="GG316">
        <v>0.2</v>
      </c>
      <c r="GH316">
        <v>6.4</v>
      </c>
      <c r="GI316">
        <v>6.6</v>
      </c>
      <c r="GJ316" s="42">
        <v>-7.1</v>
      </c>
    </row>
    <row r="317" spans="1:192" x14ac:dyDescent="0.45">
      <c r="A317" s="40">
        <v>33526</v>
      </c>
      <c r="B317" t="s">
        <v>2728</v>
      </c>
      <c r="C317" t="s">
        <v>362</v>
      </c>
      <c r="D317" t="s">
        <v>107</v>
      </c>
      <c r="E317" t="s">
        <v>107</v>
      </c>
      <c r="F317">
        <v>75</v>
      </c>
      <c r="G317">
        <v>212</v>
      </c>
      <c r="H317">
        <v>2010</v>
      </c>
      <c r="I317">
        <v>1</v>
      </c>
      <c r="J317">
        <v>30</v>
      </c>
      <c r="K317" t="s">
        <v>92</v>
      </c>
      <c r="L317">
        <v>2013</v>
      </c>
      <c r="M317">
        <v>26</v>
      </c>
      <c r="N317">
        <v>5</v>
      </c>
      <c r="O317">
        <v>8475754</v>
      </c>
      <c r="P317" t="s">
        <v>2729</v>
      </c>
      <c r="Q317" t="s">
        <v>2730</v>
      </c>
      <c r="R317" t="s">
        <v>1649</v>
      </c>
      <c r="S317" t="s">
        <v>1262</v>
      </c>
      <c r="T317" t="s">
        <v>938</v>
      </c>
      <c r="U317" t="s">
        <v>142</v>
      </c>
      <c r="V317">
        <v>82</v>
      </c>
      <c r="W317">
        <v>19</v>
      </c>
      <c r="X317">
        <v>16</v>
      </c>
      <c r="Y317">
        <v>6</v>
      </c>
      <c r="Z317">
        <v>35</v>
      </c>
      <c r="AA317">
        <v>8</v>
      </c>
      <c r="AB317">
        <v>50</v>
      </c>
      <c r="AC317" s="26">
        <v>0.42682926829268292</v>
      </c>
      <c r="AD317" s="20">
        <v>-4.7025316455696213</v>
      </c>
      <c r="AE317" s="20">
        <v>14.13</v>
      </c>
      <c r="AF317">
        <v>-4</v>
      </c>
      <c r="AG317">
        <v>-11.1</v>
      </c>
      <c r="AH317">
        <v>43</v>
      </c>
      <c r="AI317">
        <v>1502</v>
      </c>
      <c r="AJ317">
        <v>72464</v>
      </c>
      <c r="AK317" s="20">
        <v>1207.7333333332999</v>
      </c>
      <c r="AL317">
        <v>1207.47</v>
      </c>
      <c r="AM317">
        <v>1208</v>
      </c>
      <c r="AN317" s="26">
        <v>14.728455284552846</v>
      </c>
      <c r="AO317">
        <v>24.55</v>
      </c>
      <c r="AP317" s="41">
        <v>0.660377358490566</v>
      </c>
      <c r="AQ317">
        <v>247</v>
      </c>
      <c r="AR317">
        <v>249</v>
      </c>
      <c r="AS317">
        <v>249</v>
      </c>
      <c r="AT317">
        <v>184</v>
      </c>
      <c r="AU317">
        <v>185</v>
      </c>
      <c r="AV317">
        <v>138</v>
      </c>
      <c r="AW317">
        <v>176</v>
      </c>
      <c r="AX317">
        <v>89</v>
      </c>
      <c r="AY317">
        <v>5</v>
      </c>
      <c r="AZ317">
        <v>9</v>
      </c>
      <c r="BA317" s="42">
        <v>14</v>
      </c>
      <c r="BB317">
        <v>15.92</v>
      </c>
      <c r="BC317">
        <v>21.688400000000001</v>
      </c>
      <c r="BD317" s="20">
        <v>130.30000000000001</v>
      </c>
      <c r="BE317" s="20">
        <v>377.3</v>
      </c>
      <c r="BF317" s="20">
        <v>18.748291883028152</v>
      </c>
      <c r="BG317">
        <v>358</v>
      </c>
      <c r="BH317">
        <v>364</v>
      </c>
      <c r="BI317">
        <v>367</v>
      </c>
      <c r="BJ317" s="41">
        <v>0.49379310344827587</v>
      </c>
      <c r="BK317">
        <v>50</v>
      </c>
      <c r="BL317">
        <v>50</v>
      </c>
      <c r="BM317">
        <v>91</v>
      </c>
      <c r="BN317" s="42">
        <v>-41</v>
      </c>
      <c r="BO317">
        <v>47</v>
      </c>
      <c r="BP317">
        <v>29</v>
      </c>
      <c r="BQ317">
        <v>34</v>
      </c>
      <c r="BR317">
        <v>52</v>
      </c>
      <c r="BS317" s="41">
        <v>5.5853920515574654E-2</v>
      </c>
      <c r="BT317">
        <v>389</v>
      </c>
      <c r="BU317">
        <v>416</v>
      </c>
      <c r="BV317" s="41">
        <v>0.48322981366459627</v>
      </c>
      <c r="BW317">
        <v>133</v>
      </c>
      <c r="BX317">
        <v>134</v>
      </c>
      <c r="BY317">
        <v>124</v>
      </c>
      <c r="BZ317">
        <v>157</v>
      </c>
      <c r="CA317">
        <v>132</v>
      </c>
      <c r="CB317">
        <v>125</v>
      </c>
      <c r="CC317">
        <v>117</v>
      </c>
      <c r="CD317">
        <v>147</v>
      </c>
      <c r="CE317">
        <v>161</v>
      </c>
      <c r="CF317">
        <v>144</v>
      </c>
      <c r="CG317">
        <v>217</v>
      </c>
      <c r="CH317">
        <v>232</v>
      </c>
      <c r="CI317">
        <v>1</v>
      </c>
      <c r="CJ317">
        <v>1</v>
      </c>
      <c r="CK317">
        <v>2</v>
      </c>
      <c r="CL317">
        <v>3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5</v>
      </c>
      <c r="CU317">
        <v>0</v>
      </c>
      <c r="CV317">
        <v>13</v>
      </c>
      <c r="CW317">
        <v>1</v>
      </c>
      <c r="CX317">
        <v>5</v>
      </c>
      <c r="CY317">
        <v>9</v>
      </c>
      <c r="CZ317">
        <v>32</v>
      </c>
      <c r="DA317">
        <v>15</v>
      </c>
      <c r="DB317">
        <v>4</v>
      </c>
      <c r="DC317">
        <v>2</v>
      </c>
      <c r="DD317">
        <v>13</v>
      </c>
      <c r="DE317">
        <v>20</v>
      </c>
      <c r="DF317">
        <v>2</v>
      </c>
      <c r="DG317">
        <v>82</v>
      </c>
      <c r="DH317">
        <v>20</v>
      </c>
      <c r="DI317">
        <v>18</v>
      </c>
      <c r="DJ317">
        <v>19</v>
      </c>
      <c r="DK317">
        <v>18</v>
      </c>
      <c r="DL317">
        <v>1</v>
      </c>
      <c r="DM317">
        <v>17</v>
      </c>
      <c r="DN317">
        <v>16</v>
      </c>
      <c r="DO317">
        <v>1</v>
      </c>
      <c r="DP317" s="42">
        <v>-2</v>
      </c>
      <c r="DQ317" s="20">
        <v>-2.794</v>
      </c>
      <c r="DR317">
        <v>19</v>
      </c>
      <c r="DS317">
        <v>1</v>
      </c>
      <c r="DT317">
        <v>0</v>
      </c>
      <c r="DU317">
        <v>0</v>
      </c>
      <c r="DV317">
        <v>0</v>
      </c>
      <c r="DW317">
        <v>1072</v>
      </c>
      <c r="DX317">
        <v>1194</v>
      </c>
      <c r="DY317">
        <v>767</v>
      </c>
      <c r="DZ317">
        <v>879</v>
      </c>
      <c r="EA317">
        <v>555</v>
      </c>
      <c r="EB317">
        <v>655</v>
      </c>
      <c r="EC317">
        <v>46.63</v>
      </c>
      <c r="ED317">
        <v>56.5</v>
      </c>
      <c r="EE317">
        <v>53</v>
      </c>
      <c r="EF317">
        <v>51</v>
      </c>
      <c r="EG317" s="41">
        <v>9.5495495495495492E-2</v>
      </c>
      <c r="EH317" s="43">
        <v>0.9221374045801527</v>
      </c>
      <c r="EI317" s="44">
        <v>1.0176329000756481</v>
      </c>
      <c r="EJ317">
        <v>1073</v>
      </c>
      <c r="EK317">
        <v>1198</v>
      </c>
      <c r="EL317">
        <v>767</v>
      </c>
      <c r="EM317">
        <v>883</v>
      </c>
      <c r="EN317">
        <v>554</v>
      </c>
      <c r="EO317">
        <v>660</v>
      </c>
      <c r="EP317">
        <v>53</v>
      </c>
      <c r="EQ317">
        <v>51</v>
      </c>
      <c r="ER317">
        <v>529</v>
      </c>
      <c r="ES317">
        <v>660</v>
      </c>
      <c r="ET317">
        <v>217</v>
      </c>
      <c r="EU317">
        <v>264</v>
      </c>
      <c r="EV317">
        <v>21</v>
      </c>
      <c r="EW317">
        <v>37</v>
      </c>
      <c r="EX317">
        <v>51</v>
      </c>
      <c r="EY317">
        <v>63</v>
      </c>
      <c r="EZ317">
        <v>2.1</v>
      </c>
      <c r="FA317">
        <v>0.9</v>
      </c>
      <c r="FB317">
        <v>3</v>
      </c>
      <c r="FC317" s="20">
        <v>28.61</v>
      </c>
      <c r="FD317" s="26">
        <v>0.34890243902439022</v>
      </c>
      <c r="FE317">
        <v>3.2637</v>
      </c>
      <c r="FF317">
        <v>0.08</v>
      </c>
      <c r="FG317">
        <v>-0.17</v>
      </c>
      <c r="FH317">
        <v>-0.09</v>
      </c>
      <c r="FI317">
        <v>1</v>
      </c>
      <c r="FJ317">
        <v>1</v>
      </c>
      <c r="FK317">
        <v>1</v>
      </c>
      <c r="FL317" s="42">
        <v>146</v>
      </c>
      <c r="FM317" s="20">
        <v>4.4210526315789478</v>
      </c>
      <c r="FN317" s="41">
        <v>7.8512396700000001E-2</v>
      </c>
      <c r="FO317" s="20">
        <v>30.7</v>
      </c>
      <c r="FP317" s="20">
        <v>34.441200000000002</v>
      </c>
      <c r="FQ317" s="20">
        <v>112.59907078436731</v>
      </c>
      <c r="FV317" t="s">
        <v>751</v>
      </c>
      <c r="FW317" s="45">
        <v>3500000</v>
      </c>
      <c r="FX317" s="45">
        <v>2500000</v>
      </c>
      <c r="FY317">
        <v>398</v>
      </c>
      <c r="FZ317">
        <v>99</v>
      </c>
      <c r="GA317">
        <v>89</v>
      </c>
      <c r="GB317">
        <v>188</v>
      </c>
      <c r="GC317">
        <v>-17</v>
      </c>
      <c r="GD317">
        <v>145</v>
      </c>
      <c r="GE317">
        <v>798</v>
      </c>
      <c r="GF317">
        <v>6085</v>
      </c>
      <c r="GG317">
        <v>14.9</v>
      </c>
      <c r="GH317">
        <v>5.2</v>
      </c>
      <c r="GI317">
        <v>20.100000000000001</v>
      </c>
      <c r="GJ317" s="42">
        <v>30.7</v>
      </c>
    </row>
    <row r="318" spans="1:192" x14ac:dyDescent="0.45">
      <c r="A318" s="40">
        <v>33769</v>
      </c>
      <c r="B318" t="s">
        <v>2657</v>
      </c>
      <c r="C318" t="s">
        <v>145</v>
      </c>
      <c r="D318" t="s">
        <v>91</v>
      </c>
      <c r="E318" t="s">
        <v>91</v>
      </c>
      <c r="F318">
        <v>72</v>
      </c>
      <c r="G318">
        <v>223</v>
      </c>
      <c r="H318">
        <v>2010</v>
      </c>
      <c r="I318">
        <v>2</v>
      </c>
      <c r="J318">
        <v>42</v>
      </c>
      <c r="K318" t="s">
        <v>202</v>
      </c>
      <c r="L318">
        <v>2011</v>
      </c>
      <c r="M318">
        <v>25</v>
      </c>
      <c r="N318">
        <v>7</v>
      </c>
      <c r="O318">
        <v>8475758</v>
      </c>
      <c r="P318" t="s">
        <v>2734</v>
      </c>
      <c r="Q318" t="s">
        <v>2735</v>
      </c>
      <c r="R318" t="s">
        <v>2736</v>
      </c>
      <c r="S318" t="s">
        <v>2737</v>
      </c>
      <c r="T318" t="s">
        <v>710</v>
      </c>
      <c r="U318" t="s">
        <v>253</v>
      </c>
      <c r="V318">
        <v>75</v>
      </c>
      <c r="W318">
        <v>7</v>
      </c>
      <c r="X318">
        <v>9</v>
      </c>
      <c r="Y318">
        <v>7</v>
      </c>
      <c r="Z318">
        <v>16</v>
      </c>
      <c r="AA318">
        <v>16</v>
      </c>
      <c r="AB318">
        <v>71</v>
      </c>
      <c r="AC318" s="26">
        <v>0.21333333333333335</v>
      </c>
      <c r="AD318" s="20">
        <v>-5.7105263157894726</v>
      </c>
      <c r="AE318" s="20">
        <v>6.1360000000000001</v>
      </c>
      <c r="AF318">
        <v>-6</v>
      </c>
      <c r="AG318">
        <v>-3.9</v>
      </c>
      <c r="AH318">
        <v>38</v>
      </c>
      <c r="AI318">
        <v>1157</v>
      </c>
      <c r="AJ318">
        <v>55570</v>
      </c>
      <c r="AK318" s="20">
        <v>926.16666666667004</v>
      </c>
      <c r="AL318">
        <v>926.17</v>
      </c>
      <c r="AM318">
        <v>926</v>
      </c>
      <c r="AN318" s="26">
        <v>12.348888888888888</v>
      </c>
      <c r="AO318">
        <v>20.88</v>
      </c>
      <c r="AP318" s="41">
        <v>0.5714285714285714</v>
      </c>
      <c r="AQ318">
        <v>195</v>
      </c>
      <c r="AR318">
        <v>195</v>
      </c>
      <c r="AS318">
        <v>195</v>
      </c>
      <c r="AT318">
        <v>155</v>
      </c>
      <c r="AU318">
        <v>155</v>
      </c>
      <c r="AV318">
        <v>103</v>
      </c>
      <c r="AW318">
        <v>108</v>
      </c>
      <c r="AX318">
        <v>43</v>
      </c>
      <c r="AY318">
        <v>3</v>
      </c>
      <c r="AZ318">
        <v>6</v>
      </c>
      <c r="BA318" s="42">
        <v>9</v>
      </c>
      <c r="BB318">
        <v>9.92</v>
      </c>
      <c r="BC318">
        <v>30.980599999999999</v>
      </c>
      <c r="BD318" s="20">
        <v>201.6</v>
      </c>
      <c r="BE318" s="20">
        <v>396.6</v>
      </c>
      <c r="BF318" s="20">
        <v>25.69290734962264</v>
      </c>
      <c r="BG318">
        <v>217</v>
      </c>
      <c r="BH318">
        <v>269</v>
      </c>
      <c r="BI318">
        <v>309</v>
      </c>
      <c r="BJ318" s="41">
        <v>0.41254752851711024</v>
      </c>
      <c r="BK318">
        <v>151</v>
      </c>
      <c r="BL318">
        <v>151</v>
      </c>
      <c r="BM318">
        <v>88</v>
      </c>
      <c r="BN318" s="42">
        <v>63</v>
      </c>
      <c r="BO318">
        <v>52</v>
      </c>
      <c r="BP318">
        <v>18</v>
      </c>
      <c r="BQ318">
        <v>16</v>
      </c>
      <c r="BR318">
        <v>62</v>
      </c>
      <c r="BS318" s="41">
        <v>7.4608904933814682E-2</v>
      </c>
      <c r="BT318">
        <v>16</v>
      </c>
      <c r="BU318">
        <v>17</v>
      </c>
      <c r="BV318" s="41">
        <v>0.48484848484848486</v>
      </c>
      <c r="BW318">
        <v>5</v>
      </c>
      <c r="BX318">
        <v>4</v>
      </c>
      <c r="BY318">
        <v>6</v>
      </c>
      <c r="BZ318">
        <v>5</v>
      </c>
      <c r="CA318">
        <v>5</v>
      </c>
      <c r="CB318">
        <v>8</v>
      </c>
      <c r="CC318">
        <v>3</v>
      </c>
      <c r="CD318">
        <v>5</v>
      </c>
      <c r="CE318">
        <v>10</v>
      </c>
      <c r="CF318">
        <v>7</v>
      </c>
      <c r="CG318">
        <v>9</v>
      </c>
      <c r="CH318">
        <v>8</v>
      </c>
      <c r="CI318">
        <v>0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3</v>
      </c>
      <c r="CW318">
        <v>2</v>
      </c>
      <c r="CX318">
        <v>1</v>
      </c>
      <c r="CY318">
        <v>9</v>
      </c>
      <c r="CZ318">
        <v>40</v>
      </c>
      <c r="DA318">
        <v>9</v>
      </c>
      <c r="DB318">
        <v>3</v>
      </c>
      <c r="DC318">
        <v>6</v>
      </c>
      <c r="DD318">
        <v>21</v>
      </c>
      <c r="DE318">
        <v>8</v>
      </c>
      <c r="DF318">
        <v>0</v>
      </c>
      <c r="DG318">
        <v>56</v>
      </c>
      <c r="DH318">
        <v>12</v>
      </c>
      <c r="DI318">
        <v>9</v>
      </c>
      <c r="DJ318">
        <v>12</v>
      </c>
      <c r="DK318">
        <v>10</v>
      </c>
      <c r="DL318">
        <v>2</v>
      </c>
      <c r="DM318">
        <v>11</v>
      </c>
      <c r="DN318">
        <v>9</v>
      </c>
      <c r="DO318">
        <v>2</v>
      </c>
      <c r="DP318" s="42">
        <v>-3</v>
      </c>
      <c r="DQ318" s="20">
        <v>-3.278</v>
      </c>
      <c r="DR318">
        <v>9</v>
      </c>
      <c r="DS318">
        <v>2</v>
      </c>
      <c r="DT318">
        <v>0</v>
      </c>
      <c r="DU318">
        <v>1</v>
      </c>
      <c r="DV318">
        <v>0</v>
      </c>
      <c r="DW318">
        <v>743</v>
      </c>
      <c r="DX318">
        <v>1055</v>
      </c>
      <c r="DY318">
        <v>568</v>
      </c>
      <c r="DZ318">
        <v>769</v>
      </c>
      <c r="EA318">
        <v>384</v>
      </c>
      <c r="EB318">
        <v>527</v>
      </c>
      <c r="EC318">
        <v>35.42</v>
      </c>
      <c r="ED318">
        <v>47.04</v>
      </c>
      <c r="EE318">
        <v>28</v>
      </c>
      <c r="EF318">
        <v>41</v>
      </c>
      <c r="EG318" s="41">
        <v>7.2916666666666671E-2</v>
      </c>
      <c r="EH318" s="43">
        <v>0.92220113851992414</v>
      </c>
      <c r="EI318" s="44">
        <v>0.99511780518659076</v>
      </c>
      <c r="EJ318">
        <v>744</v>
      </c>
      <c r="EK318">
        <v>1054</v>
      </c>
      <c r="EL318">
        <v>568</v>
      </c>
      <c r="EM318">
        <v>768</v>
      </c>
      <c r="EN318">
        <v>385</v>
      </c>
      <c r="EO318">
        <v>526</v>
      </c>
      <c r="EP318">
        <v>28</v>
      </c>
      <c r="EQ318">
        <v>41</v>
      </c>
      <c r="ER318">
        <v>388</v>
      </c>
      <c r="ES318">
        <v>534</v>
      </c>
      <c r="ET318">
        <v>144</v>
      </c>
      <c r="EU318">
        <v>200</v>
      </c>
      <c r="EV318">
        <v>14</v>
      </c>
      <c r="EW318">
        <v>25</v>
      </c>
      <c r="EX318">
        <v>56</v>
      </c>
      <c r="EY318">
        <v>40</v>
      </c>
      <c r="EZ318">
        <v>-0.2</v>
      </c>
      <c r="FA318">
        <v>0.8</v>
      </c>
      <c r="FB318">
        <v>0.5</v>
      </c>
      <c r="FC318" s="20">
        <v>11.06</v>
      </c>
      <c r="FD318" s="26">
        <v>0.14746666666666666</v>
      </c>
      <c r="FE318">
        <v>1.1705000000000001</v>
      </c>
      <c r="FF318">
        <v>-0.09</v>
      </c>
      <c r="FG318">
        <v>-0.33</v>
      </c>
      <c r="FH318">
        <v>-0.42</v>
      </c>
      <c r="FL318" s="42">
        <v>253</v>
      </c>
      <c r="FM318" s="20">
        <v>18.555555555555557</v>
      </c>
      <c r="FN318" s="41">
        <v>3.0736278400000001E-2</v>
      </c>
      <c r="FO318" s="20">
        <v>12.2</v>
      </c>
      <c r="FP318" s="20">
        <v>15.3444</v>
      </c>
      <c r="FQ318" s="20">
        <v>116.47969595214701</v>
      </c>
      <c r="FV318" t="s">
        <v>751</v>
      </c>
      <c r="FW318" s="45">
        <v>650000</v>
      </c>
      <c r="FX318" s="45">
        <v>650000</v>
      </c>
      <c r="FY318">
        <v>341</v>
      </c>
      <c r="FZ318">
        <v>40</v>
      </c>
      <c r="GA318">
        <v>53</v>
      </c>
      <c r="GB318">
        <v>93</v>
      </c>
      <c r="GC318">
        <v>-35</v>
      </c>
      <c r="GD318">
        <v>122</v>
      </c>
      <c r="GE318">
        <v>471</v>
      </c>
      <c r="GF318">
        <v>4379</v>
      </c>
      <c r="GG318">
        <v>2.5</v>
      </c>
      <c r="GH318">
        <v>3.6</v>
      </c>
      <c r="GI318">
        <v>6.1</v>
      </c>
      <c r="GJ318" s="42">
        <v>12.2</v>
      </c>
    </row>
    <row r="319" spans="1:192" x14ac:dyDescent="0.45">
      <c r="A319" s="40">
        <v>31761</v>
      </c>
      <c r="B319" t="s">
        <v>1063</v>
      </c>
      <c r="C319" t="s">
        <v>145</v>
      </c>
      <c r="D319" t="s">
        <v>91</v>
      </c>
      <c r="E319" t="s">
        <v>91</v>
      </c>
      <c r="F319">
        <v>76</v>
      </c>
      <c r="G319">
        <v>217</v>
      </c>
      <c r="H319">
        <v>2005</v>
      </c>
      <c r="I319">
        <v>2</v>
      </c>
      <c r="J319">
        <v>43</v>
      </c>
      <c r="K319" t="s">
        <v>202</v>
      </c>
      <c r="L319">
        <v>2006</v>
      </c>
      <c r="M319">
        <v>31</v>
      </c>
      <c r="N319">
        <v>11</v>
      </c>
      <c r="O319">
        <v>8471663</v>
      </c>
      <c r="P319" t="s">
        <v>2738</v>
      </c>
      <c r="Q319" t="s">
        <v>2739</v>
      </c>
      <c r="R319" t="s">
        <v>2740</v>
      </c>
      <c r="S319" t="s">
        <v>176</v>
      </c>
      <c r="T319" t="s">
        <v>710</v>
      </c>
      <c r="U319" t="s">
        <v>110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38</v>
      </c>
      <c r="AB319">
        <v>62</v>
      </c>
      <c r="AC319" s="26">
        <v>0</v>
      </c>
      <c r="AD319" s="20">
        <v>-0.10317460317460317</v>
      </c>
      <c r="AE319" s="20">
        <v>0</v>
      </c>
      <c r="AF319">
        <v>0</v>
      </c>
      <c r="AG319">
        <v>0.2</v>
      </c>
      <c r="AH319">
        <v>0</v>
      </c>
      <c r="AI319">
        <v>10</v>
      </c>
      <c r="AJ319">
        <v>391</v>
      </c>
      <c r="AK319" s="20">
        <v>6.5166666666667004</v>
      </c>
      <c r="AL319">
        <v>6.52</v>
      </c>
      <c r="AM319">
        <v>7</v>
      </c>
      <c r="AN319" s="26">
        <v>6.5166666666666666</v>
      </c>
      <c r="AO319">
        <v>10.87</v>
      </c>
      <c r="AP319" s="41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 s="42">
        <v>0</v>
      </c>
      <c r="BB319">
        <v>7.0000000000000007E-2</v>
      </c>
      <c r="BC319">
        <v>16</v>
      </c>
      <c r="BD319" s="20">
        <v>0</v>
      </c>
      <c r="BE319" s="20">
        <v>1</v>
      </c>
      <c r="BF319" s="20">
        <v>9.2024539877300615</v>
      </c>
      <c r="BG319">
        <v>0</v>
      </c>
      <c r="BH319">
        <v>3</v>
      </c>
      <c r="BI319">
        <v>1</v>
      </c>
      <c r="BJ319" s="41">
        <v>0</v>
      </c>
      <c r="BK319">
        <v>6</v>
      </c>
      <c r="BL319">
        <v>6</v>
      </c>
      <c r="BM319">
        <v>0</v>
      </c>
      <c r="BN319" s="42">
        <v>6</v>
      </c>
      <c r="BO319">
        <v>0</v>
      </c>
      <c r="BP319">
        <v>0</v>
      </c>
      <c r="BQ319">
        <v>0</v>
      </c>
      <c r="BR319">
        <v>0</v>
      </c>
      <c r="BS319" s="41">
        <v>0</v>
      </c>
      <c r="BT319">
        <v>0</v>
      </c>
      <c r="BU319">
        <v>0</v>
      </c>
      <c r="BV319" s="41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s="42">
        <v>0</v>
      </c>
      <c r="DQ319" s="20">
        <v>-7.0000000000000001E-3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</v>
      </c>
      <c r="DX319">
        <v>6</v>
      </c>
      <c r="DY319">
        <v>4</v>
      </c>
      <c r="DZ319">
        <v>5</v>
      </c>
      <c r="EA319">
        <v>3</v>
      </c>
      <c r="EB319">
        <v>3</v>
      </c>
      <c r="EC319">
        <v>0.26</v>
      </c>
      <c r="ED319">
        <v>0.33</v>
      </c>
      <c r="EE319">
        <v>0</v>
      </c>
      <c r="EF319">
        <v>0</v>
      </c>
      <c r="EG319" s="41">
        <v>0</v>
      </c>
      <c r="EH319" s="43">
        <v>1</v>
      </c>
      <c r="EI319" s="44">
        <v>1</v>
      </c>
      <c r="EJ319">
        <v>5</v>
      </c>
      <c r="EK319">
        <v>6</v>
      </c>
      <c r="EL319">
        <v>4</v>
      </c>
      <c r="EM319">
        <v>5</v>
      </c>
      <c r="EN319">
        <v>3</v>
      </c>
      <c r="EO319">
        <v>3</v>
      </c>
      <c r="EP319">
        <v>0</v>
      </c>
      <c r="EQ319">
        <v>0</v>
      </c>
      <c r="ER319">
        <v>3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C319" s="20">
        <v>0.02</v>
      </c>
      <c r="FD319" s="26">
        <v>0.02</v>
      </c>
      <c r="FE319">
        <v>2.0000000000000001E-4</v>
      </c>
      <c r="FF319">
        <v>0</v>
      </c>
      <c r="FG319">
        <v>0</v>
      </c>
      <c r="FH319">
        <v>0</v>
      </c>
      <c r="FL319" s="42">
        <v>6</v>
      </c>
      <c r="FM319" s="20">
        <v>0</v>
      </c>
      <c r="FN319" s="41">
        <v>0</v>
      </c>
      <c r="FO319" s="20">
        <v>0</v>
      </c>
      <c r="FP319" s="20">
        <v>-1.4E-3</v>
      </c>
      <c r="FQ319" s="20">
        <v>101.22699386503068</v>
      </c>
      <c r="FV319" t="s">
        <v>711</v>
      </c>
      <c r="FW319" s="45">
        <v>750000</v>
      </c>
      <c r="FX319" s="45">
        <v>737500</v>
      </c>
      <c r="FY319">
        <v>127</v>
      </c>
      <c r="FZ319">
        <v>7</v>
      </c>
      <c r="GA319">
        <v>6</v>
      </c>
      <c r="GB319">
        <v>13</v>
      </c>
      <c r="GC319">
        <v>-6</v>
      </c>
      <c r="GD319">
        <v>145</v>
      </c>
      <c r="GE319">
        <v>110</v>
      </c>
      <c r="GF319">
        <v>1111</v>
      </c>
      <c r="GG319">
        <v>-0.9</v>
      </c>
      <c r="GH319">
        <v>1</v>
      </c>
      <c r="GI319">
        <v>0.1</v>
      </c>
      <c r="GJ319" s="42">
        <v>0</v>
      </c>
    </row>
    <row r="320" spans="1:192" x14ac:dyDescent="0.45">
      <c r="A320" s="40">
        <v>33802</v>
      </c>
      <c r="B320" t="s">
        <v>803</v>
      </c>
      <c r="C320" t="s">
        <v>362</v>
      </c>
      <c r="D320" t="s">
        <v>107</v>
      </c>
      <c r="E320" t="s">
        <v>107</v>
      </c>
      <c r="F320">
        <v>78</v>
      </c>
      <c r="G320">
        <v>218</v>
      </c>
      <c r="H320">
        <v>2010</v>
      </c>
      <c r="I320">
        <v>1</v>
      </c>
      <c r="J320">
        <v>19</v>
      </c>
      <c r="K320" t="s">
        <v>202</v>
      </c>
      <c r="L320">
        <v>2012</v>
      </c>
      <c r="M320">
        <v>25</v>
      </c>
      <c r="N320">
        <v>6</v>
      </c>
      <c r="O320">
        <v>8475760</v>
      </c>
      <c r="P320" t="s">
        <v>2741</v>
      </c>
      <c r="Q320" t="s">
        <v>2742</v>
      </c>
      <c r="R320" t="s">
        <v>2743</v>
      </c>
      <c r="S320" t="s">
        <v>1586</v>
      </c>
      <c r="T320" t="s">
        <v>716</v>
      </c>
      <c r="U320" t="s">
        <v>373</v>
      </c>
      <c r="V320">
        <v>82</v>
      </c>
      <c r="W320">
        <v>19</v>
      </c>
      <c r="X320">
        <v>29</v>
      </c>
      <c r="Y320">
        <v>20</v>
      </c>
      <c r="Z320">
        <v>48</v>
      </c>
      <c r="AA320">
        <v>6</v>
      </c>
      <c r="AB320">
        <v>29</v>
      </c>
      <c r="AC320" s="26">
        <v>0.58536585365853655</v>
      </c>
      <c r="AD320" s="20">
        <v>9.6357142857142861</v>
      </c>
      <c r="AE320" s="20">
        <v>18.228999999999999</v>
      </c>
      <c r="AF320">
        <v>5</v>
      </c>
      <c r="AG320">
        <v>4.2</v>
      </c>
      <c r="AH320">
        <v>41</v>
      </c>
      <c r="AI320">
        <v>1693</v>
      </c>
      <c r="AJ320">
        <v>74389</v>
      </c>
      <c r="AK320" s="20">
        <v>1239.8166666667</v>
      </c>
      <c r="AL320">
        <v>1240</v>
      </c>
      <c r="AM320">
        <v>1240</v>
      </c>
      <c r="AN320" s="26">
        <v>15.119715447154471</v>
      </c>
      <c r="AO320">
        <v>25.29</v>
      </c>
      <c r="AP320" s="41">
        <v>0.66666666666666663</v>
      </c>
      <c r="AQ320">
        <v>359</v>
      </c>
      <c r="AR320">
        <v>360</v>
      </c>
      <c r="AS320">
        <v>360</v>
      </c>
      <c r="AT320">
        <v>310</v>
      </c>
      <c r="AU320">
        <v>311</v>
      </c>
      <c r="AV320">
        <v>230</v>
      </c>
      <c r="AW320">
        <v>227</v>
      </c>
      <c r="AX320">
        <v>103</v>
      </c>
      <c r="AY320">
        <v>12</v>
      </c>
      <c r="AZ320">
        <v>27</v>
      </c>
      <c r="BA320" s="42">
        <v>39</v>
      </c>
      <c r="BB320">
        <v>23.41</v>
      </c>
      <c r="BC320">
        <v>25.169599999999999</v>
      </c>
      <c r="BD320" s="20">
        <v>388.4</v>
      </c>
      <c r="BE320" s="20">
        <v>747.4</v>
      </c>
      <c r="BF320" s="20">
        <v>36.164516129032251</v>
      </c>
      <c r="BG320">
        <v>425</v>
      </c>
      <c r="BH320">
        <v>465</v>
      </c>
      <c r="BI320">
        <v>392</v>
      </c>
      <c r="BJ320" s="41">
        <v>0.52019583843329253</v>
      </c>
      <c r="BK320">
        <v>95</v>
      </c>
      <c r="BL320">
        <v>95</v>
      </c>
      <c r="BM320">
        <v>86</v>
      </c>
      <c r="BN320" s="42">
        <v>9</v>
      </c>
      <c r="BO320">
        <v>81</v>
      </c>
      <c r="BP320">
        <v>49</v>
      </c>
      <c r="BQ320">
        <v>52</v>
      </c>
      <c r="BR320">
        <v>19</v>
      </c>
      <c r="BS320" s="41">
        <v>2.1566401816118047E-2</v>
      </c>
      <c r="BT320">
        <v>152</v>
      </c>
      <c r="BU320">
        <v>146</v>
      </c>
      <c r="BV320" s="41">
        <v>0.51006711409395977</v>
      </c>
      <c r="BW320">
        <v>39</v>
      </c>
      <c r="BX320">
        <v>38</v>
      </c>
      <c r="BY320">
        <v>36</v>
      </c>
      <c r="BZ320">
        <v>38</v>
      </c>
      <c r="CA320">
        <v>77</v>
      </c>
      <c r="CB320">
        <v>70</v>
      </c>
      <c r="CC320">
        <v>36</v>
      </c>
      <c r="CD320">
        <v>41</v>
      </c>
      <c r="CE320">
        <v>75</v>
      </c>
      <c r="CF320">
        <v>61</v>
      </c>
      <c r="CG320">
        <v>82</v>
      </c>
      <c r="CH320">
        <v>82</v>
      </c>
      <c r="CI320">
        <v>1</v>
      </c>
      <c r="CJ320">
        <v>0</v>
      </c>
      <c r="CK320">
        <v>2</v>
      </c>
      <c r="CL320">
        <v>1</v>
      </c>
      <c r="CM320">
        <v>0</v>
      </c>
      <c r="CN320">
        <v>0</v>
      </c>
      <c r="CO320">
        <v>0</v>
      </c>
      <c r="CP320">
        <v>2</v>
      </c>
      <c r="CQ320">
        <v>1</v>
      </c>
      <c r="CR320">
        <v>1</v>
      </c>
      <c r="CS320">
        <v>0</v>
      </c>
      <c r="CT320">
        <v>2</v>
      </c>
      <c r="CU320">
        <v>0</v>
      </c>
      <c r="CV320">
        <v>13</v>
      </c>
      <c r="CW320">
        <v>0</v>
      </c>
      <c r="CX320">
        <v>2</v>
      </c>
      <c r="CY320">
        <v>6</v>
      </c>
      <c r="CZ320">
        <v>73</v>
      </c>
      <c r="DA320">
        <v>26</v>
      </c>
      <c r="DB320">
        <v>4</v>
      </c>
      <c r="DC320">
        <v>21</v>
      </c>
      <c r="DD320">
        <v>52</v>
      </c>
      <c r="DE320">
        <v>19</v>
      </c>
      <c r="DF320">
        <v>4</v>
      </c>
      <c r="DG320">
        <v>104</v>
      </c>
      <c r="DH320">
        <v>19</v>
      </c>
      <c r="DI320">
        <v>14</v>
      </c>
      <c r="DJ320">
        <v>19</v>
      </c>
      <c r="DK320">
        <v>18</v>
      </c>
      <c r="DL320">
        <v>1</v>
      </c>
      <c r="DM320">
        <v>17</v>
      </c>
      <c r="DN320">
        <v>16</v>
      </c>
      <c r="DO320">
        <v>1</v>
      </c>
      <c r="DP320" s="42">
        <v>-5</v>
      </c>
      <c r="DQ320" s="20">
        <v>-1.69</v>
      </c>
      <c r="DR320">
        <v>18</v>
      </c>
      <c r="DS320">
        <v>1</v>
      </c>
      <c r="DT320">
        <v>0</v>
      </c>
      <c r="DU320">
        <v>0</v>
      </c>
      <c r="DV320">
        <v>0</v>
      </c>
      <c r="DW320">
        <v>1409</v>
      </c>
      <c r="DX320">
        <v>1117</v>
      </c>
      <c r="DY320">
        <v>1100</v>
      </c>
      <c r="DZ320">
        <v>862</v>
      </c>
      <c r="EA320">
        <v>794</v>
      </c>
      <c r="EB320">
        <v>650</v>
      </c>
      <c r="EC320">
        <v>69.42</v>
      </c>
      <c r="ED320">
        <v>53.34</v>
      </c>
      <c r="EE320">
        <v>72</v>
      </c>
      <c r="EF320">
        <v>57</v>
      </c>
      <c r="EG320" s="41">
        <v>9.06801007556675E-2</v>
      </c>
      <c r="EH320" s="43">
        <v>0.91230769230769226</v>
      </c>
      <c r="EI320" s="44">
        <v>1.0029877930633597</v>
      </c>
      <c r="EJ320">
        <v>1407</v>
      </c>
      <c r="EK320">
        <v>1112</v>
      </c>
      <c r="EL320">
        <v>1099</v>
      </c>
      <c r="EM320">
        <v>856</v>
      </c>
      <c r="EN320">
        <v>794</v>
      </c>
      <c r="EO320">
        <v>644</v>
      </c>
      <c r="EP320">
        <v>71</v>
      </c>
      <c r="EQ320">
        <v>55</v>
      </c>
      <c r="ER320">
        <v>702</v>
      </c>
      <c r="ES320">
        <v>523</v>
      </c>
      <c r="ET320">
        <v>275</v>
      </c>
      <c r="EU320">
        <v>219</v>
      </c>
      <c r="EV320">
        <v>33</v>
      </c>
      <c r="EW320">
        <v>36</v>
      </c>
      <c r="EX320">
        <v>65</v>
      </c>
      <c r="EY320">
        <v>74</v>
      </c>
      <c r="EZ320">
        <v>3.5</v>
      </c>
      <c r="FA320">
        <v>1.5</v>
      </c>
      <c r="FB320">
        <v>5</v>
      </c>
      <c r="FC320" s="20">
        <v>56.23</v>
      </c>
      <c r="FD320" s="26">
        <v>0.68573170731707311</v>
      </c>
      <c r="FE320">
        <v>5.4558</v>
      </c>
      <c r="FF320">
        <v>1.5</v>
      </c>
      <c r="FG320">
        <v>-0.21</v>
      </c>
      <c r="FH320">
        <v>1.29</v>
      </c>
      <c r="FI320">
        <v>2</v>
      </c>
      <c r="FJ320">
        <v>1</v>
      </c>
      <c r="FK320">
        <v>1</v>
      </c>
      <c r="FL320" s="42">
        <v>156</v>
      </c>
      <c r="FM320" s="20">
        <v>8.1666666666666661</v>
      </c>
      <c r="FN320" s="41">
        <v>8.4070796500000003E-2</v>
      </c>
      <c r="FO320" s="20">
        <v>43.9</v>
      </c>
      <c r="FP320" s="20">
        <v>47.661999999999999</v>
      </c>
      <c r="FQ320" s="20">
        <v>122.2258064516129</v>
      </c>
      <c r="FV320" t="s">
        <v>711</v>
      </c>
      <c r="FW320" s="45">
        <v>3850000</v>
      </c>
      <c r="FX320" s="45">
        <v>4100000</v>
      </c>
      <c r="FY320">
        <v>362</v>
      </c>
      <c r="FZ320">
        <v>82</v>
      </c>
      <c r="GA320">
        <v>97</v>
      </c>
      <c r="GB320">
        <v>179</v>
      </c>
      <c r="GC320">
        <v>-51</v>
      </c>
      <c r="GD320">
        <v>160</v>
      </c>
      <c r="GE320">
        <v>901</v>
      </c>
      <c r="GF320">
        <v>5583</v>
      </c>
      <c r="GG320">
        <v>13.3</v>
      </c>
      <c r="GH320">
        <v>3.9</v>
      </c>
      <c r="GI320">
        <v>17.2</v>
      </c>
      <c r="GJ320" s="42">
        <v>43.9</v>
      </c>
    </row>
    <row r="321" spans="1:192" x14ac:dyDescent="0.45">
      <c r="A321" s="40">
        <v>33569</v>
      </c>
      <c r="B321" t="s">
        <v>2744</v>
      </c>
      <c r="C321" t="s">
        <v>664</v>
      </c>
      <c r="D321" t="s">
        <v>107</v>
      </c>
      <c r="E321" t="s">
        <v>107</v>
      </c>
      <c r="F321">
        <v>74</v>
      </c>
      <c r="G321">
        <v>195</v>
      </c>
      <c r="H321">
        <v>2010</v>
      </c>
      <c r="I321">
        <v>1</v>
      </c>
      <c r="J321">
        <v>20</v>
      </c>
      <c r="K321" t="s">
        <v>202</v>
      </c>
      <c r="L321">
        <v>2012</v>
      </c>
      <c r="M321">
        <v>26</v>
      </c>
      <c r="N321">
        <v>6</v>
      </c>
      <c r="O321">
        <v>8475761</v>
      </c>
      <c r="P321" t="s">
        <v>2745</v>
      </c>
      <c r="Q321" t="s">
        <v>2746</v>
      </c>
      <c r="R321" t="s">
        <v>2747</v>
      </c>
      <c r="S321" t="s">
        <v>2748</v>
      </c>
      <c r="T321" t="s">
        <v>710</v>
      </c>
      <c r="U321" t="s">
        <v>95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29</v>
      </c>
      <c r="AB321">
        <v>70</v>
      </c>
      <c r="AC321" s="26">
        <v>0</v>
      </c>
      <c r="AD321" s="20">
        <v>-1.9793814432989691</v>
      </c>
      <c r="AE321" s="20">
        <v>0</v>
      </c>
      <c r="AF321">
        <v>-2</v>
      </c>
      <c r="AG321">
        <v>-0.4</v>
      </c>
      <c r="AH321">
        <v>0</v>
      </c>
      <c r="AI321">
        <v>92</v>
      </c>
      <c r="AJ321">
        <v>3889</v>
      </c>
      <c r="AK321" s="20">
        <v>64.816666666667004</v>
      </c>
      <c r="AL321">
        <v>64.819999999999993</v>
      </c>
      <c r="AM321">
        <v>65</v>
      </c>
      <c r="AN321" s="26">
        <v>10.802777777777777</v>
      </c>
      <c r="AO321">
        <v>18.260000000000002</v>
      </c>
      <c r="AP321" s="41">
        <v>0</v>
      </c>
      <c r="AQ321">
        <v>14</v>
      </c>
      <c r="AR321">
        <v>14</v>
      </c>
      <c r="AS321">
        <v>14</v>
      </c>
      <c r="AT321">
        <v>10</v>
      </c>
      <c r="AU321">
        <v>10</v>
      </c>
      <c r="AV321">
        <v>6</v>
      </c>
      <c r="AW321">
        <v>6</v>
      </c>
      <c r="AX321">
        <v>3</v>
      </c>
      <c r="AY321">
        <v>0</v>
      </c>
      <c r="AZ321">
        <v>0</v>
      </c>
      <c r="BA321" s="42">
        <v>0</v>
      </c>
      <c r="BB321">
        <v>0.52</v>
      </c>
      <c r="BC321">
        <v>18</v>
      </c>
      <c r="BD321" s="20">
        <v>0</v>
      </c>
      <c r="BE321" s="20">
        <v>14</v>
      </c>
      <c r="BF321" s="20">
        <v>12.958963282937367</v>
      </c>
      <c r="BG321">
        <v>13</v>
      </c>
      <c r="BH321">
        <v>21</v>
      </c>
      <c r="BI321">
        <v>19</v>
      </c>
      <c r="BJ321" s="41">
        <v>0.40625</v>
      </c>
      <c r="BK321">
        <v>9</v>
      </c>
      <c r="BL321">
        <v>9</v>
      </c>
      <c r="BM321">
        <v>7</v>
      </c>
      <c r="BN321" s="42">
        <v>2</v>
      </c>
      <c r="BO321">
        <v>4</v>
      </c>
      <c r="BP321">
        <v>0</v>
      </c>
      <c r="BQ321">
        <v>2</v>
      </c>
      <c r="BR321">
        <v>1</v>
      </c>
      <c r="BS321" s="41">
        <v>2.0408163265306121E-2</v>
      </c>
      <c r="BT321">
        <v>1</v>
      </c>
      <c r="BU321">
        <v>2</v>
      </c>
      <c r="BV321" s="41">
        <v>0.33333333333333331</v>
      </c>
      <c r="BW321">
        <v>0</v>
      </c>
      <c r="BX321">
        <v>2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3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 s="42">
        <v>0</v>
      </c>
      <c r="DQ321" s="20">
        <v>-1.0449999999999999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75</v>
      </c>
      <c r="DX321">
        <v>56</v>
      </c>
      <c r="DY321">
        <v>58</v>
      </c>
      <c r="DZ321">
        <v>48</v>
      </c>
      <c r="EA321">
        <v>41</v>
      </c>
      <c r="EB321">
        <v>33</v>
      </c>
      <c r="EC321">
        <v>2.63</v>
      </c>
      <c r="ED321">
        <v>2.76</v>
      </c>
      <c r="EE321">
        <v>0</v>
      </c>
      <c r="EF321">
        <v>2</v>
      </c>
      <c r="EG321" s="41">
        <v>0</v>
      </c>
      <c r="EH321" s="43">
        <v>0.93939393939393945</v>
      </c>
      <c r="EI321" s="44">
        <v>0.93939393939393945</v>
      </c>
      <c r="EJ321">
        <v>76</v>
      </c>
      <c r="EK321">
        <v>56</v>
      </c>
      <c r="EL321">
        <v>59</v>
      </c>
      <c r="EM321">
        <v>48</v>
      </c>
      <c r="EN321">
        <v>42</v>
      </c>
      <c r="EO321">
        <v>33</v>
      </c>
      <c r="EP321">
        <v>0</v>
      </c>
      <c r="EQ321">
        <v>2</v>
      </c>
      <c r="ER321">
        <v>28</v>
      </c>
      <c r="ES321">
        <v>29</v>
      </c>
      <c r="ET321">
        <v>12</v>
      </c>
      <c r="EU321">
        <v>12</v>
      </c>
      <c r="EV321">
        <v>0</v>
      </c>
      <c r="EW321">
        <v>1</v>
      </c>
      <c r="EX321">
        <v>3</v>
      </c>
      <c r="EY321">
        <v>4</v>
      </c>
      <c r="EZ321">
        <v>-0.2</v>
      </c>
      <c r="FA321">
        <v>0</v>
      </c>
      <c r="FB321">
        <v>-0.2</v>
      </c>
      <c r="FC321" s="20">
        <v>0.39</v>
      </c>
      <c r="FD321" s="26">
        <v>6.5000000000000002E-2</v>
      </c>
      <c r="FE321">
        <v>1E-3</v>
      </c>
      <c r="FF321">
        <v>0</v>
      </c>
      <c r="FG321">
        <v>0</v>
      </c>
      <c r="FH321">
        <v>0</v>
      </c>
      <c r="FL321" s="42">
        <v>10</v>
      </c>
      <c r="FM321" s="20">
        <v>0</v>
      </c>
      <c r="FN321" s="41">
        <v>0</v>
      </c>
      <c r="FO321" s="20">
        <v>0</v>
      </c>
      <c r="FP321" s="20">
        <v>-0.20899999999999999</v>
      </c>
      <c r="FQ321" s="20">
        <v>121.25887071891394</v>
      </c>
      <c r="FV321" t="s">
        <v>751</v>
      </c>
      <c r="FW321" s="45">
        <v>650000</v>
      </c>
      <c r="FX321" s="45">
        <v>650000</v>
      </c>
      <c r="FY321">
        <v>200</v>
      </c>
      <c r="FZ321">
        <v>24</v>
      </c>
      <c r="GA321">
        <v>40</v>
      </c>
      <c r="GB321">
        <v>64</v>
      </c>
      <c r="GC321">
        <v>-2</v>
      </c>
      <c r="GD321">
        <v>52</v>
      </c>
      <c r="GE321">
        <v>297</v>
      </c>
      <c r="GF321">
        <v>2561</v>
      </c>
      <c r="GG321">
        <v>2.7</v>
      </c>
      <c r="GH321">
        <v>3</v>
      </c>
      <c r="GI321">
        <v>5.7</v>
      </c>
      <c r="GJ321" s="42">
        <v>0</v>
      </c>
    </row>
    <row r="322" spans="1:192" x14ac:dyDescent="0.45">
      <c r="A322" s="40">
        <v>33732</v>
      </c>
      <c r="B322" t="s">
        <v>706</v>
      </c>
      <c r="C322" t="s">
        <v>175</v>
      </c>
      <c r="D322" t="s">
        <v>107</v>
      </c>
      <c r="E322" t="s">
        <v>107</v>
      </c>
      <c r="F322">
        <v>77</v>
      </c>
      <c r="G322">
        <v>217</v>
      </c>
      <c r="H322">
        <v>2010</v>
      </c>
      <c r="I322">
        <v>1</v>
      </c>
      <c r="J322">
        <v>24</v>
      </c>
      <c r="K322" t="s">
        <v>92</v>
      </c>
      <c r="L322">
        <v>2014</v>
      </c>
      <c r="M322">
        <v>25</v>
      </c>
      <c r="N322">
        <v>4</v>
      </c>
      <c r="O322">
        <v>8475763</v>
      </c>
      <c r="P322" t="s">
        <v>2752</v>
      </c>
      <c r="Q322" t="s">
        <v>2753</v>
      </c>
      <c r="R322" t="s">
        <v>709</v>
      </c>
      <c r="S322" t="s">
        <v>1325</v>
      </c>
      <c r="T322" t="s">
        <v>949</v>
      </c>
      <c r="U322" t="s">
        <v>279</v>
      </c>
      <c r="V322">
        <v>76</v>
      </c>
      <c r="W322">
        <v>25</v>
      </c>
      <c r="X322">
        <v>19</v>
      </c>
      <c r="Y322">
        <v>10</v>
      </c>
      <c r="Z322">
        <v>44</v>
      </c>
      <c r="AA322">
        <v>3</v>
      </c>
      <c r="AB322">
        <v>9</v>
      </c>
      <c r="AC322" s="26">
        <v>0.57894736842105265</v>
      </c>
      <c r="AD322" s="20">
        <v>1.7777777777777786</v>
      </c>
      <c r="AE322" s="20">
        <v>18.184999999999999</v>
      </c>
      <c r="AF322">
        <v>1</v>
      </c>
      <c r="AG322">
        <v>-4.5999999999999996</v>
      </c>
      <c r="AH322">
        <v>18</v>
      </c>
      <c r="AI322">
        <v>1802</v>
      </c>
      <c r="AJ322">
        <v>79131</v>
      </c>
      <c r="AK322" s="20">
        <v>1318.85</v>
      </c>
      <c r="AL322">
        <v>1318.85</v>
      </c>
      <c r="AM322">
        <v>1319</v>
      </c>
      <c r="AN322" s="26">
        <v>17.35328947368421</v>
      </c>
      <c r="AO322">
        <v>28.71</v>
      </c>
      <c r="AP322" s="41">
        <v>0.70967741935483875</v>
      </c>
      <c r="AQ322">
        <v>268</v>
      </c>
      <c r="AR322">
        <v>268</v>
      </c>
      <c r="AS322">
        <v>268</v>
      </c>
      <c r="AT322">
        <v>219</v>
      </c>
      <c r="AU322">
        <v>219</v>
      </c>
      <c r="AV322">
        <v>172</v>
      </c>
      <c r="AW322">
        <v>162</v>
      </c>
      <c r="AX322">
        <v>85</v>
      </c>
      <c r="AY322">
        <v>12</v>
      </c>
      <c r="AZ322">
        <v>16</v>
      </c>
      <c r="BA322" s="42">
        <v>28</v>
      </c>
      <c r="BB322">
        <v>18.25</v>
      </c>
      <c r="BC322">
        <v>26.453499999999998</v>
      </c>
      <c r="BD322" s="20">
        <v>182.4</v>
      </c>
      <c r="BE322" s="20">
        <v>450.4</v>
      </c>
      <c r="BF322" s="20">
        <v>20.490578913447322</v>
      </c>
      <c r="BG322">
        <v>330</v>
      </c>
      <c r="BH322">
        <v>413</v>
      </c>
      <c r="BI322">
        <v>572</v>
      </c>
      <c r="BJ322" s="41">
        <v>0.36585365853658536</v>
      </c>
      <c r="BK322">
        <v>40</v>
      </c>
      <c r="BL322">
        <v>40</v>
      </c>
      <c r="BM322">
        <v>60</v>
      </c>
      <c r="BN322" s="42">
        <v>-20</v>
      </c>
      <c r="BO322">
        <v>47</v>
      </c>
      <c r="BP322">
        <v>63</v>
      </c>
      <c r="BQ322">
        <v>52</v>
      </c>
      <c r="BR322">
        <v>36</v>
      </c>
      <c r="BS322" s="41">
        <v>3.1662269129287601E-2</v>
      </c>
      <c r="BT322">
        <v>562</v>
      </c>
      <c r="BU322">
        <v>550</v>
      </c>
      <c r="BV322" s="41">
        <v>0.50539568345323738</v>
      </c>
      <c r="BW322">
        <v>277</v>
      </c>
      <c r="BX322">
        <v>230</v>
      </c>
      <c r="BY322">
        <v>168</v>
      </c>
      <c r="BZ322">
        <v>191</v>
      </c>
      <c r="CA322">
        <v>117</v>
      </c>
      <c r="CB322">
        <v>129</v>
      </c>
      <c r="CC322">
        <v>185</v>
      </c>
      <c r="CD322">
        <v>188</v>
      </c>
      <c r="CE322">
        <v>177</v>
      </c>
      <c r="CF322">
        <v>175</v>
      </c>
      <c r="CG322">
        <v>329</v>
      </c>
      <c r="CH322">
        <v>309</v>
      </c>
      <c r="CI322">
        <v>0</v>
      </c>
      <c r="CJ322">
        <v>0</v>
      </c>
      <c r="CK322">
        <v>9</v>
      </c>
      <c r="CL322">
        <v>4</v>
      </c>
      <c r="CM322">
        <v>0</v>
      </c>
      <c r="CN322">
        <v>0</v>
      </c>
      <c r="CO322">
        <v>0</v>
      </c>
      <c r="CP322">
        <v>3</v>
      </c>
      <c r="CQ322">
        <v>1</v>
      </c>
      <c r="CR322">
        <v>1</v>
      </c>
      <c r="CS322">
        <v>5</v>
      </c>
      <c r="CT322">
        <v>3</v>
      </c>
      <c r="CU322">
        <v>1</v>
      </c>
      <c r="CV322">
        <v>11</v>
      </c>
      <c r="CW322">
        <v>0</v>
      </c>
      <c r="CX322">
        <v>3</v>
      </c>
      <c r="CY322">
        <v>6</v>
      </c>
      <c r="CZ322">
        <v>38</v>
      </c>
      <c r="DA322">
        <v>16</v>
      </c>
      <c r="DB322">
        <v>2</v>
      </c>
      <c r="DC322">
        <v>11</v>
      </c>
      <c r="DD322">
        <v>20</v>
      </c>
      <c r="DE322">
        <v>24</v>
      </c>
      <c r="DF322">
        <v>6</v>
      </c>
      <c r="DG322">
        <v>93</v>
      </c>
      <c r="DH322">
        <v>9</v>
      </c>
      <c r="DI322">
        <v>9</v>
      </c>
      <c r="DJ322">
        <v>10</v>
      </c>
      <c r="DK322">
        <v>10</v>
      </c>
      <c r="DL322">
        <v>0</v>
      </c>
      <c r="DM322">
        <v>9</v>
      </c>
      <c r="DN322">
        <v>9</v>
      </c>
      <c r="DO322">
        <v>0</v>
      </c>
      <c r="DP322" s="42">
        <v>0</v>
      </c>
      <c r="DQ322" s="20">
        <v>0.29299999999999998</v>
      </c>
      <c r="DR322">
        <v>9</v>
      </c>
      <c r="DS322">
        <v>0</v>
      </c>
      <c r="DT322">
        <v>0</v>
      </c>
      <c r="DU322">
        <v>0</v>
      </c>
      <c r="DV322">
        <v>0</v>
      </c>
      <c r="DW322">
        <v>1138</v>
      </c>
      <c r="DX322">
        <v>1433</v>
      </c>
      <c r="DY322">
        <v>887</v>
      </c>
      <c r="DZ322">
        <v>1101</v>
      </c>
      <c r="EA322">
        <v>659</v>
      </c>
      <c r="EB322">
        <v>823</v>
      </c>
      <c r="EC322">
        <v>65.77</v>
      </c>
      <c r="ED322">
        <v>80.930000000000007</v>
      </c>
      <c r="EE322">
        <v>62</v>
      </c>
      <c r="EF322">
        <v>72</v>
      </c>
      <c r="EG322" s="41">
        <v>9.4081942336874058E-2</v>
      </c>
      <c r="EH322" s="43">
        <v>0.91251518833535838</v>
      </c>
      <c r="EI322" s="44">
        <v>1.0065971306722323</v>
      </c>
      <c r="EJ322">
        <v>1139</v>
      </c>
      <c r="EK322">
        <v>1427</v>
      </c>
      <c r="EL322">
        <v>890</v>
      </c>
      <c r="EM322">
        <v>1094</v>
      </c>
      <c r="EN322">
        <v>661</v>
      </c>
      <c r="EO322">
        <v>818</v>
      </c>
      <c r="EP322">
        <v>62</v>
      </c>
      <c r="EQ322">
        <v>70</v>
      </c>
      <c r="ER322">
        <v>623</v>
      </c>
      <c r="ES322">
        <v>768</v>
      </c>
      <c r="ET322">
        <v>293</v>
      </c>
      <c r="EU322">
        <v>331</v>
      </c>
      <c r="EV322">
        <v>39</v>
      </c>
      <c r="EW322">
        <v>34</v>
      </c>
      <c r="EX322">
        <v>72</v>
      </c>
      <c r="EY322">
        <v>74</v>
      </c>
      <c r="EZ322">
        <v>3.5</v>
      </c>
      <c r="FA322">
        <v>1.7000000000000002</v>
      </c>
      <c r="FB322">
        <v>5.0999999999999996</v>
      </c>
      <c r="FC322" s="20">
        <v>36.840000000000003</v>
      </c>
      <c r="FD322" s="26">
        <v>0.48473684210526319</v>
      </c>
      <c r="FE322">
        <v>4.6513</v>
      </c>
      <c r="FF322">
        <v>2.48</v>
      </c>
      <c r="FG322">
        <v>0.01</v>
      </c>
      <c r="FH322">
        <v>2.48</v>
      </c>
      <c r="FL322" s="42">
        <v>94</v>
      </c>
      <c r="FM322" s="20">
        <v>10.222222222222221</v>
      </c>
      <c r="FN322" s="41">
        <v>0.13287529170000001</v>
      </c>
      <c r="FO322" s="20">
        <v>42.2</v>
      </c>
      <c r="FP322" s="20">
        <v>44.058599999999998</v>
      </c>
      <c r="FQ322" s="20">
        <v>116.96553815824393</v>
      </c>
      <c r="FR322">
        <v>6</v>
      </c>
      <c r="FS322" t="s">
        <v>111</v>
      </c>
      <c r="FT322">
        <v>190</v>
      </c>
      <c r="FV322" t="s">
        <v>751</v>
      </c>
      <c r="FW322" s="45">
        <v>2600000</v>
      </c>
      <c r="FX322" s="45">
        <v>2600000</v>
      </c>
      <c r="FY322">
        <v>310</v>
      </c>
      <c r="FZ322">
        <v>73</v>
      </c>
      <c r="GA322">
        <v>101</v>
      </c>
      <c r="GB322">
        <v>174</v>
      </c>
      <c r="GC322">
        <v>30</v>
      </c>
      <c r="GD322">
        <v>88</v>
      </c>
      <c r="GE322">
        <v>559</v>
      </c>
      <c r="GF322">
        <v>4687</v>
      </c>
      <c r="GG322">
        <v>14.2</v>
      </c>
      <c r="GH322">
        <v>6</v>
      </c>
      <c r="GI322">
        <v>20.2</v>
      </c>
      <c r="GJ322" s="42">
        <v>42.2</v>
      </c>
    </row>
    <row r="323" spans="1:192" x14ac:dyDescent="0.45">
      <c r="A323" s="40">
        <v>31408</v>
      </c>
      <c r="B323" t="s">
        <v>849</v>
      </c>
      <c r="C323" t="s">
        <v>126</v>
      </c>
      <c r="D323" t="s">
        <v>91</v>
      </c>
      <c r="E323" t="s">
        <v>107</v>
      </c>
      <c r="F323">
        <v>72</v>
      </c>
      <c r="G323">
        <v>193</v>
      </c>
      <c r="H323">
        <v>2005</v>
      </c>
      <c r="I323">
        <v>2</v>
      </c>
      <c r="J323">
        <v>44</v>
      </c>
      <c r="K323" t="s">
        <v>92</v>
      </c>
      <c r="L323">
        <v>2006</v>
      </c>
      <c r="M323">
        <v>32</v>
      </c>
      <c r="N323">
        <v>12</v>
      </c>
      <c r="O323">
        <v>8471669</v>
      </c>
      <c r="P323" t="s">
        <v>2757</v>
      </c>
      <c r="Q323" t="s">
        <v>2758</v>
      </c>
      <c r="R323" t="s">
        <v>2759</v>
      </c>
      <c r="S323" t="s">
        <v>806</v>
      </c>
      <c r="T323" t="s">
        <v>716</v>
      </c>
      <c r="U323" t="s">
        <v>2760</v>
      </c>
      <c r="V323">
        <v>82</v>
      </c>
      <c r="W323">
        <v>16</v>
      </c>
      <c r="X323">
        <v>37</v>
      </c>
      <c r="Y323">
        <v>19</v>
      </c>
      <c r="Z323">
        <v>53</v>
      </c>
      <c r="AA323">
        <v>0</v>
      </c>
      <c r="AB323">
        <v>0</v>
      </c>
      <c r="AC323" s="26">
        <v>0.64634146341463417</v>
      </c>
      <c r="AD323" s="20">
        <v>-12.533692722371967</v>
      </c>
      <c r="AE323" s="20">
        <v>18.725999999999999</v>
      </c>
      <c r="AF323">
        <v>1</v>
      </c>
      <c r="AG323">
        <v>6.4</v>
      </c>
      <c r="AH323">
        <v>18</v>
      </c>
      <c r="AI323">
        <v>1905</v>
      </c>
      <c r="AJ323">
        <v>90059</v>
      </c>
      <c r="AK323" s="20">
        <v>1500.9833333332999</v>
      </c>
      <c r="AL323">
        <v>1500.98</v>
      </c>
      <c r="AM323">
        <v>1501</v>
      </c>
      <c r="AN323" s="26">
        <v>18.304674796747967</v>
      </c>
      <c r="AO323">
        <v>30.24</v>
      </c>
      <c r="AP323" s="41">
        <v>0.60227272727272729</v>
      </c>
      <c r="AQ323">
        <v>243</v>
      </c>
      <c r="AR323">
        <v>243</v>
      </c>
      <c r="AS323">
        <v>243</v>
      </c>
      <c r="AT323">
        <v>217</v>
      </c>
      <c r="AU323">
        <v>217</v>
      </c>
      <c r="AV323">
        <v>159</v>
      </c>
      <c r="AW323">
        <v>187</v>
      </c>
      <c r="AX323">
        <v>119</v>
      </c>
      <c r="AY323">
        <v>7</v>
      </c>
      <c r="AZ323">
        <v>18</v>
      </c>
      <c r="BA323" s="42">
        <v>25</v>
      </c>
      <c r="BB323">
        <v>22.29</v>
      </c>
      <c r="BC323">
        <v>20.018899999999999</v>
      </c>
      <c r="BD323" s="20">
        <v>406.1</v>
      </c>
      <c r="BE323" s="20">
        <v>649.1</v>
      </c>
      <c r="BF323" s="20">
        <v>25.947047928686594</v>
      </c>
      <c r="BG323">
        <v>669</v>
      </c>
      <c r="BH323">
        <v>459</v>
      </c>
      <c r="BI323">
        <v>531</v>
      </c>
      <c r="BJ323" s="41">
        <v>0.5575</v>
      </c>
      <c r="BK323">
        <v>43</v>
      </c>
      <c r="BL323">
        <v>43</v>
      </c>
      <c r="BM323">
        <v>47</v>
      </c>
      <c r="BN323" s="42">
        <v>-4</v>
      </c>
      <c r="BO323">
        <v>58</v>
      </c>
      <c r="BP323">
        <v>19</v>
      </c>
      <c r="BQ323">
        <v>43</v>
      </c>
      <c r="BR323">
        <v>38</v>
      </c>
      <c r="BS323" s="41">
        <v>3.6964980544747082E-2</v>
      </c>
      <c r="BT323">
        <v>832</v>
      </c>
      <c r="BU323">
        <v>683</v>
      </c>
      <c r="BV323" s="41">
        <v>0.54917491749174918</v>
      </c>
      <c r="BW323">
        <v>260</v>
      </c>
      <c r="BX323">
        <v>232</v>
      </c>
      <c r="BY323">
        <v>268</v>
      </c>
      <c r="BZ323">
        <v>168</v>
      </c>
      <c r="CA323">
        <v>304</v>
      </c>
      <c r="CB323">
        <v>283</v>
      </c>
      <c r="CC323">
        <v>231</v>
      </c>
      <c r="CD323">
        <v>195</v>
      </c>
      <c r="CE323">
        <v>286</v>
      </c>
      <c r="CF323">
        <v>239</v>
      </c>
      <c r="CG323">
        <v>493</v>
      </c>
      <c r="CH323">
        <v>392</v>
      </c>
      <c r="CI323">
        <v>0</v>
      </c>
      <c r="CJ323">
        <v>0</v>
      </c>
      <c r="CK323">
        <v>4</v>
      </c>
      <c r="CL323">
        <v>3</v>
      </c>
      <c r="CM323">
        <v>0</v>
      </c>
      <c r="CN323">
        <v>0</v>
      </c>
      <c r="CO323">
        <v>0</v>
      </c>
      <c r="CP323">
        <v>0</v>
      </c>
      <c r="CQ323">
        <v>3</v>
      </c>
      <c r="CR323">
        <v>0</v>
      </c>
      <c r="CS323">
        <v>1</v>
      </c>
      <c r="CT323">
        <v>2</v>
      </c>
      <c r="CU323">
        <v>1</v>
      </c>
      <c r="CV323">
        <v>9</v>
      </c>
      <c r="CW323">
        <v>1</v>
      </c>
      <c r="CX323">
        <v>3</v>
      </c>
      <c r="CY323">
        <v>3</v>
      </c>
      <c r="CZ323">
        <v>51</v>
      </c>
      <c r="DA323">
        <v>21</v>
      </c>
      <c r="DB323">
        <v>6</v>
      </c>
      <c r="DC323">
        <v>2</v>
      </c>
      <c r="DD323">
        <v>11</v>
      </c>
      <c r="DE323">
        <v>20</v>
      </c>
      <c r="DF323">
        <v>4</v>
      </c>
      <c r="DG323">
        <v>95</v>
      </c>
      <c r="DH323">
        <v>9</v>
      </c>
      <c r="DI323">
        <v>13</v>
      </c>
      <c r="DJ323">
        <v>9</v>
      </c>
      <c r="DK323">
        <v>9</v>
      </c>
      <c r="DL323">
        <v>0</v>
      </c>
      <c r="DM323">
        <v>13</v>
      </c>
      <c r="DN323">
        <v>13</v>
      </c>
      <c r="DO323">
        <v>0</v>
      </c>
      <c r="DP323" s="42">
        <v>4</v>
      </c>
      <c r="DQ323" s="20">
        <v>3.1669999999999998</v>
      </c>
      <c r="DR323">
        <v>9</v>
      </c>
      <c r="DS323">
        <v>0</v>
      </c>
      <c r="DT323">
        <v>0</v>
      </c>
      <c r="DU323">
        <v>0</v>
      </c>
      <c r="DV323">
        <v>0</v>
      </c>
      <c r="DW323">
        <v>1735</v>
      </c>
      <c r="DX323">
        <v>1336</v>
      </c>
      <c r="DY323">
        <v>1300</v>
      </c>
      <c r="DZ323">
        <v>990</v>
      </c>
      <c r="EA323">
        <v>955</v>
      </c>
      <c r="EB323">
        <v>738</v>
      </c>
      <c r="EC323">
        <v>82.85</v>
      </c>
      <c r="ED323">
        <v>70.239999999999995</v>
      </c>
      <c r="EE323">
        <v>88</v>
      </c>
      <c r="EF323">
        <v>76</v>
      </c>
      <c r="EG323" s="41">
        <v>9.2146596858638741E-2</v>
      </c>
      <c r="EH323" s="43">
        <v>0.89701897018970189</v>
      </c>
      <c r="EI323" s="44">
        <v>0.98916556704834058</v>
      </c>
      <c r="EJ323">
        <v>1733</v>
      </c>
      <c r="EK323">
        <v>1336</v>
      </c>
      <c r="EL323">
        <v>1298</v>
      </c>
      <c r="EM323">
        <v>990</v>
      </c>
      <c r="EN323">
        <v>953</v>
      </c>
      <c r="EO323">
        <v>738</v>
      </c>
      <c r="EP323">
        <v>88</v>
      </c>
      <c r="EQ323">
        <v>75</v>
      </c>
      <c r="ER323">
        <v>853</v>
      </c>
      <c r="ES323">
        <v>643</v>
      </c>
      <c r="ET323">
        <v>301</v>
      </c>
      <c r="EU323">
        <v>250</v>
      </c>
      <c r="EV323">
        <v>34</v>
      </c>
      <c r="EW323">
        <v>42</v>
      </c>
      <c r="EX323">
        <v>68</v>
      </c>
      <c r="EY323">
        <v>91</v>
      </c>
      <c r="EZ323">
        <v>2.8</v>
      </c>
      <c r="FA323">
        <v>1.9</v>
      </c>
      <c r="FB323">
        <v>4.7</v>
      </c>
      <c r="FC323" s="20">
        <v>62.12</v>
      </c>
      <c r="FD323" s="26">
        <v>0.7575609756097561</v>
      </c>
      <c r="FE323">
        <v>5.1863000000000001</v>
      </c>
      <c r="FF323">
        <v>2.4500000000000002</v>
      </c>
      <c r="FG323">
        <v>0.09</v>
      </c>
      <c r="FH323">
        <v>2.54</v>
      </c>
      <c r="FL323" s="42">
        <v>99</v>
      </c>
      <c r="FM323" s="20">
        <v>9.5555555555555554</v>
      </c>
      <c r="FN323" s="41">
        <v>0.13819923049999999</v>
      </c>
      <c r="FO323" s="20">
        <v>51.2</v>
      </c>
      <c r="FP323" s="20">
        <v>53.633400000000002</v>
      </c>
      <c r="FQ323" s="20">
        <v>122.75979693267067</v>
      </c>
      <c r="FR323">
        <v>1</v>
      </c>
      <c r="FS323" t="s">
        <v>111</v>
      </c>
      <c r="FT323">
        <v>43</v>
      </c>
      <c r="FU323" t="s">
        <v>721</v>
      </c>
      <c r="FV323" t="s">
        <v>711</v>
      </c>
      <c r="FW323" s="45">
        <v>7500000</v>
      </c>
      <c r="FX323" s="45">
        <v>7000000</v>
      </c>
      <c r="FY323">
        <v>824</v>
      </c>
      <c r="FZ323">
        <v>220</v>
      </c>
      <c r="GA323">
        <v>426</v>
      </c>
      <c r="GB323">
        <v>646</v>
      </c>
      <c r="GC323">
        <v>19</v>
      </c>
      <c r="GD323">
        <v>384</v>
      </c>
      <c r="GE323">
        <v>1765</v>
      </c>
      <c r="GF323">
        <v>15893</v>
      </c>
      <c r="GG323">
        <v>48.7</v>
      </c>
      <c r="GH323">
        <v>18.2</v>
      </c>
      <c r="GI323">
        <v>66.900000000000006</v>
      </c>
      <c r="GJ323" s="42">
        <v>51.2</v>
      </c>
    </row>
    <row r="324" spans="1:192" x14ac:dyDescent="0.45">
      <c r="A324" s="40">
        <v>33616</v>
      </c>
      <c r="B324" t="s">
        <v>1162</v>
      </c>
      <c r="C324" t="s">
        <v>282</v>
      </c>
      <c r="D324" t="s">
        <v>107</v>
      </c>
      <c r="E324" t="s">
        <v>107</v>
      </c>
      <c r="F324">
        <v>76</v>
      </c>
      <c r="G324">
        <v>204</v>
      </c>
      <c r="H324">
        <v>2010</v>
      </c>
      <c r="I324">
        <v>1</v>
      </c>
      <c r="J324">
        <v>18</v>
      </c>
      <c r="K324" t="s">
        <v>202</v>
      </c>
      <c r="L324">
        <v>2012</v>
      </c>
      <c r="M324">
        <v>26</v>
      </c>
      <c r="N324">
        <v>4</v>
      </c>
      <c r="O324">
        <v>8475766</v>
      </c>
      <c r="P324" t="s">
        <v>2761</v>
      </c>
      <c r="Q324" t="s">
        <v>2762</v>
      </c>
      <c r="R324" t="s">
        <v>492</v>
      </c>
      <c r="S324" t="s">
        <v>1890</v>
      </c>
      <c r="T324" t="s">
        <v>725</v>
      </c>
      <c r="U324" t="s">
        <v>307</v>
      </c>
      <c r="V324">
        <v>76</v>
      </c>
      <c r="W324">
        <v>14</v>
      </c>
      <c r="X324">
        <v>5</v>
      </c>
      <c r="Y324">
        <v>2</v>
      </c>
      <c r="Z324">
        <v>19</v>
      </c>
      <c r="AA324">
        <v>15</v>
      </c>
      <c r="AB324">
        <v>45</v>
      </c>
      <c r="AC324" s="26">
        <v>0.25</v>
      </c>
      <c r="AD324" s="20">
        <v>3.8000000000000007</v>
      </c>
      <c r="AE324" s="20">
        <v>8.532</v>
      </c>
      <c r="AF324">
        <v>2</v>
      </c>
      <c r="AG324">
        <v>-7.5</v>
      </c>
      <c r="AH324">
        <v>123</v>
      </c>
      <c r="AI324">
        <v>1373</v>
      </c>
      <c r="AJ324">
        <v>56232</v>
      </c>
      <c r="AK324" s="20">
        <v>937.2</v>
      </c>
      <c r="AL324">
        <v>937.07</v>
      </c>
      <c r="AM324">
        <v>937</v>
      </c>
      <c r="AN324" s="26">
        <v>12.331578947368422</v>
      </c>
      <c r="AO324">
        <v>20.86</v>
      </c>
      <c r="AP324" s="41">
        <v>0.61290322580645162</v>
      </c>
      <c r="AQ324">
        <v>170</v>
      </c>
      <c r="AR324">
        <v>170</v>
      </c>
      <c r="AS324">
        <v>170</v>
      </c>
      <c r="AT324">
        <v>133</v>
      </c>
      <c r="AU324">
        <v>133</v>
      </c>
      <c r="AV324">
        <v>96</v>
      </c>
      <c r="AW324">
        <v>83</v>
      </c>
      <c r="AX324">
        <v>42</v>
      </c>
      <c r="AY324">
        <v>9</v>
      </c>
      <c r="AZ324">
        <v>6</v>
      </c>
      <c r="BA324" s="42">
        <v>15</v>
      </c>
      <c r="BB324">
        <v>10.11</v>
      </c>
      <c r="BC324">
        <v>33.364600000000003</v>
      </c>
      <c r="BD324" s="20">
        <v>36.700000000000003</v>
      </c>
      <c r="BE324" s="20">
        <v>206.7</v>
      </c>
      <c r="BF324" s="20">
        <v>13.234870393887327</v>
      </c>
      <c r="BG324">
        <v>162</v>
      </c>
      <c r="BH324">
        <v>285</v>
      </c>
      <c r="BI324">
        <v>533</v>
      </c>
      <c r="BJ324" s="41">
        <v>0.23309352517985613</v>
      </c>
      <c r="BK324">
        <v>187</v>
      </c>
      <c r="BL324">
        <v>187</v>
      </c>
      <c r="BM324">
        <v>71</v>
      </c>
      <c r="BN324" s="42">
        <v>116</v>
      </c>
      <c r="BO324">
        <v>37</v>
      </c>
      <c r="BP324">
        <v>27</v>
      </c>
      <c r="BQ324">
        <v>29</v>
      </c>
      <c r="BR324">
        <v>78</v>
      </c>
      <c r="BS324" s="41">
        <v>9.8360655737704916E-2</v>
      </c>
      <c r="BT324">
        <v>27</v>
      </c>
      <c r="BU324">
        <v>16</v>
      </c>
      <c r="BV324" s="41">
        <v>0.62790697674418605</v>
      </c>
      <c r="BW324">
        <v>14</v>
      </c>
      <c r="BX324">
        <v>7</v>
      </c>
      <c r="BY324">
        <v>5</v>
      </c>
      <c r="BZ324">
        <v>6</v>
      </c>
      <c r="CA324">
        <v>8</v>
      </c>
      <c r="CB324">
        <v>3</v>
      </c>
      <c r="CC324">
        <v>4</v>
      </c>
      <c r="CD324">
        <v>4</v>
      </c>
      <c r="CE324">
        <v>10</v>
      </c>
      <c r="CF324">
        <v>6</v>
      </c>
      <c r="CG324">
        <v>18</v>
      </c>
      <c r="CH324">
        <v>10</v>
      </c>
      <c r="CI324">
        <v>0</v>
      </c>
      <c r="CJ324">
        <v>0</v>
      </c>
      <c r="CK324">
        <v>2</v>
      </c>
      <c r="CL324">
        <v>3</v>
      </c>
      <c r="CM324">
        <v>1</v>
      </c>
      <c r="CN324">
        <v>0</v>
      </c>
      <c r="CO324">
        <v>0</v>
      </c>
      <c r="CP324">
        <v>2</v>
      </c>
      <c r="CQ324">
        <v>1</v>
      </c>
      <c r="CR324">
        <v>0</v>
      </c>
      <c r="CS324">
        <v>1</v>
      </c>
      <c r="CT324">
        <v>2</v>
      </c>
      <c r="CU324">
        <v>0</v>
      </c>
      <c r="CV324">
        <v>8</v>
      </c>
      <c r="CW324">
        <v>0</v>
      </c>
      <c r="CX324">
        <v>1</v>
      </c>
      <c r="CY324">
        <v>2</v>
      </c>
      <c r="CZ324">
        <v>34</v>
      </c>
      <c r="DA324">
        <v>8</v>
      </c>
      <c r="DB324">
        <v>1</v>
      </c>
      <c r="DC324">
        <v>5</v>
      </c>
      <c r="DD324">
        <v>10</v>
      </c>
      <c r="DE324">
        <v>3</v>
      </c>
      <c r="DF324">
        <v>4</v>
      </c>
      <c r="DG324">
        <v>65</v>
      </c>
      <c r="DH324">
        <v>32</v>
      </c>
      <c r="DI324">
        <v>15</v>
      </c>
      <c r="DJ324">
        <v>32</v>
      </c>
      <c r="DK324">
        <v>25</v>
      </c>
      <c r="DL324">
        <v>7</v>
      </c>
      <c r="DM324">
        <v>21</v>
      </c>
      <c r="DN324">
        <v>14</v>
      </c>
      <c r="DO324">
        <v>7</v>
      </c>
      <c r="DP324" s="42">
        <v>-17</v>
      </c>
      <c r="DQ324" s="20">
        <v>-11.692</v>
      </c>
      <c r="DR324">
        <v>19</v>
      </c>
      <c r="DS324">
        <v>9</v>
      </c>
      <c r="DT324">
        <v>0</v>
      </c>
      <c r="DU324">
        <v>2</v>
      </c>
      <c r="DV324">
        <v>2</v>
      </c>
      <c r="DW324">
        <v>681</v>
      </c>
      <c r="DX324">
        <v>1017</v>
      </c>
      <c r="DY324">
        <v>509</v>
      </c>
      <c r="DZ324">
        <v>715</v>
      </c>
      <c r="EA324">
        <v>367</v>
      </c>
      <c r="EB324">
        <v>524</v>
      </c>
      <c r="EC324">
        <v>32.17</v>
      </c>
      <c r="ED324">
        <v>46.82</v>
      </c>
      <c r="EE324">
        <v>31</v>
      </c>
      <c r="EF324">
        <v>51</v>
      </c>
      <c r="EG324" s="41">
        <v>8.4468664850136238E-2</v>
      </c>
      <c r="EH324" s="43">
        <v>0.90267175572519087</v>
      </c>
      <c r="EI324" s="44">
        <v>0.98714042057532714</v>
      </c>
      <c r="EJ324">
        <v>679</v>
      </c>
      <c r="EK324">
        <v>1018</v>
      </c>
      <c r="EL324">
        <v>507</v>
      </c>
      <c r="EM324">
        <v>716</v>
      </c>
      <c r="EN324">
        <v>365</v>
      </c>
      <c r="EO324">
        <v>525</v>
      </c>
      <c r="EP324">
        <v>31</v>
      </c>
      <c r="EQ324">
        <v>51</v>
      </c>
      <c r="ER324">
        <v>288</v>
      </c>
      <c r="ES324">
        <v>459</v>
      </c>
      <c r="ET324">
        <v>116</v>
      </c>
      <c r="EU324">
        <v>176</v>
      </c>
      <c r="EV324">
        <v>15</v>
      </c>
      <c r="EW324">
        <v>29</v>
      </c>
      <c r="EX324">
        <v>89</v>
      </c>
      <c r="EY324">
        <v>73</v>
      </c>
      <c r="EZ324">
        <v>0.8</v>
      </c>
      <c r="FA324">
        <v>1</v>
      </c>
      <c r="FB324">
        <v>1.8</v>
      </c>
      <c r="FC324" s="20">
        <v>18.260000000000002</v>
      </c>
      <c r="FD324" s="26">
        <v>0.24026315789473687</v>
      </c>
      <c r="FE324">
        <v>3.2475000000000001</v>
      </c>
      <c r="FF324">
        <v>0.33</v>
      </c>
      <c r="FG324">
        <v>-0.05</v>
      </c>
      <c r="FH324">
        <v>0.27</v>
      </c>
      <c r="FL324" s="42">
        <v>397</v>
      </c>
      <c r="FM324" s="20">
        <v>11.368421052631579</v>
      </c>
      <c r="FN324" s="41">
        <v>6.11549116E-2</v>
      </c>
      <c r="FO324" s="20">
        <v>6.6999999999999993</v>
      </c>
      <c r="FP324" s="20">
        <v>16.6616</v>
      </c>
      <c r="FQ324" s="20">
        <v>108.72186709637487</v>
      </c>
      <c r="FR324">
        <v>3</v>
      </c>
      <c r="FS324" t="s">
        <v>189</v>
      </c>
      <c r="FT324">
        <v>40</v>
      </c>
      <c r="FV324" t="s">
        <v>711</v>
      </c>
      <c r="FW324" s="45">
        <v>1000000</v>
      </c>
      <c r="FX324" s="45">
        <v>1100000</v>
      </c>
      <c r="FY324">
        <v>216</v>
      </c>
      <c r="FZ324">
        <v>23</v>
      </c>
      <c r="GA324">
        <v>24</v>
      </c>
      <c r="GB324">
        <v>47</v>
      </c>
      <c r="GC324">
        <v>10</v>
      </c>
      <c r="GD324">
        <v>254</v>
      </c>
      <c r="GE324">
        <v>245</v>
      </c>
      <c r="GF324">
        <v>2540</v>
      </c>
      <c r="GG324">
        <v>0.5</v>
      </c>
      <c r="GH324">
        <v>3</v>
      </c>
      <c r="GI324">
        <v>3.6</v>
      </c>
      <c r="GJ324" s="42">
        <v>6.6999999999999993</v>
      </c>
    </row>
    <row r="325" spans="1:192" x14ac:dyDescent="0.45">
      <c r="A325" s="40">
        <v>33780</v>
      </c>
      <c r="B325" t="s">
        <v>2763</v>
      </c>
      <c r="C325" t="s">
        <v>213</v>
      </c>
      <c r="D325" t="s">
        <v>91</v>
      </c>
      <c r="E325" t="s">
        <v>91</v>
      </c>
      <c r="F325">
        <v>70</v>
      </c>
      <c r="G325">
        <v>190</v>
      </c>
      <c r="H325">
        <v>2010</v>
      </c>
      <c r="I325">
        <v>1</v>
      </c>
      <c r="J325">
        <v>14</v>
      </c>
      <c r="K325" t="s">
        <v>92</v>
      </c>
      <c r="L325">
        <v>2011</v>
      </c>
      <c r="M325">
        <v>25</v>
      </c>
      <c r="N325">
        <v>7</v>
      </c>
      <c r="O325">
        <v>8475768</v>
      </c>
      <c r="P325" t="s">
        <v>2764</v>
      </c>
      <c r="Q325" t="s">
        <v>2765</v>
      </c>
      <c r="R325" t="s">
        <v>2766</v>
      </c>
      <c r="S325" t="s">
        <v>2767</v>
      </c>
      <c r="T325" t="s">
        <v>725</v>
      </c>
      <c r="U325" t="s">
        <v>95</v>
      </c>
      <c r="V325">
        <v>62</v>
      </c>
      <c r="W325">
        <v>24</v>
      </c>
      <c r="X325">
        <v>35</v>
      </c>
      <c r="Y325">
        <v>25</v>
      </c>
      <c r="Z325">
        <v>59</v>
      </c>
      <c r="AA325">
        <v>3</v>
      </c>
      <c r="AB325">
        <v>11</v>
      </c>
      <c r="AC325" s="26">
        <v>0.95161290322580649</v>
      </c>
      <c r="AD325" s="20">
        <v>17.666666666666664</v>
      </c>
      <c r="AE325" s="20">
        <v>22.084</v>
      </c>
      <c r="AF325">
        <v>15</v>
      </c>
      <c r="AG325">
        <v>10.6</v>
      </c>
      <c r="AH325">
        <v>26</v>
      </c>
      <c r="AI325">
        <v>1486</v>
      </c>
      <c r="AJ325">
        <v>72141</v>
      </c>
      <c r="AK325" s="20">
        <v>1202.3499999999999</v>
      </c>
      <c r="AL325">
        <v>1202.3499999999999</v>
      </c>
      <c r="AM325">
        <v>1202</v>
      </c>
      <c r="AN325" s="26">
        <v>19.392741935483869</v>
      </c>
      <c r="AO325">
        <v>32.11</v>
      </c>
      <c r="AP325" s="41">
        <v>0.70238095238095233</v>
      </c>
      <c r="AQ325">
        <v>269</v>
      </c>
      <c r="AR325">
        <v>269</v>
      </c>
      <c r="AS325">
        <v>269</v>
      </c>
      <c r="AT325">
        <v>218</v>
      </c>
      <c r="AU325">
        <v>218</v>
      </c>
      <c r="AV325">
        <v>157</v>
      </c>
      <c r="AW325">
        <v>180</v>
      </c>
      <c r="AX325">
        <v>77</v>
      </c>
      <c r="AY325">
        <v>10</v>
      </c>
      <c r="AZ325">
        <v>16</v>
      </c>
      <c r="BA325" s="42">
        <v>26</v>
      </c>
      <c r="BB325">
        <v>18.66</v>
      </c>
      <c r="BC325">
        <v>27.847100000000001</v>
      </c>
      <c r="BD325" s="20">
        <v>415.6</v>
      </c>
      <c r="BE325" s="20">
        <v>684.6</v>
      </c>
      <c r="BF325" s="20">
        <v>34.163097267850461</v>
      </c>
      <c r="BG325">
        <v>619</v>
      </c>
      <c r="BH325">
        <v>395</v>
      </c>
      <c r="BI325">
        <v>229</v>
      </c>
      <c r="BJ325" s="41">
        <v>0.72995283018867929</v>
      </c>
      <c r="BK325">
        <v>52</v>
      </c>
      <c r="BL325">
        <v>52</v>
      </c>
      <c r="BM325">
        <v>75</v>
      </c>
      <c r="BN325" s="42">
        <v>-23</v>
      </c>
      <c r="BO325">
        <v>61</v>
      </c>
      <c r="BP325">
        <v>17</v>
      </c>
      <c r="BQ325">
        <v>45</v>
      </c>
      <c r="BR325">
        <v>30</v>
      </c>
      <c r="BS325" s="41">
        <v>4.2553191489361701E-2</v>
      </c>
      <c r="BT325">
        <v>30</v>
      </c>
      <c r="BU325">
        <v>43</v>
      </c>
      <c r="BV325" s="41">
        <v>0.41095890410958902</v>
      </c>
      <c r="BW325">
        <v>2</v>
      </c>
      <c r="BX325">
        <v>3</v>
      </c>
      <c r="BY325">
        <v>4</v>
      </c>
      <c r="BZ325">
        <v>6</v>
      </c>
      <c r="CA325">
        <v>24</v>
      </c>
      <c r="CB325">
        <v>34</v>
      </c>
      <c r="CC325">
        <v>10</v>
      </c>
      <c r="CD325">
        <v>13</v>
      </c>
      <c r="CE325">
        <v>13</v>
      </c>
      <c r="CF325">
        <v>12</v>
      </c>
      <c r="CG325">
        <v>21</v>
      </c>
      <c r="CH325">
        <v>26</v>
      </c>
      <c r="CI325">
        <v>1</v>
      </c>
      <c r="CJ325">
        <v>1</v>
      </c>
      <c r="CK325">
        <v>3</v>
      </c>
      <c r="CL325">
        <v>3</v>
      </c>
      <c r="CM325">
        <v>3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3</v>
      </c>
      <c r="CU325">
        <v>0</v>
      </c>
      <c r="CV325">
        <v>16</v>
      </c>
      <c r="CW325">
        <v>1</v>
      </c>
      <c r="CX325">
        <v>4</v>
      </c>
      <c r="CY325">
        <v>6</v>
      </c>
      <c r="CZ325">
        <v>50</v>
      </c>
      <c r="DA325">
        <v>14</v>
      </c>
      <c r="DB325">
        <v>2</v>
      </c>
      <c r="DC325">
        <v>16</v>
      </c>
      <c r="DD325">
        <v>10</v>
      </c>
      <c r="DE325">
        <v>12</v>
      </c>
      <c r="DF325">
        <v>0</v>
      </c>
      <c r="DG325">
        <v>103</v>
      </c>
      <c r="DH325">
        <v>13</v>
      </c>
      <c r="DI325">
        <v>15</v>
      </c>
      <c r="DJ325">
        <v>14</v>
      </c>
      <c r="DK325">
        <v>14</v>
      </c>
      <c r="DL325">
        <v>0</v>
      </c>
      <c r="DM325">
        <v>13</v>
      </c>
      <c r="DN325">
        <v>13</v>
      </c>
      <c r="DO325">
        <v>0</v>
      </c>
      <c r="DP325" s="42">
        <v>2</v>
      </c>
      <c r="DQ325" s="20">
        <v>2.552</v>
      </c>
      <c r="DR325">
        <v>13</v>
      </c>
      <c r="DS325">
        <v>0</v>
      </c>
      <c r="DT325">
        <v>0</v>
      </c>
      <c r="DU325">
        <v>0</v>
      </c>
      <c r="DV325">
        <v>0</v>
      </c>
      <c r="DW325">
        <v>1464</v>
      </c>
      <c r="DX325">
        <v>924</v>
      </c>
      <c r="DY325">
        <v>1098</v>
      </c>
      <c r="DZ325">
        <v>675</v>
      </c>
      <c r="EA325">
        <v>798</v>
      </c>
      <c r="EB325">
        <v>513</v>
      </c>
      <c r="EC325">
        <v>72.900000000000006</v>
      </c>
      <c r="ED325">
        <v>46.25</v>
      </c>
      <c r="EE325">
        <v>84</v>
      </c>
      <c r="EF325">
        <v>50</v>
      </c>
      <c r="EG325" s="41">
        <v>0.10526315789473684</v>
      </c>
      <c r="EH325" s="43">
        <v>0.90253411306042886</v>
      </c>
      <c r="EI325" s="44">
        <v>1.0077972709551657</v>
      </c>
      <c r="EJ325">
        <v>1470</v>
      </c>
      <c r="EK325">
        <v>922</v>
      </c>
      <c r="EL325">
        <v>1104</v>
      </c>
      <c r="EM325">
        <v>673</v>
      </c>
      <c r="EN325">
        <v>802</v>
      </c>
      <c r="EO325">
        <v>511</v>
      </c>
      <c r="EP325">
        <v>84</v>
      </c>
      <c r="EQ325">
        <v>49</v>
      </c>
      <c r="ER325">
        <v>813</v>
      </c>
      <c r="ES325">
        <v>467</v>
      </c>
      <c r="ET325">
        <v>261</v>
      </c>
      <c r="EU325">
        <v>173</v>
      </c>
      <c r="EV325">
        <v>39</v>
      </c>
      <c r="EW325">
        <v>24</v>
      </c>
      <c r="EX325">
        <v>65</v>
      </c>
      <c r="EY325">
        <v>71</v>
      </c>
      <c r="EZ325">
        <v>5.0999999999999996</v>
      </c>
      <c r="FA325">
        <v>2.1</v>
      </c>
      <c r="FB325">
        <v>7.2</v>
      </c>
      <c r="FC325" s="20">
        <v>68.84</v>
      </c>
      <c r="FD325" s="26">
        <v>1.1103225806451613</v>
      </c>
      <c r="FE325">
        <v>7.6313000000000004</v>
      </c>
      <c r="FF325">
        <v>1.01</v>
      </c>
      <c r="FG325">
        <v>1.02</v>
      </c>
      <c r="FH325">
        <v>2.0299999999999998</v>
      </c>
      <c r="FL325" s="42">
        <v>108</v>
      </c>
      <c r="FM325" s="20">
        <v>7.4615384615384617</v>
      </c>
      <c r="FN325" s="41">
        <v>0.15950721349999999</v>
      </c>
      <c r="FO325" s="20">
        <v>56.4</v>
      </c>
      <c r="FP325" s="20">
        <v>59.510399999999997</v>
      </c>
      <c r="FQ325" s="20">
        <v>119.16663201230924</v>
      </c>
      <c r="FR325">
        <v>4</v>
      </c>
      <c r="FS325" t="s">
        <v>136</v>
      </c>
      <c r="FT325">
        <v>195</v>
      </c>
      <c r="FV325" t="s">
        <v>711</v>
      </c>
      <c r="FW325" s="45">
        <v>5500000</v>
      </c>
      <c r="FX325" s="45">
        <v>5350000</v>
      </c>
      <c r="FY325">
        <v>380</v>
      </c>
      <c r="FZ325">
        <v>113</v>
      </c>
      <c r="GA325">
        <v>158</v>
      </c>
      <c r="GB325">
        <v>271</v>
      </c>
      <c r="GC325">
        <v>75</v>
      </c>
      <c r="GD325">
        <v>99</v>
      </c>
      <c r="GE325">
        <v>827</v>
      </c>
      <c r="GF325">
        <v>6658</v>
      </c>
      <c r="GG325">
        <v>23.4</v>
      </c>
      <c r="GH325">
        <v>11.2</v>
      </c>
      <c r="GI325">
        <v>34.5</v>
      </c>
      <c r="GJ325" s="42">
        <v>56.4</v>
      </c>
    </row>
    <row r="326" spans="1:192" x14ac:dyDescent="0.45">
      <c r="A326" s="40">
        <v>31996</v>
      </c>
      <c r="B326" t="s">
        <v>2768</v>
      </c>
      <c r="C326" t="s">
        <v>1460</v>
      </c>
      <c r="D326" t="s">
        <v>91</v>
      </c>
      <c r="E326" t="s">
        <v>91</v>
      </c>
      <c r="F326">
        <v>71</v>
      </c>
      <c r="G326">
        <v>200</v>
      </c>
      <c r="H326">
        <v>2005</v>
      </c>
      <c r="I326">
        <v>1</v>
      </c>
      <c r="J326">
        <v>1</v>
      </c>
      <c r="K326" t="s">
        <v>92</v>
      </c>
      <c r="L326">
        <v>2005</v>
      </c>
      <c r="M326">
        <v>30</v>
      </c>
      <c r="N326">
        <v>13</v>
      </c>
      <c r="O326">
        <v>8471675</v>
      </c>
      <c r="P326" t="s">
        <v>2769</v>
      </c>
      <c r="Q326" t="s">
        <v>2770</v>
      </c>
      <c r="R326" t="s">
        <v>2771</v>
      </c>
      <c r="S326" t="s">
        <v>2772</v>
      </c>
      <c r="T326" t="s">
        <v>716</v>
      </c>
      <c r="U326" t="s">
        <v>230</v>
      </c>
      <c r="V326">
        <v>82</v>
      </c>
      <c r="W326">
        <v>29</v>
      </c>
      <c r="X326">
        <v>60</v>
      </c>
      <c r="Y326">
        <v>33</v>
      </c>
      <c r="Z326">
        <v>89</v>
      </c>
      <c r="AA326">
        <v>3</v>
      </c>
      <c r="AB326">
        <v>9</v>
      </c>
      <c r="AC326" s="26">
        <v>1.0853658536585367</v>
      </c>
      <c r="AD326" s="20">
        <v>-18.690537084398983</v>
      </c>
      <c r="AE326" s="20">
        <v>32.146999999999998</v>
      </c>
      <c r="AF326">
        <v>0</v>
      </c>
      <c r="AG326">
        <v>18</v>
      </c>
      <c r="AH326">
        <v>46</v>
      </c>
      <c r="AI326">
        <v>2106</v>
      </c>
      <c r="AJ326">
        <v>101791</v>
      </c>
      <c r="AK326" s="20">
        <v>1696.5166666667001</v>
      </c>
      <c r="AL326">
        <v>1696.52</v>
      </c>
      <c r="AM326">
        <v>1697</v>
      </c>
      <c r="AN326" s="26">
        <v>20.689227642276421</v>
      </c>
      <c r="AO326">
        <v>34.18</v>
      </c>
      <c r="AP326" s="41">
        <v>0.6953125</v>
      </c>
      <c r="AQ326">
        <v>412</v>
      </c>
      <c r="AR326">
        <v>412</v>
      </c>
      <c r="AS326">
        <v>412</v>
      </c>
      <c r="AT326">
        <v>341</v>
      </c>
      <c r="AU326">
        <v>341</v>
      </c>
      <c r="AV326">
        <v>247</v>
      </c>
      <c r="AW326">
        <v>282</v>
      </c>
      <c r="AX326">
        <v>142</v>
      </c>
      <c r="AY326">
        <v>12</v>
      </c>
      <c r="AZ326">
        <v>32</v>
      </c>
      <c r="BA326" s="42">
        <v>44</v>
      </c>
      <c r="BB326">
        <v>33.729999999999997</v>
      </c>
      <c r="BC326">
        <v>23.534400000000002</v>
      </c>
      <c r="BD326" s="20">
        <v>551.4</v>
      </c>
      <c r="BE326" s="20">
        <v>963.4</v>
      </c>
      <c r="BF326" s="20">
        <v>34.072100535213259</v>
      </c>
      <c r="BG326">
        <v>881</v>
      </c>
      <c r="BH326">
        <v>688</v>
      </c>
      <c r="BI326">
        <v>447</v>
      </c>
      <c r="BJ326" s="41">
        <v>0.66340361445783136</v>
      </c>
      <c r="BK326">
        <v>75</v>
      </c>
      <c r="BL326">
        <v>75</v>
      </c>
      <c r="BM326">
        <v>68</v>
      </c>
      <c r="BN326" s="42">
        <v>7</v>
      </c>
      <c r="BO326">
        <v>94</v>
      </c>
      <c r="BP326">
        <v>76</v>
      </c>
      <c r="BQ326">
        <v>42</v>
      </c>
      <c r="BR326">
        <v>36</v>
      </c>
      <c r="BS326" s="41">
        <v>3.4615384615384617E-2</v>
      </c>
      <c r="BT326">
        <v>1026</v>
      </c>
      <c r="BU326">
        <v>909</v>
      </c>
      <c r="BV326" s="41">
        <v>0.53023255813953485</v>
      </c>
      <c r="BW326">
        <v>212</v>
      </c>
      <c r="BX326">
        <v>223</v>
      </c>
      <c r="BY326">
        <v>360</v>
      </c>
      <c r="BZ326">
        <v>315</v>
      </c>
      <c r="CA326">
        <v>454</v>
      </c>
      <c r="CB326">
        <v>371</v>
      </c>
      <c r="CC326">
        <v>285</v>
      </c>
      <c r="CD326">
        <v>237</v>
      </c>
      <c r="CE326">
        <v>369</v>
      </c>
      <c r="CF326">
        <v>339</v>
      </c>
      <c r="CG326">
        <v>600</v>
      </c>
      <c r="CH326">
        <v>522</v>
      </c>
      <c r="CI326">
        <v>1</v>
      </c>
      <c r="CJ326">
        <v>3</v>
      </c>
      <c r="CK326">
        <v>5</v>
      </c>
      <c r="CL326">
        <v>6</v>
      </c>
      <c r="CM326">
        <v>3</v>
      </c>
      <c r="CN326">
        <v>0</v>
      </c>
      <c r="CO326">
        <v>0</v>
      </c>
      <c r="CP326">
        <v>4</v>
      </c>
      <c r="CQ326">
        <v>0</v>
      </c>
      <c r="CR326">
        <v>1</v>
      </c>
      <c r="CS326">
        <v>5</v>
      </c>
      <c r="CT326">
        <v>5</v>
      </c>
      <c r="CU326">
        <v>1</v>
      </c>
      <c r="CV326">
        <v>13</v>
      </c>
      <c r="CW326">
        <v>0</v>
      </c>
      <c r="CX326">
        <v>9</v>
      </c>
      <c r="CY326">
        <v>13</v>
      </c>
      <c r="CZ326">
        <v>72</v>
      </c>
      <c r="DA326">
        <v>27</v>
      </c>
      <c r="DB326">
        <v>4</v>
      </c>
      <c r="DC326">
        <v>17</v>
      </c>
      <c r="DD326">
        <v>37</v>
      </c>
      <c r="DE326">
        <v>23</v>
      </c>
      <c r="DF326">
        <v>3</v>
      </c>
      <c r="DG326">
        <v>136</v>
      </c>
      <c r="DH326">
        <v>18</v>
      </c>
      <c r="DI326">
        <v>17</v>
      </c>
      <c r="DJ326">
        <v>17</v>
      </c>
      <c r="DK326">
        <v>17</v>
      </c>
      <c r="DL326">
        <v>0</v>
      </c>
      <c r="DM326">
        <v>17</v>
      </c>
      <c r="DN326">
        <v>17</v>
      </c>
      <c r="DO326">
        <v>0</v>
      </c>
      <c r="DP326" s="42">
        <v>-1</v>
      </c>
      <c r="DQ326" s="20">
        <v>-2.3580000000000001</v>
      </c>
      <c r="DR326">
        <v>17</v>
      </c>
      <c r="DS326">
        <v>0</v>
      </c>
      <c r="DT326">
        <v>0</v>
      </c>
      <c r="DU326">
        <v>1</v>
      </c>
      <c r="DV326">
        <v>0</v>
      </c>
      <c r="DW326">
        <v>2129</v>
      </c>
      <c r="DX326">
        <v>1378</v>
      </c>
      <c r="DY326">
        <v>1645</v>
      </c>
      <c r="DZ326">
        <v>1004</v>
      </c>
      <c r="EA326">
        <v>1190</v>
      </c>
      <c r="EB326">
        <v>732</v>
      </c>
      <c r="EC326">
        <v>129.74</v>
      </c>
      <c r="ED326">
        <v>71.2</v>
      </c>
      <c r="EE326">
        <v>128</v>
      </c>
      <c r="EF326">
        <v>73</v>
      </c>
      <c r="EG326" s="41">
        <v>0.10756302521008404</v>
      </c>
      <c r="EH326" s="43">
        <v>0.9002732240437159</v>
      </c>
      <c r="EI326" s="44">
        <v>1.0078362492538</v>
      </c>
      <c r="EJ326">
        <v>2136</v>
      </c>
      <c r="EK326">
        <v>1371</v>
      </c>
      <c r="EL326">
        <v>1650</v>
      </c>
      <c r="EM326">
        <v>998</v>
      </c>
      <c r="EN326">
        <v>1195</v>
      </c>
      <c r="EO326">
        <v>726</v>
      </c>
      <c r="EP326">
        <v>128</v>
      </c>
      <c r="EQ326">
        <v>73</v>
      </c>
      <c r="ER326">
        <v>1215</v>
      </c>
      <c r="ES326">
        <v>734</v>
      </c>
      <c r="ET326">
        <v>492</v>
      </c>
      <c r="EU326">
        <v>298</v>
      </c>
      <c r="EV326">
        <v>70</v>
      </c>
      <c r="EW326">
        <v>32</v>
      </c>
      <c r="EX326">
        <v>112</v>
      </c>
      <c r="EY326">
        <v>114</v>
      </c>
      <c r="EZ326">
        <v>7.3</v>
      </c>
      <c r="FA326">
        <v>1.8</v>
      </c>
      <c r="FB326">
        <v>9.1</v>
      </c>
      <c r="FC326" s="20">
        <v>93.48</v>
      </c>
      <c r="FD326" s="26">
        <v>1.1400000000000001</v>
      </c>
      <c r="FE326">
        <v>12.6759</v>
      </c>
      <c r="FF326">
        <v>3.09</v>
      </c>
      <c r="FG326">
        <v>0.19</v>
      </c>
      <c r="FH326">
        <v>3.27</v>
      </c>
      <c r="FI326">
        <v>4</v>
      </c>
      <c r="FJ326">
        <v>2</v>
      </c>
      <c r="FK326">
        <v>0</v>
      </c>
      <c r="FL326" s="42">
        <v>157</v>
      </c>
      <c r="FM326" s="20">
        <v>6.882352941176471</v>
      </c>
      <c r="FN326" s="41">
        <v>0.12033195020000001</v>
      </c>
      <c r="FO326" s="20">
        <v>84.4</v>
      </c>
      <c r="FP326" s="20">
        <v>88.528400000000005</v>
      </c>
      <c r="FQ326" s="20">
        <v>124.0303680475326</v>
      </c>
      <c r="FU326" t="s">
        <v>702</v>
      </c>
      <c r="FV326" t="s">
        <v>711</v>
      </c>
      <c r="FW326" s="45">
        <v>10900000</v>
      </c>
      <c r="FX326" s="45">
        <v>8700000</v>
      </c>
      <c r="FY326">
        <v>864</v>
      </c>
      <c r="FZ326">
        <v>411</v>
      </c>
      <c r="GA326">
        <v>705</v>
      </c>
      <c r="GB326">
        <v>1116</v>
      </c>
      <c r="GC326">
        <v>165</v>
      </c>
      <c r="GD326">
        <v>622</v>
      </c>
      <c r="GE326">
        <v>2843</v>
      </c>
      <c r="GF326">
        <v>18028</v>
      </c>
      <c r="GG326">
        <v>112.8</v>
      </c>
      <c r="GH326">
        <v>25.1</v>
      </c>
      <c r="GI326">
        <v>137.9</v>
      </c>
      <c r="GJ326" s="42">
        <v>84.4</v>
      </c>
    </row>
    <row r="327" spans="1:192" x14ac:dyDescent="0.45">
      <c r="A327" s="40">
        <v>33579</v>
      </c>
      <c r="B327" t="s">
        <v>2773</v>
      </c>
      <c r="C327" t="s">
        <v>145</v>
      </c>
      <c r="D327" t="s">
        <v>91</v>
      </c>
      <c r="E327" t="s">
        <v>91</v>
      </c>
      <c r="F327">
        <v>75</v>
      </c>
      <c r="G327">
        <v>214</v>
      </c>
      <c r="H327">
        <v>2010</v>
      </c>
      <c r="I327">
        <v>1</v>
      </c>
      <c r="J327">
        <v>21</v>
      </c>
      <c r="K327" t="s">
        <v>92</v>
      </c>
      <c r="L327">
        <v>2011</v>
      </c>
      <c r="M327">
        <v>26</v>
      </c>
      <c r="N327">
        <v>7</v>
      </c>
      <c r="O327">
        <v>8475772</v>
      </c>
      <c r="P327" t="s">
        <v>2774</v>
      </c>
      <c r="Q327" t="s">
        <v>2775</v>
      </c>
      <c r="R327" t="s">
        <v>2776</v>
      </c>
      <c r="S327" t="s">
        <v>2777</v>
      </c>
      <c r="T327" t="s">
        <v>716</v>
      </c>
      <c r="U327" t="s">
        <v>2778</v>
      </c>
      <c r="V327">
        <v>81</v>
      </c>
      <c r="W327">
        <v>11</v>
      </c>
      <c r="X327">
        <v>21</v>
      </c>
      <c r="Y327">
        <v>12</v>
      </c>
      <c r="Z327">
        <v>32</v>
      </c>
      <c r="AA327">
        <v>0</v>
      </c>
      <c r="AB327">
        <v>0</v>
      </c>
      <c r="AC327" s="26">
        <v>0.39506172839506171</v>
      </c>
      <c r="AD327" s="20">
        <v>4.0492957746478879</v>
      </c>
      <c r="AE327" s="20">
        <v>11.676</v>
      </c>
      <c r="AF327">
        <v>4</v>
      </c>
      <c r="AG327">
        <v>-0.4</v>
      </c>
      <c r="AH327">
        <v>8</v>
      </c>
      <c r="AI327">
        <v>1735</v>
      </c>
      <c r="AJ327">
        <v>71291</v>
      </c>
      <c r="AK327" s="20">
        <v>1188.1833333333</v>
      </c>
      <c r="AL327">
        <v>1188.32</v>
      </c>
      <c r="AM327">
        <v>1188</v>
      </c>
      <c r="AN327" s="26">
        <v>14.668930041152263</v>
      </c>
      <c r="AO327">
        <v>24.58</v>
      </c>
      <c r="AP327" s="41">
        <v>0.61538461538461542</v>
      </c>
      <c r="AQ327">
        <v>173</v>
      </c>
      <c r="AR327">
        <v>173</v>
      </c>
      <c r="AS327">
        <v>173</v>
      </c>
      <c r="AT327">
        <v>146</v>
      </c>
      <c r="AU327">
        <v>146</v>
      </c>
      <c r="AV327">
        <v>109</v>
      </c>
      <c r="AW327">
        <v>111</v>
      </c>
      <c r="AX327">
        <v>49</v>
      </c>
      <c r="AY327">
        <v>8</v>
      </c>
      <c r="AZ327">
        <v>11</v>
      </c>
      <c r="BA327" s="42">
        <v>19</v>
      </c>
      <c r="BB327">
        <v>11.66</v>
      </c>
      <c r="BC327">
        <v>31.220199999999998</v>
      </c>
      <c r="BD327" s="20">
        <v>244.3</v>
      </c>
      <c r="BE327" s="20">
        <v>417.3</v>
      </c>
      <c r="BF327" s="20">
        <v>21.070082132758856</v>
      </c>
      <c r="BG327">
        <v>259</v>
      </c>
      <c r="BH327">
        <v>327</v>
      </c>
      <c r="BI327">
        <v>646</v>
      </c>
      <c r="BJ327" s="41">
        <v>0.28618784530386743</v>
      </c>
      <c r="BK327">
        <v>52</v>
      </c>
      <c r="BL327">
        <v>52</v>
      </c>
      <c r="BM327">
        <v>101</v>
      </c>
      <c r="BN327" s="42">
        <v>-49</v>
      </c>
      <c r="BO327">
        <v>37</v>
      </c>
      <c r="BP327">
        <v>27</v>
      </c>
      <c r="BQ327">
        <v>34</v>
      </c>
      <c r="BR327">
        <v>50</v>
      </c>
      <c r="BS327" s="41">
        <v>5.0454086781029264E-2</v>
      </c>
      <c r="BT327">
        <v>560</v>
      </c>
      <c r="BU327">
        <v>473</v>
      </c>
      <c r="BV327" s="41">
        <v>0.54211035818005804</v>
      </c>
      <c r="BW327">
        <v>314</v>
      </c>
      <c r="BX327">
        <v>254</v>
      </c>
      <c r="BY327">
        <v>162</v>
      </c>
      <c r="BZ327">
        <v>123</v>
      </c>
      <c r="CA327">
        <v>84</v>
      </c>
      <c r="CB327">
        <v>96</v>
      </c>
      <c r="CC327">
        <v>148</v>
      </c>
      <c r="CD327">
        <v>133</v>
      </c>
      <c r="CE327">
        <v>190</v>
      </c>
      <c r="CF327">
        <v>171</v>
      </c>
      <c r="CG327">
        <v>347</v>
      </c>
      <c r="CH327">
        <v>268</v>
      </c>
      <c r="CI327">
        <v>0</v>
      </c>
      <c r="CJ327">
        <v>0</v>
      </c>
      <c r="CK327">
        <v>2</v>
      </c>
      <c r="CL327">
        <v>1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1</v>
      </c>
      <c r="CT327">
        <v>3</v>
      </c>
      <c r="CU327">
        <v>0</v>
      </c>
      <c r="CV327">
        <v>5</v>
      </c>
      <c r="CW327">
        <v>1</v>
      </c>
      <c r="CX327">
        <v>0</v>
      </c>
      <c r="CY327">
        <v>8</v>
      </c>
      <c r="CZ327">
        <v>28</v>
      </c>
      <c r="DA327">
        <v>10</v>
      </c>
      <c r="DB327">
        <v>2</v>
      </c>
      <c r="DC327">
        <v>6</v>
      </c>
      <c r="DD327">
        <v>29</v>
      </c>
      <c r="DE327">
        <v>9</v>
      </c>
      <c r="DF327">
        <v>1</v>
      </c>
      <c r="DG327">
        <v>52</v>
      </c>
      <c r="DH327">
        <v>4</v>
      </c>
      <c r="DI327">
        <v>14</v>
      </c>
      <c r="DJ327">
        <v>4</v>
      </c>
      <c r="DK327">
        <v>4</v>
      </c>
      <c r="DL327">
        <v>0</v>
      </c>
      <c r="DM327">
        <v>15</v>
      </c>
      <c r="DN327">
        <v>15</v>
      </c>
      <c r="DO327">
        <v>0</v>
      </c>
      <c r="DP327" s="42">
        <v>10</v>
      </c>
      <c r="DQ327" s="20">
        <v>9.0570000000000004</v>
      </c>
      <c r="DR327">
        <v>4</v>
      </c>
      <c r="DS327">
        <v>0</v>
      </c>
      <c r="DT327">
        <v>0</v>
      </c>
      <c r="DU327">
        <v>0</v>
      </c>
      <c r="DV327">
        <v>0</v>
      </c>
      <c r="DW327">
        <v>940</v>
      </c>
      <c r="DX327">
        <v>1253</v>
      </c>
      <c r="DY327">
        <v>720</v>
      </c>
      <c r="DZ327">
        <v>941</v>
      </c>
      <c r="EA327">
        <v>532</v>
      </c>
      <c r="EB327">
        <v>711</v>
      </c>
      <c r="EC327">
        <v>45.21</v>
      </c>
      <c r="ED327">
        <v>69.19</v>
      </c>
      <c r="EE327">
        <v>52</v>
      </c>
      <c r="EF327">
        <v>67</v>
      </c>
      <c r="EG327" s="41">
        <v>9.7744360902255634E-2</v>
      </c>
      <c r="EH327" s="43">
        <v>0.90576652601969054</v>
      </c>
      <c r="EI327" s="44">
        <v>1.0035108869219462</v>
      </c>
      <c r="EJ327">
        <v>936</v>
      </c>
      <c r="EK327">
        <v>1255</v>
      </c>
      <c r="EL327">
        <v>718</v>
      </c>
      <c r="EM327">
        <v>943</v>
      </c>
      <c r="EN327">
        <v>531</v>
      </c>
      <c r="EO327">
        <v>713</v>
      </c>
      <c r="EP327">
        <v>52</v>
      </c>
      <c r="EQ327">
        <v>67</v>
      </c>
      <c r="ER327">
        <v>458</v>
      </c>
      <c r="ES327">
        <v>632</v>
      </c>
      <c r="ET327">
        <v>179</v>
      </c>
      <c r="EU327">
        <v>279</v>
      </c>
      <c r="EV327">
        <v>26</v>
      </c>
      <c r="EW327">
        <v>40</v>
      </c>
      <c r="EX327">
        <v>72</v>
      </c>
      <c r="EY327">
        <v>72</v>
      </c>
      <c r="EZ327">
        <v>1.1000000000000001</v>
      </c>
      <c r="FA327">
        <v>1.4</v>
      </c>
      <c r="FB327">
        <v>2.5</v>
      </c>
      <c r="FC327" s="20">
        <v>33.200000000000003</v>
      </c>
      <c r="FD327" s="26">
        <v>0.4098765432098766</v>
      </c>
      <c r="FE327">
        <v>1.976</v>
      </c>
      <c r="FF327">
        <v>0.25</v>
      </c>
      <c r="FG327">
        <v>0.09</v>
      </c>
      <c r="FH327">
        <v>0.34</v>
      </c>
      <c r="FL327" s="42">
        <v>110</v>
      </c>
      <c r="FM327" s="20">
        <v>21.5</v>
      </c>
      <c r="FN327" s="41">
        <v>4.7707198400000005E-2</v>
      </c>
      <c r="FO327" s="20">
        <v>31.2</v>
      </c>
      <c r="FP327" s="20">
        <v>33.811399999999999</v>
      </c>
      <c r="FQ327" s="20">
        <v>110.7277501009829</v>
      </c>
      <c r="FV327" t="s">
        <v>751</v>
      </c>
      <c r="FW327" s="45">
        <v>2075000</v>
      </c>
      <c r="FX327" s="45">
        <v>2075000</v>
      </c>
      <c r="FY327">
        <v>365</v>
      </c>
      <c r="FZ327">
        <v>49</v>
      </c>
      <c r="GA327">
        <v>81</v>
      </c>
      <c r="GB327">
        <v>130</v>
      </c>
      <c r="GC327">
        <v>-28</v>
      </c>
      <c r="GD327">
        <v>60</v>
      </c>
      <c r="GE327">
        <v>532</v>
      </c>
      <c r="GF327">
        <v>5395</v>
      </c>
      <c r="GG327">
        <v>4.7</v>
      </c>
      <c r="GH327">
        <v>5</v>
      </c>
      <c r="GI327">
        <v>9.6999999999999993</v>
      </c>
      <c r="GJ327" s="42">
        <v>31.2</v>
      </c>
    </row>
    <row r="328" spans="1:192" x14ac:dyDescent="0.45">
      <c r="A328" s="40">
        <v>31684</v>
      </c>
      <c r="B328" t="s">
        <v>2784</v>
      </c>
      <c r="C328" t="s">
        <v>145</v>
      </c>
      <c r="D328" t="s">
        <v>91</v>
      </c>
      <c r="E328" t="s">
        <v>91</v>
      </c>
      <c r="F328">
        <v>75</v>
      </c>
      <c r="G328">
        <v>200</v>
      </c>
      <c r="H328">
        <v>2005</v>
      </c>
      <c r="I328">
        <v>1</v>
      </c>
      <c r="J328">
        <v>4</v>
      </c>
      <c r="K328" t="s">
        <v>92</v>
      </c>
      <c r="L328">
        <v>2006</v>
      </c>
      <c r="M328">
        <v>31</v>
      </c>
      <c r="N328">
        <v>12</v>
      </c>
      <c r="O328">
        <v>8471678</v>
      </c>
      <c r="P328" t="s">
        <v>2785</v>
      </c>
      <c r="Q328" t="s">
        <v>2786</v>
      </c>
      <c r="R328" t="s">
        <v>1141</v>
      </c>
      <c r="S328" t="s">
        <v>2787</v>
      </c>
      <c r="T328" t="s">
        <v>725</v>
      </c>
      <c r="U328" t="s">
        <v>313</v>
      </c>
      <c r="V328">
        <v>74</v>
      </c>
      <c r="W328">
        <v>13</v>
      </c>
      <c r="X328">
        <v>6</v>
      </c>
      <c r="Y328">
        <v>6</v>
      </c>
      <c r="Z328">
        <v>19</v>
      </c>
      <c r="AA328">
        <v>10</v>
      </c>
      <c r="AB328">
        <v>45</v>
      </c>
      <c r="AC328" s="26">
        <v>0.25675675675675674</v>
      </c>
      <c r="AD328" s="20">
        <v>-13.769509981851179</v>
      </c>
      <c r="AE328" s="20">
        <v>8.3049999999999997</v>
      </c>
      <c r="AF328">
        <v>-8</v>
      </c>
      <c r="AG328">
        <v>-8.4</v>
      </c>
      <c r="AH328">
        <v>22</v>
      </c>
      <c r="AI328">
        <v>1462</v>
      </c>
      <c r="AJ328">
        <v>60751</v>
      </c>
      <c r="AK328" s="20">
        <v>1012.5166666667</v>
      </c>
      <c r="AL328">
        <v>1012.52</v>
      </c>
      <c r="AM328">
        <v>1013</v>
      </c>
      <c r="AN328" s="26">
        <v>13.682657657657657</v>
      </c>
      <c r="AO328">
        <v>23.03</v>
      </c>
      <c r="AP328" s="41">
        <v>0.61290322580645162</v>
      </c>
      <c r="AQ328">
        <v>146</v>
      </c>
      <c r="AR328">
        <v>146</v>
      </c>
      <c r="AS328">
        <v>145</v>
      </c>
      <c r="AT328">
        <v>118</v>
      </c>
      <c r="AU328">
        <v>117</v>
      </c>
      <c r="AV328">
        <v>83</v>
      </c>
      <c r="AW328">
        <v>85</v>
      </c>
      <c r="AX328">
        <v>44</v>
      </c>
      <c r="AY328">
        <v>6</v>
      </c>
      <c r="AZ328">
        <v>9</v>
      </c>
      <c r="BA328" s="42">
        <v>15</v>
      </c>
      <c r="BB328">
        <v>8.2899999999999991</v>
      </c>
      <c r="BC328">
        <v>30.722899999999999</v>
      </c>
      <c r="BD328" s="20">
        <v>160.19999999999999</v>
      </c>
      <c r="BE328" s="20">
        <v>306.2</v>
      </c>
      <c r="BF328" s="20">
        <v>18.14482676885395</v>
      </c>
      <c r="BG328">
        <v>296</v>
      </c>
      <c r="BH328">
        <v>351</v>
      </c>
      <c r="BI328">
        <v>379</v>
      </c>
      <c r="BJ328" s="41">
        <v>0.43851851851851853</v>
      </c>
      <c r="BK328">
        <v>69</v>
      </c>
      <c r="BL328">
        <v>69</v>
      </c>
      <c r="BM328">
        <v>49</v>
      </c>
      <c r="BN328" s="42">
        <v>20</v>
      </c>
      <c r="BO328">
        <v>34</v>
      </c>
      <c r="BP328">
        <v>31</v>
      </c>
      <c r="BQ328">
        <v>35</v>
      </c>
      <c r="BR328">
        <v>34</v>
      </c>
      <c r="BS328" s="41">
        <v>3.8505096262740658E-2</v>
      </c>
      <c r="BT328">
        <v>12</v>
      </c>
      <c r="BU328">
        <v>21</v>
      </c>
      <c r="BV328" s="41">
        <v>0.36363636363636365</v>
      </c>
      <c r="BW328">
        <v>1</v>
      </c>
      <c r="BX328">
        <v>7</v>
      </c>
      <c r="BY328">
        <v>4</v>
      </c>
      <c r="BZ328">
        <v>3</v>
      </c>
      <c r="CA328">
        <v>7</v>
      </c>
      <c r="CB328">
        <v>11</v>
      </c>
      <c r="CC328">
        <v>6</v>
      </c>
      <c r="CD328">
        <v>5</v>
      </c>
      <c r="CE328">
        <v>2</v>
      </c>
      <c r="CF328">
        <v>6</v>
      </c>
      <c r="CG328">
        <v>5</v>
      </c>
      <c r="CH328">
        <v>15</v>
      </c>
      <c r="CI328">
        <v>0</v>
      </c>
      <c r="CJ328">
        <v>0</v>
      </c>
      <c r="CK328">
        <v>6</v>
      </c>
      <c r="CL328">
        <v>4</v>
      </c>
      <c r="CM328">
        <v>0</v>
      </c>
      <c r="CN328">
        <v>0</v>
      </c>
      <c r="CO328">
        <v>0</v>
      </c>
      <c r="CP328">
        <v>3</v>
      </c>
      <c r="CQ328">
        <v>0</v>
      </c>
      <c r="CR328">
        <v>0</v>
      </c>
      <c r="CS328">
        <v>3</v>
      </c>
      <c r="CT328">
        <v>0</v>
      </c>
      <c r="CU328">
        <v>1</v>
      </c>
      <c r="CV328">
        <v>6</v>
      </c>
      <c r="CW328">
        <v>0</v>
      </c>
      <c r="CX328">
        <v>5</v>
      </c>
      <c r="CY328">
        <v>3</v>
      </c>
      <c r="CZ328">
        <v>26</v>
      </c>
      <c r="DA328">
        <v>12</v>
      </c>
      <c r="DB328">
        <v>1</v>
      </c>
      <c r="DC328">
        <v>11</v>
      </c>
      <c r="DD328">
        <v>10</v>
      </c>
      <c r="DE328">
        <v>8</v>
      </c>
      <c r="DF328">
        <v>1</v>
      </c>
      <c r="DG328">
        <v>40</v>
      </c>
      <c r="DH328">
        <v>11</v>
      </c>
      <c r="DI328">
        <v>10</v>
      </c>
      <c r="DJ328">
        <v>11</v>
      </c>
      <c r="DK328">
        <v>11</v>
      </c>
      <c r="DL328">
        <v>0</v>
      </c>
      <c r="DM328">
        <v>9</v>
      </c>
      <c r="DN328">
        <v>9</v>
      </c>
      <c r="DO328">
        <v>0</v>
      </c>
      <c r="DP328" s="42">
        <v>-1</v>
      </c>
      <c r="DQ328" s="20">
        <v>-3.3609999999999998</v>
      </c>
      <c r="DR328">
        <v>11</v>
      </c>
      <c r="DS328">
        <v>0</v>
      </c>
      <c r="DT328">
        <v>0</v>
      </c>
      <c r="DU328">
        <v>0</v>
      </c>
      <c r="DV328">
        <v>0</v>
      </c>
      <c r="DW328">
        <v>816</v>
      </c>
      <c r="DX328">
        <v>1094</v>
      </c>
      <c r="DY328">
        <v>616</v>
      </c>
      <c r="DZ328">
        <v>849</v>
      </c>
      <c r="EA328">
        <v>455</v>
      </c>
      <c r="EB328">
        <v>584</v>
      </c>
      <c r="EC328">
        <v>33.47</v>
      </c>
      <c r="ED328">
        <v>53.23</v>
      </c>
      <c r="EE328">
        <v>31</v>
      </c>
      <c r="EF328">
        <v>53</v>
      </c>
      <c r="EG328" s="41">
        <v>6.8131868131868126E-2</v>
      </c>
      <c r="EH328" s="43">
        <v>0.90924657534246578</v>
      </c>
      <c r="EI328" s="44">
        <v>0.97737844347433389</v>
      </c>
      <c r="EJ328">
        <v>815</v>
      </c>
      <c r="EK328">
        <v>1095</v>
      </c>
      <c r="EL328">
        <v>615</v>
      </c>
      <c r="EM328">
        <v>850</v>
      </c>
      <c r="EN328">
        <v>454</v>
      </c>
      <c r="EO328">
        <v>584</v>
      </c>
      <c r="EP328">
        <v>31</v>
      </c>
      <c r="EQ328">
        <v>53</v>
      </c>
      <c r="ER328">
        <v>349</v>
      </c>
      <c r="ES328">
        <v>535</v>
      </c>
      <c r="ET328">
        <v>144</v>
      </c>
      <c r="EU328">
        <v>197</v>
      </c>
      <c r="EV328">
        <v>19</v>
      </c>
      <c r="EW328">
        <v>30</v>
      </c>
      <c r="EX328">
        <v>41</v>
      </c>
      <c r="EY328">
        <v>45</v>
      </c>
      <c r="EZ328">
        <v>0.5</v>
      </c>
      <c r="FA328">
        <v>1.2</v>
      </c>
      <c r="FB328">
        <v>1.7000000000000002</v>
      </c>
      <c r="FC328" s="20">
        <v>13.76</v>
      </c>
      <c r="FD328" s="26">
        <v>0.18594594594594593</v>
      </c>
      <c r="FE328">
        <v>3.5198</v>
      </c>
      <c r="FF328">
        <v>0.75</v>
      </c>
      <c r="FG328">
        <v>-0.19</v>
      </c>
      <c r="FH328">
        <v>0.56000000000000005</v>
      </c>
      <c r="FI328">
        <v>1</v>
      </c>
      <c r="FJ328">
        <v>0</v>
      </c>
      <c r="FK328">
        <v>0</v>
      </c>
      <c r="FL328" s="42">
        <v>125</v>
      </c>
      <c r="FM328" s="20">
        <v>9.454545454545455</v>
      </c>
      <c r="FN328" s="41">
        <v>7.7867056200000007E-2</v>
      </c>
      <c r="FO328" s="20">
        <v>16.8</v>
      </c>
      <c r="FP328" s="20">
        <v>18.3278</v>
      </c>
      <c r="FQ328" s="20">
        <v>113.18294947260301</v>
      </c>
      <c r="FV328" t="s">
        <v>711</v>
      </c>
      <c r="FW328" s="45">
        <v>1150000</v>
      </c>
      <c r="FX328" s="45">
        <v>1150000</v>
      </c>
      <c r="FY328">
        <v>625</v>
      </c>
      <c r="FZ328">
        <v>130</v>
      </c>
      <c r="GA328">
        <v>133</v>
      </c>
      <c r="GB328">
        <v>263</v>
      </c>
      <c r="GC328">
        <v>25</v>
      </c>
      <c r="GD328">
        <v>371</v>
      </c>
      <c r="GE328">
        <v>967</v>
      </c>
      <c r="GF328">
        <v>8517</v>
      </c>
      <c r="GG328">
        <v>19.600000000000001</v>
      </c>
      <c r="GH328">
        <v>11.3</v>
      </c>
      <c r="GI328">
        <v>30.9</v>
      </c>
      <c r="GJ328" s="42">
        <v>16.8</v>
      </c>
    </row>
    <row r="329" spans="1:192" x14ac:dyDescent="0.45">
      <c r="A329" s="40">
        <v>33385</v>
      </c>
      <c r="B329" t="s">
        <v>2791</v>
      </c>
      <c r="C329" t="s">
        <v>175</v>
      </c>
      <c r="D329" t="s">
        <v>107</v>
      </c>
      <c r="E329" t="s">
        <v>107</v>
      </c>
      <c r="F329">
        <v>72</v>
      </c>
      <c r="G329">
        <v>198</v>
      </c>
      <c r="H329">
        <v>2010</v>
      </c>
      <c r="I329">
        <v>5</v>
      </c>
      <c r="J329">
        <v>122</v>
      </c>
      <c r="K329" t="s">
        <v>202</v>
      </c>
      <c r="L329">
        <v>2014</v>
      </c>
      <c r="M329">
        <v>26</v>
      </c>
      <c r="N329">
        <v>4</v>
      </c>
      <c r="O329">
        <v>8475780</v>
      </c>
      <c r="P329" t="s">
        <v>2792</v>
      </c>
      <c r="Q329" t="s">
        <v>2793</v>
      </c>
      <c r="R329" t="s">
        <v>2794</v>
      </c>
      <c r="S329" t="s">
        <v>209</v>
      </c>
      <c r="T329" t="s">
        <v>2795</v>
      </c>
      <c r="U329" t="s">
        <v>2796</v>
      </c>
      <c r="V329">
        <v>79</v>
      </c>
      <c r="W329">
        <v>7</v>
      </c>
      <c r="X329">
        <v>9</v>
      </c>
      <c r="Y329">
        <v>6</v>
      </c>
      <c r="Z329">
        <v>16</v>
      </c>
      <c r="AA329">
        <v>0</v>
      </c>
      <c r="AB329">
        <v>0</v>
      </c>
      <c r="AC329" s="26">
        <v>0.20253164556962025</v>
      </c>
      <c r="AD329" s="20">
        <v>5.189473684210526</v>
      </c>
      <c r="AE329" s="20">
        <v>6.1520000000000001</v>
      </c>
      <c r="AF329">
        <v>-10</v>
      </c>
      <c r="AG329">
        <v>-13.6</v>
      </c>
      <c r="AH329">
        <v>37</v>
      </c>
      <c r="AI329">
        <v>1444</v>
      </c>
      <c r="AJ329">
        <v>62938</v>
      </c>
      <c r="AK329" s="20">
        <v>1048.9666666666999</v>
      </c>
      <c r="AL329">
        <v>1048.97</v>
      </c>
      <c r="AM329">
        <v>1049</v>
      </c>
      <c r="AN329" s="26">
        <v>13.278059071729958</v>
      </c>
      <c r="AO329">
        <v>22.29</v>
      </c>
      <c r="AP329" s="41">
        <v>0.69565217391304346</v>
      </c>
      <c r="AQ329">
        <v>174</v>
      </c>
      <c r="AR329">
        <v>175</v>
      </c>
      <c r="AS329">
        <v>175</v>
      </c>
      <c r="AT329">
        <v>136</v>
      </c>
      <c r="AU329">
        <v>137</v>
      </c>
      <c r="AV329">
        <v>93</v>
      </c>
      <c r="AW329">
        <v>95</v>
      </c>
      <c r="AX329">
        <v>51</v>
      </c>
      <c r="AY329">
        <v>9</v>
      </c>
      <c r="AZ329">
        <v>7</v>
      </c>
      <c r="BA329" s="42">
        <v>16</v>
      </c>
      <c r="BB329">
        <v>10.82</v>
      </c>
      <c r="BC329">
        <v>33.494599999999998</v>
      </c>
      <c r="BD329" s="20">
        <v>194.8</v>
      </c>
      <c r="BE329" s="20">
        <v>368.8</v>
      </c>
      <c r="BF329" s="20">
        <v>21.09497888404816</v>
      </c>
      <c r="BG329">
        <v>240</v>
      </c>
      <c r="BH329">
        <v>328</v>
      </c>
      <c r="BI329">
        <v>454</v>
      </c>
      <c r="BJ329" s="41">
        <v>0.345821325648415</v>
      </c>
      <c r="BK329">
        <v>253</v>
      </c>
      <c r="BL329">
        <v>253</v>
      </c>
      <c r="BM329">
        <v>100</v>
      </c>
      <c r="BN329" s="42">
        <v>153</v>
      </c>
      <c r="BO329">
        <v>44</v>
      </c>
      <c r="BP329">
        <v>21</v>
      </c>
      <c r="BQ329">
        <v>16</v>
      </c>
      <c r="BR329">
        <v>49</v>
      </c>
      <c r="BS329" s="41">
        <v>5.0204918032786885E-2</v>
      </c>
      <c r="BT329">
        <v>230</v>
      </c>
      <c r="BU329">
        <v>240</v>
      </c>
      <c r="BV329" s="41">
        <v>0.48936170212765956</v>
      </c>
      <c r="BW329">
        <v>104</v>
      </c>
      <c r="BX329">
        <v>119</v>
      </c>
      <c r="BY329">
        <v>82</v>
      </c>
      <c r="BZ329">
        <v>71</v>
      </c>
      <c r="CA329">
        <v>43</v>
      </c>
      <c r="CB329">
        <v>50</v>
      </c>
      <c r="CC329">
        <v>74</v>
      </c>
      <c r="CD329">
        <v>78</v>
      </c>
      <c r="CE329">
        <v>69</v>
      </c>
      <c r="CF329">
        <v>86</v>
      </c>
      <c r="CG329">
        <v>138</v>
      </c>
      <c r="CH329">
        <v>141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2</v>
      </c>
      <c r="CU329">
        <v>0</v>
      </c>
      <c r="CV329">
        <v>3</v>
      </c>
      <c r="CW329">
        <v>0</v>
      </c>
      <c r="CX329">
        <v>1</v>
      </c>
      <c r="CY329">
        <v>3</v>
      </c>
      <c r="CZ329">
        <v>40</v>
      </c>
      <c r="DA329">
        <v>12</v>
      </c>
      <c r="DB329">
        <v>0</v>
      </c>
      <c r="DC329">
        <v>10</v>
      </c>
      <c r="DD329">
        <v>9</v>
      </c>
      <c r="DE329">
        <v>13</v>
      </c>
      <c r="DF329">
        <v>3</v>
      </c>
      <c r="DG329">
        <v>46</v>
      </c>
      <c r="DH329">
        <v>17</v>
      </c>
      <c r="DI329">
        <v>19</v>
      </c>
      <c r="DJ329">
        <v>17</v>
      </c>
      <c r="DK329">
        <v>16</v>
      </c>
      <c r="DL329">
        <v>1</v>
      </c>
      <c r="DM329">
        <v>18</v>
      </c>
      <c r="DN329">
        <v>17</v>
      </c>
      <c r="DO329">
        <v>1</v>
      </c>
      <c r="DP329" s="42">
        <v>2</v>
      </c>
      <c r="DQ329" s="20">
        <v>-1.734</v>
      </c>
      <c r="DR329">
        <v>16</v>
      </c>
      <c r="DS329">
        <v>1</v>
      </c>
      <c r="DT329">
        <v>0</v>
      </c>
      <c r="DU329">
        <v>0</v>
      </c>
      <c r="DV329">
        <v>0</v>
      </c>
      <c r="DW329">
        <v>790</v>
      </c>
      <c r="DX329">
        <v>1224</v>
      </c>
      <c r="DY329">
        <v>596</v>
      </c>
      <c r="DZ329">
        <v>927</v>
      </c>
      <c r="EA329">
        <v>412</v>
      </c>
      <c r="EB329">
        <v>647</v>
      </c>
      <c r="EC329">
        <v>36.659999999999997</v>
      </c>
      <c r="ED329">
        <v>63.11</v>
      </c>
      <c r="EE329">
        <v>23</v>
      </c>
      <c r="EF329">
        <v>50</v>
      </c>
      <c r="EG329" s="41">
        <v>5.5825242718446605E-2</v>
      </c>
      <c r="EH329" s="43">
        <v>0.92272024729520863</v>
      </c>
      <c r="EI329" s="44">
        <v>0.97854549001365521</v>
      </c>
      <c r="EJ329">
        <v>791</v>
      </c>
      <c r="EK329">
        <v>1225</v>
      </c>
      <c r="EL329">
        <v>597</v>
      </c>
      <c r="EM329">
        <v>929</v>
      </c>
      <c r="EN329">
        <v>413</v>
      </c>
      <c r="EO329">
        <v>649</v>
      </c>
      <c r="EP329">
        <v>23</v>
      </c>
      <c r="EQ329">
        <v>50</v>
      </c>
      <c r="ER329">
        <v>365</v>
      </c>
      <c r="ES329">
        <v>646</v>
      </c>
      <c r="ET329">
        <v>152</v>
      </c>
      <c r="EU329">
        <v>264</v>
      </c>
      <c r="EV329">
        <v>15</v>
      </c>
      <c r="EW329">
        <v>27</v>
      </c>
      <c r="EX329">
        <v>79</v>
      </c>
      <c r="EY329">
        <v>64</v>
      </c>
      <c r="EZ329">
        <v>-0.60000000000000009</v>
      </c>
      <c r="FA329">
        <v>0.7</v>
      </c>
      <c r="FB329">
        <v>0.1</v>
      </c>
      <c r="FC329" s="20">
        <v>10.1</v>
      </c>
      <c r="FD329" s="26">
        <v>0.12784810126582277</v>
      </c>
      <c r="FE329">
        <v>1.0900000000000001</v>
      </c>
      <c r="FF329">
        <v>-0.33</v>
      </c>
      <c r="FG329">
        <v>-0.22</v>
      </c>
      <c r="FH329">
        <v>-0.56000000000000005</v>
      </c>
      <c r="FL329" s="42">
        <v>340</v>
      </c>
      <c r="FM329" s="20">
        <v>16.8125</v>
      </c>
      <c r="FN329" s="41">
        <v>5.5192307700000005E-2</v>
      </c>
      <c r="FO329" s="20">
        <v>12.3</v>
      </c>
      <c r="FP329" s="20">
        <v>15.6532</v>
      </c>
      <c r="FQ329" s="20">
        <v>115.19871874314804</v>
      </c>
      <c r="FV329" t="s">
        <v>711</v>
      </c>
      <c r="FW329" s="45">
        <v>650000</v>
      </c>
      <c r="FX329" s="45">
        <v>637500</v>
      </c>
      <c r="FY329">
        <v>174</v>
      </c>
      <c r="FZ329">
        <v>17</v>
      </c>
      <c r="GA329">
        <v>12</v>
      </c>
      <c r="GB329">
        <v>29</v>
      </c>
      <c r="GC329">
        <v>-12</v>
      </c>
      <c r="GD329">
        <v>73</v>
      </c>
      <c r="GE329">
        <v>195</v>
      </c>
      <c r="GF329">
        <v>1924</v>
      </c>
      <c r="GG329">
        <v>-0.5</v>
      </c>
      <c r="GH329">
        <v>1.7000000000000002</v>
      </c>
      <c r="GI329">
        <v>1.2</v>
      </c>
      <c r="GJ329" s="42">
        <v>12.3</v>
      </c>
    </row>
    <row r="330" spans="1:192" x14ac:dyDescent="0.45">
      <c r="A330" s="40">
        <v>32013</v>
      </c>
      <c r="B330" t="s">
        <v>2797</v>
      </c>
      <c r="D330" t="s">
        <v>2798</v>
      </c>
      <c r="E330" t="s">
        <v>2798</v>
      </c>
      <c r="F330">
        <v>75</v>
      </c>
      <c r="G330">
        <v>224</v>
      </c>
      <c r="H330">
        <v>2005</v>
      </c>
      <c r="I330">
        <v>1</v>
      </c>
      <c r="J330">
        <v>11</v>
      </c>
      <c r="K330" t="s">
        <v>92</v>
      </c>
      <c r="L330">
        <v>2006</v>
      </c>
      <c r="M330">
        <v>30</v>
      </c>
      <c r="N330">
        <v>12</v>
      </c>
      <c r="O330">
        <v>8471685</v>
      </c>
      <c r="P330" t="s">
        <v>2799</v>
      </c>
      <c r="Q330" t="s">
        <v>2800</v>
      </c>
      <c r="R330" t="s">
        <v>2801</v>
      </c>
      <c r="S330" t="s">
        <v>2802</v>
      </c>
      <c r="T330" t="s">
        <v>716</v>
      </c>
      <c r="U330" t="s">
        <v>172</v>
      </c>
      <c r="V330">
        <v>82</v>
      </c>
      <c r="W330">
        <v>35</v>
      </c>
      <c r="X330">
        <v>57</v>
      </c>
      <c r="Y330">
        <v>31</v>
      </c>
      <c r="Z330">
        <v>92</v>
      </c>
      <c r="AA330">
        <v>1</v>
      </c>
      <c r="AB330">
        <v>0</v>
      </c>
      <c r="AC330" s="26">
        <v>1.1219512195121952</v>
      </c>
      <c r="AD330" s="20">
        <v>20.152380952380952</v>
      </c>
      <c r="AE330" s="20">
        <v>34.344000000000001</v>
      </c>
      <c r="AF330">
        <v>21</v>
      </c>
      <c r="AG330">
        <v>5.5</v>
      </c>
      <c r="AH330">
        <v>20</v>
      </c>
      <c r="AI330">
        <v>2143</v>
      </c>
      <c r="AJ330">
        <v>108658</v>
      </c>
      <c r="AK330" s="20">
        <v>1810.9666666666999</v>
      </c>
      <c r="AL330">
        <v>1810.97</v>
      </c>
      <c r="AM330">
        <v>1811</v>
      </c>
      <c r="AN330" s="26">
        <v>22.084959349593497</v>
      </c>
      <c r="AO330">
        <v>36.35</v>
      </c>
      <c r="AP330" s="41">
        <v>0.7931034482758621</v>
      </c>
      <c r="AQ330">
        <v>350</v>
      </c>
      <c r="AR330">
        <v>350</v>
      </c>
      <c r="AS330">
        <v>350</v>
      </c>
      <c r="AT330">
        <v>264</v>
      </c>
      <c r="AU330">
        <v>264</v>
      </c>
      <c r="AV330">
        <v>200</v>
      </c>
      <c r="AW330">
        <v>203</v>
      </c>
      <c r="AX330">
        <v>84</v>
      </c>
      <c r="AY330">
        <v>13</v>
      </c>
      <c r="AZ330">
        <v>21</v>
      </c>
      <c r="BA330" s="42">
        <v>34</v>
      </c>
      <c r="BB330">
        <v>21.53</v>
      </c>
      <c r="BC330">
        <v>32.5</v>
      </c>
      <c r="BD330" s="20">
        <v>506.5</v>
      </c>
      <c r="BE330" s="20">
        <v>856.5</v>
      </c>
      <c r="BF330" s="20">
        <v>28.377057598966299</v>
      </c>
      <c r="BG330">
        <v>689</v>
      </c>
      <c r="BH330">
        <v>616</v>
      </c>
      <c r="BI330">
        <v>707</v>
      </c>
      <c r="BJ330" s="41">
        <v>0.49355300859598855</v>
      </c>
      <c r="BK330">
        <v>50</v>
      </c>
      <c r="BL330">
        <v>50</v>
      </c>
      <c r="BM330">
        <v>102</v>
      </c>
      <c r="BN330" s="42">
        <v>-52</v>
      </c>
      <c r="BO330">
        <v>64</v>
      </c>
      <c r="BP330">
        <v>70</v>
      </c>
      <c r="BQ330">
        <v>54</v>
      </c>
      <c r="BR330">
        <v>64</v>
      </c>
      <c r="BS330" s="41">
        <v>5.0314465408805034E-2</v>
      </c>
      <c r="BT330">
        <v>983</v>
      </c>
      <c r="BU330">
        <v>833</v>
      </c>
      <c r="BV330" s="41">
        <v>0.54129955947136565</v>
      </c>
      <c r="BW330">
        <v>337</v>
      </c>
      <c r="BX330">
        <v>299</v>
      </c>
      <c r="BY330">
        <v>324</v>
      </c>
      <c r="BZ330">
        <v>259</v>
      </c>
      <c r="CA330">
        <v>322</v>
      </c>
      <c r="CB330">
        <v>275</v>
      </c>
      <c r="CC330">
        <v>343</v>
      </c>
      <c r="CD330">
        <v>283</v>
      </c>
      <c r="CE330">
        <v>292</v>
      </c>
      <c r="CF330">
        <v>257</v>
      </c>
      <c r="CG330">
        <v>589</v>
      </c>
      <c r="CH330">
        <v>483</v>
      </c>
      <c r="CI330">
        <v>1</v>
      </c>
      <c r="CJ330">
        <v>0</v>
      </c>
      <c r="CK330">
        <v>1</v>
      </c>
      <c r="CL330">
        <v>6</v>
      </c>
      <c r="CM330">
        <v>4</v>
      </c>
      <c r="CN330">
        <v>0</v>
      </c>
      <c r="CO330">
        <v>0</v>
      </c>
      <c r="CP330">
        <v>2</v>
      </c>
      <c r="CQ330">
        <v>1</v>
      </c>
      <c r="CR330">
        <v>2</v>
      </c>
      <c r="CS330">
        <v>7</v>
      </c>
      <c r="CT330">
        <v>4</v>
      </c>
      <c r="CU330">
        <v>0</v>
      </c>
      <c r="CV330">
        <v>19</v>
      </c>
      <c r="CW330">
        <v>1</v>
      </c>
      <c r="CX330">
        <v>2</v>
      </c>
      <c r="CY330">
        <v>5</v>
      </c>
      <c r="CZ330">
        <v>56</v>
      </c>
      <c r="DA330">
        <v>20</v>
      </c>
      <c r="DB330">
        <v>1</v>
      </c>
      <c r="DC330">
        <v>20</v>
      </c>
      <c r="DD330">
        <v>29</v>
      </c>
      <c r="DE330">
        <v>11</v>
      </c>
      <c r="DF330">
        <v>3</v>
      </c>
      <c r="DG330">
        <v>116</v>
      </c>
      <c r="DH330">
        <v>10</v>
      </c>
      <c r="DI330">
        <v>18</v>
      </c>
      <c r="DJ330">
        <v>11</v>
      </c>
      <c r="DK330">
        <v>11</v>
      </c>
      <c r="DL330">
        <v>0</v>
      </c>
      <c r="DM330">
        <v>15</v>
      </c>
      <c r="DN330">
        <v>15</v>
      </c>
      <c r="DO330">
        <v>0</v>
      </c>
      <c r="DP330" s="42">
        <v>8</v>
      </c>
      <c r="DQ330" s="20">
        <v>2.5179999999999998</v>
      </c>
      <c r="DR330">
        <v>10</v>
      </c>
      <c r="DS330">
        <v>0</v>
      </c>
      <c r="DT330">
        <v>0</v>
      </c>
      <c r="DU330">
        <v>0</v>
      </c>
      <c r="DV330">
        <v>0</v>
      </c>
      <c r="DW330">
        <v>1906</v>
      </c>
      <c r="DX330">
        <v>1619</v>
      </c>
      <c r="DY330">
        <v>1427</v>
      </c>
      <c r="DZ330">
        <v>1208</v>
      </c>
      <c r="EA330">
        <v>1032</v>
      </c>
      <c r="EB330">
        <v>851</v>
      </c>
      <c r="EC330">
        <v>102.48</v>
      </c>
      <c r="ED330">
        <v>88.21</v>
      </c>
      <c r="EE330">
        <v>116</v>
      </c>
      <c r="EF330">
        <v>73</v>
      </c>
      <c r="EG330" s="41">
        <v>0.1124031007751938</v>
      </c>
      <c r="EH330" s="43">
        <v>0.91421856639247945</v>
      </c>
      <c r="EI330" s="44">
        <v>1.0266216671676733</v>
      </c>
      <c r="EJ330">
        <v>1908</v>
      </c>
      <c r="EK330">
        <v>1616</v>
      </c>
      <c r="EL330">
        <v>1429</v>
      </c>
      <c r="EM330">
        <v>1204</v>
      </c>
      <c r="EN330">
        <v>1033</v>
      </c>
      <c r="EO330">
        <v>849</v>
      </c>
      <c r="EP330">
        <v>116</v>
      </c>
      <c r="EQ330">
        <v>74</v>
      </c>
      <c r="ER330">
        <v>968</v>
      </c>
      <c r="ES330">
        <v>837</v>
      </c>
      <c r="ET330">
        <v>379</v>
      </c>
      <c r="EU330">
        <v>314</v>
      </c>
      <c r="EV330">
        <v>59</v>
      </c>
      <c r="EW330">
        <v>37</v>
      </c>
      <c r="EX330">
        <v>91</v>
      </c>
      <c r="EY330">
        <v>113</v>
      </c>
      <c r="EZ330">
        <v>8</v>
      </c>
      <c r="FA330">
        <v>3.1</v>
      </c>
      <c r="FB330">
        <v>11</v>
      </c>
      <c r="FC330" s="20">
        <v>88.94</v>
      </c>
      <c r="FD330" s="26">
        <v>1.0846341463414635</v>
      </c>
      <c r="FE330">
        <v>13.966100000000001</v>
      </c>
      <c r="FF330">
        <v>2.54</v>
      </c>
      <c r="FG330">
        <v>0.15</v>
      </c>
      <c r="FH330">
        <v>2.69</v>
      </c>
      <c r="FI330">
        <v>3</v>
      </c>
      <c r="FJ330">
        <v>1</v>
      </c>
      <c r="FK330">
        <v>0</v>
      </c>
      <c r="FL330" s="42">
        <v>134</v>
      </c>
      <c r="FM330" s="20">
        <v>10.4</v>
      </c>
      <c r="FN330" s="41">
        <v>0.1732673267</v>
      </c>
      <c r="FO330" s="20">
        <v>90</v>
      </c>
      <c r="FP330" s="20">
        <v>92.503600000000006</v>
      </c>
      <c r="FQ330" s="20">
        <v>116.78824055616603</v>
      </c>
      <c r="FU330" t="s">
        <v>702</v>
      </c>
      <c r="FV330" t="s">
        <v>711</v>
      </c>
      <c r="FW330" s="45">
        <v>13000000</v>
      </c>
      <c r="FX330" s="45">
        <v>10000000</v>
      </c>
      <c r="FY330">
        <v>922</v>
      </c>
      <c r="FZ330">
        <v>290</v>
      </c>
      <c r="GA330">
        <v>538</v>
      </c>
      <c r="GB330">
        <v>828</v>
      </c>
      <c r="GC330">
        <v>90</v>
      </c>
      <c r="GD330">
        <v>248</v>
      </c>
      <c r="GE330">
        <v>2309</v>
      </c>
      <c r="GF330">
        <v>19294</v>
      </c>
      <c r="GG330">
        <v>67</v>
      </c>
      <c r="GH330">
        <v>28</v>
      </c>
      <c r="GI330">
        <v>95</v>
      </c>
      <c r="GJ330" s="42">
        <v>90</v>
      </c>
    </row>
    <row r="331" spans="1:192" x14ac:dyDescent="0.45">
      <c r="A331" s="40">
        <v>30407</v>
      </c>
      <c r="B331" t="s">
        <v>2803</v>
      </c>
      <c r="D331" t="s">
        <v>120</v>
      </c>
      <c r="E331" t="s">
        <v>120</v>
      </c>
      <c r="F331">
        <v>72</v>
      </c>
      <c r="G331">
        <v>191</v>
      </c>
      <c r="H331">
        <v>2001</v>
      </c>
      <c r="I331">
        <v>6</v>
      </c>
      <c r="J331">
        <v>192</v>
      </c>
      <c r="K331" t="s">
        <v>92</v>
      </c>
      <c r="L331">
        <v>2005</v>
      </c>
      <c r="M331">
        <v>34</v>
      </c>
      <c r="N331">
        <v>13</v>
      </c>
      <c r="O331">
        <v>8469638</v>
      </c>
      <c r="P331" t="s">
        <v>2804</v>
      </c>
      <c r="Q331" t="s">
        <v>2805</v>
      </c>
      <c r="R331" t="s">
        <v>2806</v>
      </c>
      <c r="S331" t="s">
        <v>2807</v>
      </c>
      <c r="T331" t="s">
        <v>725</v>
      </c>
      <c r="U331" t="s">
        <v>2808</v>
      </c>
      <c r="V331">
        <v>60</v>
      </c>
      <c r="W331">
        <v>5</v>
      </c>
      <c r="X331">
        <v>12</v>
      </c>
      <c r="Y331">
        <v>6</v>
      </c>
      <c r="Z331">
        <v>17</v>
      </c>
      <c r="AA331">
        <v>0</v>
      </c>
      <c r="AB331">
        <v>0</v>
      </c>
      <c r="AC331" s="26">
        <v>0.28333333333333333</v>
      </c>
      <c r="AD331" s="20">
        <v>-19.767676767676768</v>
      </c>
      <c r="AE331" s="20">
        <v>6.09</v>
      </c>
      <c r="AF331">
        <v>2</v>
      </c>
      <c r="AG331">
        <v>-0.1</v>
      </c>
      <c r="AH331">
        <v>12</v>
      </c>
      <c r="AI331">
        <v>1024</v>
      </c>
      <c r="AJ331">
        <v>41672</v>
      </c>
      <c r="AK331" s="20">
        <v>694.53333333333001</v>
      </c>
      <c r="AL331">
        <v>694.57</v>
      </c>
      <c r="AM331">
        <v>694</v>
      </c>
      <c r="AN331" s="26">
        <v>11.575555555555555</v>
      </c>
      <c r="AO331">
        <v>19.47</v>
      </c>
      <c r="AP331" s="41">
        <v>0.62962962962962965</v>
      </c>
      <c r="AQ331">
        <v>138</v>
      </c>
      <c r="AR331">
        <v>138</v>
      </c>
      <c r="AS331">
        <v>138</v>
      </c>
      <c r="AT331">
        <v>104</v>
      </c>
      <c r="AU331">
        <v>104</v>
      </c>
      <c r="AV331">
        <v>73</v>
      </c>
      <c r="AW331">
        <v>83</v>
      </c>
      <c r="AX331">
        <v>33</v>
      </c>
      <c r="AY331">
        <v>1</v>
      </c>
      <c r="AZ331">
        <v>9</v>
      </c>
      <c r="BA331" s="42">
        <v>10</v>
      </c>
      <c r="BB331">
        <v>6.9</v>
      </c>
      <c r="BC331">
        <v>32.8767</v>
      </c>
      <c r="BD331" s="20">
        <v>152.69999999999999</v>
      </c>
      <c r="BE331" s="20">
        <v>290.7</v>
      </c>
      <c r="BF331" s="20">
        <v>25.111939761291154</v>
      </c>
      <c r="BG331">
        <v>212</v>
      </c>
      <c r="BH331">
        <v>186</v>
      </c>
      <c r="BI331">
        <v>249</v>
      </c>
      <c r="BJ331" s="41">
        <v>0.4598698481561822</v>
      </c>
      <c r="BK331">
        <v>21</v>
      </c>
      <c r="BL331">
        <v>21</v>
      </c>
      <c r="BM331">
        <v>23</v>
      </c>
      <c r="BN331" s="42">
        <v>-2</v>
      </c>
      <c r="BO331">
        <v>31</v>
      </c>
      <c r="BP331">
        <v>16</v>
      </c>
      <c r="BQ331">
        <v>18</v>
      </c>
      <c r="BR331">
        <v>22</v>
      </c>
      <c r="BS331" s="41">
        <v>4.6315789473684213E-2</v>
      </c>
      <c r="BT331">
        <v>101</v>
      </c>
      <c r="BU331">
        <v>86</v>
      </c>
      <c r="BV331" s="41">
        <v>0.5401069518716578</v>
      </c>
      <c r="BW331">
        <v>48</v>
      </c>
      <c r="BX331">
        <v>35</v>
      </c>
      <c r="BY331">
        <v>21</v>
      </c>
      <c r="BZ331">
        <v>15</v>
      </c>
      <c r="CA331">
        <v>32</v>
      </c>
      <c r="CB331">
        <v>36</v>
      </c>
      <c r="CC331">
        <v>33</v>
      </c>
      <c r="CD331">
        <v>29</v>
      </c>
      <c r="CE331">
        <v>32</v>
      </c>
      <c r="CF331">
        <v>24</v>
      </c>
      <c r="CG331">
        <v>68</v>
      </c>
      <c r="CH331">
        <v>49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3</v>
      </c>
      <c r="CW331">
        <v>1</v>
      </c>
      <c r="CX331">
        <v>0</v>
      </c>
      <c r="CY331">
        <v>1</v>
      </c>
      <c r="CZ331">
        <v>29</v>
      </c>
      <c r="DA331">
        <v>10</v>
      </c>
      <c r="DB331">
        <v>1</v>
      </c>
      <c r="DC331">
        <v>2</v>
      </c>
      <c r="DD331">
        <v>8</v>
      </c>
      <c r="DE331">
        <v>9</v>
      </c>
      <c r="DF331">
        <v>0</v>
      </c>
      <c r="DG331">
        <v>43</v>
      </c>
      <c r="DH331">
        <v>6</v>
      </c>
      <c r="DI331">
        <v>6</v>
      </c>
      <c r="DJ331">
        <v>5</v>
      </c>
      <c r="DK331">
        <v>5</v>
      </c>
      <c r="DL331">
        <v>0</v>
      </c>
      <c r="DM331">
        <v>6</v>
      </c>
      <c r="DN331">
        <v>6</v>
      </c>
      <c r="DO331">
        <v>0</v>
      </c>
      <c r="DP331" s="42">
        <v>0</v>
      </c>
      <c r="DQ331" s="20">
        <v>0.32200000000000001</v>
      </c>
      <c r="DR331">
        <v>6</v>
      </c>
      <c r="DS331">
        <v>0</v>
      </c>
      <c r="DT331">
        <v>0</v>
      </c>
      <c r="DU331">
        <v>0</v>
      </c>
      <c r="DV331">
        <v>0</v>
      </c>
      <c r="DW331">
        <v>698</v>
      </c>
      <c r="DX331">
        <v>637</v>
      </c>
      <c r="DY331">
        <v>511</v>
      </c>
      <c r="DZ331">
        <v>453</v>
      </c>
      <c r="EA331">
        <v>361</v>
      </c>
      <c r="EB331">
        <v>314</v>
      </c>
      <c r="EC331">
        <v>32.43</v>
      </c>
      <c r="ED331">
        <v>26.76</v>
      </c>
      <c r="EE331">
        <v>27</v>
      </c>
      <c r="EF331">
        <v>26</v>
      </c>
      <c r="EG331" s="41">
        <v>7.4792243767313013E-2</v>
      </c>
      <c r="EH331" s="43">
        <v>0.91719745222929938</v>
      </c>
      <c r="EI331" s="44">
        <v>0.99198969599661235</v>
      </c>
      <c r="EJ331">
        <v>696</v>
      </c>
      <c r="EK331">
        <v>642</v>
      </c>
      <c r="EL331">
        <v>508</v>
      </c>
      <c r="EM331">
        <v>458</v>
      </c>
      <c r="EN331">
        <v>359</v>
      </c>
      <c r="EO331">
        <v>319</v>
      </c>
      <c r="EP331">
        <v>27</v>
      </c>
      <c r="EQ331">
        <v>25</v>
      </c>
      <c r="ER331">
        <v>357</v>
      </c>
      <c r="ES331">
        <v>319</v>
      </c>
      <c r="ET331">
        <v>122</v>
      </c>
      <c r="EU331">
        <v>114</v>
      </c>
      <c r="EV331">
        <v>16</v>
      </c>
      <c r="EW331">
        <v>11</v>
      </c>
      <c r="EX331">
        <v>37</v>
      </c>
      <c r="EY331">
        <v>38</v>
      </c>
      <c r="EZ331">
        <v>0.2</v>
      </c>
      <c r="FA331">
        <v>1</v>
      </c>
      <c r="FB331">
        <v>1.2</v>
      </c>
      <c r="FC331" s="20">
        <v>19.43</v>
      </c>
      <c r="FD331" s="26">
        <v>0.32383333333333331</v>
      </c>
      <c r="FE331">
        <v>1.3416999999999999</v>
      </c>
      <c r="FF331">
        <v>0.23</v>
      </c>
      <c r="FG331">
        <v>0.02</v>
      </c>
      <c r="FH331">
        <v>0.24</v>
      </c>
      <c r="FI331">
        <v>4</v>
      </c>
      <c r="FJ331">
        <v>1</v>
      </c>
      <c r="FK331">
        <v>0</v>
      </c>
      <c r="FL331" s="42">
        <v>55</v>
      </c>
      <c r="FM331" s="20">
        <v>6.5</v>
      </c>
      <c r="FN331" s="41">
        <v>0.12878250720000001</v>
      </c>
      <c r="FO331" s="20">
        <v>15.8</v>
      </c>
      <c r="FP331" s="20">
        <v>17.064399999999999</v>
      </c>
      <c r="FQ331" s="20">
        <v>115.32314957455692</v>
      </c>
      <c r="FV331" t="s">
        <v>711</v>
      </c>
      <c r="FW331" s="45">
        <v>1100000</v>
      </c>
      <c r="FX331" s="45">
        <v>1100000</v>
      </c>
      <c r="FY331">
        <v>951</v>
      </c>
      <c r="FZ331">
        <v>191</v>
      </c>
      <c r="GA331">
        <v>372</v>
      </c>
      <c r="GB331">
        <v>563</v>
      </c>
      <c r="GC331">
        <v>7</v>
      </c>
      <c r="GD331">
        <v>377</v>
      </c>
      <c r="GE331">
        <v>1598</v>
      </c>
      <c r="GF331">
        <v>15000</v>
      </c>
      <c r="GG331">
        <v>39.6</v>
      </c>
      <c r="GH331">
        <v>17.600000000000001</v>
      </c>
      <c r="GI331">
        <v>57.2</v>
      </c>
      <c r="GJ331" s="42">
        <v>15.8</v>
      </c>
    </row>
    <row r="332" spans="1:192" x14ac:dyDescent="0.45">
      <c r="A332" s="40">
        <v>30490</v>
      </c>
      <c r="B332" t="s">
        <v>2809</v>
      </c>
      <c r="C332" t="s">
        <v>213</v>
      </c>
      <c r="D332" t="s">
        <v>91</v>
      </c>
      <c r="E332" t="s">
        <v>91</v>
      </c>
      <c r="F332">
        <v>74</v>
      </c>
      <c r="G332">
        <v>200</v>
      </c>
      <c r="H332">
        <v>2001</v>
      </c>
      <c r="I332">
        <v>6</v>
      </c>
      <c r="J332">
        <v>193</v>
      </c>
      <c r="K332" t="s">
        <v>92</v>
      </c>
      <c r="L332">
        <v>2003</v>
      </c>
      <c r="M332">
        <v>34</v>
      </c>
      <c r="N332">
        <v>13</v>
      </c>
      <c r="O332">
        <v>8469639</v>
      </c>
      <c r="P332" t="s">
        <v>2810</v>
      </c>
      <c r="Q332" t="s">
        <v>2811</v>
      </c>
      <c r="R332" t="s">
        <v>2812</v>
      </c>
      <c r="S332" t="s">
        <v>745</v>
      </c>
      <c r="T332" t="s">
        <v>716</v>
      </c>
      <c r="U332" t="s">
        <v>172</v>
      </c>
      <c r="V332">
        <v>12</v>
      </c>
      <c r="W332">
        <v>0</v>
      </c>
      <c r="X332">
        <v>1</v>
      </c>
      <c r="Y332">
        <v>0</v>
      </c>
      <c r="Z332">
        <v>1</v>
      </c>
      <c r="AA332">
        <v>31</v>
      </c>
      <c r="AB332">
        <v>91</v>
      </c>
      <c r="AC332" s="26">
        <v>8.3333333333333329E-2</v>
      </c>
      <c r="AD332" s="20">
        <v>-4.1989528795811522</v>
      </c>
      <c r="AE332" s="20">
        <v>0.29599999999999999</v>
      </c>
      <c r="AF332">
        <v>-5</v>
      </c>
      <c r="AG332">
        <v>-3.7</v>
      </c>
      <c r="AH332">
        <v>6</v>
      </c>
      <c r="AI332">
        <v>206</v>
      </c>
      <c r="AJ332">
        <v>8059</v>
      </c>
      <c r="AK332" s="20">
        <v>134.31666666666999</v>
      </c>
      <c r="AL332">
        <v>134.32</v>
      </c>
      <c r="AM332">
        <v>134</v>
      </c>
      <c r="AN332" s="26">
        <v>11.193055555555555</v>
      </c>
      <c r="AO332">
        <v>18.91</v>
      </c>
      <c r="AP332" s="41">
        <v>0.5</v>
      </c>
      <c r="AQ332">
        <v>21</v>
      </c>
      <c r="AR332">
        <v>21</v>
      </c>
      <c r="AS332">
        <v>21</v>
      </c>
      <c r="AT332">
        <v>14</v>
      </c>
      <c r="AU332">
        <v>14</v>
      </c>
      <c r="AV332">
        <v>10</v>
      </c>
      <c r="AW332">
        <v>7</v>
      </c>
      <c r="AX332">
        <v>3</v>
      </c>
      <c r="AY332">
        <v>0</v>
      </c>
      <c r="AZ332">
        <v>0</v>
      </c>
      <c r="BA332" s="42">
        <v>0</v>
      </c>
      <c r="BB332">
        <v>0.82</v>
      </c>
      <c r="BC332">
        <v>24.8</v>
      </c>
      <c r="BD332" s="20">
        <v>0</v>
      </c>
      <c r="BE332" s="20">
        <v>21</v>
      </c>
      <c r="BF332" s="20">
        <v>9.3805836807623582</v>
      </c>
      <c r="BG332">
        <v>38</v>
      </c>
      <c r="BH332">
        <v>43</v>
      </c>
      <c r="BI332">
        <v>66</v>
      </c>
      <c r="BJ332" s="41">
        <v>0.36538461538461536</v>
      </c>
      <c r="BK332">
        <v>22</v>
      </c>
      <c r="BL332">
        <v>22</v>
      </c>
      <c r="BM332">
        <v>18</v>
      </c>
      <c r="BN332" s="42">
        <v>4</v>
      </c>
      <c r="BO332">
        <v>4</v>
      </c>
      <c r="BP332">
        <v>2</v>
      </c>
      <c r="BQ332">
        <v>4</v>
      </c>
      <c r="BR332">
        <v>5</v>
      </c>
      <c r="BS332" s="41">
        <v>4.1666666666666664E-2</v>
      </c>
      <c r="BT332">
        <v>53</v>
      </c>
      <c r="BU332">
        <v>56</v>
      </c>
      <c r="BV332" s="41">
        <v>0.48623853211009177</v>
      </c>
      <c r="BW332">
        <v>26</v>
      </c>
      <c r="BX332">
        <v>23</v>
      </c>
      <c r="BY332">
        <v>17</v>
      </c>
      <c r="BZ332">
        <v>18</v>
      </c>
      <c r="CA332">
        <v>10</v>
      </c>
      <c r="CB332">
        <v>15</v>
      </c>
      <c r="CC332">
        <v>19</v>
      </c>
      <c r="CD332">
        <v>14</v>
      </c>
      <c r="CE332">
        <v>13</v>
      </c>
      <c r="CF332">
        <v>22</v>
      </c>
      <c r="CG332">
        <v>31</v>
      </c>
      <c r="CH332">
        <v>34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3</v>
      </c>
      <c r="DA332">
        <v>3</v>
      </c>
      <c r="DB332">
        <v>0</v>
      </c>
      <c r="DC332">
        <v>1</v>
      </c>
      <c r="DD332">
        <v>1</v>
      </c>
      <c r="DE332">
        <v>2</v>
      </c>
      <c r="DF332">
        <v>0</v>
      </c>
      <c r="DG332">
        <v>3</v>
      </c>
      <c r="DH332">
        <v>3</v>
      </c>
      <c r="DI332">
        <v>1</v>
      </c>
      <c r="DJ332">
        <v>3</v>
      </c>
      <c r="DK332">
        <v>3</v>
      </c>
      <c r="DL332">
        <v>0</v>
      </c>
      <c r="DM332">
        <v>1</v>
      </c>
      <c r="DN332">
        <v>1</v>
      </c>
      <c r="DO332">
        <v>0</v>
      </c>
      <c r="DP332" s="42">
        <v>-2</v>
      </c>
      <c r="DQ332" s="20">
        <v>-2.2120000000000002</v>
      </c>
      <c r="DR332">
        <v>3</v>
      </c>
      <c r="DS332">
        <v>0</v>
      </c>
      <c r="DT332">
        <v>0</v>
      </c>
      <c r="DU332">
        <v>0</v>
      </c>
      <c r="DV332">
        <v>0</v>
      </c>
      <c r="DW332">
        <v>91</v>
      </c>
      <c r="DX332">
        <v>154</v>
      </c>
      <c r="DY332">
        <v>64</v>
      </c>
      <c r="DZ332">
        <v>115</v>
      </c>
      <c r="EA332">
        <v>50</v>
      </c>
      <c r="EB332">
        <v>87</v>
      </c>
      <c r="EC332">
        <v>3.27</v>
      </c>
      <c r="ED332">
        <v>8.76</v>
      </c>
      <c r="EE332">
        <v>2</v>
      </c>
      <c r="EF332">
        <v>7</v>
      </c>
      <c r="EG332" s="41">
        <v>0.04</v>
      </c>
      <c r="EH332" s="43">
        <v>0.91954022988505746</v>
      </c>
      <c r="EI332" s="44">
        <v>0.95954022988505749</v>
      </c>
      <c r="EJ332">
        <v>90</v>
      </c>
      <c r="EK332">
        <v>153</v>
      </c>
      <c r="EL332">
        <v>63</v>
      </c>
      <c r="EM332">
        <v>114</v>
      </c>
      <c r="EN332">
        <v>49</v>
      </c>
      <c r="EO332">
        <v>87</v>
      </c>
      <c r="EP332">
        <v>2</v>
      </c>
      <c r="EQ332">
        <v>7</v>
      </c>
      <c r="ER332">
        <v>38</v>
      </c>
      <c r="ES332">
        <v>86</v>
      </c>
      <c r="ET332">
        <v>8</v>
      </c>
      <c r="EU332">
        <v>38</v>
      </c>
      <c r="EV332">
        <v>0</v>
      </c>
      <c r="EW332">
        <v>5</v>
      </c>
      <c r="EX332">
        <v>11</v>
      </c>
      <c r="EY332">
        <v>9</v>
      </c>
      <c r="EZ332">
        <v>-0.30000000000000004</v>
      </c>
      <c r="FA332">
        <v>0</v>
      </c>
      <c r="FB332">
        <v>-0.30000000000000004</v>
      </c>
      <c r="FC332" s="20">
        <v>-0.93</v>
      </c>
      <c r="FD332" s="26">
        <v>-7.7499999999999999E-2</v>
      </c>
      <c r="FE332">
        <v>6.3E-3</v>
      </c>
      <c r="FF332">
        <v>-7.0000000000000007E-2</v>
      </c>
      <c r="FG332">
        <v>-0.2</v>
      </c>
      <c r="FH332">
        <v>-0.27</v>
      </c>
      <c r="FL332" s="42">
        <v>33</v>
      </c>
      <c r="FM332" s="20">
        <v>8.6666666666666661</v>
      </c>
      <c r="FN332" s="41">
        <v>0</v>
      </c>
      <c r="FO332" s="20">
        <v>0.4</v>
      </c>
      <c r="FP332" s="20">
        <v>0.55759999999999998</v>
      </c>
      <c r="FQ332" s="20">
        <v>109.44014294222752</v>
      </c>
      <c r="FW332" s="45"/>
      <c r="FX332" s="45"/>
      <c r="FY332">
        <v>776</v>
      </c>
      <c r="FZ332">
        <v>134</v>
      </c>
      <c r="GA332">
        <v>198</v>
      </c>
      <c r="GB332">
        <v>332</v>
      </c>
      <c r="GC332">
        <v>-19</v>
      </c>
      <c r="GD332">
        <v>307</v>
      </c>
      <c r="GE332">
        <v>1469</v>
      </c>
      <c r="GF332">
        <v>11948</v>
      </c>
      <c r="GG332">
        <v>17</v>
      </c>
      <c r="GH332">
        <v>10.8</v>
      </c>
      <c r="GI332">
        <v>27.8</v>
      </c>
      <c r="GJ332" s="42">
        <v>0.4</v>
      </c>
    </row>
    <row r="333" spans="1:192" x14ac:dyDescent="0.45">
      <c r="A333" s="40">
        <v>33740</v>
      </c>
      <c r="B333" t="s">
        <v>1063</v>
      </c>
      <c r="C333" t="s">
        <v>145</v>
      </c>
      <c r="D333" t="s">
        <v>91</v>
      </c>
      <c r="E333" t="s">
        <v>91</v>
      </c>
      <c r="F333">
        <v>71</v>
      </c>
      <c r="G333">
        <v>200</v>
      </c>
      <c r="H333">
        <v>2010</v>
      </c>
      <c r="I333">
        <v>1</v>
      </c>
      <c r="J333">
        <v>7</v>
      </c>
      <c r="K333" t="s">
        <v>92</v>
      </c>
      <c r="L333">
        <v>2010</v>
      </c>
      <c r="M333">
        <v>25</v>
      </c>
      <c r="N333">
        <v>8</v>
      </c>
      <c r="O333">
        <v>8475784</v>
      </c>
      <c r="P333" t="s">
        <v>2813</v>
      </c>
      <c r="Q333" t="s">
        <v>2814</v>
      </c>
      <c r="R333" t="s">
        <v>2815</v>
      </c>
      <c r="S333" t="s">
        <v>523</v>
      </c>
      <c r="T333" t="s">
        <v>725</v>
      </c>
      <c r="U333" t="s">
        <v>343</v>
      </c>
      <c r="V333">
        <v>82</v>
      </c>
      <c r="W333">
        <v>24</v>
      </c>
      <c r="X333">
        <v>25</v>
      </c>
      <c r="Y333">
        <v>13</v>
      </c>
      <c r="Z333">
        <v>49</v>
      </c>
      <c r="AA333">
        <v>4</v>
      </c>
      <c r="AB333">
        <v>16</v>
      </c>
      <c r="AC333" s="26">
        <v>0.59756097560975607</v>
      </c>
      <c r="AD333" s="20">
        <v>-5.4466800804828992</v>
      </c>
      <c r="AE333" s="20">
        <v>19.23</v>
      </c>
      <c r="AF333">
        <v>-27</v>
      </c>
      <c r="AG333">
        <v>10.1</v>
      </c>
      <c r="AH333">
        <v>34</v>
      </c>
      <c r="AI333">
        <v>1745</v>
      </c>
      <c r="AJ333">
        <v>82203</v>
      </c>
      <c r="AK333" s="20">
        <v>1370.05</v>
      </c>
      <c r="AL333">
        <v>1370.03</v>
      </c>
      <c r="AM333">
        <v>1370</v>
      </c>
      <c r="AN333" s="26">
        <v>16.707926829268292</v>
      </c>
      <c r="AO333">
        <v>27.7</v>
      </c>
      <c r="AP333" s="41">
        <v>0.77777777777777779</v>
      </c>
      <c r="AQ333">
        <v>490</v>
      </c>
      <c r="AR333">
        <v>488</v>
      </c>
      <c r="AS333">
        <v>490</v>
      </c>
      <c r="AT333">
        <v>383</v>
      </c>
      <c r="AU333">
        <v>383</v>
      </c>
      <c r="AV333">
        <v>277</v>
      </c>
      <c r="AW333">
        <v>312</v>
      </c>
      <c r="AX333">
        <v>124</v>
      </c>
      <c r="AY333">
        <v>19</v>
      </c>
      <c r="AZ333">
        <v>33</v>
      </c>
      <c r="BA333" s="42">
        <v>52</v>
      </c>
      <c r="BB333">
        <v>31.25</v>
      </c>
      <c r="BC333">
        <v>24.704000000000001</v>
      </c>
      <c r="BD333" s="20">
        <v>350.1</v>
      </c>
      <c r="BE333" s="20">
        <v>840.1</v>
      </c>
      <c r="BF333" s="20">
        <v>36.791895067991213</v>
      </c>
      <c r="BG333">
        <v>609</v>
      </c>
      <c r="BH333">
        <v>390</v>
      </c>
      <c r="BI333">
        <v>247</v>
      </c>
      <c r="BJ333" s="41">
        <v>0.71144859813084116</v>
      </c>
      <c r="BK333">
        <v>35</v>
      </c>
      <c r="BL333">
        <v>35</v>
      </c>
      <c r="BM333">
        <v>90</v>
      </c>
      <c r="BN333" s="42">
        <v>-55</v>
      </c>
      <c r="BO333">
        <v>106</v>
      </c>
      <c r="BP333">
        <v>62</v>
      </c>
      <c r="BQ333">
        <v>93</v>
      </c>
      <c r="BR333">
        <v>24</v>
      </c>
      <c r="BS333" s="41">
        <v>2.7366020524515394E-2</v>
      </c>
      <c r="BT333">
        <v>26</v>
      </c>
      <c r="BU333">
        <v>34</v>
      </c>
      <c r="BV333" s="41">
        <v>0.43333333333333335</v>
      </c>
      <c r="BW333">
        <v>3</v>
      </c>
      <c r="BX333">
        <v>5</v>
      </c>
      <c r="BY333">
        <v>6</v>
      </c>
      <c r="BZ333">
        <v>2</v>
      </c>
      <c r="CA333">
        <v>17</v>
      </c>
      <c r="CB333">
        <v>27</v>
      </c>
      <c r="CC333">
        <v>7</v>
      </c>
      <c r="CD333">
        <v>10</v>
      </c>
      <c r="CE333">
        <v>11</v>
      </c>
      <c r="CF333">
        <v>12</v>
      </c>
      <c r="CG333">
        <v>14</v>
      </c>
      <c r="CH333">
        <v>23</v>
      </c>
      <c r="CI333">
        <v>0</v>
      </c>
      <c r="CJ333">
        <v>0</v>
      </c>
      <c r="CK333">
        <v>4</v>
      </c>
      <c r="CL333">
        <v>2</v>
      </c>
      <c r="CM333">
        <v>0</v>
      </c>
      <c r="CN333">
        <v>0</v>
      </c>
      <c r="CO333">
        <v>2</v>
      </c>
      <c r="CP333">
        <v>4</v>
      </c>
      <c r="CQ333">
        <v>0</v>
      </c>
      <c r="CR333">
        <v>1</v>
      </c>
      <c r="CS333">
        <v>6</v>
      </c>
      <c r="CT333">
        <v>0</v>
      </c>
      <c r="CU333">
        <v>0</v>
      </c>
      <c r="CV333">
        <v>13</v>
      </c>
      <c r="CW333">
        <v>1</v>
      </c>
      <c r="CX333">
        <v>3</v>
      </c>
      <c r="CY333">
        <v>7</v>
      </c>
      <c r="CZ333">
        <v>95</v>
      </c>
      <c r="DA333">
        <v>49</v>
      </c>
      <c r="DB333">
        <v>10</v>
      </c>
      <c r="DC333">
        <v>26</v>
      </c>
      <c r="DD333">
        <v>59</v>
      </c>
      <c r="DE333">
        <v>6</v>
      </c>
      <c r="DF333">
        <v>3</v>
      </c>
      <c r="DG333">
        <v>124</v>
      </c>
      <c r="DH333">
        <v>17</v>
      </c>
      <c r="DI333">
        <v>27</v>
      </c>
      <c r="DJ333">
        <v>17</v>
      </c>
      <c r="DK333">
        <v>17</v>
      </c>
      <c r="DL333">
        <v>0</v>
      </c>
      <c r="DM333">
        <v>29</v>
      </c>
      <c r="DN333">
        <v>29</v>
      </c>
      <c r="DO333">
        <v>0</v>
      </c>
      <c r="DP333" s="42">
        <v>10</v>
      </c>
      <c r="DQ333" s="20">
        <v>7.4009999999999998</v>
      </c>
      <c r="DR333">
        <v>17</v>
      </c>
      <c r="DS333">
        <v>0</v>
      </c>
      <c r="DT333">
        <v>0</v>
      </c>
      <c r="DU333">
        <v>0</v>
      </c>
      <c r="DV333">
        <v>0</v>
      </c>
      <c r="DW333">
        <v>1686</v>
      </c>
      <c r="DX333">
        <v>1109</v>
      </c>
      <c r="DY333">
        <v>1250</v>
      </c>
      <c r="DZ333">
        <v>853</v>
      </c>
      <c r="EA333">
        <v>897</v>
      </c>
      <c r="EB333">
        <v>603</v>
      </c>
      <c r="EC333">
        <v>91.57</v>
      </c>
      <c r="ED333">
        <v>56.91</v>
      </c>
      <c r="EE333">
        <v>63</v>
      </c>
      <c r="EF333">
        <v>75</v>
      </c>
      <c r="EG333" s="41">
        <v>7.0234113712374577E-2</v>
      </c>
      <c r="EH333" s="43">
        <v>0.87562189054726369</v>
      </c>
      <c r="EI333" s="44">
        <v>0.94585600425963823</v>
      </c>
      <c r="EJ333">
        <v>1686</v>
      </c>
      <c r="EK333">
        <v>1108</v>
      </c>
      <c r="EL333">
        <v>1251</v>
      </c>
      <c r="EM333">
        <v>851</v>
      </c>
      <c r="EN333">
        <v>899</v>
      </c>
      <c r="EO333">
        <v>603</v>
      </c>
      <c r="EP333">
        <v>63</v>
      </c>
      <c r="EQ333">
        <v>75</v>
      </c>
      <c r="ER333">
        <v>859</v>
      </c>
      <c r="ES333">
        <v>533</v>
      </c>
      <c r="ET333">
        <v>346</v>
      </c>
      <c r="EU333">
        <v>205</v>
      </c>
      <c r="EV333">
        <v>38</v>
      </c>
      <c r="EW333">
        <v>34</v>
      </c>
      <c r="EX333">
        <v>72</v>
      </c>
      <c r="EY333">
        <v>84</v>
      </c>
      <c r="EZ333">
        <v>3.6</v>
      </c>
      <c r="FA333">
        <v>0.7</v>
      </c>
      <c r="FB333">
        <v>4.3</v>
      </c>
      <c r="FC333" s="20">
        <v>65.14</v>
      </c>
      <c r="FD333" s="26">
        <v>0.79439024390243906</v>
      </c>
      <c r="FE333">
        <v>4.8703000000000003</v>
      </c>
      <c r="FF333">
        <v>2.25</v>
      </c>
      <c r="FG333">
        <v>-0.27</v>
      </c>
      <c r="FH333">
        <v>1.98</v>
      </c>
      <c r="FL333" s="42">
        <v>93</v>
      </c>
      <c r="FM333" s="20">
        <v>7.5294117647058822</v>
      </c>
      <c r="FN333" s="41">
        <v>0.1194029851</v>
      </c>
      <c r="FO333" s="20">
        <v>45.6</v>
      </c>
      <c r="FP333" s="20">
        <v>50.480199999999996</v>
      </c>
      <c r="FQ333" s="20">
        <v>122.4060786990066</v>
      </c>
      <c r="FU333" t="s">
        <v>1618</v>
      </c>
      <c r="FV333" t="s">
        <v>711</v>
      </c>
      <c r="FW333" s="45">
        <v>6000000</v>
      </c>
      <c r="FX333" s="45">
        <v>5725000</v>
      </c>
      <c r="FY333">
        <v>579</v>
      </c>
      <c r="FZ333">
        <v>204</v>
      </c>
      <c r="GA333">
        <v>175</v>
      </c>
      <c r="GB333">
        <v>379</v>
      </c>
      <c r="GC333">
        <v>-95</v>
      </c>
      <c r="GD333">
        <v>268</v>
      </c>
      <c r="GE333">
        <v>1909</v>
      </c>
      <c r="GF333">
        <v>9903</v>
      </c>
      <c r="GG333">
        <v>37.299999999999997</v>
      </c>
      <c r="GH333">
        <v>8.4</v>
      </c>
      <c r="GI333">
        <v>45.7</v>
      </c>
      <c r="GJ333" s="42">
        <v>45.6</v>
      </c>
    </row>
    <row r="334" spans="1:192" x14ac:dyDescent="0.45">
      <c r="A334" s="40">
        <v>33764</v>
      </c>
      <c r="B334" t="s">
        <v>1063</v>
      </c>
      <c r="C334" t="s">
        <v>145</v>
      </c>
      <c r="D334" t="s">
        <v>91</v>
      </c>
      <c r="E334" t="s">
        <v>91</v>
      </c>
      <c r="F334">
        <v>73</v>
      </c>
      <c r="G334">
        <v>213</v>
      </c>
      <c r="H334">
        <v>2010</v>
      </c>
      <c r="I334">
        <v>5</v>
      </c>
      <c r="J334">
        <v>123</v>
      </c>
      <c r="K334" t="s">
        <v>202</v>
      </c>
      <c r="L334">
        <v>2015</v>
      </c>
      <c r="M334">
        <v>25</v>
      </c>
      <c r="N334">
        <v>3</v>
      </c>
      <c r="O334">
        <v>8475786</v>
      </c>
      <c r="P334" t="s">
        <v>2816</v>
      </c>
      <c r="Q334" t="s">
        <v>2817</v>
      </c>
      <c r="R334" t="s">
        <v>2818</v>
      </c>
      <c r="S334" t="s">
        <v>855</v>
      </c>
      <c r="T334" t="s">
        <v>716</v>
      </c>
      <c r="U334" t="s">
        <v>129</v>
      </c>
      <c r="V334">
        <v>82</v>
      </c>
      <c r="W334">
        <v>15</v>
      </c>
      <c r="X334">
        <v>25</v>
      </c>
      <c r="Y334">
        <v>17</v>
      </c>
      <c r="Z334">
        <v>40</v>
      </c>
      <c r="AA334">
        <v>10</v>
      </c>
      <c r="AB334">
        <v>29</v>
      </c>
      <c r="AC334" s="26">
        <v>0.48780487804878048</v>
      </c>
      <c r="AD334" s="20">
        <v>11.551020408163264</v>
      </c>
      <c r="AE334" s="20">
        <v>15.119</v>
      </c>
      <c r="AF334">
        <v>22</v>
      </c>
      <c r="AG334">
        <v>3.6</v>
      </c>
      <c r="AH334">
        <v>37</v>
      </c>
      <c r="AI334">
        <v>1981</v>
      </c>
      <c r="AJ334">
        <v>85400</v>
      </c>
      <c r="AK334" s="20">
        <v>1423.3333333333001</v>
      </c>
      <c r="AL334">
        <v>1423.33</v>
      </c>
      <c r="AM334">
        <v>1423</v>
      </c>
      <c r="AN334" s="26">
        <v>17.35772357723577</v>
      </c>
      <c r="AO334">
        <v>28.97</v>
      </c>
      <c r="AP334" s="41">
        <v>0.54794520547945202</v>
      </c>
      <c r="AQ334">
        <v>238</v>
      </c>
      <c r="AR334">
        <v>239</v>
      </c>
      <c r="AS334">
        <v>239</v>
      </c>
      <c r="AT334">
        <v>202</v>
      </c>
      <c r="AU334">
        <v>203</v>
      </c>
      <c r="AV334">
        <v>149</v>
      </c>
      <c r="AW334">
        <v>179</v>
      </c>
      <c r="AX334">
        <v>102</v>
      </c>
      <c r="AY334">
        <v>11</v>
      </c>
      <c r="AZ334">
        <v>15</v>
      </c>
      <c r="BA334" s="42">
        <v>26</v>
      </c>
      <c r="BB334">
        <v>20.02</v>
      </c>
      <c r="BC334">
        <v>23.0336</v>
      </c>
      <c r="BD334" s="20">
        <v>266.8</v>
      </c>
      <c r="BE334" s="20">
        <v>504.8</v>
      </c>
      <c r="BF334" s="20">
        <v>21.279675128044797</v>
      </c>
      <c r="BG334">
        <v>402</v>
      </c>
      <c r="BH334">
        <v>490</v>
      </c>
      <c r="BI334">
        <v>636</v>
      </c>
      <c r="BJ334" s="41">
        <v>0.38728323699421963</v>
      </c>
      <c r="BK334">
        <v>117</v>
      </c>
      <c r="BL334">
        <v>117</v>
      </c>
      <c r="BM334">
        <v>210</v>
      </c>
      <c r="BN334" s="42">
        <v>-93</v>
      </c>
      <c r="BO334">
        <v>54</v>
      </c>
      <c r="BP334">
        <v>31</v>
      </c>
      <c r="BQ334">
        <v>36</v>
      </c>
      <c r="BR334">
        <v>55</v>
      </c>
      <c r="BS334" s="41">
        <v>4.2340261739799843E-2</v>
      </c>
      <c r="BT334">
        <v>72</v>
      </c>
      <c r="BU334">
        <v>96</v>
      </c>
      <c r="BV334" s="41">
        <v>0.42857142857142855</v>
      </c>
      <c r="BW334">
        <v>54</v>
      </c>
      <c r="BX334">
        <v>77</v>
      </c>
      <c r="BY334">
        <v>11</v>
      </c>
      <c r="BZ334">
        <v>14</v>
      </c>
      <c r="CA334">
        <v>7</v>
      </c>
      <c r="CB334">
        <v>5</v>
      </c>
      <c r="CC334">
        <v>18</v>
      </c>
      <c r="CD334">
        <v>28</v>
      </c>
      <c r="CE334">
        <v>24</v>
      </c>
      <c r="CF334">
        <v>31</v>
      </c>
      <c r="CG334">
        <v>43</v>
      </c>
      <c r="CH334">
        <v>68</v>
      </c>
      <c r="CI334">
        <v>0</v>
      </c>
      <c r="CJ334">
        <v>0</v>
      </c>
      <c r="CK334">
        <v>4</v>
      </c>
      <c r="CL334">
        <v>2</v>
      </c>
      <c r="CM334">
        <v>1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1</v>
      </c>
      <c r="CT334">
        <v>3</v>
      </c>
      <c r="CU334">
        <v>0</v>
      </c>
      <c r="CV334">
        <v>7</v>
      </c>
      <c r="CW334">
        <v>1</v>
      </c>
      <c r="CX334">
        <v>1</v>
      </c>
      <c r="CY334">
        <v>4</v>
      </c>
      <c r="CZ334">
        <v>48</v>
      </c>
      <c r="DA334">
        <v>22</v>
      </c>
      <c r="DB334">
        <v>5</v>
      </c>
      <c r="DC334">
        <v>7</v>
      </c>
      <c r="DD334">
        <v>23</v>
      </c>
      <c r="DE334">
        <v>18</v>
      </c>
      <c r="DF334">
        <v>4</v>
      </c>
      <c r="DG334">
        <v>70</v>
      </c>
      <c r="DH334">
        <v>17</v>
      </c>
      <c r="DI334">
        <v>18</v>
      </c>
      <c r="DJ334">
        <v>16</v>
      </c>
      <c r="DK334">
        <v>16</v>
      </c>
      <c r="DL334">
        <v>0</v>
      </c>
      <c r="DM334">
        <v>18</v>
      </c>
      <c r="DN334">
        <v>18</v>
      </c>
      <c r="DO334">
        <v>0</v>
      </c>
      <c r="DP334" s="42">
        <v>1</v>
      </c>
      <c r="DQ334" s="20">
        <v>-2.3359999999999999</v>
      </c>
      <c r="DR334">
        <v>16</v>
      </c>
      <c r="DS334">
        <v>1</v>
      </c>
      <c r="DT334">
        <v>0</v>
      </c>
      <c r="DU334">
        <v>0</v>
      </c>
      <c r="DV334">
        <v>0</v>
      </c>
      <c r="DW334">
        <v>1276</v>
      </c>
      <c r="DX334">
        <v>1622</v>
      </c>
      <c r="DY334">
        <v>934</v>
      </c>
      <c r="DZ334">
        <v>1244</v>
      </c>
      <c r="EA334">
        <v>673</v>
      </c>
      <c r="EB334">
        <v>908</v>
      </c>
      <c r="EC334">
        <v>68.17</v>
      </c>
      <c r="ED334">
        <v>86.79</v>
      </c>
      <c r="EE334">
        <v>73</v>
      </c>
      <c r="EF334">
        <v>69</v>
      </c>
      <c r="EG334" s="41">
        <v>0.10846953937592868</v>
      </c>
      <c r="EH334" s="43">
        <v>0.92400881057268724</v>
      </c>
      <c r="EI334" s="44">
        <v>1.0324783499486159</v>
      </c>
      <c r="EJ334">
        <v>1276</v>
      </c>
      <c r="EK334">
        <v>1619</v>
      </c>
      <c r="EL334">
        <v>934</v>
      </c>
      <c r="EM334">
        <v>1242</v>
      </c>
      <c r="EN334">
        <v>672</v>
      </c>
      <c r="EO334">
        <v>906</v>
      </c>
      <c r="EP334">
        <v>72</v>
      </c>
      <c r="EQ334">
        <v>69</v>
      </c>
      <c r="ER334">
        <v>722</v>
      </c>
      <c r="ES334">
        <v>848</v>
      </c>
      <c r="ET334">
        <v>266</v>
      </c>
      <c r="EU334">
        <v>319</v>
      </c>
      <c r="EV334">
        <v>40</v>
      </c>
      <c r="EW334">
        <v>39</v>
      </c>
      <c r="EX334">
        <v>68</v>
      </c>
      <c r="EY334">
        <v>81</v>
      </c>
      <c r="EZ334">
        <v>1.8</v>
      </c>
      <c r="FA334">
        <v>2.2000000000000002</v>
      </c>
      <c r="FB334">
        <v>4</v>
      </c>
      <c r="FC334" s="20">
        <v>43.13</v>
      </c>
      <c r="FD334" s="26">
        <v>0.52597560975609758</v>
      </c>
      <c r="FE334">
        <v>3.6456</v>
      </c>
      <c r="FF334">
        <v>0.85</v>
      </c>
      <c r="FG334">
        <v>-0.05</v>
      </c>
      <c r="FH334">
        <v>0.81</v>
      </c>
      <c r="FL334" s="42">
        <v>210</v>
      </c>
      <c r="FM334" s="20">
        <v>9.5625</v>
      </c>
      <c r="FN334" s="41">
        <v>5.8823529400000005E-2</v>
      </c>
      <c r="FO334" s="20">
        <v>36.299999999999997</v>
      </c>
      <c r="FP334" s="20">
        <v>39.532800000000002</v>
      </c>
      <c r="FQ334" s="20">
        <v>122.16422052510663</v>
      </c>
      <c r="FV334" t="s">
        <v>711</v>
      </c>
      <c r="FW334" s="45">
        <v>2000000</v>
      </c>
      <c r="FX334" s="45">
        <v>2250000</v>
      </c>
      <c r="FY334">
        <v>180</v>
      </c>
      <c r="FZ334">
        <v>29</v>
      </c>
      <c r="GA334">
        <v>45</v>
      </c>
      <c r="GB334">
        <v>74</v>
      </c>
      <c r="GC334">
        <v>24</v>
      </c>
      <c r="GD334">
        <v>85</v>
      </c>
      <c r="GE334">
        <v>341</v>
      </c>
      <c r="GF334">
        <v>3043</v>
      </c>
      <c r="GG334">
        <v>2.6</v>
      </c>
      <c r="GH334">
        <v>3.9</v>
      </c>
      <c r="GI334">
        <v>6.5</v>
      </c>
      <c r="GJ334" s="42">
        <v>36.299999999999997</v>
      </c>
    </row>
    <row r="335" spans="1:192" x14ac:dyDescent="0.45">
      <c r="A335" s="40">
        <v>31828</v>
      </c>
      <c r="B335" t="s">
        <v>2819</v>
      </c>
      <c r="D335" t="s">
        <v>399</v>
      </c>
      <c r="E335" t="s">
        <v>399</v>
      </c>
      <c r="F335">
        <v>78</v>
      </c>
      <c r="G335">
        <v>230</v>
      </c>
      <c r="H335">
        <v>2005</v>
      </c>
      <c r="I335">
        <v>1</v>
      </c>
      <c r="J335">
        <v>17</v>
      </c>
      <c r="K335" t="s">
        <v>92</v>
      </c>
      <c r="L335">
        <v>2007</v>
      </c>
      <c r="M335">
        <v>30</v>
      </c>
      <c r="N335">
        <v>11</v>
      </c>
      <c r="O335">
        <v>8471691</v>
      </c>
      <c r="P335" t="s">
        <v>2820</v>
      </c>
      <c r="Q335" t="s">
        <v>2821</v>
      </c>
      <c r="R335" t="s">
        <v>2822</v>
      </c>
      <c r="S335" t="s">
        <v>317</v>
      </c>
      <c r="T335" t="s">
        <v>716</v>
      </c>
      <c r="U335" t="s">
        <v>351</v>
      </c>
      <c r="V335">
        <v>38</v>
      </c>
      <c r="W335">
        <v>5</v>
      </c>
      <c r="X335">
        <v>5</v>
      </c>
      <c r="Y335">
        <v>1</v>
      </c>
      <c r="Z335">
        <v>10</v>
      </c>
      <c r="AA335">
        <v>18</v>
      </c>
      <c r="AB335">
        <v>69</v>
      </c>
      <c r="AC335" s="26">
        <v>0.26315789473684209</v>
      </c>
      <c r="AD335" s="20">
        <v>-9.7261146496815272</v>
      </c>
      <c r="AE335" s="20">
        <v>4.032</v>
      </c>
      <c r="AF335">
        <v>-14</v>
      </c>
      <c r="AG335">
        <v>-3</v>
      </c>
      <c r="AH335">
        <v>23</v>
      </c>
      <c r="AI335">
        <v>817</v>
      </c>
      <c r="AJ335">
        <v>32168</v>
      </c>
      <c r="AK335" s="20">
        <v>536.13333333333003</v>
      </c>
      <c r="AL335">
        <v>536.13</v>
      </c>
      <c r="AM335">
        <v>536</v>
      </c>
      <c r="AN335" s="26">
        <v>14.108771929824561</v>
      </c>
      <c r="AO335">
        <v>23.57</v>
      </c>
      <c r="AP335" s="41">
        <v>0.55555555555555558</v>
      </c>
      <c r="AQ335">
        <v>115</v>
      </c>
      <c r="AR335">
        <v>115</v>
      </c>
      <c r="AS335">
        <v>115</v>
      </c>
      <c r="AT335">
        <v>96</v>
      </c>
      <c r="AU335">
        <v>96</v>
      </c>
      <c r="AV335">
        <v>62</v>
      </c>
      <c r="AW335">
        <v>72</v>
      </c>
      <c r="AX335">
        <v>35</v>
      </c>
      <c r="AY335">
        <v>6</v>
      </c>
      <c r="AZ335">
        <v>5</v>
      </c>
      <c r="BA335" s="42">
        <v>11</v>
      </c>
      <c r="BB335">
        <v>8.36</v>
      </c>
      <c r="BC335">
        <v>42.419400000000003</v>
      </c>
      <c r="BD335" s="20">
        <v>40.6</v>
      </c>
      <c r="BE335" s="20">
        <v>155.6</v>
      </c>
      <c r="BF335" s="20">
        <v>17.413686978904369</v>
      </c>
      <c r="BG335">
        <v>134</v>
      </c>
      <c r="BH335">
        <v>152</v>
      </c>
      <c r="BI335">
        <v>276</v>
      </c>
      <c r="BJ335" s="41">
        <v>0.32682926829268294</v>
      </c>
      <c r="BK335">
        <v>66</v>
      </c>
      <c r="BL335">
        <v>66</v>
      </c>
      <c r="BM335">
        <v>28</v>
      </c>
      <c r="BN335" s="42">
        <v>38</v>
      </c>
      <c r="BO335">
        <v>34</v>
      </c>
      <c r="BP335">
        <v>10</v>
      </c>
      <c r="BQ335">
        <v>10</v>
      </c>
      <c r="BR335">
        <v>21</v>
      </c>
      <c r="BS335" s="41">
        <v>5.8495821727019497E-2</v>
      </c>
      <c r="BT335">
        <v>239</v>
      </c>
      <c r="BU335">
        <v>195</v>
      </c>
      <c r="BV335" s="41">
        <v>0.55069124423963134</v>
      </c>
      <c r="BW335">
        <v>124</v>
      </c>
      <c r="BX335">
        <v>101</v>
      </c>
      <c r="BY335">
        <v>68</v>
      </c>
      <c r="BZ335">
        <v>58</v>
      </c>
      <c r="CA335">
        <v>47</v>
      </c>
      <c r="CB335">
        <v>36</v>
      </c>
      <c r="CC335">
        <v>62</v>
      </c>
      <c r="CD335">
        <v>47</v>
      </c>
      <c r="CE335">
        <v>89</v>
      </c>
      <c r="CF335">
        <v>85</v>
      </c>
      <c r="CG335">
        <v>156</v>
      </c>
      <c r="CH335">
        <v>107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3</v>
      </c>
      <c r="CW335">
        <v>1</v>
      </c>
      <c r="CX335">
        <v>0</v>
      </c>
      <c r="CY335">
        <v>3</v>
      </c>
      <c r="CZ335">
        <v>30</v>
      </c>
      <c r="DA335">
        <v>4</v>
      </c>
      <c r="DB335">
        <v>2</v>
      </c>
      <c r="DC335">
        <v>5</v>
      </c>
      <c r="DD335">
        <v>11</v>
      </c>
      <c r="DE335">
        <v>8</v>
      </c>
      <c r="DF335">
        <v>2</v>
      </c>
      <c r="DG335">
        <v>30</v>
      </c>
      <c r="DH335">
        <v>10</v>
      </c>
      <c r="DI335">
        <v>7</v>
      </c>
      <c r="DJ335">
        <v>10</v>
      </c>
      <c r="DK335">
        <v>10</v>
      </c>
      <c r="DL335">
        <v>0</v>
      </c>
      <c r="DM335">
        <v>7</v>
      </c>
      <c r="DN335">
        <v>7</v>
      </c>
      <c r="DO335">
        <v>0</v>
      </c>
      <c r="DP335" s="42">
        <v>-3</v>
      </c>
      <c r="DQ335" s="20">
        <v>-2.5289999999999999</v>
      </c>
      <c r="DR335">
        <v>9</v>
      </c>
      <c r="DS335">
        <v>1</v>
      </c>
      <c r="DT335">
        <v>0</v>
      </c>
      <c r="DU335">
        <v>0</v>
      </c>
      <c r="DV335">
        <v>0</v>
      </c>
      <c r="DW335">
        <v>478</v>
      </c>
      <c r="DX335">
        <v>484</v>
      </c>
      <c r="DY335">
        <v>348</v>
      </c>
      <c r="DZ335">
        <v>338</v>
      </c>
      <c r="EA335">
        <v>238</v>
      </c>
      <c r="EB335">
        <v>246</v>
      </c>
      <c r="EC335">
        <v>24.64</v>
      </c>
      <c r="ED335">
        <v>24.49</v>
      </c>
      <c r="EE335">
        <v>18</v>
      </c>
      <c r="EF335">
        <v>29</v>
      </c>
      <c r="EG335" s="41">
        <v>7.5630252100840331E-2</v>
      </c>
      <c r="EH335" s="43">
        <v>0.88211382113821135</v>
      </c>
      <c r="EI335" s="44">
        <v>0.95774407323905164</v>
      </c>
      <c r="EJ335">
        <v>471</v>
      </c>
      <c r="EK335">
        <v>485</v>
      </c>
      <c r="EL335">
        <v>342</v>
      </c>
      <c r="EM335">
        <v>339</v>
      </c>
      <c r="EN335">
        <v>234</v>
      </c>
      <c r="EO335">
        <v>246</v>
      </c>
      <c r="EP335">
        <v>18</v>
      </c>
      <c r="EQ335">
        <v>29</v>
      </c>
      <c r="ER335">
        <v>220</v>
      </c>
      <c r="ES335">
        <v>228</v>
      </c>
      <c r="ET335">
        <v>100</v>
      </c>
      <c r="EU335">
        <v>83</v>
      </c>
      <c r="EV335">
        <v>9</v>
      </c>
      <c r="EW335">
        <v>16</v>
      </c>
      <c r="EX335">
        <v>40</v>
      </c>
      <c r="EY335">
        <v>34</v>
      </c>
      <c r="EZ335">
        <v>0.1</v>
      </c>
      <c r="FA335">
        <v>0.1</v>
      </c>
      <c r="FB335">
        <v>0.2</v>
      </c>
      <c r="FC335" s="20">
        <v>9.74</v>
      </c>
      <c r="FD335" s="26">
        <v>0.25631578947368422</v>
      </c>
      <c r="FE335">
        <v>0.91739999999999999</v>
      </c>
      <c r="FF335">
        <v>0.03</v>
      </c>
      <c r="FG335">
        <v>-0.05</v>
      </c>
      <c r="FH335">
        <v>-0.01</v>
      </c>
      <c r="FL335" s="42">
        <v>111</v>
      </c>
      <c r="FM335" s="20">
        <v>8.4444444444444446</v>
      </c>
      <c r="FN335" s="41">
        <v>4.7741034000000002E-2</v>
      </c>
      <c r="FO335" s="20">
        <v>7.7</v>
      </c>
      <c r="FP335" s="20">
        <v>9.4941999999999993</v>
      </c>
      <c r="FQ335" s="20">
        <v>107.66045548654245</v>
      </c>
      <c r="FR335">
        <v>4</v>
      </c>
      <c r="FS335" t="s">
        <v>314</v>
      </c>
      <c r="FT335">
        <v>195</v>
      </c>
      <c r="FU335" t="s">
        <v>702</v>
      </c>
      <c r="FV335" t="s">
        <v>711</v>
      </c>
      <c r="FW335" s="45">
        <v>5250000</v>
      </c>
      <c r="FX335" s="45">
        <v>4750000</v>
      </c>
      <c r="FY335">
        <v>666</v>
      </c>
      <c r="FZ335">
        <v>126</v>
      </c>
      <c r="GA335">
        <v>210</v>
      </c>
      <c r="GB335">
        <v>336</v>
      </c>
      <c r="GC335">
        <v>-39</v>
      </c>
      <c r="GD335">
        <v>570</v>
      </c>
      <c r="GE335">
        <v>1368</v>
      </c>
      <c r="GF335">
        <v>11810</v>
      </c>
      <c r="GG335">
        <v>17.399999999999999</v>
      </c>
      <c r="GH335">
        <v>11.7</v>
      </c>
      <c r="GI335">
        <v>29.1</v>
      </c>
      <c r="GJ335" s="42">
        <v>7.7</v>
      </c>
    </row>
    <row r="336" spans="1:192" x14ac:dyDescent="0.45">
      <c r="A336" s="40">
        <v>33532</v>
      </c>
      <c r="B336" t="s">
        <v>2823</v>
      </c>
      <c r="D336" t="s">
        <v>156</v>
      </c>
      <c r="E336" t="s">
        <v>156</v>
      </c>
      <c r="F336">
        <v>73</v>
      </c>
      <c r="G336">
        <v>180</v>
      </c>
      <c r="H336">
        <v>2010</v>
      </c>
      <c r="I336">
        <v>1</v>
      </c>
      <c r="J336">
        <v>8</v>
      </c>
      <c r="K336" t="s">
        <v>92</v>
      </c>
      <c r="L336">
        <v>2010</v>
      </c>
      <c r="M336">
        <v>26</v>
      </c>
      <c r="N336">
        <v>6</v>
      </c>
      <c r="O336">
        <v>8475788</v>
      </c>
      <c r="P336" t="s">
        <v>2824</v>
      </c>
      <c r="Q336" t="s">
        <v>2825</v>
      </c>
      <c r="R336" t="s">
        <v>2826</v>
      </c>
      <c r="S336" t="s">
        <v>1409</v>
      </c>
      <c r="T336" t="s">
        <v>716</v>
      </c>
      <c r="U336" t="s">
        <v>117</v>
      </c>
      <c r="V336">
        <v>24</v>
      </c>
      <c r="W336">
        <v>2</v>
      </c>
      <c r="X336">
        <v>4</v>
      </c>
      <c r="Y336">
        <v>3</v>
      </c>
      <c r="Z336">
        <v>6</v>
      </c>
      <c r="AA336">
        <v>23</v>
      </c>
      <c r="AB336">
        <v>49</v>
      </c>
      <c r="AC336" s="26">
        <v>0.25</v>
      </c>
      <c r="AD336" s="20">
        <v>-1.0370370370370372</v>
      </c>
      <c r="AE336" s="20">
        <v>2.2010000000000001</v>
      </c>
      <c r="AF336">
        <v>-5</v>
      </c>
      <c r="AG336">
        <v>-4.5</v>
      </c>
      <c r="AH336">
        <v>12</v>
      </c>
      <c r="AI336">
        <v>390</v>
      </c>
      <c r="AJ336">
        <v>17247</v>
      </c>
      <c r="AK336" s="20">
        <v>287.45</v>
      </c>
      <c r="AL336">
        <v>278.10000000000002</v>
      </c>
      <c r="AM336">
        <v>287</v>
      </c>
      <c r="AN336" s="26">
        <v>11.977083333333333</v>
      </c>
      <c r="AO336">
        <v>20.11</v>
      </c>
      <c r="AP336" s="41">
        <v>0.66666666666666663</v>
      </c>
      <c r="AQ336">
        <v>36</v>
      </c>
      <c r="AR336">
        <v>38</v>
      </c>
      <c r="AS336">
        <v>38</v>
      </c>
      <c r="AT336">
        <v>23</v>
      </c>
      <c r="AU336">
        <v>25</v>
      </c>
      <c r="AV336">
        <v>18</v>
      </c>
      <c r="AW336">
        <v>23</v>
      </c>
      <c r="AX336">
        <v>10</v>
      </c>
      <c r="AY336">
        <v>0</v>
      </c>
      <c r="AZ336">
        <v>3</v>
      </c>
      <c r="BA336" s="42">
        <v>3</v>
      </c>
      <c r="BB336">
        <v>1.61</v>
      </c>
      <c r="BC336">
        <v>38.3889</v>
      </c>
      <c r="BD336" s="20">
        <v>75</v>
      </c>
      <c r="BE336" s="20">
        <v>111</v>
      </c>
      <c r="BF336" s="20">
        <v>23.948220064724918</v>
      </c>
      <c r="BG336">
        <v>77</v>
      </c>
      <c r="BH336">
        <v>83</v>
      </c>
      <c r="BI336">
        <v>89</v>
      </c>
      <c r="BJ336" s="41">
        <v>0.46385542168674698</v>
      </c>
      <c r="BK336">
        <v>20</v>
      </c>
      <c r="BL336">
        <v>20</v>
      </c>
      <c r="BM336">
        <v>13</v>
      </c>
      <c r="BN336" s="42">
        <v>7</v>
      </c>
      <c r="BO336">
        <v>7</v>
      </c>
      <c r="BP336">
        <v>4</v>
      </c>
      <c r="BQ336">
        <v>5</v>
      </c>
      <c r="BR336">
        <v>4</v>
      </c>
      <c r="BS336" s="41">
        <v>1.8691588785046728E-2</v>
      </c>
      <c r="BT336">
        <v>87</v>
      </c>
      <c r="BU336">
        <v>94</v>
      </c>
      <c r="BV336" s="41">
        <v>0.48066298342541436</v>
      </c>
      <c r="BW336">
        <v>33</v>
      </c>
      <c r="BX336">
        <v>41</v>
      </c>
      <c r="BY336">
        <v>38</v>
      </c>
      <c r="BZ336">
        <v>31</v>
      </c>
      <c r="CA336">
        <v>16</v>
      </c>
      <c r="CB336">
        <v>22</v>
      </c>
      <c r="CC336">
        <v>36</v>
      </c>
      <c r="CD336">
        <v>38</v>
      </c>
      <c r="CE336">
        <v>15</v>
      </c>
      <c r="CF336">
        <v>32</v>
      </c>
      <c r="CG336">
        <v>55</v>
      </c>
      <c r="CH336">
        <v>53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5</v>
      </c>
      <c r="DA336">
        <v>0</v>
      </c>
      <c r="DB336">
        <v>0</v>
      </c>
      <c r="DC336">
        <v>4</v>
      </c>
      <c r="DD336">
        <v>0</v>
      </c>
      <c r="DE336">
        <v>3</v>
      </c>
      <c r="DF336">
        <v>0</v>
      </c>
      <c r="DG336">
        <v>11</v>
      </c>
      <c r="DH336">
        <v>6</v>
      </c>
      <c r="DI336">
        <v>3</v>
      </c>
      <c r="DJ336">
        <v>5</v>
      </c>
      <c r="DK336">
        <v>5</v>
      </c>
      <c r="DL336">
        <v>0</v>
      </c>
      <c r="DM336">
        <v>2</v>
      </c>
      <c r="DN336">
        <v>2</v>
      </c>
      <c r="DO336">
        <v>0</v>
      </c>
      <c r="DP336" s="42">
        <v>-3</v>
      </c>
      <c r="DQ336" s="20">
        <v>-2.2919999999999998</v>
      </c>
      <c r="DR336">
        <v>6</v>
      </c>
      <c r="DS336">
        <v>0</v>
      </c>
      <c r="DT336">
        <v>0</v>
      </c>
      <c r="DU336">
        <v>0</v>
      </c>
      <c r="DV336">
        <v>0</v>
      </c>
      <c r="DW336">
        <v>229</v>
      </c>
      <c r="DX336">
        <v>257</v>
      </c>
      <c r="DY336">
        <v>177</v>
      </c>
      <c r="DZ336">
        <v>210</v>
      </c>
      <c r="EA336">
        <v>121</v>
      </c>
      <c r="EB336">
        <v>153</v>
      </c>
      <c r="EC336">
        <v>8.68</v>
      </c>
      <c r="ED336">
        <v>12.16</v>
      </c>
      <c r="EE336">
        <v>9</v>
      </c>
      <c r="EF336">
        <v>15</v>
      </c>
      <c r="EG336" s="41">
        <v>7.43801652892562E-2</v>
      </c>
      <c r="EH336" s="43">
        <v>0.90196078431372551</v>
      </c>
      <c r="EI336" s="44">
        <v>0.97634094960298168</v>
      </c>
      <c r="EJ336">
        <v>240</v>
      </c>
      <c r="EK336">
        <v>263</v>
      </c>
      <c r="EL336">
        <v>184</v>
      </c>
      <c r="EM336">
        <v>215</v>
      </c>
      <c r="EN336">
        <v>125</v>
      </c>
      <c r="EO336">
        <v>157</v>
      </c>
      <c r="EP336">
        <v>9</v>
      </c>
      <c r="EQ336">
        <v>15</v>
      </c>
      <c r="ER336">
        <v>111</v>
      </c>
      <c r="ES336">
        <v>133</v>
      </c>
      <c r="ET336">
        <v>38</v>
      </c>
      <c r="EU336">
        <v>52</v>
      </c>
      <c r="EV336">
        <v>6</v>
      </c>
      <c r="EW336">
        <v>6</v>
      </c>
      <c r="EX336">
        <v>23</v>
      </c>
      <c r="EY336">
        <v>25</v>
      </c>
      <c r="EZ336">
        <v>0</v>
      </c>
      <c r="FA336">
        <v>0.2</v>
      </c>
      <c r="FB336">
        <v>0.2</v>
      </c>
      <c r="FC336" s="20">
        <v>3.4</v>
      </c>
      <c r="FD336" s="26">
        <v>0.14166666666666666</v>
      </c>
      <c r="FE336">
        <v>0.44309999999999999</v>
      </c>
      <c r="FF336">
        <v>-0.1</v>
      </c>
      <c r="FG336">
        <v>-0.14000000000000001</v>
      </c>
      <c r="FH336">
        <v>-0.25</v>
      </c>
      <c r="FL336" s="42">
        <v>36</v>
      </c>
      <c r="FM336" s="20">
        <v>4.166666666666667</v>
      </c>
      <c r="FN336" s="41">
        <v>3.1635802500000004E-2</v>
      </c>
      <c r="FO336" s="20">
        <v>4.8</v>
      </c>
      <c r="FP336" s="20">
        <v>5.5415999999999999</v>
      </c>
      <c r="FQ336" s="20">
        <v>104.85436893203882</v>
      </c>
      <c r="FW336" s="45"/>
      <c r="FX336" s="45"/>
      <c r="FY336">
        <v>348</v>
      </c>
      <c r="FZ336">
        <v>37</v>
      </c>
      <c r="GA336">
        <v>64</v>
      </c>
      <c r="GB336">
        <v>101</v>
      </c>
      <c r="GC336">
        <v>-31</v>
      </c>
      <c r="GD336">
        <v>139</v>
      </c>
      <c r="GE336">
        <v>435</v>
      </c>
      <c r="GF336">
        <v>5184</v>
      </c>
      <c r="GG336">
        <v>0.8</v>
      </c>
      <c r="GH336">
        <v>4.0999999999999996</v>
      </c>
      <c r="GI336">
        <v>4.9000000000000004</v>
      </c>
      <c r="GJ336" s="42">
        <v>4.8</v>
      </c>
    </row>
    <row r="337" spans="1:192" x14ac:dyDescent="0.45">
      <c r="A337" s="40">
        <v>33763</v>
      </c>
      <c r="B337" t="s">
        <v>1147</v>
      </c>
      <c r="C337" t="s">
        <v>175</v>
      </c>
      <c r="D337" t="s">
        <v>107</v>
      </c>
      <c r="E337" t="s">
        <v>107</v>
      </c>
      <c r="F337">
        <v>68</v>
      </c>
      <c r="G337">
        <v>175</v>
      </c>
      <c r="K337" t="s">
        <v>92</v>
      </c>
      <c r="L337">
        <v>2015</v>
      </c>
      <c r="M337">
        <v>25</v>
      </c>
      <c r="N337">
        <v>3</v>
      </c>
      <c r="O337">
        <v>8477839</v>
      </c>
      <c r="P337" t="s">
        <v>2835</v>
      </c>
      <c r="Q337" t="s">
        <v>2836</v>
      </c>
      <c r="R337" t="s">
        <v>2837</v>
      </c>
      <c r="S337" t="s">
        <v>2838</v>
      </c>
      <c r="T337" t="s">
        <v>725</v>
      </c>
      <c r="U337" t="s">
        <v>230</v>
      </c>
      <c r="V337">
        <v>79</v>
      </c>
      <c r="W337">
        <v>18</v>
      </c>
      <c r="X337">
        <v>12</v>
      </c>
      <c r="Y337">
        <v>6</v>
      </c>
      <c r="Z337">
        <v>30</v>
      </c>
      <c r="AA337">
        <v>10</v>
      </c>
      <c r="AB337">
        <v>68</v>
      </c>
      <c r="AC337" s="26">
        <v>0.379746835443038</v>
      </c>
      <c r="AD337" s="20">
        <v>-17.399999999999999</v>
      </c>
      <c r="AE337" s="20">
        <v>12.529</v>
      </c>
      <c r="AF337">
        <v>2</v>
      </c>
      <c r="AG337">
        <v>8.8000000000000007</v>
      </c>
      <c r="AH337">
        <v>10</v>
      </c>
      <c r="AI337">
        <v>1513</v>
      </c>
      <c r="AJ337">
        <v>66110</v>
      </c>
      <c r="AK337" s="20">
        <v>1101.8333333333001</v>
      </c>
      <c r="AL337">
        <v>1101.83</v>
      </c>
      <c r="AM337">
        <v>1102</v>
      </c>
      <c r="AN337" s="26">
        <v>13.947257383966244</v>
      </c>
      <c r="AO337">
        <v>23.34</v>
      </c>
      <c r="AP337" s="41">
        <v>0.54545454545454541</v>
      </c>
      <c r="AQ337">
        <v>244</v>
      </c>
      <c r="AR337">
        <v>244</v>
      </c>
      <c r="AS337">
        <v>244</v>
      </c>
      <c r="AT337">
        <v>194</v>
      </c>
      <c r="AU337">
        <v>194</v>
      </c>
      <c r="AV337">
        <v>142</v>
      </c>
      <c r="AW337">
        <v>156</v>
      </c>
      <c r="AX337">
        <v>67</v>
      </c>
      <c r="AY337">
        <v>5</v>
      </c>
      <c r="AZ337">
        <v>18</v>
      </c>
      <c r="BA337" s="42">
        <v>23</v>
      </c>
      <c r="BB337">
        <v>13.95</v>
      </c>
      <c r="BC337">
        <v>26.5352</v>
      </c>
      <c r="BD337" s="20">
        <v>130.19999999999999</v>
      </c>
      <c r="BE337" s="20">
        <v>374.2</v>
      </c>
      <c r="BF337" s="20">
        <v>20.377009157492534</v>
      </c>
      <c r="BG337">
        <v>380</v>
      </c>
      <c r="BH337">
        <v>418</v>
      </c>
      <c r="BI337">
        <v>296</v>
      </c>
      <c r="BJ337" s="41">
        <v>0.56213017751479288</v>
      </c>
      <c r="BK337">
        <v>29</v>
      </c>
      <c r="BL337">
        <v>29</v>
      </c>
      <c r="BM337">
        <v>82</v>
      </c>
      <c r="BN337" s="42">
        <v>-53</v>
      </c>
      <c r="BO337">
        <v>52</v>
      </c>
      <c r="BP337">
        <v>37</v>
      </c>
      <c r="BQ337">
        <v>36</v>
      </c>
      <c r="BR337">
        <v>31</v>
      </c>
      <c r="BS337" s="41">
        <v>4.0897097625329816E-2</v>
      </c>
      <c r="BT337">
        <v>4</v>
      </c>
      <c r="BU337">
        <v>7</v>
      </c>
      <c r="BV337" s="41">
        <v>0.36363636363636365</v>
      </c>
      <c r="BW337">
        <v>0</v>
      </c>
      <c r="BX337">
        <v>0</v>
      </c>
      <c r="BY337">
        <v>2</v>
      </c>
      <c r="BZ337">
        <v>2</v>
      </c>
      <c r="CA337">
        <v>2</v>
      </c>
      <c r="CB337">
        <v>5</v>
      </c>
      <c r="CC337">
        <v>0</v>
      </c>
      <c r="CD337">
        <v>4</v>
      </c>
      <c r="CE337">
        <v>2</v>
      </c>
      <c r="CF337">
        <v>1</v>
      </c>
      <c r="CG337">
        <v>3</v>
      </c>
      <c r="CH337">
        <v>5</v>
      </c>
      <c r="CI337">
        <v>0</v>
      </c>
      <c r="CJ337">
        <v>1</v>
      </c>
      <c r="CK337">
        <v>3</v>
      </c>
      <c r="CL337">
        <v>4</v>
      </c>
      <c r="CM337">
        <v>0</v>
      </c>
      <c r="CN337">
        <v>0</v>
      </c>
      <c r="CO337">
        <v>0</v>
      </c>
      <c r="CP337">
        <v>2</v>
      </c>
      <c r="CQ337">
        <v>0</v>
      </c>
      <c r="CR337">
        <v>1</v>
      </c>
      <c r="CS337">
        <v>4</v>
      </c>
      <c r="CT337">
        <v>2</v>
      </c>
      <c r="CU337">
        <v>0</v>
      </c>
      <c r="CV337">
        <v>9</v>
      </c>
      <c r="CW337">
        <v>2</v>
      </c>
      <c r="CX337">
        <v>5</v>
      </c>
      <c r="CY337">
        <v>3</v>
      </c>
      <c r="CZ337">
        <v>42</v>
      </c>
      <c r="DA337">
        <v>16</v>
      </c>
      <c r="DB337">
        <v>0</v>
      </c>
      <c r="DC337">
        <v>5</v>
      </c>
      <c r="DD337">
        <v>26</v>
      </c>
      <c r="DE337">
        <v>9</v>
      </c>
      <c r="DF337">
        <v>1</v>
      </c>
      <c r="DG337">
        <v>85</v>
      </c>
      <c r="DH337">
        <v>5</v>
      </c>
      <c r="DI337">
        <v>13</v>
      </c>
      <c r="DJ337">
        <v>6</v>
      </c>
      <c r="DK337">
        <v>6</v>
      </c>
      <c r="DL337">
        <v>0</v>
      </c>
      <c r="DM337">
        <v>13</v>
      </c>
      <c r="DN337">
        <v>13</v>
      </c>
      <c r="DO337">
        <v>0</v>
      </c>
      <c r="DP337" s="42">
        <v>8</v>
      </c>
      <c r="DQ337" s="20">
        <v>3.2930000000000001</v>
      </c>
      <c r="DR337">
        <v>5</v>
      </c>
      <c r="DS337">
        <v>0</v>
      </c>
      <c r="DT337">
        <v>0</v>
      </c>
      <c r="DU337">
        <v>0</v>
      </c>
      <c r="DV337">
        <v>0</v>
      </c>
      <c r="DW337">
        <v>1156</v>
      </c>
      <c r="DX337">
        <v>975</v>
      </c>
      <c r="DY337">
        <v>879</v>
      </c>
      <c r="DZ337">
        <v>727</v>
      </c>
      <c r="EA337">
        <v>665</v>
      </c>
      <c r="EB337">
        <v>531</v>
      </c>
      <c r="EC337">
        <v>53.81</v>
      </c>
      <c r="ED337">
        <v>43.97</v>
      </c>
      <c r="EE337">
        <v>55</v>
      </c>
      <c r="EF337">
        <v>46</v>
      </c>
      <c r="EG337" s="41">
        <v>8.2706766917293228E-2</v>
      </c>
      <c r="EH337" s="43">
        <v>0.91337099811676081</v>
      </c>
      <c r="EI337" s="44">
        <v>0.99607776503405399</v>
      </c>
      <c r="EJ337">
        <v>1149</v>
      </c>
      <c r="EK337">
        <v>978</v>
      </c>
      <c r="EL337">
        <v>873</v>
      </c>
      <c r="EM337">
        <v>729</v>
      </c>
      <c r="EN337">
        <v>659</v>
      </c>
      <c r="EO337">
        <v>533</v>
      </c>
      <c r="EP337">
        <v>55</v>
      </c>
      <c r="EQ337">
        <v>46</v>
      </c>
      <c r="ER337">
        <v>596</v>
      </c>
      <c r="ES337">
        <v>513</v>
      </c>
      <c r="ET337">
        <v>231</v>
      </c>
      <c r="EU337">
        <v>202</v>
      </c>
      <c r="EV337">
        <v>30</v>
      </c>
      <c r="EW337">
        <v>24</v>
      </c>
      <c r="EX337">
        <v>59</v>
      </c>
      <c r="EY337">
        <v>67</v>
      </c>
      <c r="EZ337">
        <v>1.8</v>
      </c>
      <c r="FA337">
        <v>1.2</v>
      </c>
      <c r="FB337">
        <v>3.1</v>
      </c>
      <c r="FC337" s="20">
        <v>38.270000000000003</v>
      </c>
      <c r="FD337" s="26">
        <v>0.4844303797468355</v>
      </c>
      <c r="FE337">
        <v>3.4167999999999998</v>
      </c>
      <c r="FF337">
        <v>0.95</v>
      </c>
      <c r="FG337">
        <v>7.0000000000000007E-2</v>
      </c>
      <c r="FH337">
        <v>1.02</v>
      </c>
      <c r="FL337" s="42">
        <v>70</v>
      </c>
      <c r="FM337" s="20">
        <v>13</v>
      </c>
      <c r="FN337" s="41">
        <v>7.4141048799999998E-2</v>
      </c>
      <c r="FO337" s="20">
        <v>29</v>
      </c>
      <c r="FP337" s="20">
        <v>30.6586</v>
      </c>
      <c r="FQ337" s="20">
        <v>116.04330976647941</v>
      </c>
      <c r="FR337">
        <v>4</v>
      </c>
      <c r="FS337" t="s">
        <v>111</v>
      </c>
      <c r="FT337">
        <v>195</v>
      </c>
      <c r="FV337" t="s">
        <v>711</v>
      </c>
      <c r="FW337" s="45">
        <v>3000000</v>
      </c>
      <c r="FX337" s="45">
        <v>3000000</v>
      </c>
      <c r="FY337">
        <v>184</v>
      </c>
      <c r="FZ337">
        <v>48</v>
      </c>
      <c r="GA337">
        <v>45</v>
      </c>
      <c r="GB337">
        <v>93</v>
      </c>
      <c r="GC337">
        <v>25</v>
      </c>
      <c r="GD337">
        <v>40</v>
      </c>
      <c r="GE337">
        <v>347</v>
      </c>
      <c r="GF337">
        <v>2503</v>
      </c>
      <c r="GG337">
        <v>8.1999999999999993</v>
      </c>
      <c r="GH337">
        <v>3.3</v>
      </c>
      <c r="GI337">
        <v>11.5</v>
      </c>
      <c r="GJ337" s="42">
        <v>29</v>
      </c>
    </row>
    <row r="338" spans="1:192" x14ac:dyDescent="0.45">
      <c r="A338" s="40">
        <v>33726</v>
      </c>
      <c r="B338" t="s">
        <v>2839</v>
      </c>
      <c r="C338" t="s">
        <v>163</v>
      </c>
      <c r="D338" t="s">
        <v>91</v>
      </c>
      <c r="E338" t="s">
        <v>91</v>
      </c>
      <c r="F338">
        <v>75</v>
      </c>
      <c r="G338">
        <v>195</v>
      </c>
      <c r="H338">
        <v>2010</v>
      </c>
      <c r="I338">
        <v>1</v>
      </c>
      <c r="J338">
        <v>6</v>
      </c>
      <c r="K338" t="s">
        <v>202</v>
      </c>
      <c r="L338">
        <v>2011</v>
      </c>
      <c r="M338">
        <v>25</v>
      </c>
      <c r="N338">
        <v>7</v>
      </c>
      <c r="O338">
        <v>8475792</v>
      </c>
      <c r="P338" t="s">
        <v>2840</v>
      </c>
      <c r="Q338" t="s">
        <v>2841</v>
      </c>
      <c r="R338" t="s">
        <v>2842</v>
      </c>
      <c r="S338" t="s">
        <v>1315</v>
      </c>
      <c r="T338" t="s">
        <v>710</v>
      </c>
      <c r="U338" t="s">
        <v>253</v>
      </c>
      <c r="V338">
        <v>70</v>
      </c>
      <c r="W338">
        <v>15</v>
      </c>
      <c r="X338">
        <v>12</v>
      </c>
      <c r="Y338">
        <v>8</v>
      </c>
      <c r="Z338">
        <v>27</v>
      </c>
      <c r="AA338">
        <v>10</v>
      </c>
      <c r="AB338">
        <v>60</v>
      </c>
      <c r="AC338" s="26">
        <v>0.38571428571428573</v>
      </c>
      <c r="AD338" s="20">
        <v>6.2028985507246368</v>
      </c>
      <c r="AE338" s="20">
        <v>11.015000000000001</v>
      </c>
      <c r="AF338">
        <v>-6</v>
      </c>
      <c r="AG338">
        <v>-8.6</v>
      </c>
      <c r="AH338">
        <v>30</v>
      </c>
      <c r="AI338">
        <v>1053</v>
      </c>
      <c r="AJ338">
        <v>50412</v>
      </c>
      <c r="AK338" s="20">
        <v>840.2</v>
      </c>
      <c r="AL338">
        <v>840.68</v>
      </c>
      <c r="AM338">
        <v>840</v>
      </c>
      <c r="AN338" s="26">
        <v>12.002857142857144</v>
      </c>
      <c r="AO338">
        <v>20.27</v>
      </c>
      <c r="AP338" s="41">
        <v>0.6</v>
      </c>
      <c r="AQ338">
        <v>148</v>
      </c>
      <c r="AR338">
        <v>148</v>
      </c>
      <c r="AS338">
        <v>148</v>
      </c>
      <c r="AT338">
        <v>104</v>
      </c>
      <c r="AU338">
        <v>104</v>
      </c>
      <c r="AV338">
        <v>67</v>
      </c>
      <c r="AW338">
        <v>97</v>
      </c>
      <c r="AX338">
        <v>32</v>
      </c>
      <c r="AY338">
        <v>3</v>
      </c>
      <c r="AZ338">
        <v>7</v>
      </c>
      <c r="BA338" s="42">
        <v>10</v>
      </c>
      <c r="BB338">
        <v>8.0299999999999994</v>
      </c>
      <c r="BC338">
        <v>23.552199999999999</v>
      </c>
      <c r="BD338" s="20">
        <v>149.6</v>
      </c>
      <c r="BE338" s="20">
        <v>297.60000000000002</v>
      </c>
      <c r="BF338" s="20">
        <v>21.239948613027551</v>
      </c>
      <c r="BG338">
        <v>266</v>
      </c>
      <c r="BH338">
        <v>285</v>
      </c>
      <c r="BI338">
        <v>177</v>
      </c>
      <c r="BJ338" s="41">
        <v>0.60045146726862297</v>
      </c>
      <c r="BK338">
        <v>72</v>
      </c>
      <c r="BL338">
        <v>72</v>
      </c>
      <c r="BM338">
        <v>53</v>
      </c>
      <c r="BN338" s="42">
        <v>19</v>
      </c>
      <c r="BO338">
        <v>37</v>
      </c>
      <c r="BP338">
        <v>19</v>
      </c>
      <c r="BQ338">
        <v>17</v>
      </c>
      <c r="BR338">
        <v>24</v>
      </c>
      <c r="BS338" s="41">
        <v>3.9087947882736153E-2</v>
      </c>
      <c r="BT338">
        <v>14</v>
      </c>
      <c r="BU338">
        <v>17</v>
      </c>
      <c r="BV338" s="41">
        <v>0.45161290322580644</v>
      </c>
      <c r="BW338">
        <v>2</v>
      </c>
      <c r="BX338">
        <v>0</v>
      </c>
      <c r="BY338">
        <v>6</v>
      </c>
      <c r="BZ338">
        <v>6</v>
      </c>
      <c r="CA338">
        <v>6</v>
      </c>
      <c r="CB338">
        <v>11</v>
      </c>
      <c r="CC338">
        <v>8</v>
      </c>
      <c r="CD338">
        <v>7</v>
      </c>
      <c r="CE338">
        <v>0</v>
      </c>
      <c r="CF338">
        <v>4</v>
      </c>
      <c r="CG338">
        <v>7</v>
      </c>
      <c r="CH338">
        <v>10</v>
      </c>
      <c r="CI338">
        <v>0</v>
      </c>
      <c r="CJ338">
        <v>0</v>
      </c>
      <c r="CK338">
        <v>3</v>
      </c>
      <c r="CL338">
        <v>2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2</v>
      </c>
      <c r="CS338">
        <v>4</v>
      </c>
      <c r="CT338">
        <v>1</v>
      </c>
      <c r="CU338">
        <v>0</v>
      </c>
      <c r="CV338">
        <v>7</v>
      </c>
      <c r="CW338">
        <v>0</v>
      </c>
      <c r="CX338">
        <v>1</v>
      </c>
      <c r="CY338">
        <v>3</v>
      </c>
      <c r="CZ338">
        <v>33</v>
      </c>
      <c r="DA338">
        <v>7</v>
      </c>
      <c r="DB338">
        <v>1</v>
      </c>
      <c r="DC338">
        <v>3</v>
      </c>
      <c r="DD338">
        <v>11</v>
      </c>
      <c r="DE338">
        <v>6</v>
      </c>
      <c r="DF338">
        <v>0</v>
      </c>
      <c r="DG338">
        <v>39</v>
      </c>
      <c r="DH338">
        <v>11</v>
      </c>
      <c r="DI338">
        <v>4</v>
      </c>
      <c r="DJ338">
        <v>11</v>
      </c>
      <c r="DK338">
        <v>11</v>
      </c>
      <c r="DL338">
        <v>0</v>
      </c>
      <c r="DM338">
        <v>4</v>
      </c>
      <c r="DN338">
        <v>4</v>
      </c>
      <c r="DO338">
        <v>0</v>
      </c>
      <c r="DP338" s="42">
        <v>-7</v>
      </c>
      <c r="DQ338" s="20">
        <v>-5.3979999999999997</v>
      </c>
      <c r="DR338">
        <v>10</v>
      </c>
      <c r="DS338">
        <v>0</v>
      </c>
      <c r="DT338">
        <v>0</v>
      </c>
      <c r="DU338">
        <v>1</v>
      </c>
      <c r="DV338">
        <v>0</v>
      </c>
      <c r="DW338">
        <v>784</v>
      </c>
      <c r="DX338">
        <v>755</v>
      </c>
      <c r="DY338">
        <v>540</v>
      </c>
      <c r="DZ338">
        <v>590</v>
      </c>
      <c r="EA338">
        <v>380</v>
      </c>
      <c r="EB338">
        <v>417</v>
      </c>
      <c r="EC338">
        <v>32.880000000000003</v>
      </c>
      <c r="ED338">
        <v>39.53</v>
      </c>
      <c r="EE338">
        <v>45</v>
      </c>
      <c r="EF338">
        <v>41</v>
      </c>
      <c r="EG338" s="41">
        <v>0.11842105263157894</v>
      </c>
      <c r="EH338" s="43">
        <v>0.90167865707434047</v>
      </c>
      <c r="EI338" s="44">
        <v>1.0200997097059195</v>
      </c>
      <c r="EJ338">
        <v>789</v>
      </c>
      <c r="EK338">
        <v>757</v>
      </c>
      <c r="EL338">
        <v>543</v>
      </c>
      <c r="EM338">
        <v>591</v>
      </c>
      <c r="EN338">
        <v>382</v>
      </c>
      <c r="EO338">
        <v>417</v>
      </c>
      <c r="EP338">
        <v>45</v>
      </c>
      <c r="EQ338">
        <v>40</v>
      </c>
      <c r="ER338">
        <v>392</v>
      </c>
      <c r="ES338">
        <v>388</v>
      </c>
      <c r="ET338">
        <v>125</v>
      </c>
      <c r="EU338">
        <v>176</v>
      </c>
      <c r="EV338">
        <v>19</v>
      </c>
      <c r="EW338">
        <v>29</v>
      </c>
      <c r="EX338">
        <v>54</v>
      </c>
      <c r="EY338">
        <v>43</v>
      </c>
      <c r="EZ338">
        <v>2</v>
      </c>
      <c r="FA338">
        <v>0.7</v>
      </c>
      <c r="FB338">
        <v>2.6</v>
      </c>
      <c r="FC338" s="20">
        <v>19.75</v>
      </c>
      <c r="FD338" s="26">
        <v>0.28214285714285714</v>
      </c>
      <c r="FE338">
        <v>1.8905000000000001</v>
      </c>
      <c r="FF338">
        <v>1.07</v>
      </c>
      <c r="FG338">
        <v>-0.02</v>
      </c>
      <c r="FH338">
        <v>1.04</v>
      </c>
      <c r="FL338" s="42">
        <v>126</v>
      </c>
      <c r="FM338" s="20">
        <v>8.9</v>
      </c>
      <c r="FN338" s="41">
        <v>7.2910492000000007E-2</v>
      </c>
      <c r="FO338" s="20">
        <v>24</v>
      </c>
      <c r="FP338" s="20">
        <v>25.920400000000001</v>
      </c>
      <c r="FQ338" s="20">
        <v>109.83965361374126</v>
      </c>
      <c r="FR338">
        <v>7</v>
      </c>
      <c r="FS338" t="s">
        <v>1225</v>
      </c>
      <c r="FT338">
        <v>128</v>
      </c>
      <c r="FV338" t="s">
        <v>711</v>
      </c>
      <c r="FW338" s="45">
        <v>1500000</v>
      </c>
      <c r="FX338" s="45">
        <v>1500000</v>
      </c>
      <c r="FY338">
        <v>346</v>
      </c>
      <c r="FZ338">
        <v>57</v>
      </c>
      <c r="GA338">
        <v>52</v>
      </c>
      <c r="GB338">
        <v>109</v>
      </c>
      <c r="GC338">
        <v>-1</v>
      </c>
      <c r="GD338">
        <v>172</v>
      </c>
      <c r="GE338">
        <v>442</v>
      </c>
      <c r="GF338">
        <v>4098</v>
      </c>
      <c r="GG338">
        <v>6.7</v>
      </c>
      <c r="GH338">
        <v>3.9</v>
      </c>
      <c r="GI338">
        <v>10.6</v>
      </c>
      <c r="GJ338" s="42">
        <v>24</v>
      </c>
    </row>
    <row r="339" spans="1:192" x14ac:dyDescent="0.45">
      <c r="A339" s="40">
        <v>33816</v>
      </c>
      <c r="B339" t="s">
        <v>1040</v>
      </c>
      <c r="C339" t="s">
        <v>163</v>
      </c>
      <c r="D339" t="s">
        <v>91</v>
      </c>
      <c r="E339" t="s">
        <v>91</v>
      </c>
      <c r="F339">
        <v>75</v>
      </c>
      <c r="G339">
        <v>218</v>
      </c>
      <c r="H339">
        <v>2010</v>
      </c>
      <c r="I339">
        <v>1</v>
      </c>
      <c r="J339">
        <v>4</v>
      </c>
      <c r="K339" t="s">
        <v>202</v>
      </c>
      <c r="L339">
        <v>2011</v>
      </c>
      <c r="M339">
        <v>25</v>
      </c>
      <c r="N339">
        <v>7</v>
      </c>
      <c r="O339">
        <v>8475793</v>
      </c>
      <c r="P339" t="s">
        <v>2843</v>
      </c>
      <c r="Q339" t="s">
        <v>2844</v>
      </c>
      <c r="R339" t="s">
        <v>2845</v>
      </c>
      <c r="S339" t="s">
        <v>390</v>
      </c>
      <c r="T339" t="s">
        <v>716</v>
      </c>
      <c r="U339" t="s">
        <v>307</v>
      </c>
      <c r="V339">
        <v>79</v>
      </c>
      <c r="W339">
        <v>15</v>
      </c>
      <c r="X339">
        <v>39</v>
      </c>
      <c r="Y339">
        <v>17</v>
      </c>
      <c r="Z339">
        <v>54</v>
      </c>
      <c r="AA339">
        <v>4</v>
      </c>
      <c r="AB339">
        <v>10</v>
      </c>
      <c r="AC339" s="26">
        <v>0.68354430379746833</v>
      </c>
      <c r="AD339" s="20">
        <v>1.4549653579676658</v>
      </c>
      <c r="AE339" s="20">
        <v>19.446999999999999</v>
      </c>
      <c r="AF339">
        <v>13</v>
      </c>
      <c r="AG339">
        <v>-4.4000000000000004</v>
      </c>
      <c r="AH339">
        <v>78</v>
      </c>
      <c r="AI339">
        <v>1921</v>
      </c>
      <c r="AJ339">
        <v>87921</v>
      </c>
      <c r="AK339" s="20">
        <v>1465.35</v>
      </c>
      <c r="AL339">
        <v>1465.85</v>
      </c>
      <c r="AM339">
        <v>1466</v>
      </c>
      <c r="AN339" s="26">
        <v>18.548734177215188</v>
      </c>
      <c r="AO339">
        <v>30.51</v>
      </c>
      <c r="AP339" s="41">
        <v>0.56842105263157894</v>
      </c>
      <c r="AQ339">
        <v>210</v>
      </c>
      <c r="AR339">
        <v>211</v>
      </c>
      <c r="AS339">
        <v>211</v>
      </c>
      <c r="AT339">
        <v>171</v>
      </c>
      <c r="AU339">
        <v>171</v>
      </c>
      <c r="AV339">
        <v>129</v>
      </c>
      <c r="AW339">
        <v>127</v>
      </c>
      <c r="AX339">
        <v>62</v>
      </c>
      <c r="AY339">
        <v>2</v>
      </c>
      <c r="AZ339">
        <v>14</v>
      </c>
      <c r="BA339" s="42">
        <v>16</v>
      </c>
      <c r="BB339">
        <v>16.25</v>
      </c>
      <c r="BC339">
        <v>25.062000000000001</v>
      </c>
      <c r="BD339" s="20">
        <v>280.8</v>
      </c>
      <c r="BE339" s="20">
        <v>490.8</v>
      </c>
      <c r="BF339" s="20">
        <v>20.089367943514002</v>
      </c>
      <c r="BG339">
        <v>645</v>
      </c>
      <c r="BH339">
        <v>490</v>
      </c>
      <c r="BI339">
        <v>414</v>
      </c>
      <c r="BJ339" s="41">
        <v>0.60906515580736542</v>
      </c>
      <c r="BK339">
        <v>87</v>
      </c>
      <c r="BL339">
        <v>87</v>
      </c>
      <c r="BM339">
        <v>69</v>
      </c>
      <c r="BN339" s="42">
        <v>18</v>
      </c>
      <c r="BO339">
        <v>42</v>
      </c>
      <c r="BP339">
        <v>41</v>
      </c>
      <c r="BQ339">
        <v>46</v>
      </c>
      <c r="BR339">
        <v>35</v>
      </c>
      <c r="BS339" s="41">
        <v>3.4687809712586719E-2</v>
      </c>
      <c r="BT339">
        <v>810</v>
      </c>
      <c r="BU339">
        <v>651</v>
      </c>
      <c r="BV339" s="41">
        <v>0.55441478439425051</v>
      </c>
      <c r="BW339">
        <v>214</v>
      </c>
      <c r="BX339">
        <v>158</v>
      </c>
      <c r="BY339">
        <v>264</v>
      </c>
      <c r="BZ339">
        <v>206</v>
      </c>
      <c r="CA339">
        <v>332</v>
      </c>
      <c r="CB339">
        <v>287</v>
      </c>
      <c r="CC339">
        <v>236</v>
      </c>
      <c r="CD339">
        <v>160</v>
      </c>
      <c r="CE339">
        <v>292</v>
      </c>
      <c r="CF339">
        <v>216</v>
      </c>
      <c r="CG339">
        <v>465</v>
      </c>
      <c r="CH339">
        <v>416</v>
      </c>
      <c r="CI339">
        <v>0</v>
      </c>
      <c r="CJ339">
        <v>0</v>
      </c>
      <c r="CK339">
        <v>6</v>
      </c>
      <c r="CL339">
        <v>3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2</v>
      </c>
      <c r="CT339">
        <v>1</v>
      </c>
      <c r="CU339">
        <v>0</v>
      </c>
      <c r="CV339">
        <v>10</v>
      </c>
      <c r="CW339">
        <v>0</v>
      </c>
      <c r="CX339">
        <v>0</v>
      </c>
      <c r="CY339">
        <v>5</v>
      </c>
      <c r="CZ339">
        <v>37</v>
      </c>
      <c r="DA339">
        <v>19</v>
      </c>
      <c r="DB339">
        <v>1</v>
      </c>
      <c r="DC339">
        <v>17</v>
      </c>
      <c r="DD339">
        <v>19</v>
      </c>
      <c r="DE339">
        <v>8</v>
      </c>
      <c r="DF339">
        <v>2</v>
      </c>
      <c r="DG339">
        <v>63</v>
      </c>
      <c r="DH339">
        <v>29</v>
      </c>
      <c r="DI339">
        <v>17</v>
      </c>
      <c r="DJ339">
        <v>29</v>
      </c>
      <c r="DK339">
        <v>26</v>
      </c>
      <c r="DL339">
        <v>3</v>
      </c>
      <c r="DM339">
        <v>19</v>
      </c>
      <c r="DN339">
        <v>16</v>
      </c>
      <c r="DO339">
        <v>3</v>
      </c>
      <c r="DP339" s="42">
        <v>-12</v>
      </c>
      <c r="DQ339" s="20">
        <v>-12.734999999999999</v>
      </c>
      <c r="DR339">
        <v>24</v>
      </c>
      <c r="DS339">
        <v>4</v>
      </c>
      <c r="DT339">
        <v>0</v>
      </c>
      <c r="DU339">
        <v>0</v>
      </c>
      <c r="DV339">
        <v>1</v>
      </c>
      <c r="DW339">
        <v>1684</v>
      </c>
      <c r="DX339">
        <v>1252</v>
      </c>
      <c r="DY339">
        <v>1278</v>
      </c>
      <c r="DZ339">
        <v>974</v>
      </c>
      <c r="EA339">
        <v>912</v>
      </c>
      <c r="EB339">
        <v>729</v>
      </c>
      <c r="EC339">
        <v>91.55</v>
      </c>
      <c r="ED339">
        <v>66.39</v>
      </c>
      <c r="EE339">
        <v>95</v>
      </c>
      <c r="EF339">
        <v>58</v>
      </c>
      <c r="EG339" s="41">
        <v>0.10416666666666667</v>
      </c>
      <c r="EH339" s="43">
        <v>0.92043895747599447</v>
      </c>
      <c r="EI339" s="44">
        <v>1.0246056241426611</v>
      </c>
      <c r="EJ339">
        <v>1682</v>
      </c>
      <c r="EK339">
        <v>1254</v>
      </c>
      <c r="EL339">
        <v>1275</v>
      </c>
      <c r="EM339">
        <v>976</v>
      </c>
      <c r="EN339">
        <v>910</v>
      </c>
      <c r="EO339">
        <v>730</v>
      </c>
      <c r="EP339">
        <v>95</v>
      </c>
      <c r="EQ339">
        <v>59</v>
      </c>
      <c r="ER339">
        <v>780</v>
      </c>
      <c r="ES339">
        <v>649</v>
      </c>
      <c r="ET339">
        <v>303</v>
      </c>
      <c r="EU339">
        <v>277</v>
      </c>
      <c r="EV339">
        <v>53</v>
      </c>
      <c r="EW339">
        <v>31</v>
      </c>
      <c r="EX339">
        <v>116</v>
      </c>
      <c r="EY339">
        <v>116</v>
      </c>
      <c r="EZ339">
        <v>3.1</v>
      </c>
      <c r="FA339">
        <v>1.9</v>
      </c>
      <c r="FB339">
        <v>5</v>
      </c>
      <c r="FC339" s="20">
        <v>53.91</v>
      </c>
      <c r="FD339" s="26">
        <v>0.68240506329113915</v>
      </c>
      <c r="FE339">
        <v>5.8169000000000004</v>
      </c>
      <c r="FF339">
        <v>0.76</v>
      </c>
      <c r="FG339">
        <v>-0.38</v>
      </c>
      <c r="FH339">
        <v>0.38</v>
      </c>
      <c r="FI339">
        <v>1</v>
      </c>
      <c r="FJ339">
        <v>0</v>
      </c>
      <c r="FK339">
        <v>0</v>
      </c>
      <c r="FL339" s="42">
        <v>204</v>
      </c>
      <c r="FM339" s="20">
        <v>5.541666666666667</v>
      </c>
      <c r="FN339" s="41">
        <v>6.3291139199999999E-2</v>
      </c>
      <c r="FO339" s="20">
        <v>46.2</v>
      </c>
      <c r="FP339" s="20">
        <v>51.453000000000003</v>
      </c>
      <c r="FQ339" s="20">
        <v>120.17600709485964</v>
      </c>
      <c r="FR339">
        <v>3</v>
      </c>
      <c r="FS339" t="s">
        <v>189</v>
      </c>
      <c r="FT339">
        <v>293</v>
      </c>
      <c r="FU339" t="s">
        <v>702</v>
      </c>
      <c r="FV339" t="s">
        <v>711</v>
      </c>
      <c r="FW339" s="45">
        <v>8000000</v>
      </c>
      <c r="FX339" s="45">
        <v>8000000</v>
      </c>
      <c r="FY339">
        <v>512</v>
      </c>
      <c r="FZ339">
        <v>116</v>
      </c>
      <c r="GA339">
        <v>226</v>
      </c>
      <c r="GB339">
        <v>342</v>
      </c>
      <c r="GC339">
        <v>8</v>
      </c>
      <c r="GD339">
        <v>318</v>
      </c>
      <c r="GE339">
        <v>1090</v>
      </c>
      <c r="GF339">
        <v>8958</v>
      </c>
      <c r="GG339">
        <v>26</v>
      </c>
      <c r="GH339">
        <v>9.8000000000000007</v>
      </c>
      <c r="GI339">
        <v>35.9</v>
      </c>
      <c r="GJ339" s="42">
        <v>46.2</v>
      </c>
    </row>
    <row r="340" spans="1:192" x14ac:dyDescent="0.45">
      <c r="A340" s="40">
        <v>31769</v>
      </c>
      <c r="B340" t="s">
        <v>2683</v>
      </c>
      <c r="C340" t="s">
        <v>2332</v>
      </c>
      <c r="D340" t="s">
        <v>107</v>
      </c>
      <c r="E340" t="s">
        <v>107</v>
      </c>
      <c r="F340">
        <v>71</v>
      </c>
      <c r="G340">
        <v>195</v>
      </c>
      <c r="H340">
        <v>2005</v>
      </c>
      <c r="I340">
        <v>1</v>
      </c>
      <c r="J340">
        <v>24</v>
      </c>
      <c r="K340" t="s">
        <v>202</v>
      </c>
      <c r="L340">
        <v>2008</v>
      </c>
      <c r="M340">
        <v>31</v>
      </c>
      <c r="N340">
        <v>10</v>
      </c>
      <c r="O340">
        <v>8471698</v>
      </c>
      <c r="P340" t="s">
        <v>2846</v>
      </c>
      <c r="Q340" t="s">
        <v>2847</v>
      </c>
      <c r="R340" t="s">
        <v>2848</v>
      </c>
      <c r="S340" t="s">
        <v>2849</v>
      </c>
      <c r="T340" t="s">
        <v>710</v>
      </c>
      <c r="U340" t="s">
        <v>253</v>
      </c>
      <c r="V340">
        <v>74</v>
      </c>
      <c r="W340">
        <v>18</v>
      </c>
      <c r="X340">
        <v>29</v>
      </c>
      <c r="Y340">
        <v>17</v>
      </c>
      <c r="Z340">
        <v>47</v>
      </c>
      <c r="AA340">
        <v>5</v>
      </c>
      <c r="AB340">
        <v>40</v>
      </c>
      <c r="AC340" s="26">
        <v>0.63513513513513509</v>
      </c>
      <c r="AD340" s="20">
        <v>-5.2131979695431454</v>
      </c>
      <c r="AE340" s="20">
        <v>17.494</v>
      </c>
      <c r="AF340">
        <v>2</v>
      </c>
      <c r="AG340">
        <v>1.9</v>
      </c>
      <c r="AH340">
        <v>31</v>
      </c>
      <c r="AI340">
        <v>1541</v>
      </c>
      <c r="AJ340">
        <v>81747</v>
      </c>
      <c r="AK340" s="20">
        <v>1362.45</v>
      </c>
      <c r="AL340">
        <v>1362.55</v>
      </c>
      <c r="AM340">
        <v>1362</v>
      </c>
      <c r="AN340" s="26">
        <v>18.411486486486488</v>
      </c>
      <c r="AO340">
        <v>30.5</v>
      </c>
      <c r="AP340" s="41">
        <v>0.51648351648351654</v>
      </c>
      <c r="AQ340">
        <v>241</v>
      </c>
      <c r="AR340">
        <v>241</v>
      </c>
      <c r="AS340">
        <v>240</v>
      </c>
      <c r="AT340">
        <v>195</v>
      </c>
      <c r="AU340">
        <v>194</v>
      </c>
      <c r="AV340">
        <v>127</v>
      </c>
      <c r="AW340">
        <v>168</v>
      </c>
      <c r="AX340">
        <v>74</v>
      </c>
      <c r="AY340">
        <v>11</v>
      </c>
      <c r="AZ340">
        <v>13</v>
      </c>
      <c r="BA340" s="42">
        <v>24</v>
      </c>
      <c r="BB340">
        <v>15.57</v>
      </c>
      <c r="BC340">
        <v>27.771699999999999</v>
      </c>
      <c r="BD340" s="20">
        <v>309.8</v>
      </c>
      <c r="BE340" s="20">
        <v>550.79999999999995</v>
      </c>
      <c r="BF340" s="20">
        <v>24.254522769806609</v>
      </c>
      <c r="BG340">
        <v>569</v>
      </c>
      <c r="BH340">
        <v>449</v>
      </c>
      <c r="BI340">
        <v>373</v>
      </c>
      <c r="BJ340" s="41">
        <v>0.60403397027600847</v>
      </c>
      <c r="BK340">
        <v>124</v>
      </c>
      <c r="BL340">
        <v>124</v>
      </c>
      <c r="BM340">
        <v>93</v>
      </c>
      <c r="BN340" s="42">
        <v>31</v>
      </c>
      <c r="BO340">
        <v>67</v>
      </c>
      <c r="BP340">
        <v>39</v>
      </c>
      <c r="BQ340">
        <v>51</v>
      </c>
      <c r="BR340">
        <v>54</v>
      </c>
      <c r="BS340" s="41">
        <v>5.9933407325194227E-2</v>
      </c>
      <c r="BT340">
        <v>101</v>
      </c>
      <c r="BU340">
        <v>110</v>
      </c>
      <c r="BV340" s="41">
        <v>0.47867298578199052</v>
      </c>
      <c r="BW340">
        <v>16</v>
      </c>
      <c r="BX340">
        <v>12</v>
      </c>
      <c r="BY340">
        <v>10</v>
      </c>
      <c r="BZ340">
        <v>18</v>
      </c>
      <c r="CA340">
        <v>75</v>
      </c>
      <c r="CB340">
        <v>80</v>
      </c>
      <c r="CC340">
        <v>30</v>
      </c>
      <c r="CD340">
        <v>42</v>
      </c>
      <c r="CE340">
        <v>36</v>
      </c>
      <c r="CF340">
        <v>30</v>
      </c>
      <c r="CG340">
        <v>61</v>
      </c>
      <c r="CH340">
        <v>59</v>
      </c>
      <c r="CI340">
        <v>0</v>
      </c>
      <c r="CJ340">
        <v>0</v>
      </c>
      <c r="CK340">
        <v>6</v>
      </c>
      <c r="CL340">
        <v>3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2</v>
      </c>
      <c r="CT340">
        <v>4</v>
      </c>
      <c r="CU340">
        <v>0</v>
      </c>
      <c r="CV340">
        <v>12</v>
      </c>
      <c r="CW340">
        <v>3</v>
      </c>
      <c r="CX340">
        <v>2</v>
      </c>
      <c r="CY340">
        <v>6</v>
      </c>
      <c r="CZ340">
        <v>56</v>
      </c>
      <c r="DA340">
        <v>11</v>
      </c>
      <c r="DB340">
        <v>1</v>
      </c>
      <c r="DC340">
        <v>7</v>
      </c>
      <c r="DD340">
        <v>18</v>
      </c>
      <c r="DE340">
        <v>14</v>
      </c>
      <c r="DF340">
        <v>1</v>
      </c>
      <c r="DG340">
        <v>75</v>
      </c>
      <c r="DH340">
        <v>14</v>
      </c>
      <c r="DI340">
        <v>21</v>
      </c>
      <c r="DJ340">
        <v>14</v>
      </c>
      <c r="DK340">
        <v>13</v>
      </c>
      <c r="DL340">
        <v>1</v>
      </c>
      <c r="DM340">
        <v>21</v>
      </c>
      <c r="DN340">
        <v>20</v>
      </c>
      <c r="DO340">
        <v>1</v>
      </c>
      <c r="DP340" s="42">
        <v>7</v>
      </c>
      <c r="DQ340" s="20">
        <v>4.5549999999999997</v>
      </c>
      <c r="DR340">
        <v>13</v>
      </c>
      <c r="DS340">
        <v>1</v>
      </c>
      <c r="DT340">
        <v>0</v>
      </c>
      <c r="DU340">
        <v>0</v>
      </c>
      <c r="DV340">
        <v>0</v>
      </c>
      <c r="DW340">
        <v>1482</v>
      </c>
      <c r="DX340">
        <v>1128</v>
      </c>
      <c r="DY340">
        <v>1134</v>
      </c>
      <c r="DZ340">
        <v>847</v>
      </c>
      <c r="EA340">
        <v>799</v>
      </c>
      <c r="EB340">
        <v>584</v>
      </c>
      <c r="EC340">
        <v>75.430000000000007</v>
      </c>
      <c r="ED340">
        <v>61.33</v>
      </c>
      <c r="EE340">
        <v>91</v>
      </c>
      <c r="EF340">
        <v>55</v>
      </c>
      <c r="EG340" s="41">
        <v>0.11389236545682102</v>
      </c>
      <c r="EH340" s="43">
        <v>0.90582191780821919</v>
      </c>
      <c r="EI340" s="44">
        <v>1.0197142832650403</v>
      </c>
      <c r="EJ340">
        <v>1479</v>
      </c>
      <c r="EK340">
        <v>1124</v>
      </c>
      <c r="EL340">
        <v>1132</v>
      </c>
      <c r="EM340">
        <v>843</v>
      </c>
      <c r="EN340">
        <v>796</v>
      </c>
      <c r="EO340">
        <v>580</v>
      </c>
      <c r="EP340">
        <v>91</v>
      </c>
      <c r="EQ340">
        <v>54</v>
      </c>
      <c r="ER340">
        <v>773</v>
      </c>
      <c r="ES340">
        <v>580</v>
      </c>
      <c r="ET340">
        <v>281</v>
      </c>
      <c r="EU340">
        <v>236</v>
      </c>
      <c r="EV340">
        <v>34</v>
      </c>
      <c r="EW340">
        <v>30</v>
      </c>
      <c r="EX340">
        <v>84</v>
      </c>
      <c r="EY340">
        <v>90</v>
      </c>
      <c r="EZ340">
        <v>2.9</v>
      </c>
      <c r="FA340">
        <v>1.5</v>
      </c>
      <c r="FB340">
        <v>4.4000000000000004</v>
      </c>
      <c r="FC340" s="20">
        <v>47.51</v>
      </c>
      <c r="FD340" s="26">
        <v>0.64202702702702696</v>
      </c>
      <c r="FE340">
        <v>5.4230999999999998</v>
      </c>
      <c r="FF340">
        <v>0.88</v>
      </c>
      <c r="FG340">
        <v>0.47</v>
      </c>
      <c r="FH340">
        <v>1.34</v>
      </c>
      <c r="FI340">
        <v>4</v>
      </c>
      <c r="FJ340">
        <v>1</v>
      </c>
      <c r="FK340">
        <v>1</v>
      </c>
      <c r="FL340" s="42">
        <v>210</v>
      </c>
      <c r="FM340" s="20">
        <v>13.461538461538462</v>
      </c>
      <c r="FN340" s="41">
        <v>8.3806495600000003E-2</v>
      </c>
      <c r="FO340" s="20">
        <v>43.9</v>
      </c>
      <c r="FP340" s="20">
        <v>47.911000000000001</v>
      </c>
      <c r="FQ340" s="20">
        <v>114.93156214450846</v>
      </c>
      <c r="FR340">
        <v>10</v>
      </c>
      <c r="FS340" t="s">
        <v>1035</v>
      </c>
      <c r="FT340">
        <v>616</v>
      </c>
      <c r="FV340" t="s">
        <v>711</v>
      </c>
      <c r="FW340" s="45">
        <v>8000000</v>
      </c>
      <c r="FX340" s="45">
        <v>5750000</v>
      </c>
      <c r="FY340">
        <v>665</v>
      </c>
      <c r="FZ340">
        <v>187</v>
      </c>
      <c r="GA340">
        <v>277</v>
      </c>
      <c r="GB340">
        <v>464</v>
      </c>
      <c r="GC340">
        <v>117</v>
      </c>
      <c r="GD340">
        <v>340</v>
      </c>
      <c r="GE340">
        <v>1384</v>
      </c>
      <c r="GF340">
        <v>12362</v>
      </c>
      <c r="GG340">
        <v>36.700000000000003</v>
      </c>
      <c r="GH340">
        <v>19.2</v>
      </c>
      <c r="GI340">
        <v>55.9</v>
      </c>
      <c r="GJ340" s="42">
        <v>43.9</v>
      </c>
    </row>
    <row r="341" spans="1:192" x14ac:dyDescent="0.45">
      <c r="A341" s="40">
        <v>34418</v>
      </c>
      <c r="B341" t="s">
        <v>2198</v>
      </c>
      <c r="C341" t="s">
        <v>145</v>
      </c>
      <c r="D341" t="s">
        <v>91</v>
      </c>
      <c r="E341" t="s">
        <v>91</v>
      </c>
      <c r="F341">
        <v>74</v>
      </c>
      <c r="G341">
        <v>217</v>
      </c>
      <c r="H341">
        <v>2012</v>
      </c>
      <c r="I341">
        <v>1</v>
      </c>
      <c r="J341">
        <v>26</v>
      </c>
      <c r="K341" t="s">
        <v>92</v>
      </c>
      <c r="L341">
        <v>2015</v>
      </c>
      <c r="M341">
        <v>23</v>
      </c>
      <c r="N341">
        <v>3</v>
      </c>
      <c r="O341">
        <v>8476867</v>
      </c>
      <c r="P341" t="s">
        <v>2850</v>
      </c>
      <c r="Q341" t="s">
        <v>2851</v>
      </c>
      <c r="R341" t="s">
        <v>2852</v>
      </c>
      <c r="S341" t="s">
        <v>1178</v>
      </c>
      <c r="T341" t="s">
        <v>938</v>
      </c>
      <c r="U341" t="s">
        <v>117</v>
      </c>
      <c r="V341">
        <v>37</v>
      </c>
      <c r="W341">
        <v>4</v>
      </c>
      <c r="X341">
        <v>2</v>
      </c>
      <c r="Y341">
        <v>2</v>
      </c>
      <c r="Z341">
        <v>6</v>
      </c>
      <c r="AA341">
        <v>24</v>
      </c>
      <c r="AB341">
        <v>49</v>
      </c>
      <c r="AC341" s="26">
        <v>0.16216216216216217</v>
      </c>
      <c r="AD341" s="20">
        <v>3.116883116883117</v>
      </c>
      <c r="AE341" s="20">
        <v>2.601</v>
      </c>
      <c r="AF341">
        <v>0</v>
      </c>
      <c r="AG341">
        <v>-2.2000000000000002</v>
      </c>
      <c r="AH341">
        <v>10</v>
      </c>
      <c r="AI341">
        <v>706</v>
      </c>
      <c r="AJ341">
        <v>29548</v>
      </c>
      <c r="AK341" s="20">
        <v>492.46666666666999</v>
      </c>
      <c r="AL341">
        <v>492.47</v>
      </c>
      <c r="AM341">
        <v>492</v>
      </c>
      <c r="AN341" s="26">
        <v>13.309909909909909</v>
      </c>
      <c r="AO341">
        <v>22.25</v>
      </c>
      <c r="AP341" s="41">
        <v>0.46153846153846156</v>
      </c>
      <c r="AQ341">
        <v>96</v>
      </c>
      <c r="AR341">
        <v>96</v>
      </c>
      <c r="AS341">
        <v>96</v>
      </c>
      <c r="AT341">
        <v>75</v>
      </c>
      <c r="AU341">
        <v>75</v>
      </c>
      <c r="AV341">
        <v>55</v>
      </c>
      <c r="AW341">
        <v>58</v>
      </c>
      <c r="AX341">
        <v>22</v>
      </c>
      <c r="AY341">
        <v>5</v>
      </c>
      <c r="AZ341">
        <v>2</v>
      </c>
      <c r="BA341" s="42">
        <v>7</v>
      </c>
      <c r="BB341">
        <v>4.49</v>
      </c>
      <c r="BC341">
        <v>33.127299999999998</v>
      </c>
      <c r="BD341" s="20">
        <v>30.5</v>
      </c>
      <c r="BE341" s="20">
        <v>126.5</v>
      </c>
      <c r="BF341" s="20">
        <v>15.41210632119723</v>
      </c>
      <c r="BG341">
        <v>41</v>
      </c>
      <c r="BH341">
        <v>169</v>
      </c>
      <c r="BI341">
        <v>253</v>
      </c>
      <c r="BJ341" s="41">
        <v>0.13945578231292516</v>
      </c>
      <c r="BK341">
        <v>48</v>
      </c>
      <c r="BL341">
        <v>48</v>
      </c>
      <c r="BM341">
        <v>31</v>
      </c>
      <c r="BN341" s="42">
        <v>17</v>
      </c>
      <c r="BO341">
        <v>20</v>
      </c>
      <c r="BP341">
        <v>16</v>
      </c>
      <c r="BQ341">
        <v>16</v>
      </c>
      <c r="BR341">
        <v>11</v>
      </c>
      <c r="BS341" s="41">
        <v>2.8277634961439587E-2</v>
      </c>
      <c r="BT341">
        <v>38</v>
      </c>
      <c r="BU341">
        <v>46</v>
      </c>
      <c r="BV341" s="41">
        <v>0.45238095238095238</v>
      </c>
      <c r="BW341">
        <v>30</v>
      </c>
      <c r="BX341">
        <v>26</v>
      </c>
      <c r="BY341">
        <v>7</v>
      </c>
      <c r="BZ341">
        <v>12</v>
      </c>
      <c r="CA341">
        <v>1</v>
      </c>
      <c r="CB341">
        <v>8</v>
      </c>
      <c r="CC341">
        <v>18</v>
      </c>
      <c r="CD341">
        <v>20</v>
      </c>
      <c r="CE341">
        <v>6</v>
      </c>
      <c r="CF341">
        <v>13</v>
      </c>
      <c r="CG341">
        <v>26</v>
      </c>
      <c r="CH341">
        <v>26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2</v>
      </c>
      <c r="CW341">
        <v>0</v>
      </c>
      <c r="CX341">
        <v>0</v>
      </c>
      <c r="CY341">
        <v>2</v>
      </c>
      <c r="CZ341">
        <v>18</v>
      </c>
      <c r="DA341">
        <v>3</v>
      </c>
      <c r="DB341">
        <v>3</v>
      </c>
      <c r="DC341">
        <v>2</v>
      </c>
      <c r="DD341">
        <v>9</v>
      </c>
      <c r="DE341">
        <v>1</v>
      </c>
      <c r="DF341">
        <v>1</v>
      </c>
      <c r="DG341">
        <v>36</v>
      </c>
      <c r="DH341">
        <v>5</v>
      </c>
      <c r="DI341">
        <v>6</v>
      </c>
      <c r="DJ341">
        <v>6</v>
      </c>
      <c r="DK341">
        <v>6</v>
      </c>
      <c r="DL341">
        <v>0</v>
      </c>
      <c r="DM341">
        <v>6</v>
      </c>
      <c r="DN341">
        <v>6</v>
      </c>
      <c r="DO341">
        <v>0</v>
      </c>
      <c r="DP341" s="42">
        <v>1</v>
      </c>
      <c r="DQ341" s="20">
        <v>-1.802</v>
      </c>
      <c r="DR341">
        <v>5</v>
      </c>
      <c r="DS341">
        <v>0</v>
      </c>
      <c r="DT341">
        <v>0</v>
      </c>
      <c r="DU341">
        <v>0</v>
      </c>
      <c r="DV341">
        <v>0</v>
      </c>
      <c r="DW341">
        <v>371</v>
      </c>
      <c r="DX341">
        <v>509</v>
      </c>
      <c r="DY341">
        <v>292</v>
      </c>
      <c r="DZ341">
        <v>378</v>
      </c>
      <c r="EA341">
        <v>214</v>
      </c>
      <c r="EB341">
        <v>271</v>
      </c>
      <c r="EC341">
        <v>16.079999999999998</v>
      </c>
      <c r="ED341">
        <v>24.29</v>
      </c>
      <c r="EE341">
        <v>13</v>
      </c>
      <c r="EF341">
        <v>22</v>
      </c>
      <c r="EG341" s="41">
        <v>6.0747663551401869E-2</v>
      </c>
      <c r="EH341" s="43">
        <v>0.91881918819188191</v>
      </c>
      <c r="EI341" s="44">
        <v>0.97956685174328373</v>
      </c>
      <c r="EJ341">
        <v>372</v>
      </c>
      <c r="EK341">
        <v>509</v>
      </c>
      <c r="EL341">
        <v>293</v>
      </c>
      <c r="EM341">
        <v>377</v>
      </c>
      <c r="EN341">
        <v>215</v>
      </c>
      <c r="EO341">
        <v>270</v>
      </c>
      <c r="EP341">
        <v>13</v>
      </c>
      <c r="EQ341">
        <v>22</v>
      </c>
      <c r="ER341">
        <v>179</v>
      </c>
      <c r="ES341">
        <v>271</v>
      </c>
      <c r="ET341">
        <v>65</v>
      </c>
      <c r="EU341">
        <v>96</v>
      </c>
      <c r="EV341">
        <v>5</v>
      </c>
      <c r="EW341">
        <v>12</v>
      </c>
      <c r="EX341">
        <v>37</v>
      </c>
      <c r="EY341">
        <v>24</v>
      </c>
      <c r="EZ341">
        <v>-0.30000000000000004</v>
      </c>
      <c r="FA341">
        <v>0.60000000000000009</v>
      </c>
      <c r="FB341">
        <v>0.30000000000000004</v>
      </c>
      <c r="FC341" s="20">
        <v>6</v>
      </c>
      <c r="FD341" s="26">
        <v>0.16216216216216217</v>
      </c>
      <c r="FE341">
        <v>1.1171</v>
      </c>
      <c r="FF341">
        <v>0.03</v>
      </c>
      <c r="FG341">
        <v>0.13</v>
      </c>
      <c r="FH341">
        <v>0.16</v>
      </c>
      <c r="FL341" s="42">
        <v>69</v>
      </c>
      <c r="FM341" s="20">
        <v>12.8</v>
      </c>
      <c r="FN341" s="41">
        <v>4.1424602200000001E-2</v>
      </c>
      <c r="FO341" s="20">
        <v>5</v>
      </c>
      <c r="FP341" s="20">
        <v>5.6395999999999997</v>
      </c>
      <c r="FQ341" s="20">
        <v>107.21465266919812</v>
      </c>
      <c r="FR341">
        <v>4</v>
      </c>
      <c r="FS341" t="s">
        <v>876</v>
      </c>
      <c r="FT341">
        <v>195</v>
      </c>
      <c r="FV341" t="s">
        <v>751</v>
      </c>
      <c r="FW341" s="45">
        <v>700000</v>
      </c>
      <c r="FX341" s="45">
        <v>750000</v>
      </c>
      <c r="FY341">
        <v>114</v>
      </c>
      <c r="FZ341">
        <v>5</v>
      </c>
      <c r="GA341">
        <v>7</v>
      </c>
      <c r="GB341">
        <v>12</v>
      </c>
      <c r="GC341">
        <v>-11</v>
      </c>
      <c r="GD341">
        <v>45</v>
      </c>
      <c r="GE341">
        <v>140</v>
      </c>
      <c r="GF341">
        <v>1289</v>
      </c>
      <c r="GG341">
        <v>-1.8</v>
      </c>
      <c r="GH341">
        <v>1.2</v>
      </c>
      <c r="GI341">
        <v>-0.60000000000000009</v>
      </c>
      <c r="GJ341" s="42">
        <v>5</v>
      </c>
    </row>
    <row r="342" spans="1:192" x14ac:dyDescent="0.45">
      <c r="A342" s="40">
        <v>33256</v>
      </c>
      <c r="B342" t="s">
        <v>2861</v>
      </c>
      <c r="C342" t="s">
        <v>1204</v>
      </c>
      <c r="D342" t="s">
        <v>107</v>
      </c>
      <c r="E342" t="s">
        <v>107</v>
      </c>
      <c r="F342">
        <v>72</v>
      </c>
      <c r="G342">
        <v>200</v>
      </c>
      <c r="K342" t="s">
        <v>202</v>
      </c>
      <c r="L342">
        <v>2015</v>
      </c>
      <c r="M342">
        <v>27</v>
      </c>
      <c r="N342">
        <v>3</v>
      </c>
      <c r="O342">
        <v>8477846</v>
      </c>
      <c r="P342" t="s">
        <v>2862</v>
      </c>
      <c r="Q342" t="s">
        <v>2863</v>
      </c>
      <c r="R342" t="s">
        <v>2864</v>
      </c>
      <c r="S342" t="s">
        <v>390</v>
      </c>
      <c r="T342" t="s">
        <v>716</v>
      </c>
      <c r="U342" t="s">
        <v>2865</v>
      </c>
      <c r="V342">
        <v>52</v>
      </c>
      <c r="W342">
        <v>9</v>
      </c>
      <c r="X342">
        <v>6</v>
      </c>
      <c r="Y342">
        <v>2</v>
      </c>
      <c r="Z342">
        <v>15</v>
      </c>
      <c r="AA342">
        <v>0</v>
      </c>
      <c r="AB342">
        <v>0</v>
      </c>
      <c r="AC342" s="26">
        <v>0.28846153846153844</v>
      </c>
      <c r="AD342" s="20">
        <v>-2.3333333333333321</v>
      </c>
      <c r="AE342" s="20">
        <v>6.3</v>
      </c>
      <c r="AF342">
        <v>1</v>
      </c>
      <c r="AG342">
        <v>0.1</v>
      </c>
      <c r="AH342">
        <v>11</v>
      </c>
      <c r="AI342">
        <v>882</v>
      </c>
      <c r="AJ342">
        <v>39310</v>
      </c>
      <c r="AK342" s="20">
        <v>655.16666666667004</v>
      </c>
      <c r="AL342">
        <v>655.16999999999996</v>
      </c>
      <c r="AM342">
        <v>655</v>
      </c>
      <c r="AN342" s="26">
        <v>12.599358974358974</v>
      </c>
      <c r="AO342">
        <v>21.17</v>
      </c>
      <c r="AP342" s="41">
        <v>0.55555555555555558</v>
      </c>
      <c r="AQ342">
        <v>134</v>
      </c>
      <c r="AR342">
        <v>134</v>
      </c>
      <c r="AS342">
        <v>134</v>
      </c>
      <c r="AT342">
        <v>115</v>
      </c>
      <c r="AU342">
        <v>115</v>
      </c>
      <c r="AV342">
        <v>85</v>
      </c>
      <c r="AW342">
        <v>86</v>
      </c>
      <c r="AX342">
        <v>43</v>
      </c>
      <c r="AY342">
        <v>7</v>
      </c>
      <c r="AZ342">
        <v>10</v>
      </c>
      <c r="BA342" s="42">
        <v>17</v>
      </c>
      <c r="BB342">
        <v>8.6199999999999992</v>
      </c>
      <c r="BC342">
        <v>30.152899999999999</v>
      </c>
      <c r="BD342" s="20">
        <v>48</v>
      </c>
      <c r="BE342" s="20">
        <v>182</v>
      </c>
      <c r="BF342" s="20">
        <v>16.667429827373049</v>
      </c>
      <c r="BG342">
        <v>175</v>
      </c>
      <c r="BH342">
        <v>196</v>
      </c>
      <c r="BI342">
        <v>249</v>
      </c>
      <c r="BJ342" s="41">
        <v>0.41273584905660377</v>
      </c>
      <c r="BK342">
        <v>76</v>
      </c>
      <c r="BL342">
        <v>76</v>
      </c>
      <c r="BM342">
        <v>73</v>
      </c>
      <c r="BN342" s="42">
        <v>3</v>
      </c>
      <c r="BO342">
        <v>30</v>
      </c>
      <c r="BP342">
        <v>17</v>
      </c>
      <c r="BQ342">
        <v>17</v>
      </c>
      <c r="BR342">
        <v>17</v>
      </c>
      <c r="BS342" s="41">
        <v>3.2882011605415859E-2</v>
      </c>
      <c r="BT342">
        <v>200</v>
      </c>
      <c r="BU342">
        <v>198</v>
      </c>
      <c r="BV342" s="41">
        <v>0.50251256281407031</v>
      </c>
      <c r="BW342">
        <v>98</v>
      </c>
      <c r="BX342">
        <v>84</v>
      </c>
      <c r="BY342">
        <v>58</v>
      </c>
      <c r="BZ342">
        <v>62</v>
      </c>
      <c r="CA342">
        <v>44</v>
      </c>
      <c r="CB342">
        <v>52</v>
      </c>
      <c r="CC342">
        <v>61</v>
      </c>
      <c r="CD342">
        <v>62</v>
      </c>
      <c r="CE342">
        <v>81</v>
      </c>
      <c r="CF342">
        <v>80</v>
      </c>
      <c r="CG342">
        <v>110</v>
      </c>
      <c r="CH342">
        <v>112</v>
      </c>
      <c r="CI342">
        <v>0</v>
      </c>
      <c r="CJ342">
        <v>0</v>
      </c>
      <c r="CK342">
        <v>2</v>
      </c>
      <c r="CL342">
        <v>2</v>
      </c>
      <c r="CM342">
        <v>0</v>
      </c>
      <c r="CN342">
        <v>0</v>
      </c>
      <c r="CO342">
        <v>0</v>
      </c>
      <c r="CP342">
        <v>3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4</v>
      </c>
      <c r="CW342">
        <v>0</v>
      </c>
      <c r="CX342">
        <v>1</v>
      </c>
      <c r="CY342">
        <v>3</v>
      </c>
      <c r="CZ342">
        <v>26</v>
      </c>
      <c r="DA342">
        <v>11</v>
      </c>
      <c r="DB342">
        <v>3</v>
      </c>
      <c r="DC342">
        <v>3</v>
      </c>
      <c r="DD342">
        <v>10</v>
      </c>
      <c r="DE342">
        <v>2</v>
      </c>
      <c r="DF342">
        <v>5</v>
      </c>
      <c r="DG342">
        <v>51</v>
      </c>
      <c r="DH342">
        <v>4</v>
      </c>
      <c r="DI342">
        <v>4</v>
      </c>
      <c r="DJ342">
        <v>4</v>
      </c>
      <c r="DK342">
        <v>3</v>
      </c>
      <c r="DL342">
        <v>1</v>
      </c>
      <c r="DM342">
        <v>5</v>
      </c>
      <c r="DN342">
        <v>4</v>
      </c>
      <c r="DO342">
        <v>1</v>
      </c>
      <c r="DP342" s="42">
        <v>0</v>
      </c>
      <c r="DQ342" s="20">
        <v>1.1160000000000001</v>
      </c>
      <c r="DR342">
        <v>3</v>
      </c>
      <c r="DS342">
        <v>1</v>
      </c>
      <c r="DT342">
        <v>0</v>
      </c>
      <c r="DU342">
        <v>0</v>
      </c>
      <c r="DV342">
        <v>0</v>
      </c>
      <c r="DW342">
        <v>605</v>
      </c>
      <c r="DX342">
        <v>657</v>
      </c>
      <c r="DY342">
        <v>458</v>
      </c>
      <c r="DZ342">
        <v>500</v>
      </c>
      <c r="EA342">
        <v>329</v>
      </c>
      <c r="EB342">
        <v>364</v>
      </c>
      <c r="EC342">
        <v>28.96</v>
      </c>
      <c r="ED342">
        <v>29.15</v>
      </c>
      <c r="EE342">
        <v>27</v>
      </c>
      <c r="EF342">
        <v>32</v>
      </c>
      <c r="EG342" s="41">
        <v>8.2066869300911852E-2</v>
      </c>
      <c r="EH342" s="43">
        <v>0.91208791208791207</v>
      </c>
      <c r="EI342" s="44">
        <v>0.99415478138882396</v>
      </c>
      <c r="EJ342">
        <v>604</v>
      </c>
      <c r="EK342">
        <v>656</v>
      </c>
      <c r="EL342">
        <v>458</v>
      </c>
      <c r="EM342">
        <v>499</v>
      </c>
      <c r="EN342">
        <v>328</v>
      </c>
      <c r="EO342">
        <v>365</v>
      </c>
      <c r="EP342">
        <v>27</v>
      </c>
      <c r="EQ342">
        <v>33</v>
      </c>
      <c r="ER342">
        <v>288</v>
      </c>
      <c r="ES342">
        <v>317</v>
      </c>
      <c r="ET342">
        <v>107</v>
      </c>
      <c r="EU342">
        <v>122</v>
      </c>
      <c r="EV342">
        <v>16</v>
      </c>
      <c r="EW342">
        <v>20</v>
      </c>
      <c r="EX342">
        <v>36</v>
      </c>
      <c r="EY342">
        <v>27</v>
      </c>
      <c r="EZ342">
        <v>0.7</v>
      </c>
      <c r="FA342">
        <v>0.8</v>
      </c>
      <c r="FB342">
        <v>1.5</v>
      </c>
      <c r="FC342" s="20">
        <v>17.55</v>
      </c>
      <c r="FD342" s="26">
        <v>0.33750000000000002</v>
      </c>
      <c r="FE342">
        <v>2.0922999999999998</v>
      </c>
      <c r="FF342">
        <v>0.04</v>
      </c>
      <c r="FG342">
        <v>0.28999999999999998</v>
      </c>
      <c r="FH342">
        <v>0.33</v>
      </c>
      <c r="FL342" s="42">
        <v>105</v>
      </c>
      <c r="FM342" s="20">
        <v>31</v>
      </c>
      <c r="FN342" s="41">
        <v>7.9150579200000001E-2</v>
      </c>
      <c r="FO342" s="20">
        <v>13.9</v>
      </c>
      <c r="FP342" s="20">
        <v>15.2232</v>
      </c>
      <c r="FQ342" s="20">
        <v>115.57305737442191</v>
      </c>
      <c r="FV342" t="s">
        <v>711</v>
      </c>
      <c r="FW342" s="45">
        <v>650000</v>
      </c>
      <c r="FX342" s="45">
        <v>650000</v>
      </c>
      <c r="FY342">
        <v>64</v>
      </c>
      <c r="FZ342">
        <v>11</v>
      </c>
      <c r="GA342">
        <v>8</v>
      </c>
      <c r="GB342">
        <v>19</v>
      </c>
      <c r="GC342">
        <v>6</v>
      </c>
      <c r="GD342">
        <v>15</v>
      </c>
      <c r="GE342">
        <v>105</v>
      </c>
      <c r="GF342">
        <v>777</v>
      </c>
      <c r="GG342">
        <v>1</v>
      </c>
      <c r="GH342">
        <v>1.1000000000000001</v>
      </c>
      <c r="GI342">
        <v>2.1</v>
      </c>
      <c r="GJ342" s="42">
        <v>13.9</v>
      </c>
    </row>
    <row r="343" spans="1:192" x14ac:dyDescent="0.45">
      <c r="A343" s="40">
        <v>33855</v>
      </c>
      <c r="B343" t="s">
        <v>2866</v>
      </c>
      <c r="D343" t="s">
        <v>132</v>
      </c>
      <c r="E343" t="s">
        <v>132</v>
      </c>
      <c r="F343">
        <v>74</v>
      </c>
      <c r="G343">
        <v>216</v>
      </c>
      <c r="H343">
        <v>2010</v>
      </c>
      <c r="I343">
        <v>1</v>
      </c>
      <c r="J343">
        <v>5</v>
      </c>
      <c r="K343" t="s">
        <v>92</v>
      </c>
      <c r="L343">
        <v>2010</v>
      </c>
      <c r="M343">
        <v>25</v>
      </c>
      <c r="N343">
        <v>7</v>
      </c>
      <c r="O343">
        <v>8475799</v>
      </c>
      <c r="P343" t="s">
        <v>2867</v>
      </c>
      <c r="Q343" t="s">
        <v>2868</v>
      </c>
      <c r="R343" t="s">
        <v>2869</v>
      </c>
      <c r="S343" t="s">
        <v>2870</v>
      </c>
      <c r="T343" t="s">
        <v>710</v>
      </c>
      <c r="U343" t="s">
        <v>30</v>
      </c>
      <c r="V343">
        <v>63</v>
      </c>
      <c r="W343">
        <v>18</v>
      </c>
      <c r="X343">
        <v>14</v>
      </c>
      <c r="Y343">
        <v>10</v>
      </c>
      <c r="Z343">
        <v>32</v>
      </c>
      <c r="AA343">
        <v>9</v>
      </c>
      <c r="AB343">
        <v>44</v>
      </c>
      <c r="AC343" s="26">
        <v>0.50793650793650791</v>
      </c>
      <c r="AD343" s="20">
        <v>3.4961439588688954</v>
      </c>
      <c r="AE343" s="20">
        <v>13.108000000000001</v>
      </c>
      <c r="AF343">
        <v>14</v>
      </c>
      <c r="AG343">
        <v>4.5999999999999996</v>
      </c>
      <c r="AH343">
        <v>36</v>
      </c>
      <c r="AI343">
        <v>1146</v>
      </c>
      <c r="AJ343">
        <v>56705</v>
      </c>
      <c r="AK343" s="20">
        <v>945.08333333332996</v>
      </c>
      <c r="AL343">
        <v>945.08</v>
      </c>
      <c r="AM343">
        <v>945</v>
      </c>
      <c r="AN343" s="26">
        <v>15.001322751322752</v>
      </c>
      <c r="AO343">
        <v>25.06</v>
      </c>
      <c r="AP343" s="41">
        <v>0.49230769230769234</v>
      </c>
      <c r="AQ343">
        <v>219</v>
      </c>
      <c r="AR343">
        <v>219</v>
      </c>
      <c r="AS343">
        <v>219</v>
      </c>
      <c r="AT343">
        <v>182</v>
      </c>
      <c r="AU343">
        <v>182</v>
      </c>
      <c r="AV343">
        <v>133</v>
      </c>
      <c r="AW343">
        <v>147</v>
      </c>
      <c r="AX343">
        <v>83</v>
      </c>
      <c r="AY343">
        <v>3</v>
      </c>
      <c r="AZ343">
        <v>16</v>
      </c>
      <c r="BA343" s="42">
        <v>19</v>
      </c>
      <c r="BB343">
        <v>17.77</v>
      </c>
      <c r="BC343">
        <v>24.909800000000001</v>
      </c>
      <c r="BD343" s="20">
        <v>169.8</v>
      </c>
      <c r="BE343" s="20">
        <v>388.8</v>
      </c>
      <c r="BF343" s="20">
        <v>24.683624666694882</v>
      </c>
      <c r="BG343">
        <v>348</v>
      </c>
      <c r="BH343">
        <v>303</v>
      </c>
      <c r="BI343">
        <v>229</v>
      </c>
      <c r="BJ343" s="41">
        <v>0.60311958405545929</v>
      </c>
      <c r="BK343">
        <v>58</v>
      </c>
      <c r="BL343">
        <v>58</v>
      </c>
      <c r="BM343">
        <v>74</v>
      </c>
      <c r="BN343" s="42">
        <v>-16</v>
      </c>
      <c r="BO343">
        <v>49</v>
      </c>
      <c r="BP343">
        <v>21</v>
      </c>
      <c r="BQ343">
        <v>26</v>
      </c>
      <c r="BR343">
        <v>20</v>
      </c>
      <c r="BS343" s="41">
        <v>3.316749585406302E-2</v>
      </c>
      <c r="BT343">
        <v>15</v>
      </c>
      <c r="BU343">
        <v>18</v>
      </c>
      <c r="BV343" s="41">
        <v>0.45454545454545453</v>
      </c>
      <c r="BW343">
        <v>3</v>
      </c>
      <c r="BX343">
        <v>5</v>
      </c>
      <c r="BY343">
        <v>3</v>
      </c>
      <c r="BZ343">
        <v>3</v>
      </c>
      <c r="CA343">
        <v>9</v>
      </c>
      <c r="CB343">
        <v>10</v>
      </c>
      <c r="CC343">
        <v>5</v>
      </c>
      <c r="CD343">
        <v>5</v>
      </c>
      <c r="CE343">
        <v>8</v>
      </c>
      <c r="CF343">
        <v>8</v>
      </c>
      <c r="CG343">
        <v>5</v>
      </c>
      <c r="CH343">
        <v>10</v>
      </c>
      <c r="CI343">
        <v>1</v>
      </c>
      <c r="CJ343">
        <v>1</v>
      </c>
      <c r="CK343">
        <v>4</v>
      </c>
      <c r="CL343">
        <v>4</v>
      </c>
      <c r="CM343">
        <v>0</v>
      </c>
      <c r="CN343">
        <v>0</v>
      </c>
      <c r="CO343">
        <v>0</v>
      </c>
      <c r="CP343">
        <v>1</v>
      </c>
      <c r="CQ343">
        <v>2</v>
      </c>
      <c r="CR343">
        <v>0</v>
      </c>
      <c r="CS343">
        <v>2</v>
      </c>
      <c r="CT343">
        <v>1</v>
      </c>
      <c r="CU343">
        <v>0</v>
      </c>
      <c r="CV343">
        <v>12</v>
      </c>
      <c r="CW343">
        <v>0</v>
      </c>
      <c r="CX343">
        <v>4</v>
      </c>
      <c r="CY343">
        <v>8</v>
      </c>
      <c r="CZ343">
        <v>37</v>
      </c>
      <c r="DA343">
        <v>13</v>
      </c>
      <c r="DB343">
        <v>11</v>
      </c>
      <c r="DC343">
        <v>6</v>
      </c>
      <c r="DD343">
        <v>16</v>
      </c>
      <c r="DE343">
        <v>4</v>
      </c>
      <c r="DF343">
        <v>0</v>
      </c>
      <c r="DG343">
        <v>83</v>
      </c>
      <c r="DH343">
        <v>18</v>
      </c>
      <c r="DI343">
        <v>17</v>
      </c>
      <c r="DJ343">
        <v>18</v>
      </c>
      <c r="DK343">
        <v>18</v>
      </c>
      <c r="DL343">
        <v>0</v>
      </c>
      <c r="DM343">
        <v>16</v>
      </c>
      <c r="DN343">
        <v>16</v>
      </c>
      <c r="DO343">
        <v>0</v>
      </c>
      <c r="DP343" s="42">
        <v>-1</v>
      </c>
      <c r="DQ343" s="20">
        <v>-2.3130000000000002</v>
      </c>
      <c r="DR343">
        <v>18</v>
      </c>
      <c r="DS343">
        <v>0</v>
      </c>
      <c r="DT343">
        <v>0</v>
      </c>
      <c r="DU343">
        <v>0</v>
      </c>
      <c r="DV343">
        <v>0</v>
      </c>
      <c r="DW343">
        <v>1032</v>
      </c>
      <c r="DX343">
        <v>751</v>
      </c>
      <c r="DY343">
        <v>779</v>
      </c>
      <c r="DZ343">
        <v>583</v>
      </c>
      <c r="EA343">
        <v>574</v>
      </c>
      <c r="EB343">
        <v>411</v>
      </c>
      <c r="EC343">
        <v>55</v>
      </c>
      <c r="ED343">
        <v>30.3</v>
      </c>
      <c r="EE343">
        <v>65</v>
      </c>
      <c r="EF343">
        <v>32</v>
      </c>
      <c r="EG343" s="41">
        <v>0.1132404181184669</v>
      </c>
      <c r="EH343" s="43">
        <v>0.92214111922141118</v>
      </c>
      <c r="EI343" s="44">
        <v>1.035381537339878</v>
      </c>
      <c r="EJ343">
        <v>1032</v>
      </c>
      <c r="EK343">
        <v>751</v>
      </c>
      <c r="EL343">
        <v>777</v>
      </c>
      <c r="EM343">
        <v>582</v>
      </c>
      <c r="EN343">
        <v>572</v>
      </c>
      <c r="EO343">
        <v>410</v>
      </c>
      <c r="EP343">
        <v>65</v>
      </c>
      <c r="EQ343">
        <v>32</v>
      </c>
      <c r="ER343">
        <v>508</v>
      </c>
      <c r="ES343">
        <v>348</v>
      </c>
      <c r="ET343">
        <v>222</v>
      </c>
      <c r="EU343">
        <v>138</v>
      </c>
      <c r="EV343">
        <v>36</v>
      </c>
      <c r="EW343">
        <v>20</v>
      </c>
      <c r="EX343">
        <v>68</v>
      </c>
      <c r="EY343">
        <v>53</v>
      </c>
      <c r="EZ343">
        <v>2.5</v>
      </c>
      <c r="FA343">
        <v>1.5</v>
      </c>
      <c r="FB343">
        <v>4</v>
      </c>
      <c r="FC343" s="20">
        <v>39.299999999999997</v>
      </c>
      <c r="FD343" s="26">
        <v>0.62380952380952381</v>
      </c>
      <c r="FE343">
        <v>3.9380999999999999</v>
      </c>
      <c r="FF343">
        <v>0.46</v>
      </c>
      <c r="FG343">
        <v>-0.2</v>
      </c>
      <c r="FH343">
        <v>0.26</v>
      </c>
      <c r="FI343">
        <v>2</v>
      </c>
      <c r="FJ343">
        <v>1</v>
      </c>
      <c r="FK343">
        <v>0</v>
      </c>
      <c r="FL343" s="42">
        <v>114</v>
      </c>
      <c r="FM343" s="20">
        <v>4.666666666666667</v>
      </c>
      <c r="FN343" s="41">
        <v>0.1009852217</v>
      </c>
      <c r="FO343" s="20">
        <v>28.4</v>
      </c>
      <c r="FP343" s="20">
        <v>31.537400000000002</v>
      </c>
      <c r="FQ343" s="20">
        <v>113.19676641130908</v>
      </c>
      <c r="FR343">
        <v>4</v>
      </c>
      <c r="FS343" t="s">
        <v>111</v>
      </c>
      <c r="FT343">
        <v>195</v>
      </c>
      <c r="FV343" t="s">
        <v>711</v>
      </c>
      <c r="FW343" s="45">
        <v>4600000</v>
      </c>
      <c r="FX343" s="45">
        <v>5250000</v>
      </c>
      <c r="FY343">
        <v>452</v>
      </c>
      <c r="FZ343">
        <v>103</v>
      </c>
      <c r="GA343">
        <v>105</v>
      </c>
      <c r="GB343">
        <v>208</v>
      </c>
      <c r="GC343">
        <v>24</v>
      </c>
      <c r="GD343">
        <v>217</v>
      </c>
      <c r="GE343">
        <v>856</v>
      </c>
      <c r="GF343">
        <v>6440</v>
      </c>
      <c r="GG343">
        <v>16.3</v>
      </c>
      <c r="GH343">
        <v>8.1</v>
      </c>
      <c r="GI343">
        <v>24.4</v>
      </c>
      <c r="GJ343" s="42">
        <v>28.4</v>
      </c>
    </row>
    <row r="344" spans="1:192" x14ac:dyDescent="0.45">
      <c r="A344" s="40">
        <v>33659</v>
      </c>
      <c r="B344" t="s">
        <v>222</v>
      </c>
      <c r="D344" t="s">
        <v>223</v>
      </c>
      <c r="E344" t="s">
        <v>223</v>
      </c>
      <c r="F344">
        <v>73</v>
      </c>
      <c r="G344">
        <v>189</v>
      </c>
      <c r="H344">
        <v>2010</v>
      </c>
      <c r="I344">
        <v>3</v>
      </c>
      <c r="J344">
        <v>90</v>
      </c>
      <c r="K344" t="s">
        <v>92</v>
      </c>
      <c r="L344">
        <v>2013</v>
      </c>
      <c r="M344">
        <v>25</v>
      </c>
      <c r="N344">
        <v>5</v>
      </c>
      <c r="O344">
        <v>8475807</v>
      </c>
      <c r="P344" t="s">
        <v>2886</v>
      </c>
      <c r="Q344" t="s">
        <v>2887</v>
      </c>
      <c r="R344" t="s">
        <v>2888</v>
      </c>
      <c r="S344" t="s">
        <v>1440</v>
      </c>
      <c r="T344" t="s">
        <v>725</v>
      </c>
      <c r="U344" t="s">
        <v>343</v>
      </c>
      <c r="V344">
        <v>75</v>
      </c>
      <c r="W344">
        <v>2</v>
      </c>
      <c r="X344">
        <v>5</v>
      </c>
      <c r="Y344">
        <v>4</v>
      </c>
      <c r="Z344">
        <v>7</v>
      </c>
      <c r="AA344">
        <v>19</v>
      </c>
      <c r="AB344">
        <v>58</v>
      </c>
      <c r="AC344" s="26">
        <v>9.3333333333333338E-2</v>
      </c>
      <c r="AD344" s="20">
        <v>-8.2173913043478262</v>
      </c>
      <c r="AE344" s="20">
        <v>2.4460000000000002</v>
      </c>
      <c r="AF344">
        <v>-11</v>
      </c>
      <c r="AG344">
        <v>-3.6</v>
      </c>
      <c r="AH344">
        <v>6</v>
      </c>
      <c r="AI344">
        <v>1245</v>
      </c>
      <c r="AJ344">
        <v>47573</v>
      </c>
      <c r="AK344" s="20">
        <v>792.88333333333003</v>
      </c>
      <c r="AL344">
        <v>792.88</v>
      </c>
      <c r="AM344">
        <v>793</v>
      </c>
      <c r="AN344" s="26">
        <v>10.571777777777777</v>
      </c>
      <c r="AO344">
        <v>17.86</v>
      </c>
      <c r="AP344" s="41">
        <v>0.36842105263157893</v>
      </c>
      <c r="AQ344">
        <v>187</v>
      </c>
      <c r="AR344">
        <v>188</v>
      </c>
      <c r="AS344">
        <v>188</v>
      </c>
      <c r="AT344">
        <v>138</v>
      </c>
      <c r="AU344">
        <v>138</v>
      </c>
      <c r="AV344">
        <v>97</v>
      </c>
      <c r="AW344">
        <v>95</v>
      </c>
      <c r="AX344">
        <v>33</v>
      </c>
      <c r="AY344">
        <v>12</v>
      </c>
      <c r="AZ344">
        <v>11</v>
      </c>
      <c r="BA344" s="42">
        <v>23</v>
      </c>
      <c r="BB344">
        <v>8.23</v>
      </c>
      <c r="BC344">
        <v>40.030900000000003</v>
      </c>
      <c r="BD344" s="20">
        <v>110.1</v>
      </c>
      <c r="BE344" s="20">
        <v>297.10000000000002</v>
      </c>
      <c r="BF344" s="20">
        <v>22.482595096357585</v>
      </c>
      <c r="BG344">
        <v>183</v>
      </c>
      <c r="BH344">
        <v>251</v>
      </c>
      <c r="BI344">
        <v>300</v>
      </c>
      <c r="BJ344" s="41">
        <v>0.37888198757763975</v>
      </c>
      <c r="BK344">
        <v>107</v>
      </c>
      <c r="BL344">
        <v>107</v>
      </c>
      <c r="BM344">
        <v>110</v>
      </c>
      <c r="BN344" s="42">
        <v>-3</v>
      </c>
      <c r="BO344">
        <v>41</v>
      </c>
      <c r="BP344">
        <v>20</v>
      </c>
      <c r="BQ344">
        <v>27</v>
      </c>
      <c r="BR344">
        <v>41</v>
      </c>
      <c r="BS344" s="41">
        <v>6.3369397217928905E-2</v>
      </c>
      <c r="BT344">
        <v>36</v>
      </c>
      <c r="BU344">
        <v>41</v>
      </c>
      <c r="BV344" s="41">
        <v>0.46753246753246752</v>
      </c>
      <c r="BW344">
        <v>12</v>
      </c>
      <c r="BX344">
        <v>11</v>
      </c>
      <c r="BY344">
        <v>12</v>
      </c>
      <c r="BZ344">
        <v>19</v>
      </c>
      <c r="CA344">
        <v>12</v>
      </c>
      <c r="CB344">
        <v>11</v>
      </c>
      <c r="CC344">
        <v>8</v>
      </c>
      <c r="CD344">
        <v>13</v>
      </c>
      <c r="CE344">
        <v>10</v>
      </c>
      <c r="CF344">
        <v>11</v>
      </c>
      <c r="CG344">
        <v>27</v>
      </c>
      <c r="CH344">
        <v>25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2</v>
      </c>
      <c r="CW344">
        <v>0</v>
      </c>
      <c r="CX344">
        <v>2</v>
      </c>
      <c r="CY344">
        <v>7</v>
      </c>
      <c r="CZ344">
        <v>32</v>
      </c>
      <c r="DA344">
        <v>7</v>
      </c>
      <c r="DB344">
        <v>9</v>
      </c>
      <c r="DC344">
        <v>11</v>
      </c>
      <c r="DD344">
        <v>24</v>
      </c>
      <c r="DE344">
        <v>1</v>
      </c>
      <c r="DF344">
        <v>0</v>
      </c>
      <c r="DG344">
        <v>45</v>
      </c>
      <c r="DH344">
        <v>3</v>
      </c>
      <c r="DI344">
        <v>7</v>
      </c>
      <c r="DJ344">
        <v>3</v>
      </c>
      <c r="DK344">
        <v>3</v>
      </c>
      <c r="DL344">
        <v>0</v>
      </c>
      <c r="DM344">
        <v>8</v>
      </c>
      <c r="DN344">
        <v>8</v>
      </c>
      <c r="DO344">
        <v>0</v>
      </c>
      <c r="DP344" s="42">
        <v>4</v>
      </c>
      <c r="DQ344" s="20">
        <v>2.6349999999999998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654</v>
      </c>
      <c r="DX344">
        <v>807</v>
      </c>
      <c r="DY344">
        <v>473</v>
      </c>
      <c r="DZ344">
        <v>606</v>
      </c>
      <c r="EA344">
        <v>341</v>
      </c>
      <c r="EB344">
        <v>414</v>
      </c>
      <c r="EC344">
        <v>24.84</v>
      </c>
      <c r="ED344">
        <v>42.34</v>
      </c>
      <c r="EE344">
        <v>19</v>
      </c>
      <c r="EF344">
        <v>50</v>
      </c>
      <c r="EG344" s="41">
        <v>5.5718475073313782E-2</v>
      </c>
      <c r="EH344" s="43">
        <v>0.87922705314009664</v>
      </c>
      <c r="EI344" s="44">
        <v>0.93494552821341037</v>
      </c>
      <c r="EJ344">
        <v>654</v>
      </c>
      <c r="EK344">
        <v>810</v>
      </c>
      <c r="EL344">
        <v>472</v>
      </c>
      <c r="EM344">
        <v>609</v>
      </c>
      <c r="EN344">
        <v>340</v>
      </c>
      <c r="EO344">
        <v>415</v>
      </c>
      <c r="EP344">
        <v>19</v>
      </c>
      <c r="EQ344">
        <v>50</v>
      </c>
      <c r="ER344">
        <v>284</v>
      </c>
      <c r="ES344">
        <v>387</v>
      </c>
      <c r="ET344">
        <v>100</v>
      </c>
      <c r="EU344">
        <v>167</v>
      </c>
      <c r="EV344">
        <v>10</v>
      </c>
      <c r="EW344">
        <v>27</v>
      </c>
      <c r="EX344">
        <v>37</v>
      </c>
      <c r="EY344">
        <v>47</v>
      </c>
      <c r="EZ344">
        <v>-1.3</v>
      </c>
      <c r="FA344">
        <v>0.60000000000000009</v>
      </c>
      <c r="FB344">
        <v>-0.7</v>
      </c>
      <c r="FC344" s="20">
        <v>15.68</v>
      </c>
      <c r="FD344" s="26">
        <v>0.20906666666666665</v>
      </c>
      <c r="FE344">
        <v>0.29370000000000002</v>
      </c>
      <c r="FF344">
        <v>-1.1400000000000001</v>
      </c>
      <c r="FG344">
        <v>0.06</v>
      </c>
      <c r="FH344">
        <v>-1.0900000000000001</v>
      </c>
      <c r="FL344" s="42">
        <v>154</v>
      </c>
      <c r="FM344" s="20">
        <v>44.666666666666664</v>
      </c>
      <c r="FN344" s="41">
        <v>9.8056801000000002E-3</v>
      </c>
      <c r="FO344" s="20">
        <v>6.4</v>
      </c>
      <c r="FP344" s="20">
        <v>7.5270000000000001</v>
      </c>
      <c r="FQ344" s="20">
        <v>110.55897487639997</v>
      </c>
      <c r="FR344">
        <v>8</v>
      </c>
      <c r="FS344" t="s">
        <v>802</v>
      </c>
      <c r="FT344">
        <v>257</v>
      </c>
      <c r="FV344" t="s">
        <v>751</v>
      </c>
      <c r="FW344" s="45">
        <v>1300000</v>
      </c>
      <c r="FX344" s="45">
        <v>1275000</v>
      </c>
      <c r="FY344">
        <v>282</v>
      </c>
      <c r="FZ344">
        <v>20</v>
      </c>
      <c r="GA344">
        <v>29</v>
      </c>
      <c r="GB344">
        <v>49</v>
      </c>
      <c r="GC344">
        <v>-29</v>
      </c>
      <c r="GD344">
        <v>41</v>
      </c>
      <c r="GE344">
        <v>350</v>
      </c>
      <c r="GF344">
        <v>3549</v>
      </c>
      <c r="GG344">
        <v>-2.2999999999999998</v>
      </c>
      <c r="GH344">
        <v>3.4</v>
      </c>
      <c r="GI344">
        <v>1.1000000000000001</v>
      </c>
      <c r="GJ344" s="42">
        <v>6.4</v>
      </c>
    </row>
    <row r="345" spans="1:192" x14ac:dyDescent="0.45">
      <c r="A345" s="40">
        <v>33703</v>
      </c>
      <c r="B345" t="s">
        <v>2889</v>
      </c>
      <c r="C345" t="s">
        <v>126</v>
      </c>
      <c r="D345" t="s">
        <v>91</v>
      </c>
      <c r="E345" t="s">
        <v>91</v>
      </c>
      <c r="F345">
        <v>74</v>
      </c>
      <c r="G345">
        <v>204</v>
      </c>
      <c r="H345">
        <v>2010</v>
      </c>
      <c r="I345">
        <v>3</v>
      </c>
      <c r="J345">
        <v>89</v>
      </c>
      <c r="K345" t="s">
        <v>92</v>
      </c>
      <c r="L345">
        <v>2013</v>
      </c>
      <c r="M345">
        <v>25</v>
      </c>
      <c r="N345">
        <v>5</v>
      </c>
      <c r="O345">
        <v>8475808</v>
      </c>
      <c r="P345" t="s">
        <v>2890</v>
      </c>
      <c r="Q345" t="s">
        <v>2891</v>
      </c>
      <c r="R345" t="s">
        <v>2892</v>
      </c>
      <c r="S345" t="s">
        <v>301</v>
      </c>
      <c r="T345" t="s">
        <v>716</v>
      </c>
      <c r="U345" t="s">
        <v>117</v>
      </c>
      <c r="V345">
        <v>9</v>
      </c>
      <c r="W345">
        <v>0</v>
      </c>
      <c r="X345">
        <v>0</v>
      </c>
      <c r="Y345">
        <v>0</v>
      </c>
      <c r="Z345">
        <v>0</v>
      </c>
      <c r="AA345">
        <v>34</v>
      </c>
      <c r="AB345">
        <v>55</v>
      </c>
      <c r="AC345" s="26">
        <v>0</v>
      </c>
      <c r="AD345" s="20">
        <v>-1.2142857142857142</v>
      </c>
      <c r="AE345" s="20">
        <v>0</v>
      </c>
      <c r="AF345">
        <v>-4</v>
      </c>
      <c r="AG345">
        <v>-0.7</v>
      </c>
      <c r="AH345">
        <v>5</v>
      </c>
      <c r="AI345">
        <v>148</v>
      </c>
      <c r="AJ345">
        <v>5285</v>
      </c>
      <c r="AK345" s="20">
        <v>88.083333333333002</v>
      </c>
      <c r="AL345">
        <v>88.08</v>
      </c>
      <c r="AM345">
        <v>88</v>
      </c>
      <c r="AN345" s="26">
        <v>9.7870370370370363</v>
      </c>
      <c r="AO345">
        <v>16.399999999999999</v>
      </c>
      <c r="AP345" s="41">
        <v>0</v>
      </c>
      <c r="AQ345">
        <v>8</v>
      </c>
      <c r="AR345">
        <v>8</v>
      </c>
      <c r="AS345">
        <v>8</v>
      </c>
      <c r="AT345">
        <v>7</v>
      </c>
      <c r="AU345">
        <v>7</v>
      </c>
      <c r="AV345">
        <v>2</v>
      </c>
      <c r="AW345">
        <v>5</v>
      </c>
      <c r="AX345">
        <v>3</v>
      </c>
      <c r="AY345">
        <v>0</v>
      </c>
      <c r="AZ345">
        <v>0</v>
      </c>
      <c r="BA345" s="42">
        <v>0</v>
      </c>
      <c r="BB345">
        <v>0.37</v>
      </c>
      <c r="BC345">
        <v>23.5</v>
      </c>
      <c r="BD345" s="20">
        <v>0</v>
      </c>
      <c r="BE345" s="20">
        <v>8</v>
      </c>
      <c r="BF345" s="20">
        <v>5.4495912806539506</v>
      </c>
      <c r="BG345">
        <v>3</v>
      </c>
      <c r="BH345">
        <v>26</v>
      </c>
      <c r="BI345">
        <v>57</v>
      </c>
      <c r="BJ345" s="41">
        <v>0.05</v>
      </c>
      <c r="BK345">
        <v>16</v>
      </c>
      <c r="BL345">
        <v>16</v>
      </c>
      <c r="BM345">
        <v>6</v>
      </c>
      <c r="BN345" s="42">
        <v>10</v>
      </c>
      <c r="BO345">
        <v>5</v>
      </c>
      <c r="BP345">
        <v>0</v>
      </c>
      <c r="BQ345">
        <v>2</v>
      </c>
      <c r="BR345">
        <v>2</v>
      </c>
      <c r="BS345" s="41">
        <v>3.125E-2</v>
      </c>
      <c r="BT345">
        <v>43</v>
      </c>
      <c r="BU345">
        <v>31</v>
      </c>
      <c r="BV345" s="41">
        <v>0.58108108108108103</v>
      </c>
      <c r="BW345">
        <v>31</v>
      </c>
      <c r="BX345">
        <v>17</v>
      </c>
      <c r="BY345">
        <v>11</v>
      </c>
      <c r="BZ345">
        <v>12</v>
      </c>
      <c r="CA345">
        <v>1</v>
      </c>
      <c r="CB345">
        <v>2</v>
      </c>
      <c r="CC345">
        <v>24</v>
      </c>
      <c r="CD345">
        <v>14</v>
      </c>
      <c r="CE345">
        <v>11</v>
      </c>
      <c r="CF345">
        <v>7</v>
      </c>
      <c r="CG345">
        <v>21</v>
      </c>
      <c r="CH345">
        <v>21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5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0</v>
      </c>
      <c r="DL345">
        <v>1</v>
      </c>
      <c r="DM345">
        <v>2</v>
      </c>
      <c r="DN345">
        <v>1</v>
      </c>
      <c r="DO345">
        <v>1</v>
      </c>
      <c r="DP345" s="42">
        <v>0</v>
      </c>
      <c r="DQ345" s="20">
        <v>0.86199999999999999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58</v>
      </c>
      <c r="DX345">
        <v>82</v>
      </c>
      <c r="DY345">
        <v>49</v>
      </c>
      <c r="DZ345">
        <v>62</v>
      </c>
      <c r="EA345">
        <v>33</v>
      </c>
      <c r="EB345">
        <v>43</v>
      </c>
      <c r="EC345">
        <v>2.11</v>
      </c>
      <c r="ED345">
        <v>3.41</v>
      </c>
      <c r="EE345">
        <v>2</v>
      </c>
      <c r="EF345">
        <v>8</v>
      </c>
      <c r="EG345" s="41">
        <v>6.0606060606060608E-2</v>
      </c>
      <c r="EH345" s="43">
        <v>0.81395348837209303</v>
      </c>
      <c r="EI345" s="44">
        <v>0.87455954897815369</v>
      </c>
      <c r="EJ345">
        <v>57</v>
      </c>
      <c r="EK345">
        <v>82</v>
      </c>
      <c r="EL345">
        <v>48</v>
      </c>
      <c r="EM345">
        <v>62</v>
      </c>
      <c r="EN345">
        <v>32</v>
      </c>
      <c r="EO345">
        <v>43</v>
      </c>
      <c r="EP345">
        <v>2</v>
      </c>
      <c r="EQ345">
        <v>8</v>
      </c>
      <c r="ER345">
        <v>30</v>
      </c>
      <c r="ES345">
        <v>41</v>
      </c>
      <c r="ET345">
        <v>11</v>
      </c>
      <c r="EU345">
        <v>12</v>
      </c>
      <c r="EV345">
        <v>2</v>
      </c>
      <c r="EW345">
        <v>3</v>
      </c>
      <c r="EX345">
        <v>7</v>
      </c>
      <c r="EY345">
        <v>8</v>
      </c>
      <c r="EZ345">
        <v>-0.2</v>
      </c>
      <c r="FA345">
        <v>0</v>
      </c>
      <c r="FB345">
        <v>-0.30000000000000004</v>
      </c>
      <c r="FC345" s="20">
        <v>-0.68</v>
      </c>
      <c r="FD345" s="26">
        <v>-7.5555555555555556E-2</v>
      </c>
      <c r="FE345">
        <v>1.5E-3</v>
      </c>
      <c r="FF345">
        <v>-0.05</v>
      </c>
      <c r="FG345">
        <v>0.02</v>
      </c>
      <c r="FH345">
        <v>-0.02</v>
      </c>
      <c r="FL345" s="42">
        <v>24</v>
      </c>
      <c r="FM345" s="20">
        <v>0</v>
      </c>
      <c r="FN345" s="41">
        <v>0</v>
      </c>
      <c r="FO345" s="20">
        <v>-0.5</v>
      </c>
      <c r="FP345" s="20">
        <v>0.1724</v>
      </c>
      <c r="FQ345" s="20">
        <v>95.367847411444131</v>
      </c>
      <c r="FV345" t="s">
        <v>751</v>
      </c>
      <c r="FW345" s="45">
        <v>687500</v>
      </c>
      <c r="FX345" s="45">
        <v>687500</v>
      </c>
      <c r="FY345">
        <v>135</v>
      </c>
      <c r="FZ345">
        <v>6</v>
      </c>
      <c r="GA345">
        <v>11</v>
      </c>
      <c r="GB345">
        <v>17</v>
      </c>
      <c r="GC345">
        <v>-21</v>
      </c>
      <c r="GD345">
        <v>62</v>
      </c>
      <c r="GE345">
        <v>105</v>
      </c>
      <c r="GF345">
        <v>1397</v>
      </c>
      <c r="GG345">
        <v>-1.3</v>
      </c>
      <c r="GH345">
        <v>0.8</v>
      </c>
      <c r="GI345">
        <v>-0.5</v>
      </c>
      <c r="GJ345" s="42">
        <v>-0.5</v>
      </c>
    </row>
    <row r="346" spans="1:192" x14ac:dyDescent="0.45">
      <c r="A346" s="40">
        <v>33735</v>
      </c>
      <c r="B346" t="s">
        <v>2898</v>
      </c>
      <c r="C346" t="s">
        <v>282</v>
      </c>
      <c r="D346" t="s">
        <v>107</v>
      </c>
      <c r="E346" t="s">
        <v>107</v>
      </c>
      <c r="F346">
        <v>71</v>
      </c>
      <c r="G346">
        <v>192</v>
      </c>
      <c r="H346">
        <v>2010</v>
      </c>
      <c r="I346">
        <v>3</v>
      </c>
      <c r="J346">
        <v>80</v>
      </c>
      <c r="K346" t="s">
        <v>202</v>
      </c>
      <c r="L346">
        <v>2014</v>
      </c>
      <c r="M346">
        <v>25</v>
      </c>
      <c r="N346">
        <v>4</v>
      </c>
      <c r="O346">
        <v>8475810</v>
      </c>
      <c r="P346" t="s">
        <v>2899</v>
      </c>
      <c r="Q346" t="s">
        <v>2900</v>
      </c>
      <c r="R346" t="s">
        <v>2901</v>
      </c>
      <c r="S346" t="s">
        <v>2426</v>
      </c>
      <c r="T346" t="s">
        <v>710</v>
      </c>
      <c r="U346" t="s">
        <v>230</v>
      </c>
      <c r="V346">
        <v>69</v>
      </c>
      <c r="W346">
        <v>13</v>
      </c>
      <c r="X346">
        <v>25</v>
      </c>
      <c r="Y346">
        <v>16</v>
      </c>
      <c r="Z346">
        <v>38</v>
      </c>
      <c r="AA346">
        <v>7</v>
      </c>
      <c r="AB346">
        <v>60</v>
      </c>
      <c r="AC346" s="26">
        <v>0.55072463768115942</v>
      </c>
      <c r="AD346" s="20">
        <v>12.741071428571427</v>
      </c>
      <c r="AE346" s="20">
        <v>13.853</v>
      </c>
      <c r="AF346">
        <v>11</v>
      </c>
      <c r="AG346">
        <v>4.7</v>
      </c>
      <c r="AH346">
        <v>26</v>
      </c>
      <c r="AI346">
        <v>1606</v>
      </c>
      <c r="AJ346">
        <v>66443</v>
      </c>
      <c r="AK346" s="20">
        <v>1107.3833333333</v>
      </c>
      <c r="AL346">
        <v>1107.3800000000001</v>
      </c>
      <c r="AM346">
        <v>1107</v>
      </c>
      <c r="AN346" s="26">
        <v>16.049033816425123</v>
      </c>
      <c r="AO346">
        <v>26.78</v>
      </c>
      <c r="AP346" s="41">
        <v>0.71698113207547165</v>
      </c>
      <c r="AQ346">
        <v>217</v>
      </c>
      <c r="AR346">
        <v>217</v>
      </c>
      <c r="AS346">
        <v>217</v>
      </c>
      <c r="AT346">
        <v>183</v>
      </c>
      <c r="AU346">
        <v>183</v>
      </c>
      <c r="AV346">
        <v>123</v>
      </c>
      <c r="AW346">
        <v>150</v>
      </c>
      <c r="AX346">
        <v>75</v>
      </c>
      <c r="AY346">
        <v>7</v>
      </c>
      <c r="AZ346">
        <v>15</v>
      </c>
      <c r="BA346" s="42">
        <v>22</v>
      </c>
      <c r="BB346">
        <v>16.84</v>
      </c>
      <c r="BC346">
        <v>26.869900000000001</v>
      </c>
      <c r="BD346" s="20">
        <v>345.2</v>
      </c>
      <c r="BE346" s="20">
        <v>562.20000000000005</v>
      </c>
      <c r="BF346" s="20">
        <v>30.461088334627682</v>
      </c>
      <c r="BG346">
        <v>345</v>
      </c>
      <c r="BH346">
        <v>418</v>
      </c>
      <c r="BI346">
        <v>333</v>
      </c>
      <c r="BJ346" s="41">
        <v>0.50884955752212391</v>
      </c>
      <c r="BK346">
        <v>97</v>
      </c>
      <c r="BL346">
        <v>97</v>
      </c>
      <c r="BM346">
        <v>122</v>
      </c>
      <c r="BN346" s="42">
        <v>-25</v>
      </c>
      <c r="BO346">
        <v>60</v>
      </c>
      <c r="BP346">
        <v>32</v>
      </c>
      <c r="BQ346">
        <v>31</v>
      </c>
      <c r="BR346">
        <v>40</v>
      </c>
      <c r="BS346" s="41">
        <v>5.1880674448767837E-2</v>
      </c>
      <c r="BT346">
        <v>8</v>
      </c>
      <c r="BU346">
        <v>23</v>
      </c>
      <c r="BV346" s="41">
        <v>0.25806451612903225</v>
      </c>
      <c r="BW346">
        <v>1</v>
      </c>
      <c r="BX346">
        <v>7</v>
      </c>
      <c r="BY346">
        <v>3</v>
      </c>
      <c r="BZ346">
        <v>10</v>
      </c>
      <c r="CA346">
        <v>4</v>
      </c>
      <c r="CB346">
        <v>6</v>
      </c>
      <c r="CC346">
        <v>2</v>
      </c>
      <c r="CD346">
        <v>4</v>
      </c>
      <c r="CE346">
        <v>3</v>
      </c>
      <c r="CF346">
        <v>8</v>
      </c>
      <c r="CG346">
        <v>5</v>
      </c>
      <c r="CH346">
        <v>15</v>
      </c>
      <c r="CI346">
        <v>0</v>
      </c>
      <c r="CJ346">
        <v>1</v>
      </c>
      <c r="CK346">
        <v>4</v>
      </c>
      <c r="CL346">
        <v>3</v>
      </c>
      <c r="CM346">
        <v>1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8</v>
      </c>
      <c r="CW346">
        <v>1</v>
      </c>
      <c r="CX346">
        <v>5</v>
      </c>
      <c r="CY346">
        <v>8</v>
      </c>
      <c r="CZ346">
        <v>46</v>
      </c>
      <c r="DA346">
        <v>25</v>
      </c>
      <c r="DB346">
        <v>1</v>
      </c>
      <c r="DC346">
        <v>5</v>
      </c>
      <c r="DD346">
        <v>17</v>
      </c>
      <c r="DE346">
        <v>5</v>
      </c>
      <c r="DF346">
        <v>6</v>
      </c>
      <c r="DG346">
        <v>64</v>
      </c>
      <c r="DH346">
        <v>13</v>
      </c>
      <c r="DI346">
        <v>26</v>
      </c>
      <c r="DJ346">
        <v>12</v>
      </c>
      <c r="DK346">
        <v>12</v>
      </c>
      <c r="DL346">
        <v>0</v>
      </c>
      <c r="DM346">
        <v>23</v>
      </c>
      <c r="DN346">
        <v>23</v>
      </c>
      <c r="DO346">
        <v>0</v>
      </c>
      <c r="DP346" s="42">
        <v>13</v>
      </c>
      <c r="DQ346" s="20">
        <v>9.6780000000000008</v>
      </c>
      <c r="DR346">
        <v>13</v>
      </c>
      <c r="DS346">
        <v>0</v>
      </c>
      <c r="DT346">
        <v>0</v>
      </c>
      <c r="DU346">
        <v>0</v>
      </c>
      <c r="DV346">
        <v>0</v>
      </c>
      <c r="DW346">
        <v>1121</v>
      </c>
      <c r="DX346">
        <v>984</v>
      </c>
      <c r="DY346">
        <v>837</v>
      </c>
      <c r="DZ346">
        <v>731</v>
      </c>
      <c r="EA346">
        <v>598</v>
      </c>
      <c r="EB346">
        <v>516</v>
      </c>
      <c r="EC346">
        <v>54.41</v>
      </c>
      <c r="ED346">
        <v>49.5</v>
      </c>
      <c r="EE346">
        <v>53</v>
      </c>
      <c r="EF346">
        <v>48</v>
      </c>
      <c r="EG346" s="41">
        <v>8.8628762541806017E-2</v>
      </c>
      <c r="EH346" s="43">
        <v>0.90697674418604657</v>
      </c>
      <c r="EI346" s="44">
        <v>0.99560550672785264</v>
      </c>
      <c r="EJ346">
        <v>1123</v>
      </c>
      <c r="EK346">
        <v>983</v>
      </c>
      <c r="EL346">
        <v>839</v>
      </c>
      <c r="EM346">
        <v>729</v>
      </c>
      <c r="EN346">
        <v>601</v>
      </c>
      <c r="EO346">
        <v>514</v>
      </c>
      <c r="EP346">
        <v>53</v>
      </c>
      <c r="EQ346">
        <v>48</v>
      </c>
      <c r="ER346">
        <v>545</v>
      </c>
      <c r="ES346">
        <v>508</v>
      </c>
      <c r="ET346">
        <v>204</v>
      </c>
      <c r="EU346">
        <v>213</v>
      </c>
      <c r="EV346">
        <v>31</v>
      </c>
      <c r="EW346">
        <v>22</v>
      </c>
      <c r="EX346">
        <v>64</v>
      </c>
      <c r="EY346">
        <v>73</v>
      </c>
      <c r="EZ346">
        <v>2.1</v>
      </c>
      <c r="FA346">
        <v>1.6</v>
      </c>
      <c r="FB346">
        <v>3.7</v>
      </c>
      <c r="FC346" s="20">
        <v>50.02</v>
      </c>
      <c r="FD346" s="26">
        <v>0.72492753623188411</v>
      </c>
      <c r="FE346">
        <v>3.0975999999999999</v>
      </c>
      <c r="FF346">
        <v>0.94</v>
      </c>
      <c r="FG346">
        <v>0.38</v>
      </c>
      <c r="FH346">
        <v>1.31</v>
      </c>
      <c r="FL346" s="42">
        <v>163</v>
      </c>
      <c r="FM346" s="20">
        <v>9.8461538461538467</v>
      </c>
      <c r="FN346" s="41">
        <v>6.0113911900000004E-2</v>
      </c>
      <c r="FO346" s="20">
        <v>35.4</v>
      </c>
      <c r="FP346" s="20">
        <v>39.935600000000001</v>
      </c>
      <c r="FQ346" s="20">
        <v>114.05298994021923</v>
      </c>
      <c r="FR346">
        <v>4</v>
      </c>
      <c r="FS346" t="s">
        <v>189</v>
      </c>
      <c r="FT346">
        <v>195</v>
      </c>
      <c r="FV346" t="s">
        <v>751</v>
      </c>
      <c r="FW346" s="45">
        <v>660000</v>
      </c>
      <c r="FX346" s="45">
        <v>640000</v>
      </c>
      <c r="FY346">
        <v>181</v>
      </c>
      <c r="FZ346">
        <v>33</v>
      </c>
      <c r="GA346">
        <v>46</v>
      </c>
      <c r="GB346">
        <v>79</v>
      </c>
      <c r="GC346">
        <v>13</v>
      </c>
      <c r="GD346">
        <v>50</v>
      </c>
      <c r="GE346">
        <v>335</v>
      </c>
      <c r="GF346">
        <v>2565</v>
      </c>
      <c r="GG346">
        <v>4.8</v>
      </c>
      <c r="GH346">
        <v>2.9</v>
      </c>
      <c r="GI346">
        <v>7.7</v>
      </c>
      <c r="GJ346" s="42">
        <v>35.4</v>
      </c>
    </row>
    <row r="347" spans="1:192" x14ac:dyDescent="0.45">
      <c r="A347" s="40">
        <v>31833</v>
      </c>
      <c r="B347" t="s">
        <v>2902</v>
      </c>
      <c r="C347" t="s">
        <v>282</v>
      </c>
      <c r="D347" t="s">
        <v>107</v>
      </c>
      <c r="E347" t="s">
        <v>107</v>
      </c>
      <c r="F347">
        <v>74</v>
      </c>
      <c r="G347">
        <v>214</v>
      </c>
      <c r="H347">
        <v>2005</v>
      </c>
      <c r="I347">
        <v>2</v>
      </c>
      <c r="J347">
        <v>42</v>
      </c>
      <c r="K347" t="s">
        <v>92</v>
      </c>
      <c r="L347">
        <v>2007</v>
      </c>
      <c r="M347">
        <v>30</v>
      </c>
      <c r="N347">
        <v>11</v>
      </c>
      <c r="O347">
        <v>8471716</v>
      </c>
      <c r="P347" t="s">
        <v>2903</v>
      </c>
      <c r="Q347" t="s">
        <v>2904</v>
      </c>
      <c r="R347" t="s">
        <v>2905</v>
      </c>
      <c r="S347" t="s">
        <v>766</v>
      </c>
      <c r="T347" t="s">
        <v>725</v>
      </c>
      <c r="U347" t="s">
        <v>298</v>
      </c>
      <c r="V347">
        <v>75</v>
      </c>
      <c r="W347">
        <v>13</v>
      </c>
      <c r="X347">
        <v>22</v>
      </c>
      <c r="Y347">
        <v>9</v>
      </c>
      <c r="Z347">
        <v>35</v>
      </c>
      <c r="AA347">
        <v>5</v>
      </c>
      <c r="AB347">
        <v>28</v>
      </c>
      <c r="AC347" s="26">
        <v>0.46666666666666667</v>
      </c>
      <c r="AD347" s="20">
        <v>8.115808823529413</v>
      </c>
      <c r="AE347" s="20">
        <v>12.942</v>
      </c>
      <c r="AF347">
        <v>-11</v>
      </c>
      <c r="AG347">
        <v>-5.0999999999999996</v>
      </c>
      <c r="AH347">
        <v>78</v>
      </c>
      <c r="AI347">
        <v>1662</v>
      </c>
      <c r="AJ347">
        <v>74479</v>
      </c>
      <c r="AK347" s="20">
        <v>1241.3166666667</v>
      </c>
      <c r="AL347">
        <v>1225.3800000000001</v>
      </c>
      <c r="AM347">
        <v>1241</v>
      </c>
      <c r="AN347" s="26">
        <v>16.550888888888888</v>
      </c>
      <c r="AO347">
        <v>27.63</v>
      </c>
      <c r="AP347" s="41">
        <v>0.625</v>
      </c>
      <c r="AQ347">
        <v>196</v>
      </c>
      <c r="AR347">
        <v>200</v>
      </c>
      <c r="AS347">
        <v>201</v>
      </c>
      <c r="AT347">
        <v>164</v>
      </c>
      <c r="AU347">
        <v>168</v>
      </c>
      <c r="AV347">
        <v>110</v>
      </c>
      <c r="AW347">
        <v>142</v>
      </c>
      <c r="AX347">
        <v>78</v>
      </c>
      <c r="AY347">
        <v>7</v>
      </c>
      <c r="AZ347">
        <v>16</v>
      </c>
      <c r="BA347" s="42">
        <v>23</v>
      </c>
      <c r="BB347">
        <v>15.42</v>
      </c>
      <c r="BC347">
        <v>25.7727</v>
      </c>
      <c r="BD347" s="20">
        <v>176.9</v>
      </c>
      <c r="BE347" s="20">
        <v>372.9</v>
      </c>
      <c r="BF347" s="20">
        <v>18.258825833618957</v>
      </c>
      <c r="BG347">
        <v>480</v>
      </c>
      <c r="BH347">
        <v>391</v>
      </c>
      <c r="BI347">
        <v>397</v>
      </c>
      <c r="BJ347" s="41">
        <v>0.54732041049030788</v>
      </c>
      <c r="BK347">
        <v>174</v>
      </c>
      <c r="BL347">
        <v>173</v>
      </c>
      <c r="BM347">
        <v>78</v>
      </c>
      <c r="BN347" s="42">
        <v>95</v>
      </c>
      <c r="BO347">
        <v>58</v>
      </c>
      <c r="BP347">
        <v>34</v>
      </c>
      <c r="BQ347">
        <v>21</v>
      </c>
      <c r="BR347">
        <v>40</v>
      </c>
      <c r="BS347" s="41">
        <v>4.6082949308755762E-2</v>
      </c>
      <c r="BT347">
        <v>47</v>
      </c>
      <c r="BU347">
        <v>50</v>
      </c>
      <c r="BV347" s="41">
        <v>0.4845360824742268</v>
      </c>
      <c r="BW347">
        <v>11</v>
      </c>
      <c r="BX347">
        <v>19</v>
      </c>
      <c r="BY347">
        <v>13</v>
      </c>
      <c r="BZ347">
        <v>11</v>
      </c>
      <c r="CA347">
        <v>23</v>
      </c>
      <c r="CB347">
        <v>20</v>
      </c>
      <c r="CC347">
        <v>10</v>
      </c>
      <c r="CD347">
        <v>13</v>
      </c>
      <c r="CE347">
        <v>14</v>
      </c>
      <c r="CF347">
        <v>18</v>
      </c>
      <c r="CG347">
        <v>38</v>
      </c>
      <c r="CH347">
        <v>39</v>
      </c>
      <c r="CI347">
        <v>0</v>
      </c>
      <c r="CJ347">
        <v>0</v>
      </c>
      <c r="CK347">
        <v>3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2</v>
      </c>
      <c r="CT347">
        <v>1</v>
      </c>
      <c r="CU347">
        <v>0</v>
      </c>
      <c r="CV347">
        <v>6</v>
      </c>
      <c r="CW347">
        <v>0</v>
      </c>
      <c r="CX347">
        <v>1</v>
      </c>
      <c r="CY347">
        <v>3</v>
      </c>
      <c r="CZ347">
        <v>54</v>
      </c>
      <c r="DA347">
        <v>16</v>
      </c>
      <c r="DB347">
        <v>4</v>
      </c>
      <c r="DC347">
        <v>10</v>
      </c>
      <c r="DD347">
        <v>20</v>
      </c>
      <c r="DE347">
        <v>11</v>
      </c>
      <c r="DF347">
        <v>3</v>
      </c>
      <c r="DG347">
        <v>46</v>
      </c>
      <c r="DH347">
        <v>29</v>
      </c>
      <c r="DI347">
        <v>16</v>
      </c>
      <c r="DJ347">
        <v>27</v>
      </c>
      <c r="DK347">
        <v>23</v>
      </c>
      <c r="DL347">
        <v>4</v>
      </c>
      <c r="DM347">
        <v>19</v>
      </c>
      <c r="DN347">
        <v>15</v>
      </c>
      <c r="DO347">
        <v>4</v>
      </c>
      <c r="DP347" s="42">
        <v>-13</v>
      </c>
      <c r="DQ347" s="20">
        <v>-7.8860000000000001</v>
      </c>
      <c r="DR347">
        <v>24</v>
      </c>
      <c r="DS347">
        <v>4</v>
      </c>
      <c r="DT347">
        <v>0</v>
      </c>
      <c r="DU347">
        <v>1</v>
      </c>
      <c r="DV347">
        <v>0</v>
      </c>
      <c r="DW347">
        <v>1180</v>
      </c>
      <c r="DX347">
        <v>1098</v>
      </c>
      <c r="DY347">
        <v>911</v>
      </c>
      <c r="DZ347">
        <v>828</v>
      </c>
      <c r="EA347">
        <v>642</v>
      </c>
      <c r="EB347">
        <v>609</v>
      </c>
      <c r="EC347">
        <v>63.55</v>
      </c>
      <c r="ED347">
        <v>59.22</v>
      </c>
      <c r="EE347">
        <v>56</v>
      </c>
      <c r="EF347">
        <v>65</v>
      </c>
      <c r="EG347" s="41">
        <v>8.7227414330218064E-2</v>
      </c>
      <c r="EH347" s="43">
        <v>0.89326765188834156</v>
      </c>
      <c r="EI347" s="44">
        <v>0.98049506621855964</v>
      </c>
      <c r="EJ347">
        <v>1194</v>
      </c>
      <c r="EK347">
        <v>1111</v>
      </c>
      <c r="EL347">
        <v>921</v>
      </c>
      <c r="EM347">
        <v>836</v>
      </c>
      <c r="EN347">
        <v>652</v>
      </c>
      <c r="EO347">
        <v>618</v>
      </c>
      <c r="EP347">
        <v>58</v>
      </c>
      <c r="EQ347">
        <v>65</v>
      </c>
      <c r="ER347">
        <v>574</v>
      </c>
      <c r="ES347">
        <v>561</v>
      </c>
      <c r="ET347">
        <v>219</v>
      </c>
      <c r="EU347">
        <v>224</v>
      </c>
      <c r="EV347">
        <v>32</v>
      </c>
      <c r="EW347">
        <v>32</v>
      </c>
      <c r="EX347">
        <v>84</v>
      </c>
      <c r="EY347">
        <v>84</v>
      </c>
      <c r="EZ347">
        <v>1.4</v>
      </c>
      <c r="FA347">
        <v>1.1000000000000001</v>
      </c>
      <c r="FB347">
        <v>2.5</v>
      </c>
      <c r="FC347" s="20">
        <v>26.6</v>
      </c>
      <c r="FD347" s="26">
        <v>0.35466666666666669</v>
      </c>
      <c r="FE347">
        <v>2.1930000000000001</v>
      </c>
      <c r="FF347">
        <v>0.13</v>
      </c>
      <c r="FG347">
        <v>-0.02</v>
      </c>
      <c r="FH347">
        <v>0.11</v>
      </c>
      <c r="FI347">
        <v>1</v>
      </c>
      <c r="FJ347">
        <v>1</v>
      </c>
      <c r="FK347">
        <v>1</v>
      </c>
      <c r="FL347" s="42">
        <v>296</v>
      </c>
      <c r="FM347" s="20">
        <v>8.125</v>
      </c>
      <c r="FN347" s="41">
        <v>7.1423785599999998E-2</v>
      </c>
      <c r="FO347" s="20">
        <v>27.2</v>
      </c>
      <c r="FP347" s="20">
        <v>33.422800000000002</v>
      </c>
      <c r="FQ347" s="20">
        <v>111.54090975860549</v>
      </c>
      <c r="FR347">
        <v>4</v>
      </c>
      <c r="FS347" t="s">
        <v>111</v>
      </c>
      <c r="FT347">
        <v>195</v>
      </c>
      <c r="FU347" t="s">
        <v>702</v>
      </c>
      <c r="FV347" t="s">
        <v>711</v>
      </c>
      <c r="FW347" s="45">
        <v>5000000</v>
      </c>
      <c r="FX347" s="45">
        <v>4250000</v>
      </c>
      <c r="FY347">
        <v>619</v>
      </c>
      <c r="FZ347">
        <v>100</v>
      </c>
      <c r="GA347">
        <v>130</v>
      </c>
      <c r="GB347">
        <v>230</v>
      </c>
      <c r="GC347">
        <v>-28</v>
      </c>
      <c r="GD347">
        <v>545</v>
      </c>
      <c r="GE347">
        <v>1103</v>
      </c>
      <c r="GF347">
        <v>9352</v>
      </c>
      <c r="GG347">
        <v>10.199999999999999</v>
      </c>
      <c r="GH347">
        <v>9.5</v>
      </c>
      <c r="GI347">
        <v>19.7</v>
      </c>
      <c r="GJ347" s="42">
        <v>27.2</v>
      </c>
    </row>
    <row r="348" spans="1:192" x14ac:dyDescent="0.45">
      <c r="A348" s="40">
        <v>33707</v>
      </c>
      <c r="B348" t="s">
        <v>2909</v>
      </c>
      <c r="D348" t="s">
        <v>120</v>
      </c>
      <c r="E348" t="s">
        <v>120</v>
      </c>
      <c r="F348">
        <v>72</v>
      </c>
      <c r="G348">
        <v>190</v>
      </c>
      <c r="H348">
        <v>2010</v>
      </c>
      <c r="I348">
        <v>4</v>
      </c>
      <c r="J348">
        <v>99</v>
      </c>
      <c r="K348" t="s">
        <v>202</v>
      </c>
      <c r="L348">
        <v>2015</v>
      </c>
      <c r="M348">
        <v>25</v>
      </c>
      <c r="N348">
        <v>3</v>
      </c>
      <c r="O348">
        <v>8475820</v>
      </c>
      <c r="P348" t="s">
        <v>2910</v>
      </c>
      <c r="Q348" t="s">
        <v>2911</v>
      </c>
      <c r="R348" t="s">
        <v>2912</v>
      </c>
      <c r="S348" t="s">
        <v>333</v>
      </c>
      <c r="T348" t="s">
        <v>710</v>
      </c>
      <c r="U348" t="s">
        <v>319</v>
      </c>
      <c r="V348">
        <v>66</v>
      </c>
      <c r="W348">
        <v>14</v>
      </c>
      <c r="X348">
        <v>18</v>
      </c>
      <c r="Y348">
        <v>13</v>
      </c>
      <c r="Z348">
        <v>32</v>
      </c>
      <c r="AA348">
        <v>11</v>
      </c>
      <c r="AB348">
        <v>35</v>
      </c>
      <c r="AC348" s="26">
        <v>0.48484848484848486</v>
      </c>
      <c r="AD348" s="20">
        <v>6.4671532846715323</v>
      </c>
      <c r="AE348" s="20">
        <v>12.11</v>
      </c>
      <c r="AF348">
        <v>10</v>
      </c>
      <c r="AG348">
        <v>12.3</v>
      </c>
      <c r="AH348">
        <v>26</v>
      </c>
      <c r="AI348">
        <v>1387</v>
      </c>
      <c r="AJ348">
        <v>59293</v>
      </c>
      <c r="AK348" s="20">
        <v>988.21666666666999</v>
      </c>
      <c r="AL348">
        <v>988.22</v>
      </c>
      <c r="AM348">
        <v>988</v>
      </c>
      <c r="AN348" s="26">
        <v>14.972979797979798</v>
      </c>
      <c r="AO348">
        <v>24.89</v>
      </c>
      <c r="AP348" s="41">
        <v>0.59259259259259256</v>
      </c>
      <c r="AQ348">
        <v>201</v>
      </c>
      <c r="AR348">
        <v>201</v>
      </c>
      <c r="AS348">
        <v>201</v>
      </c>
      <c r="AT348">
        <v>157</v>
      </c>
      <c r="AU348">
        <v>157</v>
      </c>
      <c r="AV348">
        <v>129</v>
      </c>
      <c r="AW348">
        <v>148</v>
      </c>
      <c r="AX348">
        <v>72</v>
      </c>
      <c r="AY348">
        <v>2</v>
      </c>
      <c r="AZ348">
        <v>18</v>
      </c>
      <c r="BA348" s="42">
        <v>20</v>
      </c>
      <c r="BB348">
        <v>14.89</v>
      </c>
      <c r="BC348">
        <v>23.612400000000001</v>
      </c>
      <c r="BD348" s="20">
        <v>288.60000000000002</v>
      </c>
      <c r="BE348" s="20">
        <v>489.6</v>
      </c>
      <c r="BF348" s="20">
        <v>29.726174333650402</v>
      </c>
      <c r="BG348">
        <v>354</v>
      </c>
      <c r="BH348">
        <v>345</v>
      </c>
      <c r="BI348">
        <v>235</v>
      </c>
      <c r="BJ348" s="41">
        <v>0.60101867572156198</v>
      </c>
      <c r="BK348">
        <v>28</v>
      </c>
      <c r="BL348">
        <v>28</v>
      </c>
      <c r="BM348">
        <v>159</v>
      </c>
      <c r="BN348" s="42">
        <v>-131</v>
      </c>
      <c r="BO348">
        <v>28</v>
      </c>
      <c r="BP348">
        <v>33</v>
      </c>
      <c r="BQ348">
        <v>46</v>
      </c>
      <c r="BR348">
        <v>28</v>
      </c>
      <c r="BS348" s="41">
        <v>4.6511627906976744E-2</v>
      </c>
      <c r="BT348">
        <v>5</v>
      </c>
      <c r="BU348">
        <v>7</v>
      </c>
      <c r="BV348" s="41">
        <v>0.41666666666666669</v>
      </c>
      <c r="BW348">
        <v>1</v>
      </c>
      <c r="BX348">
        <v>1</v>
      </c>
      <c r="BY348">
        <v>2</v>
      </c>
      <c r="BZ348">
        <v>1</v>
      </c>
      <c r="CA348">
        <v>2</v>
      </c>
      <c r="CB348">
        <v>5</v>
      </c>
      <c r="CC348">
        <v>1</v>
      </c>
      <c r="CD348">
        <v>1</v>
      </c>
      <c r="CE348">
        <v>3</v>
      </c>
      <c r="CF348">
        <v>3</v>
      </c>
      <c r="CG348">
        <v>2</v>
      </c>
      <c r="CH348">
        <v>7</v>
      </c>
      <c r="CI348">
        <v>0</v>
      </c>
      <c r="CJ348">
        <v>0</v>
      </c>
      <c r="CK348">
        <v>4</v>
      </c>
      <c r="CL348">
        <v>2</v>
      </c>
      <c r="CM348">
        <v>0</v>
      </c>
      <c r="CN348">
        <v>0</v>
      </c>
      <c r="CO348">
        <v>0</v>
      </c>
      <c r="CP348">
        <v>4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7</v>
      </c>
      <c r="CW348">
        <v>0</v>
      </c>
      <c r="CX348">
        <v>2</v>
      </c>
      <c r="CY348">
        <v>4</v>
      </c>
      <c r="CZ348">
        <v>22</v>
      </c>
      <c r="DA348">
        <v>15</v>
      </c>
      <c r="DB348">
        <v>5</v>
      </c>
      <c r="DC348">
        <v>8</v>
      </c>
      <c r="DD348">
        <v>5</v>
      </c>
      <c r="DE348">
        <v>12</v>
      </c>
      <c r="DF348">
        <v>4</v>
      </c>
      <c r="DG348">
        <v>80</v>
      </c>
      <c r="DH348">
        <v>13</v>
      </c>
      <c r="DI348">
        <v>17</v>
      </c>
      <c r="DJ348">
        <v>12</v>
      </c>
      <c r="DK348">
        <v>12</v>
      </c>
      <c r="DL348">
        <v>0</v>
      </c>
      <c r="DM348">
        <v>18</v>
      </c>
      <c r="DN348">
        <v>18</v>
      </c>
      <c r="DO348">
        <v>0</v>
      </c>
      <c r="DP348" s="42">
        <v>4</v>
      </c>
      <c r="DQ348" s="20">
        <v>5.484</v>
      </c>
      <c r="DR348">
        <v>13</v>
      </c>
      <c r="DS348">
        <v>0</v>
      </c>
      <c r="DT348">
        <v>0</v>
      </c>
      <c r="DU348">
        <v>0</v>
      </c>
      <c r="DV348">
        <v>0</v>
      </c>
      <c r="DW348">
        <v>1142</v>
      </c>
      <c r="DX348">
        <v>815</v>
      </c>
      <c r="DY348">
        <v>852</v>
      </c>
      <c r="DZ348">
        <v>574</v>
      </c>
      <c r="EA348">
        <v>633</v>
      </c>
      <c r="EB348">
        <v>422</v>
      </c>
      <c r="EC348">
        <v>59.22</v>
      </c>
      <c r="ED348">
        <v>37.21</v>
      </c>
      <c r="EE348">
        <v>54</v>
      </c>
      <c r="EF348">
        <v>33</v>
      </c>
      <c r="EG348" s="41">
        <v>8.5308056872037921E-2</v>
      </c>
      <c r="EH348" s="43">
        <v>0.9218009478672986</v>
      </c>
      <c r="EI348" s="44">
        <v>1.0071090047393365</v>
      </c>
      <c r="EJ348">
        <v>1144</v>
      </c>
      <c r="EK348">
        <v>812</v>
      </c>
      <c r="EL348">
        <v>854</v>
      </c>
      <c r="EM348">
        <v>571</v>
      </c>
      <c r="EN348">
        <v>633</v>
      </c>
      <c r="EO348">
        <v>419</v>
      </c>
      <c r="EP348">
        <v>54</v>
      </c>
      <c r="EQ348">
        <v>33</v>
      </c>
      <c r="ER348">
        <v>608</v>
      </c>
      <c r="ES348">
        <v>384</v>
      </c>
      <c r="ET348">
        <v>256</v>
      </c>
      <c r="EU348">
        <v>160</v>
      </c>
      <c r="EV348">
        <v>34</v>
      </c>
      <c r="EW348">
        <v>24</v>
      </c>
      <c r="EX348">
        <v>62</v>
      </c>
      <c r="EY348">
        <v>62</v>
      </c>
      <c r="EZ348">
        <v>1.9</v>
      </c>
      <c r="FA348">
        <v>1.6</v>
      </c>
      <c r="FB348">
        <v>3.5</v>
      </c>
      <c r="FC348" s="20">
        <v>43.35</v>
      </c>
      <c r="FD348" s="26">
        <v>0.65681818181818186</v>
      </c>
      <c r="FE348">
        <v>4.3631000000000002</v>
      </c>
      <c r="FF348">
        <v>1.3</v>
      </c>
      <c r="FG348">
        <v>0.24</v>
      </c>
      <c r="FH348">
        <v>1.55</v>
      </c>
      <c r="FI348">
        <v>5</v>
      </c>
      <c r="FJ348">
        <v>3</v>
      </c>
      <c r="FK348">
        <v>1</v>
      </c>
      <c r="FL348" s="42">
        <v>82</v>
      </c>
      <c r="FM348" s="20">
        <v>5.6923076923076925</v>
      </c>
      <c r="FN348" s="41">
        <v>7.4652100400000004E-2</v>
      </c>
      <c r="FO348" s="20">
        <v>29.4</v>
      </c>
      <c r="FP348" s="20">
        <v>33.096800000000002</v>
      </c>
      <c r="FQ348" s="20">
        <v>118.81969601910505</v>
      </c>
      <c r="FR348">
        <v>12</v>
      </c>
      <c r="FS348" t="s">
        <v>308</v>
      </c>
      <c r="FT348">
        <v>380</v>
      </c>
      <c r="FV348" t="s">
        <v>711</v>
      </c>
      <c r="FW348" s="45">
        <v>1900000</v>
      </c>
      <c r="FX348" s="45">
        <v>1900000</v>
      </c>
      <c r="FY348">
        <v>203</v>
      </c>
      <c r="FZ348">
        <v>31</v>
      </c>
      <c r="GA348">
        <v>54</v>
      </c>
      <c r="GB348">
        <v>85</v>
      </c>
      <c r="GC348">
        <v>9</v>
      </c>
      <c r="GD348">
        <v>56</v>
      </c>
      <c r="GE348">
        <v>331</v>
      </c>
      <c r="GF348">
        <v>2906</v>
      </c>
      <c r="GG348">
        <v>4.3</v>
      </c>
      <c r="GH348">
        <v>3.9</v>
      </c>
      <c r="GI348">
        <v>8.1999999999999993</v>
      </c>
      <c r="GJ348" s="42">
        <v>29.4</v>
      </c>
    </row>
    <row r="349" spans="1:192" x14ac:dyDescent="0.45">
      <c r="A349" s="40">
        <v>33730</v>
      </c>
      <c r="B349" t="s">
        <v>832</v>
      </c>
      <c r="C349" t="s">
        <v>475</v>
      </c>
      <c r="D349" t="s">
        <v>91</v>
      </c>
      <c r="E349" t="s">
        <v>91</v>
      </c>
      <c r="F349">
        <v>69</v>
      </c>
      <c r="G349">
        <v>181</v>
      </c>
      <c r="H349">
        <v>2010</v>
      </c>
      <c r="I349">
        <v>5</v>
      </c>
      <c r="J349">
        <v>147</v>
      </c>
      <c r="K349" t="s">
        <v>202</v>
      </c>
      <c r="L349">
        <v>2012</v>
      </c>
      <c r="M349">
        <v>25</v>
      </c>
      <c r="N349">
        <v>6</v>
      </c>
      <c r="O349">
        <v>8475848</v>
      </c>
      <c r="P349" t="s">
        <v>2913</v>
      </c>
      <c r="Q349" t="s">
        <v>2914</v>
      </c>
      <c r="R349" t="s">
        <v>2915</v>
      </c>
      <c r="S349" t="s">
        <v>1178</v>
      </c>
      <c r="T349" t="s">
        <v>710</v>
      </c>
      <c r="U349" t="s">
        <v>178</v>
      </c>
      <c r="V349">
        <v>82</v>
      </c>
      <c r="W349">
        <v>31</v>
      </c>
      <c r="X349">
        <v>23</v>
      </c>
      <c r="Y349">
        <v>13</v>
      </c>
      <c r="Z349">
        <v>54</v>
      </c>
      <c r="AA349">
        <v>1</v>
      </c>
      <c r="AB349">
        <v>0</v>
      </c>
      <c r="AC349" s="26">
        <v>0.65853658536585369</v>
      </c>
      <c r="AD349" s="20">
        <v>7.1790123456790127</v>
      </c>
      <c r="AE349" s="20">
        <v>22.736000000000001</v>
      </c>
      <c r="AF349">
        <v>-13</v>
      </c>
      <c r="AG349">
        <v>11.4</v>
      </c>
      <c r="AH349">
        <v>34</v>
      </c>
      <c r="AI349">
        <v>1730</v>
      </c>
      <c r="AJ349">
        <v>79494</v>
      </c>
      <c r="AK349" s="20">
        <v>1324.9</v>
      </c>
      <c r="AL349">
        <v>1323.9</v>
      </c>
      <c r="AM349">
        <v>1325</v>
      </c>
      <c r="AN349" s="26">
        <v>16.157317073170734</v>
      </c>
      <c r="AO349">
        <v>26.75</v>
      </c>
      <c r="AP349" s="41">
        <v>0.66666666666666663</v>
      </c>
      <c r="AQ349">
        <v>477</v>
      </c>
      <c r="AR349">
        <v>477</v>
      </c>
      <c r="AS349">
        <v>478</v>
      </c>
      <c r="AT349">
        <v>370</v>
      </c>
      <c r="AU349">
        <v>370</v>
      </c>
      <c r="AV349">
        <v>278</v>
      </c>
      <c r="AW349">
        <v>290</v>
      </c>
      <c r="AX349">
        <v>166</v>
      </c>
      <c r="AY349">
        <v>24</v>
      </c>
      <c r="AZ349">
        <v>34</v>
      </c>
      <c r="BA349" s="42">
        <v>58</v>
      </c>
      <c r="BB349">
        <v>36.6</v>
      </c>
      <c r="BC349">
        <v>25.802199999999999</v>
      </c>
      <c r="BD349" s="20">
        <v>262</v>
      </c>
      <c r="BE349" s="20">
        <v>739</v>
      </c>
      <c r="BF349" s="20">
        <v>33.491955585769318</v>
      </c>
      <c r="BG349">
        <v>540</v>
      </c>
      <c r="BH349">
        <v>521</v>
      </c>
      <c r="BI349">
        <v>408</v>
      </c>
      <c r="BJ349" s="41">
        <v>0.569620253164557</v>
      </c>
      <c r="BK349">
        <v>90</v>
      </c>
      <c r="BL349">
        <v>88</v>
      </c>
      <c r="BM349">
        <v>139</v>
      </c>
      <c r="BN349" s="42">
        <v>-51</v>
      </c>
      <c r="BO349">
        <v>92</v>
      </c>
      <c r="BP349">
        <v>27</v>
      </c>
      <c r="BQ349">
        <v>42</v>
      </c>
      <c r="BR349">
        <v>41</v>
      </c>
      <c r="BS349" s="41">
        <v>4.6643913538111488E-2</v>
      </c>
      <c r="BT349">
        <v>85</v>
      </c>
      <c r="BU349">
        <v>97</v>
      </c>
      <c r="BV349" s="41">
        <v>0.46703296703296704</v>
      </c>
      <c r="BW349">
        <v>14</v>
      </c>
      <c r="BX349">
        <v>11</v>
      </c>
      <c r="BY349">
        <v>15</v>
      </c>
      <c r="BZ349">
        <v>24</v>
      </c>
      <c r="CA349">
        <v>56</v>
      </c>
      <c r="CB349">
        <v>62</v>
      </c>
      <c r="CC349">
        <v>18</v>
      </c>
      <c r="CD349">
        <v>21</v>
      </c>
      <c r="CE349">
        <v>34</v>
      </c>
      <c r="CF349">
        <v>40</v>
      </c>
      <c r="CG349">
        <v>49</v>
      </c>
      <c r="CH349">
        <v>57</v>
      </c>
      <c r="CI349">
        <v>0</v>
      </c>
      <c r="CJ349">
        <v>0</v>
      </c>
      <c r="CK349">
        <v>10</v>
      </c>
      <c r="CL349">
        <v>4</v>
      </c>
      <c r="CM349">
        <v>2</v>
      </c>
      <c r="CN349">
        <v>0</v>
      </c>
      <c r="CO349">
        <v>1</v>
      </c>
      <c r="CP349">
        <v>4</v>
      </c>
      <c r="CQ349">
        <v>4</v>
      </c>
      <c r="CR349">
        <v>1</v>
      </c>
      <c r="CS349">
        <v>1</v>
      </c>
      <c r="CT349">
        <v>5</v>
      </c>
      <c r="CU349">
        <v>0</v>
      </c>
      <c r="CV349">
        <v>16</v>
      </c>
      <c r="CW349">
        <v>0</v>
      </c>
      <c r="CX349">
        <v>7</v>
      </c>
      <c r="CY349">
        <v>6</v>
      </c>
      <c r="CZ349">
        <v>79</v>
      </c>
      <c r="DA349">
        <v>20</v>
      </c>
      <c r="DB349">
        <v>7</v>
      </c>
      <c r="DC349">
        <v>23</v>
      </c>
      <c r="DD349">
        <v>20</v>
      </c>
      <c r="DE349">
        <v>26</v>
      </c>
      <c r="DF349">
        <v>1</v>
      </c>
      <c r="DG349">
        <v>181</v>
      </c>
      <c r="DH349">
        <v>17</v>
      </c>
      <c r="DI349">
        <v>28</v>
      </c>
      <c r="DJ349">
        <v>16</v>
      </c>
      <c r="DK349">
        <v>16</v>
      </c>
      <c r="DL349">
        <v>0</v>
      </c>
      <c r="DM349">
        <v>29</v>
      </c>
      <c r="DN349">
        <v>29</v>
      </c>
      <c r="DO349">
        <v>0</v>
      </c>
      <c r="DP349" s="42">
        <v>11</v>
      </c>
      <c r="DQ349" s="20">
        <v>11.51</v>
      </c>
      <c r="DR349">
        <v>17</v>
      </c>
      <c r="DS349">
        <v>0</v>
      </c>
      <c r="DT349">
        <v>0</v>
      </c>
      <c r="DU349">
        <v>0</v>
      </c>
      <c r="DV349">
        <v>0</v>
      </c>
      <c r="DW349">
        <v>1629</v>
      </c>
      <c r="DX349">
        <v>1137</v>
      </c>
      <c r="DY349">
        <v>1220</v>
      </c>
      <c r="DZ349">
        <v>838</v>
      </c>
      <c r="EA349">
        <v>899</v>
      </c>
      <c r="EB349">
        <v>625</v>
      </c>
      <c r="EC349">
        <v>91.48</v>
      </c>
      <c r="ED349">
        <v>56.1</v>
      </c>
      <c r="EE349">
        <v>81</v>
      </c>
      <c r="EF349">
        <v>69</v>
      </c>
      <c r="EG349" s="41">
        <v>9.0100111234705224E-2</v>
      </c>
      <c r="EH349" s="43">
        <v>0.88959999999999995</v>
      </c>
      <c r="EI349" s="44">
        <v>0.97970011123470513</v>
      </c>
      <c r="EJ349">
        <v>1632</v>
      </c>
      <c r="EK349">
        <v>1137</v>
      </c>
      <c r="EL349">
        <v>1221</v>
      </c>
      <c r="EM349">
        <v>839</v>
      </c>
      <c r="EN349">
        <v>901</v>
      </c>
      <c r="EO349">
        <v>626</v>
      </c>
      <c r="EP349">
        <v>82</v>
      </c>
      <c r="EQ349">
        <v>69</v>
      </c>
      <c r="ER349">
        <v>798</v>
      </c>
      <c r="ES349">
        <v>530</v>
      </c>
      <c r="ET349">
        <v>364</v>
      </c>
      <c r="EU349">
        <v>202</v>
      </c>
      <c r="EV349">
        <v>48</v>
      </c>
      <c r="EW349">
        <v>35</v>
      </c>
      <c r="EX349">
        <v>87</v>
      </c>
      <c r="EY349">
        <v>86</v>
      </c>
      <c r="EZ349">
        <v>5.3</v>
      </c>
      <c r="FA349">
        <v>1.2</v>
      </c>
      <c r="FB349">
        <v>6.5</v>
      </c>
      <c r="FC349" s="20">
        <v>70.83</v>
      </c>
      <c r="FD349" s="26">
        <v>0.86378048780487804</v>
      </c>
      <c r="FE349">
        <v>6.0664999999999996</v>
      </c>
      <c r="FF349">
        <v>3.31</v>
      </c>
      <c r="FG349">
        <v>0.04</v>
      </c>
      <c r="FH349">
        <v>3.35</v>
      </c>
      <c r="FI349">
        <v>1</v>
      </c>
      <c r="FJ349">
        <v>0</v>
      </c>
      <c r="FK349">
        <v>0</v>
      </c>
      <c r="FL349" s="42">
        <v>165</v>
      </c>
      <c r="FM349" s="20">
        <v>7.7647058823529411</v>
      </c>
      <c r="FN349" s="41">
        <v>0.17613636360000001</v>
      </c>
      <c r="FO349" s="20">
        <v>50.6</v>
      </c>
      <c r="FP349" s="20">
        <v>56.302</v>
      </c>
      <c r="FQ349" s="20">
        <v>125.35690006798097</v>
      </c>
      <c r="FV349" t="s">
        <v>711</v>
      </c>
      <c r="FW349" s="45">
        <v>2750000</v>
      </c>
      <c r="FX349" s="45">
        <v>3750000</v>
      </c>
      <c r="FY349">
        <v>406</v>
      </c>
      <c r="FZ349">
        <v>118</v>
      </c>
      <c r="GA349">
        <v>121</v>
      </c>
      <c r="GB349">
        <v>239</v>
      </c>
      <c r="GC349">
        <v>39</v>
      </c>
      <c r="GD349">
        <v>234</v>
      </c>
      <c r="GE349">
        <v>1220</v>
      </c>
      <c r="GF349">
        <v>6433</v>
      </c>
      <c r="GG349">
        <v>21.5</v>
      </c>
      <c r="GH349">
        <v>9.1999999999999993</v>
      </c>
      <c r="GI349">
        <v>30.7</v>
      </c>
      <c r="GJ349" s="42">
        <v>50.6</v>
      </c>
    </row>
    <row r="350" spans="1:192" x14ac:dyDescent="0.45">
      <c r="A350" s="40">
        <v>33624</v>
      </c>
      <c r="B350" t="s">
        <v>2919</v>
      </c>
      <c r="D350" t="s">
        <v>246</v>
      </c>
      <c r="E350" t="s">
        <v>246</v>
      </c>
      <c r="F350">
        <v>74</v>
      </c>
      <c r="G350">
        <v>196</v>
      </c>
      <c r="H350">
        <v>2010</v>
      </c>
      <c r="I350">
        <v>4</v>
      </c>
      <c r="J350">
        <v>110</v>
      </c>
      <c r="K350" t="s">
        <v>92</v>
      </c>
      <c r="L350">
        <v>2015</v>
      </c>
      <c r="M350">
        <v>26</v>
      </c>
      <c r="N350">
        <v>3</v>
      </c>
      <c r="O350">
        <v>8475832</v>
      </c>
      <c r="P350" t="s">
        <v>2920</v>
      </c>
      <c r="Q350" t="s">
        <v>2921</v>
      </c>
      <c r="R350" t="s">
        <v>2922</v>
      </c>
      <c r="S350" t="s">
        <v>1128</v>
      </c>
      <c r="T350" t="s">
        <v>710</v>
      </c>
      <c r="U350" t="s">
        <v>230</v>
      </c>
      <c r="V350">
        <v>69</v>
      </c>
      <c r="W350">
        <v>2</v>
      </c>
      <c r="X350">
        <v>6</v>
      </c>
      <c r="Y350">
        <v>4</v>
      </c>
      <c r="Z350">
        <v>8</v>
      </c>
      <c r="AA350">
        <v>20</v>
      </c>
      <c r="AB350">
        <v>90</v>
      </c>
      <c r="AC350" s="26">
        <v>0.11594202898550725</v>
      </c>
      <c r="AD350" s="20">
        <v>-13.606060606060606</v>
      </c>
      <c r="AE350" s="20">
        <v>2.7650000000000001</v>
      </c>
      <c r="AF350">
        <v>-6</v>
      </c>
      <c r="AG350">
        <v>-2.5</v>
      </c>
      <c r="AH350">
        <v>6</v>
      </c>
      <c r="AI350">
        <v>1047</v>
      </c>
      <c r="AJ350">
        <v>41489</v>
      </c>
      <c r="AK350" s="20">
        <v>691.48333333333005</v>
      </c>
      <c r="AL350">
        <v>691.48</v>
      </c>
      <c r="AM350">
        <v>691</v>
      </c>
      <c r="AN350" s="26">
        <v>10.021497584541063</v>
      </c>
      <c r="AO350">
        <v>16.93</v>
      </c>
      <c r="AP350" s="41">
        <v>0.47058823529411764</v>
      </c>
      <c r="AQ350">
        <v>92</v>
      </c>
      <c r="AR350">
        <v>91</v>
      </c>
      <c r="AS350">
        <v>92</v>
      </c>
      <c r="AT350">
        <v>75</v>
      </c>
      <c r="AU350">
        <v>75</v>
      </c>
      <c r="AV350">
        <v>63</v>
      </c>
      <c r="AW350">
        <v>55</v>
      </c>
      <c r="AX350">
        <v>29</v>
      </c>
      <c r="AY350">
        <v>7</v>
      </c>
      <c r="AZ350">
        <v>3</v>
      </c>
      <c r="BA350" s="42">
        <v>10</v>
      </c>
      <c r="BB350">
        <v>5.21</v>
      </c>
      <c r="BC350">
        <v>30.015899999999998</v>
      </c>
      <c r="BD350" s="20">
        <v>83</v>
      </c>
      <c r="BE350" s="20">
        <v>175</v>
      </c>
      <c r="BF350" s="20">
        <v>15.184820963729971</v>
      </c>
      <c r="BG350">
        <v>119</v>
      </c>
      <c r="BH350">
        <v>204</v>
      </c>
      <c r="BI350">
        <v>298</v>
      </c>
      <c r="BJ350" s="41">
        <v>0.28537170263788969</v>
      </c>
      <c r="BK350">
        <v>139</v>
      </c>
      <c r="BL350">
        <v>139</v>
      </c>
      <c r="BM350">
        <v>72</v>
      </c>
      <c r="BN350" s="42">
        <v>67</v>
      </c>
      <c r="BO350">
        <v>12</v>
      </c>
      <c r="BP350">
        <v>10</v>
      </c>
      <c r="BQ350">
        <v>15</v>
      </c>
      <c r="BR350">
        <v>50</v>
      </c>
      <c r="BS350" s="41">
        <v>8.0128205128205135E-2</v>
      </c>
      <c r="BT350">
        <v>2</v>
      </c>
      <c r="BU350">
        <v>10</v>
      </c>
      <c r="BV350" s="41">
        <v>0.16666666666666666</v>
      </c>
      <c r="BW350">
        <v>0</v>
      </c>
      <c r="BX350">
        <v>7</v>
      </c>
      <c r="BY350">
        <v>1</v>
      </c>
      <c r="BZ350">
        <v>1</v>
      </c>
      <c r="CA350">
        <v>1</v>
      </c>
      <c r="CB350">
        <v>2</v>
      </c>
      <c r="CC350">
        <v>0</v>
      </c>
      <c r="CD350">
        <v>4</v>
      </c>
      <c r="CE350">
        <v>1</v>
      </c>
      <c r="CF350">
        <v>5</v>
      </c>
      <c r="CG350">
        <v>2</v>
      </c>
      <c r="CH350">
        <v>6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11</v>
      </c>
      <c r="DA350">
        <v>10</v>
      </c>
      <c r="DB350">
        <v>1</v>
      </c>
      <c r="DC350">
        <v>2</v>
      </c>
      <c r="DD350">
        <v>7</v>
      </c>
      <c r="DE350">
        <v>6</v>
      </c>
      <c r="DF350">
        <v>0</v>
      </c>
      <c r="DG350">
        <v>37</v>
      </c>
      <c r="DH350">
        <v>3</v>
      </c>
      <c r="DI350">
        <v>8</v>
      </c>
      <c r="DJ350">
        <v>3</v>
      </c>
      <c r="DK350">
        <v>3</v>
      </c>
      <c r="DL350">
        <v>0</v>
      </c>
      <c r="DM350">
        <v>8</v>
      </c>
      <c r="DN350">
        <v>8</v>
      </c>
      <c r="DO350">
        <v>0</v>
      </c>
      <c r="DP350" s="42">
        <v>5</v>
      </c>
      <c r="DQ350" s="20">
        <v>3.6520000000000001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434</v>
      </c>
      <c r="DX350">
        <v>785</v>
      </c>
      <c r="DY350">
        <v>323</v>
      </c>
      <c r="DZ350">
        <v>574</v>
      </c>
      <c r="EA350">
        <v>242</v>
      </c>
      <c r="EB350">
        <v>427</v>
      </c>
      <c r="EC350">
        <v>17.32</v>
      </c>
      <c r="ED350">
        <v>35.450000000000003</v>
      </c>
      <c r="EE350">
        <v>17</v>
      </c>
      <c r="EF350">
        <v>46</v>
      </c>
      <c r="EG350" s="41">
        <v>7.0247933884297523E-2</v>
      </c>
      <c r="EH350" s="43">
        <v>0.89227166276346603</v>
      </c>
      <c r="EI350" s="44">
        <v>0.96251959664776354</v>
      </c>
      <c r="EJ350">
        <v>432</v>
      </c>
      <c r="EK350">
        <v>783</v>
      </c>
      <c r="EL350">
        <v>321</v>
      </c>
      <c r="EM350">
        <v>572</v>
      </c>
      <c r="EN350">
        <v>239</v>
      </c>
      <c r="EO350">
        <v>426</v>
      </c>
      <c r="EP350">
        <v>17</v>
      </c>
      <c r="EQ350">
        <v>46</v>
      </c>
      <c r="ER350">
        <v>197</v>
      </c>
      <c r="ES350">
        <v>376</v>
      </c>
      <c r="ET350">
        <v>82</v>
      </c>
      <c r="EU350">
        <v>129</v>
      </c>
      <c r="EV350">
        <v>10</v>
      </c>
      <c r="EW350">
        <v>22</v>
      </c>
      <c r="EX350">
        <v>42</v>
      </c>
      <c r="EY350">
        <v>53</v>
      </c>
      <c r="EZ350">
        <v>-0.9</v>
      </c>
      <c r="FA350">
        <v>0.5</v>
      </c>
      <c r="FB350">
        <v>-0.4</v>
      </c>
      <c r="FC350" s="20">
        <v>6.2</v>
      </c>
      <c r="FD350" s="26">
        <v>8.9855072463768115E-2</v>
      </c>
      <c r="FE350">
        <v>0.57079999999999997</v>
      </c>
      <c r="FF350">
        <v>-0.56000000000000005</v>
      </c>
      <c r="FG350">
        <v>0.23</v>
      </c>
      <c r="FH350">
        <v>-0.33</v>
      </c>
      <c r="FL350" s="42">
        <v>195</v>
      </c>
      <c r="FM350" s="20">
        <v>51.333333333333336</v>
      </c>
      <c r="FN350" s="41">
        <v>8.8687000000000002E-3</v>
      </c>
      <c r="FO350" s="20">
        <v>7.4</v>
      </c>
      <c r="FP350" s="20">
        <v>8.7303999999999995</v>
      </c>
      <c r="FQ350" s="20">
        <v>105.77312431306761</v>
      </c>
      <c r="FR350">
        <v>8</v>
      </c>
      <c r="FS350" t="s">
        <v>308</v>
      </c>
      <c r="FT350">
        <v>225</v>
      </c>
      <c r="FV350" t="s">
        <v>751</v>
      </c>
      <c r="FW350" s="45">
        <v>660000</v>
      </c>
      <c r="FX350" s="45">
        <v>625000</v>
      </c>
      <c r="FY350">
        <v>168</v>
      </c>
      <c r="FZ350">
        <v>11</v>
      </c>
      <c r="GA350">
        <v>28</v>
      </c>
      <c r="GB350">
        <v>39</v>
      </c>
      <c r="GC350">
        <v>5</v>
      </c>
      <c r="GD350">
        <v>48</v>
      </c>
      <c r="GE350">
        <v>164</v>
      </c>
      <c r="GF350">
        <v>1811</v>
      </c>
      <c r="GG350">
        <v>0.4</v>
      </c>
      <c r="GH350">
        <v>1.9</v>
      </c>
      <c r="GI350">
        <v>2.2999999999999998</v>
      </c>
      <c r="GJ350" s="42">
        <v>7.4</v>
      </c>
    </row>
    <row r="351" spans="1:192" x14ac:dyDescent="0.45">
      <c r="A351" s="40">
        <v>33701</v>
      </c>
      <c r="B351" t="s">
        <v>2923</v>
      </c>
      <c r="D351" t="s">
        <v>223</v>
      </c>
      <c r="E351" t="s">
        <v>223</v>
      </c>
      <c r="F351">
        <v>71</v>
      </c>
      <c r="G351">
        <v>175</v>
      </c>
      <c r="H351">
        <v>2010</v>
      </c>
      <c r="I351">
        <v>4</v>
      </c>
      <c r="J351">
        <v>106</v>
      </c>
      <c r="K351" t="s">
        <v>92</v>
      </c>
      <c r="L351">
        <v>2016</v>
      </c>
      <c r="M351">
        <v>25</v>
      </c>
      <c r="N351">
        <v>2</v>
      </c>
      <c r="O351">
        <v>8475834</v>
      </c>
      <c r="P351" t="s">
        <v>2924</v>
      </c>
      <c r="Q351" t="s">
        <v>2925</v>
      </c>
      <c r="R351" t="s">
        <v>2926</v>
      </c>
      <c r="S351" t="s">
        <v>904</v>
      </c>
      <c r="T351" t="s">
        <v>725</v>
      </c>
      <c r="U351" t="s">
        <v>319</v>
      </c>
      <c r="V351">
        <v>32</v>
      </c>
      <c r="W351">
        <v>5</v>
      </c>
      <c r="X351">
        <v>2</v>
      </c>
      <c r="Y351">
        <v>2</v>
      </c>
      <c r="Z351">
        <v>7</v>
      </c>
      <c r="AA351">
        <v>22</v>
      </c>
      <c r="AB351">
        <v>60</v>
      </c>
      <c r="AC351" s="26">
        <v>0.21875</v>
      </c>
      <c r="AD351" s="20">
        <v>0.26315789473684248</v>
      </c>
      <c r="AE351" s="20">
        <v>3.0680000000000001</v>
      </c>
      <c r="AF351">
        <v>-5</v>
      </c>
      <c r="AG351">
        <v>-0.9</v>
      </c>
      <c r="AH351">
        <v>5</v>
      </c>
      <c r="AI351">
        <v>487</v>
      </c>
      <c r="AJ351">
        <v>19486</v>
      </c>
      <c r="AK351" s="20">
        <v>324.76666666667001</v>
      </c>
      <c r="AL351">
        <v>324.77</v>
      </c>
      <c r="AM351">
        <v>325</v>
      </c>
      <c r="AN351" s="26">
        <v>10.148958333333333</v>
      </c>
      <c r="AO351">
        <v>17.170000000000002</v>
      </c>
      <c r="AP351" s="41">
        <v>0.7</v>
      </c>
      <c r="AQ351">
        <v>49</v>
      </c>
      <c r="AR351">
        <v>49</v>
      </c>
      <c r="AS351">
        <v>49</v>
      </c>
      <c r="AT351">
        <v>37</v>
      </c>
      <c r="AU351">
        <v>37</v>
      </c>
      <c r="AV351">
        <v>25</v>
      </c>
      <c r="AW351">
        <v>33</v>
      </c>
      <c r="AX351">
        <v>18</v>
      </c>
      <c r="AY351">
        <v>3</v>
      </c>
      <c r="AZ351">
        <v>4</v>
      </c>
      <c r="BA351" s="42">
        <v>7</v>
      </c>
      <c r="BB351">
        <v>3.92</v>
      </c>
      <c r="BC351">
        <v>21.76</v>
      </c>
      <c r="BD351" s="20">
        <v>61</v>
      </c>
      <c r="BE351" s="20">
        <v>110</v>
      </c>
      <c r="BF351" s="20">
        <v>20.322074083197339</v>
      </c>
      <c r="BG351">
        <v>75</v>
      </c>
      <c r="BH351">
        <v>108</v>
      </c>
      <c r="BI351">
        <v>96</v>
      </c>
      <c r="BJ351" s="41">
        <v>0.43859649122807015</v>
      </c>
      <c r="BK351">
        <v>26</v>
      </c>
      <c r="BL351">
        <v>26</v>
      </c>
      <c r="BM351">
        <v>36</v>
      </c>
      <c r="BN351" s="42">
        <v>-10</v>
      </c>
      <c r="BO351">
        <v>12</v>
      </c>
      <c r="BP351">
        <v>6</v>
      </c>
      <c r="BQ351">
        <v>11</v>
      </c>
      <c r="BR351">
        <v>15</v>
      </c>
      <c r="BS351" s="41">
        <v>6.1224489795918366E-2</v>
      </c>
      <c r="BT351">
        <v>2</v>
      </c>
      <c r="BU351">
        <v>2</v>
      </c>
      <c r="BV351" s="41">
        <v>0.5</v>
      </c>
      <c r="BW351">
        <v>1</v>
      </c>
      <c r="BX351">
        <v>0</v>
      </c>
      <c r="BY351">
        <v>0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2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</v>
      </c>
      <c r="CW351">
        <v>1</v>
      </c>
      <c r="CX351">
        <v>0</v>
      </c>
      <c r="CY351">
        <v>0</v>
      </c>
      <c r="CZ351">
        <v>11</v>
      </c>
      <c r="DA351">
        <v>6</v>
      </c>
      <c r="DB351">
        <v>1</v>
      </c>
      <c r="DC351">
        <v>2</v>
      </c>
      <c r="DD351">
        <v>2</v>
      </c>
      <c r="DE351">
        <v>2</v>
      </c>
      <c r="DF351">
        <v>0</v>
      </c>
      <c r="DG351">
        <v>12</v>
      </c>
      <c r="DH351">
        <v>1</v>
      </c>
      <c r="DI351">
        <v>8</v>
      </c>
      <c r="DJ351">
        <v>1</v>
      </c>
      <c r="DK351">
        <v>0</v>
      </c>
      <c r="DL351">
        <v>1</v>
      </c>
      <c r="DM351">
        <v>7</v>
      </c>
      <c r="DN351">
        <v>6</v>
      </c>
      <c r="DO351">
        <v>1</v>
      </c>
      <c r="DP351" s="42">
        <v>7</v>
      </c>
      <c r="DQ351" s="20">
        <v>4.5519999999999996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260</v>
      </c>
      <c r="DX351">
        <v>317</v>
      </c>
      <c r="DY351">
        <v>190</v>
      </c>
      <c r="DZ351">
        <v>230</v>
      </c>
      <c r="EA351">
        <v>134</v>
      </c>
      <c r="EB351">
        <v>167</v>
      </c>
      <c r="EC351">
        <v>13.29</v>
      </c>
      <c r="ED351">
        <v>15.29</v>
      </c>
      <c r="EE351">
        <v>10</v>
      </c>
      <c r="EF351">
        <v>19</v>
      </c>
      <c r="EG351" s="41">
        <v>7.4626865671641784E-2</v>
      </c>
      <c r="EH351" s="43">
        <v>0.88622754491017963</v>
      </c>
      <c r="EI351" s="44">
        <v>0.96085441058182142</v>
      </c>
      <c r="EJ351">
        <v>259</v>
      </c>
      <c r="EK351">
        <v>318</v>
      </c>
      <c r="EL351">
        <v>189</v>
      </c>
      <c r="EM351">
        <v>231</v>
      </c>
      <c r="EN351">
        <v>132</v>
      </c>
      <c r="EO351">
        <v>168</v>
      </c>
      <c r="EP351">
        <v>10</v>
      </c>
      <c r="EQ351">
        <v>19</v>
      </c>
      <c r="ER351">
        <v>126</v>
      </c>
      <c r="ES351">
        <v>156</v>
      </c>
      <c r="ET351">
        <v>54</v>
      </c>
      <c r="EU351">
        <v>70</v>
      </c>
      <c r="EV351">
        <v>7</v>
      </c>
      <c r="EW351">
        <v>11</v>
      </c>
      <c r="EX351">
        <v>25</v>
      </c>
      <c r="EY351">
        <v>21</v>
      </c>
      <c r="EZ351">
        <v>0.30000000000000004</v>
      </c>
      <c r="FA351">
        <v>0.2</v>
      </c>
      <c r="FB351">
        <v>0.5</v>
      </c>
      <c r="FC351" s="20">
        <v>6.92</v>
      </c>
      <c r="FD351" s="26">
        <v>0.21625</v>
      </c>
      <c r="FE351">
        <v>0.66480000000000006</v>
      </c>
      <c r="FF351">
        <v>0.08</v>
      </c>
      <c r="FG351">
        <v>0.1</v>
      </c>
      <c r="FH351">
        <v>0.18</v>
      </c>
      <c r="FL351" s="42">
        <v>47</v>
      </c>
      <c r="FM351" s="20">
        <v>0</v>
      </c>
      <c r="FN351" s="41">
        <v>5.2944214900000001E-2</v>
      </c>
      <c r="FO351" s="20">
        <v>6.5</v>
      </c>
      <c r="FP351" s="20">
        <v>7.9104000000000001</v>
      </c>
      <c r="FQ351" s="20">
        <v>106.59851587277151</v>
      </c>
      <c r="FV351" t="s">
        <v>711</v>
      </c>
      <c r="FW351" s="45">
        <v>700000</v>
      </c>
      <c r="FX351" s="45">
        <v>700000</v>
      </c>
      <c r="FY351">
        <v>51</v>
      </c>
      <c r="FZ351">
        <v>6</v>
      </c>
      <c r="GA351">
        <v>5</v>
      </c>
      <c r="GB351">
        <v>11</v>
      </c>
      <c r="GC351">
        <v>-6</v>
      </c>
      <c r="GD351">
        <v>9</v>
      </c>
      <c r="GE351">
        <v>52</v>
      </c>
      <c r="GF351">
        <v>530</v>
      </c>
      <c r="GG351">
        <v>0.30000000000000004</v>
      </c>
      <c r="GH351">
        <v>0.4</v>
      </c>
      <c r="GI351">
        <v>0.7</v>
      </c>
      <c r="GJ351" s="42">
        <v>6.5</v>
      </c>
    </row>
    <row r="352" spans="1:192" x14ac:dyDescent="0.45">
      <c r="A352" s="40">
        <v>30761</v>
      </c>
      <c r="B352" t="s">
        <v>412</v>
      </c>
      <c r="D352" t="s">
        <v>120</v>
      </c>
      <c r="E352" t="s">
        <v>120</v>
      </c>
      <c r="F352">
        <v>72</v>
      </c>
      <c r="G352">
        <v>196</v>
      </c>
      <c r="H352">
        <v>2002</v>
      </c>
      <c r="I352">
        <v>3</v>
      </c>
      <c r="J352">
        <v>95</v>
      </c>
      <c r="K352" t="s">
        <v>92</v>
      </c>
      <c r="L352">
        <v>2005</v>
      </c>
      <c r="M352">
        <v>33</v>
      </c>
      <c r="N352">
        <v>13</v>
      </c>
      <c r="O352">
        <v>8470047</v>
      </c>
      <c r="P352" t="s">
        <v>2927</v>
      </c>
      <c r="Q352" t="s">
        <v>2928</v>
      </c>
      <c r="R352" t="s">
        <v>2929</v>
      </c>
      <c r="S352" t="s">
        <v>2930</v>
      </c>
      <c r="T352" t="s">
        <v>716</v>
      </c>
      <c r="U352" t="s">
        <v>382</v>
      </c>
      <c r="V352">
        <v>81</v>
      </c>
      <c r="W352">
        <v>11</v>
      </c>
      <c r="X352">
        <v>22</v>
      </c>
      <c r="Y352">
        <v>13</v>
      </c>
      <c r="Z352">
        <v>33</v>
      </c>
      <c r="AA352">
        <v>8</v>
      </c>
      <c r="AB352">
        <v>69</v>
      </c>
      <c r="AC352" s="26">
        <v>0.40740740740740738</v>
      </c>
      <c r="AD352" s="20">
        <v>-10.811320754716981</v>
      </c>
      <c r="AE352" s="20">
        <v>11.696999999999999</v>
      </c>
      <c r="AF352">
        <v>-7</v>
      </c>
      <c r="AG352">
        <v>-6.1</v>
      </c>
      <c r="AH352">
        <v>20</v>
      </c>
      <c r="AI352">
        <v>1792</v>
      </c>
      <c r="AJ352">
        <v>80077</v>
      </c>
      <c r="AK352" s="20">
        <v>1334.6166666667</v>
      </c>
      <c r="AL352">
        <v>1334.45</v>
      </c>
      <c r="AM352">
        <v>1335</v>
      </c>
      <c r="AN352" s="26">
        <v>16.476748971193416</v>
      </c>
      <c r="AO352">
        <v>27.27</v>
      </c>
      <c r="AP352" s="41">
        <v>0.6470588235294118</v>
      </c>
      <c r="AQ352">
        <v>124</v>
      </c>
      <c r="AR352">
        <v>124</v>
      </c>
      <c r="AS352">
        <v>124</v>
      </c>
      <c r="AT352">
        <v>100</v>
      </c>
      <c r="AU352">
        <v>100</v>
      </c>
      <c r="AV352">
        <v>71</v>
      </c>
      <c r="AW352">
        <v>87</v>
      </c>
      <c r="AX352">
        <v>39</v>
      </c>
      <c r="AY352">
        <v>3</v>
      </c>
      <c r="AZ352">
        <v>7</v>
      </c>
      <c r="BA352" s="42">
        <v>10</v>
      </c>
      <c r="BB352">
        <v>10.6</v>
      </c>
      <c r="BC352">
        <v>26.014099999999999</v>
      </c>
      <c r="BD352" s="20">
        <v>230.1</v>
      </c>
      <c r="BE352" s="20">
        <v>354.1</v>
      </c>
      <c r="BF352" s="20">
        <v>15.921166023455356</v>
      </c>
      <c r="BG352">
        <v>389</v>
      </c>
      <c r="BH352">
        <v>417</v>
      </c>
      <c r="BI352">
        <v>394</v>
      </c>
      <c r="BJ352" s="41">
        <v>0.49680715197956576</v>
      </c>
      <c r="BK352">
        <v>25</v>
      </c>
      <c r="BL352">
        <v>25</v>
      </c>
      <c r="BM352">
        <v>77</v>
      </c>
      <c r="BN352" s="42">
        <v>-52</v>
      </c>
      <c r="BO352">
        <v>29</v>
      </c>
      <c r="BP352">
        <v>37</v>
      </c>
      <c r="BQ352">
        <v>36</v>
      </c>
      <c r="BR352">
        <v>55</v>
      </c>
      <c r="BS352" s="41">
        <v>5.1886792452830191E-2</v>
      </c>
      <c r="BT352">
        <v>487</v>
      </c>
      <c r="BU352">
        <v>463</v>
      </c>
      <c r="BV352" s="41">
        <v>0.51263157894736844</v>
      </c>
      <c r="BW352">
        <v>168</v>
      </c>
      <c r="BX352">
        <v>148</v>
      </c>
      <c r="BY352">
        <v>184</v>
      </c>
      <c r="BZ352">
        <v>191</v>
      </c>
      <c r="CA352">
        <v>135</v>
      </c>
      <c r="CB352">
        <v>124</v>
      </c>
      <c r="CC352">
        <v>125</v>
      </c>
      <c r="CD352">
        <v>133</v>
      </c>
      <c r="CE352">
        <v>163</v>
      </c>
      <c r="CF352">
        <v>167</v>
      </c>
      <c r="CG352">
        <v>313</v>
      </c>
      <c r="CH352">
        <v>278</v>
      </c>
      <c r="CI352">
        <v>0</v>
      </c>
      <c r="CJ352">
        <v>0</v>
      </c>
      <c r="CK352">
        <v>0</v>
      </c>
      <c r="CL352">
        <v>4</v>
      </c>
      <c r="CM352">
        <v>2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3</v>
      </c>
      <c r="CT352">
        <v>0</v>
      </c>
      <c r="CU352">
        <v>0</v>
      </c>
      <c r="CV352">
        <v>7</v>
      </c>
      <c r="CW352">
        <v>0</v>
      </c>
      <c r="CX352">
        <v>1</v>
      </c>
      <c r="CY352">
        <v>5</v>
      </c>
      <c r="CZ352">
        <v>23</v>
      </c>
      <c r="DA352">
        <v>10</v>
      </c>
      <c r="DB352">
        <v>2</v>
      </c>
      <c r="DC352">
        <v>4</v>
      </c>
      <c r="DD352">
        <v>16</v>
      </c>
      <c r="DE352">
        <v>3</v>
      </c>
      <c r="DF352">
        <v>1</v>
      </c>
      <c r="DG352">
        <v>35</v>
      </c>
      <c r="DH352">
        <v>10</v>
      </c>
      <c r="DI352">
        <v>11</v>
      </c>
      <c r="DJ352">
        <v>10</v>
      </c>
      <c r="DK352">
        <v>10</v>
      </c>
      <c r="DL352">
        <v>0</v>
      </c>
      <c r="DM352">
        <v>11</v>
      </c>
      <c r="DN352">
        <v>11</v>
      </c>
      <c r="DO352">
        <v>0</v>
      </c>
      <c r="DP352" s="42">
        <v>1</v>
      </c>
      <c r="DQ352" s="20">
        <v>1.7629999999999999</v>
      </c>
      <c r="DR352">
        <v>10</v>
      </c>
      <c r="DS352">
        <v>0</v>
      </c>
      <c r="DT352">
        <v>0</v>
      </c>
      <c r="DU352">
        <v>0</v>
      </c>
      <c r="DV352">
        <v>0</v>
      </c>
      <c r="DW352">
        <v>1105</v>
      </c>
      <c r="DX352">
        <v>1371</v>
      </c>
      <c r="DY352">
        <v>816</v>
      </c>
      <c r="DZ352">
        <v>1005</v>
      </c>
      <c r="EA352">
        <v>597</v>
      </c>
      <c r="EB352">
        <v>714</v>
      </c>
      <c r="EC352">
        <v>56.13</v>
      </c>
      <c r="ED352">
        <v>66.17</v>
      </c>
      <c r="EE352">
        <v>51</v>
      </c>
      <c r="EF352">
        <v>69</v>
      </c>
      <c r="EG352" s="41">
        <v>8.5427135678391955E-2</v>
      </c>
      <c r="EH352" s="43">
        <v>0.90336134453781514</v>
      </c>
      <c r="EI352" s="44">
        <v>0.98878848021620713</v>
      </c>
      <c r="EJ352">
        <v>1106</v>
      </c>
      <c r="EK352">
        <v>1369</v>
      </c>
      <c r="EL352">
        <v>817</v>
      </c>
      <c r="EM352">
        <v>1004</v>
      </c>
      <c r="EN352">
        <v>597</v>
      </c>
      <c r="EO352">
        <v>713</v>
      </c>
      <c r="EP352">
        <v>51</v>
      </c>
      <c r="EQ352">
        <v>69</v>
      </c>
      <c r="ER352">
        <v>512</v>
      </c>
      <c r="ES352">
        <v>688</v>
      </c>
      <c r="ET352">
        <v>186</v>
      </c>
      <c r="EU352">
        <v>258</v>
      </c>
      <c r="EV352">
        <v>19</v>
      </c>
      <c r="EW352">
        <v>36</v>
      </c>
      <c r="EX352">
        <v>66</v>
      </c>
      <c r="EY352">
        <v>79</v>
      </c>
      <c r="EZ352">
        <v>0.7</v>
      </c>
      <c r="FA352">
        <v>1.1000000000000001</v>
      </c>
      <c r="FB352">
        <v>1.8</v>
      </c>
      <c r="FC352" s="20">
        <v>19.07</v>
      </c>
      <c r="FD352" s="26">
        <v>0.23543209876543211</v>
      </c>
      <c r="FE352">
        <v>2.2507999999999999</v>
      </c>
      <c r="FF352">
        <v>-0.55000000000000004</v>
      </c>
      <c r="FG352">
        <v>-0.01</v>
      </c>
      <c r="FH352">
        <v>-0.56000000000000005</v>
      </c>
      <c r="FL352" s="42">
        <v>100</v>
      </c>
      <c r="FM352" s="20">
        <v>6.1</v>
      </c>
      <c r="FN352" s="41">
        <v>4.6789086000000001E-2</v>
      </c>
      <c r="FO352" s="20">
        <v>31</v>
      </c>
      <c r="FP352" s="20">
        <v>33.352600000000002</v>
      </c>
      <c r="FQ352" s="20">
        <v>111.32676383528793</v>
      </c>
      <c r="FR352">
        <v>1</v>
      </c>
      <c r="FS352" t="s">
        <v>1637</v>
      </c>
      <c r="FT352">
        <v>61</v>
      </c>
      <c r="FV352" t="s">
        <v>711</v>
      </c>
      <c r="FW352" s="45">
        <v>5000000</v>
      </c>
      <c r="FX352" s="45">
        <v>5000000</v>
      </c>
      <c r="FY352">
        <v>876</v>
      </c>
      <c r="FZ352">
        <v>168</v>
      </c>
      <c r="GA352">
        <v>295</v>
      </c>
      <c r="GB352">
        <v>463</v>
      </c>
      <c r="GC352">
        <v>20</v>
      </c>
      <c r="GD352">
        <v>294</v>
      </c>
      <c r="GE352">
        <v>1269</v>
      </c>
      <c r="GF352">
        <v>15015</v>
      </c>
      <c r="GG352">
        <v>26.4</v>
      </c>
      <c r="GH352">
        <v>16.5</v>
      </c>
      <c r="GI352">
        <v>42.9</v>
      </c>
      <c r="GJ352" s="42">
        <v>31</v>
      </c>
    </row>
    <row r="353" spans="1:192" x14ac:dyDescent="0.45">
      <c r="A353" s="40">
        <v>31960</v>
      </c>
      <c r="B353" t="s">
        <v>2934</v>
      </c>
      <c r="D353" t="s">
        <v>399</v>
      </c>
      <c r="E353" t="s">
        <v>399</v>
      </c>
      <c r="F353">
        <v>70</v>
      </c>
      <c r="G353">
        <v>184</v>
      </c>
      <c r="H353">
        <v>2005</v>
      </c>
      <c r="I353">
        <v>4</v>
      </c>
      <c r="J353">
        <v>106</v>
      </c>
      <c r="K353" t="s">
        <v>92</v>
      </c>
      <c r="L353">
        <v>2007</v>
      </c>
      <c r="M353">
        <v>30</v>
      </c>
      <c r="N353">
        <v>9</v>
      </c>
      <c r="O353">
        <v>8471743</v>
      </c>
      <c r="P353" t="s">
        <v>2935</v>
      </c>
      <c r="Q353" t="s">
        <v>2936</v>
      </c>
      <c r="R353" t="s">
        <v>2937</v>
      </c>
      <c r="S353" t="s">
        <v>1966</v>
      </c>
      <c r="T353" t="s">
        <v>725</v>
      </c>
      <c r="U353" t="s">
        <v>95</v>
      </c>
      <c r="V353">
        <v>81</v>
      </c>
      <c r="W353">
        <v>11</v>
      </c>
      <c r="X353">
        <v>20</v>
      </c>
      <c r="Y353">
        <v>14</v>
      </c>
      <c r="Z353">
        <v>31</v>
      </c>
      <c r="AA353">
        <v>9</v>
      </c>
      <c r="AB353">
        <v>39</v>
      </c>
      <c r="AC353" s="26">
        <v>0.38271604938271603</v>
      </c>
      <c r="AD353" s="20">
        <v>4.7068062827225141</v>
      </c>
      <c r="AE353" s="20">
        <v>11.262</v>
      </c>
      <c r="AF353">
        <v>-6</v>
      </c>
      <c r="AG353">
        <v>-8.5</v>
      </c>
      <c r="AH353">
        <v>50</v>
      </c>
      <c r="AI353">
        <v>1850</v>
      </c>
      <c r="AJ353">
        <v>83224</v>
      </c>
      <c r="AK353" s="20">
        <v>1387.0666666667</v>
      </c>
      <c r="AL353">
        <v>1387.07</v>
      </c>
      <c r="AM353">
        <v>1387</v>
      </c>
      <c r="AN353" s="26">
        <v>17.124279835390947</v>
      </c>
      <c r="AO353">
        <v>28.47</v>
      </c>
      <c r="AP353" s="41">
        <v>0.70454545454545459</v>
      </c>
      <c r="AQ353">
        <v>229</v>
      </c>
      <c r="AR353">
        <v>229</v>
      </c>
      <c r="AS353">
        <v>229</v>
      </c>
      <c r="AT353">
        <v>171</v>
      </c>
      <c r="AU353">
        <v>171</v>
      </c>
      <c r="AV353">
        <v>136</v>
      </c>
      <c r="AW353">
        <v>122</v>
      </c>
      <c r="AX353">
        <v>43</v>
      </c>
      <c r="AY353">
        <v>8</v>
      </c>
      <c r="AZ353">
        <v>10</v>
      </c>
      <c r="BA353" s="42">
        <v>18</v>
      </c>
      <c r="BB353">
        <v>11.33</v>
      </c>
      <c r="BC353">
        <v>31.235299999999999</v>
      </c>
      <c r="BD353" s="20">
        <v>370.3</v>
      </c>
      <c r="BE353" s="20">
        <v>599.29999999999995</v>
      </c>
      <c r="BF353" s="20">
        <v>25.923709690210298</v>
      </c>
      <c r="BG353">
        <v>432</v>
      </c>
      <c r="BH353">
        <v>380</v>
      </c>
      <c r="BI353">
        <v>500</v>
      </c>
      <c r="BJ353" s="41">
        <v>0.46351931330472101</v>
      </c>
      <c r="BK353">
        <v>127</v>
      </c>
      <c r="BL353">
        <v>127</v>
      </c>
      <c r="BM353">
        <v>126</v>
      </c>
      <c r="BN353" s="42">
        <v>1</v>
      </c>
      <c r="BO353">
        <v>35</v>
      </c>
      <c r="BP353">
        <v>14</v>
      </c>
      <c r="BQ353">
        <v>21</v>
      </c>
      <c r="BR353">
        <v>45</v>
      </c>
      <c r="BS353" s="41">
        <v>4.5638945233265719E-2</v>
      </c>
      <c r="BT353">
        <v>191</v>
      </c>
      <c r="BU353">
        <v>161</v>
      </c>
      <c r="BV353" s="41">
        <v>0.54261363636363635</v>
      </c>
      <c r="BW353">
        <v>77</v>
      </c>
      <c r="BX353">
        <v>68</v>
      </c>
      <c r="BY353">
        <v>49</v>
      </c>
      <c r="BZ353">
        <v>39</v>
      </c>
      <c r="CA353">
        <v>65</v>
      </c>
      <c r="CB353">
        <v>54</v>
      </c>
      <c r="CC353">
        <v>55</v>
      </c>
      <c r="CD353">
        <v>56</v>
      </c>
      <c r="CE353">
        <v>67</v>
      </c>
      <c r="CF353">
        <v>46</v>
      </c>
      <c r="CG353">
        <v>124</v>
      </c>
      <c r="CH353">
        <v>104</v>
      </c>
      <c r="CI353">
        <v>0</v>
      </c>
      <c r="CJ353">
        <v>0</v>
      </c>
      <c r="CK353">
        <v>3</v>
      </c>
      <c r="CL353">
        <v>4</v>
      </c>
      <c r="CM353">
        <v>1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2</v>
      </c>
      <c r="CU353">
        <v>0</v>
      </c>
      <c r="CV353">
        <v>6</v>
      </c>
      <c r="CW353">
        <v>0</v>
      </c>
      <c r="CX353">
        <v>2</v>
      </c>
      <c r="CY353">
        <v>0</v>
      </c>
      <c r="CZ353">
        <v>33</v>
      </c>
      <c r="DA353">
        <v>18</v>
      </c>
      <c r="DB353">
        <v>2</v>
      </c>
      <c r="DC353">
        <v>8</v>
      </c>
      <c r="DD353">
        <v>9</v>
      </c>
      <c r="DE353">
        <v>8</v>
      </c>
      <c r="DF353">
        <v>0</v>
      </c>
      <c r="DG353">
        <v>91</v>
      </c>
      <c r="DH353">
        <v>23</v>
      </c>
      <c r="DI353">
        <v>20</v>
      </c>
      <c r="DJ353">
        <v>24</v>
      </c>
      <c r="DK353">
        <v>24</v>
      </c>
      <c r="DL353">
        <v>0</v>
      </c>
      <c r="DM353">
        <v>18</v>
      </c>
      <c r="DN353">
        <v>18</v>
      </c>
      <c r="DO353">
        <v>0</v>
      </c>
      <c r="DP353" s="42">
        <v>-3</v>
      </c>
      <c r="DQ353" s="20">
        <v>-6.1909999999999998</v>
      </c>
      <c r="DR353">
        <v>23</v>
      </c>
      <c r="DS353">
        <v>0</v>
      </c>
      <c r="DT353">
        <v>0</v>
      </c>
      <c r="DU353">
        <v>0</v>
      </c>
      <c r="DV353">
        <v>0</v>
      </c>
      <c r="DW353">
        <v>1287</v>
      </c>
      <c r="DX353">
        <v>1295</v>
      </c>
      <c r="DY353">
        <v>929</v>
      </c>
      <c r="DZ353">
        <v>941</v>
      </c>
      <c r="EA353">
        <v>670</v>
      </c>
      <c r="EB353">
        <v>721</v>
      </c>
      <c r="EC353">
        <v>55.74</v>
      </c>
      <c r="ED353">
        <v>59.65</v>
      </c>
      <c r="EE353">
        <v>44</v>
      </c>
      <c r="EF353">
        <v>60</v>
      </c>
      <c r="EG353" s="41">
        <v>6.5671641791044774E-2</v>
      </c>
      <c r="EH353" s="43">
        <v>0.91678224687933429</v>
      </c>
      <c r="EI353" s="44">
        <v>0.98245388867037908</v>
      </c>
      <c r="EJ353">
        <v>1285</v>
      </c>
      <c r="EK353">
        <v>1298</v>
      </c>
      <c r="EL353">
        <v>927</v>
      </c>
      <c r="EM353">
        <v>943</v>
      </c>
      <c r="EN353">
        <v>667</v>
      </c>
      <c r="EO353">
        <v>723</v>
      </c>
      <c r="EP353">
        <v>45</v>
      </c>
      <c r="EQ353">
        <v>60</v>
      </c>
      <c r="ER353">
        <v>603</v>
      </c>
      <c r="ES353">
        <v>667</v>
      </c>
      <c r="ET353">
        <v>202</v>
      </c>
      <c r="EU353">
        <v>246</v>
      </c>
      <c r="EV353">
        <v>21</v>
      </c>
      <c r="EW353">
        <v>32</v>
      </c>
      <c r="EX353">
        <v>83</v>
      </c>
      <c r="EY353">
        <v>88</v>
      </c>
      <c r="EZ353">
        <v>0.4</v>
      </c>
      <c r="FA353">
        <v>1.6</v>
      </c>
      <c r="FB353">
        <v>1.9</v>
      </c>
      <c r="FC353" s="20">
        <v>31.15</v>
      </c>
      <c r="FD353" s="26">
        <v>0.38456790123456791</v>
      </c>
      <c r="FE353">
        <v>2.7050999999999998</v>
      </c>
      <c r="FF353">
        <v>-1.1299999999999999</v>
      </c>
      <c r="FG353">
        <v>-0.1</v>
      </c>
      <c r="FH353">
        <v>-1.23</v>
      </c>
      <c r="FL353" s="42">
        <v>222</v>
      </c>
      <c r="FM353" s="20">
        <v>6.4347826086956523</v>
      </c>
      <c r="FN353" s="41">
        <v>5.2527370100000005E-2</v>
      </c>
      <c r="FO353" s="20">
        <v>26</v>
      </c>
      <c r="FP353" s="20">
        <v>29.761800000000001</v>
      </c>
      <c r="FQ353" s="20">
        <v>111.68866747893041</v>
      </c>
      <c r="FR353">
        <v>1</v>
      </c>
      <c r="FS353" t="s">
        <v>455</v>
      </c>
      <c r="FT353">
        <v>43</v>
      </c>
      <c r="FV353" t="s">
        <v>711</v>
      </c>
      <c r="FW353" s="45">
        <v>4000000</v>
      </c>
      <c r="FX353" s="45">
        <v>3500000</v>
      </c>
      <c r="FY353">
        <v>463</v>
      </c>
      <c r="FZ353">
        <v>47</v>
      </c>
      <c r="GA353">
        <v>108</v>
      </c>
      <c r="GB353">
        <v>155</v>
      </c>
      <c r="GC353">
        <v>-4</v>
      </c>
      <c r="GD353">
        <v>332</v>
      </c>
      <c r="GE353">
        <v>627</v>
      </c>
      <c r="GF353">
        <v>6740</v>
      </c>
      <c r="GG353">
        <v>2.9</v>
      </c>
      <c r="GH353">
        <v>8.1999999999999993</v>
      </c>
      <c r="GI353">
        <v>11.1</v>
      </c>
      <c r="GJ353" s="42">
        <v>26</v>
      </c>
    </row>
    <row r="354" spans="1:192" x14ac:dyDescent="0.45">
      <c r="A354" s="40">
        <v>33724</v>
      </c>
      <c r="B354" t="s">
        <v>2941</v>
      </c>
      <c r="C354" t="s">
        <v>1029</v>
      </c>
      <c r="D354" t="s">
        <v>107</v>
      </c>
      <c r="E354" t="s">
        <v>107</v>
      </c>
      <c r="F354">
        <v>72</v>
      </c>
      <c r="G354">
        <v>202</v>
      </c>
      <c r="H354">
        <v>2010</v>
      </c>
      <c r="I354">
        <v>5</v>
      </c>
      <c r="J354">
        <v>140</v>
      </c>
      <c r="K354" t="s">
        <v>92</v>
      </c>
      <c r="L354">
        <v>2013</v>
      </c>
      <c r="M354">
        <v>25</v>
      </c>
      <c r="N354">
        <v>4</v>
      </c>
      <c r="O354">
        <v>8475844</v>
      </c>
      <c r="P354" t="s">
        <v>2942</v>
      </c>
      <c r="Q354" t="s">
        <v>2943</v>
      </c>
      <c r="R354" t="s">
        <v>2944</v>
      </c>
      <c r="S354" t="s">
        <v>2945</v>
      </c>
      <c r="T354" t="s">
        <v>725</v>
      </c>
      <c r="U354" t="s">
        <v>263</v>
      </c>
      <c r="V354">
        <v>5</v>
      </c>
      <c r="W354">
        <v>0</v>
      </c>
      <c r="X354">
        <v>1</v>
      </c>
      <c r="Y354">
        <v>0</v>
      </c>
      <c r="Z354">
        <v>1</v>
      </c>
      <c r="AA354">
        <v>30</v>
      </c>
      <c r="AB354">
        <v>84</v>
      </c>
      <c r="AC354" s="26">
        <v>0.2</v>
      </c>
      <c r="AD354" s="20">
        <v>-0.47058823529411775</v>
      </c>
      <c r="AE354" s="20">
        <v>0.29399999999999998</v>
      </c>
      <c r="AF354">
        <v>-1</v>
      </c>
      <c r="AG354">
        <v>-0.4</v>
      </c>
      <c r="AH354">
        <v>4</v>
      </c>
      <c r="AI354">
        <v>79</v>
      </c>
      <c r="AJ354">
        <v>3613</v>
      </c>
      <c r="AK354" s="20">
        <v>60.216666666667003</v>
      </c>
      <c r="AL354">
        <v>60.22</v>
      </c>
      <c r="AM354">
        <v>60</v>
      </c>
      <c r="AN354" s="26">
        <v>12.043333333333333</v>
      </c>
      <c r="AO354">
        <v>20.09</v>
      </c>
      <c r="AP354" s="41">
        <v>0.2</v>
      </c>
      <c r="AQ354">
        <v>17</v>
      </c>
      <c r="AR354">
        <v>17</v>
      </c>
      <c r="AS354">
        <v>17</v>
      </c>
      <c r="AT354">
        <v>16</v>
      </c>
      <c r="AU354">
        <v>16</v>
      </c>
      <c r="AV354">
        <v>11</v>
      </c>
      <c r="AW354">
        <v>13</v>
      </c>
      <c r="AX354">
        <v>5</v>
      </c>
      <c r="AY354">
        <v>0</v>
      </c>
      <c r="AZ354">
        <v>3</v>
      </c>
      <c r="BA354" s="42">
        <v>3</v>
      </c>
      <c r="BB354">
        <v>1.74</v>
      </c>
      <c r="BC354">
        <v>25.181799999999999</v>
      </c>
      <c r="BD354" s="20">
        <v>0</v>
      </c>
      <c r="BE354" s="20">
        <v>17</v>
      </c>
      <c r="BF354" s="20">
        <v>16.937894387246764</v>
      </c>
      <c r="BG354">
        <v>22</v>
      </c>
      <c r="BH354">
        <v>15</v>
      </c>
      <c r="BI354">
        <v>15</v>
      </c>
      <c r="BJ354" s="41">
        <v>0.59459459459459463</v>
      </c>
      <c r="BK354">
        <v>4</v>
      </c>
      <c r="BL354">
        <v>4</v>
      </c>
      <c r="BM354">
        <v>8</v>
      </c>
      <c r="BN354" s="42">
        <v>-4</v>
      </c>
      <c r="BO354">
        <v>5</v>
      </c>
      <c r="BP354">
        <v>0</v>
      </c>
      <c r="BQ354">
        <v>1</v>
      </c>
      <c r="BR354">
        <v>1</v>
      </c>
      <c r="BS354" s="41">
        <v>2.564102564102564E-2</v>
      </c>
      <c r="BT354">
        <v>0</v>
      </c>
      <c r="BU354">
        <v>1</v>
      </c>
      <c r="BV354" s="41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5</v>
      </c>
      <c r="DA354">
        <v>1</v>
      </c>
      <c r="DB354">
        <v>0</v>
      </c>
      <c r="DC354">
        <v>3</v>
      </c>
      <c r="DD354">
        <v>4</v>
      </c>
      <c r="DE354">
        <v>0</v>
      </c>
      <c r="DF354">
        <v>0</v>
      </c>
      <c r="DG354">
        <v>3</v>
      </c>
      <c r="DH354">
        <v>2</v>
      </c>
      <c r="DI354">
        <v>1</v>
      </c>
      <c r="DJ354">
        <v>2</v>
      </c>
      <c r="DK354">
        <v>2</v>
      </c>
      <c r="DL354">
        <v>0</v>
      </c>
      <c r="DM354">
        <v>1</v>
      </c>
      <c r="DN354">
        <v>1</v>
      </c>
      <c r="DO354">
        <v>0</v>
      </c>
      <c r="DP354" s="42">
        <v>-1</v>
      </c>
      <c r="DQ354" s="20">
        <v>-0.98899999999999999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66</v>
      </c>
      <c r="DX354">
        <v>53</v>
      </c>
      <c r="DY354">
        <v>57</v>
      </c>
      <c r="DZ354">
        <v>38</v>
      </c>
      <c r="EA354">
        <v>40</v>
      </c>
      <c r="EB354">
        <v>29</v>
      </c>
      <c r="EC354">
        <v>5.59</v>
      </c>
      <c r="ED354">
        <v>2.73</v>
      </c>
      <c r="EE354">
        <v>5</v>
      </c>
      <c r="EF354">
        <v>2</v>
      </c>
      <c r="EG354" s="41">
        <v>0.125</v>
      </c>
      <c r="EH354" s="43">
        <v>0.93103448275862066</v>
      </c>
      <c r="EI354" s="44">
        <v>1.0560344827586206</v>
      </c>
      <c r="EJ354">
        <v>66</v>
      </c>
      <c r="EK354">
        <v>52</v>
      </c>
      <c r="EL354">
        <v>57</v>
      </c>
      <c r="EM354">
        <v>37</v>
      </c>
      <c r="EN354">
        <v>40</v>
      </c>
      <c r="EO354">
        <v>28</v>
      </c>
      <c r="EP354">
        <v>5</v>
      </c>
      <c r="EQ354">
        <v>2</v>
      </c>
      <c r="ER354">
        <v>43</v>
      </c>
      <c r="ES354">
        <v>25</v>
      </c>
      <c r="ET354">
        <v>17</v>
      </c>
      <c r="EU354">
        <v>11</v>
      </c>
      <c r="EV354">
        <v>4</v>
      </c>
      <c r="EW354">
        <v>1</v>
      </c>
      <c r="EX354">
        <v>6</v>
      </c>
      <c r="EY354">
        <v>1</v>
      </c>
      <c r="EZ354">
        <v>-0.1</v>
      </c>
      <c r="FA354">
        <v>0</v>
      </c>
      <c r="FB354">
        <v>0</v>
      </c>
      <c r="FC354" s="20">
        <v>0.56000000000000005</v>
      </c>
      <c r="FD354" s="26">
        <v>0.11200000000000002</v>
      </c>
      <c r="FE354">
        <v>1.2500000000000001E-2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 s="42">
        <v>9</v>
      </c>
      <c r="FM354" s="20">
        <v>2.5</v>
      </c>
      <c r="FN354" s="41">
        <v>0</v>
      </c>
      <c r="FO354" s="20">
        <v>0.6</v>
      </c>
      <c r="FP354" s="20">
        <v>0.80220000000000002</v>
      </c>
      <c r="FQ354" s="20">
        <v>118.56526071072733</v>
      </c>
      <c r="FV354" t="s">
        <v>711</v>
      </c>
      <c r="FW354" s="45">
        <v>875000</v>
      </c>
      <c r="FX354" s="45">
        <v>875000</v>
      </c>
      <c r="FY354">
        <v>22</v>
      </c>
      <c r="FZ354">
        <v>2</v>
      </c>
      <c r="GA354">
        <v>4</v>
      </c>
      <c r="GB354">
        <v>6</v>
      </c>
      <c r="GC354">
        <v>-5</v>
      </c>
      <c r="GD354">
        <v>6</v>
      </c>
      <c r="GE354">
        <v>43</v>
      </c>
      <c r="GF354">
        <v>265</v>
      </c>
      <c r="GG354">
        <v>0.1</v>
      </c>
      <c r="GH354">
        <v>0.1</v>
      </c>
      <c r="GI354">
        <v>0.2</v>
      </c>
      <c r="GJ354" s="42">
        <v>0.6</v>
      </c>
    </row>
    <row r="355" spans="1:192" x14ac:dyDescent="0.45">
      <c r="A355" s="40">
        <v>34556</v>
      </c>
      <c r="B355" t="s">
        <v>2949</v>
      </c>
      <c r="C355" t="s">
        <v>295</v>
      </c>
      <c r="D355" t="s">
        <v>107</v>
      </c>
      <c r="E355" t="s">
        <v>107</v>
      </c>
      <c r="F355">
        <v>72</v>
      </c>
      <c r="G355">
        <v>204</v>
      </c>
      <c r="K355" t="s">
        <v>92</v>
      </c>
      <c r="L355">
        <v>2017</v>
      </c>
      <c r="M355">
        <v>23</v>
      </c>
      <c r="N355">
        <v>1</v>
      </c>
      <c r="O355">
        <v>8479944</v>
      </c>
      <c r="P355" t="s">
        <v>2950</v>
      </c>
      <c r="Q355" t="s">
        <v>2951</v>
      </c>
      <c r="R355" t="s">
        <v>2952</v>
      </c>
      <c r="S355" t="s">
        <v>855</v>
      </c>
      <c r="T355" t="s">
        <v>716</v>
      </c>
      <c r="U355" t="s">
        <v>230</v>
      </c>
      <c r="V355">
        <v>16</v>
      </c>
      <c r="W355">
        <v>4</v>
      </c>
      <c r="X355">
        <v>2</v>
      </c>
      <c r="Y355">
        <v>2</v>
      </c>
      <c r="Z355">
        <v>6</v>
      </c>
      <c r="AA355">
        <v>21</v>
      </c>
      <c r="AB355">
        <v>92</v>
      </c>
      <c r="AC355" s="26">
        <v>0.375</v>
      </c>
      <c r="AD355" s="20">
        <v>0</v>
      </c>
      <c r="AE355" s="20">
        <v>2.5880000000000001</v>
      </c>
      <c r="AF355">
        <v>2</v>
      </c>
      <c r="AG355">
        <v>-0.8</v>
      </c>
      <c r="AH355">
        <v>2</v>
      </c>
      <c r="AI355">
        <v>272</v>
      </c>
      <c r="AJ355">
        <v>10921</v>
      </c>
      <c r="AK355" s="20">
        <v>182.01666666667001</v>
      </c>
      <c r="AL355">
        <v>182.01</v>
      </c>
      <c r="AM355">
        <v>182</v>
      </c>
      <c r="AN355" s="26">
        <v>11.376041666666667</v>
      </c>
      <c r="AO355">
        <v>19.2452161969</v>
      </c>
      <c r="AP355" s="41">
        <v>0.75</v>
      </c>
      <c r="AQ355">
        <v>33</v>
      </c>
      <c r="AR355">
        <v>33</v>
      </c>
      <c r="AS355">
        <v>32</v>
      </c>
      <c r="AT355">
        <v>25</v>
      </c>
      <c r="AU355">
        <v>24</v>
      </c>
      <c r="AV355">
        <v>20</v>
      </c>
      <c r="AW355">
        <v>21</v>
      </c>
      <c r="AX355">
        <v>12</v>
      </c>
      <c r="AY355">
        <v>1</v>
      </c>
      <c r="AZ355">
        <v>5</v>
      </c>
      <c r="BA355" s="42">
        <v>6</v>
      </c>
      <c r="BB355">
        <v>2.66</v>
      </c>
      <c r="BC355">
        <v>23.1</v>
      </c>
      <c r="BD355" s="20">
        <v>24</v>
      </c>
      <c r="BE355" s="20">
        <v>57</v>
      </c>
      <c r="BF355" s="20">
        <v>18.790176363936048</v>
      </c>
      <c r="BG355">
        <v>44</v>
      </c>
      <c r="BH355">
        <v>59</v>
      </c>
      <c r="BI355">
        <v>74</v>
      </c>
      <c r="BJ355" s="41">
        <v>0.3728813559322034</v>
      </c>
      <c r="BK355">
        <v>55</v>
      </c>
      <c r="BL355">
        <v>54</v>
      </c>
      <c r="BM355">
        <v>28</v>
      </c>
      <c r="BN355" s="42">
        <v>26</v>
      </c>
      <c r="BO355">
        <v>4</v>
      </c>
      <c r="BP355">
        <v>4</v>
      </c>
      <c r="BQ355">
        <v>6</v>
      </c>
      <c r="BR355">
        <v>6</v>
      </c>
      <c r="BS355" s="41">
        <v>4.6511627906976744E-2</v>
      </c>
      <c r="BT355">
        <v>1</v>
      </c>
      <c r="BU355">
        <v>5</v>
      </c>
      <c r="BV355" s="41">
        <v>0.16666666666666666</v>
      </c>
      <c r="BW355">
        <v>0</v>
      </c>
      <c r="BX355">
        <v>1</v>
      </c>
      <c r="BY355">
        <v>1</v>
      </c>
      <c r="BZ355">
        <v>0</v>
      </c>
      <c r="CA355">
        <v>0</v>
      </c>
      <c r="CB355">
        <v>4</v>
      </c>
      <c r="CC355">
        <v>1</v>
      </c>
      <c r="CD355">
        <v>3</v>
      </c>
      <c r="CE355">
        <v>0</v>
      </c>
      <c r="CF355">
        <v>0</v>
      </c>
      <c r="CG355">
        <v>0</v>
      </c>
      <c r="CH355">
        <v>3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2</v>
      </c>
      <c r="CW355">
        <v>0</v>
      </c>
      <c r="CX355">
        <v>0</v>
      </c>
      <c r="CY355">
        <v>0</v>
      </c>
      <c r="CZ355">
        <v>4</v>
      </c>
      <c r="DA355">
        <v>2</v>
      </c>
      <c r="DB355">
        <v>1</v>
      </c>
      <c r="DC355">
        <v>0</v>
      </c>
      <c r="DD355">
        <v>7</v>
      </c>
      <c r="DE355">
        <v>2</v>
      </c>
      <c r="DF355">
        <v>0</v>
      </c>
      <c r="DG355">
        <v>8</v>
      </c>
      <c r="DH355">
        <v>1</v>
      </c>
      <c r="DI355">
        <v>2</v>
      </c>
      <c r="DJ355">
        <v>0</v>
      </c>
      <c r="DK355">
        <v>0</v>
      </c>
      <c r="DL355">
        <v>0</v>
      </c>
      <c r="DM355">
        <v>1</v>
      </c>
      <c r="DN355">
        <v>1</v>
      </c>
      <c r="DO355">
        <v>0</v>
      </c>
      <c r="DP355" s="42">
        <v>1</v>
      </c>
      <c r="DQ355" s="20">
        <v>0.78800000000000003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151</v>
      </c>
      <c r="DX355">
        <v>168</v>
      </c>
      <c r="DY355">
        <v>110</v>
      </c>
      <c r="DZ355">
        <v>123</v>
      </c>
      <c r="EA355">
        <v>84</v>
      </c>
      <c r="EB355">
        <v>95</v>
      </c>
      <c r="EC355">
        <v>7.1</v>
      </c>
      <c r="ED355">
        <v>7.31</v>
      </c>
      <c r="EE355">
        <v>8</v>
      </c>
      <c r="EF355">
        <v>5</v>
      </c>
      <c r="EG355" s="41">
        <v>9.5238095238095233E-2</v>
      </c>
      <c r="EH355" s="43">
        <v>0.94736842105263164</v>
      </c>
      <c r="EI355" s="44">
        <v>1.0426065162907268</v>
      </c>
      <c r="EJ355">
        <v>152</v>
      </c>
      <c r="EK355">
        <v>168</v>
      </c>
      <c r="EL355">
        <v>111</v>
      </c>
      <c r="EM355">
        <v>123</v>
      </c>
      <c r="EN355">
        <v>85</v>
      </c>
      <c r="EO355">
        <v>95</v>
      </c>
      <c r="EP355">
        <v>8</v>
      </c>
      <c r="EQ355">
        <v>5</v>
      </c>
      <c r="ER355">
        <v>75</v>
      </c>
      <c r="ES355">
        <v>83</v>
      </c>
      <c r="ET355">
        <v>37</v>
      </c>
      <c r="EU355">
        <v>32</v>
      </c>
      <c r="EV355">
        <v>4</v>
      </c>
      <c r="EW355">
        <v>2</v>
      </c>
      <c r="EX355">
        <v>2</v>
      </c>
      <c r="EY355">
        <v>10</v>
      </c>
      <c r="EZ355">
        <v>0.5</v>
      </c>
      <c r="FA355">
        <v>0.30000000000000004</v>
      </c>
      <c r="FB355">
        <v>0.8</v>
      </c>
      <c r="FC355" s="20">
        <v>6.39</v>
      </c>
      <c r="FD355" s="26">
        <v>0.39937499999999998</v>
      </c>
      <c r="FE355">
        <v>1.3388</v>
      </c>
      <c r="FF355">
        <v>0.47</v>
      </c>
      <c r="FG355">
        <v>-0.02</v>
      </c>
      <c r="FH355">
        <v>0.45</v>
      </c>
      <c r="FL355" s="42">
        <v>63</v>
      </c>
      <c r="FM355" s="20">
        <v>61</v>
      </c>
      <c r="FN355" s="41">
        <v>7.7067669200000008E-2</v>
      </c>
      <c r="FO355" s="20">
        <v>5.8</v>
      </c>
      <c r="FP355" s="20">
        <v>6.1576000000000004</v>
      </c>
      <c r="FQ355" s="20">
        <v>105.15905719465964</v>
      </c>
      <c r="FR355">
        <v>4</v>
      </c>
      <c r="FS355" t="s">
        <v>189</v>
      </c>
      <c r="FT355">
        <v>195</v>
      </c>
      <c r="FV355" t="s">
        <v>751</v>
      </c>
      <c r="FW355" s="45">
        <v>925000</v>
      </c>
      <c r="FX355" s="45">
        <v>925000</v>
      </c>
      <c r="FY355">
        <v>16</v>
      </c>
      <c r="FZ355">
        <v>4</v>
      </c>
      <c r="GA355">
        <v>2</v>
      </c>
      <c r="GB355">
        <v>6</v>
      </c>
      <c r="GC355">
        <v>2</v>
      </c>
      <c r="GD355">
        <v>2</v>
      </c>
      <c r="GE355">
        <v>20</v>
      </c>
      <c r="GF355">
        <v>182</v>
      </c>
      <c r="GG355">
        <v>0.5</v>
      </c>
      <c r="GH355">
        <v>0.30000000000000004</v>
      </c>
      <c r="GI355">
        <v>0.8</v>
      </c>
      <c r="GJ355" s="42">
        <v>5.8</v>
      </c>
    </row>
    <row r="356" spans="1:192" x14ac:dyDescent="0.45">
      <c r="A356" s="40">
        <v>33543</v>
      </c>
      <c r="B356" t="s">
        <v>2853</v>
      </c>
      <c r="C356" t="s">
        <v>475</v>
      </c>
      <c r="D356" t="s">
        <v>91</v>
      </c>
      <c r="E356" t="s">
        <v>91</v>
      </c>
      <c r="F356">
        <v>72</v>
      </c>
      <c r="G356">
        <v>193</v>
      </c>
      <c r="K356" t="s">
        <v>92</v>
      </c>
      <c r="L356">
        <v>2015</v>
      </c>
      <c r="M356">
        <v>26</v>
      </c>
      <c r="N356">
        <v>3</v>
      </c>
      <c r="O356">
        <v>8477901</v>
      </c>
      <c r="P356" t="s">
        <v>2953</v>
      </c>
      <c r="Q356" t="s">
        <v>2954</v>
      </c>
      <c r="R356" t="s">
        <v>2955</v>
      </c>
      <c r="S356" t="s">
        <v>750</v>
      </c>
      <c r="T356" t="s">
        <v>725</v>
      </c>
      <c r="U356" t="s">
        <v>178</v>
      </c>
      <c r="V356">
        <v>38</v>
      </c>
      <c r="W356">
        <v>6</v>
      </c>
      <c r="X356">
        <v>10</v>
      </c>
      <c r="Y356">
        <v>3</v>
      </c>
      <c r="Z356">
        <v>16</v>
      </c>
      <c r="AA356">
        <v>13</v>
      </c>
      <c r="AB356">
        <v>38</v>
      </c>
      <c r="AC356" s="26">
        <v>0.42105263157894735</v>
      </c>
      <c r="AD356" s="20">
        <v>3.7857142857142865</v>
      </c>
      <c r="AE356" s="20">
        <v>6.1459999999999999</v>
      </c>
      <c r="AF356">
        <v>2</v>
      </c>
      <c r="AG356">
        <v>2.2000000000000002</v>
      </c>
      <c r="AH356">
        <v>8</v>
      </c>
      <c r="AI356">
        <v>606</v>
      </c>
      <c r="AJ356">
        <v>27665</v>
      </c>
      <c r="AK356" s="20">
        <v>461.08333333333002</v>
      </c>
      <c r="AL356">
        <v>461.08</v>
      </c>
      <c r="AM356">
        <v>461</v>
      </c>
      <c r="AN356" s="26">
        <v>12.133771929824562</v>
      </c>
      <c r="AO356">
        <v>20.45</v>
      </c>
      <c r="AP356" s="41">
        <v>0.72727272727272729</v>
      </c>
      <c r="AQ356">
        <v>104</v>
      </c>
      <c r="AR356">
        <v>104</v>
      </c>
      <c r="AS356">
        <v>104</v>
      </c>
      <c r="AT356">
        <v>82</v>
      </c>
      <c r="AU356">
        <v>82</v>
      </c>
      <c r="AV356">
        <v>52</v>
      </c>
      <c r="AW356">
        <v>65</v>
      </c>
      <c r="AX356">
        <v>40</v>
      </c>
      <c r="AY356">
        <v>1</v>
      </c>
      <c r="AZ356">
        <v>5</v>
      </c>
      <c r="BA356" s="42">
        <v>6</v>
      </c>
      <c r="BB356">
        <v>6.84</v>
      </c>
      <c r="BC356">
        <v>22.423100000000002</v>
      </c>
      <c r="BD356" s="20">
        <v>69.900000000000006</v>
      </c>
      <c r="BE356" s="20">
        <v>173.9</v>
      </c>
      <c r="BF356" s="20">
        <v>22.629478615424656</v>
      </c>
      <c r="BG356">
        <v>109</v>
      </c>
      <c r="BH356">
        <v>136</v>
      </c>
      <c r="BI356">
        <v>121</v>
      </c>
      <c r="BJ356" s="41">
        <v>0.47391304347826085</v>
      </c>
      <c r="BK356">
        <v>30</v>
      </c>
      <c r="BL356">
        <v>30</v>
      </c>
      <c r="BM356">
        <v>69</v>
      </c>
      <c r="BN356" s="42">
        <v>-39</v>
      </c>
      <c r="BO356">
        <v>30</v>
      </c>
      <c r="BP356">
        <v>12</v>
      </c>
      <c r="BQ356">
        <v>12</v>
      </c>
      <c r="BR356">
        <v>16</v>
      </c>
      <c r="BS356" s="41">
        <v>5.0473186119873815E-2</v>
      </c>
      <c r="BT356">
        <v>3</v>
      </c>
      <c r="BU356">
        <v>14</v>
      </c>
      <c r="BV356" s="41">
        <v>0.17647058823529413</v>
      </c>
      <c r="BW356">
        <v>0</v>
      </c>
      <c r="BX356">
        <v>4</v>
      </c>
      <c r="BY356">
        <v>0</v>
      </c>
      <c r="BZ356">
        <v>6</v>
      </c>
      <c r="CA356">
        <v>3</v>
      </c>
      <c r="CB356">
        <v>4</v>
      </c>
      <c r="CC356">
        <v>1</v>
      </c>
      <c r="CD356">
        <v>0</v>
      </c>
      <c r="CE356">
        <v>1</v>
      </c>
      <c r="CF356">
        <v>5</v>
      </c>
      <c r="CG356">
        <v>1</v>
      </c>
      <c r="CH356">
        <v>11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3</v>
      </c>
      <c r="CW356">
        <v>1</v>
      </c>
      <c r="CX356">
        <v>3</v>
      </c>
      <c r="CY356">
        <v>1</v>
      </c>
      <c r="CZ356">
        <v>25</v>
      </c>
      <c r="DA356">
        <v>12</v>
      </c>
      <c r="DB356">
        <v>1</v>
      </c>
      <c r="DC356">
        <v>1</v>
      </c>
      <c r="DD356">
        <v>3</v>
      </c>
      <c r="DE356">
        <v>1</v>
      </c>
      <c r="DF356">
        <v>2</v>
      </c>
      <c r="DG356">
        <v>32</v>
      </c>
      <c r="DH356">
        <v>4</v>
      </c>
      <c r="DI356">
        <v>5</v>
      </c>
      <c r="DJ356">
        <v>5</v>
      </c>
      <c r="DK356">
        <v>5</v>
      </c>
      <c r="DL356">
        <v>0</v>
      </c>
      <c r="DM356">
        <v>4</v>
      </c>
      <c r="DN356">
        <v>4</v>
      </c>
      <c r="DO356">
        <v>0</v>
      </c>
      <c r="DP356" s="42">
        <v>1</v>
      </c>
      <c r="DQ356" s="20">
        <v>-2.2789999999999999</v>
      </c>
      <c r="DR356">
        <v>4</v>
      </c>
      <c r="DS356">
        <v>0</v>
      </c>
      <c r="DT356">
        <v>0</v>
      </c>
      <c r="DU356">
        <v>0</v>
      </c>
      <c r="DV356">
        <v>0</v>
      </c>
      <c r="DW356">
        <v>450</v>
      </c>
      <c r="DX356">
        <v>421</v>
      </c>
      <c r="DY356">
        <v>327</v>
      </c>
      <c r="DZ356">
        <v>301</v>
      </c>
      <c r="EA356">
        <v>229</v>
      </c>
      <c r="EB356">
        <v>214</v>
      </c>
      <c r="EC356">
        <v>20.82</v>
      </c>
      <c r="ED356">
        <v>16.010000000000002</v>
      </c>
      <c r="EE356">
        <v>22</v>
      </c>
      <c r="EF356">
        <v>15</v>
      </c>
      <c r="EG356" s="41">
        <v>9.606986899563319E-2</v>
      </c>
      <c r="EH356" s="43">
        <v>0.92990654205607481</v>
      </c>
      <c r="EI356" s="44">
        <v>1.025976411051708</v>
      </c>
      <c r="EJ356">
        <v>451</v>
      </c>
      <c r="EK356">
        <v>420</v>
      </c>
      <c r="EL356">
        <v>327</v>
      </c>
      <c r="EM356">
        <v>300</v>
      </c>
      <c r="EN356">
        <v>229</v>
      </c>
      <c r="EO356">
        <v>213</v>
      </c>
      <c r="EP356">
        <v>22</v>
      </c>
      <c r="EQ356">
        <v>15</v>
      </c>
      <c r="ER356">
        <v>216</v>
      </c>
      <c r="ES356">
        <v>172</v>
      </c>
      <c r="ET356">
        <v>97</v>
      </c>
      <c r="EU356">
        <v>66</v>
      </c>
      <c r="EV356">
        <v>15</v>
      </c>
      <c r="EW356">
        <v>9</v>
      </c>
      <c r="EX356">
        <v>30</v>
      </c>
      <c r="EY356">
        <v>27</v>
      </c>
      <c r="EZ356">
        <v>1</v>
      </c>
      <c r="FA356">
        <v>0.7</v>
      </c>
      <c r="FB356">
        <v>1.7000000000000002</v>
      </c>
      <c r="FC356" s="20">
        <v>13.14</v>
      </c>
      <c r="FD356" s="26">
        <v>0.34578947368421054</v>
      </c>
      <c r="FE356">
        <v>0.69800000000000006</v>
      </c>
      <c r="FF356">
        <v>-0.12</v>
      </c>
      <c r="FG356">
        <v>0.15</v>
      </c>
      <c r="FH356">
        <v>0.04</v>
      </c>
      <c r="FL356" s="42">
        <v>54</v>
      </c>
      <c r="FM356" s="20">
        <v>10.5</v>
      </c>
      <c r="FN356" s="41">
        <v>6.4414768300000008E-2</v>
      </c>
      <c r="FO356" s="20">
        <v>15.2</v>
      </c>
      <c r="FP356" s="20">
        <v>15.5442</v>
      </c>
      <c r="FQ356" s="20">
        <v>113.34258696972327</v>
      </c>
      <c r="FV356" t="s">
        <v>751</v>
      </c>
      <c r="FW356" s="45">
        <v>725000</v>
      </c>
      <c r="FX356" s="45">
        <v>725000</v>
      </c>
      <c r="FY356">
        <v>94</v>
      </c>
      <c r="FZ356">
        <v>14</v>
      </c>
      <c r="GA356">
        <v>20</v>
      </c>
      <c r="GB356">
        <v>34</v>
      </c>
      <c r="GC356">
        <v>6</v>
      </c>
      <c r="GD356">
        <v>22</v>
      </c>
      <c r="GE356">
        <v>135</v>
      </c>
      <c r="GF356">
        <v>1077</v>
      </c>
      <c r="GG356">
        <v>2.2000000000000002</v>
      </c>
      <c r="GH356">
        <v>1.5</v>
      </c>
      <c r="GI356">
        <v>3.7</v>
      </c>
      <c r="GJ356" s="42">
        <v>15.2</v>
      </c>
    </row>
    <row r="357" spans="1:192" x14ac:dyDescent="0.45">
      <c r="A357" s="40">
        <v>33574</v>
      </c>
      <c r="B357" t="s">
        <v>2956</v>
      </c>
      <c r="D357" t="s">
        <v>223</v>
      </c>
      <c r="E357" t="s">
        <v>223</v>
      </c>
      <c r="F357">
        <v>72</v>
      </c>
      <c r="G357">
        <v>191</v>
      </c>
      <c r="H357">
        <v>2010</v>
      </c>
      <c r="I357">
        <v>6</v>
      </c>
      <c r="J357">
        <v>157</v>
      </c>
      <c r="K357" t="s">
        <v>202</v>
      </c>
      <c r="L357">
        <v>2013</v>
      </c>
      <c r="M357">
        <v>26</v>
      </c>
      <c r="N357">
        <v>5</v>
      </c>
      <c r="O357">
        <v>8475855</v>
      </c>
      <c r="P357" t="s">
        <v>2957</v>
      </c>
      <c r="Q357" t="s">
        <v>2958</v>
      </c>
      <c r="R357" t="s">
        <v>2959</v>
      </c>
      <c r="S357" t="s">
        <v>1929</v>
      </c>
      <c r="T357" t="s">
        <v>710</v>
      </c>
      <c r="U357" t="s">
        <v>279</v>
      </c>
      <c r="V357">
        <v>71</v>
      </c>
      <c r="W357">
        <v>13</v>
      </c>
      <c r="X357">
        <v>20</v>
      </c>
      <c r="Y357">
        <v>14</v>
      </c>
      <c r="Z357">
        <v>33</v>
      </c>
      <c r="AA357">
        <v>7</v>
      </c>
      <c r="AB357">
        <v>20</v>
      </c>
      <c r="AC357" s="26">
        <v>0.46478873239436619</v>
      </c>
      <c r="AD357" s="20">
        <v>11.63425925925926</v>
      </c>
      <c r="AE357" s="20">
        <v>12.484</v>
      </c>
      <c r="AF357">
        <v>-10</v>
      </c>
      <c r="AG357">
        <v>-10.4</v>
      </c>
      <c r="AH357">
        <v>26</v>
      </c>
      <c r="AI357">
        <v>1564</v>
      </c>
      <c r="AJ357">
        <v>63396</v>
      </c>
      <c r="AK357" s="20">
        <v>1056.5999999999999</v>
      </c>
      <c r="AL357">
        <v>1056.5999999999999</v>
      </c>
      <c r="AM357">
        <v>1057</v>
      </c>
      <c r="AN357" s="26">
        <v>14.88169014084507</v>
      </c>
      <c r="AO357">
        <v>24.84</v>
      </c>
      <c r="AP357" s="41">
        <v>0.6875</v>
      </c>
      <c r="AQ357">
        <v>134</v>
      </c>
      <c r="AR357">
        <v>134</v>
      </c>
      <c r="AS357">
        <v>134</v>
      </c>
      <c r="AT357">
        <v>113</v>
      </c>
      <c r="AU357">
        <v>113</v>
      </c>
      <c r="AV357">
        <v>80</v>
      </c>
      <c r="AW357">
        <v>100</v>
      </c>
      <c r="AX357">
        <v>58</v>
      </c>
      <c r="AY357">
        <v>2</v>
      </c>
      <c r="AZ357">
        <v>3</v>
      </c>
      <c r="BA357" s="42">
        <v>5</v>
      </c>
      <c r="BB357">
        <v>11.76</v>
      </c>
      <c r="BC357">
        <v>25.737500000000001</v>
      </c>
      <c r="BD357" s="20">
        <v>173.3</v>
      </c>
      <c r="BE357" s="20">
        <v>307.3</v>
      </c>
      <c r="BF357" s="20">
        <v>17.450312322544011</v>
      </c>
      <c r="BG357">
        <v>266</v>
      </c>
      <c r="BH357">
        <v>341</v>
      </c>
      <c r="BI357">
        <v>438</v>
      </c>
      <c r="BJ357" s="41">
        <v>0.37784090909090912</v>
      </c>
      <c r="BK357">
        <v>130</v>
      </c>
      <c r="BL357">
        <v>130</v>
      </c>
      <c r="BM357">
        <v>104</v>
      </c>
      <c r="BN357" s="42">
        <v>26</v>
      </c>
      <c r="BO357">
        <v>33</v>
      </c>
      <c r="BP357">
        <v>27</v>
      </c>
      <c r="BQ357">
        <v>22</v>
      </c>
      <c r="BR357">
        <v>44</v>
      </c>
      <c r="BS357" s="41">
        <v>4.6364594309799792E-2</v>
      </c>
      <c r="BT357">
        <v>14</v>
      </c>
      <c r="BU357">
        <v>24</v>
      </c>
      <c r="BV357" s="41">
        <v>0.36842105263157893</v>
      </c>
      <c r="BW357">
        <v>4</v>
      </c>
      <c r="BX357">
        <v>5</v>
      </c>
      <c r="BY357">
        <v>6</v>
      </c>
      <c r="BZ357">
        <v>6</v>
      </c>
      <c r="CA357">
        <v>4</v>
      </c>
      <c r="CB357">
        <v>13</v>
      </c>
      <c r="CC357">
        <v>3</v>
      </c>
      <c r="CD357">
        <v>8</v>
      </c>
      <c r="CE357">
        <v>8</v>
      </c>
      <c r="CF357">
        <v>10</v>
      </c>
      <c r="CG357">
        <v>7</v>
      </c>
      <c r="CH357">
        <v>15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4</v>
      </c>
      <c r="CT357">
        <v>2</v>
      </c>
      <c r="CU357">
        <v>0</v>
      </c>
      <c r="CV357">
        <v>6</v>
      </c>
      <c r="CW357">
        <v>0</v>
      </c>
      <c r="CX357">
        <v>1</v>
      </c>
      <c r="CY357">
        <v>5</v>
      </c>
      <c r="CZ357">
        <v>27</v>
      </c>
      <c r="DA357">
        <v>5</v>
      </c>
      <c r="DB357">
        <v>2</v>
      </c>
      <c r="DC357">
        <v>6</v>
      </c>
      <c r="DD357">
        <v>14</v>
      </c>
      <c r="DE357">
        <v>15</v>
      </c>
      <c r="DF357">
        <v>1</v>
      </c>
      <c r="DG357">
        <v>37</v>
      </c>
      <c r="DH357">
        <v>13</v>
      </c>
      <c r="DI357">
        <v>18</v>
      </c>
      <c r="DJ357">
        <v>13</v>
      </c>
      <c r="DK357">
        <v>13</v>
      </c>
      <c r="DL357">
        <v>0</v>
      </c>
      <c r="DM357">
        <v>16</v>
      </c>
      <c r="DN357">
        <v>16</v>
      </c>
      <c r="DO357">
        <v>0</v>
      </c>
      <c r="DP357" s="42">
        <v>5</v>
      </c>
      <c r="DQ357" s="20">
        <v>0.32200000000000001</v>
      </c>
      <c r="DR357">
        <v>13</v>
      </c>
      <c r="DS357">
        <v>0</v>
      </c>
      <c r="DT357">
        <v>0</v>
      </c>
      <c r="DU357">
        <v>0</v>
      </c>
      <c r="DV357">
        <v>0</v>
      </c>
      <c r="DW357">
        <v>819</v>
      </c>
      <c r="DX357">
        <v>1191</v>
      </c>
      <c r="DY357">
        <v>631</v>
      </c>
      <c r="DZ357">
        <v>905</v>
      </c>
      <c r="EA357">
        <v>462</v>
      </c>
      <c r="EB357">
        <v>667</v>
      </c>
      <c r="EC357">
        <v>42.46</v>
      </c>
      <c r="ED357">
        <v>67.28</v>
      </c>
      <c r="EE357">
        <v>48</v>
      </c>
      <c r="EF357">
        <v>73</v>
      </c>
      <c r="EG357" s="41">
        <v>0.1038961038961039</v>
      </c>
      <c r="EH357" s="43">
        <v>0.89055472263868063</v>
      </c>
      <c r="EI357" s="44">
        <v>0.99445082653478456</v>
      </c>
      <c r="EJ357">
        <v>815</v>
      </c>
      <c r="EK357">
        <v>1190</v>
      </c>
      <c r="EL357">
        <v>627</v>
      </c>
      <c r="EM357">
        <v>904</v>
      </c>
      <c r="EN357">
        <v>458</v>
      </c>
      <c r="EO357">
        <v>666</v>
      </c>
      <c r="EP357">
        <v>48</v>
      </c>
      <c r="EQ357">
        <v>73</v>
      </c>
      <c r="ER357">
        <v>418</v>
      </c>
      <c r="ES357">
        <v>630</v>
      </c>
      <c r="ET357">
        <v>176</v>
      </c>
      <c r="EU357">
        <v>272</v>
      </c>
      <c r="EV357">
        <v>29</v>
      </c>
      <c r="EW357">
        <v>39</v>
      </c>
      <c r="EX357">
        <v>59</v>
      </c>
      <c r="EY357">
        <v>56</v>
      </c>
      <c r="EZ357">
        <v>1.8</v>
      </c>
      <c r="FA357">
        <v>0.9</v>
      </c>
      <c r="FB357">
        <v>2.7</v>
      </c>
      <c r="FC357" s="20">
        <v>22.35</v>
      </c>
      <c r="FD357" s="26">
        <v>0.31478873239436622</v>
      </c>
      <c r="FE357">
        <v>2.4076</v>
      </c>
      <c r="FF357">
        <v>0.26</v>
      </c>
      <c r="FG357">
        <v>-0.44</v>
      </c>
      <c r="FH357">
        <v>-0.18</v>
      </c>
      <c r="FL357" s="42">
        <v>200</v>
      </c>
      <c r="FM357" s="20">
        <v>11.692307692307692</v>
      </c>
      <c r="FN357" s="41">
        <v>6.9832951200000007E-2</v>
      </c>
      <c r="FO357" s="20">
        <v>30.4</v>
      </c>
      <c r="FP357" s="20">
        <v>33.064399999999999</v>
      </c>
      <c r="FQ357" s="20">
        <v>114.13969335604772</v>
      </c>
      <c r="FR357">
        <v>4</v>
      </c>
      <c r="FS357" t="s">
        <v>1410</v>
      </c>
      <c r="FT357">
        <v>195</v>
      </c>
      <c r="FV357" t="s">
        <v>711</v>
      </c>
      <c r="FW357" s="45">
        <v>1750000</v>
      </c>
      <c r="FX357" s="45">
        <v>1850000</v>
      </c>
      <c r="FY357">
        <v>287</v>
      </c>
      <c r="FZ357">
        <v>35</v>
      </c>
      <c r="GA357">
        <v>63</v>
      </c>
      <c r="GB357">
        <v>98</v>
      </c>
      <c r="GC357">
        <v>-1</v>
      </c>
      <c r="GD357">
        <v>70</v>
      </c>
      <c r="GE357">
        <v>270</v>
      </c>
      <c r="GF357">
        <v>3984</v>
      </c>
      <c r="GG357">
        <v>3.5</v>
      </c>
      <c r="GH357">
        <v>4</v>
      </c>
      <c r="GI357">
        <v>7.5</v>
      </c>
      <c r="GJ357" s="42">
        <v>30.4</v>
      </c>
    </row>
    <row r="358" spans="1:192" x14ac:dyDescent="0.45">
      <c r="A358" s="40">
        <v>31545</v>
      </c>
      <c r="B358" t="s">
        <v>2966</v>
      </c>
      <c r="C358" t="s">
        <v>1843</v>
      </c>
      <c r="D358" t="s">
        <v>107</v>
      </c>
      <c r="E358" t="s">
        <v>107</v>
      </c>
      <c r="F358">
        <v>75</v>
      </c>
      <c r="G358">
        <v>206</v>
      </c>
      <c r="H358">
        <v>2005</v>
      </c>
      <c r="I358">
        <v>4</v>
      </c>
      <c r="J358">
        <v>101</v>
      </c>
      <c r="K358" t="s">
        <v>202</v>
      </c>
      <c r="L358">
        <v>2007</v>
      </c>
      <c r="M358">
        <v>31</v>
      </c>
      <c r="N358">
        <v>11</v>
      </c>
      <c r="O358">
        <v>8471766</v>
      </c>
      <c r="P358" t="s">
        <v>2967</v>
      </c>
      <c r="Q358" t="s">
        <v>2968</v>
      </c>
      <c r="R358" t="s">
        <v>2969</v>
      </c>
      <c r="S358" t="s">
        <v>880</v>
      </c>
      <c r="T358" t="s">
        <v>710</v>
      </c>
      <c r="U358" t="s">
        <v>102</v>
      </c>
      <c r="V358">
        <v>10</v>
      </c>
      <c r="W358">
        <v>1</v>
      </c>
      <c r="X358">
        <v>0</v>
      </c>
      <c r="Y358">
        <v>0</v>
      </c>
      <c r="Z358">
        <v>1</v>
      </c>
      <c r="AA358">
        <v>31</v>
      </c>
      <c r="AB358">
        <v>68</v>
      </c>
      <c r="AC358" s="26">
        <v>0.1</v>
      </c>
      <c r="AD358" s="20">
        <v>-0.14235500878734619</v>
      </c>
      <c r="AE358" s="20">
        <v>0.5</v>
      </c>
      <c r="AF358">
        <v>0</v>
      </c>
      <c r="AG358">
        <v>-0.5</v>
      </c>
      <c r="AH358">
        <v>16</v>
      </c>
      <c r="AI358">
        <v>73</v>
      </c>
      <c r="AJ358">
        <v>2655</v>
      </c>
      <c r="AK358" s="20">
        <v>44.25</v>
      </c>
      <c r="AL358">
        <v>44.25</v>
      </c>
      <c r="AM358">
        <v>44</v>
      </c>
      <c r="AN358" s="26">
        <v>4.4249999999999998</v>
      </c>
      <c r="AO358">
        <v>7.91</v>
      </c>
      <c r="AP358" s="41">
        <v>0.5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4</v>
      </c>
      <c r="AW358">
        <v>3</v>
      </c>
      <c r="AX358">
        <v>1</v>
      </c>
      <c r="AY358">
        <v>0</v>
      </c>
      <c r="AZ358">
        <v>0</v>
      </c>
      <c r="BA358" s="42">
        <v>0</v>
      </c>
      <c r="BB358">
        <v>0.23</v>
      </c>
      <c r="BC358">
        <v>25.75</v>
      </c>
      <c r="BD358" s="20">
        <v>0</v>
      </c>
      <c r="BE358" s="20">
        <v>5</v>
      </c>
      <c r="BF358" s="20">
        <v>6.7796610169491522</v>
      </c>
      <c r="BG358">
        <v>18</v>
      </c>
      <c r="BH358">
        <v>13</v>
      </c>
      <c r="BI358">
        <v>13</v>
      </c>
      <c r="BJ358" s="41">
        <v>0.58064516129032262</v>
      </c>
      <c r="BK358">
        <v>9</v>
      </c>
      <c r="BL358">
        <v>9</v>
      </c>
      <c r="BM358">
        <v>7</v>
      </c>
      <c r="BN358" s="42">
        <v>2</v>
      </c>
      <c r="BO358">
        <v>1</v>
      </c>
      <c r="BP358">
        <v>0</v>
      </c>
      <c r="BQ358">
        <v>0</v>
      </c>
      <c r="BR358">
        <v>0</v>
      </c>
      <c r="BS358" s="41">
        <v>0</v>
      </c>
      <c r="BT358">
        <v>0</v>
      </c>
      <c r="BU358">
        <v>0</v>
      </c>
      <c r="BV358" s="41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3</v>
      </c>
      <c r="DH358">
        <v>5</v>
      </c>
      <c r="DI358">
        <v>0</v>
      </c>
      <c r="DJ358">
        <v>5</v>
      </c>
      <c r="DK358">
        <v>3</v>
      </c>
      <c r="DL358">
        <v>2</v>
      </c>
      <c r="DM358">
        <v>2</v>
      </c>
      <c r="DN358">
        <v>0</v>
      </c>
      <c r="DO358">
        <v>2</v>
      </c>
      <c r="DP358" s="42">
        <v>-5</v>
      </c>
      <c r="DQ358" s="20">
        <v>-3.044</v>
      </c>
      <c r="DR358">
        <v>3</v>
      </c>
      <c r="DS358">
        <v>2</v>
      </c>
      <c r="DT358">
        <v>0</v>
      </c>
      <c r="DU358">
        <v>0</v>
      </c>
      <c r="DV358">
        <v>0</v>
      </c>
      <c r="DW358">
        <v>34</v>
      </c>
      <c r="DX358">
        <v>40</v>
      </c>
      <c r="DY358">
        <v>26</v>
      </c>
      <c r="DZ358">
        <v>28</v>
      </c>
      <c r="EA358">
        <v>22</v>
      </c>
      <c r="EB358">
        <v>23</v>
      </c>
      <c r="EC358">
        <v>1.01</v>
      </c>
      <c r="ED358">
        <v>1.58</v>
      </c>
      <c r="EE358">
        <v>2</v>
      </c>
      <c r="EF358">
        <v>2</v>
      </c>
      <c r="EG358" s="41">
        <v>9.0909090909090912E-2</v>
      </c>
      <c r="EH358" s="43">
        <v>0.91304347826086962</v>
      </c>
      <c r="EI358" s="44">
        <v>1.0039525691699605</v>
      </c>
      <c r="EJ358">
        <v>34</v>
      </c>
      <c r="EK358">
        <v>40</v>
      </c>
      <c r="EL358">
        <v>26</v>
      </c>
      <c r="EM358">
        <v>28</v>
      </c>
      <c r="EN358">
        <v>22</v>
      </c>
      <c r="EO358">
        <v>23</v>
      </c>
      <c r="EP358">
        <v>2</v>
      </c>
      <c r="EQ358">
        <v>2</v>
      </c>
      <c r="ER358">
        <v>16</v>
      </c>
      <c r="ES358">
        <v>21</v>
      </c>
      <c r="ET358">
        <v>5</v>
      </c>
      <c r="EU358">
        <v>8</v>
      </c>
      <c r="EV358">
        <v>1</v>
      </c>
      <c r="EW358">
        <v>1</v>
      </c>
      <c r="EX358">
        <v>6</v>
      </c>
      <c r="EY358">
        <v>4</v>
      </c>
      <c r="EZ358">
        <v>0.1</v>
      </c>
      <c r="FA358">
        <v>0</v>
      </c>
      <c r="FB358">
        <v>0.1</v>
      </c>
      <c r="FC358" s="20">
        <v>0.35</v>
      </c>
      <c r="FD358" s="26">
        <v>3.4999999999999996E-2</v>
      </c>
      <c r="FE358">
        <v>3.4300000000000004E-2</v>
      </c>
      <c r="FF358">
        <v>0</v>
      </c>
      <c r="FG358">
        <v>0</v>
      </c>
      <c r="FH358">
        <v>0</v>
      </c>
      <c r="FL358" s="42">
        <v>27</v>
      </c>
      <c r="FM358" s="20">
        <v>3</v>
      </c>
      <c r="FN358" s="41">
        <v>3.56521739E-2</v>
      </c>
      <c r="FO358" s="20">
        <v>-0.60000000000000009</v>
      </c>
      <c r="FP358" s="20">
        <v>0.39119999999999999</v>
      </c>
      <c r="FQ358" s="20">
        <v>100.33898305084745</v>
      </c>
      <c r="FR358">
        <v>15</v>
      </c>
      <c r="FS358" t="s">
        <v>111</v>
      </c>
      <c r="FT358">
        <v>165</v>
      </c>
      <c r="FV358" t="s">
        <v>711</v>
      </c>
      <c r="FW358" s="45">
        <v>900000</v>
      </c>
      <c r="FX358" s="45">
        <v>900000</v>
      </c>
      <c r="FY358">
        <v>579</v>
      </c>
      <c r="FZ358">
        <v>28</v>
      </c>
      <c r="GA358">
        <v>38</v>
      </c>
      <c r="GB358">
        <v>66</v>
      </c>
      <c r="GC358">
        <v>-52</v>
      </c>
      <c r="GD358">
        <v>1298</v>
      </c>
      <c r="GE358">
        <v>380</v>
      </c>
      <c r="GF358">
        <v>4382</v>
      </c>
      <c r="GG358">
        <v>-2.2000000000000002</v>
      </c>
      <c r="GH358">
        <v>2.7</v>
      </c>
      <c r="GI358">
        <v>0.5</v>
      </c>
      <c r="GJ358" s="42">
        <v>-0.60000000000000009</v>
      </c>
    </row>
    <row r="359" spans="1:192" x14ac:dyDescent="0.45">
      <c r="A359" s="40">
        <v>31822</v>
      </c>
      <c r="B359" t="s">
        <v>304</v>
      </c>
      <c r="C359" t="s">
        <v>145</v>
      </c>
      <c r="D359" t="s">
        <v>91</v>
      </c>
      <c r="E359" t="s">
        <v>91</v>
      </c>
      <c r="F359">
        <v>71</v>
      </c>
      <c r="G359">
        <v>185</v>
      </c>
      <c r="H359">
        <v>2005</v>
      </c>
      <c r="I359">
        <v>4</v>
      </c>
      <c r="J359">
        <v>107</v>
      </c>
      <c r="K359" t="s">
        <v>92</v>
      </c>
      <c r="L359">
        <v>2009</v>
      </c>
      <c r="M359">
        <v>30</v>
      </c>
      <c r="N359">
        <v>7</v>
      </c>
      <c r="O359">
        <v>8471768</v>
      </c>
      <c r="P359" t="s">
        <v>2970</v>
      </c>
      <c r="Q359" t="s">
        <v>2971</v>
      </c>
      <c r="R359" t="s">
        <v>2972</v>
      </c>
      <c r="S359" t="s">
        <v>1128</v>
      </c>
      <c r="T359" t="s">
        <v>725</v>
      </c>
      <c r="U359" t="s">
        <v>110</v>
      </c>
      <c r="V359">
        <v>81</v>
      </c>
      <c r="W359">
        <v>7</v>
      </c>
      <c r="X359">
        <v>15</v>
      </c>
      <c r="Y359">
        <v>8</v>
      </c>
      <c r="Z359">
        <v>22</v>
      </c>
      <c r="AA359">
        <v>10</v>
      </c>
      <c r="AB359">
        <v>40</v>
      </c>
      <c r="AC359" s="26">
        <v>0.27160493827160492</v>
      </c>
      <c r="AD359" s="20">
        <v>2.9266055045871546</v>
      </c>
      <c r="AE359" s="20">
        <v>7.915</v>
      </c>
      <c r="AF359">
        <v>-12</v>
      </c>
      <c r="AG359">
        <v>-8</v>
      </c>
      <c r="AH359">
        <v>10</v>
      </c>
      <c r="AI359">
        <v>1645</v>
      </c>
      <c r="AJ359">
        <v>68302</v>
      </c>
      <c r="AK359" s="20">
        <v>1138.3666666667</v>
      </c>
      <c r="AL359">
        <v>1138.3699999999999</v>
      </c>
      <c r="AM359">
        <v>1138</v>
      </c>
      <c r="AN359" s="26">
        <v>14.053909465020574</v>
      </c>
      <c r="AO359">
        <v>23.64</v>
      </c>
      <c r="AP359" s="41">
        <v>0.66666666666666663</v>
      </c>
      <c r="AQ359">
        <v>157</v>
      </c>
      <c r="AR359">
        <v>157</v>
      </c>
      <c r="AS359">
        <v>157</v>
      </c>
      <c r="AT359">
        <v>124</v>
      </c>
      <c r="AU359">
        <v>124</v>
      </c>
      <c r="AV359">
        <v>103</v>
      </c>
      <c r="AW359">
        <v>99</v>
      </c>
      <c r="AX359">
        <v>56</v>
      </c>
      <c r="AY359">
        <v>5</v>
      </c>
      <c r="AZ359">
        <v>14</v>
      </c>
      <c r="BA359" s="42">
        <v>19</v>
      </c>
      <c r="BB359">
        <v>9.2100000000000009</v>
      </c>
      <c r="BC359">
        <v>24.378599999999999</v>
      </c>
      <c r="BD359" s="20">
        <v>212.7</v>
      </c>
      <c r="BE359" s="20">
        <v>369.7</v>
      </c>
      <c r="BF359" s="20">
        <v>19.485755949295925</v>
      </c>
      <c r="BG359">
        <v>247</v>
      </c>
      <c r="BH359">
        <v>462</v>
      </c>
      <c r="BI359">
        <v>523</v>
      </c>
      <c r="BJ359" s="41">
        <v>0.32077922077922078</v>
      </c>
      <c r="BK359">
        <v>55</v>
      </c>
      <c r="BL359">
        <v>55</v>
      </c>
      <c r="BM359">
        <v>126</v>
      </c>
      <c r="BN359" s="42">
        <v>-71</v>
      </c>
      <c r="BO359">
        <v>21</v>
      </c>
      <c r="BP359">
        <v>18</v>
      </c>
      <c r="BQ359">
        <v>24</v>
      </c>
      <c r="BR359">
        <v>93</v>
      </c>
      <c r="BS359" s="41">
        <v>8.4776663628076579E-2</v>
      </c>
      <c r="BT359">
        <v>17</v>
      </c>
      <c r="BU359">
        <v>34</v>
      </c>
      <c r="BV359" s="41">
        <v>0.33333333333333331</v>
      </c>
      <c r="BW359">
        <v>7</v>
      </c>
      <c r="BX359">
        <v>10</v>
      </c>
      <c r="BY359">
        <v>6</v>
      </c>
      <c r="BZ359">
        <v>11</v>
      </c>
      <c r="CA359">
        <v>4</v>
      </c>
      <c r="CB359">
        <v>13</v>
      </c>
      <c r="CC359">
        <v>7</v>
      </c>
      <c r="CD359">
        <v>11</v>
      </c>
      <c r="CE359">
        <v>6</v>
      </c>
      <c r="CF359">
        <v>13</v>
      </c>
      <c r="CG359">
        <v>8</v>
      </c>
      <c r="CH359">
        <v>16</v>
      </c>
      <c r="CI359">
        <v>0</v>
      </c>
      <c r="CJ359">
        <v>0</v>
      </c>
      <c r="CK359">
        <v>2</v>
      </c>
      <c r="CL359">
        <v>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5</v>
      </c>
      <c r="CW359">
        <v>0</v>
      </c>
      <c r="CX359">
        <v>0</v>
      </c>
      <c r="CY359">
        <v>2</v>
      </c>
      <c r="CZ359">
        <v>19</v>
      </c>
      <c r="DA359">
        <v>22</v>
      </c>
      <c r="DB359">
        <v>2</v>
      </c>
      <c r="DC359">
        <v>1</v>
      </c>
      <c r="DD359">
        <v>13</v>
      </c>
      <c r="DE359">
        <v>9</v>
      </c>
      <c r="DF359">
        <v>1</v>
      </c>
      <c r="DG359">
        <v>55</v>
      </c>
      <c r="DH359">
        <v>5</v>
      </c>
      <c r="DI359">
        <v>12</v>
      </c>
      <c r="DJ359">
        <v>5</v>
      </c>
      <c r="DK359">
        <v>5</v>
      </c>
      <c r="DL359">
        <v>0</v>
      </c>
      <c r="DM359">
        <v>10</v>
      </c>
      <c r="DN359">
        <v>10</v>
      </c>
      <c r="DO359">
        <v>0</v>
      </c>
      <c r="DP359" s="42">
        <v>7</v>
      </c>
      <c r="DQ359" s="20">
        <v>3.093</v>
      </c>
      <c r="DR359">
        <v>5</v>
      </c>
      <c r="DS359">
        <v>0</v>
      </c>
      <c r="DT359">
        <v>0</v>
      </c>
      <c r="DU359">
        <v>0</v>
      </c>
      <c r="DV359">
        <v>0</v>
      </c>
      <c r="DW359">
        <v>871</v>
      </c>
      <c r="DX359">
        <v>1424</v>
      </c>
      <c r="DY359">
        <v>644</v>
      </c>
      <c r="DZ359">
        <v>1004</v>
      </c>
      <c r="EA359">
        <v>475</v>
      </c>
      <c r="EB359">
        <v>696</v>
      </c>
      <c r="EC359">
        <v>33.6</v>
      </c>
      <c r="ED359">
        <v>67.28</v>
      </c>
      <c r="EE359">
        <v>33</v>
      </c>
      <c r="EF359">
        <v>77</v>
      </c>
      <c r="EG359" s="41">
        <v>6.9473684210526312E-2</v>
      </c>
      <c r="EH359" s="43">
        <v>0.88936781609195403</v>
      </c>
      <c r="EI359" s="44">
        <v>0.95884150030248039</v>
      </c>
      <c r="EJ359">
        <v>873</v>
      </c>
      <c r="EK359">
        <v>1422</v>
      </c>
      <c r="EL359">
        <v>647</v>
      </c>
      <c r="EM359">
        <v>1002</v>
      </c>
      <c r="EN359">
        <v>477</v>
      </c>
      <c r="EO359">
        <v>694</v>
      </c>
      <c r="EP359">
        <v>33</v>
      </c>
      <c r="EQ359">
        <v>75</v>
      </c>
      <c r="ER359">
        <v>374</v>
      </c>
      <c r="ES359">
        <v>685</v>
      </c>
      <c r="ET359">
        <v>154</v>
      </c>
      <c r="EU359">
        <v>261</v>
      </c>
      <c r="EV359">
        <v>22</v>
      </c>
      <c r="EW359">
        <v>41</v>
      </c>
      <c r="EX359">
        <v>67</v>
      </c>
      <c r="EY359">
        <v>54</v>
      </c>
      <c r="EZ359">
        <v>-0.2</v>
      </c>
      <c r="FA359">
        <v>0.8</v>
      </c>
      <c r="FB359">
        <v>0.60000000000000009</v>
      </c>
      <c r="FC359" s="20">
        <v>11.86</v>
      </c>
      <c r="FD359" s="26">
        <v>0.14641975308641975</v>
      </c>
      <c r="FE359">
        <v>0.93370000000000009</v>
      </c>
      <c r="FF359">
        <v>-0.22</v>
      </c>
      <c r="FG359">
        <v>-0.57999999999999996</v>
      </c>
      <c r="FH359">
        <v>-0.79</v>
      </c>
      <c r="FI359">
        <v>5</v>
      </c>
      <c r="FJ359">
        <v>1</v>
      </c>
      <c r="FK359">
        <v>0</v>
      </c>
      <c r="FL359" s="42">
        <v>158</v>
      </c>
      <c r="FM359" s="20">
        <v>15.8</v>
      </c>
      <c r="FN359" s="41">
        <v>3.3426508300000005E-2</v>
      </c>
      <c r="FO359" s="20">
        <v>21</v>
      </c>
      <c r="FP359" s="20">
        <v>22.618600000000001</v>
      </c>
      <c r="FQ359" s="20">
        <v>120.96242873582403</v>
      </c>
      <c r="FR359">
        <v>1</v>
      </c>
      <c r="FS359" t="s">
        <v>455</v>
      </c>
      <c r="FT359">
        <v>13</v>
      </c>
      <c r="FV359" t="s">
        <v>711</v>
      </c>
      <c r="FW359" s="45">
        <v>1000000</v>
      </c>
      <c r="FX359" s="45">
        <v>1100000</v>
      </c>
      <c r="FY359">
        <v>408</v>
      </c>
      <c r="FZ359">
        <v>43</v>
      </c>
      <c r="GA359">
        <v>56</v>
      </c>
      <c r="GB359">
        <v>99</v>
      </c>
      <c r="GC359">
        <v>-25</v>
      </c>
      <c r="GD359">
        <v>69</v>
      </c>
      <c r="GE359">
        <v>493</v>
      </c>
      <c r="GF359">
        <v>5500</v>
      </c>
      <c r="GG359">
        <v>0</v>
      </c>
      <c r="GH359">
        <v>4.9000000000000004</v>
      </c>
      <c r="GI359">
        <v>4.8</v>
      </c>
      <c r="GJ359" s="42">
        <v>21</v>
      </c>
    </row>
    <row r="360" spans="1:192" x14ac:dyDescent="0.45">
      <c r="A360" s="40">
        <v>33565</v>
      </c>
      <c r="B360" t="s">
        <v>2977</v>
      </c>
      <c r="C360" t="s">
        <v>1736</v>
      </c>
      <c r="D360" t="s">
        <v>107</v>
      </c>
      <c r="E360" t="s">
        <v>107</v>
      </c>
      <c r="F360">
        <v>74</v>
      </c>
      <c r="G360">
        <v>208</v>
      </c>
      <c r="K360" t="s">
        <v>202</v>
      </c>
      <c r="L360">
        <v>2015</v>
      </c>
      <c r="M360">
        <v>26</v>
      </c>
      <c r="N360">
        <v>3</v>
      </c>
      <c r="O360">
        <v>8477903</v>
      </c>
      <c r="P360" t="s">
        <v>2978</v>
      </c>
      <c r="Q360" t="s">
        <v>2979</v>
      </c>
      <c r="R360" t="s">
        <v>2980</v>
      </c>
      <c r="S360" t="s">
        <v>2981</v>
      </c>
      <c r="T360" t="s">
        <v>710</v>
      </c>
      <c r="U360" t="s">
        <v>123</v>
      </c>
      <c r="V360">
        <v>59</v>
      </c>
      <c r="W360">
        <v>4</v>
      </c>
      <c r="X360">
        <v>9</v>
      </c>
      <c r="Y360">
        <v>7</v>
      </c>
      <c r="Z360">
        <v>13</v>
      </c>
      <c r="AA360">
        <v>13</v>
      </c>
      <c r="AB360">
        <v>71</v>
      </c>
      <c r="AC360" s="26">
        <v>0.22033898305084745</v>
      </c>
      <c r="AD360" s="20">
        <v>1.1999999999999993</v>
      </c>
      <c r="AE360" s="20">
        <v>4.6059999999999999</v>
      </c>
      <c r="AF360">
        <v>3</v>
      </c>
      <c r="AG360">
        <v>5.3</v>
      </c>
      <c r="AH360">
        <v>88</v>
      </c>
      <c r="AI360">
        <v>905</v>
      </c>
      <c r="AJ360">
        <v>40826</v>
      </c>
      <c r="AK360" s="20">
        <v>680.43333333332998</v>
      </c>
      <c r="AL360">
        <v>680.4</v>
      </c>
      <c r="AM360">
        <v>680</v>
      </c>
      <c r="AN360" s="26">
        <v>11.532768361581921</v>
      </c>
      <c r="AO360">
        <v>19.5</v>
      </c>
      <c r="AP360" s="41">
        <v>0.5</v>
      </c>
      <c r="AQ360">
        <v>120</v>
      </c>
      <c r="AR360">
        <v>120</v>
      </c>
      <c r="AS360">
        <v>120</v>
      </c>
      <c r="AT360">
        <v>98</v>
      </c>
      <c r="AU360">
        <v>98</v>
      </c>
      <c r="AV360">
        <v>68</v>
      </c>
      <c r="AW360">
        <v>80</v>
      </c>
      <c r="AX360">
        <v>43</v>
      </c>
      <c r="AY360">
        <v>8</v>
      </c>
      <c r="AZ360">
        <v>6</v>
      </c>
      <c r="BA360" s="42">
        <v>14</v>
      </c>
      <c r="BB360">
        <v>7.77</v>
      </c>
      <c r="BC360">
        <v>32.4559</v>
      </c>
      <c r="BD360" s="20">
        <v>193.6</v>
      </c>
      <c r="BE360" s="20">
        <v>313.60000000000002</v>
      </c>
      <c r="BF360" s="20">
        <v>27.654320987654327</v>
      </c>
      <c r="BG360">
        <v>196</v>
      </c>
      <c r="BH360">
        <v>224</v>
      </c>
      <c r="BI360">
        <v>173</v>
      </c>
      <c r="BJ360" s="41">
        <v>0.53116531165311653</v>
      </c>
      <c r="BK360">
        <v>154</v>
      </c>
      <c r="BL360">
        <v>153</v>
      </c>
      <c r="BM360">
        <v>84</v>
      </c>
      <c r="BN360" s="42">
        <v>69</v>
      </c>
      <c r="BO360">
        <v>30</v>
      </c>
      <c r="BP360">
        <v>17</v>
      </c>
      <c r="BQ360">
        <v>17</v>
      </c>
      <c r="BR360">
        <v>32</v>
      </c>
      <c r="BS360" s="41">
        <v>6.3745019920318724E-2</v>
      </c>
      <c r="BT360">
        <v>1</v>
      </c>
      <c r="BU360">
        <v>9</v>
      </c>
      <c r="BV360" s="41">
        <v>0.1</v>
      </c>
      <c r="BW360">
        <v>0</v>
      </c>
      <c r="BX360">
        <v>1</v>
      </c>
      <c r="BY360">
        <v>0</v>
      </c>
      <c r="BZ360">
        <v>2</v>
      </c>
      <c r="CA360">
        <v>1</v>
      </c>
      <c r="CB360">
        <v>6</v>
      </c>
      <c r="CC360">
        <v>0</v>
      </c>
      <c r="CD360">
        <v>1</v>
      </c>
      <c r="CE360">
        <v>1</v>
      </c>
      <c r="CF360">
        <v>2</v>
      </c>
      <c r="CG360">
        <v>1</v>
      </c>
      <c r="CH360">
        <v>7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</v>
      </c>
      <c r="CW360">
        <v>0</v>
      </c>
      <c r="CX360">
        <v>0</v>
      </c>
      <c r="CY360">
        <v>4</v>
      </c>
      <c r="CZ360">
        <v>26</v>
      </c>
      <c r="DA360">
        <v>9</v>
      </c>
      <c r="DB360">
        <v>3</v>
      </c>
      <c r="DC360">
        <v>4</v>
      </c>
      <c r="DD360">
        <v>10</v>
      </c>
      <c r="DE360">
        <v>6</v>
      </c>
      <c r="DF360">
        <v>0</v>
      </c>
      <c r="DG360">
        <v>36</v>
      </c>
      <c r="DH360">
        <v>27</v>
      </c>
      <c r="DI360">
        <v>17</v>
      </c>
      <c r="DJ360">
        <v>27</v>
      </c>
      <c r="DK360">
        <v>21</v>
      </c>
      <c r="DL360">
        <v>6</v>
      </c>
      <c r="DM360">
        <v>21</v>
      </c>
      <c r="DN360">
        <v>16</v>
      </c>
      <c r="DO360">
        <v>5</v>
      </c>
      <c r="DP360" s="42">
        <v>-10</v>
      </c>
      <c r="DQ360" s="20">
        <v>-3.9859999999999998</v>
      </c>
      <c r="DR360">
        <v>19</v>
      </c>
      <c r="DS360">
        <v>6</v>
      </c>
      <c r="DT360">
        <v>0</v>
      </c>
      <c r="DU360">
        <v>2</v>
      </c>
      <c r="DV360">
        <v>0</v>
      </c>
      <c r="DW360">
        <v>663</v>
      </c>
      <c r="DX360">
        <v>647</v>
      </c>
      <c r="DY360">
        <v>505</v>
      </c>
      <c r="DZ360">
        <v>470</v>
      </c>
      <c r="EA360">
        <v>338</v>
      </c>
      <c r="EB360">
        <v>332</v>
      </c>
      <c r="EC360">
        <v>28.35</v>
      </c>
      <c r="ED360">
        <v>26.94</v>
      </c>
      <c r="EE360">
        <v>26</v>
      </c>
      <c r="EF360">
        <v>28</v>
      </c>
      <c r="EG360" s="41">
        <v>7.6923076923076927E-2</v>
      </c>
      <c r="EH360" s="43">
        <v>0.9156626506024097</v>
      </c>
      <c r="EI360" s="44">
        <v>0.99258572752548657</v>
      </c>
      <c r="EJ360">
        <v>667</v>
      </c>
      <c r="EK360">
        <v>647</v>
      </c>
      <c r="EL360">
        <v>509</v>
      </c>
      <c r="EM360">
        <v>470</v>
      </c>
      <c r="EN360">
        <v>341</v>
      </c>
      <c r="EO360">
        <v>332</v>
      </c>
      <c r="EP360">
        <v>27</v>
      </c>
      <c r="EQ360">
        <v>28</v>
      </c>
      <c r="ER360">
        <v>316</v>
      </c>
      <c r="ES360">
        <v>297</v>
      </c>
      <c r="ET360">
        <v>139</v>
      </c>
      <c r="EU360">
        <v>112</v>
      </c>
      <c r="EV360">
        <v>18</v>
      </c>
      <c r="EW360">
        <v>11</v>
      </c>
      <c r="EX360">
        <v>64</v>
      </c>
      <c r="EY360">
        <v>66</v>
      </c>
      <c r="EZ360">
        <v>-0.2</v>
      </c>
      <c r="FA360">
        <v>1</v>
      </c>
      <c r="FB360">
        <v>0.8</v>
      </c>
      <c r="FC360" s="20">
        <v>19.07</v>
      </c>
      <c r="FD360" s="26">
        <v>0.32322033898305086</v>
      </c>
      <c r="FE360">
        <v>0.51080000000000003</v>
      </c>
      <c r="FF360">
        <v>-0.01</v>
      </c>
      <c r="FG360">
        <v>-0.04</v>
      </c>
      <c r="FH360">
        <v>-0.05</v>
      </c>
      <c r="FL360" s="42">
        <v>280</v>
      </c>
      <c r="FM360" s="20">
        <v>9</v>
      </c>
      <c r="FN360" s="41">
        <v>2.6223217100000001E-2</v>
      </c>
      <c r="FO360" s="20">
        <v>4.1999999999999993</v>
      </c>
      <c r="FP360" s="20">
        <v>12.2028</v>
      </c>
      <c r="FQ360" s="20">
        <v>115.52028218694886</v>
      </c>
      <c r="FV360" t="s">
        <v>751</v>
      </c>
      <c r="FW360" s="45">
        <v>650000</v>
      </c>
      <c r="FX360" s="45">
        <v>650000</v>
      </c>
      <c r="FY360">
        <v>99</v>
      </c>
      <c r="FZ360">
        <v>5</v>
      </c>
      <c r="GA360">
        <v>16</v>
      </c>
      <c r="GB360">
        <v>21</v>
      </c>
      <c r="GC360">
        <v>2</v>
      </c>
      <c r="GD360">
        <v>163</v>
      </c>
      <c r="GE360">
        <v>101</v>
      </c>
      <c r="GF360">
        <v>1086</v>
      </c>
      <c r="GG360">
        <v>-0.30000000000000004</v>
      </c>
      <c r="GH360">
        <v>1.4</v>
      </c>
      <c r="GI360">
        <v>1.1000000000000001</v>
      </c>
      <c r="GJ360" s="42">
        <v>4.1999999999999993</v>
      </c>
    </row>
    <row r="361" spans="1:192" x14ac:dyDescent="0.45">
      <c r="A361" s="40">
        <v>34090</v>
      </c>
      <c r="B361" t="s">
        <v>2990</v>
      </c>
      <c r="C361" t="s">
        <v>126</v>
      </c>
      <c r="D361" t="s">
        <v>91</v>
      </c>
      <c r="E361" t="s">
        <v>91</v>
      </c>
      <c r="F361">
        <v>72</v>
      </c>
      <c r="G361">
        <v>179</v>
      </c>
      <c r="K361" t="s">
        <v>202</v>
      </c>
      <c r="L361">
        <v>2016</v>
      </c>
      <c r="M361">
        <v>24</v>
      </c>
      <c r="N361">
        <v>2</v>
      </c>
      <c r="O361">
        <v>8477919</v>
      </c>
      <c r="P361" t="s">
        <v>2991</v>
      </c>
      <c r="Q361" t="s">
        <v>2992</v>
      </c>
      <c r="R361" t="s">
        <v>2993</v>
      </c>
      <c r="S361" t="s">
        <v>2994</v>
      </c>
      <c r="T361" t="s">
        <v>716</v>
      </c>
      <c r="U361" t="s">
        <v>307</v>
      </c>
      <c r="V361">
        <v>20</v>
      </c>
      <c r="W361">
        <v>0</v>
      </c>
      <c r="X361">
        <v>3</v>
      </c>
      <c r="Y361">
        <v>0</v>
      </c>
      <c r="Z361">
        <v>3</v>
      </c>
      <c r="AA361">
        <v>24</v>
      </c>
      <c r="AB361">
        <v>61</v>
      </c>
      <c r="AC361" s="26">
        <v>0.15</v>
      </c>
      <c r="AD361" s="20">
        <v>0.77777777777777768</v>
      </c>
      <c r="AE361" s="20">
        <v>0.91900000000000004</v>
      </c>
      <c r="AF361">
        <v>0</v>
      </c>
      <c r="AG361">
        <v>-2.7</v>
      </c>
      <c r="AH361">
        <v>2</v>
      </c>
      <c r="AI361">
        <v>274</v>
      </c>
      <c r="AJ361">
        <v>10993</v>
      </c>
      <c r="AK361" s="20">
        <v>183.21666666666999</v>
      </c>
      <c r="AL361">
        <v>183.22</v>
      </c>
      <c r="AM361">
        <v>183</v>
      </c>
      <c r="AN361" s="26">
        <v>9.1608333333333327</v>
      </c>
      <c r="AO361">
        <v>15.43</v>
      </c>
      <c r="AP361" s="41">
        <v>0.42857142857142855</v>
      </c>
      <c r="AQ361">
        <v>32</v>
      </c>
      <c r="AR361">
        <v>32</v>
      </c>
      <c r="AS361">
        <v>32</v>
      </c>
      <c r="AT361">
        <v>23</v>
      </c>
      <c r="AU361">
        <v>23</v>
      </c>
      <c r="AV361">
        <v>14</v>
      </c>
      <c r="AW361">
        <v>13</v>
      </c>
      <c r="AX361">
        <v>7</v>
      </c>
      <c r="AY361">
        <v>0</v>
      </c>
      <c r="AZ361">
        <v>1</v>
      </c>
      <c r="BA361" s="42">
        <v>1</v>
      </c>
      <c r="BB361">
        <v>1.02</v>
      </c>
      <c r="BC361">
        <v>26</v>
      </c>
      <c r="BD361" s="20">
        <v>0</v>
      </c>
      <c r="BE361" s="20">
        <v>32</v>
      </c>
      <c r="BF361" s="20">
        <v>10.479205326929375</v>
      </c>
      <c r="BG361">
        <v>49</v>
      </c>
      <c r="BH361">
        <v>60</v>
      </c>
      <c r="BI361">
        <v>69</v>
      </c>
      <c r="BJ361" s="41">
        <v>0.4152542372881356</v>
      </c>
      <c r="BK361">
        <v>8</v>
      </c>
      <c r="BL361">
        <v>8</v>
      </c>
      <c r="BM361">
        <v>17</v>
      </c>
      <c r="BN361" s="42">
        <v>-9</v>
      </c>
      <c r="BO361">
        <v>9</v>
      </c>
      <c r="BP361">
        <v>2</v>
      </c>
      <c r="BQ361">
        <v>5</v>
      </c>
      <c r="BR361">
        <v>8</v>
      </c>
      <c r="BS361" s="41">
        <v>5.4054054054054057E-2</v>
      </c>
      <c r="BT361">
        <v>69</v>
      </c>
      <c r="BU361">
        <v>70</v>
      </c>
      <c r="BV361" s="41">
        <v>0.49640287769784175</v>
      </c>
      <c r="BW361">
        <v>21</v>
      </c>
      <c r="BX361">
        <v>17</v>
      </c>
      <c r="BY361">
        <v>28</v>
      </c>
      <c r="BZ361">
        <v>28</v>
      </c>
      <c r="CA361">
        <v>20</v>
      </c>
      <c r="CB361">
        <v>25</v>
      </c>
      <c r="CC361">
        <v>21</v>
      </c>
      <c r="CD361">
        <v>28</v>
      </c>
      <c r="CE361">
        <v>19</v>
      </c>
      <c r="CF361">
        <v>15</v>
      </c>
      <c r="CG361">
        <v>49</v>
      </c>
      <c r="CH361">
        <v>41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</v>
      </c>
      <c r="CY361">
        <v>1</v>
      </c>
      <c r="CZ361">
        <v>6</v>
      </c>
      <c r="DA361">
        <v>4</v>
      </c>
      <c r="DB361">
        <v>0</v>
      </c>
      <c r="DC361">
        <v>0</v>
      </c>
      <c r="DD361">
        <v>1</v>
      </c>
      <c r="DE361">
        <v>2</v>
      </c>
      <c r="DF361">
        <v>0</v>
      </c>
      <c r="DG361">
        <v>7</v>
      </c>
      <c r="DH361">
        <v>1</v>
      </c>
      <c r="DI361">
        <v>4</v>
      </c>
      <c r="DJ361">
        <v>1</v>
      </c>
      <c r="DK361">
        <v>1</v>
      </c>
      <c r="DL361">
        <v>0</v>
      </c>
      <c r="DM361">
        <v>3</v>
      </c>
      <c r="DN361">
        <v>3</v>
      </c>
      <c r="DO361">
        <v>0</v>
      </c>
      <c r="DP361" s="42">
        <v>3</v>
      </c>
      <c r="DQ361" s="20">
        <v>1.7970000000000002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155</v>
      </c>
      <c r="DX361">
        <v>183</v>
      </c>
      <c r="DY361">
        <v>108</v>
      </c>
      <c r="DZ361">
        <v>140</v>
      </c>
      <c r="EA361">
        <v>77</v>
      </c>
      <c r="EB361">
        <v>106</v>
      </c>
      <c r="EC361">
        <v>5.0999999999999996</v>
      </c>
      <c r="ED361">
        <v>8.98</v>
      </c>
      <c r="EE361">
        <v>7</v>
      </c>
      <c r="EF361">
        <v>7</v>
      </c>
      <c r="EG361" s="41">
        <v>9.0909090909090912E-2</v>
      </c>
      <c r="EH361" s="43">
        <v>0.93396226415094341</v>
      </c>
      <c r="EI361" s="44">
        <v>1.0248713550600344</v>
      </c>
      <c r="EJ361">
        <v>156</v>
      </c>
      <c r="EK361">
        <v>183</v>
      </c>
      <c r="EL361">
        <v>109</v>
      </c>
      <c r="EM361">
        <v>140</v>
      </c>
      <c r="EN361">
        <v>78</v>
      </c>
      <c r="EO361">
        <v>106</v>
      </c>
      <c r="EP361">
        <v>7</v>
      </c>
      <c r="EQ361">
        <v>7</v>
      </c>
      <c r="ER361">
        <v>52</v>
      </c>
      <c r="ES361">
        <v>94</v>
      </c>
      <c r="ET361">
        <v>24</v>
      </c>
      <c r="EU361">
        <v>42</v>
      </c>
      <c r="EV361">
        <v>4</v>
      </c>
      <c r="EW361">
        <v>5</v>
      </c>
      <c r="EX361">
        <v>12</v>
      </c>
      <c r="EY361">
        <v>16</v>
      </c>
      <c r="EZ361">
        <v>-0.2</v>
      </c>
      <c r="FA361">
        <v>0.2</v>
      </c>
      <c r="FB361">
        <v>0</v>
      </c>
      <c r="FC361" s="20">
        <v>2.4900000000000002</v>
      </c>
      <c r="FD361" s="26">
        <v>0.12450000000000001</v>
      </c>
      <c r="FE361">
        <v>3.39E-2</v>
      </c>
      <c r="FF361">
        <v>-0.08</v>
      </c>
      <c r="FG361">
        <v>-0.05</v>
      </c>
      <c r="FH361">
        <v>-0.13</v>
      </c>
      <c r="FL361" s="42">
        <v>18</v>
      </c>
      <c r="FM361" s="20">
        <v>13</v>
      </c>
      <c r="FN361" s="41">
        <v>0</v>
      </c>
      <c r="FO361" s="20">
        <v>2.8</v>
      </c>
      <c r="FP361" s="20">
        <v>3.3593999999999999</v>
      </c>
      <c r="FQ361" s="20">
        <v>110.68660626569152</v>
      </c>
      <c r="FV361" t="s">
        <v>711</v>
      </c>
      <c r="FW361" s="45">
        <v>650000</v>
      </c>
      <c r="FX361" s="45">
        <v>666666</v>
      </c>
      <c r="FY361">
        <v>29</v>
      </c>
      <c r="FZ361">
        <v>0</v>
      </c>
      <c r="GA361">
        <v>4</v>
      </c>
      <c r="GB361">
        <v>4</v>
      </c>
      <c r="GC361">
        <v>1</v>
      </c>
      <c r="GD361">
        <v>2</v>
      </c>
      <c r="GE361">
        <v>22</v>
      </c>
      <c r="GF361">
        <v>261</v>
      </c>
      <c r="GG361">
        <v>-0.30000000000000004</v>
      </c>
      <c r="GH361">
        <v>0.30000000000000004</v>
      </c>
      <c r="GI361">
        <v>0</v>
      </c>
      <c r="GJ361" s="42">
        <v>2.8</v>
      </c>
    </row>
    <row r="362" spans="1:192" x14ac:dyDescent="0.45">
      <c r="A362" s="40">
        <v>34736</v>
      </c>
      <c r="B362" t="s">
        <v>2995</v>
      </c>
      <c r="C362" t="s">
        <v>362</v>
      </c>
      <c r="D362" t="s">
        <v>107</v>
      </c>
      <c r="E362" t="s">
        <v>107</v>
      </c>
      <c r="F362">
        <v>71</v>
      </c>
      <c r="G362">
        <v>195</v>
      </c>
      <c r="K362" t="s">
        <v>202</v>
      </c>
      <c r="L362">
        <v>2017</v>
      </c>
      <c r="M362">
        <v>22</v>
      </c>
      <c r="N362">
        <v>1</v>
      </c>
      <c r="O362">
        <v>8479968</v>
      </c>
      <c r="P362" t="s">
        <v>2996</v>
      </c>
      <c r="Q362" t="s">
        <v>2997</v>
      </c>
      <c r="R362" t="s">
        <v>2998</v>
      </c>
      <c r="S362" t="s">
        <v>2999</v>
      </c>
      <c r="T362" t="s">
        <v>716</v>
      </c>
      <c r="U362" t="s">
        <v>279</v>
      </c>
      <c r="V362">
        <v>19</v>
      </c>
      <c r="W362">
        <v>1</v>
      </c>
      <c r="X362">
        <v>4</v>
      </c>
      <c r="Y362">
        <v>2</v>
      </c>
      <c r="Z362">
        <v>5</v>
      </c>
      <c r="AA362">
        <v>24</v>
      </c>
      <c r="AB362">
        <v>48</v>
      </c>
      <c r="AC362" s="26">
        <v>0.26315789473684209</v>
      </c>
      <c r="AD362" s="20">
        <v>0</v>
      </c>
      <c r="AE362" s="20">
        <v>1.6970000000000001</v>
      </c>
      <c r="AF362">
        <v>-12</v>
      </c>
      <c r="AG362">
        <v>-2.2000000000000002</v>
      </c>
      <c r="AH362">
        <v>0</v>
      </c>
      <c r="AI362">
        <v>325</v>
      </c>
      <c r="AJ362">
        <v>13744</v>
      </c>
      <c r="AK362" s="20">
        <v>229.06666666666999</v>
      </c>
      <c r="AL362">
        <v>229.07</v>
      </c>
      <c r="AM362">
        <v>229</v>
      </c>
      <c r="AN362" s="26">
        <v>12.056140350877193</v>
      </c>
      <c r="AO362">
        <v>20.2</v>
      </c>
      <c r="AP362" s="41">
        <v>0.55555555555555558</v>
      </c>
      <c r="AQ362">
        <v>57</v>
      </c>
      <c r="AR362">
        <v>57</v>
      </c>
      <c r="AS362">
        <v>57</v>
      </c>
      <c r="AT362">
        <v>48</v>
      </c>
      <c r="AU362">
        <v>48</v>
      </c>
      <c r="AV362">
        <v>28</v>
      </c>
      <c r="AW362">
        <v>24</v>
      </c>
      <c r="AX362">
        <v>11</v>
      </c>
      <c r="AY362">
        <v>1</v>
      </c>
      <c r="AZ362">
        <v>3</v>
      </c>
      <c r="BA362" s="42">
        <v>4</v>
      </c>
      <c r="BB362">
        <v>3.19</v>
      </c>
      <c r="BC362">
        <v>38</v>
      </c>
      <c r="BD362" s="20">
        <v>80</v>
      </c>
      <c r="BE362" s="20">
        <v>137</v>
      </c>
      <c r="BF362" s="20">
        <v>35.884227528703015</v>
      </c>
      <c r="BG362">
        <v>60</v>
      </c>
      <c r="BH362">
        <v>61</v>
      </c>
      <c r="BI362">
        <v>56</v>
      </c>
      <c r="BJ362" s="41">
        <v>0.51724137931034486</v>
      </c>
      <c r="BK362">
        <v>22</v>
      </c>
      <c r="BL362">
        <v>22</v>
      </c>
      <c r="BM362">
        <v>26</v>
      </c>
      <c r="BN362" s="42">
        <v>-4</v>
      </c>
      <c r="BO362">
        <v>20</v>
      </c>
      <c r="BP362">
        <v>7</v>
      </c>
      <c r="BQ362">
        <v>2</v>
      </c>
      <c r="BR362">
        <v>6</v>
      </c>
      <c r="BS362" s="41">
        <v>3.3707865168539325E-2</v>
      </c>
      <c r="BT362">
        <v>5</v>
      </c>
      <c r="BU362">
        <v>7</v>
      </c>
      <c r="BV362" s="41">
        <v>0.41666666666666669</v>
      </c>
      <c r="BW362">
        <v>2</v>
      </c>
      <c r="BX362">
        <v>4</v>
      </c>
      <c r="BY362">
        <v>2</v>
      </c>
      <c r="BZ362">
        <v>2</v>
      </c>
      <c r="CA362">
        <v>1</v>
      </c>
      <c r="CB362">
        <v>1</v>
      </c>
      <c r="CC362">
        <v>3</v>
      </c>
      <c r="CD362">
        <v>2</v>
      </c>
      <c r="CE362">
        <v>1</v>
      </c>
      <c r="CF362">
        <v>2</v>
      </c>
      <c r="CG362">
        <v>3</v>
      </c>
      <c r="CH362">
        <v>4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2</v>
      </c>
      <c r="CX362">
        <v>0</v>
      </c>
      <c r="CY362">
        <v>0</v>
      </c>
      <c r="CZ362">
        <v>18</v>
      </c>
      <c r="DA362">
        <v>0</v>
      </c>
      <c r="DB362">
        <v>0</v>
      </c>
      <c r="DC362">
        <v>11</v>
      </c>
      <c r="DD362">
        <v>6</v>
      </c>
      <c r="DE362">
        <v>1</v>
      </c>
      <c r="DF362">
        <v>0</v>
      </c>
      <c r="DG362">
        <v>10</v>
      </c>
      <c r="DH362">
        <v>0</v>
      </c>
      <c r="DI362">
        <v>3</v>
      </c>
      <c r="DJ362">
        <v>0</v>
      </c>
      <c r="DK362">
        <v>0</v>
      </c>
      <c r="DL362">
        <v>0</v>
      </c>
      <c r="DM362">
        <v>3</v>
      </c>
      <c r="DN362">
        <v>3</v>
      </c>
      <c r="DO362">
        <v>0</v>
      </c>
      <c r="DP362" s="42">
        <v>3</v>
      </c>
      <c r="DQ362" s="20">
        <v>2.8940000000000001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214</v>
      </c>
      <c r="DX362">
        <v>227</v>
      </c>
      <c r="DY362">
        <v>173</v>
      </c>
      <c r="DZ362">
        <v>172</v>
      </c>
      <c r="EA362">
        <v>125</v>
      </c>
      <c r="EB362">
        <v>133</v>
      </c>
      <c r="EC362">
        <v>10.46</v>
      </c>
      <c r="ED362">
        <v>10.1</v>
      </c>
      <c r="EE362">
        <v>9</v>
      </c>
      <c r="EF362">
        <v>16</v>
      </c>
      <c r="EG362" s="41">
        <v>7.1999999999999995E-2</v>
      </c>
      <c r="EH362" s="43">
        <v>0.87969924812030076</v>
      </c>
      <c r="EI362" s="44">
        <v>0.95169924812030071</v>
      </c>
      <c r="EJ362">
        <v>216</v>
      </c>
      <c r="EK362">
        <v>227</v>
      </c>
      <c r="EL362">
        <v>175</v>
      </c>
      <c r="EM362">
        <v>172</v>
      </c>
      <c r="EN362">
        <v>127</v>
      </c>
      <c r="EO362">
        <v>133</v>
      </c>
      <c r="EP362">
        <v>9</v>
      </c>
      <c r="EQ362">
        <v>16</v>
      </c>
      <c r="ER362">
        <v>89</v>
      </c>
      <c r="ES362">
        <v>110</v>
      </c>
      <c r="ET362">
        <v>43</v>
      </c>
      <c r="EU362">
        <v>48</v>
      </c>
      <c r="EV362">
        <v>4</v>
      </c>
      <c r="EW362">
        <v>7</v>
      </c>
      <c r="EX362">
        <v>14</v>
      </c>
      <c r="EY362">
        <v>14</v>
      </c>
      <c r="EZ362">
        <v>0</v>
      </c>
      <c r="FA362">
        <v>-0.2</v>
      </c>
      <c r="FB362">
        <v>-0.2</v>
      </c>
      <c r="FC362" s="20">
        <v>1.98</v>
      </c>
      <c r="FD362" s="26">
        <v>0.10421052631578948</v>
      </c>
      <c r="FE362">
        <v>8.9599999999999999E-2</v>
      </c>
      <c r="FF362">
        <v>0.1</v>
      </c>
      <c r="FG362">
        <v>-0.04</v>
      </c>
      <c r="FH362">
        <v>0.06</v>
      </c>
      <c r="FL362" s="42">
        <v>28</v>
      </c>
      <c r="FM362" s="20">
        <v>0</v>
      </c>
      <c r="FN362" s="41">
        <v>1.9012288400000001E-2</v>
      </c>
      <c r="FO362" s="20">
        <v>5</v>
      </c>
      <c r="FP362" s="20">
        <v>5.5788000000000002</v>
      </c>
      <c r="FQ362" s="20">
        <v>115.51054262889073</v>
      </c>
      <c r="FV362" t="s">
        <v>751</v>
      </c>
      <c r="FW362" s="45">
        <v>925000</v>
      </c>
      <c r="FX362" s="45">
        <v>925000</v>
      </c>
      <c r="FY362">
        <v>19</v>
      </c>
      <c r="FZ362">
        <v>1</v>
      </c>
      <c r="GA362">
        <v>4</v>
      </c>
      <c r="GB362">
        <v>5</v>
      </c>
      <c r="GC362">
        <v>-12</v>
      </c>
      <c r="GD362">
        <v>0</v>
      </c>
      <c r="GE362">
        <v>28</v>
      </c>
      <c r="GF362">
        <v>229</v>
      </c>
      <c r="GG362">
        <v>0</v>
      </c>
      <c r="GH362">
        <v>-0.2</v>
      </c>
      <c r="GI362">
        <v>-0.2</v>
      </c>
      <c r="GJ362" s="42">
        <v>5</v>
      </c>
    </row>
    <row r="363" spans="1:192" x14ac:dyDescent="0.45">
      <c r="A363" s="40">
        <v>26344</v>
      </c>
      <c r="B363" t="s">
        <v>427</v>
      </c>
      <c r="D363" t="s">
        <v>399</v>
      </c>
      <c r="E363" t="s">
        <v>399</v>
      </c>
      <c r="F363">
        <v>75</v>
      </c>
      <c r="G363">
        <v>230</v>
      </c>
      <c r="H363">
        <v>1990</v>
      </c>
      <c r="I363">
        <v>1</v>
      </c>
      <c r="J363">
        <v>5</v>
      </c>
      <c r="K363" t="s">
        <v>92</v>
      </c>
      <c r="L363">
        <v>1990</v>
      </c>
      <c r="M363">
        <v>45</v>
      </c>
      <c r="N363">
        <v>24</v>
      </c>
      <c r="O363">
        <v>8448208</v>
      </c>
      <c r="P363" t="s">
        <v>3000</v>
      </c>
      <c r="Q363" t="s">
        <v>3001</v>
      </c>
      <c r="R363" t="s">
        <v>3002</v>
      </c>
      <c r="S363" t="s">
        <v>3003</v>
      </c>
      <c r="T363" t="s">
        <v>710</v>
      </c>
      <c r="U363" t="s">
        <v>123</v>
      </c>
      <c r="V363">
        <v>22</v>
      </c>
      <c r="W363">
        <v>1</v>
      </c>
      <c r="X363">
        <v>6</v>
      </c>
      <c r="Y363">
        <v>4</v>
      </c>
      <c r="Z363">
        <v>7</v>
      </c>
      <c r="AA363">
        <v>20</v>
      </c>
      <c r="AB363">
        <v>77</v>
      </c>
      <c r="AC363" s="26">
        <v>0.31818181818181818</v>
      </c>
      <c r="AD363" s="20">
        <v>-17.610169491525422</v>
      </c>
      <c r="AE363" s="20">
        <v>2.2370000000000001</v>
      </c>
      <c r="AF363">
        <v>6</v>
      </c>
      <c r="AG363">
        <v>2.6</v>
      </c>
      <c r="AH363">
        <v>10</v>
      </c>
      <c r="AI363">
        <v>350</v>
      </c>
      <c r="AJ363">
        <v>17220</v>
      </c>
      <c r="AK363" s="20">
        <v>287</v>
      </c>
      <c r="AL363">
        <v>287</v>
      </c>
      <c r="AM363">
        <v>287</v>
      </c>
      <c r="AN363" s="26">
        <v>13.045454545454545</v>
      </c>
      <c r="AO363">
        <v>22.09</v>
      </c>
      <c r="AP363" s="41">
        <v>0.46666666666666667</v>
      </c>
      <c r="AQ363">
        <v>53</v>
      </c>
      <c r="AR363">
        <v>53</v>
      </c>
      <c r="AS363">
        <v>53</v>
      </c>
      <c r="AT363">
        <v>41</v>
      </c>
      <c r="AU363">
        <v>41</v>
      </c>
      <c r="AV363">
        <v>32</v>
      </c>
      <c r="AW363">
        <v>35</v>
      </c>
      <c r="AX363">
        <v>18</v>
      </c>
      <c r="AY363">
        <v>1</v>
      </c>
      <c r="AZ363">
        <v>6</v>
      </c>
      <c r="BA363" s="42">
        <v>7</v>
      </c>
      <c r="BB363">
        <v>3.28</v>
      </c>
      <c r="BC363">
        <v>24</v>
      </c>
      <c r="BD363" s="20">
        <v>82.8</v>
      </c>
      <c r="BE363" s="20">
        <v>135.80000000000001</v>
      </c>
      <c r="BF363" s="20">
        <v>28.390243902439025</v>
      </c>
      <c r="BG363">
        <v>110</v>
      </c>
      <c r="BH363">
        <v>96</v>
      </c>
      <c r="BI363">
        <v>53</v>
      </c>
      <c r="BJ363" s="41">
        <v>0.67484662576687116</v>
      </c>
      <c r="BK363">
        <v>1</v>
      </c>
      <c r="BL363">
        <v>1</v>
      </c>
      <c r="BM363">
        <v>10</v>
      </c>
      <c r="BN363" s="42">
        <v>-9</v>
      </c>
      <c r="BO363">
        <v>9</v>
      </c>
      <c r="BP363">
        <v>12</v>
      </c>
      <c r="BQ363">
        <v>11</v>
      </c>
      <c r="BR363">
        <v>8</v>
      </c>
      <c r="BS363" s="41">
        <v>4.0404040404040407E-2</v>
      </c>
      <c r="BT363">
        <v>0</v>
      </c>
      <c r="BU363">
        <v>0</v>
      </c>
      <c r="BV363" s="41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8</v>
      </c>
      <c r="DA363">
        <v>5</v>
      </c>
      <c r="DB363">
        <v>0</v>
      </c>
      <c r="DC363">
        <v>0</v>
      </c>
      <c r="DD363">
        <v>2</v>
      </c>
      <c r="DE363">
        <v>1</v>
      </c>
      <c r="DF363">
        <v>0</v>
      </c>
      <c r="DG363">
        <v>24</v>
      </c>
      <c r="DH363">
        <v>5</v>
      </c>
      <c r="DI363">
        <v>1</v>
      </c>
      <c r="DJ363">
        <v>5</v>
      </c>
      <c r="DK363">
        <v>5</v>
      </c>
      <c r="DL363">
        <v>0</v>
      </c>
      <c r="DM363">
        <v>1</v>
      </c>
      <c r="DN363">
        <v>1</v>
      </c>
      <c r="DO363">
        <v>0</v>
      </c>
      <c r="DP363" s="42">
        <v>-4</v>
      </c>
      <c r="DQ363" s="20">
        <v>-3.1320000000000001</v>
      </c>
      <c r="DR363">
        <v>5</v>
      </c>
      <c r="DS363">
        <v>0</v>
      </c>
      <c r="DT363">
        <v>0</v>
      </c>
      <c r="DU363">
        <v>0</v>
      </c>
      <c r="DV363">
        <v>0</v>
      </c>
      <c r="DW363">
        <v>317</v>
      </c>
      <c r="DX363">
        <v>247</v>
      </c>
      <c r="DY363">
        <v>223</v>
      </c>
      <c r="DZ363">
        <v>190</v>
      </c>
      <c r="EA363">
        <v>161</v>
      </c>
      <c r="EB363">
        <v>138</v>
      </c>
      <c r="EC363">
        <v>15.18</v>
      </c>
      <c r="ED363">
        <v>10.17</v>
      </c>
      <c r="EE363">
        <v>15</v>
      </c>
      <c r="EF363">
        <v>6</v>
      </c>
      <c r="EG363" s="41">
        <v>9.3167701863354033E-2</v>
      </c>
      <c r="EH363" s="43">
        <v>0.95652173913043481</v>
      </c>
      <c r="EI363" s="44">
        <v>1.0496894409937889</v>
      </c>
      <c r="EJ363">
        <v>317</v>
      </c>
      <c r="EK363">
        <v>246</v>
      </c>
      <c r="EL363">
        <v>223</v>
      </c>
      <c r="EM363">
        <v>190</v>
      </c>
      <c r="EN363">
        <v>161</v>
      </c>
      <c r="EO363">
        <v>138</v>
      </c>
      <c r="EP363">
        <v>15</v>
      </c>
      <c r="EQ363">
        <v>6</v>
      </c>
      <c r="ER363">
        <v>171</v>
      </c>
      <c r="ES363">
        <v>107</v>
      </c>
      <c r="ET363">
        <v>74</v>
      </c>
      <c r="EU363">
        <v>39</v>
      </c>
      <c r="EV363">
        <v>11</v>
      </c>
      <c r="EW363">
        <v>4</v>
      </c>
      <c r="EX363">
        <v>19</v>
      </c>
      <c r="EY363">
        <v>9</v>
      </c>
      <c r="EZ363">
        <v>0</v>
      </c>
      <c r="FA363">
        <v>0.60000000000000009</v>
      </c>
      <c r="FB363">
        <v>0.60000000000000009</v>
      </c>
      <c r="FC363" s="20">
        <v>8.75</v>
      </c>
      <c r="FD363" s="26">
        <v>0.39772727272727271</v>
      </c>
      <c r="FE363">
        <v>0.38320000000000004</v>
      </c>
      <c r="FF363">
        <v>0.06</v>
      </c>
      <c r="FG363">
        <v>0</v>
      </c>
      <c r="FH363">
        <v>0.05</v>
      </c>
      <c r="FL363" s="42">
        <v>19</v>
      </c>
      <c r="FM363" s="20">
        <v>2.4</v>
      </c>
      <c r="FN363" s="41">
        <v>1.73361522E-2</v>
      </c>
      <c r="FO363" s="20">
        <v>6</v>
      </c>
      <c r="FP363" s="20">
        <v>6.3735999999999997</v>
      </c>
      <c r="FQ363" s="20">
        <v>117.90940766550523</v>
      </c>
      <c r="FR363">
        <v>4</v>
      </c>
      <c r="FS363" t="s">
        <v>111</v>
      </c>
      <c r="FT363">
        <v>195</v>
      </c>
      <c r="FV363" t="s">
        <v>711</v>
      </c>
      <c r="FW363" s="45">
        <v>1000000</v>
      </c>
      <c r="FX363" s="45">
        <v>1000000</v>
      </c>
      <c r="FY363">
        <v>1733</v>
      </c>
      <c r="FZ363">
        <v>766</v>
      </c>
      <c r="GA363">
        <v>1155</v>
      </c>
      <c r="GB363">
        <v>1921</v>
      </c>
      <c r="GC363">
        <v>322</v>
      </c>
      <c r="GD363">
        <v>1167</v>
      </c>
      <c r="GE363">
        <v>5637</v>
      </c>
      <c r="GF363">
        <v>23397</v>
      </c>
      <c r="GG363">
        <v>174.9</v>
      </c>
      <c r="GH363">
        <v>42.2</v>
      </c>
      <c r="GI363">
        <v>217.1</v>
      </c>
      <c r="GJ363" s="42">
        <v>6</v>
      </c>
    </row>
    <row r="364" spans="1:192" x14ac:dyDescent="0.45">
      <c r="A364" s="40">
        <v>33072</v>
      </c>
      <c r="B364" t="s">
        <v>3004</v>
      </c>
      <c r="D364" t="s">
        <v>223</v>
      </c>
      <c r="E364" t="s">
        <v>223</v>
      </c>
      <c r="F364">
        <v>72</v>
      </c>
      <c r="G364">
        <v>180</v>
      </c>
      <c r="K364" t="s">
        <v>202</v>
      </c>
      <c r="L364">
        <v>2014</v>
      </c>
      <c r="M364">
        <v>27</v>
      </c>
      <c r="N364">
        <v>4</v>
      </c>
      <c r="O364">
        <v>8477922</v>
      </c>
      <c r="P364" t="s">
        <v>3005</v>
      </c>
      <c r="Q364" t="s">
        <v>3006</v>
      </c>
      <c r="R364" t="s">
        <v>3007</v>
      </c>
      <c r="S364" t="s">
        <v>3008</v>
      </c>
      <c r="T364" t="s">
        <v>716</v>
      </c>
      <c r="U364" t="s">
        <v>319</v>
      </c>
      <c r="V364">
        <v>71</v>
      </c>
      <c r="W364">
        <v>8</v>
      </c>
      <c r="X364">
        <v>11</v>
      </c>
      <c r="Y364">
        <v>5</v>
      </c>
      <c r="Z364">
        <v>19</v>
      </c>
      <c r="AA364">
        <v>15</v>
      </c>
      <c r="AB364">
        <v>48</v>
      </c>
      <c r="AC364" s="26">
        <v>0.26760563380281688</v>
      </c>
      <c r="AD364" s="20">
        <v>-5.9459459459459474</v>
      </c>
      <c r="AE364" s="20">
        <v>7.1230000000000002</v>
      </c>
      <c r="AF364">
        <v>-5</v>
      </c>
      <c r="AG364">
        <v>-6.1</v>
      </c>
      <c r="AH364">
        <v>26</v>
      </c>
      <c r="AI364">
        <v>1437</v>
      </c>
      <c r="AJ364">
        <v>56439</v>
      </c>
      <c r="AK364" s="20">
        <v>940.65</v>
      </c>
      <c r="AL364">
        <v>940.65</v>
      </c>
      <c r="AM364">
        <v>941</v>
      </c>
      <c r="AN364" s="26">
        <v>13.248591549295774</v>
      </c>
      <c r="AO364">
        <v>22.41</v>
      </c>
      <c r="AP364" s="41">
        <v>0.6785714285714286</v>
      </c>
      <c r="AQ364">
        <v>142</v>
      </c>
      <c r="AR364">
        <v>142</v>
      </c>
      <c r="AS364">
        <v>142</v>
      </c>
      <c r="AT364">
        <v>114</v>
      </c>
      <c r="AU364">
        <v>114</v>
      </c>
      <c r="AV364">
        <v>76</v>
      </c>
      <c r="AW364">
        <v>90</v>
      </c>
      <c r="AX364">
        <v>43</v>
      </c>
      <c r="AY364">
        <v>6</v>
      </c>
      <c r="AZ364">
        <v>6</v>
      </c>
      <c r="BA364" s="42">
        <v>12</v>
      </c>
      <c r="BB364">
        <v>10.210000000000001</v>
      </c>
      <c r="BC364">
        <v>30.2895</v>
      </c>
      <c r="BD364" s="20">
        <v>156.1</v>
      </c>
      <c r="BE364" s="20">
        <v>298.10000000000002</v>
      </c>
      <c r="BF364" s="20">
        <v>19.014511242226121</v>
      </c>
      <c r="BG364">
        <v>223</v>
      </c>
      <c r="BH364">
        <v>354</v>
      </c>
      <c r="BI364">
        <v>360</v>
      </c>
      <c r="BJ364" s="41">
        <v>0.38250428816466553</v>
      </c>
      <c r="BK364">
        <v>81</v>
      </c>
      <c r="BL364">
        <v>81</v>
      </c>
      <c r="BM364">
        <v>129</v>
      </c>
      <c r="BN364" s="42">
        <v>-48</v>
      </c>
      <c r="BO364">
        <v>38</v>
      </c>
      <c r="BP364">
        <v>22</v>
      </c>
      <c r="BQ364">
        <v>24</v>
      </c>
      <c r="BR364">
        <v>69</v>
      </c>
      <c r="BS364" s="41">
        <v>8.3737864077669907E-2</v>
      </c>
      <c r="BT364">
        <v>12</v>
      </c>
      <c r="BU364">
        <v>6</v>
      </c>
      <c r="BV364" s="41">
        <v>0.66666666666666663</v>
      </c>
      <c r="BW364">
        <v>3</v>
      </c>
      <c r="BX364">
        <v>3</v>
      </c>
      <c r="BY364">
        <v>7</v>
      </c>
      <c r="BZ364">
        <v>1</v>
      </c>
      <c r="CA364">
        <v>2</v>
      </c>
      <c r="CB364">
        <v>2</v>
      </c>
      <c r="CC364">
        <v>1</v>
      </c>
      <c r="CD364">
        <v>0</v>
      </c>
      <c r="CE364">
        <v>4</v>
      </c>
      <c r="CF364">
        <v>2</v>
      </c>
      <c r="CG364">
        <v>8</v>
      </c>
      <c r="CH364">
        <v>5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3</v>
      </c>
      <c r="CS364">
        <v>1</v>
      </c>
      <c r="CT364">
        <v>0</v>
      </c>
      <c r="CU364">
        <v>0</v>
      </c>
      <c r="CV364">
        <v>3</v>
      </c>
      <c r="CW364">
        <v>1</v>
      </c>
      <c r="CX364">
        <v>1</v>
      </c>
      <c r="CY364">
        <v>2</v>
      </c>
      <c r="CZ364">
        <v>34</v>
      </c>
      <c r="DA364">
        <v>7</v>
      </c>
      <c r="DB364">
        <v>3</v>
      </c>
      <c r="DC364">
        <v>11</v>
      </c>
      <c r="DD364">
        <v>8</v>
      </c>
      <c r="DE364">
        <v>7</v>
      </c>
      <c r="DF364">
        <v>0</v>
      </c>
      <c r="DG364">
        <v>40</v>
      </c>
      <c r="DH364">
        <v>13</v>
      </c>
      <c r="DI364">
        <v>11</v>
      </c>
      <c r="DJ364">
        <v>12</v>
      </c>
      <c r="DK364">
        <v>12</v>
      </c>
      <c r="DL364">
        <v>0</v>
      </c>
      <c r="DM364">
        <v>11</v>
      </c>
      <c r="DN364">
        <v>11</v>
      </c>
      <c r="DO364">
        <v>0</v>
      </c>
      <c r="DP364" s="42">
        <v>-2</v>
      </c>
      <c r="DQ364" s="20">
        <v>-2.4039999999999999</v>
      </c>
      <c r="DR364">
        <v>13</v>
      </c>
      <c r="DS364">
        <v>0</v>
      </c>
      <c r="DT364">
        <v>0</v>
      </c>
      <c r="DU364">
        <v>0</v>
      </c>
      <c r="DV364">
        <v>0</v>
      </c>
      <c r="DW364">
        <v>763</v>
      </c>
      <c r="DX364">
        <v>1033</v>
      </c>
      <c r="DY364">
        <v>540</v>
      </c>
      <c r="DZ364">
        <v>755</v>
      </c>
      <c r="EA364">
        <v>380</v>
      </c>
      <c r="EB364">
        <v>525</v>
      </c>
      <c r="EC364">
        <v>34.93</v>
      </c>
      <c r="ED364">
        <v>45.86</v>
      </c>
      <c r="EE364">
        <v>28</v>
      </c>
      <c r="EF364">
        <v>38</v>
      </c>
      <c r="EG364" s="41">
        <v>7.3684210526315783E-2</v>
      </c>
      <c r="EH364" s="43">
        <v>0.92761904761904757</v>
      </c>
      <c r="EI364" s="44">
        <v>1.0013032581453634</v>
      </c>
      <c r="EJ364">
        <v>762</v>
      </c>
      <c r="EK364">
        <v>1035</v>
      </c>
      <c r="EL364">
        <v>538</v>
      </c>
      <c r="EM364">
        <v>757</v>
      </c>
      <c r="EN364">
        <v>378</v>
      </c>
      <c r="EO364">
        <v>525</v>
      </c>
      <c r="EP364">
        <v>28</v>
      </c>
      <c r="EQ364">
        <v>38</v>
      </c>
      <c r="ER364">
        <v>332</v>
      </c>
      <c r="ES364">
        <v>502</v>
      </c>
      <c r="ET364">
        <v>129</v>
      </c>
      <c r="EU364">
        <v>201</v>
      </c>
      <c r="EV364">
        <v>14</v>
      </c>
      <c r="EW364">
        <v>18</v>
      </c>
      <c r="EX364">
        <v>57</v>
      </c>
      <c r="EY364">
        <v>58</v>
      </c>
      <c r="EZ364">
        <v>0.1</v>
      </c>
      <c r="FA364">
        <v>1</v>
      </c>
      <c r="FB364">
        <v>1.1000000000000001</v>
      </c>
      <c r="FC364" s="20">
        <v>13.51</v>
      </c>
      <c r="FD364" s="26">
        <v>0.19028169014084506</v>
      </c>
      <c r="FE364">
        <v>1.1143000000000001</v>
      </c>
      <c r="FF364">
        <v>-0.16</v>
      </c>
      <c r="FG364">
        <v>-0.03</v>
      </c>
      <c r="FH364">
        <v>-0.19</v>
      </c>
      <c r="FL364" s="42">
        <v>176</v>
      </c>
      <c r="FM364" s="20">
        <v>8.0769230769230766</v>
      </c>
      <c r="FN364" s="41">
        <v>3.8658730600000003E-2</v>
      </c>
      <c r="FO364" s="20">
        <v>16.399999999999999</v>
      </c>
      <c r="FP364" s="20">
        <v>18.519200000000001</v>
      </c>
      <c r="FQ364" s="20">
        <v>114.55908148620635</v>
      </c>
      <c r="FR364">
        <v>4</v>
      </c>
      <c r="FS364" t="s">
        <v>189</v>
      </c>
      <c r="FT364">
        <v>195</v>
      </c>
      <c r="FV364" t="s">
        <v>711</v>
      </c>
      <c r="FW364" s="45">
        <v>2000000</v>
      </c>
      <c r="FX364" s="45">
        <v>2000000</v>
      </c>
      <c r="FY364">
        <v>256</v>
      </c>
      <c r="FZ364">
        <v>42</v>
      </c>
      <c r="GA364">
        <v>42</v>
      </c>
      <c r="GB364">
        <v>84</v>
      </c>
      <c r="GC364">
        <v>4</v>
      </c>
      <c r="GD364">
        <v>84</v>
      </c>
      <c r="GE364">
        <v>345</v>
      </c>
      <c r="GF364">
        <v>3495</v>
      </c>
      <c r="GG364">
        <v>3.9</v>
      </c>
      <c r="GH364">
        <v>4.4000000000000004</v>
      </c>
      <c r="GI364">
        <v>8.3000000000000007</v>
      </c>
      <c r="GJ364" s="42">
        <v>16.399999999999999</v>
      </c>
    </row>
    <row r="365" spans="1:192" x14ac:dyDescent="0.45">
      <c r="A365" s="40">
        <v>33604</v>
      </c>
      <c r="B365" t="s">
        <v>1063</v>
      </c>
      <c r="C365" t="s">
        <v>145</v>
      </c>
      <c r="D365" t="s">
        <v>91</v>
      </c>
      <c r="E365" t="s">
        <v>91</v>
      </c>
      <c r="F365">
        <v>73</v>
      </c>
      <c r="G365">
        <v>195</v>
      </c>
      <c r="H365">
        <v>2010</v>
      </c>
      <c r="I365">
        <v>5</v>
      </c>
      <c r="J365">
        <v>129</v>
      </c>
      <c r="K365" t="s">
        <v>202</v>
      </c>
      <c r="L365">
        <v>2013</v>
      </c>
      <c r="M365">
        <v>26</v>
      </c>
      <c r="N365">
        <v>5</v>
      </c>
      <c r="O365">
        <v>8475878</v>
      </c>
      <c r="P365" t="s">
        <v>3009</v>
      </c>
      <c r="Q365" t="s">
        <v>3010</v>
      </c>
      <c r="R365" t="s">
        <v>1099</v>
      </c>
      <c r="S365" t="s">
        <v>3011</v>
      </c>
      <c r="T365" t="s">
        <v>716</v>
      </c>
      <c r="U365" t="s">
        <v>3012</v>
      </c>
      <c r="V365">
        <v>16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 s="26">
        <v>6.25E-2</v>
      </c>
      <c r="AD365" s="20">
        <v>-0.35593220338983045</v>
      </c>
      <c r="AE365" s="20">
        <v>0.28999999999999998</v>
      </c>
      <c r="AF365">
        <v>0</v>
      </c>
      <c r="AG365">
        <v>-1.8</v>
      </c>
      <c r="AH365">
        <v>2</v>
      </c>
      <c r="AI365">
        <v>208</v>
      </c>
      <c r="AJ365">
        <v>8621</v>
      </c>
      <c r="AK365" s="20">
        <v>143.68333333333001</v>
      </c>
      <c r="AL365">
        <v>143.68</v>
      </c>
      <c r="AM365">
        <v>144</v>
      </c>
      <c r="AN365" s="26">
        <v>8.9802083333333336</v>
      </c>
      <c r="AO365">
        <v>15.29</v>
      </c>
      <c r="AP365" s="41">
        <v>0.33333333333333331</v>
      </c>
      <c r="AQ365">
        <v>22</v>
      </c>
      <c r="AR365">
        <v>22</v>
      </c>
      <c r="AS365">
        <v>22</v>
      </c>
      <c r="AT365">
        <v>16</v>
      </c>
      <c r="AU365">
        <v>16</v>
      </c>
      <c r="AV365">
        <v>12</v>
      </c>
      <c r="AW365">
        <v>9</v>
      </c>
      <c r="AX365">
        <v>4</v>
      </c>
      <c r="AY365">
        <v>0</v>
      </c>
      <c r="AZ365">
        <v>1</v>
      </c>
      <c r="BA365" s="42">
        <v>1</v>
      </c>
      <c r="BB365">
        <v>0.57000000000000006</v>
      </c>
      <c r="BC365">
        <v>34.916699999999999</v>
      </c>
      <c r="BD365" s="20">
        <v>1</v>
      </c>
      <c r="BE365" s="20">
        <v>23</v>
      </c>
      <c r="BF365" s="20">
        <v>9.6046770601336302</v>
      </c>
      <c r="BG365">
        <v>36</v>
      </c>
      <c r="BH365">
        <v>42</v>
      </c>
      <c r="BI365">
        <v>46</v>
      </c>
      <c r="BJ365" s="41">
        <v>0.43902439024390244</v>
      </c>
      <c r="BK365">
        <v>35</v>
      </c>
      <c r="BL365">
        <v>35</v>
      </c>
      <c r="BM365">
        <v>15</v>
      </c>
      <c r="BN365" s="42">
        <v>20</v>
      </c>
      <c r="BO365">
        <v>4</v>
      </c>
      <c r="BP365">
        <v>5</v>
      </c>
      <c r="BQ365">
        <v>2</v>
      </c>
      <c r="BR365">
        <v>0</v>
      </c>
      <c r="BS365" s="41">
        <v>0</v>
      </c>
      <c r="BT365">
        <v>28</v>
      </c>
      <c r="BU365">
        <v>44</v>
      </c>
      <c r="BV365" s="41">
        <v>0.3888888888888889</v>
      </c>
      <c r="BW365">
        <v>8</v>
      </c>
      <c r="BX365">
        <v>19</v>
      </c>
      <c r="BY365">
        <v>13</v>
      </c>
      <c r="BZ365">
        <v>15</v>
      </c>
      <c r="CA365">
        <v>7</v>
      </c>
      <c r="CB365">
        <v>10</v>
      </c>
      <c r="CC365">
        <v>6</v>
      </c>
      <c r="CD365">
        <v>14</v>
      </c>
      <c r="CE365">
        <v>11</v>
      </c>
      <c r="CF365">
        <v>17</v>
      </c>
      <c r="CG365">
        <v>18</v>
      </c>
      <c r="CH365">
        <v>26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</v>
      </c>
      <c r="DA365">
        <v>1</v>
      </c>
      <c r="DB365">
        <v>1</v>
      </c>
      <c r="DC365">
        <v>2</v>
      </c>
      <c r="DD365">
        <v>0</v>
      </c>
      <c r="DE365">
        <v>0</v>
      </c>
      <c r="DF365">
        <v>0</v>
      </c>
      <c r="DG365">
        <v>8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1</v>
      </c>
      <c r="DN365">
        <v>1</v>
      </c>
      <c r="DO365">
        <v>0</v>
      </c>
      <c r="DP365" s="42">
        <v>0</v>
      </c>
      <c r="DQ365" s="20">
        <v>-0.17200000000000001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126</v>
      </c>
      <c r="DX365">
        <v>139</v>
      </c>
      <c r="DY365">
        <v>95</v>
      </c>
      <c r="DZ365">
        <v>106</v>
      </c>
      <c r="EA365">
        <v>66</v>
      </c>
      <c r="EB365">
        <v>77</v>
      </c>
      <c r="EC365">
        <v>3.49</v>
      </c>
      <c r="ED365">
        <v>5.94</v>
      </c>
      <c r="EE365">
        <v>3</v>
      </c>
      <c r="EF365">
        <v>4</v>
      </c>
      <c r="EG365" s="41">
        <v>4.5454545454545456E-2</v>
      </c>
      <c r="EH365" s="43">
        <v>0.94805194805194803</v>
      </c>
      <c r="EI365" s="44">
        <v>0.99350649350649345</v>
      </c>
      <c r="EJ365">
        <v>126</v>
      </c>
      <c r="EK365">
        <v>138</v>
      </c>
      <c r="EL365">
        <v>95</v>
      </c>
      <c r="EM365">
        <v>105</v>
      </c>
      <c r="EN365">
        <v>66</v>
      </c>
      <c r="EO365">
        <v>76</v>
      </c>
      <c r="EP365">
        <v>3</v>
      </c>
      <c r="EQ365">
        <v>4</v>
      </c>
      <c r="ER365">
        <v>55</v>
      </c>
      <c r="ES365">
        <v>59</v>
      </c>
      <c r="ET365">
        <v>18</v>
      </c>
      <c r="EU365">
        <v>24</v>
      </c>
      <c r="EV365">
        <v>0</v>
      </c>
      <c r="EW365">
        <v>3</v>
      </c>
      <c r="EX365">
        <v>8</v>
      </c>
      <c r="EY365">
        <v>15</v>
      </c>
      <c r="EZ365">
        <v>-0.30000000000000004</v>
      </c>
      <c r="FA365">
        <v>0.2</v>
      </c>
      <c r="FB365">
        <v>-0.1</v>
      </c>
      <c r="FC365" s="20">
        <v>0.89</v>
      </c>
      <c r="FD365" s="26">
        <v>5.5625000000000001E-2</v>
      </c>
      <c r="FE365">
        <v>2.2100000000000002E-2</v>
      </c>
      <c r="FF365">
        <v>-0.13</v>
      </c>
      <c r="FG365">
        <v>0</v>
      </c>
      <c r="FH365">
        <v>-0.14000000000000001</v>
      </c>
      <c r="FL365" s="42">
        <v>37</v>
      </c>
      <c r="FM365" s="20">
        <v>37</v>
      </c>
      <c r="FN365" s="41">
        <v>0</v>
      </c>
      <c r="FO365" s="20">
        <v>0.8</v>
      </c>
      <c r="FP365" s="20">
        <v>0.96560000000000001</v>
      </c>
      <c r="FQ365" s="20">
        <v>110.66258351893094</v>
      </c>
      <c r="FV365" t="s">
        <v>751</v>
      </c>
      <c r="FW365" s="45">
        <v>650000</v>
      </c>
      <c r="FX365" s="45">
        <v>612500</v>
      </c>
      <c r="FY365">
        <v>75</v>
      </c>
      <c r="FZ365">
        <v>4</v>
      </c>
      <c r="GA365">
        <v>2</v>
      </c>
      <c r="GB365">
        <v>6</v>
      </c>
      <c r="GC365">
        <v>-9</v>
      </c>
      <c r="GD365">
        <v>12</v>
      </c>
      <c r="GE365">
        <v>73</v>
      </c>
      <c r="GF365">
        <v>699</v>
      </c>
      <c r="GG365">
        <v>-0.9</v>
      </c>
      <c r="GH365">
        <v>0.4</v>
      </c>
      <c r="GI365">
        <v>-0.4</v>
      </c>
      <c r="GJ365" s="42">
        <v>0.8</v>
      </c>
    </row>
    <row r="366" spans="1:192" x14ac:dyDescent="0.45">
      <c r="A366" s="40">
        <v>36067</v>
      </c>
      <c r="B366" t="s">
        <v>3017</v>
      </c>
      <c r="C366" t="s">
        <v>2332</v>
      </c>
      <c r="D366" t="s">
        <v>107</v>
      </c>
      <c r="E366" t="s">
        <v>107</v>
      </c>
      <c r="F366">
        <v>68</v>
      </c>
      <c r="G366">
        <v>154</v>
      </c>
      <c r="H366">
        <v>2017</v>
      </c>
      <c r="I366">
        <v>1</v>
      </c>
      <c r="J366">
        <v>22</v>
      </c>
      <c r="K366" t="s">
        <v>202</v>
      </c>
      <c r="L366">
        <v>2017</v>
      </c>
      <c r="M366">
        <v>19</v>
      </c>
      <c r="N366">
        <v>1</v>
      </c>
      <c r="O366">
        <v>8479977</v>
      </c>
      <c r="P366" t="s">
        <v>3018</v>
      </c>
      <c r="Q366" t="s">
        <v>3019</v>
      </c>
      <c r="R366" t="s">
        <v>3020</v>
      </c>
      <c r="S366" t="s">
        <v>3021</v>
      </c>
      <c r="T366" t="s">
        <v>710</v>
      </c>
      <c r="U366" t="s">
        <v>166</v>
      </c>
      <c r="V366">
        <v>9</v>
      </c>
      <c r="W366">
        <v>0</v>
      </c>
      <c r="X366">
        <v>3</v>
      </c>
      <c r="Y366">
        <v>1</v>
      </c>
      <c r="Z366">
        <v>3</v>
      </c>
      <c r="AA366">
        <v>25</v>
      </c>
      <c r="AB366">
        <v>105</v>
      </c>
      <c r="AC366" s="26">
        <v>0.33333333333333331</v>
      </c>
      <c r="AD366" s="20">
        <v>0</v>
      </c>
      <c r="AE366" s="20">
        <v>0.90200000000000002</v>
      </c>
      <c r="AF366">
        <v>-2</v>
      </c>
      <c r="AG366">
        <v>2.4</v>
      </c>
      <c r="AH366">
        <v>2</v>
      </c>
      <c r="AI366">
        <v>166</v>
      </c>
      <c r="AJ366">
        <v>8186</v>
      </c>
      <c r="AK366" s="20">
        <v>136.43333333333001</v>
      </c>
      <c r="AL366">
        <v>136.43</v>
      </c>
      <c r="AM366">
        <v>136</v>
      </c>
      <c r="AN366" s="26">
        <v>15.15925925925926</v>
      </c>
      <c r="AO366">
        <v>25.2</v>
      </c>
      <c r="AP366" s="41">
        <v>0.75</v>
      </c>
      <c r="AQ366">
        <v>41</v>
      </c>
      <c r="AR366">
        <v>41</v>
      </c>
      <c r="AS366">
        <v>41</v>
      </c>
      <c r="AT366">
        <v>31</v>
      </c>
      <c r="AU366">
        <v>31</v>
      </c>
      <c r="AV366">
        <v>23</v>
      </c>
      <c r="AW366">
        <v>30</v>
      </c>
      <c r="AX366">
        <v>17</v>
      </c>
      <c r="AY366">
        <v>2</v>
      </c>
      <c r="AZ366">
        <v>7</v>
      </c>
      <c r="BA366" s="42">
        <v>9</v>
      </c>
      <c r="BB366">
        <v>3.63</v>
      </c>
      <c r="BC366">
        <v>18.913</v>
      </c>
      <c r="BD366" s="20">
        <v>23</v>
      </c>
      <c r="BE366" s="20">
        <v>64</v>
      </c>
      <c r="BF366" s="20">
        <v>28.146302132961956</v>
      </c>
      <c r="BG366">
        <v>57</v>
      </c>
      <c r="BH366">
        <v>43</v>
      </c>
      <c r="BI366">
        <v>29</v>
      </c>
      <c r="BJ366" s="41">
        <v>0.66279069767441856</v>
      </c>
      <c r="BK366">
        <v>6</v>
      </c>
      <c r="BL366">
        <v>6</v>
      </c>
      <c r="BM366">
        <v>9</v>
      </c>
      <c r="BN366" s="42">
        <v>-3</v>
      </c>
      <c r="BO366">
        <v>8</v>
      </c>
      <c r="BP366">
        <v>8</v>
      </c>
      <c r="BQ366">
        <v>5</v>
      </c>
      <c r="BR366">
        <v>3</v>
      </c>
      <c r="BS366" s="41">
        <v>3.8461538461538464E-2</v>
      </c>
      <c r="BT366">
        <v>0</v>
      </c>
      <c r="BU366">
        <v>1</v>
      </c>
      <c r="BV366" s="41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7</v>
      </c>
      <c r="DA366">
        <v>4</v>
      </c>
      <c r="DB366">
        <v>0</v>
      </c>
      <c r="DC366">
        <v>0</v>
      </c>
      <c r="DD366">
        <v>2</v>
      </c>
      <c r="DE366">
        <v>7</v>
      </c>
      <c r="DF366">
        <v>0</v>
      </c>
      <c r="DG366">
        <v>10</v>
      </c>
      <c r="DH366">
        <v>1</v>
      </c>
      <c r="DI366">
        <v>4</v>
      </c>
      <c r="DJ366">
        <v>2</v>
      </c>
      <c r="DK366">
        <v>2</v>
      </c>
      <c r="DL366">
        <v>0</v>
      </c>
      <c r="DM366">
        <v>4</v>
      </c>
      <c r="DN366">
        <v>4</v>
      </c>
      <c r="DO366">
        <v>0</v>
      </c>
      <c r="DP366" s="42">
        <v>3</v>
      </c>
      <c r="DQ366" s="20">
        <v>2.915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186</v>
      </c>
      <c r="DX366">
        <v>115</v>
      </c>
      <c r="DY366">
        <v>124</v>
      </c>
      <c r="DZ366">
        <v>75</v>
      </c>
      <c r="EA366">
        <v>93</v>
      </c>
      <c r="EB366">
        <v>60</v>
      </c>
      <c r="EC366">
        <v>9.1199999999999992</v>
      </c>
      <c r="ED366">
        <v>4.8</v>
      </c>
      <c r="EE366">
        <v>4</v>
      </c>
      <c r="EF366">
        <v>5</v>
      </c>
      <c r="EG366" s="41">
        <v>4.3010752688172046E-2</v>
      </c>
      <c r="EH366" s="43">
        <v>0.91666666666666663</v>
      </c>
      <c r="EI366" s="44">
        <v>0.95967741935483863</v>
      </c>
      <c r="EJ366">
        <v>185</v>
      </c>
      <c r="EK366">
        <v>115</v>
      </c>
      <c r="EL366">
        <v>123</v>
      </c>
      <c r="EM366">
        <v>75</v>
      </c>
      <c r="EN366">
        <v>92</v>
      </c>
      <c r="EO366">
        <v>60</v>
      </c>
      <c r="EP366">
        <v>4</v>
      </c>
      <c r="EQ366">
        <v>5</v>
      </c>
      <c r="ER366">
        <v>91</v>
      </c>
      <c r="ES366">
        <v>57</v>
      </c>
      <c r="ET366">
        <v>42</v>
      </c>
      <c r="EU366">
        <v>18</v>
      </c>
      <c r="EV366">
        <v>2</v>
      </c>
      <c r="EW366">
        <v>2</v>
      </c>
      <c r="EX366">
        <v>10</v>
      </c>
      <c r="EY366">
        <v>9</v>
      </c>
      <c r="EZ366">
        <v>-0.1</v>
      </c>
      <c r="FA366">
        <v>0.1</v>
      </c>
      <c r="FB366">
        <v>0</v>
      </c>
      <c r="FC366" s="20">
        <v>5.96</v>
      </c>
      <c r="FD366" s="26">
        <v>0.66222222222222227</v>
      </c>
      <c r="FE366">
        <v>0.14300000000000002</v>
      </c>
      <c r="FF366">
        <v>-0.11</v>
      </c>
      <c r="FG366">
        <v>0.16</v>
      </c>
      <c r="FH366">
        <v>0.05</v>
      </c>
      <c r="FL366" s="42">
        <v>11</v>
      </c>
      <c r="FM366" s="20">
        <v>11</v>
      </c>
      <c r="FN366" s="41">
        <v>0</v>
      </c>
      <c r="FO366" s="20">
        <v>2.8</v>
      </c>
      <c r="FP366" s="20">
        <v>3.5830000000000002</v>
      </c>
      <c r="FQ366" s="20">
        <v>132.37557721908669</v>
      </c>
      <c r="FV366" t="s">
        <v>751</v>
      </c>
      <c r="FW366" s="45">
        <v>925000</v>
      </c>
      <c r="FX366" s="45">
        <v>925000</v>
      </c>
      <c r="FY366">
        <v>9</v>
      </c>
      <c r="FZ366">
        <v>0</v>
      </c>
      <c r="GA366">
        <v>3</v>
      </c>
      <c r="GB366">
        <v>3</v>
      </c>
      <c r="GC366">
        <v>-2</v>
      </c>
      <c r="GD366">
        <v>2</v>
      </c>
      <c r="GE366">
        <v>23</v>
      </c>
      <c r="GF366">
        <v>136</v>
      </c>
      <c r="GG366">
        <v>-0.1</v>
      </c>
      <c r="GH366">
        <v>0.1</v>
      </c>
      <c r="GI366">
        <v>0</v>
      </c>
      <c r="GJ366" s="42">
        <v>2.8</v>
      </c>
    </row>
    <row r="367" spans="1:192" x14ac:dyDescent="0.45">
      <c r="A367" s="40">
        <v>31112</v>
      </c>
      <c r="B367" t="s">
        <v>3022</v>
      </c>
      <c r="D367" t="s">
        <v>2078</v>
      </c>
      <c r="E367" t="s">
        <v>2078</v>
      </c>
      <c r="F367">
        <v>72</v>
      </c>
      <c r="G367">
        <v>198</v>
      </c>
      <c r="K367" t="s">
        <v>92</v>
      </c>
      <c r="L367">
        <v>2014</v>
      </c>
      <c r="M367">
        <v>32</v>
      </c>
      <c r="N367">
        <v>4</v>
      </c>
      <c r="O367">
        <v>8477930</v>
      </c>
      <c r="P367" t="s">
        <v>3023</v>
      </c>
      <c r="Q367" t="s">
        <v>3024</v>
      </c>
      <c r="R367" t="s">
        <v>3025</v>
      </c>
      <c r="S367" t="s">
        <v>3026</v>
      </c>
      <c r="T367" t="s">
        <v>725</v>
      </c>
      <c r="U367" t="s">
        <v>917</v>
      </c>
      <c r="V367">
        <v>72</v>
      </c>
      <c r="W367">
        <v>6</v>
      </c>
      <c r="X367">
        <v>10</v>
      </c>
      <c r="Y367">
        <v>6</v>
      </c>
      <c r="Z367">
        <v>16</v>
      </c>
      <c r="AA367">
        <v>14</v>
      </c>
      <c r="AB367">
        <v>62</v>
      </c>
      <c r="AC367" s="26">
        <v>0.22222222222222221</v>
      </c>
      <c r="AD367" s="20">
        <v>5.6708860759493671</v>
      </c>
      <c r="AE367" s="20">
        <v>6.032</v>
      </c>
      <c r="AF367">
        <v>5</v>
      </c>
      <c r="AG367">
        <v>2.1</v>
      </c>
      <c r="AH367">
        <v>14</v>
      </c>
      <c r="AI367">
        <v>1183</v>
      </c>
      <c r="AJ367">
        <v>53254</v>
      </c>
      <c r="AK367" s="20">
        <v>887.56666666667002</v>
      </c>
      <c r="AL367">
        <v>886.85</v>
      </c>
      <c r="AM367">
        <v>888</v>
      </c>
      <c r="AN367" s="26">
        <v>12.327314814814816</v>
      </c>
      <c r="AO367">
        <v>20.72</v>
      </c>
      <c r="AP367" s="41">
        <v>0.59259259259259256</v>
      </c>
      <c r="AQ367">
        <v>164</v>
      </c>
      <c r="AR367">
        <v>164</v>
      </c>
      <c r="AS367">
        <v>164</v>
      </c>
      <c r="AT367">
        <v>132</v>
      </c>
      <c r="AU367">
        <v>132</v>
      </c>
      <c r="AV367">
        <v>92</v>
      </c>
      <c r="AW367">
        <v>77</v>
      </c>
      <c r="AX367">
        <v>23</v>
      </c>
      <c r="AY367">
        <v>7</v>
      </c>
      <c r="AZ367">
        <v>6</v>
      </c>
      <c r="BA367" s="42">
        <v>13</v>
      </c>
      <c r="BB367">
        <v>7.22</v>
      </c>
      <c r="BC367">
        <v>40.793500000000002</v>
      </c>
      <c r="BD367" s="20">
        <v>151.69999999999999</v>
      </c>
      <c r="BE367" s="20">
        <v>315.7</v>
      </c>
      <c r="BF367" s="20">
        <v>21.358741613576139</v>
      </c>
      <c r="BG367">
        <v>230</v>
      </c>
      <c r="BH367">
        <v>229</v>
      </c>
      <c r="BI367">
        <v>440</v>
      </c>
      <c r="BJ367" s="41">
        <v>0.34328358208955223</v>
      </c>
      <c r="BK367">
        <v>41</v>
      </c>
      <c r="BL367">
        <v>41</v>
      </c>
      <c r="BM367">
        <v>67</v>
      </c>
      <c r="BN367" s="42">
        <v>-26</v>
      </c>
      <c r="BO367">
        <v>40</v>
      </c>
      <c r="BP367">
        <v>25</v>
      </c>
      <c r="BQ367">
        <v>49</v>
      </c>
      <c r="BR367">
        <v>63</v>
      </c>
      <c r="BS367" s="41">
        <v>8.7743732590529241E-2</v>
      </c>
      <c r="BT367">
        <v>355</v>
      </c>
      <c r="BU367">
        <v>339</v>
      </c>
      <c r="BV367" s="41">
        <v>0.51152737752161381</v>
      </c>
      <c r="BW367">
        <v>184</v>
      </c>
      <c r="BX367">
        <v>172</v>
      </c>
      <c r="BY367">
        <v>83</v>
      </c>
      <c r="BZ367">
        <v>91</v>
      </c>
      <c r="CA367">
        <v>88</v>
      </c>
      <c r="CB367">
        <v>76</v>
      </c>
      <c r="CC367">
        <v>76</v>
      </c>
      <c r="CD367">
        <v>86</v>
      </c>
      <c r="CE367">
        <v>151</v>
      </c>
      <c r="CF367">
        <v>118</v>
      </c>
      <c r="CG367">
        <v>204</v>
      </c>
      <c r="CH367">
        <v>203</v>
      </c>
      <c r="CI367">
        <v>0</v>
      </c>
      <c r="CJ367">
        <v>0</v>
      </c>
      <c r="CK367">
        <v>2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4</v>
      </c>
      <c r="CW367">
        <v>0</v>
      </c>
      <c r="CX367">
        <v>2</v>
      </c>
      <c r="CY367">
        <v>3</v>
      </c>
      <c r="CZ367">
        <v>35</v>
      </c>
      <c r="DA367">
        <v>4</v>
      </c>
      <c r="DB367">
        <v>4</v>
      </c>
      <c r="DC367">
        <v>11</v>
      </c>
      <c r="DD367">
        <v>18</v>
      </c>
      <c r="DE367">
        <v>2</v>
      </c>
      <c r="DF367">
        <v>0</v>
      </c>
      <c r="DG367">
        <v>53</v>
      </c>
      <c r="DH367">
        <v>7</v>
      </c>
      <c r="DI367">
        <v>9</v>
      </c>
      <c r="DJ367">
        <v>7</v>
      </c>
      <c r="DK367">
        <v>7</v>
      </c>
      <c r="DL367">
        <v>0</v>
      </c>
      <c r="DM367">
        <v>9</v>
      </c>
      <c r="DN367">
        <v>9</v>
      </c>
      <c r="DO367">
        <v>0</v>
      </c>
      <c r="DP367" s="42">
        <v>2</v>
      </c>
      <c r="DQ367" s="20">
        <v>0.47500000000000003</v>
      </c>
      <c r="DR367">
        <v>7</v>
      </c>
      <c r="DS367">
        <v>0</v>
      </c>
      <c r="DT367">
        <v>0</v>
      </c>
      <c r="DU367">
        <v>0</v>
      </c>
      <c r="DV367">
        <v>0</v>
      </c>
      <c r="DW367">
        <v>762</v>
      </c>
      <c r="DX367">
        <v>936</v>
      </c>
      <c r="DY367">
        <v>582</v>
      </c>
      <c r="DZ367">
        <v>655</v>
      </c>
      <c r="EA367">
        <v>399</v>
      </c>
      <c r="EB367">
        <v>475</v>
      </c>
      <c r="EC367">
        <v>34.869999999999997</v>
      </c>
      <c r="ED367">
        <v>41.33</v>
      </c>
      <c r="EE367">
        <v>27</v>
      </c>
      <c r="EF367">
        <v>36</v>
      </c>
      <c r="EG367" s="41">
        <v>6.7669172932330823E-2</v>
      </c>
      <c r="EH367" s="43">
        <v>0.92421052631578948</v>
      </c>
      <c r="EI367" s="44">
        <v>0.99187969924812025</v>
      </c>
      <c r="EJ367">
        <v>761</v>
      </c>
      <c r="EK367">
        <v>941</v>
      </c>
      <c r="EL367">
        <v>582</v>
      </c>
      <c r="EM367">
        <v>658</v>
      </c>
      <c r="EN367">
        <v>399</v>
      </c>
      <c r="EO367">
        <v>477</v>
      </c>
      <c r="EP367">
        <v>28</v>
      </c>
      <c r="EQ367">
        <v>37</v>
      </c>
      <c r="ER367">
        <v>373</v>
      </c>
      <c r="ES367">
        <v>457</v>
      </c>
      <c r="ET367">
        <v>136</v>
      </c>
      <c r="EU367">
        <v>165</v>
      </c>
      <c r="EV367">
        <v>13</v>
      </c>
      <c r="EW367">
        <v>21</v>
      </c>
      <c r="EX367">
        <v>42</v>
      </c>
      <c r="EY367">
        <v>60</v>
      </c>
      <c r="EZ367">
        <v>-0.2</v>
      </c>
      <c r="FA367">
        <v>1.1000000000000001</v>
      </c>
      <c r="FB367">
        <v>0.9</v>
      </c>
      <c r="FC367" s="20">
        <v>25.91</v>
      </c>
      <c r="FD367" s="26">
        <v>0.35986111111111113</v>
      </c>
      <c r="FE367">
        <v>1.0532999999999999</v>
      </c>
      <c r="FF367">
        <v>0.09</v>
      </c>
      <c r="FG367">
        <v>0.55000000000000004</v>
      </c>
      <c r="FH367">
        <v>0.64</v>
      </c>
      <c r="FL367" s="42">
        <v>118</v>
      </c>
      <c r="FM367" s="20">
        <v>12.857142857142858</v>
      </c>
      <c r="FN367" s="41">
        <v>2.60814249E-2</v>
      </c>
      <c r="FO367" s="20">
        <v>14.6</v>
      </c>
      <c r="FP367" s="20">
        <v>16.094999999999999</v>
      </c>
      <c r="FQ367" s="20">
        <v>114.87850256525907</v>
      </c>
      <c r="FR367">
        <v>7</v>
      </c>
      <c r="FS367" t="s">
        <v>558</v>
      </c>
      <c r="FT367">
        <v>124</v>
      </c>
      <c r="FV367" t="s">
        <v>711</v>
      </c>
      <c r="FW367" s="45">
        <v>1450000</v>
      </c>
      <c r="FX367" s="45">
        <v>1450000</v>
      </c>
      <c r="FY367">
        <v>309</v>
      </c>
      <c r="FZ367">
        <v>23</v>
      </c>
      <c r="GA367">
        <v>27</v>
      </c>
      <c r="GB367">
        <v>50</v>
      </c>
      <c r="GC367">
        <v>-7</v>
      </c>
      <c r="GD367">
        <v>79</v>
      </c>
      <c r="GE367">
        <v>397</v>
      </c>
      <c r="GF367">
        <v>3995</v>
      </c>
      <c r="GG367">
        <v>-3.3</v>
      </c>
      <c r="GH367">
        <v>4.2</v>
      </c>
      <c r="GI367">
        <v>1</v>
      </c>
      <c r="GJ367" s="42">
        <v>14.6</v>
      </c>
    </row>
    <row r="368" spans="1:192" x14ac:dyDescent="0.45">
      <c r="A368" s="40">
        <v>33848</v>
      </c>
      <c r="B368" t="s">
        <v>2524</v>
      </c>
      <c r="D368" t="s">
        <v>399</v>
      </c>
      <c r="E368" t="s">
        <v>399</v>
      </c>
      <c r="F368">
        <v>75</v>
      </c>
      <c r="G368">
        <v>210</v>
      </c>
      <c r="K368" t="s">
        <v>92</v>
      </c>
      <c r="L368">
        <v>2015</v>
      </c>
      <c r="M368">
        <v>25</v>
      </c>
      <c r="N368">
        <v>3</v>
      </c>
      <c r="O368">
        <v>8477931</v>
      </c>
      <c r="P368" t="s">
        <v>3027</v>
      </c>
      <c r="Q368" t="s">
        <v>3028</v>
      </c>
      <c r="R368" t="s">
        <v>3029</v>
      </c>
      <c r="S368" t="s">
        <v>1133</v>
      </c>
      <c r="T368" t="s">
        <v>725</v>
      </c>
      <c r="U368" t="s">
        <v>917</v>
      </c>
      <c r="V368">
        <v>67</v>
      </c>
      <c r="W368">
        <v>7</v>
      </c>
      <c r="X368">
        <v>8</v>
      </c>
      <c r="Y368">
        <v>6</v>
      </c>
      <c r="Z368">
        <v>15</v>
      </c>
      <c r="AA368">
        <v>15</v>
      </c>
      <c r="AB368">
        <v>63</v>
      </c>
      <c r="AC368" s="26">
        <v>0.22388059701492538</v>
      </c>
      <c r="AD368" s="20">
        <v>11.058823529411764</v>
      </c>
      <c r="AE368" s="20">
        <v>5.9249999999999998</v>
      </c>
      <c r="AF368">
        <v>6</v>
      </c>
      <c r="AG368">
        <v>-0.4</v>
      </c>
      <c r="AH368">
        <v>14</v>
      </c>
      <c r="AI368">
        <v>1004</v>
      </c>
      <c r="AJ368">
        <v>44590</v>
      </c>
      <c r="AK368" s="20">
        <v>743.13333333333003</v>
      </c>
      <c r="AL368">
        <v>743.13</v>
      </c>
      <c r="AM368">
        <v>743</v>
      </c>
      <c r="AN368" s="26">
        <v>11.092039800995025</v>
      </c>
      <c r="AO368">
        <v>18.739999999999998</v>
      </c>
      <c r="AP368" s="41">
        <v>0.55555555555555558</v>
      </c>
      <c r="AQ368">
        <v>154</v>
      </c>
      <c r="AR368">
        <v>154</v>
      </c>
      <c r="AS368">
        <v>154</v>
      </c>
      <c r="AT368">
        <v>128</v>
      </c>
      <c r="AU368">
        <v>128</v>
      </c>
      <c r="AV368">
        <v>92</v>
      </c>
      <c r="AW368">
        <v>113</v>
      </c>
      <c r="AX368">
        <v>49</v>
      </c>
      <c r="AY368">
        <v>8</v>
      </c>
      <c r="AZ368">
        <v>11</v>
      </c>
      <c r="BA368" s="42">
        <v>19</v>
      </c>
      <c r="BB368">
        <v>10.039999999999999</v>
      </c>
      <c r="BC368">
        <v>25.163</v>
      </c>
      <c r="BD368" s="20">
        <v>170.9</v>
      </c>
      <c r="BE368" s="20">
        <v>324.89999999999998</v>
      </c>
      <c r="BF368" s="20">
        <v>26.232287755843526</v>
      </c>
      <c r="BG368">
        <v>209</v>
      </c>
      <c r="BH368">
        <v>202</v>
      </c>
      <c r="BI368">
        <v>276</v>
      </c>
      <c r="BJ368" s="41">
        <v>0.43092783505154642</v>
      </c>
      <c r="BK368">
        <v>53</v>
      </c>
      <c r="BL368">
        <v>52</v>
      </c>
      <c r="BM368">
        <v>89</v>
      </c>
      <c r="BN368" s="42">
        <v>-37</v>
      </c>
      <c r="BO368">
        <v>36</v>
      </c>
      <c r="BP368">
        <v>14</v>
      </c>
      <c r="BQ368">
        <v>36</v>
      </c>
      <c r="BR368">
        <v>24</v>
      </c>
      <c r="BS368" s="41">
        <v>4.060913705583756E-2</v>
      </c>
      <c r="BT368">
        <v>35</v>
      </c>
      <c r="BU368">
        <v>30</v>
      </c>
      <c r="BV368" s="41">
        <v>0.53846153846153844</v>
      </c>
      <c r="BW368">
        <v>9</v>
      </c>
      <c r="BX368">
        <v>6</v>
      </c>
      <c r="BY368">
        <v>11</v>
      </c>
      <c r="BZ368">
        <v>11</v>
      </c>
      <c r="CA368">
        <v>15</v>
      </c>
      <c r="CB368">
        <v>13</v>
      </c>
      <c r="CC368">
        <v>10</v>
      </c>
      <c r="CD368">
        <v>9</v>
      </c>
      <c r="CE368">
        <v>12</v>
      </c>
      <c r="CF368">
        <v>11</v>
      </c>
      <c r="CG368">
        <v>22</v>
      </c>
      <c r="CH368">
        <v>18</v>
      </c>
      <c r="CI368">
        <v>0</v>
      </c>
      <c r="CJ368">
        <v>0</v>
      </c>
      <c r="CK368">
        <v>2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6</v>
      </c>
      <c r="CW368">
        <v>0</v>
      </c>
      <c r="CX368">
        <v>2</v>
      </c>
      <c r="CY368">
        <v>5</v>
      </c>
      <c r="CZ368">
        <v>29</v>
      </c>
      <c r="DA368">
        <v>11</v>
      </c>
      <c r="DB368">
        <v>5</v>
      </c>
      <c r="DC368">
        <v>2</v>
      </c>
      <c r="DD368">
        <v>3</v>
      </c>
      <c r="DE368">
        <v>2</v>
      </c>
      <c r="DF368">
        <v>7</v>
      </c>
      <c r="DG368">
        <v>62</v>
      </c>
      <c r="DH368">
        <v>7</v>
      </c>
      <c r="DI368">
        <v>10</v>
      </c>
      <c r="DJ368">
        <v>7</v>
      </c>
      <c r="DK368">
        <v>7</v>
      </c>
      <c r="DL368">
        <v>0</v>
      </c>
      <c r="DM368">
        <v>10</v>
      </c>
      <c r="DN368">
        <v>10</v>
      </c>
      <c r="DO368">
        <v>0</v>
      </c>
      <c r="DP368" s="42">
        <v>3</v>
      </c>
      <c r="DQ368" s="20">
        <v>0.84699999999999998</v>
      </c>
      <c r="DR368">
        <v>7</v>
      </c>
      <c r="DS368">
        <v>0</v>
      </c>
      <c r="DT368">
        <v>0</v>
      </c>
      <c r="DU368">
        <v>0</v>
      </c>
      <c r="DV368">
        <v>0</v>
      </c>
      <c r="DW368">
        <v>664</v>
      </c>
      <c r="DX368">
        <v>784</v>
      </c>
      <c r="DY368">
        <v>500</v>
      </c>
      <c r="DZ368">
        <v>567</v>
      </c>
      <c r="EA368">
        <v>354</v>
      </c>
      <c r="EB368">
        <v>419</v>
      </c>
      <c r="EC368">
        <v>31.13</v>
      </c>
      <c r="ED368">
        <v>35.08</v>
      </c>
      <c r="EE368">
        <v>27</v>
      </c>
      <c r="EF368">
        <v>29</v>
      </c>
      <c r="EG368" s="41">
        <v>7.6271186440677971E-2</v>
      </c>
      <c r="EH368" s="43">
        <v>0.93078758949880669</v>
      </c>
      <c r="EI368" s="44">
        <v>1.0070587759394847</v>
      </c>
      <c r="EJ368">
        <v>662</v>
      </c>
      <c r="EK368">
        <v>784</v>
      </c>
      <c r="EL368">
        <v>497</v>
      </c>
      <c r="EM368">
        <v>567</v>
      </c>
      <c r="EN368">
        <v>352</v>
      </c>
      <c r="EO368">
        <v>419</v>
      </c>
      <c r="EP368">
        <v>27</v>
      </c>
      <c r="EQ368">
        <v>29</v>
      </c>
      <c r="ER368">
        <v>330</v>
      </c>
      <c r="ES368">
        <v>370</v>
      </c>
      <c r="ET368">
        <v>116</v>
      </c>
      <c r="EU368">
        <v>149</v>
      </c>
      <c r="EV368">
        <v>9</v>
      </c>
      <c r="EW368">
        <v>16</v>
      </c>
      <c r="EX368">
        <v>44</v>
      </c>
      <c r="EY368">
        <v>49</v>
      </c>
      <c r="EZ368">
        <v>0.2</v>
      </c>
      <c r="FA368">
        <v>1</v>
      </c>
      <c r="FB368">
        <v>1.2</v>
      </c>
      <c r="FC368" s="20">
        <v>19.45</v>
      </c>
      <c r="FD368" s="26">
        <v>0.29029850746268654</v>
      </c>
      <c r="FE368">
        <v>1.0469999999999999</v>
      </c>
      <c r="FF368">
        <v>0.11</v>
      </c>
      <c r="FG368">
        <v>-0.18</v>
      </c>
      <c r="FH368">
        <v>-0.06</v>
      </c>
      <c r="FL368" s="42">
        <v>91</v>
      </c>
      <c r="FM368" s="20">
        <v>12.714285714285714</v>
      </c>
      <c r="FN368" s="41">
        <v>3.2824383800000002E-2</v>
      </c>
      <c r="FO368" s="20">
        <v>13.6</v>
      </c>
      <c r="FP368" s="20">
        <v>15.1694</v>
      </c>
      <c r="FQ368" s="20">
        <v>116.91090387953656</v>
      </c>
      <c r="FR368">
        <v>4</v>
      </c>
      <c r="FS368" t="s">
        <v>189</v>
      </c>
      <c r="FT368">
        <v>195</v>
      </c>
      <c r="FV368" t="s">
        <v>751</v>
      </c>
      <c r="FW368" s="45">
        <v>650000</v>
      </c>
      <c r="FX368" s="45">
        <v>612500</v>
      </c>
      <c r="FY368">
        <v>84</v>
      </c>
      <c r="FZ368">
        <v>8</v>
      </c>
      <c r="GA368">
        <v>8</v>
      </c>
      <c r="GB368">
        <v>16</v>
      </c>
      <c r="GC368">
        <v>3</v>
      </c>
      <c r="GD368">
        <v>18</v>
      </c>
      <c r="GE368">
        <v>113</v>
      </c>
      <c r="GF368">
        <v>915</v>
      </c>
      <c r="GG368">
        <v>-0.1</v>
      </c>
      <c r="GH368">
        <v>1.1000000000000001</v>
      </c>
      <c r="GI368">
        <v>1</v>
      </c>
      <c r="GJ368" s="42">
        <v>13.6</v>
      </c>
    </row>
    <row r="369" spans="1:192" x14ac:dyDescent="0.45">
      <c r="A369" s="40">
        <v>35009</v>
      </c>
      <c r="B369" t="s">
        <v>3034</v>
      </c>
      <c r="C369" t="s">
        <v>163</v>
      </c>
      <c r="D369" t="s">
        <v>91</v>
      </c>
      <c r="E369" t="s">
        <v>91</v>
      </c>
      <c r="F369">
        <v>73</v>
      </c>
      <c r="G369">
        <v>192</v>
      </c>
      <c r="H369">
        <v>2014</v>
      </c>
      <c r="I369">
        <v>1</v>
      </c>
      <c r="J369">
        <v>2</v>
      </c>
      <c r="K369" t="s">
        <v>202</v>
      </c>
      <c r="L369">
        <v>2014</v>
      </c>
      <c r="M369">
        <v>22</v>
      </c>
      <c r="N369">
        <v>4</v>
      </c>
      <c r="O369">
        <v>8477933</v>
      </c>
      <c r="P369" t="s">
        <v>3035</v>
      </c>
      <c r="Q369" t="s">
        <v>3036</v>
      </c>
      <c r="R369" t="s">
        <v>3037</v>
      </c>
      <c r="S369" t="s">
        <v>3038</v>
      </c>
      <c r="T369" t="s">
        <v>716</v>
      </c>
      <c r="U369" t="s">
        <v>313</v>
      </c>
      <c r="V369">
        <v>82</v>
      </c>
      <c r="W369">
        <v>25</v>
      </c>
      <c r="X369">
        <v>25</v>
      </c>
      <c r="Y369">
        <v>14</v>
      </c>
      <c r="Z369">
        <v>50</v>
      </c>
      <c r="AA369">
        <v>3</v>
      </c>
      <c r="AB369">
        <v>14</v>
      </c>
      <c r="AC369" s="26">
        <v>0.6097560975609756</v>
      </c>
      <c r="AD369" s="20">
        <v>5.8083832335329362</v>
      </c>
      <c r="AE369" s="20">
        <v>20.023</v>
      </c>
      <c r="AF369">
        <v>-24</v>
      </c>
      <c r="AG369">
        <v>1.2</v>
      </c>
      <c r="AH369">
        <v>26</v>
      </c>
      <c r="AI369">
        <v>1718</v>
      </c>
      <c r="AJ369">
        <v>84139</v>
      </c>
      <c r="AK369" s="20">
        <v>1402.3166666667</v>
      </c>
      <c r="AL369">
        <v>1402.32</v>
      </c>
      <c r="AM369">
        <v>1402</v>
      </c>
      <c r="AN369" s="26">
        <v>17.101422764227642</v>
      </c>
      <c r="AO369">
        <v>28.53</v>
      </c>
      <c r="AP369" s="41">
        <v>0.625</v>
      </c>
      <c r="AQ369">
        <v>298</v>
      </c>
      <c r="AR369">
        <v>298</v>
      </c>
      <c r="AS369">
        <v>299</v>
      </c>
      <c r="AT369">
        <v>258</v>
      </c>
      <c r="AU369">
        <v>259</v>
      </c>
      <c r="AV369">
        <v>188</v>
      </c>
      <c r="AW369">
        <v>208</v>
      </c>
      <c r="AX369">
        <v>121</v>
      </c>
      <c r="AY369">
        <v>6</v>
      </c>
      <c r="AZ369">
        <v>16</v>
      </c>
      <c r="BA369" s="42">
        <v>22</v>
      </c>
      <c r="BB369">
        <v>24</v>
      </c>
      <c r="BC369">
        <v>28.3032</v>
      </c>
      <c r="BD369" s="20">
        <v>278.39999999999998</v>
      </c>
      <c r="BE369" s="20">
        <v>576.4</v>
      </c>
      <c r="BF369" s="20">
        <v>24.661988704432652</v>
      </c>
      <c r="BG369">
        <v>691</v>
      </c>
      <c r="BH369">
        <v>446</v>
      </c>
      <c r="BI369">
        <v>349</v>
      </c>
      <c r="BJ369" s="41">
        <v>0.66442307692307689</v>
      </c>
      <c r="BK369">
        <v>48</v>
      </c>
      <c r="BL369">
        <v>47</v>
      </c>
      <c r="BM369">
        <v>118</v>
      </c>
      <c r="BN369" s="42">
        <v>-71</v>
      </c>
      <c r="BO369">
        <v>71</v>
      </c>
      <c r="BP369">
        <v>29</v>
      </c>
      <c r="BQ369">
        <v>29</v>
      </c>
      <c r="BR369">
        <v>42</v>
      </c>
      <c r="BS369" s="41">
        <v>4.7835990888382689E-2</v>
      </c>
      <c r="BT369">
        <v>56</v>
      </c>
      <c r="BU369">
        <v>86</v>
      </c>
      <c r="BV369" s="41">
        <v>0.39436619718309857</v>
      </c>
      <c r="BW369">
        <v>16</v>
      </c>
      <c r="BX369">
        <v>22</v>
      </c>
      <c r="BY369">
        <v>14</v>
      </c>
      <c r="BZ369">
        <v>26</v>
      </c>
      <c r="CA369">
        <v>26</v>
      </c>
      <c r="CB369">
        <v>38</v>
      </c>
      <c r="CC369">
        <v>6</v>
      </c>
      <c r="CD369">
        <v>21</v>
      </c>
      <c r="CE369">
        <v>29</v>
      </c>
      <c r="CF369">
        <v>40</v>
      </c>
      <c r="CG369">
        <v>38</v>
      </c>
      <c r="CH369">
        <v>50</v>
      </c>
      <c r="CI369">
        <v>1</v>
      </c>
      <c r="CJ369">
        <v>0</v>
      </c>
      <c r="CK369">
        <v>3</v>
      </c>
      <c r="CL369">
        <v>5</v>
      </c>
      <c r="CM369">
        <v>2</v>
      </c>
      <c r="CN369">
        <v>0</v>
      </c>
      <c r="CO369">
        <v>0</v>
      </c>
      <c r="CP369">
        <v>7</v>
      </c>
      <c r="CQ369">
        <v>1</v>
      </c>
      <c r="CR369">
        <v>0</v>
      </c>
      <c r="CS369">
        <v>2</v>
      </c>
      <c r="CT369">
        <v>5</v>
      </c>
      <c r="CU369">
        <v>0</v>
      </c>
      <c r="CV369">
        <v>10</v>
      </c>
      <c r="CW369">
        <v>1</v>
      </c>
      <c r="CX369">
        <v>2</v>
      </c>
      <c r="CY369">
        <v>14</v>
      </c>
      <c r="CZ369">
        <v>54</v>
      </c>
      <c r="DA369">
        <v>22</v>
      </c>
      <c r="DB369">
        <v>3</v>
      </c>
      <c r="DC369">
        <v>7</v>
      </c>
      <c r="DD369">
        <v>21</v>
      </c>
      <c r="DE369">
        <v>22</v>
      </c>
      <c r="DF369">
        <v>0</v>
      </c>
      <c r="DG369">
        <v>113</v>
      </c>
      <c r="DH369">
        <v>13</v>
      </c>
      <c r="DI369">
        <v>21</v>
      </c>
      <c r="DJ369">
        <v>13</v>
      </c>
      <c r="DK369">
        <v>13</v>
      </c>
      <c r="DL369">
        <v>0</v>
      </c>
      <c r="DM369">
        <v>21</v>
      </c>
      <c r="DN369">
        <v>21</v>
      </c>
      <c r="DO369">
        <v>0</v>
      </c>
      <c r="DP369" s="42">
        <v>8</v>
      </c>
      <c r="DQ369" s="20">
        <v>7.8280000000000003</v>
      </c>
      <c r="DR369">
        <v>13</v>
      </c>
      <c r="DS369">
        <v>0</v>
      </c>
      <c r="DT369">
        <v>0</v>
      </c>
      <c r="DU369">
        <v>0</v>
      </c>
      <c r="DV369">
        <v>0</v>
      </c>
      <c r="DW369">
        <v>1605</v>
      </c>
      <c r="DX369">
        <v>1061</v>
      </c>
      <c r="DY369">
        <v>1249</v>
      </c>
      <c r="DZ369">
        <v>836</v>
      </c>
      <c r="EA369">
        <v>892</v>
      </c>
      <c r="EB369">
        <v>609</v>
      </c>
      <c r="EC369">
        <v>76.61</v>
      </c>
      <c r="ED369">
        <v>57.87</v>
      </c>
      <c r="EE369">
        <v>80</v>
      </c>
      <c r="EF369">
        <v>66</v>
      </c>
      <c r="EG369" s="41">
        <v>8.9686098654708515E-2</v>
      </c>
      <c r="EH369" s="43">
        <v>0.89162561576354682</v>
      </c>
      <c r="EI369" s="44">
        <v>0.98131171441825538</v>
      </c>
      <c r="EJ369">
        <v>1606</v>
      </c>
      <c r="EK369">
        <v>1062</v>
      </c>
      <c r="EL369">
        <v>1249</v>
      </c>
      <c r="EM369">
        <v>836</v>
      </c>
      <c r="EN369">
        <v>892</v>
      </c>
      <c r="EO369">
        <v>609</v>
      </c>
      <c r="EP369">
        <v>80</v>
      </c>
      <c r="EQ369">
        <v>65</v>
      </c>
      <c r="ER369">
        <v>769</v>
      </c>
      <c r="ES369">
        <v>454</v>
      </c>
      <c r="ET369">
        <v>292</v>
      </c>
      <c r="EU369">
        <v>187</v>
      </c>
      <c r="EV369">
        <v>46</v>
      </c>
      <c r="EW369">
        <v>34</v>
      </c>
      <c r="EX369">
        <v>69</v>
      </c>
      <c r="EY369">
        <v>80</v>
      </c>
      <c r="EZ369">
        <v>3.9</v>
      </c>
      <c r="FA369">
        <v>1.1000000000000001</v>
      </c>
      <c r="FB369">
        <v>5</v>
      </c>
      <c r="FC369" s="20">
        <v>52.08</v>
      </c>
      <c r="FD369" s="26">
        <v>0.6351219512195122</v>
      </c>
      <c r="FE369">
        <v>6.0022000000000002</v>
      </c>
      <c r="FF369">
        <v>0.71</v>
      </c>
      <c r="FG369">
        <v>0.01</v>
      </c>
      <c r="FH369">
        <v>0.72</v>
      </c>
      <c r="FI369">
        <v>3</v>
      </c>
      <c r="FJ369">
        <v>1</v>
      </c>
      <c r="FK369">
        <v>0</v>
      </c>
      <c r="FL369" s="42">
        <v>116</v>
      </c>
      <c r="FM369" s="20">
        <v>5.9230769230769234</v>
      </c>
      <c r="FN369" s="41">
        <v>0.14450867049999999</v>
      </c>
      <c r="FO369" s="20">
        <v>47.4</v>
      </c>
      <c r="FP369" s="20">
        <v>51.565600000000003</v>
      </c>
      <c r="FQ369" s="20">
        <v>114.06811569399281</v>
      </c>
      <c r="FV369" t="s">
        <v>751</v>
      </c>
      <c r="FW369" s="45">
        <v>832500</v>
      </c>
      <c r="FX369" s="45">
        <v>894167</v>
      </c>
      <c r="FY369">
        <v>249</v>
      </c>
      <c r="FZ369">
        <v>65</v>
      </c>
      <c r="GA369">
        <v>75</v>
      </c>
      <c r="GB369">
        <v>140</v>
      </c>
      <c r="GC369">
        <v>-44</v>
      </c>
      <c r="GD369">
        <v>44</v>
      </c>
      <c r="GE369">
        <v>534</v>
      </c>
      <c r="GF369">
        <v>4186</v>
      </c>
      <c r="GG369">
        <v>10.8</v>
      </c>
      <c r="GH369">
        <v>3.9</v>
      </c>
      <c r="GI369">
        <v>14.8</v>
      </c>
      <c r="GJ369" s="42">
        <v>47.4</v>
      </c>
    </row>
    <row r="370" spans="1:192" x14ac:dyDescent="0.45">
      <c r="A370" s="40">
        <v>34999</v>
      </c>
      <c r="B370" t="s">
        <v>3039</v>
      </c>
      <c r="D370" t="s">
        <v>246</v>
      </c>
      <c r="E370" t="s">
        <v>246</v>
      </c>
      <c r="F370">
        <v>74</v>
      </c>
      <c r="G370">
        <v>215</v>
      </c>
      <c r="H370">
        <v>2014</v>
      </c>
      <c r="I370">
        <v>1</v>
      </c>
      <c r="J370">
        <v>3</v>
      </c>
      <c r="K370" t="s">
        <v>92</v>
      </c>
      <c r="L370">
        <v>2014</v>
      </c>
      <c r="M370">
        <v>22</v>
      </c>
      <c r="N370">
        <v>4</v>
      </c>
      <c r="O370">
        <v>8477934</v>
      </c>
      <c r="P370" t="s">
        <v>3040</v>
      </c>
      <c r="Q370" t="s">
        <v>3041</v>
      </c>
      <c r="R370" t="s">
        <v>3042</v>
      </c>
      <c r="S370" t="s">
        <v>3043</v>
      </c>
      <c r="T370" t="s">
        <v>716</v>
      </c>
      <c r="U370" t="s">
        <v>166</v>
      </c>
      <c r="V370">
        <v>78</v>
      </c>
      <c r="W370">
        <v>25</v>
      </c>
      <c r="X370">
        <v>45</v>
      </c>
      <c r="Y370">
        <v>34</v>
      </c>
      <c r="Z370">
        <v>70</v>
      </c>
      <c r="AA370">
        <v>2</v>
      </c>
      <c r="AB370">
        <v>38</v>
      </c>
      <c r="AC370" s="26">
        <v>0.89743589743589747</v>
      </c>
      <c r="AD370" s="20">
        <v>14.052356020942412</v>
      </c>
      <c r="AE370" s="20">
        <v>26.024000000000001</v>
      </c>
      <c r="AF370">
        <v>-7</v>
      </c>
      <c r="AG370">
        <v>10.8</v>
      </c>
      <c r="AH370">
        <v>30</v>
      </c>
      <c r="AI370">
        <v>1759</v>
      </c>
      <c r="AJ370">
        <v>90419</v>
      </c>
      <c r="AK370" s="20">
        <v>1506.6166666667</v>
      </c>
      <c r="AL370">
        <v>1506.62</v>
      </c>
      <c r="AM370">
        <v>1507</v>
      </c>
      <c r="AN370" s="26">
        <v>19.320299145299145</v>
      </c>
      <c r="AO370">
        <v>31.89</v>
      </c>
      <c r="AP370" s="41">
        <v>0.76923076923076927</v>
      </c>
      <c r="AQ370">
        <v>323</v>
      </c>
      <c r="AR370">
        <v>323</v>
      </c>
      <c r="AS370">
        <v>324</v>
      </c>
      <c r="AT370">
        <v>265</v>
      </c>
      <c r="AU370">
        <v>266</v>
      </c>
      <c r="AV370">
        <v>194</v>
      </c>
      <c r="AW370">
        <v>205</v>
      </c>
      <c r="AX370">
        <v>82</v>
      </c>
      <c r="AY370">
        <v>6</v>
      </c>
      <c r="AZ370">
        <v>20</v>
      </c>
      <c r="BA370" s="42">
        <v>26</v>
      </c>
      <c r="BB370">
        <v>22.49</v>
      </c>
      <c r="BC370">
        <v>24.268000000000001</v>
      </c>
      <c r="BD370" s="20">
        <v>564.6</v>
      </c>
      <c r="BE370" s="20">
        <v>887.6</v>
      </c>
      <c r="BF370" s="20">
        <v>35.347997504347489</v>
      </c>
      <c r="BG370">
        <v>637</v>
      </c>
      <c r="BH370">
        <v>501</v>
      </c>
      <c r="BI370">
        <v>448</v>
      </c>
      <c r="BJ370" s="41">
        <v>0.58709677419354833</v>
      </c>
      <c r="BK370">
        <v>40</v>
      </c>
      <c r="BL370">
        <v>40</v>
      </c>
      <c r="BM370">
        <v>99</v>
      </c>
      <c r="BN370" s="42">
        <v>-59</v>
      </c>
      <c r="BO370">
        <v>72</v>
      </c>
      <c r="BP370">
        <v>84</v>
      </c>
      <c r="BQ370">
        <v>78</v>
      </c>
      <c r="BR370">
        <v>24</v>
      </c>
      <c r="BS370" s="41">
        <v>2.3552502453385672E-2</v>
      </c>
      <c r="BT370">
        <v>672</v>
      </c>
      <c r="BU370">
        <v>526</v>
      </c>
      <c r="BV370" s="41">
        <v>0.56093489148580966</v>
      </c>
      <c r="BW370">
        <v>212</v>
      </c>
      <c r="BX370">
        <v>164</v>
      </c>
      <c r="BY370">
        <v>180</v>
      </c>
      <c r="BZ370">
        <v>166</v>
      </c>
      <c r="CA370">
        <v>280</v>
      </c>
      <c r="CB370">
        <v>196</v>
      </c>
      <c r="CC370">
        <v>184</v>
      </c>
      <c r="CD370">
        <v>148</v>
      </c>
      <c r="CE370">
        <v>259</v>
      </c>
      <c r="CF370">
        <v>182</v>
      </c>
      <c r="CG370">
        <v>405</v>
      </c>
      <c r="CH370">
        <v>320</v>
      </c>
      <c r="CI370">
        <v>0</v>
      </c>
      <c r="CJ370">
        <v>1</v>
      </c>
      <c r="CK370">
        <v>6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0</v>
      </c>
      <c r="CR370">
        <v>4</v>
      </c>
      <c r="CS370">
        <v>4</v>
      </c>
      <c r="CT370">
        <v>1</v>
      </c>
      <c r="CU370">
        <v>0</v>
      </c>
      <c r="CV370">
        <v>14</v>
      </c>
      <c r="CW370">
        <v>0</v>
      </c>
      <c r="CX370">
        <v>6</v>
      </c>
      <c r="CY370">
        <v>2</v>
      </c>
      <c r="CZ370">
        <v>64</v>
      </c>
      <c r="DA370">
        <v>16</v>
      </c>
      <c r="DB370">
        <v>5</v>
      </c>
      <c r="DC370">
        <v>23</v>
      </c>
      <c r="DD370">
        <v>44</v>
      </c>
      <c r="DE370">
        <v>11</v>
      </c>
      <c r="DF370">
        <v>1</v>
      </c>
      <c r="DG370">
        <v>94</v>
      </c>
      <c r="DH370">
        <v>15</v>
      </c>
      <c r="DI370">
        <v>19</v>
      </c>
      <c r="DJ370">
        <v>15</v>
      </c>
      <c r="DK370">
        <v>15</v>
      </c>
      <c r="DL370">
        <v>0</v>
      </c>
      <c r="DM370">
        <v>20</v>
      </c>
      <c r="DN370">
        <v>19</v>
      </c>
      <c r="DO370">
        <v>1</v>
      </c>
      <c r="DP370" s="42">
        <v>4</v>
      </c>
      <c r="DQ370" s="20">
        <v>4.1639999999999997</v>
      </c>
      <c r="DR370">
        <v>15</v>
      </c>
      <c r="DS370">
        <v>0</v>
      </c>
      <c r="DT370">
        <v>0</v>
      </c>
      <c r="DU370">
        <v>0</v>
      </c>
      <c r="DV370">
        <v>0</v>
      </c>
      <c r="DW370">
        <v>1755</v>
      </c>
      <c r="DX370">
        <v>1328</v>
      </c>
      <c r="DY370">
        <v>1358</v>
      </c>
      <c r="DZ370">
        <v>995</v>
      </c>
      <c r="EA370">
        <v>987</v>
      </c>
      <c r="EB370">
        <v>734</v>
      </c>
      <c r="EC370">
        <v>102.42</v>
      </c>
      <c r="ED370">
        <v>80.36</v>
      </c>
      <c r="EE370">
        <v>91</v>
      </c>
      <c r="EF370">
        <v>94</v>
      </c>
      <c r="EG370" s="41">
        <v>9.2198581560283682E-2</v>
      </c>
      <c r="EH370" s="43">
        <v>0.87193460490463215</v>
      </c>
      <c r="EI370" s="44">
        <v>0.96413318646491586</v>
      </c>
      <c r="EJ370">
        <v>1752</v>
      </c>
      <c r="EK370">
        <v>1326</v>
      </c>
      <c r="EL370">
        <v>1355</v>
      </c>
      <c r="EM370">
        <v>993</v>
      </c>
      <c r="EN370">
        <v>985</v>
      </c>
      <c r="EO370">
        <v>733</v>
      </c>
      <c r="EP370">
        <v>92</v>
      </c>
      <c r="EQ370">
        <v>94</v>
      </c>
      <c r="ER370">
        <v>958</v>
      </c>
      <c r="ES370">
        <v>706</v>
      </c>
      <c r="ET370">
        <v>390</v>
      </c>
      <c r="EU370">
        <v>286</v>
      </c>
      <c r="EV370">
        <v>47</v>
      </c>
      <c r="EW370">
        <v>47</v>
      </c>
      <c r="EX370">
        <v>79</v>
      </c>
      <c r="EY370">
        <v>94</v>
      </c>
      <c r="EZ370">
        <v>5.6</v>
      </c>
      <c r="FA370">
        <v>1.3</v>
      </c>
      <c r="FB370">
        <v>6.9</v>
      </c>
      <c r="FC370" s="20">
        <v>70.19</v>
      </c>
      <c r="FD370" s="26">
        <v>0.89987179487179481</v>
      </c>
      <c r="FE370">
        <v>7.9449000000000005</v>
      </c>
      <c r="FF370">
        <v>1.24</v>
      </c>
      <c r="FG370">
        <v>-7.0000000000000007E-2</v>
      </c>
      <c r="FH370">
        <v>1.18</v>
      </c>
      <c r="FI370">
        <v>5</v>
      </c>
      <c r="FJ370">
        <v>2</v>
      </c>
      <c r="FK370">
        <v>1</v>
      </c>
      <c r="FL370" s="42">
        <v>94</v>
      </c>
      <c r="FM370" s="20">
        <v>7.8666666666666663</v>
      </c>
      <c r="FN370" s="41">
        <v>0.1288335847</v>
      </c>
      <c r="FO370" s="20">
        <v>67</v>
      </c>
      <c r="FP370" s="20">
        <v>70.832800000000006</v>
      </c>
      <c r="FQ370" s="20">
        <v>122.77813914590274</v>
      </c>
      <c r="FR370">
        <v>4</v>
      </c>
      <c r="FS370" t="s">
        <v>1225</v>
      </c>
      <c r="FT370">
        <v>415</v>
      </c>
      <c r="FV370" t="s">
        <v>711</v>
      </c>
      <c r="FW370" s="45">
        <v>9000000</v>
      </c>
      <c r="FX370" s="45">
        <v>8500000</v>
      </c>
      <c r="FY370">
        <v>269</v>
      </c>
      <c r="FZ370">
        <v>75</v>
      </c>
      <c r="GA370">
        <v>132</v>
      </c>
      <c r="GB370">
        <v>207</v>
      </c>
      <c r="GC370">
        <v>-19</v>
      </c>
      <c r="GD370">
        <v>74</v>
      </c>
      <c r="GE370">
        <v>548</v>
      </c>
      <c r="GF370">
        <v>4825</v>
      </c>
      <c r="GG370">
        <v>17.3</v>
      </c>
      <c r="GH370">
        <v>4.7</v>
      </c>
      <c r="GI370">
        <v>22</v>
      </c>
      <c r="GJ370" s="42">
        <v>67</v>
      </c>
    </row>
    <row r="371" spans="1:192" x14ac:dyDescent="0.45">
      <c r="A371" s="40">
        <v>35236</v>
      </c>
      <c r="B371" t="s">
        <v>3044</v>
      </c>
      <c r="C371" t="s">
        <v>145</v>
      </c>
      <c r="D371" t="s">
        <v>91</v>
      </c>
      <c r="E371" t="s">
        <v>91</v>
      </c>
      <c r="F371">
        <v>73</v>
      </c>
      <c r="G371">
        <v>200</v>
      </c>
      <c r="H371">
        <v>2014</v>
      </c>
      <c r="I371">
        <v>1</v>
      </c>
      <c r="J371">
        <v>4</v>
      </c>
      <c r="K371" t="s">
        <v>92</v>
      </c>
      <c r="L371">
        <v>2014</v>
      </c>
      <c r="M371">
        <v>21</v>
      </c>
      <c r="N371">
        <v>4</v>
      </c>
      <c r="O371">
        <v>8477935</v>
      </c>
      <c r="P371" t="s">
        <v>3045</v>
      </c>
      <c r="Q371" t="s">
        <v>3046</v>
      </c>
      <c r="R371" t="s">
        <v>2747</v>
      </c>
      <c r="S371" t="s">
        <v>3038</v>
      </c>
      <c r="T371" t="s">
        <v>716</v>
      </c>
      <c r="U371" t="s">
        <v>123</v>
      </c>
      <c r="V371">
        <v>82</v>
      </c>
      <c r="W371">
        <v>11</v>
      </c>
      <c r="X371">
        <v>15</v>
      </c>
      <c r="Y371">
        <v>9</v>
      </c>
      <c r="Z371">
        <v>26</v>
      </c>
      <c r="AA371">
        <v>9</v>
      </c>
      <c r="AB371">
        <v>58</v>
      </c>
      <c r="AC371" s="26">
        <v>0.31707317073170732</v>
      </c>
      <c r="AD371" s="20">
        <v>-6.4905660377358458</v>
      </c>
      <c r="AE371" s="20">
        <v>9.843</v>
      </c>
      <c r="AF371">
        <v>-18</v>
      </c>
      <c r="AG371">
        <v>1.8</v>
      </c>
      <c r="AH371">
        <v>59</v>
      </c>
      <c r="AI371">
        <v>1497</v>
      </c>
      <c r="AJ371">
        <v>70850</v>
      </c>
      <c r="AK371" s="20">
        <v>1180.8333333333001</v>
      </c>
      <c r="AL371">
        <v>1180.23</v>
      </c>
      <c r="AM371">
        <v>1181</v>
      </c>
      <c r="AN371" s="26">
        <v>14.400406504065039</v>
      </c>
      <c r="AO371">
        <v>24.02</v>
      </c>
      <c r="AP371" s="41">
        <v>0.70270270270270274</v>
      </c>
      <c r="AQ371">
        <v>293</v>
      </c>
      <c r="AR371">
        <v>293</v>
      </c>
      <c r="AS371">
        <v>293</v>
      </c>
      <c r="AT371">
        <v>230</v>
      </c>
      <c r="AU371">
        <v>230</v>
      </c>
      <c r="AV371">
        <v>157</v>
      </c>
      <c r="AW371">
        <v>185</v>
      </c>
      <c r="AX371">
        <v>84</v>
      </c>
      <c r="AY371">
        <v>14</v>
      </c>
      <c r="AZ371">
        <v>25</v>
      </c>
      <c r="BA371" s="42">
        <v>39</v>
      </c>
      <c r="BB371">
        <v>17.34</v>
      </c>
      <c r="BC371">
        <v>29.337599999999998</v>
      </c>
      <c r="BD371" s="20">
        <v>305.7</v>
      </c>
      <c r="BE371" s="20">
        <v>598.70000000000005</v>
      </c>
      <c r="BF371" s="20">
        <v>30.436440354846091</v>
      </c>
      <c r="BG371">
        <v>436</v>
      </c>
      <c r="BH371">
        <v>377</v>
      </c>
      <c r="BI371">
        <v>275</v>
      </c>
      <c r="BJ371" s="41">
        <v>0.61322081575246135</v>
      </c>
      <c r="BK371">
        <v>140</v>
      </c>
      <c r="BL371">
        <v>140</v>
      </c>
      <c r="BM371">
        <v>86</v>
      </c>
      <c r="BN371" s="42">
        <v>54</v>
      </c>
      <c r="BO371">
        <v>73</v>
      </c>
      <c r="BP371">
        <v>32</v>
      </c>
      <c r="BQ371">
        <v>54</v>
      </c>
      <c r="BR371">
        <v>34</v>
      </c>
      <c r="BS371" s="41">
        <v>3.8812785388127852E-2</v>
      </c>
      <c r="BT371">
        <v>119</v>
      </c>
      <c r="BU371">
        <v>100</v>
      </c>
      <c r="BV371" s="41">
        <v>0.54337899543378998</v>
      </c>
      <c r="BW371">
        <v>32</v>
      </c>
      <c r="BX371">
        <v>28</v>
      </c>
      <c r="BY371">
        <v>25</v>
      </c>
      <c r="BZ371">
        <v>27</v>
      </c>
      <c r="CA371">
        <v>62</v>
      </c>
      <c r="CB371">
        <v>45</v>
      </c>
      <c r="CC371">
        <v>60</v>
      </c>
      <c r="CD371">
        <v>40</v>
      </c>
      <c r="CE371">
        <v>32</v>
      </c>
      <c r="CF371">
        <v>28</v>
      </c>
      <c r="CG371">
        <v>58</v>
      </c>
      <c r="CH371">
        <v>59</v>
      </c>
      <c r="CI371">
        <v>0</v>
      </c>
      <c r="CJ371">
        <v>0</v>
      </c>
      <c r="CK371">
        <v>2</v>
      </c>
      <c r="CL371">
        <v>1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6</v>
      </c>
      <c r="CW371">
        <v>1</v>
      </c>
      <c r="CX371">
        <v>2</v>
      </c>
      <c r="CY371">
        <v>13</v>
      </c>
      <c r="CZ371">
        <v>57</v>
      </c>
      <c r="DA371">
        <v>21</v>
      </c>
      <c r="DB371">
        <v>0</v>
      </c>
      <c r="DC371">
        <v>9</v>
      </c>
      <c r="DD371">
        <v>13</v>
      </c>
      <c r="DE371">
        <v>4</v>
      </c>
      <c r="DF371">
        <v>7</v>
      </c>
      <c r="DG371">
        <v>103</v>
      </c>
      <c r="DH371">
        <v>28</v>
      </c>
      <c r="DI371">
        <v>20</v>
      </c>
      <c r="DJ371">
        <v>27</v>
      </c>
      <c r="DK371">
        <v>26</v>
      </c>
      <c r="DL371">
        <v>1</v>
      </c>
      <c r="DM371">
        <v>20</v>
      </c>
      <c r="DN371">
        <v>19</v>
      </c>
      <c r="DO371">
        <v>1</v>
      </c>
      <c r="DP371" s="42">
        <v>-8</v>
      </c>
      <c r="DQ371" s="20">
        <v>-9.9589999999999996</v>
      </c>
      <c r="DR371">
        <v>27</v>
      </c>
      <c r="DS371">
        <v>1</v>
      </c>
      <c r="DT371">
        <v>0</v>
      </c>
      <c r="DU371">
        <v>0</v>
      </c>
      <c r="DV371">
        <v>0</v>
      </c>
      <c r="DW371">
        <v>1274</v>
      </c>
      <c r="DX371">
        <v>1118</v>
      </c>
      <c r="DY371">
        <v>937</v>
      </c>
      <c r="DZ371">
        <v>842</v>
      </c>
      <c r="EA371">
        <v>639</v>
      </c>
      <c r="EB371">
        <v>609</v>
      </c>
      <c r="EC371">
        <v>60.56</v>
      </c>
      <c r="ED371">
        <v>58.5</v>
      </c>
      <c r="EE371">
        <v>37</v>
      </c>
      <c r="EF371">
        <v>56</v>
      </c>
      <c r="EG371" s="41">
        <v>5.7902973395931145E-2</v>
      </c>
      <c r="EH371" s="43">
        <v>0.90804597701149425</v>
      </c>
      <c r="EI371" s="44">
        <v>0.96594895040742546</v>
      </c>
      <c r="EJ371">
        <v>1271</v>
      </c>
      <c r="EK371">
        <v>1115</v>
      </c>
      <c r="EL371">
        <v>935</v>
      </c>
      <c r="EM371">
        <v>840</v>
      </c>
      <c r="EN371">
        <v>637</v>
      </c>
      <c r="EO371">
        <v>607</v>
      </c>
      <c r="EP371">
        <v>37</v>
      </c>
      <c r="EQ371">
        <v>56</v>
      </c>
      <c r="ER371">
        <v>623</v>
      </c>
      <c r="ES371">
        <v>536</v>
      </c>
      <c r="ET371">
        <v>259</v>
      </c>
      <c r="EU371">
        <v>208</v>
      </c>
      <c r="EV371">
        <v>25</v>
      </c>
      <c r="EW371">
        <v>27</v>
      </c>
      <c r="EX371">
        <v>86</v>
      </c>
      <c r="EY371">
        <v>75</v>
      </c>
      <c r="EZ371">
        <v>0.5</v>
      </c>
      <c r="FA371">
        <v>0.8</v>
      </c>
      <c r="FB371">
        <v>1.3</v>
      </c>
      <c r="FC371" s="20">
        <v>32.81</v>
      </c>
      <c r="FD371" s="26">
        <v>0.40012195121951222</v>
      </c>
      <c r="FE371">
        <v>3.0630000000000002</v>
      </c>
      <c r="FF371">
        <v>0.30000000000000004</v>
      </c>
      <c r="FG371">
        <v>-0.4</v>
      </c>
      <c r="FH371">
        <v>-0.09</v>
      </c>
      <c r="FI371">
        <v>1</v>
      </c>
      <c r="FJ371">
        <v>0</v>
      </c>
      <c r="FK371">
        <v>0</v>
      </c>
      <c r="FL371" s="42">
        <v>234</v>
      </c>
      <c r="FM371" s="20">
        <v>7.1851851851851851</v>
      </c>
      <c r="FN371" s="41">
        <v>5.3658536600000001E-2</v>
      </c>
      <c r="FO371" s="20">
        <v>20.100000000000001</v>
      </c>
      <c r="FP371" s="20">
        <v>24.008199999999999</v>
      </c>
      <c r="FQ371" s="20">
        <v>121.60341628326682</v>
      </c>
      <c r="FV371" t="s">
        <v>751</v>
      </c>
      <c r="FW371" s="45">
        <v>1950000</v>
      </c>
      <c r="FX371" s="45">
        <v>1950000</v>
      </c>
      <c r="FY371">
        <v>241</v>
      </c>
      <c r="FZ371">
        <v>42</v>
      </c>
      <c r="GA371">
        <v>47</v>
      </c>
      <c r="GB371">
        <v>89</v>
      </c>
      <c r="GC371">
        <v>-46</v>
      </c>
      <c r="GD371">
        <v>171</v>
      </c>
      <c r="GE371">
        <v>416</v>
      </c>
      <c r="GF371">
        <v>3577</v>
      </c>
      <c r="GG371">
        <v>4</v>
      </c>
      <c r="GH371">
        <v>2.2000000000000002</v>
      </c>
      <c r="GI371">
        <v>6.3</v>
      </c>
      <c r="GJ371" s="42">
        <v>20.100000000000001</v>
      </c>
    </row>
    <row r="372" spans="1:192" x14ac:dyDescent="0.45">
      <c r="A372" s="40">
        <v>35236</v>
      </c>
      <c r="B372" t="s">
        <v>144</v>
      </c>
      <c r="C372" t="s">
        <v>145</v>
      </c>
      <c r="D372" t="s">
        <v>91</v>
      </c>
      <c r="E372" t="s">
        <v>91</v>
      </c>
      <c r="F372">
        <v>75</v>
      </c>
      <c r="G372">
        <v>204</v>
      </c>
      <c r="H372">
        <v>2014</v>
      </c>
      <c r="I372">
        <v>1</v>
      </c>
      <c r="J372">
        <v>5</v>
      </c>
      <c r="K372" t="s">
        <v>92</v>
      </c>
      <c r="L372">
        <v>2017</v>
      </c>
      <c r="M372">
        <v>21</v>
      </c>
      <c r="N372">
        <v>1</v>
      </c>
      <c r="O372">
        <v>8477936</v>
      </c>
      <c r="P372" t="s">
        <v>3047</v>
      </c>
      <c r="Q372" t="s">
        <v>3048</v>
      </c>
      <c r="R372" t="s">
        <v>3049</v>
      </c>
      <c r="S372" t="s">
        <v>301</v>
      </c>
      <c r="T372" t="s">
        <v>725</v>
      </c>
      <c r="U372" t="s">
        <v>142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29</v>
      </c>
      <c r="AB372">
        <v>85</v>
      </c>
      <c r="AC372" s="26">
        <v>0</v>
      </c>
      <c r="AD372" s="20">
        <v>0</v>
      </c>
      <c r="AE372" s="20">
        <v>0</v>
      </c>
      <c r="AF372">
        <v>0</v>
      </c>
      <c r="AG372">
        <v>0.1</v>
      </c>
      <c r="AH372">
        <v>0</v>
      </c>
      <c r="AI372">
        <v>61</v>
      </c>
      <c r="AJ372">
        <v>3205</v>
      </c>
      <c r="AK372" s="20">
        <v>53.416666666666998</v>
      </c>
      <c r="AL372">
        <v>53.42</v>
      </c>
      <c r="AM372">
        <v>53</v>
      </c>
      <c r="AN372" s="26">
        <v>13.354166666666666</v>
      </c>
      <c r="AO372">
        <v>22.22</v>
      </c>
      <c r="AP372" s="41">
        <v>0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1</v>
      </c>
      <c r="AW372">
        <v>1</v>
      </c>
      <c r="AX372">
        <v>0</v>
      </c>
      <c r="AY372">
        <v>0</v>
      </c>
      <c r="AZ372">
        <v>0</v>
      </c>
      <c r="BA372" s="42">
        <v>0</v>
      </c>
      <c r="BB372">
        <v>0.04</v>
      </c>
      <c r="BC372">
        <v>34</v>
      </c>
      <c r="BD372" s="20">
        <v>0</v>
      </c>
      <c r="BE372" s="20">
        <v>2</v>
      </c>
      <c r="BF372" s="20">
        <v>2.2463496817671285</v>
      </c>
      <c r="BG372">
        <v>11</v>
      </c>
      <c r="BH372">
        <v>16</v>
      </c>
      <c r="BI372">
        <v>16</v>
      </c>
      <c r="BJ372" s="41">
        <v>0.40740740740740738</v>
      </c>
      <c r="BK372">
        <v>1</v>
      </c>
      <c r="BL372">
        <v>1</v>
      </c>
      <c r="BM372">
        <v>3</v>
      </c>
      <c r="BN372" s="42">
        <v>-2</v>
      </c>
      <c r="BO372">
        <v>1</v>
      </c>
      <c r="BP372">
        <v>0</v>
      </c>
      <c r="BQ372">
        <v>1</v>
      </c>
      <c r="BR372">
        <v>1</v>
      </c>
      <c r="BS372" s="41">
        <v>2.3809523809523808E-2</v>
      </c>
      <c r="BT372">
        <v>0</v>
      </c>
      <c r="BU372">
        <v>0</v>
      </c>
      <c r="BV372" s="41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 s="42">
        <v>0</v>
      </c>
      <c r="DQ372" s="20">
        <v>-3.4000000000000002E-2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41</v>
      </c>
      <c r="DX372">
        <v>50</v>
      </c>
      <c r="DY372">
        <v>30</v>
      </c>
      <c r="DZ372">
        <v>41</v>
      </c>
      <c r="EA372">
        <v>24</v>
      </c>
      <c r="EB372">
        <v>30</v>
      </c>
      <c r="EC372">
        <v>1.36</v>
      </c>
      <c r="ED372">
        <v>1.82</v>
      </c>
      <c r="EE372">
        <v>1</v>
      </c>
      <c r="EF372">
        <v>1</v>
      </c>
      <c r="EG372" s="41">
        <v>4.1666666666666664E-2</v>
      </c>
      <c r="EH372" s="43">
        <v>0.96666666666666667</v>
      </c>
      <c r="EI372" s="44">
        <v>1.0083333333333333</v>
      </c>
      <c r="EJ372">
        <v>41</v>
      </c>
      <c r="EK372">
        <v>50</v>
      </c>
      <c r="EL372">
        <v>30</v>
      </c>
      <c r="EM372">
        <v>41</v>
      </c>
      <c r="EN372">
        <v>24</v>
      </c>
      <c r="EO372">
        <v>30</v>
      </c>
      <c r="EP372">
        <v>1</v>
      </c>
      <c r="EQ372">
        <v>1</v>
      </c>
      <c r="ER372">
        <v>17</v>
      </c>
      <c r="ES372">
        <v>24</v>
      </c>
      <c r="ET372">
        <v>4</v>
      </c>
      <c r="EU372">
        <v>9</v>
      </c>
      <c r="EV372">
        <v>0</v>
      </c>
      <c r="EW372">
        <v>0</v>
      </c>
      <c r="EX372">
        <v>0</v>
      </c>
      <c r="EY372">
        <v>1</v>
      </c>
      <c r="EZ372">
        <v>-0.1</v>
      </c>
      <c r="FA372">
        <v>0</v>
      </c>
      <c r="FB372">
        <v>-0.1</v>
      </c>
      <c r="FC372" s="20">
        <v>-0.57000000000000006</v>
      </c>
      <c r="FD372" s="26">
        <v>-0.14250000000000002</v>
      </c>
      <c r="FE372">
        <v>2.0000000000000001E-4</v>
      </c>
      <c r="FF372">
        <v>0</v>
      </c>
      <c r="FG372">
        <v>0</v>
      </c>
      <c r="FH372">
        <v>0</v>
      </c>
      <c r="FL372" s="42">
        <v>2</v>
      </c>
      <c r="FM372" s="20">
        <v>0</v>
      </c>
      <c r="FN372" s="41">
        <v>0</v>
      </c>
      <c r="FO372" s="20">
        <v>0</v>
      </c>
      <c r="FP372" s="20">
        <v>-6.8000000000000005E-3</v>
      </c>
      <c r="FQ372" s="20">
        <v>102.20891052040434</v>
      </c>
      <c r="FV372" t="s">
        <v>751</v>
      </c>
      <c r="FW372" s="45">
        <v>832500</v>
      </c>
      <c r="FX372" s="45">
        <v>863333</v>
      </c>
      <c r="FY372">
        <v>4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53</v>
      </c>
      <c r="GG372">
        <v>-0.1</v>
      </c>
      <c r="GH372">
        <v>0</v>
      </c>
      <c r="GI372">
        <v>-0.1</v>
      </c>
      <c r="GJ372" s="42">
        <v>0</v>
      </c>
    </row>
    <row r="373" spans="1:192" x14ac:dyDescent="0.45">
      <c r="A373" s="40">
        <v>35294</v>
      </c>
      <c r="B373" t="s">
        <v>2373</v>
      </c>
      <c r="C373" t="s">
        <v>163</v>
      </c>
      <c r="D373" t="s">
        <v>91</v>
      </c>
      <c r="E373" t="s">
        <v>91</v>
      </c>
      <c r="F373">
        <v>73</v>
      </c>
      <c r="G373">
        <v>229</v>
      </c>
      <c r="H373">
        <v>2014</v>
      </c>
      <c r="I373">
        <v>1</v>
      </c>
      <c r="J373">
        <v>6</v>
      </c>
      <c r="K373" t="s">
        <v>202</v>
      </c>
      <c r="L373">
        <v>2015</v>
      </c>
      <c r="M373">
        <v>21</v>
      </c>
      <c r="N373">
        <v>3</v>
      </c>
      <c r="O373">
        <v>8477937</v>
      </c>
      <c r="P373" t="s">
        <v>3050</v>
      </c>
      <c r="Q373" t="s">
        <v>3051</v>
      </c>
      <c r="R373" t="s">
        <v>3052</v>
      </c>
      <c r="S373" t="s">
        <v>93</v>
      </c>
      <c r="T373" t="s">
        <v>710</v>
      </c>
      <c r="U373" t="s">
        <v>117</v>
      </c>
      <c r="V373">
        <v>75</v>
      </c>
      <c r="W373">
        <v>10</v>
      </c>
      <c r="X373">
        <v>10</v>
      </c>
      <c r="Y373">
        <v>4</v>
      </c>
      <c r="Z373">
        <v>20</v>
      </c>
      <c r="AA373">
        <v>13</v>
      </c>
      <c r="AB373">
        <v>35</v>
      </c>
      <c r="AC373" s="26">
        <v>0.26666666666666666</v>
      </c>
      <c r="AD373" s="20">
        <v>3.8461538461538467</v>
      </c>
      <c r="AE373" s="20">
        <v>8.0030000000000001</v>
      </c>
      <c r="AF373">
        <v>-11</v>
      </c>
      <c r="AG373">
        <v>-7.1</v>
      </c>
      <c r="AH373">
        <v>46</v>
      </c>
      <c r="AI373">
        <v>1384</v>
      </c>
      <c r="AJ373">
        <v>53939</v>
      </c>
      <c r="AK373" s="20">
        <v>898.98333333333005</v>
      </c>
      <c r="AL373">
        <v>887.88</v>
      </c>
      <c r="AM373">
        <v>899</v>
      </c>
      <c r="AN373" s="26">
        <v>11.986444444444444</v>
      </c>
      <c r="AO373">
        <v>20.09</v>
      </c>
      <c r="AP373" s="41">
        <v>0.60606060606060608</v>
      </c>
      <c r="AQ373">
        <v>241</v>
      </c>
      <c r="AR373">
        <v>245</v>
      </c>
      <c r="AS373">
        <v>245</v>
      </c>
      <c r="AT373">
        <v>194</v>
      </c>
      <c r="AU373">
        <v>198</v>
      </c>
      <c r="AV373">
        <v>130</v>
      </c>
      <c r="AW373">
        <v>142</v>
      </c>
      <c r="AX373">
        <v>47</v>
      </c>
      <c r="AY373">
        <v>13</v>
      </c>
      <c r="AZ373">
        <v>12</v>
      </c>
      <c r="BA373" s="42">
        <v>25</v>
      </c>
      <c r="BB373">
        <v>11.31</v>
      </c>
      <c r="BC373">
        <v>29.630800000000001</v>
      </c>
      <c r="BD373" s="20">
        <v>104.5</v>
      </c>
      <c r="BE373" s="20">
        <v>345.5</v>
      </c>
      <c r="BF373" s="20">
        <v>23.347749695904852</v>
      </c>
      <c r="BG373">
        <v>238</v>
      </c>
      <c r="BH373">
        <v>318</v>
      </c>
      <c r="BI373">
        <v>288</v>
      </c>
      <c r="BJ373" s="41">
        <v>0.45247148288973382</v>
      </c>
      <c r="BK373">
        <v>156</v>
      </c>
      <c r="BL373">
        <v>153</v>
      </c>
      <c r="BM373">
        <v>82</v>
      </c>
      <c r="BN373" s="42">
        <v>71</v>
      </c>
      <c r="BO373">
        <v>68</v>
      </c>
      <c r="BP373">
        <v>32</v>
      </c>
      <c r="BQ373">
        <v>51</v>
      </c>
      <c r="BR373">
        <v>29</v>
      </c>
      <c r="BS373" s="41">
        <v>4.3939393939393938E-2</v>
      </c>
      <c r="BT373">
        <v>7</v>
      </c>
      <c r="BU373">
        <v>15</v>
      </c>
      <c r="BV373" s="41">
        <v>0.31818181818181818</v>
      </c>
      <c r="BW373">
        <v>1</v>
      </c>
      <c r="BX373">
        <v>5</v>
      </c>
      <c r="BY373">
        <v>3</v>
      </c>
      <c r="BZ373">
        <v>4</v>
      </c>
      <c r="CA373">
        <v>3</v>
      </c>
      <c r="CB373">
        <v>6</v>
      </c>
      <c r="CC373">
        <v>1</v>
      </c>
      <c r="CD373">
        <v>1</v>
      </c>
      <c r="CE373">
        <v>3</v>
      </c>
      <c r="CF373">
        <v>11</v>
      </c>
      <c r="CG373">
        <v>5</v>
      </c>
      <c r="CH373">
        <v>8</v>
      </c>
      <c r="CI373">
        <v>0</v>
      </c>
      <c r="CJ373">
        <v>0</v>
      </c>
      <c r="CK373">
        <v>2</v>
      </c>
      <c r="CL373">
        <v>1</v>
      </c>
      <c r="CM373">
        <v>1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7</v>
      </c>
      <c r="CW373">
        <v>3</v>
      </c>
      <c r="CX373">
        <v>3</v>
      </c>
      <c r="CY373">
        <v>16</v>
      </c>
      <c r="CZ373">
        <v>46</v>
      </c>
      <c r="DA373">
        <v>17</v>
      </c>
      <c r="DB373">
        <v>0</v>
      </c>
      <c r="DC373">
        <v>14</v>
      </c>
      <c r="DD373">
        <v>13</v>
      </c>
      <c r="DE373">
        <v>0</v>
      </c>
      <c r="DF373">
        <v>3</v>
      </c>
      <c r="DG373">
        <v>83</v>
      </c>
      <c r="DH373">
        <v>19</v>
      </c>
      <c r="DI373">
        <v>16</v>
      </c>
      <c r="DJ373">
        <v>19</v>
      </c>
      <c r="DK373">
        <v>19</v>
      </c>
      <c r="DL373">
        <v>0</v>
      </c>
      <c r="DM373">
        <v>14</v>
      </c>
      <c r="DN373">
        <v>14</v>
      </c>
      <c r="DO373">
        <v>0</v>
      </c>
      <c r="DP373" s="42">
        <v>-3</v>
      </c>
      <c r="DQ373" s="20">
        <v>-3.8340000000000001</v>
      </c>
      <c r="DR373">
        <v>18</v>
      </c>
      <c r="DS373">
        <v>0</v>
      </c>
      <c r="DT373">
        <v>0</v>
      </c>
      <c r="DU373">
        <v>1</v>
      </c>
      <c r="DV373">
        <v>0</v>
      </c>
      <c r="DW373">
        <v>822</v>
      </c>
      <c r="DX373">
        <v>820</v>
      </c>
      <c r="DY373">
        <v>618</v>
      </c>
      <c r="DZ373">
        <v>631</v>
      </c>
      <c r="EA373">
        <v>410</v>
      </c>
      <c r="EB373">
        <v>463</v>
      </c>
      <c r="EC373">
        <v>33.229999999999997</v>
      </c>
      <c r="ED373">
        <v>36.700000000000003</v>
      </c>
      <c r="EE373">
        <v>33</v>
      </c>
      <c r="EF373">
        <v>42</v>
      </c>
      <c r="EG373" s="41">
        <v>8.0487804878048783E-2</v>
      </c>
      <c r="EH373" s="43">
        <v>0.90928725701943847</v>
      </c>
      <c r="EI373" s="44">
        <v>0.98977506189748721</v>
      </c>
      <c r="EJ373">
        <v>835</v>
      </c>
      <c r="EK373">
        <v>831</v>
      </c>
      <c r="EL373">
        <v>628</v>
      </c>
      <c r="EM373">
        <v>642</v>
      </c>
      <c r="EN373">
        <v>419</v>
      </c>
      <c r="EO373">
        <v>470</v>
      </c>
      <c r="EP373">
        <v>33</v>
      </c>
      <c r="EQ373">
        <v>42</v>
      </c>
      <c r="ER373">
        <v>422</v>
      </c>
      <c r="ES373">
        <v>443</v>
      </c>
      <c r="ET373">
        <v>147</v>
      </c>
      <c r="EU373">
        <v>171</v>
      </c>
      <c r="EV373">
        <v>19</v>
      </c>
      <c r="EW373">
        <v>24</v>
      </c>
      <c r="EX373">
        <v>68</v>
      </c>
      <c r="EY373">
        <v>50</v>
      </c>
      <c r="EZ373">
        <v>0.60000000000000009</v>
      </c>
      <c r="FA373">
        <v>0.7</v>
      </c>
      <c r="FB373">
        <v>1.3</v>
      </c>
      <c r="FC373" s="20">
        <v>21.28</v>
      </c>
      <c r="FD373" s="26">
        <v>0.28373333333333334</v>
      </c>
      <c r="FE373">
        <v>1.9466000000000001</v>
      </c>
      <c r="FF373">
        <v>0.14000000000000001</v>
      </c>
      <c r="FG373">
        <v>-0.23</v>
      </c>
      <c r="FH373">
        <v>-0.09</v>
      </c>
      <c r="FL373" s="42">
        <v>231</v>
      </c>
      <c r="FM373" s="20">
        <v>11.5</v>
      </c>
      <c r="FN373" s="41">
        <v>5.2564102600000003E-2</v>
      </c>
      <c r="FO373" s="20">
        <v>15.4</v>
      </c>
      <c r="FP373" s="20">
        <v>19.2332</v>
      </c>
      <c r="FQ373" s="20">
        <v>110.96094066765779</v>
      </c>
      <c r="FR373">
        <v>4</v>
      </c>
      <c r="FS373" t="s">
        <v>455</v>
      </c>
      <c r="FT373">
        <v>195</v>
      </c>
      <c r="FV373" t="s">
        <v>751</v>
      </c>
      <c r="FW373" s="45">
        <v>832500</v>
      </c>
      <c r="FX373" s="45">
        <v>894167</v>
      </c>
      <c r="FY373">
        <v>140</v>
      </c>
      <c r="FZ373">
        <v>17</v>
      </c>
      <c r="GA373">
        <v>17</v>
      </c>
      <c r="GB373">
        <v>34</v>
      </c>
      <c r="GC373">
        <v>-17</v>
      </c>
      <c r="GD373">
        <v>93</v>
      </c>
      <c r="GE373">
        <v>237</v>
      </c>
      <c r="GF373">
        <v>1636</v>
      </c>
      <c r="GG373">
        <v>0.9</v>
      </c>
      <c r="GH373">
        <v>1.4</v>
      </c>
      <c r="GI373">
        <v>2.2999999999999998</v>
      </c>
      <c r="GJ373" s="42">
        <v>15.4</v>
      </c>
    </row>
    <row r="374" spans="1:192" x14ac:dyDescent="0.45">
      <c r="A374" s="40">
        <v>35186</v>
      </c>
      <c r="B374" t="s">
        <v>885</v>
      </c>
      <c r="C374" t="s">
        <v>475</v>
      </c>
      <c r="D374" t="s">
        <v>91</v>
      </c>
      <c r="E374" t="s">
        <v>223</v>
      </c>
      <c r="F374">
        <v>72</v>
      </c>
      <c r="G374">
        <v>191</v>
      </c>
      <c r="H374">
        <v>2014</v>
      </c>
      <c r="I374">
        <v>1</v>
      </c>
      <c r="J374">
        <v>8</v>
      </c>
      <c r="K374" t="s">
        <v>202</v>
      </c>
      <c r="L374">
        <v>2015</v>
      </c>
      <c r="M374">
        <v>21</v>
      </c>
      <c r="N374">
        <v>3</v>
      </c>
      <c r="O374">
        <v>8477939</v>
      </c>
      <c r="P374" t="s">
        <v>3057</v>
      </c>
      <c r="Q374" t="s">
        <v>3058</v>
      </c>
      <c r="R374" t="s">
        <v>3059</v>
      </c>
      <c r="S374" t="s">
        <v>2197</v>
      </c>
      <c r="T374" t="s">
        <v>716</v>
      </c>
      <c r="U374" t="s">
        <v>129</v>
      </c>
      <c r="V374">
        <v>82</v>
      </c>
      <c r="W374">
        <v>20</v>
      </c>
      <c r="X374">
        <v>41</v>
      </c>
      <c r="Y374">
        <v>28</v>
      </c>
      <c r="Z374">
        <v>61</v>
      </c>
      <c r="AA374">
        <v>3</v>
      </c>
      <c r="AB374">
        <v>8</v>
      </c>
      <c r="AC374" s="26">
        <v>0.74390243902439024</v>
      </c>
      <c r="AD374" s="20">
        <v>2.0873786407766985</v>
      </c>
      <c r="AE374" s="20">
        <v>22.494</v>
      </c>
      <c r="AF374">
        <v>20</v>
      </c>
      <c r="AG374">
        <v>3.7</v>
      </c>
      <c r="AH374">
        <v>10</v>
      </c>
      <c r="AI374">
        <v>1869</v>
      </c>
      <c r="AJ374">
        <v>82107</v>
      </c>
      <c r="AK374" s="20">
        <v>1368.45</v>
      </c>
      <c r="AL374">
        <v>1368.45</v>
      </c>
      <c r="AM374">
        <v>1368</v>
      </c>
      <c r="AN374" s="26">
        <v>16.688414634146341</v>
      </c>
      <c r="AO374">
        <v>27.6</v>
      </c>
      <c r="AP374" s="41">
        <v>0.62886597938144329</v>
      </c>
      <c r="AQ374">
        <v>380</v>
      </c>
      <c r="AR374">
        <v>379</v>
      </c>
      <c r="AS374">
        <v>380</v>
      </c>
      <c r="AT374">
        <v>265</v>
      </c>
      <c r="AU374">
        <v>265</v>
      </c>
      <c r="AV374">
        <v>184</v>
      </c>
      <c r="AW374">
        <v>235</v>
      </c>
      <c r="AX374">
        <v>76</v>
      </c>
      <c r="AY374">
        <v>11</v>
      </c>
      <c r="AZ374">
        <v>18</v>
      </c>
      <c r="BA374" s="42">
        <v>29</v>
      </c>
      <c r="BB374">
        <v>21.13</v>
      </c>
      <c r="BC374">
        <v>27.4511</v>
      </c>
      <c r="BD374" s="20">
        <v>436.9</v>
      </c>
      <c r="BE374" s="20">
        <v>816.9</v>
      </c>
      <c r="BF374" s="20">
        <v>35.817165406116409</v>
      </c>
      <c r="BG374">
        <v>526</v>
      </c>
      <c r="BH374">
        <v>447</v>
      </c>
      <c r="BI374">
        <v>418</v>
      </c>
      <c r="BJ374" s="41">
        <v>0.55720338983050843</v>
      </c>
      <c r="BK374">
        <v>21</v>
      </c>
      <c r="BL374">
        <v>21</v>
      </c>
      <c r="BM374">
        <v>88</v>
      </c>
      <c r="BN374" s="42">
        <v>-67</v>
      </c>
      <c r="BO374">
        <v>81</v>
      </c>
      <c r="BP374">
        <v>54</v>
      </c>
      <c r="BQ374">
        <v>68</v>
      </c>
      <c r="BR374">
        <v>18</v>
      </c>
      <c r="BS374" s="41">
        <v>1.7857142857142856E-2</v>
      </c>
      <c r="BT374">
        <v>334</v>
      </c>
      <c r="BU374">
        <v>316</v>
      </c>
      <c r="BV374" s="41">
        <v>0.51384615384615384</v>
      </c>
      <c r="BW374">
        <v>108</v>
      </c>
      <c r="BX374">
        <v>89</v>
      </c>
      <c r="BY374">
        <v>113</v>
      </c>
      <c r="BZ374">
        <v>97</v>
      </c>
      <c r="CA374">
        <v>113</v>
      </c>
      <c r="CB374">
        <v>130</v>
      </c>
      <c r="CC374">
        <v>91</v>
      </c>
      <c r="CD374">
        <v>86</v>
      </c>
      <c r="CE374">
        <v>133</v>
      </c>
      <c r="CF374">
        <v>130</v>
      </c>
      <c r="CG374">
        <v>175</v>
      </c>
      <c r="CH374">
        <v>167</v>
      </c>
      <c r="CI374">
        <v>0</v>
      </c>
      <c r="CJ374">
        <v>2</v>
      </c>
      <c r="CK374">
        <v>5</v>
      </c>
      <c r="CL374">
        <v>8</v>
      </c>
      <c r="CM374">
        <v>1</v>
      </c>
      <c r="CN374">
        <v>1</v>
      </c>
      <c r="CO374">
        <v>1</v>
      </c>
      <c r="CP374">
        <v>2</v>
      </c>
      <c r="CQ374">
        <v>0</v>
      </c>
      <c r="CR374">
        <v>0</v>
      </c>
      <c r="CS374">
        <v>6</v>
      </c>
      <c r="CT374">
        <v>0</v>
      </c>
      <c r="CU374">
        <v>0</v>
      </c>
      <c r="CV374">
        <v>12</v>
      </c>
      <c r="CW374">
        <v>1</v>
      </c>
      <c r="CX374">
        <v>6</v>
      </c>
      <c r="CY374">
        <v>13</v>
      </c>
      <c r="CZ374">
        <v>61</v>
      </c>
      <c r="DA374">
        <v>17</v>
      </c>
      <c r="DB374">
        <v>3</v>
      </c>
      <c r="DC374">
        <v>2</v>
      </c>
      <c r="DD374">
        <v>59</v>
      </c>
      <c r="DE374">
        <v>10</v>
      </c>
      <c r="DF374">
        <v>0</v>
      </c>
      <c r="DG374">
        <v>93</v>
      </c>
      <c r="DH374">
        <v>5</v>
      </c>
      <c r="DI374">
        <v>18</v>
      </c>
      <c r="DJ374">
        <v>6</v>
      </c>
      <c r="DK374">
        <v>6</v>
      </c>
      <c r="DL374">
        <v>0</v>
      </c>
      <c r="DM374">
        <v>19</v>
      </c>
      <c r="DN374">
        <v>19</v>
      </c>
      <c r="DO374">
        <v>0</v>
      </c>
      <c r="DP374" s="42">
        <v>13</v>
      </c>
      <c r="DQ374" s="20">
        <v>6.3819999999999997</v>
      </c>
      <c r="DR374">
        <v>5</v>
      </c>
      <c r="DS374">
        <v>0</v>
      </c>
      <c r="DT374">
        <v>0</v>
      </c>
      <c r="DU374">
        <v>0</v>
      </c>
      <c r="DV374">
        <v>0</v>
      </c>
      <c r="DW374">
        <v>1560</v>
      </c>
      <c r="DX374">
        <v>1255</v>
      </c>
      <c r="DY374">
        <v>1130</v>
      </c>
      <c r="DZ374">
        <v>990</v>
      </c>
      <c r="EA374">
        <v>806</v>
      </c>
      <c r="EB374">
        <v>751</v>
      </c>
      <c r="EC374">
        <v>84.54</v>
      </c>
      <c r="ED374">
        <v>63.65</v>
      </c>
      <c r="EE374">
        <v>97</v>
      </c>
      <c r="EF374">
        <v>56</v>
      </c>
      <c r="EG374" s="41">
        <v>0.12034739454094293</v>
      </c>
      <c r="EH374" s="43">
        <v>0.92543275632490007</v>
      </c>
      <c r="EI374" s="44">
        <v>1.0457801508658431</v>
      </c>
      <c r="EJ374">
        <v>1557</v>
      </c>
      <c r="EK374">
        <v>1246</v>
      </c>
      <c r="EL374">
        <v>1126</v>
      </c>
      <c r="EM374">
        <v>982</v>
      </c>
      <c r="EN374">
        <v>802</v>
      </c>
      <c r="EO374">
        <v>744</v>
      </c>
      <c r="EP374">
        <v>95</v>
      </c>
      <c r="EQ374">
        <v>56</v>
      </c>
      <c r="ER374">
        <v>934</v>
      </c>
      <c r="ES374">
        <v>632</v>
      </c>
      <c r="ET374">
        <v>338</v>
      </c>
      <c r="EU374">
        <v>240</v>
      </c>
      <c r="EV374">
        <v>47</v>
      </c>
      <c r="EW374">
        <v>30</v>
      </c>
      <c r="EX374">
        <v>73</v>
      </c>
      <c r="EY374">
        <v>95</v>
      </c>
      <c r="EZ374">
        <v>4.5999999999999996</v>
      </c>
      <c r="FA374">
        <v>2.1</v>
      </c>
      <c r="FB374">
        <v>6.7</v>
      </c>
      <c r="FC374" s="20">
        <v>62.73</v>
      </c>
      <c r="FD374" s="26">
        <v>0.76500000000000001</v>
      </c>
      <c r="FE374">
        <v>7.2923</v>
      </c>
      <c r="FF374">
        <v>0.95</v>
      </c>
      <c r="FG374">
        <v>0.02</v>
      </c>
      <c r="FH374">
        <v>0.96</v>
      </c>
      <c r="FI374">
        <v>5</v>
      </c>
      <c r="FJ374">
        <v>1</v>
      </c>
      <c r="FK374">
        <v>1</v>
      </c>
      <c r="FL374" s="42">
        <v>49</v>
      </c>
      <c r="FM374" s="20">
        <v>17.8</v>
      </c>
      <c r="FN374" s="41">
        <v>0.08</v>
      </c>
      <c r="FO374" s="20">
        <v>60</v>
      </c>
      <c r="FP374" s="20">
        <v>62.276400000000002</v>
      </c>
      <c r="FQ374" s="20">
        <v>123.42431217801162</v>
      </c>
      <c r="FU374" t="s">
        <v>721</v>
      </c>
      <c r="FV374" t="s">
        <v>751</v>
      </c>
      <c r="FW374" s="45">
        <v>832500</v>
      </c>
      <c r="FX374" s="45">
        <v>894167</v>
      </c>
      <c r="FY374">
        <v>185</v>
      </c>
      <c r="FZ374">
        <v>48</v>
      </c>
      <c r="GA374">
        <v>87</v>
      </c>
      <c r="GB374">
        <v>135</v>
      </c>
      <c r="GC374">
        <v>18</v>
      </c>
      <c r="GD374">
        <v>46</v>
      </c>
      <c r="GE374">
        <v>432</v>
      </c>
      <c r="GF374">
        <v>3025</v>
      </c>
      <c r="GG374">
        <v>11.4</v>
      </c>
      <c r="GH374">
        <v>3.7</v>
      </c>
      <c r="GI374">
        <v>15.1</v>
      </c>
      <c r="GJ374" s="42">
        <v>60</v>
      </c>
    </row>
    <row r="375" spans="1:192" x14ac:dyDescent="0.45">
      <c r="A375" s="40">
        <v>35109</v>
      </c>
      <c r="B375" t="s">
        <v>3060</v>
      </c>
      <c r="D375" t="s">
        <v>99</v>
      </c>
      <c r="E375" t="s">
        <v>99</v>
      </c>
      <c r="F375">
        <v>72</v>
      </c>
      <c r="G375">
        <v>172</v>
      </c>
      <c r="H375">
        <v>2014</v>
      </c>
      <c r="I375">
        <v>1</v>
      </c>
      <c r="J375">
        <v>9</v>
      </c>
      <c r="K375" t="s">
        <v>92</v>
      </c>
      <c r="L375">
        <v>2015</v>
      </c>
      <c r="M375">
        <v>21</v>
      </c>
      <c r="N375">
        <v>3</v>
      </c>
      <c r="O375">
        <v>8477940</v>
      </c>
      <c r="P375" t="s">
        <v>3061</v>
      </c>
      <c r="Q375" t="s">
        <v>3062</v>
      </c>
      <c r="R375" t="s">
        <v>3063</v>
      </c>
      <c r="S375" t="s">
        <v>3064</v>
      </c>
      <c r="T375" t="s">
        <v>725</v>
      </c>
      <c r="U375" t="s">
        <v>285</v>
      </c>
      <c r="V375">
        <v>82</v>
      </c>
      <c r="W375">
        <v>29</v>
      </c>
      <c r="X375">
        <v>31</v>
      </c>
      <c r="Y375">
        <v>21</v>
      </c>
      <c r="Z375">
        <v>60</v>
      </c>
      <c r="AA375">
        <v>4</v>
      </c>
      <c r="AB375">
        <v>31</v>
      </c>
      <c r="AC375" s="26">
        <v>0.73170731707317072</v>
      </c>
      <c r="AD375" s="20">
        <v>5.6883116883116855</v>
      </c>
      <c r="AE375" s="20">
        <v>23.658999999999999</v>
      </c>
      <c r="AF375">
        <v>14</v>
      </c>
      <c r="AG375">
        <v>2.1</v>
      </c>
      <c r="AH375">
        <v>26</v>
      </c>
      <c r="AI375">
        <v>1718</v>
      </c>
      <c r="AJ375">
        <v>79116</v>
      </c>
      <c r="AK375" s="20">
        <v>1318.6</v>
      </c>
      <c r="AL375">
        <v>1318.6</v>
      </c>
      <c r="AM375">
        <v>1319</v>
      </c>
      <c r="AN375" s="26">
        <v>16.080487804878047</v>
      </c>
      <c r="AO375">
        <v>26.62</v>
      </c>
      <c r="AP375" s="41">
        <v>0.70588235294117652</v>
      </c>
      <c r="AQ375">
        <v>422</v>
      </c>
      <c r="AR375">
        <v>422</v>
      </c>
      <c r="AS375">
        <v>422</v>
      </c>
      <c r="AT375">
        <v>313</v>
      </c>
      <c r="AU375">
        <v>313</v>
      </c>
      <c r="AV375">
        <v>231</v>
      </c>
      <c r="AW375">
        <v>211</v>
      </c>
      <c r="AX375">
        <v>66</v>
      </c>
      <c r="AY375">
        <v>19</v>
      </c>
      <c r="AZ375">
        <v>16</v>
      </c>
      <c r="BA375" s="42">
        <v>35</v>
      </c>
      <c r="BB375">
        <v>19.96</v>
      </c>
      <c r="BC375">
        <v>35.584400000000002</v>
      </c>
      <c r="BD375" s="20">
        <v>376.7</v>
      </c>
      <c r="BE375" s="20">
        <v>798.7</v>
      </c>
      <c r="BF375" s="20">
        <v>36.343091157288036</v>
      </c>
      <c r="BG375">
        <v>521</v>
      </c>
      <c r="BH375">
        <v>404</v>
      </c>
      <c r="BI375">
        <v>363</v>
      </c>
      <c r="BJ375" s="41">
        <v>0.58936651583710409</v>
      </c>
      <c r="BK375">
        <v>39</v>
      </c>
      <c r="BL375">
        <v>39</v>
      </c>
      <c r="BM375">
        <v>98</v>
      </c>
      <c r="BN375" s="42">
        <v>-59</v>
      </c>
      <c r="BO375">
        <v>82</v>
      </c>
      <c r="BP375">
        <v>58</v>
      </c>
      <c r="BQ375">
        <v>38</v>
      </c>
      <c r="BR375">
        <v>27</v>
      </c>
      <c r="BS375" s="41">
        <v>3.1358885017421602E-2</v>
      </c>
      <c r="BT375">
        <v>5</v>
      </c>
      <c r="BU375">
        <v>4</v>
      </c>
      <c r="BV375" s="41">
        <v>0.55555555555555558</v>
      </c>
      <c r="BW375">
        <v>2</v>
      </c>
      <c r="BX375">
        <v>1</v>
      </c>
      <c r="BY375">
        <v>0</v>
      </c>
      <c r="BZ375">
        <v>1</v>
      </c>
      <c r="CA375">
        <v>3</v>
      </c>
      <c r="CB375">
        <v>2</v>
      </c>
      <c r="CC375">
        <v>3</v>
      </c>
      <c r="CD375">
        <v>0</v>
      </c>
      <c r="CE375">
        <v>1</v>
      </c>
      <c r="CF375">
        <v>1</v>
      </c>
      <c r="CG375">
        <v>2</v>
      </c>
      <c r="CH375">
        <v>3</v>
      </c>
      <c r="CI375">
        <v>1</v>
      </c>
      <c r="CJ375">
        <v>0</v>
      </c>
      <c r="CK375">
        <v>2</v>
      </c>
      <c r="CL375">
        <v>7</v>
      </c>
      <c r="CM375">
        <v>2</v>
      </c>
      <c r="CN375">
        <v>0</v>
      </c>
      <c r="CO375">
        <v>0</v>
      </c>
      <c r="CP375">
        <v>1</v>
      </c>
      <c r="CQ375">
        <v>1</v>
      </c>
      <c r="CR375">
        <v>3</v>
      </c>
      <c r="CS375">
        <v>4</v>
      </c>
      <c r="CT375">
        <v>1</v>
      </c>
      <c r="CU375">
        <v>1</v>
      </c>
      <c r="CV375">
        <v>18</v>
      </c>
      <c r="CW375">
        <v>0</v>
      </c>
      <c r="CX375">
        <v>1</v>
      </c>
      <c r="CY375">
        <v>13</v>
      </c>
      <c r="CZ375">
        <v>68</v>
      </c>
      <c r="DA375">
        <v>13</v>
      </c>
      <c r="DB375">
        <v>7</v>
      </c>
      <c r="DC375">
        <v>25</v>
      </c>
      <c r="DD375">
        <v>26</v>
      </c>
      <c r="DE375">
        <v>4</v>
      </c>
      <c r="DF375">
        <v>3</v>
      </c>
      <c r="DG375">
        <v>153</v>
      </c>
      <c r="DH375">
        <v>13</v>
      </c>
      <c r="DI375">
        <v>28</v>
      </c>
      <c r="DJ375">
        <v>13</v>
      </c>
      <c r="DK375">
        <v>13</v>
      </c>
      <c r="DL375">
        <v>0</v>
      </c>
      <c r="DM375">
        <v>27</v>
      </c>
      <c r="DN375">
        <v>27</v>
      </c>
      <c r="DO375">
        <v>0</v>
      </c>
      <c r="DP375" s="42">
        <v>15</v>
      </c>
      <c r="DQ375" s="20">
        <v>9.4320000000000004</v>
      </c>
      <c r="DR375">
        <v>13</v>
      </c>
      <c r="DS375">
        <v>0</v>
      </c>
      <c r="DT375">
        <v>0</v>
      </c>
      <c r="DU375">
        <v>0</v>
      </c>
      <c r="DV375">
        <v>0</v>
      </c>
      <c r="DW375">
        <v>1528</v>
      </c>
      <c r="DX375">
        <v>1118</v>
      </c>
      <c r="DY375">
        <v>1139</v>
      </c>
      <c r="DZ375">
        <v>834</v>
      </c>
      <c r="EA375">
        <v>816</v>
      </c>
      <c r="EB375">
        <v>626</v>
      </c>
      <c r="EC375">
        <v>72.430000000000007</v>
      </c>
      <c r="ED375">
        <v>49.41</v>
      </c>
      <c r="EE375">
        <v>85</v>
      </c>
      <c r="EF375">
        <v>50</v>
      </c>
      <c r="EG375" s="41">
        <v>0.10416666666666667</v>
      </c>
      <c r="EH375" s="43">
        <v>0.92012779552715651</v>
      </c>
      <c r="EI375" s="44">
        <v>1.0242944621938233</v>
      </c>
      <c r="EJ375">
        <v>1526</v>
      </c>
      <c r="EK375">
        <v>1118</v>
      </c>
      <c r="EL375">
        <v>1137</v>
      </c>
      <c r="EM375">
        <v>835</v>
      </c>
      <c r="EN375">
        <v>814</v>
      </c>
      <c r="EO375">
        <v>628</v>
      </c>
      <c r="EP375">
        <v>85</v>
      </c>
      <c r="EQ375">
        <v>50</v>
      </c>
      <c r="ER375">
        <v>736</v>
      </c>
      <c r="ES375">
        <v>532</v>
      </c>
      <c r="ET375">
        <v>266</v>
      </c>
      <c r="EU375">
        <v>212</v>
      </c>
      <c r="EV375">
        <v>33</v>
      </c>
      <c r="EW375">
        <v>27</v>
      </c>
      <c r="EX375">
        <v>75</v>
      </c>
      <c r="EY375">
        <v>96</v>
      </c>
      <c r="EZ375">
        <v>5.4</v>
      </c>
      <c r="FA375">
        <v>1.8</v>
      </c>
      <c r="FB375">
        <v>7.3</v>
      </c>
      <c r="FC375" s="20">
        <v>70.78</v>
      </c>
      <c r="FD375" s="26">
        <v>0.86317073170731706</v>
      </c>
      <c r="FE375">
        <v>7.5690999999999997</v>
      </c>
      <c r="FF375">
        <v>2.61</v>
      </c>
      <c r="FG375">
        <v>0.01</v>
      </c>
      <c r="FH375">
        <v>2.62</v>
      </c>
      <c r="FI375">
        <v>1</v>
      </c>
      <c r="FJ375">
        <v>0</v>
      </c>
      <c r="FK375">
        <v>0</v>
      </c>
      <c r="FL375" s="42">
        <v>92</v>
      </c>
      <c r="FM375" s="20">
        <v>5.9230769230769234</v>
      </c>
      <c r="FN375" s="41">
        <v>0.11885245900000001</v>
      </c>
      <c r="FO375" s="20">
        <v>57.4</v>
      </c>
      <c r="FP375" s="20">
        <v>61.886400000000002</v>
      </c>
      <c r="FQ375" s="20">
        <v>120.40042469285606</v>
      </c>
      <c r="FV375" t="s">
        <v>711</v>
      </c>
      <c r="FW375" s="45">
        <v>832500</v>
      </c>
      <c r="FX375" s="45">
        <v>894167</v>
      </c>
      <c r="FY375">
        <v>236</v>
      </c>
      <c r="FZ375">
        <v>69</v>
      </c>
      <c r="GA375">
        <v>93</v>
      </c>
      <c r="GB375">
        <v>162</v>
      </c>
      <c r="GC375">
        <v>18</v>
      </c>
      <c r="GD375">
        <v>85</v>
      </c>
      <c r="GE375">
        <v>602</v>
      </c>
      <c r="GF375">
        <v>3912</v>
      </c>
      <c r="GG375">
        <v>14.1</v>
      </c>
      <c r="GH375">
        <v>4.5</v>
      </c>
      <c r="GI375">
        <v>18.600000000000001</v>
      </c>
      <c r="GJ375" s="42">
        <v>57.4</v>
      </c>
    </row>
    <row r="376" spans="1:192" x14ac:dyDescent="0.45">
      <c r="A376" s="40">
        <v>35038</v>
      </c>
      <c r="B376" t="s">
        <v>3065</v>
      </c>
      <c r="C376" t="s">
        <v>145</v>
      </c>
      <c r="D376" t="s">
        <v>91</v>
      </c>
      <c r="E376" t="s">
        <v>91</v>
      </c>
      <c r="F376">
        <v>74</v>
      </c>
      <c r="G376">
        <v>234</v>
      </c>
      <c r="H376">
        <v>2014</v>
      </c>
      <c r="I376">
        <v>1</v>
      </c>
      <c r="J376">
        <v>10</v>
      </c>
      <c r="K376" t="s">
        <v>92</v>
      </c>
      <c r="L376">
        <v>2015</v>
      </c>
      <c r="M376">
        <v>22</v>
      </c>
      <c r="N376">
        <v>3</v>
      </c>
      <c r="O376">
        <v>8477941</v>
      </c>
      <c r="P376" t="s">
        <v>3066</v>
      </c>
      <c r="Q376" t="s">
        <v>3067</v>
      </c>
      <c r="R376" t="s">
        <v>3068</v>
      </c>
      <c r="S376" t="s">
        <v>1586</v>
      </c>
      <c r="T376" t="s">
        <v>725</v>
      </c>
      <c r="U376" t="s">
        <v>102</v>
      </c>
      <c r="V376">
        <v>76</v>
      </c>
      <c r="W376">
        <v>10</v>
      </c>
      <c r="X376">
        <v>17</v>
      </c>
      <c r="Y376">
        <v>6</v>
      </c>
      <c r="Z376">
        <v>27</v>
      </c>
      <c r="AA376">
        <v>12</v>
      </c>
      <c r="AB376">
        <v>42</v>
      </c>
      <c r="AC376" s="26">
        <v>0.35526315789473684</v>
      </c>
      <c r="AD376" s="20">
        <v>4.8909090909090907</v>
      </c>
      <c r="AE376" s="20">
        <v>10.009</v>
      </c>
      <c r="AF376">
        <v>3</v>
      </c>
      <c r="AG376">
        <v>-0.9</v>
      </c>
      <c r="AH376">
        <v>72</v>
      </c>
      <c r="AI376">
        <v>1394</v>
      </c>
      <c r="AJ376">
        <v>60110</v>
      </c>
      <c r="AK376" s="20">
        <v>1001.8333333332999</v>
      </c>
      <c r="AL376">
        <v>1001.52</v>
      </c>
      <c r="AM376">
        <v>1002</v>
      </c>
      <c r="AN376" s="26">
        <v>13.182017543859649</v>
      </c>
      <c r="AO376">
        <v>22.31</v>
      </c>
      <c r="AP376" s="41">
        <v>0.6428571428571429</v>
      </c>
      <c r="AQ376">
        <v>235</v>
      </c>
      <c r="AR376">
        <v>235</v>
      </c>
      <c r="AS376">
        <v>235</v>
      </c>
      <c r="AT376">
        <v>193</v>
      </c>
      <c r="AU376">
        <v>193</v>
      </c>
      <c r="AV376">
        <v>122</v>
      </c>
      <c r="AW376">
        <v>155</v>
      </c>
      <c r="AX376">
        <v>87</v>
      </c>
      <c r="AY376">
        <v>14</v>
      </c>
      <c r="AZ376">
        <v>18</v>
      </c>
      <c r="BA376" s="42">
        <v>32</v>
      </c>
      <c r="BB376">
        <v>16.170000000000002</v>
      </c>
      <c r="BC376">
        <v>25.549199999999999</v>
      </c>
      <c r="BD376" s="20">
        <v>143.4</v>
      </c>
      <c r="BE376" s="20">
        <v>378.4</v>
      </c>
      <c r="BF376" s="20">
        <v>22.669542295710517</v>
      </c>
      <c r="BG376">
        <v>317</v>
      </c>
      <c r="BH376">
        <v>319</v>
      </c>
      <c r="BI376">
        <v>253</v>
      </c>
      <c r="BJ376" s="41">
        <v>0.55614035087719293</v>
      </c>
      <c r="BK376">
        <v>221</v>
      </c>
      <c r="BL376">
        <v>221</v>
      </c>
      <c r="BM376">
        <v>76</v>
      </c>
      <c r="BN376" s="42">
        <v>145</v>
      </c>
      <c r="BO376">
        <v>71</v>
      </c>
      <c r="BP376">
        <v>22</v>
      </c>
      <c r="BQ376">
        <v>10</v>
      </c>
      <c r="BR376">
        <v>27</v>
      </c>
      <c r="BS376" s="41">
        <v>3.3128834355828224E-2</v>
      </c>
      <c r="BT376">
        <v>6</v>
      </c>
      <c r="BU376">
        <v>11</v>
      </c>
      <c r="BV376" s="41">
        <v>0.35294117647058826</v>
      </c>
      <c r="BW376">
        <v>2</v>
      </c>
      <c r="BX376">
        <v>1</v>
      </c>
      <c r="BY376">
        <v>3</v>
      </c>
      <c r="BZ376">
        <v>2</v>
      </c>
      <c r="CA376">
        <v>1</v>
      </c>
      <c r="CB376">
        <v>8</v>
      </c>
      <c r="CC376">
        <v>3</v>
      </c>
      <c r="CD376">
        <v>4</v>
      </c>
      <c r="CE376">
        <v>2</v>
      </c>
      <c r="CF376">
        <v>3</v>
      </c>
      <c r="CG376">
        <v>5</v>
      </c>
      <c r="CH376">
        <v>6</v>
      </c>
      <c r="CI376">
        <v>0</v>
      </c>
      <c r="CJ376">
        <v>0</v>
      </c>
      <c r="CK376">
        <v>2</v>
      </c>
      <c r="CL376">
        <v>2</v>
      </c>
      <c r="CM376">
        <v>1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1</v>
      </c>
      <c r="CT376">
        <v>2</v>
      </c>
      <c r="CU376">
        <v>0</v>
      </c>
      <c r="CV376">
        <v>3</v>
      </c>
      <c r="CW376">
        <v>0</v>
      </c>
      <c r="CX376">
        <v>2</v>
      </c>
      <c r="CY376">
        <v>3</v>
      </c>
      <c r="CZ376">
        <v>66</v>
      </c>
      <c r="DA376">
        <v>17</v>
      </c>
      <c r="DB376">
        <v>1</v>
      </c>
      <c r="DC376">
        <v>4</v>
      </c>
      <c r="DD376">
        <v>13</v>
      </c>
      <c r="DE376">
        <v>24</v>
      </c>
      <c r="DF376">
        <v>3</v>
      </c>
      <c r="DG376">
        <v>60</v>
      </c>
      <c r="DH376">
        <v>29</v>
      </c>
      <c r="DI376">
        <v>13</v>
      </c>
      <c r="DJ376">
        <v>30</v>
      </c>
      <c r="DK376">
        <v>28</v>
      </c>
      <c r="DL376">
        <v>2</v>
      </c>
      <c r="DM376">
        <v>13</v>
      </c>
      <c r="DN376">
        <v>11</v>
      </c>
      <c r="DO376">
        <v>2</v>
      </c>
      <c r="DP376" s="42">
        <v>-16</v>
      </c>
      <c r="DQ376" s="20">
        <v>-16.004000000000001</v>
      </c>
      <c r="DR376">
        <v>26</v>
      </c>
      <c r="DS376">
        <v>2</v>
      </c>
      <c r="DT376">
        <v>0</v>
      </c>
      <c r="DU376">
        <v>1</v>
      </c>
      <c r="DV376">
        <v>0</v>
      </c>
      <c r="DW376">
        <v>1020</v>
      </c>
      <c r="DX376">
        <v>1024</v>
      </c>
      <c r="DY376">
        <v>786</v>
      </c>
      <c r="DZ376">
        <v>788</v>
      </c>
      <c r="EA376">
        <v>557</v>
      </c>
      <c r="EB376">
        <v>537</v>
      </c>
      <c r="EC376">
        <v>50.87</v>
      </c>
      <c r="ED376">
        <v>46.64</v>
      </c>
      <c r="EE376">
        <v>42</v>
      </c>
      <c r="EF376">
        <v>36</v>
      </c>
      <c r="EG376" s="41">
        <v>7.5403949730700179E-2</v>
      </c>
      <c r="EH376" s="43">
        <v>0.93296089385474856</v>
      </c>
      <c r="EI376" s="44">
        <v>1.0083648435854486</v>
      </c>
      <c r="EJ376">
        <v>1018</v>
      </c>
      <c r="EK376">
        <v>1026</v>
      </c>
      <c r="EL376">
        <v>785</v>
      </c>
      <c r="EM376">
        <v>790</v>
      </c>
      <c r="EN376">
        <v>556</v>
      </c>
      <c r="EO376">
        <v>540</v>
      </c>
      <c r="EP376">
        <v>42</v>
      </c>
      <c r="EQ376">
        <v>38</v>
      </c>
      <c r="ER376">
        <v>496</v>
      </c>
      <c r="ES376">
        <v>517</v>
      </c>
      <c r="ET376">
        <v>224</v>
      </c>
      <c r="EU376">
        <v>197</v>
      </c>
      <c r="EV376">
        <v>33</v>
      </c>
      <c r="EW376">
        <v>18</v>
      </c>
      <c r="EX376">
        <v>85</v>
      </c>
      <c r="EY376">
        <v>64</v>
      </c>
      <c r="EZ376">
        <v>1</v>
      </c>
      <c r="FA376">
        <v>1.2</v>
      </c>
      <c r="FB376">
        <v>2.2000000000000002</v>
      </c>
      <c r="FC376" s="20">
        <v>26</v>
      </c>
      <c r="FD376" s="26">
        <v>0.34210526315789475</v>
      </c>
      <c r="FE376">
        <v>2.0857000000000001</v>
      </c>
      <c r="FF376">
        <v>0.60000000000000009</v>
      </c>
      <c r="FG376">
        <v>-0.4</v>
      </c>
      <c r="FH376">
        <v>0.2</v>
      </c>
      <c r="FI376">
        <v>2</v>
      </c>
      <c r="FJ376">
        <v>1</v>
      </c>
      <c r="FK376">
        <v>1</v>
      </c>
      <c r="FL376" s="42">
        <v>322</v>
      </c>
      <c r="FM376" s="20">
        <v>8.884615384615385</v>
      </c>
      <c r="FN376" s="41">
        <v>4.88211479E-2</v>
      </c>
      <c r="FO376" s="20">
        <v>19.8</v>
      </c>
      <c r="FP376" s="20">
        <v>23.799199999999999</v>
      </c>
      <c r="FQ376" s="20">
        <v>122.45387011742153</v>
      </c>
      <c r="FR376">
        <v>7</v>
      </c>
      <c r="FS376" t="s">
        <v>308</v>
      </c>
      <c r="FT376">
        <v>255</v>
      </c>
      <c r="FV376" t="s">
        <v>751</v>
      </c>
      <c r="FW376" s="45">
        <v>832500</v>
      </c>
      <c r="FX376" s="45">
        <v>894167</v>
      </c>
      <c r="FY376">
        <v>186</v>
      </c>
      <c r="FZ376">
        <v>26</v>
      </c>
      <c r="GA376">
        <v>33</v>
      </c>
      <c r="GB376">
        <v>59</v>
      </c>
      <c r="GC376">
        <v>5</v>
      </c>
      <c r="GD376">
        <v>171</v>
      </c>
      <c r="GE376">
        <v>326</v>
      </c>
      <c r="GF376">
        <v>2390</v>
      </c>
      <c r="GG376">
        <v>2.5</v>
      </c>
      <c r="GH376">
        <v>3</v>
      </c>
      <c r="GI376">
        <v>5.5</v>
      </c>
      <c r="GJ376" s="42">
        <v>19.8</v>
      </c>
    </row>
    <row r="377" spans="1:192" x14ac:dyDescent="0.45">
      <c r="A377" s="40">
        <v>35268</v>
      </c>
      <c r="B377" t="s">
        <v>3069</v>
      </c>
      <c r="D377" t="s">
        <v>132</v>
      </c>
      <c r="E377" t="s">
        <v>132</v>
      </c>
      <c r="F377">
        <v>70</v>
      </c>
      <c r="G377">
        <v>193</v>
      </c>
      <c r="H377">
        <v>2014</v>
      </c>
      <c r="I377">
        <v>1</v>
      </c>
      <c r="J377">
        <v>11</v>
      </c>
      <c r="K377" t="s">
        <v>92</v>
      </c>
      <c r="L377">
        <v>2014</v>
      </c>
      <c r="M377">
        <v>21</v>
      </c>
      <c r="N377">
        <v>4</v>
      </c>
      <c r="O377">
        <v>8477942</v>
      </c>
      <c r="P377" t="s">
        <v>3070</v>
      </c>
      <c r="Q377" t="s">
        <v>3071</v>
      </c>
      <c r="R377" t="s">
        <v>3072</v>
      </c>
      <c r="S377" t="s">
        <v>1325</v>
      </c>
      <c r="T377" t="s">
        <v>725</v>
      </c>
      <c r="U377" t="s">
        <v>307</v>
      </c>
      <c r="V377">
        <v>80</v>
      </c>
      <c r="W377">
        <v>23</v>
      </c>
      <c r="X377">
        <v>25</v>
      </c>
      <c r="Y377">
        <v>14</v>
      </c>
      <c r="Z377">
        <v>48</v>
      </c>
      <c r="AA377">
        <v>7</v>
      </c>
      <c r="AB377">
        <v>16</v>
      </c>
      <c r="AC377" s="26">
        <v>0.6</v>
      </c>
      <c r="AD377" s="20">
        <v>25.333333333333332</v>
      </c>
      <c r="AE377" s="20">
        <v>19.158000000000001</v>
      </c>
      <c r="AF377">
        <v>20</v>
      </c>
      <c r="AG377">
        <v>16</v>
      </c>
      <c r="AH377">
        <v>26</v>
      </c>
      <c r="AI377">
        <v>1604</v>
      </c>
      <c r="AJ377">
        <v>72709</v>
      </c>
      <c r="AK377" s="20">
        <v>1211.8166666667</v>
      </c>
      <c r="AL377">
        <v>1211.8</v>
      </c>
      <c r="AM377">
        <v>1212</v>
      </c>
      <c r="AN377" s="26">
        <v>15.147708333333332</v>
      </c>
      <c r="AO377">
        <v>25.15</v>
      </c>
      <c r="AP377" s="41">
        <v>0.62337662337662336</v>
      </c>
      <c r="AQ377">
        <v>354</v>
      </c>
      <c r="AR377">
        <v>354</v>
      </c>
      <c r="AS377">
        <v>354</v>
      </c>
      <c r="AT377">
        <v>255</v>
      </c>
      <c r="AU377">
        <v>255</v>
      </c>
      <c r="AV377">
        <v>187</v>
      </c>
      <c r="AW377">
        <v>212</v>
      </c>
      <c r="AX377">
        <v>95</v>
      </c>
      <c r="AY377">
        <v>9</v>
      </c>
      <c r="AZ377">
        <v>18</v>
      </c>
      <c r="BA377" s="42">
        <v>27</v>
      </c>
      <c r="BB377">
        <v>20.83</v>
      </c>
      <c r="BC377">
        <v>24.0428</v>
      </c>
      <c r="BD377" s="20">
        <v>281.60000000000002</v>
      </c>
      <c r="BE377" s="20">
        <v>635.6</v>
      </c>
      <c r="BF377" s="20">
        <v>31.470539693018655</v>
      </c>
      <c r="BG377">
        <v>509</v>
      </c>
      <c r="BH377">
        <v>403</v>
      </c>
      <c r="BI377">
        <v>213</v>
      </c>
      <c r="BJ377" s="41">
        <v>0.70498614958448758</v>
      </c>
      <c r="BK377">
        <v>34</v>
      </c>
      <c r="BL377">
        <v>34</v>
      </c>
      <c r="BM377">
        <v>70</v>
      </c>
      <c r="BN377" s="42">
        <v>-36</v>
      </c>
      <c r="BO377">
        <v>68</v>
      </c>
      <c r="BP377">
        <v>56</v>
      </c>
      <c r="BQ377">
        <v>42</v>
      </c>
      <c r="BR377">
        <v>27</v>
      </c>
      <c r="BS377" s="41">
        <v>3.5479632063074903E-2</v>
      </c>
      <c r="BT377">
        <v>0</v>
      </c>
      <c r="BU377">
        <v>5</v>
      </c>
      <c r="BV377" s="41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2</v>
      </c>
      <c r="CE377">
        <v>0</v>
      </c>
      <c r="CF377">
        <v>2</v>
      </c>
      <c r="CG377">
        <v>0</v>
      </c>
      <c r="CH377">
        <v>3</v>
      </c>
      <c r="CI377">
        <v>0</v>
      </c>
      <c r="CJ377">
        <v>0</v>
      </c>
      <c r="CK377">
        <v>6</v>
      </c>
      <c r="CL377">
        <v>4</v>
      </c>
      <c r="CM377">
        <v>1</v>
      </c>
      <c r="CN377">
        <v>0</v>
      </c>
      <c r="CO377">
        <v>0</v>
      </c>
      <c r="CP377">
        <v>3</v>
      </c>
      <c r="CQ377">
        <v>0</v>
      </c>
      <c r="CR377">
        <v>0</v>
      </c>
      <c r="CS377">
        <v>4</v>
      </c>
      <c r="CT377">
        <v>3</v>
      </c>
      <c r="CU377">
        <v>0</v>
      </c>
      <c r="CV377">
        <v>13</v>
      </c>
      <c r="CW377">
        <v>1</v>
      </c>
      <c r="CX377">
        <v>6</v>
      </c>
      <c r="CY377">
        <v>11</v>
      </c>
      <c r="CZ377">
        <v>50</v>
      </c>
      <c r="DA377">
        <v>17</v>
      </c>
      <c r="DB377">
        <v>4</v>
      </c>
      <c r="DC377">
        <v>9</v>
      </c>
      <c r="DD377">
        <v>27</v>
      </c>
      <c r="DE377">
        <v>13</v>
      </c>
      <c r="DF377">
        <v>4</v>
      </c>
      <c r="DG377">
        <v>113</v>
      </c>
      <c r="DH377">
        <v>13</v>
      </c>
      <c r="DI377">
        <v>28</v>
      </c>
      <c r="DJ377">
        <v>14</v>
      </c>
      <c r="DK377">
        <v>14</v>
      </c>
      <c r="DL377">
        <v>0</v>
      </c>
      <c r="DM377">
        <v>28</v>
      </c>
      <c r="DN377">
        <v>28</v>
      </c>
      <c r="DO377">
        <v>0</v>
      </c>
      <c r="DP377" s="42">
        <v>15</v>
      </c>
      <c r="DQ377" s="20">
        <v>9.6039999999999992</v>
      </c>
      <c r="DR377">
        <v>13</v>
      </c>
      <c r="DS377">
        <v>0</v>
      </c>
      <c r="DT377">
        <v>0</v>
      </c>
      <c r="DU377">
        <v>0</v>
      </c>
      <c r="DV377">
        <v>0</v>
      </c>
      <c r="DW377">
        <v>1499</v>
      </c>
      <c r="DX377">
        <v>988</v>
      </c>
      <c r="DY377">
        <v>1102</v>
      </c>
      <c r="DZ377">
        <v>734</v>
      </c>
      <c r="EA377">
        <v>779</v>
      </c>
      <c r="EB377">
        <v>549</v>
      </c>
      <c r="EC377">
        <v>73.319999999999993</v>
      </c>
      <c r="ED377">
        <v>45</v>
      </c>
      <c r="EE377">
        <v>77</v>
      </c>
      <c r="EF377">
        <v>31</v>
      </c>
      <c r="EG377" s="41">
        <v>9.8844672657252886E-2</v>
      </c>
      <c r="EH377" s="43">
        <v>0.9435336976320583</v>
      </c>
      <c r="EI377" s="44">
        <v>1.0423783702893112</v>
      </c>
      <c r="EJ377">
        <v>1503</v>
      </c>
      <c r="EK377">
        <v>986</v>
      </c>
      <c r="EL377">
        <v>1103</v>
      </c>
      <c r="EM377">
        <v>731</v>
      </c>
      <c r="EN377">
        <v>781</v>
      </c>
      <c r="EO377">
        <v>546</v>
      </c>
      <c r="EP377">
        <v>77</v>
      </c>
      <c r="EQ377">
        <v>32</v>
      </c>
      <c r="ER377">
        <v>723</v>
      </c>
      <c r="ES377">
        <v>493</v>
      </c>
      <c r="ET377">
        <v>275</v>
      </c>
      <c r="EU377">
        <v>182</v>
      </c>
      <c r="EV377">
        <v>40</v>
      </c>
      <c r="EW377">
        <v>17</v>
      </c>
      <c r="EX377">
        <v>77</v>
      </c>
      <c r="EY377">
        <v>82</v>
      </c>
      <c r="EZ377">
        <v>4</v>
      </c>
      <c r="FA377">
        <v>1.9</v>
      </c>
      <c r="FB377">
        <v>6</v>
      </c>
      <c r="FC377" s="20">
        <v>65.78</v>
      </c>
      <c r="FD377" s="26">
        <v>0.82225000000000004</v>
      </c>
      <c r="FE377">
        <v>6.6561000000000003</v>
      </c>
      <c r="FF377">
        <v>1.79</v>
      </c>
      <c r="FG377">
        <v>0.47</v>
      </c>
      <c r="FH377">
        <v>2.2599999999999998</v>
      </c>
      <c r="FI377">
        <v>10</v>
      </c>
      <c r="FJ377">
        <v>2</v>
      </c>
      <c r="FK377">
        <v>1</v>
      </c>
      <c r="FL377" s="42">
        <v>87</v>
      </c>
      <c r="FM377" s="20">
        <v>5.8461538461538458</v>
      </c>
      <c r="FN377" s="41">
        <v>9.9054621800000006E-2</v>
      </c>
      <c r="FO377" s="20">
        <v>45.4</v>
      </c>
      <c r="FP377" s="20">
        <v>49.9208</v>
      </c>
      <c r="FQ377" s="20">
        <v>123.13913186994554</v>
      </c>
      <c r="FR377">
        <v>4</v>
      </c>
      <c r="FS377" t="s">
        <v>189</v>
      </c>
      <c r="FT377">
        <v>195</v>
      </c>
      <c r="FV377" t="s">
        <v>751</v>
      </c>
      <c r="FW377" s="45">
        <v>832500</v>
      </c>
      <c r="FX377" s="45">
        <v>863333</v>
      </c>
      <c r="FY377">
        <v>140</v>
      </c>
      <c r="FZ377">
        <v>35</v>
      </c>
      <c r="GA377">
        <v>30</v>
      </c>
      <c r="GB377">
        <v>65</v>
      </c>
      <c r="GC377">
        <v>20</v>
      </c>
      <c r="GD377">
        <v>44</v>
      </c>
      <c r="GE377">
        <v>315</v>
      </c>
      <c r="GF377">
        <v>2019</v>
      </c>
      <c r="GG377">
        <v>5</v>
      </c>
      <c r="GH377">
        <v>2.8</v>
      </c>
      <c r="GI377">
        <v>7.8</v>
      </c>
      <c r="GJ377" s="42">
        <v>45.4</v>
      </c>
    </row>
    <row r="378" spans="1:192" x14ac:dyDescent="0.45">
      <c r="A378" s="40">
        <v>35182</v>
      </c>
      <c r="B378" t="s">
        <v>3073</v>
      </c>
      <c r="D378" t="s">
        <v>3074</v>
      </c>
      <c r="E378" t="s">
        <v>3074</v>
      </c>
      <c r="F378">
        <v>75</v>
      </c>
      <c r="G378">
        <v>211</v>
      </c>
      <c r="H378">
        <v>2014</v>
      </c>
      <c r="I378">
        <v>1</v>
      </c>
      <c r="J378">
        <v>12</v>
      </c>
      <c r="K378" t="s">
        <v>92</v>
      </c>
      <c r="L378">
        <v>2016</v>
      </c>
      <c r="M378">
        <v>21</v>
      </c>
      <c r="N378">
        <v>2</v>
      </c>
      <c r="O378">
        <v>8477943</v>
      </c>
      <c r="P378" t="s">
        <v>3075</v>
      </c>
      <c r="Q378" t="s">
        <v>3076</v>
      </c>
      <c r="R378" t="s">
        <v>3077</v>
      </c>
      <c r="S378" t="s">
        <v>1178</v>
      </c>
      <c r="T378" t="s">
        <v>725</v>
      </c>
      <c r="U378" t="s">
        <v>205</v>
      </c>
      <c r="V378">
        <v>74</v>
      </c>
      <c r="W378">
        <v>17</v>
      </c>
      <c r="X378">
        <v>13</v>
      </c>
      <c r="Y378">
        <v>7</v>
      </c>
      <c r="Z378">
        <v>30</v>
      </c>
      <c r="AA378">
        <v>8</v>
      </c>
      <c r="AB378">
        <v>35</v>
      </c>
      <c r="AC378" s="26">
        <v>0.40540540540540543</v>
      </c>
      <c r="AD378" s="20">
        <v>2.7368421052631575</v>
      </c>
      <c r="AE378" s="20">
        <v>12.359</v>
      </c>
      <c r="AF378">
        <v>-2</v>
      </c>
      <c r="AG378">
        <v>-5.6</v>
      </c>
      <c r="AH378">
        <v>28</v>
      </c>
      <c r="AI378">
        <v>1497</v>
      </c>
      <c r="AJ378">
        <v>64432</v>
      </c>
      <c r="AK378" s="20">
        <v>1073.8666666667</v>
      </c>
      <c r="AL378">
        <v>1074.05</v>
      </c>
      <c r="AM378">
        <v>1074</v>
      </c>
      <c r="AN378" s="26">
        <v>14.51171171171171</v>
      </c>
      <c r="AO378">
        <v>24.02</v>
      </c>
      <c r="AP378" s="41">
        <v>0.5357142857142857</v>
      </c>
      <c r="AQ378">
        <v>280</v>
      </c>
      <c r="AR378">
        <v>280</v>
      </c>
      <c r="AS378">
        <v>280</v>
      </c>
      <c r="AT378">
        <v>201</v>
      </c>
      <c r="AU378">
        <v>201</v>
      </c>
      <c r="AV378">
        <v>129</v>
      </c>
      <c r="AW378">
        <v>144</v>
      </c>
      <c r="AX378">
        <v>54</v>
      </c>
      <c r="AY378">
        <v>12</v>
      </c>
      <c r="AZ378">
        <v>7</v>
      </c>
      <c r="BA378" s="42">
        <v>19</v>
      </c>
      <c r="BB378">
        <v>12.19</v>
      </c>
      <c r="BC378">
        <v>31.155000000000001</v>
      </c>
      <c r="BD378" s="20">
        <v>130.6</v>
      </c>
      <c r="BE378" s="20">
        <v>410.6</v>
      </c>
      <c r="BF378" s="20">
        <v>22.937479633164195</v>
      </c>
      <c r="BG378">
        <v>422</v>
      </c>
      <c r="BH378">
        <v>346</v>
      </c>
      <c r="BI378">
        <v>317</v>
      </c>
      <c r="BJ378" s="41">
        <v>0.57104194857916102</v>
      </c>
      <c r="BK378">
        <v>83</v>
      </c>
      <c r="BL378">
        <v>83</v>
      </c>
      <c r="BM378">
        <v>74</v>
      </c>
      <c r="BN378" s="42">
        <v>9</v>
      </c>
      <c r="BO378">
        <v>72</v>
      </c>
      <c r="BP378">
        <v>22</v>
      </c>
      <c r="BQ378">
        <v>16</v>
      </c>
      <c r="BR378">
        <v>34</v>
      </c>
      <c r="BS378" s="41">
        <v>4.1615667074663402E-2</v>
      </c>
      <c r="BT378">
        <v>5</v>
      </c>
      <c r="BU378">
        <v>6</v>
      </c>
      <c r="BV378" s="41">
        <v>0.45454545454545453</v>
      </c>
      <c r="BW378">
        <v>1</v>
      </c>
      <c r="BX378">
        <v>2</v>
      </c>
      <c r="BY378">
        <v>2</v>
      </c>
      <c r="BZ378">
        <v>1</v>
      </c>
      <c r="CA378">
        <v>2</v>
      </c>
      <c r="CB378">
        <v>3</v>
      </c>
      <c r="CC378">
        <v>0</v>
      </c>
      <c r="CD378">
        <v>2</v>
      </c>
      <c r="CE378">
        <v>3</v>
      </c>
      <c r="CF378">
        <v>2</v>
      </c>
      <c r="CG378">
        <v>3</v>
      </c>
      <c r="CH378">
        <v>4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2</v>
      </c>
      <c r="CS378">
        <v>5</v>
      </c>
      <c r="CT378">
        <v>1</v>
      </c>
      <c r="CU378">
        <v>0</v>
      </c>
      <c r="CV378">
        <v>8</v>
      </c>
      <c r="CW378">
        <v>0</v>
      </c>
      <c r="CX378">
        <v>5</v>
      </c>
      <c r="CY378">
        <v>4</v>
      </c>
      <c r="CZ378">
        <v>63</v>
      </c>
      <c r="DA378">
        <v>7</v>
      </c>
      <c r="DB378">
        <v>1</v>
      </c>
      <c r="DC378">
        <v>7</v>
      </c>
      <c r="DD378">
        <v>16</v>
      </c>
      <c r="DE378">
        <v>9</v>
      </c>
      <c r="DF378">
        <v>0</v>
      </c>
      <c r="DG378">
        <v>89</v>
      </c>
      <c r="DH378">
        <v>10</v>
      </c>
      <c r="DI378">
        <v>7</v>
      </c>
      <c r="DJ378">
        <v>12</v>
      </c>
      <c r="DK378">
        <v>12</v>
      </c>
      <c r="DL378">
        <v>0</v>
      </c>
      <c r="DM378">
        <v>7</v>
      </c>
      <c r="DN378">
        <v>7</v>
      </c>
      <c r="DO378">
        <v>0</v>
      </c>
      <c r="DP378" s="42">
        <v>-3</v>
      </c>
      <c r="DQ378" s="20">
        <v>-4.4950000000000001</v>
      </c>
      <c r="DR378">
        <v>9</v>
      </c>
      <c r="DS378">
        <v>0</v>
      </c>
      <c r="DT378">
        <v>0</v>
      </c>
      <c r="DU378">
        <v>1</v>
      </c>
      <c r="DV378">
        <v>0</v>
      </c>
      <c r="DW378">
        <v>1100</v>
      </c>
      <c r="DX378">
        <v>1026</v>
      </c>
      <c r="DY378">
        <v>773</v>
      </c>
      <c r="DZ378">
        <v>783</v>
      </c>
      <c r="EA378">
        <v>534</v>
      </c>
      <c r="EB378">
        <v>543</v>
      </c>
      <c r="EC378">
        <v>48.58</v>
      </c>
      <c r="ED378">
        <v>48.34</v>
      </c>
      <c r="EE378">
        <v>56</v>
      </c>
      <c r="EF378">
        <v>42</v>
      </c>
      <c r="EG378" s="41">
        <v>0.10486891385767791</v>
      </c>
      <c r="EH378" s="43">
        <v>0.92265193370165743</v>
      </c>
      <c r="EI378" s="44">
        <v>1.0275208475593354</v>
      </c>
      <c r="EJ378">
        <v>1094</v>
      </c>
      <c r="EK378">
        <v>1025</v>
      </c>
      <c r="EL378">
        <v>768</v>
      </c>
      <c r="EM378">
        <v>783</v>
      </c>
      <c r="EN378">
        <v>531</v>
      </c>
      <c r="EO378">
        <v>542</v>
      </c>
      <c r="EP378">
        <v>56</v>
      </c>
      <c r="EQ378">
        <v>41</v>
      </c>
      <c r="ER378">
        <v>531</v>
      </c>
      <c r="ES378">
        <v>494</v>
      </c>
      <c r="ET378">
        <v>208</v>
      </c>
      <c r="EU378">
        <v>196</v>
      </c>
      <c r="EV378">
        <v>28</v>
      </c>
      <c r="EW378">
        <v>24</v>
      </c>
      <c r="EX378">
        <v>59</v>
      </c>
      <c r="EY378">
        <v>48</v>
      </c>
      <c r="EZ378">
        <v>1.8</v>
      </c>
      <c r="FA378">
        <v>1.4</v>
      </c>
      <c r="FB378">
        <v>3.2</v>
      </c>
      <c r="FC378" s="20">
        <v>26.41</v>
      </c>
      <c r="FD378" s="26">
        <v>0.35689189189189191</v>
      </c>
      <c r="FE378">
        <v>3.1204000000000001</v>
      </c>
      <c r="FF378">
        <v>-0.32</v>
      </c>
      <c r="FG378">
        <v>-0.17</v>
      </c>
      <c r="FH378">
        <v>-0.49</v>
      </c>
      <c r="FI378">
        <v>3</v>
      </c>
      <c r="FJ378">
        <v>0</v>
      </c>
      <c r="FK378">
        <v>0</v>
      </c>
      <c r="FL378" s="42">
        <v>145</v>
      </c>
      <c r="FM378" s="20">
        <v>11</v>
      </c>
      <c r="FN378" s="41">
        <v>9.9671099700000002E-2</v>
      </c>
      <c r="FO378" s="20">
        <v>27.2</v>
      </c>
      <c r="FP378" s="20">
        <v>29.100999999999999</v>
      </c>
      <c r="FQ378" s="20">
        <v>118.76542060425493</v>
      </c>
      <c r="FR378">
        <v>4</v>
      </c>
      <c r="FS378" t="s">
        <v>189</v>
      </c>
      <c r="FT378">
        <v>195</v>
      </c>
      <c r="FV378" t="s">
        <v>751</v>
      </c>
      <c r="FW378" s="45">
        <v>832500</v>
      </c>
      <c r="FX378" s="45">
        <v>863333</v>
      </c>
      <c r="FY378">
        <v>131</v>
      </c>
      <c r="FZ378">
        <v>31</v>
      </c>
      <c r="GA378">
        <v>20</v>
      </c>
      <c r="GB378">
        <v>51</v>
      </c>
      <c r="GC378">
        <v>-6</v>
      </c>
      <c r="GD378">
        <v>48</v>
      </c>
      <c r="GE378">
        <v>221</v>
      </c>
      <c r="GF378">
        <v>1920</v>
      </c>
      <c r="GG378">
        <v>3.4</v>
      </c>
      <c r="GH378">
        <v>2.2000000000000002</v>
      </c>
      <c r="GI378">
        <v>5.6</v>
      </c>
      <c r="GJ378" s="42">
        <v>27.2</v>
      </c>
    </row>
    <row r="379" spans="1:192" x14ac:dyDescent="0.45">
      <c r="A379" s="40">
        <v>35123</v>
      </c>
      <c r="B379" t="s">
        <v>996</v>
      </c>
      <c r="D379" t="s">
        <v>399</v>
      </c>
      <c r="E379" t="s">
        <v>399</v>
      </c>
      <c r="F379">
        <v>72</v>
      </c>
      <c r="G379">
        <v>197</v>
      </c>
      <c r="H379">
        <v>2014</v>
      </c>
      <c r="I379">
        <v>1</v>
      </c>
      <c r="J379">
        <v>13</v>
      </c>
      <c r="K379" t="s">
        <v>92</v>
      </c>
      <c r="L379">
        <v>2016</v>
      </c>
      <c r="M379">
        <v>21</v>
      </c>
      <c r="N379">
        <v>2</v>
      </c>
      <c r="O379">
        <v>8477944</v>
      </c>
      <c r="P379" t="s">
        <v>3078</v>
      </c>
      <c r="Q379" t="s">
        <v>3079</v>
      </c>
      <c r="R379" t="s">
        <v>3080</v>
      </c>
      <c r="S379" t="s">
        <v>3081</v>
      </c>
      <c r="T379" t="s">
        <v>725</v>
      </c>
      <c r="U379" t="s">
        <v>253</v>
      </c>
      <c r="V379">
        <v>73</v>
      </c>
      <c r="W379">
        <v>13</v>
      </c>
      <c r="X379">
        <v>14</v>
      </c>
      <c r="Y379">
        <v>9</v>
      </c>
      <c r="Z379">
        <v>27</v>
      </c>
      <c r="AA379">
        <v>11</v>
      </c>
      <c r="AB379">
        <v>60</v>
      </c>
      <c r="AC379" s="26">
        <v>0.36986301369863012</v>
      </c>
      <c r="AD379" s="20">
        <v>6.1428571428571423</v>
      </c>
      <c r="AE379" s="20">
        <v>10.600999999999999</v>
      </c>
      <c r="AF379">
        <v>2</v>
      </c>
      <c r="AG379">
        <v>5.4</v>
      </c>
      <c r="AH379">
        <v>12</v>
      </c>
      <c r="AI379">
        <v>1140</v>
      </c>
      <c r="AJ379">
        <v>54744</v>
      </c>
      <c r="AK379" s="20">
        <v>912.4</v>
      </c>
      <c r="AL379">
        <v>912.5</v>
      </c>
      <c r="AM379">
        <v>912</v>
      </c>
      <c r="AN379" s="26">
        <v>12.498630136986302</v>
      </c>
      <c r="AO379">
        <v>21.1</v>
      </c>
      <c r="AP379" s="41">
        <v>0.69230769230769229</v>
      </c>
      <c r="AQ379">
        <v>209</v>
      </c>
      <c r="AR379">
        <v>209</v>
      </c>
      <c r="AS379">
        <v>209</v>
      </c>
      <c r="AT379">
        <v>176</v>
      </c>
      <c r="AU379">
        <v>176</v>
      </c>
      <c r="AV379">
        <v>133</v>
      </c>
      <c r="AW379">
        <v>150</v>
      </c>
      <c r="AX379">
        <v>74</v>
      </c>
      <c r="AY379">
        <v>11</v>
      </c>
      <c r="AZ379">
        <v>14</v>
      </c>
      <c r="BA379" s="42">
        <v>25</v>
      </c>
      <c r="BB379">
        <v>13.88</v>
      </c>
      <c r="BC379">
        <v>22.939800000000002</v>
      </c>
      <c r="BD379" s="20">
        <v>207.3</v>
      </c>
      <c r="BE379" s="20">
        <v>416.3</v>
      </c>
      <c r="BF379" s="20">
        <v>27.37315068493151</v>
      </c>
      <c r="BG379">
        <v>289</v>
      </c>
      <c r="BH379">
        <v>323</v>
      </c>
      <c r="BI379">
        <v>167</v>
      </c>
      <c r="BJ379" s="41">
        <v>0.63377192982456143</v>
      </c>
      <c r="BK379">
        <v>31</v>
      </c>
      <c r="BL379">
        <v>31</v>
      </c>
      <c r="BM379">
        <v>32</v>
      </c>
      <c r="BN379" s="42">
        <v>-1</v>
      </c>
      <c r="BO379">
        <v>43</v>
      </c>
      <c r="BP379">
        <v>37</v>
      </c>
      <c r="BQ379">
        <v>28</v>
      </c>
      <c r="BR379">
        <v>16</v>
      </c>
      <c r="BS379" s="41">
        <v>2.5078369905956112E-2</v>
      </c>
      <c r="BT379">
        <v>13</v>
      </c>
      <c r="BU379">
        <v>12</v>
      </c>
      <c r="BV379" s="41">
        <v>0.52</v>
      </c>
      <c r="BW379">
        <v>1</v>
      </c>
      <c r="BX379">
        <v>0</v>
      </c>
      <c r="BY379">
        <v>3</v>
      </c>
      <c r="BZ379">
        <v>5</v>
      </c>
      <c r="CA379">
        <v>9</v>
      </c>
      <c r="CB379">
        <v>7</v>
      </c>
      <c r="CC379">
        <v>2</v>
      </c>
      <c r="CD379">
        <v>6</v>
      </c>
      <c r="CE379">
        <v>6</v>
      </c>
      <c r="CF379">
        <v>3</v>
      </c>
      <c r="CG379">
        <v>7</v>
      </c>
      <c r="CH379">
        <v>8</v>
      </c>
      <c r="CI379">
        <v>0</v>
      </c>
      <c r="CJ379">
        <v>0</v>
      </c>
      <c r="CK379">
        <v>3</v>
      </c>
      <c r="CL379">
        <v>2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</v>
      </c>
      <c r="CT379">
        <v>1</v>
      </c>
      <c r="CU379">
        <v>0</v>
      </c>
      <c r="CV379">
        <v>10</v>
      </c>
      <c r="CW379">
        <v>1</v>
      </c>
      <c r="CX379">
        <v>2</v>
      </c>
      <c r="CY379">
        <v>5</v>
      </c>
      <c r="CZ379">
        <v>35</v>
      </c>
      <c r="DA379">
        <v>19</v>
      </c>
      <c r="DB379">
        <v>2</v>
      </c>
      <c r="DC379">
        <v>7</v>
      </c>
      <c r="DD379">
        <v>17</v>
      </c>
      <c r="DE379">
        <v>7</v>
      </c>
      <c r="DF379">
        <v>1</v>
      </c>
      <c r="DG379">
        <v>80</v>
      </c>
      <c r="DH379">
        <v>6</v>
      </c>
      <c r="DI379">
        <v>16</v>
      </c>
      <c r="DJ379">
        <v>6</v>
      </c>
      <c r="DK379">
        <v>6</v>
      </c>
      <c r="DL379">
        <v>0</v>
      </c>
      <c r="DM379">
        <v>15</v>
      </c>
      <c r="DN379">
        <v>15</v>
      </c>
      <c r="DO379">
        <v>0</v>
      </c>
      <c r="DP379" s="42">
        <v>10</v>
      </c>
      <c r="DQ379" s="20">
        <v>6.2690000000000001</v>
      </c>
      <c r="DR379">
        <v>6</v>
      </c>
      <c r="DS379">
        <v>0</v>
      </c>
      <c r="DT379">
        <v>0</v>
      </c>
      <c r="DU379">
        <v>0</v>
      </c>
      <c r="DV379">
        <v>0</v>
      </c>
      <c r="DW379">
        <v>910</v>
      </c>
      <c r="DX379">
        <v>848</v>
      </c>
      <c r="DY379">
        <v>674</v>
      </c>
      <c r="DZ379">
        <v>622</v>
      </c>
      <c r="EA379">
        <v>494</v>
      </c>
      <c r="EB379">
        <v>419</v>
      </c>
      <c r="EC379">
        <v>40.49</v>
      </c>
      <c r="ED379">
        <v>35.68</v>
      </c>
      <c r="EE379">
        <v>39</v>
      </c>
      <c r="EF379">
        <v>35</v>
      </c>
      <c r="EG379" s="41">
        <v>7.8947368421052627E-2</v>
      </c>
      <c r="EH379" s="43">
        <v>0.91646778042959431</v>
      </c>
      <c r="EI379" s="44">
        <v>0.99541514885064697</v>
      </c>
      <c r="EJ379">
        <v>910</v>
      </c>
      <c r="EK379">
        <v>848</v>
      </c>
      <c r="EL379">
        <v>674</v>
      </c>
      <c r="EM379">
        <v>621</v>
      </c>
      <c r="EN379">
        <v>494</v>
      </c>
      <c r="EO379">
        <v>418</v>
      </c>
      <c r="EP379">
        <v>39</v>
      </c>
      <c r="EQ379">
        <v>34</v>
      </c>
      <c r="ER379">
        <v>495</v>
      </c>
      <c r="ES379">
        <v>428</v>
      </c>
      <c r="ET379">
        <v>191</v>
      </c>
      <c r="EU379">
        <v>157</v>
      </c>
      <c r="EV379">
        <v>24</v>
      </c>
      <c r="EW379">
        <v>21</v>
      </c>
      <c r="EX379">
        <v>63</v>
      </c>
      <c r="EY379">
        <v>57</v>
      </c>
      <c r="EZ379">
        <v>1.5</v>
      </c>
      <c r="FA379">
        <v>1</v>
      </c>
      <c r="FB379">
        <v>2.6</v>
      </c>
      <c r="FC379" s="20">
        <v>31.23</v>
      </c>
      <c r="FD379" s="26">
        <v>0.42780821917808221</v>
      </c>
      <c r="FE379">
        <v>1.641</v>
      </c>
      <c r="FF379">
        <v>0.37</v>
      </c>
      <c r="FG379">
        <v>0</v>
      </c>
      <c r="FH379">
        <v>0.38</v>
      </c>
      <c r="FL379" s="42">
        <v>59</v>
      </c>
      <c r="FM379" s="20">
        <v>9.8333333333333339</v>
      </c>
      <c r="FN379" s="41">
        <v>6.0093579100000002E-2</v>
      </c>
      <c r="FO379" s="20">
        <v>25.8</v>
      </c>
      <c r="FP379" s="20">
        <v>28.253799999999998</v>
      </c>
      <c r="FQ379" s="20">
        <v>115.59452054794521</v>
      </c>
      <c r="FV379" t="s">
        <v>751</v>
      </c>
      <c r="FW379" s="45">
        <v>832500</v>
      </c>
      <c r="FX379" s="45">
        <v>863333</v>
      </c>
      <c r="FY379">
        <v>94</v>
      </c>
      <c r="FZ379">
        <v>16</v>
      </c>
      <c r="GA379">
        <v>17</v>
      </c>
      <c r="GB379">
        <v>33</v>
      </c>
      <c r="GC379">
        <v>4</v>
      </c>
      <c r="GD379">
        <v>14</v>
      </c>
      <c r="GE379">
        <v>165</v>
      </c>
      <c r="GF379">
        <v>1146</v>
      </c>
      <c r="GG379">
        <v>1.9</v>
      </c>
      <c r="GH379">
        <v>1.4</v>
      </c>
      <c r="GI379">
        <v>3.2</v>
      </c>
      <c r="GJ379" s="42">
        <v>25.8</v>
      </c>
    </row>
    <row r="380" spans="1:192" x14ac:dyDescent="0.45">
      <c r="A380" s="40">
        <v>35276</v>
      </c>
      <c r="B380" t="s">
        <v>3086</v>
      </c>
      <c r="C380" t="s">
        <v>282</v>
      </c>
      <c r="D380" t="s">
        <v>107</v>
      </c>
      <c r="E380" t="s">
        <v>107</v>
      </c>
      <c r="F380">
        <v>73</v>
      </c>
      <c r="G380">
        <v>198</v>
      </c>
      <c r="H380">
        <v>2014</v>
      </c>
      <c r="I380">
        <v>1</v>
      </c>
      <c r="J380">
        <v>15</v>
      </c>
      <c r="K380" t="s">
        <v>92</v>
      </c>
      <c r="L380">
        <v>2015</v>
      </c>
      <c r="M380">
        <v>21</v>
      </c>
      <c r="N380">
        <v>3</v>
      </c>
      <c r="O380">
        <v>8477946</v>
      </c>
      <c r="P380" t="s">
        <v>3087</v>
      </c>
      <c r="Q380" t="s">
        <v>3088</v>
      </c>
      <c r="R380" t="s">
        <v>3089</v>
      </c>
      <c r="S380" t="s">
        <v>2336</v>
      </c>
      <c r="T380" t="s">
        <v>716</v>
      </c>
      <c r="U380" t="s">
        <v>298</v>
      </c>
      <c r="V380">
        <v>82</v>
      </c>
      <c r="W380">
        <v>16</v>
      </c>
      <c r="X380">
        <v>47</v>
      </c>
      <c r="Y380">
        <v>25</v>
      </c>
      <c r="Z380">
        <v>63</v>
      </c>
      <c r="AA380">
        <v>1</v>
      </c>
      <c r="AB380">
        <v>0</v>
      </c>
      <c r="AC380" s="26">
        <v>0.76829268292682928</v>
      </c>
      <c r="AD380" s="20">
        <v>23.537500000000001</v>
      </c>
      <c r="AE380" s="20">
        <v>21.762</v>
      </c>
      <c r="AF380">
        <v>-9</v>
      </c>
      <c r="AG380">
        <v>-5.6</v>
      </c>
      <c r="AH380">
        <v>61</v>
      </c>
      <c r="AI380">
        <v>2076</v>
      </c>
      <c r="AJ380">
        <v>97630</v>
      </c>
      <c r="AK380" s="20">
        <v>1627.1666666666999</v>
      </c>
      <c r="AL380">
        <v>1609.62</v>
      </c>
      <c r="AM380">
        <v>1627</v>
      </c>
      <c r="AN380" s="26">
        <v>19.84349593495935</v>
      </c>
      <c r="AO380">
        <v>32.799999999999997</v>
      </c>
      <c r="AP380" s="41">
        <v>0.74117647058823533</v>
      </c>
      <c r="AQ380">
        <v>418</v>
      </c>
      <c r="AR380">
        <v>421</v>
      </c>
      <c r="AS380">
        <v>421</v>
      </c>
      <c r="AT380">
        <v>333</v>
      </c>
      <c r="AU380">
        <v>335</v>
      </c>
      <c r="AV380">
        <v>232</v>
      </c>
      <c r="AW380">
        <v>207</v>
      </c>
      <c r="AX380">
        <v>75</v>
      </c>
      <c r="AY380">
        <v>10</v>
      </c>
      <c r="AZ380">
        <v>17</v>
      </c>
      <c r="BA380" s="42">
        <v>27</v>
      </c>
      <c r="BB380">
        <v>21.33</v>
      </c>
      <c r="BC380">
        <v>32.547400000000003</v>
      </c>
      <c r="BD380" s="20">
        <v>502</v>
      </c>
      <c r="BE380" s="20">
        <v>920</v>
      </c>
      <c r="BF380" s="20">
        <v>34.293808476534842</v>
      </c>
      <c r="BG380">
        <v>550</v>
      </c>
      <c r="BH380">
        <v>470</v>
      </c>
      <c r="BI380">
        <v>596</v>
      </c>
      <c r="BJ380" s="41">
        <v>0.47993019197207681</v>
      </c>
      <c r="BK380">
        <v>76</v>
      </c>
      <c r="BL380">
        <v>75</v>
      </c>
      <c r="BM380">
        <v>100</v>
      </c>
      <c r="BN380" s="42">
        <v>-25</v>
      </c>
      <c r="BO380">
        <v>103</v>
      </c>
      <c r="BP380">
        <v>81</v>
      </c>
      <c r="BQ380">
        <v>56</v>
      </c>
      <c r="BR380">
        <v>42</v>
      </c>
      <c r="BS380" s="41">
        <v>3.4035656401944892E-2</v>
      </c>
      <c r="BT380">
        <v>656</v>
      </c>
      <c r="BU380">
        <v>658</v>
      </c>
      <c r="BV380" s="41">
        <v>0.49923896499238962</v>
      </c>
      <c r="BW380">
        <v>219</v>
      </c>
      <c r="BX380">
        <v>240</v>
      </c>
      <c r="BY380">
        <v>202</v>
      </c>
      <c r="BZ380">
        <v>219</v>
      </c>
      <c r="CA380">
        <v>235</v>
      </c>
      <c r="CB380">
        <v>199</v>
      </c>
      <c r="CC380">
        <v>182</v>
      </c>
      <c r="CD380">
        <v>178</v>
      </c>
      <c r="CE380">
        <v>231</v>
      </c>
      <c r="CF380">
        <v>238</v>
      </c>
      <c r="CG380">
        <v>433</v>
      </c>
      <c r="CH380">
        <v>416</v>
      </c>
      <c r="CI380">
        <v>0</v>
      </c>
      <c r="CJ380">
        <v>0</v>
      </c>
      <c r="CK380">
        <v>4</v>
      </c>
      <c r="CL380">
        <v>4</v>
      </c>
      <c r="CM380">
        <v>0</v>
      </c>
      <c r="CN380">
        <v>0</v>
      </c>
      <c r="CO380">
        <v>0</v>
      </c>
      <c r="CP380">
        <v>5</v>
      </c>
      <c r="CQ380">
        <v>0</v>
      </c>
      <c r="CR380">
        <v>0</v>
      </c>
      <c r="CS380">
        <v>2</v>
      </c>
      <c r="CT380">
        <v>1</v>
      </c>
      <c r="CU380">
        <v>0</v>
      </c>
      <c r="CV380">
        <v>8</v>
      </c>
      <c r="CW380">
        <v>1</v>
      </c>
      <c r="CX380">
        <v>5</v>
      </c>
      <c r="CY380">
        <v>11</v>
      </c>
      <c r="CZ380">
        <v>86</v>
      </c>
      <c r="DA380">
        <v>38</v>
      </c>
      <c r="DB380">
        <v>2</v>
      </c>
      <c r="DC380">
        <v>7</v>
      </c>
      <c r="DD380">
        <v>38</v>
      </c>
      <c r="DE380">
        <v>6</v>
      </c>
      <c r="DF380">
        <v>2</v>
      </c>
      <c r="DG380">
        <v>139</v>
      </c>
      <c r="DH380">
        <v>29</v>
      </c>
      <c r="DI380">
        <v>25</v>
      </c>
      <c r="DJ380">
        <v>27</v>
      </c>
      <c r="DK380">
        <v>26</v>
      </c>
      <c r="DL380">
        <v>1</v>
      </c>
      <c r="DM380">
        <v>26</v>
      </c>
      <c r="DN380">
        <v>25</v>
      </c>
      <c r="DO380">
        <v>1</v>
      </c>
      <c r="DP380" s="42">
        <v>-4</v>
      </c>
      <c r="DQ380" s="20">
        <v>-2.5390000000000001</v>
      </c>
      <c r="DR380">
        <v>28</v>
      </c>
      <c r="DS380">
        <v>1</v>
      </c>
      <c r="DT380">
        <v>0</v>
      </c>
      <c r="DU380">
        <v>0</v>
      </c>
      <c r="DV380">
        <v>0</v>
      </c>
      <c r="DW380">
        <v>1637</v>
      </c>
      <c r="DX380">
        <v>1582</v>
      </c>
      <c r="DY380">
        <v>1250</v>
      </c>
      <c r="DZ380">
        <v>1192</v>
      </c>
      <c r="EA380">
        <v>900</v>
      </c>
      <c r="EB380">
        <v>866</v>
      </c>
      <c r="EC380">
        <v>79.42</v>
      </c>
      <c r="ED380">
        <v>90.97</v>
      </c>
      <c r="EE380">
        <v>85</v>
      </c>
      <c r="EF380">
        <v>95</v>
      </c>
      <c r="EG380" s="41">
        <v>9.4444444444444442E-2</v>
      </c>
      <c r="EH380" s="43">
        <v>0.89030023094688227</v>
      </c>
      <c r="EI380" s="44">
        <v>0.98474467539132671</v>
      </c>
      <c r="EJ380">
        <v>1653</v>
      </c>
      <c r="EK380">
        <v>1594</v>
      </c>
      <c r="EL380">
        <v>1263</v>
      </c>
      <c r="EM380">
        <v>1199</v>
      </c>
      <c r="EN380">
        <v>907</v>
      </c>
      <c r="EO380">
        <v>873</v>
      </c>
      <c r="EP380">
        <v>86</v>
      </c>
      <c r="EQ380">
        <v>96</v>
      </c>
      <c r="ER380">
        <v>818</v>
      </c>
      <c r="ES380">
        <v>851</v>
      </c>
      <c r="ET380">
        <v>302</v>
      </c>
      <c r="EU380">
        <v>330</v>
      </c>
      <c r="EV380">
        <v>48</v>
      </c>
      <c r="EW380">
        <v>48</v>
      </c>
      <c r="EX380">
        <v>109</v>
      </c>
      <c r="EY380">
        <v>108</v>
      </c>
      <c r="EZ380">
        <v>3.5</v>
      </c>
      <c r="FA380">
        <v>1.6</v>
      </c>
      <c r="FB380">
        <v>5.2</v>
      </c>
      <c r="FC380" s="20">
        <v>59.53</v>
      </c>
      <c r="FD380" s="26">
        <v>0.72597560975609754</v>
      </c>
      <c r="FE380">
        <v>8.1311999999999998</v>
      </c>
      <c r="FF380">
        <v>0.97</v>
      </c>
      <c r="FG380">
        <v>-1.02</v>
      </c>
      <c r="FH380">
        <v>-0.04</v>
      </c>
      <c r="FI380">
        <v>3</v>
      </c>
      <c r="FJ380">
        <v>0</v>
      </c>
      <c r="FK380">
        <v>0</v>
      </c>
      <c r="FL380" s="42">
        <v>180</v>
      </c>
      <c r="FM380" s="20">
        <v>4.7142857142857144</v>
      </c>
      <c r="FN380" s="41">
        <v>8.1632653100000008E-2</v>
      </c>
      <c r="FO380" s="20">
        <v>56.9</v>
      </c>
      <c r="FP380" s="20">
        <v>62.492199999999997</v>
      </c>
      <c r="FQ380" s="20">
        <v>119.99105378909309</v>
      </c>
      <c r="FV380" t="s">
        <v>751</v>
      </c>
      <c r="FW380" s="45">
        <v>925000</v>
      </c>
      <c r="FX380" s="45">
        <v>925000</v>
      </c>
      <c r="FY380">
        <v>242</v>
      </c>
      <c r="FZ380">
        <v>56</v>
      </c>
      <c r="GA380">
        <v>84</v>
      </c>
      <c r="GB380">
        <v>140</v>
      </c>
      <c r="GC380">
        <v>-26</v>
      </c>
      <c r="GD380">
        <v>132</v>
      </c>
      <c r="GE380">
        <v>631</v>
      </c>
      <c r="GF380">
        <v>4243</v>
      </c>
      <c r="GG380">
        <v>9.4</v>
      </c>
      <c r="GH380">
        <v>4.0999999999999996</v>
      </c>
      <c r="GI380">
        <v>13.5</v>
      </c>
      <c r="GJ380" s="42">
        <v>56.9</v>
      </c>
    </row>
    <row r="381" spans="1:192" x14ac:dyDescent="0.45">
      <c r="A381" s="40">
        <v>35197</v>
      </c>
      <c r="B381" t="s">
        <v>3090</v>
      </c>
      <c r="C381" t="s">
        <v>295</v>
      </c>
      <c r="D381" t="s">
        <v>107</v>
      </c>
      <c r="E381" t="s">
        <v>107</v>
      </c>
      <c r="F381">
        <v>72</v>
      </c>
      <c r="G381">
        <v>195</v>
      </c>
      <c r="H381">
        <v>2014</v>
      </c>
      <c r="I381">
        <v>1</v>
      </c>
      <c r="J381">
        <v>16</v>
      </c>
      <c r="K381" t="s">
        <v>92</v>
      </c>
      <c r="L381">
        <v>2015</v>
      </c>
      <c r="M381">
        <v>21</v>
      </c>
      <c r="N381">
        <v>3</v>
      </c>
      <c r="O381">
        <v>8477947</v>
      </c>
      <c r="P381" t="s">
        <v>3091</v>
      </c>
      <c r="Q381" t="s">
        <v>3092</v>
      </c>
      <c r="R381" t="s">
        <v>3093</v>
      </c>
      <c r="S381" t="s">
        <v>3094</v>
      </c>
      <c r="T381" t="s">
        <v>725</v>
      </c>
      <c r="U381" t="s">
        <v>159</v>
      </c>
      <c r="V381">
        <v>55</v>
      </c>
      <c r="W381">
        <v>14</v>
      </c>
      <c r="X381">
        <v>8</v>
      </c>
      <c r="Y381">
        <v>4</v>
      </c>
      <c r="Z381">
        <v>22</v>
      </c>
      <c r="AA381">
        <v>13</v>
      </c>
      <c r="AB381">
        <v>60</v>
      </c>
      <c r="AC381" s="26">
        <v>0.4</v>
      </c>
      <c r="AD381" s="20">
        <v>14.142857142857142</v>
      </c>
      <c r="AE381" s="20">
        <v>9.4390000000000001</v>
      </c>
      <c r="AF381">
        <v>-8</v>
      </c>
      <c r="AG381">
        <v>0.4</v>
      </c>
      <c r="AH381">
        <v>10</v>
      </c>
      <c r="AI381">
        <v>870</v>
      </c>
      <c r="AJ381">
        <v>38444</v>
      </c>
      <c r="AK381" s="20">
        <v>640.36666666666997</v>
      </c>
      <c r="AL381">
        <v>640.37</v>
      </c>
      <c r="AM381">
        <v>641</v>
      </c>
      <c r="AN381" s="26">
        <v>11.64969696969697</v>
      </c>
      <c r="AO381">
        <v>19.68</v>
      </c>
      <c r="AP381" s="41">
        <v>0.7857142857142857</v>
      </c>
      <c r="AQ381">
        <v>122</v>
      </c>
      <c r="AR381">
        <v>122</v>
      </c>
      <c r="AS381">
        <v>122</v>
      </c>
      <c r="AT381">
        <v>101</v>
      </c>
      <c r="AU381">
        <v>101</v>
      </c>
      <c r="AV381">
        <v>69</v>
      </c>
      <c r="AW381">
        <v>71</v>
      </c>
      <c r="AX381">
        <v>30</v>
      </c>
      <c r="AY381">
        <v>1</v>
      </c>
      <c r="AZ381">
        <v>9</v>
      </c>
      <c r="BA381" s="42">
        <v>10</v>
      </c>
      <c r="BB381">
        <v>6.52</v>
      </c>
      <c r="BC381">
        <v>25.550699999999999</v>
      </c>
      <c r="BD381" s="20">
        <v>74.900000000000006</v>
      </c>
      <c r="BE381" s="20">
        <v>196.9</v>
      </c>
      <c r="BF381" s="20">
        <v>18.448709339912863</v>
      </c>
      <c r="BG381">
        <v>219</v>
      </c>
      <c r="BH381">
        <v>203</v>
      </c>
      <c r="BI381">
        <v>141</v>
      </c>
      <c r="BJ381" s="41">
        <v>0.60833333333333328</v>
      </c>
      <c r="BK381">
        <v>28</v>
      </c>
      <c r="BL381">
        <v>28</v>
      </c>
      <c r="BM381">
        <v>74</v>
      </c>
      <c r="BN381" s="42">
        <v>-46</v>
      </c>
      <c r="BO381">
        <v>32</v>
      </c>
      <c r="BP381">
        <v>18</v>
      </c>
      <c r="BQ381">
        <v>14</v>
      </c>
      <c r="BR381">
        <v>11</v>
      </c>
      <c r="BS381" s="41">
        <v>2.6378896882494004E-2</v>
      </c>
      <c r="BT381">
        <v>0</v>
      </c>
      <c r="BU381">
        <v>0</v>
      </c>
      <c r="BV381" s="4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5</v>
      </c>
      <c r="CL381">
        <v>3</v>
      </c>
      <c r="CM381">
        <v>0</v>
      </c>
      <c r="CN381">
        <v>0</v>
      </c>
      <c r="CO381">
        <v>0</v>
      </c>
      <c r="CP381">
        <v>3</v>
      </c>
      <c r="CQ381">
        <v>1</v>
      </c>
      <c r="CR381">
        <v>1</v>
      </c>
      <c r="CS381">
        <v>4</v>
      </c>
      <c r="CT381">
        <v>1</v>
      </c>
      <c r="CU381">
        <v>0</v>
      </c>
      <c r="CV381">
        <v>4</v>
      </c>
      <c r="CW381">
        <v>0</v>
      </c>
      <c r="CX381">
        <v>3</v>
      </c>
      <c r="CY381">
        <v>3</v>
      </c>
      <c r="CZ381">
        <v>26</v>
      </c>
      <c r="DA381">
        <v>5</v>
      </c>
      <c r="DB381">
        <v>1</v>
      </c>
      <c r="DC381">
        <v>1</v>
      </c>
      <c r="DD381">
        <v>9</v>
      </c>
      <c r="DE381">
        <v>4</v>
      </c>
      <c r="DF381">
        <v>0</v>
      </c>
      <c r="DG381">
        <v>49</v>
      </c>
      <c r="DH381">
        <v>5</v>
      </c>
      <c r="DI381">
        <v>9</v>
      </c>
      <c r="DJ381">
        <v>5</v>
      </c>
      <c r="DK381">
        <v>5</v>
      </c>
      <c r="DL381">
        <v>0</v>
      </c>
      <c r="DM381">
        <v>9</v>
      </c>
      <c r="DN381">
        <v>9</v>
      </c>
      <c r="DO381">
        <v>0</v>
      </c>
      <c r="DP381" s="42">
        <v>4</v>
      </c>
      <c r="DQ381" s="20">
        <v>3.7749999999999999</v>
      </c>
      <c r="DR381">
        <v>5</v>
      </c>
      <c r="DS381">
        <v>0</v>
      </c>
      <c r="DT381">
        <v>0</v>
      </c>
      <c r="DU381">
        <v>0</v>
      </c>
      <c r="DV381">
        <v>0</v>
      </c>
      <c r="DW381">
        <v>631</v>
      </c>
      <c r="DX381">
        <v>521</v>
      </c>
      <c r="DY381">
        <v>492</v>
      </c>
      <c r="DZ381">
        <v>406</v>
      </c>
      <c r="EA381">
        <v>346</v>
      </c>
      <c r="EB381">
        <v>299</v>
      </c>
      <c r="EC381">
        <v>31.13</v>
      </c>
      <c r="ED381">
        <v>23.39</v>
      </c>
      <c r="EE381">
        <v>28</v>
      </c>
      <c r="EF381">
        <v>30</v>
      </c>
      <c r="EG381" s="41">
        <v>8.0924855491329481E-2</v>
      </c>
      <c r="EH381" s="43">
        <v>0.89966555183946484</v>
      </c>
      <c r="EI381" s="44">
        <v>0.98059040733079428</v>
      </c>
      <c r="EJ381">
        <v>630</v>
      </c>
      <c r="EK381">
        <v>519</v>
      </c>
      <c r="EL381">
        <v>490</v>
      </c>
      <c r="EM381">
        <v>403</v>
      </c>
      <c r="EN381">
        <v>344</v>
      </c>
      <c r="EO381">
        <v>297</v>
      </c>
      <c r="EP381">
        <v>28</v>
      </c>
      <c r="EQ381">
        <v>30</v>
      </c>
      <c r="ER381">
        <v>302</v>
      </c>
      <c r="ES381">
        <v>250</v>
      </c>
      <c r="ET381">
        <v>114</v>
      </c>
      <c r="EU381">
        <v>100</v>
      </c>
      <c r="EV381">
        <v>16</v>
      </c>
      <c r="EW381">
        <v>13</v>
      </c>
      <c r="EX381">
        <v>37</v>
      </c>
      <c r="EY381">
        <v>35</v>
      </c>
      <c r="EZ381">
        <v>2</v>
      </c>
      <c r="FA381">
        <v>0.4</v>
      </c>
      <c r="FB381">
        <v>2.2999999999999998</v>
      </c>
      <c r="FC381" s="20">
        <v>21.77</v>
      </c>
      <c r="FD381" s="26">
        <v>0.39581818181818179</v>
      </c>
      <c r="FE381">
        <v>1.8397999999999999</v>
      </c>
      <c r="FF381">
        <v>1.64</v>
      </c>
      <c r="FG381">
        <v>-0.01</v>
      </c>
      <c r="FH381">
        <v>1.63</v>
      </c>
      <c r="FI381">
        <v>2</v>
      </c>
      <c r="FJ381">
        <v>0</v>
      </c>
      <c r="FK381">
        <v>0</v>
      </c>
      <c r="FL381" s="42">
        <v>49</v>
      </c>
      <c r="FM381" s="20">
        <v>8.4</v>
      </c>
      <c r="FN381" s="41">
        <v>9.4021294000000005E-2</v>
      </c>
      <c r="FO381" s="20">
        <v>21</v>
      </c>
      <c r="FP381" s="20">
        <v>22.754999999999999</v>
      </c>
      <c r="FQ381" s="20">
        <v>107.93759857582334</v>
      </c>
      <c r="FR381">
        <v>13</v>
      </c>
      <c r="FS381" t="s">
        <v>3095</v>
      </c>
      <c r="FT381">
        <v>200</v>
      </c>
      <c r="FV381" t="s">
        <v>751</v>
      </c>
      <c r="FW381" s="45">
        <v>832500</v>
      </c>
      <c r="FX381" s="45">
        <v>863333</v>
      </c>
      <c r="FY381">
        <v>62</v>
      </c>
      <c r="FZ381">
        <v>14</v>
      </c>
      <c r="GA381">
        <v>9</v>
      </c>
      <c r="GB381">
        <v>23</v>
      </c>
      <c r="GC381">
        <v>-10</v>
      </c>
      <c r="GD381">
        <v>10</v>
      </c>
      <c r="GE381">
        <v>73</v>
      </c>
      <c r="GF381">
        <v>728</v>
      </c>
      <c r="GG381">
        <v>1.8</v>
      </c>
      <c r="GH381">
        <v>0.4</v>
      </c>
      <c r="GI381">
        <v>2.2000000000000002</v>
      </c>
      <c r="GJ381" s="42">
        <v>21</v>
      </c>
    </row>
    <row r="382" spans="1:192" x14ac:dyDescent="0.45">
      <c r="A382" s="40">
        <v>31982</v>
      </c>
      <c r="B382" t="s">
        <v>3096</v>
      </c>
      <c r="C382" t="s">
        <v>282</v>
      </c>
      <c r="D382" t="s">
        <v>107</v>
      </c>
      <c r="E382" t="s">
        <v>107</v>
      </c>
      <c r="F382">
        <v>64</v>
      </c>
      <c r="G382">
        <v>176</v>
      </c>
      <c r="H382">
        <v>2005</v>
      </c>
      <c r="I382">
        <v>5</v>
      </c>
      <c r="J382">
        <v>142</v>
      </c>
      <c r="K382" t="s">
        <v>92</v>
      </c>
      <c r="L382">
        <v>2008</v>
      </c>
      <c r="M382">
        <v>30</v>
      </c>
      <c r="N382">
        <v>9</v>
      </c>
      <c r="O382">
        <v>8471804</v>
      </c>
      <c r="P382" t="s">
        <v>3097</v>
      </c>
      <c r="Q382" t="s">
        <v>3098</v>
      </c>
      <c r="R382" t="s">
        <v>3099</v>
      </c>
      <c r="S382" t="s">
        <v>2229</v>
      </c>
      <c r="T382" t="s">
        <v>938</v>
      </c>
      <c r="U382" t="s">
        <v>159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32</v>
      </c>
      <c r="AB382">
        <v>82</v>
      </c>
      <c r="AC382" s="26">
        <v>0</v>
      </c>
      <c r="AD382" s="20">
        <v>-0.70050761421319796</v>
      </c>
      <c r="AE382" s="20">
        <v>0</v>
      </c>
      <c r="AF382">
        <v>-1</v>
      </c>
      <c r="AG382">
        <v>-0.2</v>
      </c>
      <c r="AH382">
        <v>0</v>
      </c>
      <c r="AI382">
        <v>25</v>
      </c>
      <c r="AJ382">
        <v>1032</v>
      </c>
      <c r="AK382" s="20">
        <v>17.2</v>
      </c>
      <c r="AL382">
        <v>17.2</v>
      </c>
      <c r="AM382">
        <v>17</v>
      </c>
      <c r="AN382" s="26">
        <v>8.6</v>
      </c>
      <c r="AO382">
        <v>14.69</v>
      </c>
      <c r="AP382" s="41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 s="42">
        <v>0</v>
      </c>
      <c r="BB382">
        <v>0.01</v>
      </c>
      <c r="BC382">
        <v>51</v>
      </c>
      <c r="BD382" s="20">
        <v>0</v>
      </c>
      <c r="BE382" s="20">
        <v>1</v>
      </c>
      <c r="BF382" s="20">
        <v>3.4883720930232558</v>
      </c>
      <c r="BG382">
        <v>4</v>
      </c>
      <c r="BH382">
        <v>9</v>
      </c>
      <c r="BI382">
        <v>2</v>
      </c>
      <c r="BJ382" s="41">
        <v>0.66666666666666663</v>
      </c>
      <c r="BK382">
        <v>4</v>
      </c>
      <c r="BL382">
        <v>4</v>
      </c>
      <c r="BM382">
        <v>1</v>
      </c>
      <c r="BN382" s="42">
        <v>3</v>
      </c>
      <c r="BO382">
        <v>0</v>
      </c>
      <c r="BP382">
        <v>0</v>
      </c>
      <c r="BQ382">
        <v>0</v>
      </c>
      <c r="BR382">
        <v>0</v>
      </c>
      <c r="BS382" s="41">
        <v>0</v>
      </c>
      <c r="BT382">
        <v>0</v>
      </c>
      <c r="BU382">
        <v>0</v>
      </c>
      <c r="BV382" s="41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s="42">
        <v>0</v>
      </c>
      <c r="DQ382" s="20">
        <v>-1.8000000000000002E-2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12</v>
      </c>
      <c r="DX382">
        <v>13</v>
      </c>
      <c r="DY382">
        <v>6</v>
      </c>
      <c r="DZ382">
        <v>10</v>
      </c>
      <c r="EA382">
        <v>5</v>
      </c>
      <c r="EB382">
        <v>5</v>
      </c>
      <c r="EC382">
        <v>0.15</v>
      </c>
      <c r="ED382">
        <v>0.52</v>
      </c>
      <c r="EE382">
        <v>0</v>
      </c>
      <c r="EF382">
        <v>1</v>
      </c>
      <c r="EG382" s="41">
        <v>0</v>
      </c>
      <c r="EH382" s="43">
        <v>0.8</v>
      </c>
      <c r="EI382" s="44">
        <v>0.8</v>
      </c>
      <c r="EJ382">
        <v>12</v>
      </c>
      <c r="EK382">
        <v>14</v>
      </c>
      <c r="EL382">
        <v>6</v>
      </c>
      <c r="EM382">
        <v>11</v>
      </c>
      <c r="EN382">
        <v>5</v>
      </c>
      <c r="EO382">
        <v>6</v>
      </c>
      <c r="EP382">
        <v>0</v>
      </c>
      <c r="EQ382">
        <v>1</v>
      </c>
      <c r="ER382">
        <v>5</v>
      </c>
      <c r="ES382">
        <v>5</v>
      </c>
      <c r="ET382">
        <v>0</v>
      </c>
      <c r="EU382">
        <v>1</v>
      </c>
      <c r="EV382">
        <v>0</v>
      </c>
      <c r="EW382">
        <v>1</v>
      </c>
      <c r="EX382">
        <v>1</v>
      </c>
      <c r="EY382">
        <v>1</v>
      </c>
      <c r="EZ382">
        <v>0</v>
      </c>
      <c r="FA382">
        <v>0</v>
      </c>
      <c r="FB382">
        <v>-0.1</v>
      </c>
      <c r="FC382" s="20">
        <v>-0.12</v>
      </c>
      <c r="FD382" s="26">
        <v>-0.06</v>
      </c>
      <c r="FE382">
        <v>3.0000000000000003E-4</v>
      </c>
      <c r="FF382">
        <v>0</v>
      </c>
      <c r="FG382">
        <v>0</v>
      </c>
      <c r="FH382">
        <v>0</v>
      </c>
      <c r="FL382" s="42">
        <v>4</v>
      </c>
      <c r="FM382" s="20">
        <v>0</v>
      </c>
      <c r="FN382" s="41">
        <v>0</v>
      </c>
      <c r="FO382" s="20">
        <v>0</v>
      </c>
      <c r="FP382" s="20">
        <v>-3.6000000000000003E-3</v>
      </c>
      <c r="FQ382" s="20">
        <v>87.209302325581405</v>
      </c>
      <c r="FV382" t="s">
        <v>711</v>
      </c>
      <c r="FW382" s="45">
        <v>750000</v>
      </c>
      <c r="FX382" s="45">
        <v>750000</v>
      </c>
      <c r="FY382">
        <v>396</v>
      </c>
      <c r="FZ382">
        <v>58</v>
      </c>
      <c r="GA382">
        <v>80</v>
      </c>
      <c r="GB382">
        <v>138</v>
      </c>
      <c r="GC382">
        <v>-22</v>
      </c>
      <c r="GD382">
        <v>172</v>
      </c>
      <c r="GE382">
        <v>955</v>
      </c>
      <c r="GF382">
        <v>5803</v>
      </c>
      <c r="GG382">
        <v>5.6</v>
      </c>
      <c r="GH382">
        <v>6.3</v>
      </c>
      <c r="GI382">
        <v>11.9</v>
      </c>
      <c r="GJ382" s="42">
        <v>0</v>
      </c>
    </row>
    <row r="383" spans="1:192" x14ac:dyDescent="0.45">
      <c r="A383" s="40">
        <v>35195</v>
      </c>
      <c r="B383" t="s">
        <v>294</v>
      </c>
      <c r="C383" t="s">
        <v>295</v>
      </c>
      <c r="D383" t="s">
        <v>107</v>
      </c>
      <c r="E383" t="s">
        <v>107</v>
      </c>
      <c r="F383">
        <v>76</v>
      </c>
      <c r="G383">
        <v>222</v>
      </c>
      <c r="H383">
        <v>2014</v>
      </c>
      <c r="I383">
        <v>1</v>
      </c>
      <c r="J383">
        <v>18</v>
      </c>
      <c r="K383" t="s">
        <v>202</v>
      </c>
      <c r="L383">
        <v>2016</v>
      </c>
      <c r="M383">
        <v>21</v>
      </c>
      <c r="N383">
        <v>2</v>
      </c>
      <c r="O383">
        <v>8477949</v>
      </c>
      <c r="P383" t="s">
        <v>3100</v>
      </c>
      <c r="Q383" t="s">
        <v>3101</v>
      </c>
      <c r="R383" t="s">
        <v>3102</v>
      </c>
      <c r="S383" t="s">
        <v>486</v>
      </c>
      <c r="T383" t="s">
        <v>710</v>
      </c>
      <c r="U383" t="s">
        <v>917</v>
      </c>
      <c r="V383">
        <v>78</v>
      </c>
      <c r="W383">
        <v>15</v>
      </c>
      <c r="X383">
        <v>22</v>
      </c>
      <c r="Y383">
        <v>15</v>
      </c>
      <c r="Z383">
        <v>37</v>
      </c>
      <c r="AA383">
        <v>8</v>
      </c>
      <c r="AB383">
        <v>41</v>
      </c>
      <c r="AC383" s="26">
        <v>0.47435897435897434</v>
      </c>
      <c r="AD383" s="20">
        <v>37</v>
      </c>
      <c r="AE383" s="20">
        <v>14.17</v>
      </c>
      <c r="AF383">
        <v>3</v>
      </c>
      <c r="AG383">
        <v>6.7</v>
      </c>
      <c r="AH383">
        <v>27</v>
      </c>
      <c r="AI383">
        <v>1366</v>
      </c>
      <c r="AJ383">
        <v>71382</v>
      </c>
      <c r="AK383" s="20">
        <v>1189.7</v>
      </c>
      <c r="AL383">
        <v>1188.53</v>
      </c>
      <c r="AM383">
        <v>1190</v>
      </c>
      <c r="AN383" s="26">
        <v>15.252564102564103</v>
      </c>
      <c r="AO383">
        <v>25.37</v>
      </c>
      <c r="AP383" s="41">
        <v>0.578125</v>
      </c>
      <c r="AQ383">
        <v>302</v>
      </c>
      <c r="AR383">
        <v>302</v>
      </c>
      <c r="AS383">
        <v>302</v>
      </c>
      <c r="AT383">
        <v>244</v>
      </c>
      <c r="AU383">
        <v>244</v>
      </c>
      <c r="AV383">
        <v>171</v>
      </c>
      <c r="AW383">
        <v>224</v>
      </c>
      <c r="AX383">
        <v>103</v>
      </c>
      <c r="AY383">
        <v>11</v>
      </c>
      <c r="AZ383">
        <v>28</v>
      </c>
      <c r="BA383" s="42">
        <v>39</v>
      </c>
      <c r="BB383">
        <v>21.26</v>
      </c>
      <c r="BC383">
        <v>24.508800000000001</v>
      </c>
      <c r="BD383" s="20">
        <v>350.1</v>
      </c>
      <c r="BE383" s="20">
        <v>652.1</v>
      </c>
      <c r="BF383" s="20">
        <v>32.919657055354094</v>
      </c>
      <c r="BG383">
        <v>499</v>
      </c>
      <c r="BH383">
        <v>334</v>
      </c>
      <c r="BI383">
        <v>283</v>
      </c>
      <c r="BJ383" s="41">
        <v>0.63810741687979544</v>
      </c>
      <c r="BK383">
        <v>99</v>
      </c>
      <c r="BL383">
        <v>98</v>
      </c>
      <c r="BM383">
        <v>109</v>
      </c>
      <c r="BN383" s="42">
        <v>-11</v>
      </c>
      <c r="BO383">
        <v>73</v>
      </c>
      <c r="BP383">
        <v>29</v>
      </c>
      <c r="BQ383">
        <v>57</v>
      </c>
      <c r="BR383">
        <v>42</v>
      </c>
      <c r="BS383" s="41">
        <v>5.46875E-2</v>
      </c>
      <c r="BT383">
        <v>70</v>
      </c>
      <c r="BU383">
        <v>95</v>
      </c>
      <c r="BV383" s="41">
        <v>0.42424242424242425</v>
      </c>
      <c r="BW383">
        <v>2</v>
      </c>
      <c r="BX383">
        <v>5</v>
      </c>
      <c r="BY383">
        <v>3</v>
      </c>
      <c r="BZ383">
        <v>14</v>
      </c>
      <c r="CA383">
        <v>65</v>
      </c>
      <c r="CB383">
        <v>76</v>
      </c>
      <c r="CC383">
        <v>21</v>
      </c>
      <c r="CD383">
        <v>27</v>
      </c>
      <c r="CE383">
        <v>17</v>
      </c>
      <c r="CF383">
        <v>34</v>
      </c>
      <c r="CG383">
        <v>49</v>
      </c>
      <c r="CH383">
        <v>57</v>
      </c>
      <c r="CI383">
        <v>0</v>
      </c>
      <c r="CJ383">
        <v>0</v>
      </c>
      <c r="CK383">
        <v>8</v>
      </c>
      <c r="CL383">
        <v>4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3</v>
      </c>
      <c r="CU383">
        <v>0</v>
      </c>
      <c r="CV383">
        <v>10</v>
      </c>
      <c r="CW383">
        <v>1</v>
      </c>
      <c r="CX383">
        <v>5</v>
      </c>
      <c r="CY383">
        <v>6</v>
      </c>
      <c r="CZ383">
        <v>61</v>
      </c>
      <c r="DA383">
        <v>22</v>
      </c>
      <c r="DB383">
        <v>14</v>
      </c>
      <c r="DC383">
        <v>5</v>
      </c>
      <c r="DD383">
        <v>11</v>
      </c>
      <c r="DE383">
        <v>7</v>
      </c>
      <c r="DF383">
        <v>5</v>
      </c>
      <c r="DG383">
        <v>107</v>
      </c>
      <c r="DH383">
        <v>12</v>
      </c>
      <c r="DI383">
        <v>4</v>
      </c>
      <c r="DJ383">
        <v>12</v>
      </c>
      <c r="DK383">
        <v>11</v>
      </c>
      <c r="DL383">
        <v>1</v>
      </c>
      <c r="DM383">
        <v>5</v>
      </c>
      <c r="DN383">
        <v>4</v>
      </c>
      <c r="DO383">
        <v>1</v>
      </c>
      <c r="DP383" s="42">
        <v>-8</v>
      </c>
      <c r="DQ383" s="20">
        <v>-6.3659999999999997</v>
      </c>
      <c r="DR383">
        <v>11</v>
      </c>
      <c r="DS383">
        <v>1</v>
      </c>
      <c r="DT383">
        <v>0</v>
      </c>
      <c r="DU383">
        <v>0</v>
      </c>
      <c r="DV383">
        <v>0</v>
      </c>
      <c r="DW383">
        <v>1425</v>
      </c>
      <c r="DX383">
        <v>979</v>
      </c>
      <c r="DY383">
        <v>1050</v>
      </c>
      <c r="DZ383">
        <v>726</v>
      </c>
      <c r="EA383">
        <v>754</v>
      </c>
      <c r="EB383">
        <v>506</v>
      </c>
      <c r="EC383">
        <v>71.959999999999994</v>
      </c>
      <c r="ED383">
        <v>41.61</v>
      </c>
      <c r="EE383">
        <v>64</v>
      </c>
      <c r="EF383">
        <v>38</v>
      </c>
      <c r="EG383" s="41">
        <v>8.4880636604774531E-2</v>
      </c>
      <c r="EH383" s="43">
        <v>0.92490118577075098</v>
      </c>
      <c r="EI383" s="44">
        <v>1.0097818223755255</v>
      </c>
      <c r="EJ383">
        <v>1425</v>
      </c>
      <c r="EK383">
        <v>987</v>
      </c>
      <c r="EL383">
        <v>1051</v>
      </c>
      <c r="EM383">
        <v>731</v>
      </c>
      <c r="EN383">
        <v>756</v>
      </c>
      <c r="EO383">
        <v>508</v>
      </c>
      <c r="EP383">
        <v>64</v>
      </c>
      <c r="EQ383">
        <v>39</v>
      </c>
      <c r="ER383">
        <v>707</v>
      </c>
      <c r="ES383">
        <v>444</v>
      </c>
      <c r="ET383">
        <v>250</v>
      </c>
      <c r="EU383">
        <v>161</v>
      </c>
      <c r="EV383">
        <v>29</v>
      </c>
      <c r="EW383">
        <v>18</v>
      </c>
      <c r="EX383">
        <v>57</v>
      </c>
      <c r="EY383">
        <v>56</v>
      </c>
      <c r="EZ383">
        <v>2.1</v>
      </c>
      <c r="FA383">
        <v>1.3</v>
      </c>
      <c r="FB383">
        <v>3.4</v>
      </c>
      <c r="FC383" s="20">
        <v>43.67</v>
      </c>
      <c r="FD383" s="26">
        <v>0.55987179487179495</v>
      </c>
      <c r="FE383">
        <v>4.8273999999999999</v>
      </c>
      <c r="FF383">
        <v>0.76</v>
      </c>
      <c r="FG383">
        <v>0.1</v>
      </c>
      <c r="FH383">
        <v>0.86</v>
      </c>
      <c r="FI383">
        <v>5</v>
      </c>
      <c r="FJ383">
        <v>1</v>
      </c>
      <c r="FK383">
        <v>1</v>
      </c>
      <c r="FL383" s="42">
        <v>169</v>
      </c>
      <c r="FM383" s="20">
        <v>14.181818181818182</v>
      </c>
      <c r="FN383" s="41">
        <v>6.23289754E-2</v>
      </c>
      <c r="FO383" s="20">
        <v>34.299999999999997</v>
      </c>
      <c r="FP383" s="20">
        <v>35.726799999999997</v>
      </c>
      <c r="FQ383" s="20">
        <v>121.35999932689961</v>
      </c>
      <c r="FV383" t="s">
        <v>751</v>
      </c>
      <c r="FW383" s="45">
        <v>925000</v>
      </c>
      <c r="FX383" s="45">
        <v>925000</v>
      </c>
      <c r="FY383">
        <v>84</v>
      </c>
      <c r="FZ383">
        <v>15</v>
      </c>
      <c r="GA383">
        <v>22</v>
      </c>
      <c r="GB383">
        <v>37</v>
      </c>
      <c r="GC383">
        <v>0</v>
      </c>
      <c r="GD383">
        <v>27</v>
      </c>
      <c r="GE383">
        <v>179</v>
      </c>
      <c r="GF383">
        <v>1254</v>
      </c>
      <c r="GG383">
        <v>1.9</v>
      </c>
      <c r="GH383">
        <v>1.3</v>
      </c>
      <c r="GI383">
        <v>3.2</v>
      </c>
      <c r="GJ383" s="42">
        <v>34.299999999999997</v>
      </c>
    </row>
    <row r="384" spans="1:192" x14ac:dyDescent="0.45">
      <c r="A384" s="40">
        <v>36121</v>
      </c>
      <c r="B384" t="s">
        <v>1676</v>
      </c>
      <c r="C384" t="s">
        <v>362</v>
      </c>
      <c r="D384" t="s">
        <v>107</v>
      </c>
      <c r="E384" t="s">
        <v>107</v>
      </c>
      <c r="F384">
        <v>73</v>
      </c>
      <c r="G384">
        <v>201</v>
      </c>
      <c r="H384">
        <v>2017</v>
      </c>
      <c r="I384">
        <v>1</v>
      </c>
      <c r="J384">
        <v>8</v>
      </c>
      <c r="K384" t="s">
        <v>92</v>
      </c>
      <c r="L384">
        <v>2017</v>
      </c>
      <c r="M384">
        <v>19</v>
      </c>
      <c r="N384">
        <v>1</v>
      </c>
      <c r="O384">
        <v>8479999</v>
      </c>
      <c r="P384" t="s">
        <v>3107</v>
      </c>
      <c r="Q384" t="s">
        <v>3108</v>
      </c>
      <c r="R384" t="s">
        <v>3109</v>
      </c>
      <c r="S384" t="s">
        <v>1650</v>
      </c>
      <c r="T384" t="s">
        <v>716</v>
      </c>
      <c r="U384" t="s">
        <v>313</v>
      </c>
      <c r="V384">
        <v>6</v>
      </c>
      <c r="W384">
        <v>1</v>
      </c>
      <c r="X384">
        <v>4</v>
      </c>
      <c r="Y384">
        <v>2</v>
      </c>
      <c r="Z384">
        <v>5</v>
      </c>
      <c r="AA384">
        <v>20</v>
      </c>
      <c r="AB384">
        <v>59</v>
      </c>
      <c r="AC384" s="26">
        <v>0.83333333333333337</v>
      </c>
      <c r="AD384" s="20">
        <v>0</v>
      </c>
      <c r="AE384" s="20">
        <v>1.704</v>
      </c>
      <c r="AF384">
        <v>1</v>
      </c>
      <c r="AG384">
        <v>0.4</v>
      </c>
      <c r="AH384">
        <v>2</v>
      </c>
      <c r="AI384">
        <v>122</v>
      </c>
      <c r="AJ384">
        <v>5047</v>
      </c>
      <c r="AK384" s="20">
        <v>84.116666666667001</v>
      </c>
      <c r="AL384">
        <v>84.12</v>
      </c>
      <c r="AM384">
        <v>84</v>
      </c>
      <c r="AN384" s="26">
        <v>14.019444444444444</v>
      </c>
      <c r="AO384">
        <v>23.65</v>
      </c>
      <c r="AP384" s="41">
        <v>0.625</v>
      </c>
      <c r="AQ384">
        <v>15</v>
      </c>
      <c r="AR384">
        <v>15</v>
      </c>
      <c r="AS384">
        <v>15</v>
      </c>
      <c r="AT384">
        <v>12</v>
      </c>
      <c r="AU384">
        <v>12</v>
      </c>
      <c r="AV384">
        <v>9</v>
      </c>
      <c r="AW384">
        <v>7</v>
      </c>
      <c r="AX384">
        <v>4</v>
      </c>
      <c r="AY384">
        <v>0</v>
      </c>
      <c r="AZ384">
        <v>0</v>
      </c>
      <c r="BA384" s="42">
        <v>0</v>
      </c>
      <c r="BB384">
        <v>0.78</v>
      </c>
      <c r="BC384">
        <v>25.8889</v>
      </c>
      <c r="BD384" s="20">
        <v>22</v>
      </c>
      <c r="BE384" s="20">
        <v>37</v>
      </c>
      <c r="BF384" s="20">
        <v>26.390870185449355</v>
      </c>
      <c r="BG384">
        <v>35</v>
      </c>
      <c r="BH384">
        <v>29</v>
      </c>
      <c r="BI384">
        <v>11</v>
      </c>
      <c r="BJ384" s="41">
        <v>0.76086956521739135</v>
      </c>
      <c r="BK384">
        <v>2</v>
      </c>
      <c r="BL384">
        <v>2</v>
      </c>
      <c r="BM384">
        <v>8</v>
      </c>
      <c r="BN384" s="42">
        <v>-6</v>
      </c>
      <c r="BO384">
        <v>3</v>
      </c>
      <c r="BP384">
        <v>5</v>
      </c>
      <c r="BQ384">
        <v>0</v>
      </c>
      <c r="BR384">
        <v>2</v>
      </c>
      <c r="BS384" s="41">
        <v>3.7037037037037035E-2</v>
      </c>
      <c r="BT384">
        <v>17</v>
      </c>
      <c r="BU384">
        <v>19</v>
      </c>
      <c r="BV384" s="41">
        <v>0.47222222222222221</v>
      </c>
      <c r="BW384">
        <v>2</v>
      </c>
      <c r="BX384">
        <v>2</v>
      </c>
      <c r="BY384">
        <v>8</v>
      </c>
      <c r="BZ384">
        <v>10</v>
      </c>
      <c r="CA384">
        <v>7</v>
      </c>
      <c r="CB384">
        <v>7</v>
      </c>
      <c r="CC384">
        <v>5</v>
      </c>
      <c r="CD384">
        <v>3</v>
      </c>
      <c r="CE384">
        <v>10</v>
      </c>
      <c r="CF384">
        <v>11</v>
      </c>
      <c r="CG384">
        <v>5</v>
      </c>
      <c r="CH384">
        <v>11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2</v>
      </c>
      <c r="DA384">
        <v>3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4</v>
      </c>
      <c r="DH384">
        <v>1</v>
      </c>
      <c r="DI384">
        <v>1</v>
      </c>
      <c r="DJ384">
        <v>1</v>
      </c>
      <c r="DK384">
        <v>1</v>
      </c>
      <c r="DL384">
        <v>0</v>
      </c>
      <c r="DM384">
        <v>1</v>
      </c>
      <c r="DN384">
        <v>1</v>
      </c>
      <c r="DO384">
        <v>0</v>
      </c>
      <c r="DP384" s="42">
        <v>0</v>
      </c>
      <c r="DQ384" s="20">
        <v>-2.5000000000000001E-2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71</v>
      </c>
      <c r="DX384">
        <v>65</v>
      </c>
      <c r="DY384">
        <v>57</v>
      </c>
      <c r="DZ384">
        <v>52</v>
      </c>
      <c r="EA384">
        <v>45</v>
      </c>
      <c r="EB384">
        <v>40</v>
      </c>
      <c r="EC384">
        <v>3.65</v>
      </c>
      <c r="ED384">
        <v>3.07</v>
      </c>
      <c r="EE384">
        <v>8</v>
      </c>
      <c r="EF384">
        <v>4</v>
      </c>
      <c r="EG384" s="41">
        <v>0.17777777777777778</v>
      </c>
      <c r="EH384" s="43">
        <v>0.9</v>
      </c>
      <c r="EI384" s="44">
        <v>1.0777777777777777</v>
      </c>
      <c r="EJ384">
        <v>71</v>
      </c>
      <c r="EK384">
        <v>64</v>
      </c>
      <c r="EL384">
        <v>57</v>
      </c>
      <c r="EM384">
        <v>51</v>
      </c>
      <c r="EN384">
        <v>45</v>
      </c>
      <c r="EO384">
        <v>39</v>
      </c>
      <c r="EP384">
        <v>8</v>
      </c>
      <c r="EQ384">
        <v>4</v>
      </c>
      <c r="ER384">
        <v>36</v>
      </c>
      <c r="ES384">
        <v>28</v>
      </c>
      <c r="ET384">
        <v>14</v>
      </c>
      <c r="EU384">
        <v>9</v>
      </c>
      <c r="EV384">
        <v>2</v>
      </c>
      <c r="EW384">
        <v>1</v>
      </c>
      <c r="EX384">
        <v>5</v>
      </c>
      <c r="EY384">
        <v>11</v>
      </c>
      <c r="EZ384">
        <v>0.4</v>
      </c>
      <c r="FA384">
        <v>0.2</v>
      </c>
      <c r="FB384">
        <v>0.60000000000000009</v>
      </c>
      <c r="FC384" s="20">
        <v>4.05</v>
      </c>
      <c r="FD384" s="26">
        <v>0.67499999999999993</v>
      </c>
      <c r="FE384">
        <v>3.4700000000000002E-2</v>
      </c>
      <c r="FF384">
        <v>0</v>
      </c>
      <c r="FG384">
        <v>0</v>
      </c>
      <c r="FH384">
        <v>0</v>
      </c>
      <c r="FL384" s="42">
        <v>6</v>
      </c>
      <c r="FM384" s="20">
        <v>2</v>
      </c>
      <c r="FN384" s="41">
        <v>6.9373942500000008E-2</v>
      </c>
      <c r="FO384" s="20">
        <v>4.8</v>
      </c>
      <c r="FP384" s="20">
        <v>4.9950000000000001</v>
      </c>
      <c r="FQ384" s="20">
        <v>97.004279600570598</v>
      </c>
      <c r="FV384" t="s">
        <v>751</v>
      </c>
      <c r="FW384" s="45">
        <v>925000</v>
      </c>
      <c r="FX384" s="45">
        <v>925000</v>
      </c>
      <c r="FY384">
        <v>6</v>
      </c>
      <c r="FZ384">
        <v>1</v>
      </c>
      <c r="GA384">
        <v>4</v>
      </c>
      <c r="GB384">
        <v>5</v>
      </c>
      <c r="GC384">
        <v>1</v>
      </c>
      <c r="GD384">
        <v>2</v>
      </c>
      <c r="GE384">
        <v>9</v>
      </c>
      <c r="GF384">
        <v>84</v>
      </c>
      <c r="GG384">
        <v>0.4</v>
      </c>
      <c r="GH384">
        <v>0.2</v>
      </c>
      <c r="GI384">
        <v>0.60000000000000009</v>
      </c>
      <c r="GJ384" s="42">
        <v>4.8</v>
      </c>
    </row>
    <row r="385" spans="1:192" x14ac:dyDescent="0.45">
      <c r="A385" s="40">
        <v>35269</v>
      </c>
      <c r="B385" t="s">
        <v>3110</v>
      </c>
      <c r="D385" t="s">
        <v>120</v>
      </c>
      <c r="E385" t="s">
        <v>120</v>
      </c>
      <c r="F385">
        <v>73</v>
      </c>
      <c r="G385">
        <v>187</v>
      </c>
      <c r="H385">
        <v>2014</v>
      </c>
      <c r="I385">
        <v>1</v>
      </c>
      <c r="J385">
        <v>22</v>
      </c>
      <c r="K385" t="s">
        <v>202</v>
      </c>
      <c r="L385">
        <v>2015</v>
      </c>
      <c r="M385">
        <v>21</v>
      </c>
      <c r="N385">
        <v>3</v>
      </c>
      <c r="O385">
        <v>8477953</v>
      </c>
      <c r="P385" t="s">
        <v>3111</v>
      </c>
      <c r="Q385" t="s">
        <v>3112</v>
      </c>
      <c r="R385" t="s">
        <v>3113</v>
      </c>
      <c r="S385" t="s">
        <v>3114</v>
      </c>
      <c r="T385" t="s">
        <v>710</v>
      </c>
      <c r="U385" t="s">
        <v>129</v>
      </c>
      <c r="V385">
        <v>38</v>
      </c>
      <c r="W385">
        <v>7</v>
      </c>
      <c r="X385">
        <v>2</v>
      </c>
      <c r="Y385">
        <v>1</v>
      </c>
      <c r="Z385">
        <v>9</v>
      </c>
      <c r="AA385">
        <v>21</v>
      </c>
      <c r="AB385">
        <v>60</v>
      </c>
      <c r="AC385" s="26">
        <v>0.23684210526315788</v>
      </c>
      <c r="AD385" s="20">
        <v>6.7647058823529411</v>
      </c>
      <c r="AE385" s="20">
        <v>4.109</v>
      </c>
      <c r="AF385">
        <v>-1</v>
      </c>
      <c r="AG385">
        <v>3.1</v>
      </c>
      <c r="AH385">
        <v>4</v>
      </c>
      <c r="AI385">
        <v>642</v>
      </c>
      <c r="AJ385">
        <v>25640</v>
      </c>
      <c r="AK385" s="20">
        <v>427.33333333333002</v>
      </c>
      <c r="AL385">
        <v>427.33</v>
      </c>
      <c r="AM385">
        <v>427</v>
      </c>
      <c r="AN385" s="26">
        <v>11.245614035087719</v>
      </c>
      <c r="AO385">
        <v>18.989999999999998</v>
      </c>
      <c r="AP385" s="41">
        <v>0.81818181818181823</v>
      </c>
      <c r="AQ385">
        <v>86</v>
      </c>
      <c r="AR385">
        <v>86</v>
      </c>
      <c r="AS385">
        <v>87</v>
      </c>
      <c r="AT385">
        <v>73</v>
      </c>
      <c r="AU385">
        <v>74</v>
      </c>
      <c r="AV385">
        <v>55</v>
      </c>
      <c r="AW385">
        <v>53</v>
      </c>
      <c r="AX385">
        <v>22</v>
      </c>
      <c r="AY385">
        <v>0</v>
      </c>
      <c r="AZ385">
        <v>5</v>
      </c>
      <c r="BA385" s="42">
        <v>5</v>
      </c>
      <c r="BB385">
        <v>5.55</v>
      </c>
      <c r="BC385">
        <v>28.945499999999999</v>
      </c>
      <c r="BD385" s="20">
        <v>38.700000000000003</v>
      </c>
      <c r="BE385" s="20">
        <v>124.7</v>
      </c>
      <c r="BF385" s="20">
        <v>17.508716916668618</v>
      </c>
      <c r="BG385">
        <v>71</v>
      </c>
      <c r="BH385">
        <v>167</v>
      </c>
      <c r="BI385">
        <v>148</v>
      </c>
      <c r="BJ385" s="41">
        <v>0.32420091324200911</v>
      </c>
      <c r="BK385">
        <v>57</v>
      </c>
      <c r="BL385">
        <v>57</v>
      </c>
      <c r="BM385">
        <v>37</v>
      </c>
      <c r="BN385" s="42">
        <v>20</v>
      </c>
      <c r="BO385">
        <v>19</v>
      </c>
      <c r="BP385">
        <v>6</v>
      </c>
      <c r="BQ385">
        <v>12</v>
      </c>
      <c r="BR385">
        <v>9</v>
      </c>
      <c r="BS385" s="41">
        <v>2.8571428571428571E-2</v>
      </c>
      <c r="BT385">
        <v>1</v>
      </c>
      <c r="BU385">
        <v>6</v>
      </c>
      <c r="BV385" s="41">
        <v>0.14285714285714285</v>
      </c>
      <c r="BW385">
        <v>1</v>
      </c>
      <c r="BX385">
        <v>1</v>
      </c>
      <c r="BY385">
        <v>0</v>
      </c>
      <c r="BZ385">
        <v>1</v>
      </c>
      <c r="CA385">
        <v>0</v>
      </c>
      <c r="CB385">
        <v>4</v>
      </c>
      <c r="CC385">
        <v>1</v>
      </c>
      <c r="CD385">
        <v>0</v>
      </c>
      <c r="CE385">
        <v>0</v>
      </c>
      <c r="CF385">
        <v>4</v>
      </c>
      <c r="CG385">
        <v>0</v>
      </c>
      <c r="CH385">
        <v>5</v>
      </c>
      <c r="CI385">
        <v>0</v>
      </c>
      <c r="CJ385">
        <v>0</v>
      </c>
      <c r="CK385">
        <v>4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2</v>
      </c>
      <c r="CR385">
        <v>0</v>
      </c>
      <c r="CS385">
        <v>0</v>
      </c>
      <c r="CT385">
        <v>0</v>
      </c>
      <c r="CU385">
        <v>0</v>
      </c>
      <c r="CV385">
        <v>5</v>
      </c>
      <c r="CW385">
        <v>0</v>
      </c>
      <c r="CX385">
        <v>1</v>
      </c>
      <c r="CY385">
        <v>1</v>
      </c>
      <c r="CZ385">
        <v>17</v>
      </c>
      <c r="DA385">
        <v>4</v>
      </c>
      <c r="DB385">
        <v>2</v>
      </c>
      <c r="DC385">
        <v>0</v>
      </c>
      <c r="DD385">
        <v>10</v>
      </c>
      <c r="DE385">
        <v>4</v>
      </c>
      <c r="DF385">
        <v>0</v>
      </c>
      <c r="DG385">
        <v>35</v>
      </c>
      <c r="DH385">
        <v>2</v>
      </c>
      <c r="DI385">
        <v>4</v>
      </c>
      <c r="DJ385">
        <v>1</v>
      </c>
      <c r="DK385">
        <v>1</v>
      </c>
      <c r="DL385">
        <v>0</v>
      </c>
      <c r="DM385">
        <v>3</v>
      </c>
      <c r="DN385">
        <v>3</v>
      </c>
      <c r="DO385">
        <v>0</v>
      </c>
      <c r="DP385" s="42">
        <v>2</v>
      </c>
      <c r="DQ385" s="20">
        <v>1.381</v>
      </c>
      <c r="DR385">
        <v>2</v>
      </c>
      <c r="DS385">
        <v>0</v>
      </c>
      <c r="DT385">
        <v>0</v>
      </c>
      <c r="DU385">
        <v>0</v>
      </c>
      <c r="DV385">
        <v>0</v>
      </c>
      <c r="DW385">
        <v>365</v>
      </c>
      <c r="DX385">
        <v>402</v>
      </c>
      <c r="DY385">
        <v>281</v>
      </c>
      <c r="DZ385">
        <v>306</v>
      </c>
      <c r="EA385">
        <v>200</v>
      </c>
      <c r="EB385">
        <v>217</v>
      </c>
      <c r="EC385">
        <v>16.88</v>
      </c>
      <c r="ED385">
        <v>19.47</v>
      </c>
      <c r="EE385">
        <v>11</v>
      </c>
      <c r="EF385">
        <v>19</v>
      </c>
      <c r="EG385" s="41">
        <v>5.5E-2</v>
      </c>
      <c r="EH385" s="43">
        <v>0.9124423963133641</v>
      </c>
      <c r="EI385" s="44">
        <v>0.96744239631336415</v>
      </c>
      <c r="EJ385">
        <v>365</v>
      </c>
      <c r="EK385">
        <v>402</v>
      </c>
      <c r="EL385">
        <v>282</v>
      </c>
      <c r="EM385">
        <v>306</v>
      </c>
      <c r="EN385">
        <v>200</v>
      </c>
      <c r="EO385">
        <v>217</v>
      </c>
      <c r="EP385">
        <v>11</v>
      </c>
      <c r="EQ385">
        <v>19</v>
      </c>
      <c r="ER385">
        <v>178</v>
      </c>
      <c r="ES385">
        <v>202</v>
      </c>
      <c r="ET385">
        <v>66</v>
      </c>
      <c r="EU385">
        <v>77</v>
      </c>
      <c r="EV385">
        <v>6</v>
      </c>
      <c r="EW385">
        <v>10</v>
      </c>
      <c r="EX385">
        <v>24</v>
      </c>
      <c r="EY385">
        <v>18</v>
      </c>
      <c r="EZ385">
        <v>0.5</v>
      </c>
      <c r="FA385">
        <v>0.4</v>
      </c>
      <c r="FB385">
        <v>0.9</v>
      </c>
      <c r="FC385" s="20">
        <v>10.7</v>
      </c>
      <c r="FD385" s="26">
        <v>0.28157894736842104</v>
      </c>
      <c r="FE385">
        <v>0.70269999999999999</v>
      </c>
      <c r="FF385">
        <v>0.28000000000000003</v>
      </c>
      <c r="FG385">
        <v>0.01</v>
      </c>
      <c r="FH385">
        <v>0.28999999999999998</v>
      </c>
      <c r="FI385">
        <v>1</v>
      </c>
      <c r="FJ385">
        <v>0</v>
      </c>
      <c r="FK385">
        <v>0</v>
      </c>
      <c r="FL385" s="42">
        <v>70</v>
      </c>
      <c r="FM385" s="20">
        <v>34.5</v>
      </c>
      <c r="FN385" s="41">
        <v>5.7434460700000002E-2</v>
      </c>
      <c r="FO385" s="20">
        <v>8.6</v>
      </c>
      <c r="FP385" s="20">
        <v>9.2761999999999993</v>
      </c>
      <c r="FQ385" s="20">
        <v>107.69194767509887</v>
      </c>
      <c r="FV385" t="s">
        <v>751</v>
      </c>
      <c r="FW385" s="45">
        <v>832500</v>
      </c>
      <c r="FX385" s="45">
        <v>863333</v>
      </c>
      <c r="FY385">
        <v>55</v>
      </c>
      <c r="FZ385">
        <v>8</v>
      </c>
      <c r="GA385">
        <v>2</v>
      </c>
      <c r="GB385">
        <v>10</v>
      </c>
      <c r="GC385">
        <v>-6</v>
      </c>
      <c r="GD385">
        <v>6</v>
      </c>
      <c r="GE385">
        <v>80</v>
      </c>
      <c r="GF385">
        <v>646</v>
      </c>
      <c r="GG385">
        <v>0.1</v>
      </c>
      <c r="GH385">
        <v>0.4</v>
      </c>
      <c r="GI385">
        <v>0.5</v>
      </c>
      <c r="GJ385" s="42">
        <v>8.6</v>
      </c>
    </row>
    <row r="386" spans="1:192" x14ac:dyDescent="0.45">
      <c r="A386" s="40">
        <v>31685</v>
      </c>
      <c r="B386" t="s">
        <v>1063</v>
      </c>
      <c r="C386" t="s">
        <v>145</v>
      </c>
      <c r="D386" t="s">
        <v>91</v>
      </c>
      <c r="E386" t="s">
        <v>91</v>
      </c>
      <c r="F386">
        <v>72</v>
      </c>
      <c r="G386">
        <v>188</v>
      </c>
      <c r="H386">
        <v>2005</v>
      </c>
      <c r="I386">
        <v>5</v>
      </c>
      <c r="J386">
        <v>150</v>
      </c>
      <c r="K386" t="s">
        <v>92</v>
      </c>
      <c r="L386">
        <v>2008</v>
      </c>
      <c r="M386">
        <v>31</v>
      </c>
      <c r="N386">
        <v>7</v>
      </c>
      <c r="O386">
        <v>8471811</v>
      </c>
      <c r="P386" t="s">
        <v>3118</v>
      </c>
      <c r="Q386" t="s">
        <v>3119</v>
      </c>
      <c r="R386" t="s">
        <v>1596</v>
      </c>
      <c r="S386" t="s">
        <v>2438</v>
      </c>
      <c r="T386" t="s">
        <v>716</v>
      </c>
      <c r="U386" t="s">
        <v>30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76</v>
      </c>
      <c r="AC386" s="26">
        <v>0</v>
      </c>
      <c r="AD386" s="20">
        <v>-0.34027777777777779</v>
      </c>
      <c r="AE386" s="20">
        <v>0</v>
      </c>
      <c r="AF386">
        <v>0</v>
      </c>
      <c r="AG386">
        <v>0</v>
      </c>
      <c r="AH386">
        <v>0</v>
      </c>
      <c r="AI386">
        <v>12</v>
      </c>
      <c r="AJ386">
        <v>496</v>
      </c>
      <c r="AK386" s="20">
        <v>8.2666666666666995</v>
      </c>
      <c r="AL386">
        <v>8.27</v>
      </c>
      <c r="AM386">
        <v>8</v>
      </c>
      <c r="AN386" s="26">
        <v>8.2666666666666675</v>
      </c>
      <c r="AO386">
        <v>13.97</v>
      </c>
      <c r="AP386" s="41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 s="42">
        <v>0</v>
      </c>
      <c r="BB386">
        <v>0.02</v>
      </c>
      <c r="BC386">
        <v>47</v>
      </c>
      <c r="BD386" s="20">
        <v>0</v>
      </c>
      <c r="BE386" s="20">
        <v>1</v>
      </c>
      <c r="BF386" s="20">
        <v>7.255139056831923</v>
      </c>
      <c r="BG386">
        <v>3</v>
      </c>
      <c r="BH386">
        <v>3</v>
      </c>
      <c r="BI386">
        <v>2</v>
      </c>
      <c r="BJ386" s="41">
        <v>0.6</v>
      </c>
      <c r="BK386">
        <v>0</v>
      </c>
      <c r="BL386">
        <v>0</v>
      </c>
      <c r="BM386">
        <v>0</v>
      </c>
      <c r="BN386" s="42">
        <v>0</v>
      </c>
      <c r="BO386">
        <v>0</v>
      </c>
      <c r="BP386">
        <v>0</v>
      </c>
      <c r="BQ386">
        <v>1</v>
      </c>
      <c r="BR386">
        <v>1</v>
      </c>
      <c r="BS386" s="41">
        <v>0.125</v>
      </c>
      <c r="BT386">
        <v>2</v>
      </c>
      <c r="BU386">
        <v>3</v>
      </c>
      <c r="BV386" s="41">
        <v>0.4</v>
      </c>
      <c r="BW386">
        <v>1</v>
      </c>
      <c r="BX386">
        <v>0</v>
      </c>
      <c r="BY386">
        <v>1</v>
      </c>
      <c r="BZ386">
        <v>2</v>
      </c>
      <c r="CA386">
        <v>0</v>
      </c>
      <c r="CB386">
        <v>1</v>
      </c>
      <c r="CC386">
        <v>1</v>
      </c>
      <c r="CD386">
        <v>2</v>
      </c>
      <c r="CE386">
        <v>0</v>
      </c>
      <c r="CF386">
        <v>0</v>
      </c>
      <c r="CG386">
        <v>2</v>
      </c>
      <c r="CH386">
        <v>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v>0</v>
      </c>
      <c r="DQ386" s="20">
        <v>-0.01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</v>
      </c>
      <c r="DX386">
        <v>11</v>
      </c>
      <c r="DY386">
        <v>4</v>
      </c>
      <c r="DZ386">
        <v>7</v>
      </c>
      <c r="EA386">
        <v>3</v>
      </c>
      <c r="EB386">
        <v>4</v>
      </c>
      <c r="EC386">
        <v>0.21</v>
      </c>
      <c r="ED386">
        <v>0.25</v>
      </c>
      <c r="EE386">
        <v>0</v>
      </c>
      <c r="EF386">
        <v>0</v>
      </c>
      <c r="EG386" s="41">
        <v>0</v>
      </c>
      <c r="EH386" s="43">
        <v>1</v>
      </c>
      <c r="EI386" s="44">
        <v>1</v>
      </c>
      <c r="EJ386">
        <v>5</v>
      </c>
      <c r="EK386">
        <v>11</v>
      </c>
      <c r="EL386">
        <v>3</v>
      </c>
      <c r="EM386">
        <v>7</v>
      </c>
      <c r="EN386">
        <v>3</v>
      </c>
      <c r="EO386">
        <v>4</v>
      </c>
      <c r="EP386">
        <v>0</v>
      </c>
      <c r="EQ386">
        <v>0</v>
      </c>
      <c r="ER386">
        <v>1</v>
      </c>
      <c r="ES386">
        <v>6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 s="20">
        <v>-0.18</v>
      </c>
      <c r="FD386" s="26">
        <v>-0.18</v>
      </c>
      <c r="FE386">
        <v>0</v>
      </c>
      <c r="FF386">
        <v>0</v>
      </c>
      <c r="FG386">
        <v>0</v>
      </c>
      <c r="FH386">
        <v>0</v>
      </c>
      <c r="FL386" s="42">
        <v>1</v>
      </c>
      <c r="FM386" s="20">
        <v>0</v>
      </c>
      <c r="FN386" s="41">
        <v>0</v>
      </c>
      <c r="FO386" s="20">
        <v>0</v>
      </c>
      <c r="FP386" s="20">
        <v>-2E-3</v>
      </c>
      <c r="FQ386" s="20">
        <v>123.3373639661427</v>
      </c>
      <c r="FV386" t="s">
        <v>711</v>
      </c>
      <c r="FW386" s="45">
        <v>700000</v>
      </c>
      <c r="FX386" s="45">
        <v>700000</v>
      </c>
      <c r="FY386">
        <v>145</v>
      </c>
      <c r="FZ386">
        <v>16</v>
      </c>
      <c r="GA386">
        <v>33</v>
      </c>
      <c r="GB386">
        <v>49</v>
      </c>
      <c r="GC386">
        <v>-11</v>
      </c>
      <c r="GD386">
        <v>14</v>
      </c>
      <c r="GE386">
        <v>104</v>
      </c>
      <c r="GF386">
        <v>1944</v>
      </c>
      <c r="GG386">
        <v>1.6</v>
      </c>
      <c r="GH386">
        <v>1.8</v>
      </c>
      <c r="GI386">
        <v>3.4</v>
      </c>
      <c r="GJ386" s="42">
        <v>0</v>
      </c>
    </row>
    <row r="387" spans="1:192" x14ac:dyDescent="0.45">
      <c r="A387" s="40">
        <v>35210</v>
      </c>
      <c r="B387" t="s">
        <v>3120</v>
      </c>
      <c r="D387" t="s">
        <v>399</v>
      </c>
      <c r="E387" t="s">
        <v>399</v>
      </c>
      <c r="F387">
        <v>72</v>
      </c>
      <c r="G387">
        <v>188</v>
      </c>
      <c r="H387">
        <v>2014</v>
      </c>
      <c r="I387">
        <v>1</v>
      </c>
      <c r="J387">
        <v>25</v>
      </c>
      <c r="K387" t="s">
        <v>202</v>
      </c>
      <c r="L387">
        <v>2014</v>
      </c>
      <c r="M387">
        <v>21</v>
      </c>
      <c r="N387">
        <v>4</v>
      </c>
      <c r="O387">
        <v>8477956</v>
      </c>
      <c r="P387" t="s">
        <v>3121</v>
      </c>
      <c r="Q387" t="s">
        <v>3122</v>
      </c>
      <c r="R387" t="s">
        <v>3123</v>
      </c>
      <c r="S387" t="s">
        <v>774</v>
      </c>
      <c r="T387" t="s">
        <v>710</v>
      </c>
      <c r="U387" t="s">
        <v>263</v>
      </c>
      <c r="V387">
        <v>82</v>
      </c>
      <c r="W387">
        <v>35</v>
      </c>
      <c r="X387">
        <v>45</v>
      </c>
      <c r="Y387">
        <v>27</v>
      </c>
      <c r="Z387">
        <v>80</v>
      </c>
      <c r="AA387">
        <v>2</v>
      </c>
      <c r="AB387">
        <v>5</v>
      </c>
      <c r="AC387" s="26">
        <v>0.97560975609756095</v>
      </c>
      <c r="AD387" s="20">
        <v>21.360465116279073</v>
      </c>
      <c r="AE387" s="20">
        <v>30.731999999999999</v>
      </c>
      <c r="AF387">
        <v>10</v>
      </c>
      <c r="AG387">
        <v>7.2</v>
      </c>
      <c r="AH387">
        <v>37</v>
      </c>
      <c r="AI387">
        <v>1739</v>
      </c>
      <c r="AJ387">
        <v>88392</v>
      </c>
      <c r="AK387" s="20">
        <v>1473.2</v>
      </c>
      <c r="AL387">
        <v>1473.2</v>
      </c>
      <c r="AM387">
        <v>1473</v>
      </c>
      <c r="AN387" s="26">
        <v>17.965853658536584</v>
      </c>
      <c r="AO387">
        <v>29.71</v>
      </c>
      <c r="AP387" s="41">
        <v>0.69565217391304346</v>
      </c>
      <c r="AQ387">
        <v>451</v>
      </c>
      <c r="AR387">
        <v>451</v>
      </c>
      <c r="AS387">
        <v>450</v>
      </c>
      <c r="AT387">
        <v>338</v>
      </c>
      <c r="AU387">
        <v>337</v>
      </c>
      <c r="AV387">
        <v>246</v>
      </c>
      <c r="AW387">
        <v>239</v>
      </c>
      <c r="AX387">
        <v>72</v>
      </c>
      <c r="AY387">
        <v>10</v>
      </c>
      <c r="AZ387">
        <v>25</v>
      </c>
      <c r="BA387" s="42">
        <v>35</v>
      </c>
      <c r="BB387">
        <v>24.46</v>
      </c>
      <c r="BC387">
        <v>30.1463</v>
      </c>
      <c r="BD387" s="20">
        <v>464.1</v>
      </c>
      <c r="BE387" s="20">
        <v>915.1</v>
      </c>
      <c r="BF387" s="20">
        <v>37.269888677708387</v>
      </c>
      <c r="BG387">
        <v>781</v>
      </c>
      <c r="BH387">
        <v>490</v>
      </c>
      <c r="BI387">
        <v>330</v>
      </c>
      <c r="BJ387" s="41">
        <v>0.70297029702970293</v>
      </c>
      <c r="BK387">
        <v>55</v>
      </c>
      <c r="BL387">
        <v>55</v>
      </c>
      <c r="BM387">
        <v>130</v>
      </c>
      <c r="BN387" s="42">
        <v>-75</v>
      </c>
      <c r="BO387">
        <v>91</v>
      </c>
      <c r="BP387">
        <v>76</v>
      </c>
      <c r="BQ387">
        <v>50</v>
      </c>
      <c r="BR387">
        <v>31</v>
      </c>
      <c r="BS387" s="41">
        <v>3.3732317736670292E-2</v>
      </c>
      <c r="BT387">
        <v>5</v>
      </c>
      <c r="BU387">
        <v>20</v>
      </c>
      <c r="BV387" s="41">
        <v>0.2</v>
      </c>
      <c r="BW387">
        <v>0</v>
      </c>
      <c r="BX387">
        <v>4</v>
      </c>
      <c r="BY387">
        <v>2</v>
      </c>
      <c r="BZ387">
        <v>7</v>
      </c>
      <c r="CA387">
        <v>3</v>
      </c>
      <c r="CB387">
        <v>9</v>
      </c>
      <c r="CC387">
        <v>2</v>
      </c>
      <c r="CD387">
        <v>4</v>
      </c>
      <c r="CE387">
        <v>2</v>
      </c>
      <c r="CF387">
        <v>5</v>
      </c>
      <c r="CG387">
        <v>3</v>
      </c>
      <c r="CH387">
        <v>13</v>
      </c>
      <c r="CI387">
        <v>1</v>
      </c>
      <c r="CJ387">
        <v>0</v>
      </c>
      <c r="CK387">
        <v>6</v>
      </c>
      <c r="CL387">
        <v>5</v>
      </c>
      <c r="CM387">
        <v>1</v>
      </c>
      <c r="CN387">
        <v>0</v>
      </c>
      <c r="CO387">
        <v>0</v>
      </c>
      <c r="CP387">
        <v>1</v>
      </c>
      <c r="CQ387">
        <v>2</v>
      </c>
      <c r="CR387">
        <v>6</v>
      </c>
      <c r="CS387">
        <v>5</v>
      </c>
      <c r="CT387">
        <v>1</v>
      </c>
      <c r="CU387">
        <v>0</v>
      </c>
      <c r="CV387">
        <v>20</v>
      </c>
      <c r="CW387">
        <v>0</v>
      </c>
      <c r="CX387">
        <v>8</v>
      </c>
      <c r="CY387">
        <v>8</v>
      </c>
      <c r="CZ387">
        <v>75</v>
      </c>
      <c r="DA387">
        <v>17</v>
      </c>
      <c r="DB387">
        <v>4</v>
      </c>
      <c r="DC387">
        <v>59</v>
      </c>
      <c r="DD387">
        <v>27</v>
      </c>
      <c r="DE387">
        <v>4</v>
      </c>
      <c r="DF387">
        <v>2</v>
      </c>
      <c r="DG387">
        <v>133</v>
      </c>
      <c r="DH387">
        <v>16</v>
      </c>
      <c r="DI387">
        <v>31</v>
      </c>
      <c r="DJ387">
        <v>16</v>
      </c>
      <c r="DK387">
        <v>15</v>
      </c>
      <c r="DL387">
        <v>1</v>
      </c>
      <c r="DM387">
        <v>31</v>
      </c>
      <c r="DN387">
        <v>30</v>
      </c>
      <c r="DO387">
        <v>1</v>
      </c>
      <c r="DP387" s="42">
        <v>15</v>
      </c>
      <c r="DQ387" s="20">
        <v>12.698</v>
      </c>
      <c r="DR387">
        <v>15</v>
      </c>
      <c r="DS387">
        <v>1</v>
      </c>
      <c r="DT387">
        <v>0</v>
      </c>
      <c r="DU387">
        <v>0</v>
      </c>
      <c r="DV387">
        <v>0</v>
      </c>
      <c r="DW387">
        <v>1789</v>
      </c>
      <c r="DX387">
        <v>1114</v>
      </c>
      <c r="DY387">
        <v>1324</v>
      </c>
      <c r="DZ387">
        <v>888</v>
      </c>
      <c r="EA387">
        <v>946</v>
      </c>
      <c r="EB387">
        <v>651</v>
      </c>
      <c r="EC387">
        <v>91.7</v>
      </c>
      <c r="ED387">
        <v>61.39</v>
      </c>
      <c r="EE387">
        <v>115</v>
      </c>
      <c r="EF387">
        <v>61</v>
      </c>
      <c r="EG387" s="41">
        <v>0.12156448202959831</v>
      </c>
      <c r="EH387" s="43">
        <v>0.90629800307219666</v>
      </c>
      <c r="EI387" s="44">
        <v>1.027862485101795</v>
      </c>
      <c r="EJ387">
        <v>1785</v>
      </c>
      <c r="EK387">
        <v>1115</v>
      </c>
      <c r="EL387">
        <v>1323</v>
      </c>
      <c r="EM387">
        <v>889</v>
      </c>
      <c r="EN387">
        <v>944</v>
      </c>
      <c r="EO387">
        <v>652</v>
      </c>
      <c r="EP387">
        <v>115</v>
      </c>
      <c r="EQ387">
        <v>61</v>
      </c>
      <c r="ER387">
        <v>965</v>
      </c>
      <c r="ES387">
        <v>573</v>
      </c>
      <c r="ET387">
        <v>334</v>
      </c>
      <c r="EU387">
        <v>253</v>
      </c>
      <c r="EV387">
        <v>53</v>
      </c>
      <c r="EW387">
        <v>36</v>
      </c>
      <c r="EX387">
        <v>98</v>
      </c>
      <c r="EY387">
        <v>107</v>
      </c>
      <c r="EZ387">
        <v>7.7</v>
      </c>
      <c r="FA387">
        <v>2.1</v>
      </c>
      <c r="FB387">
        <v>9.8000000000000007</v>
      </c>
      <c r="FC387" s="20">
        <v>93.19</v>
      </c>
      <c r="FD387" s="26">
        <v>1.1364634146341464</v>
      </c>
      <c r="FE387">
        <v>9.9255999999999993</v>
      </c>
      <c r="FF387">
        <v>2.52</v>
      </c>
      <c r="FG387">
        <v>0</v>
      </c>
      <c r="FH387">
        <v>2.52</v>
      </c>
      <c r="FI387">
        <v>5</v>
      </c>
      <c r="FJ387">
        <v>2</v>
      </c>
      <c r="FK387">
        <v>0</v>
      </c>
      <c r="FL387" s="42">
        <v>124</v>
      </c>
      <c r="FM387" s="20">
        <v>7</v>
      </c>
      <c r="FN387" s="41">
        <v>0.15086206900000002</v>
      </c>
      <c r="FO387" s="20">
        <v>76.3</v>
      </c>
      <c r="FP387" s="20">
        <v>82.539600000000007</v>
      </c>
      <c r="FQ387" s="20">
        <v>118.23241922345913</v>
      </c>
      <c r="FV387" t="s">
        <v>711</v>
      </c>
      <c r="FW387" s="45">
        <v>8000000</v>
      </c>
      <c r="FX387" s="45">
        <v>6666666</v>
      </c>
      <c r="FY387">
        <v>254</v>
      </c>
      <c r="FZ387">
        <v>94</v>
      </c>
      <c r="GA387">
        <v>109</v>
      </c>
      <c r="GB387">
        <v>203</v>
      </c>
      <c r="GC387">
        <v>36</v>
      </c>
      <c r="GD387">
        <v>99</v>
      </c>
      <c r="GE387">
        <v>709</v>
      </c>
      <c r="GF387">
        <v>4176</v>
      </c>
      <c r="GG387">
        <v>20.8</v>
      </c>
      <c r="GH387">
        <v>6.3</v>
      </c>
      <c r="GI387">
        <v>27.2</v>
      </c>
      <c r="GJ387" s="42">
        <v>76.3</v>
      </c>
    </row>
    <row r="388" spans="1:192" x14ac:dyDescent="0.45">
      <c r="A388" s="40">
        <v>35063</v>
      </c>
      <c r="B388" t="s">
        <v>964</v>
      </c>
      <c r="D388" t="s">
        <v>156</v>
      </c>
      <c r="E388" t="s">
        <v>156</v>
      </c>
      <c r="F388">
        <v>74</v>
      </c>
      <c r="G388">
        <v>192</v>
      </c>
      <c r="H388">
        <v>2014</v>
      </c>
      <c r="I388">
        <v>1</v>
      </c>
      <c r="J388">
        <v>26</v>
      </c>
      <c r="K388" t="s">
        <v>92</v>
      </c>
      <c r="L388">
        <v>2016</v>
      </c>
      <c r="M388">
        <v>22</v>
      </c>
      <c r="N388">
        <v>2</v>
      </c>
      <c r="O388">
        <v>8477957</v>
      </c>
      <c r="P388" t="s">
        <v>3124</v>
      </c>
      <c r="Q388" t="s">
        <v>3125</v>
      </c>
      <c r="R388" t="s">
        <v>3126</v>
      </c>
      <c r="S388" t="s">
        <v>2026</v>
      </c>
      <c r="T388" t="s">
        <v>710</v>
      </c>
      <c r="U388" t="s">
        <v>178</v>
      </c>
      <c r="V388">
        <v>26</v>
      </c>
      <c r="W388">
        <v>4</v>
      </c>
      <c r="X388">
        <v>2</v>
      </c>
      <c r="Y388">
        <v>1</v>
      </c>
      <c r="Z388">
        <v>6</v>
      </c>
      <c r="AA388">
        <v>22</v>
      </c>
      <c r="AB388">
        <v>48</v>
      </c>
      <c r="AC388" s="26">
        <v>0.23076923076923078</v>
      </c>
      <c r="AD388" s="20">
        <v>-2.6666666666666661</v>
      </c>
      <c r="AE388" s="20">
        <v>2.629</v>
      </c>
      <c r="AF388">
        <v>-5</v>
      </c>
      <c r="AG388">
        <v>-0.7</v>
      </c>
      <c r="AH388">
        <v>8</v>
      </c>
      <c r="AI388">
        <v>461</v>
      </c>
      <c r="AJ388">
        <v>20869</v>
      </c>
      <c r="AK388" s="20">
        <v>347.81666666667002</v>
      </c>
      <c r="AL388">
        <v>347.82</v>
      </c>
      <c r="AM388">
        <v>348</v>
      </c>
      <c r="AN388" s="26">
        <v>13.377564102564103</v>
      </c>
      <c r="AO388">
        <v>22.49</v>
      </c>
      <c r="AP388" s="41">
        <v>0.5</v>
      </c>
      <c r="AQ388">
        <v>85</v>
      </c>
      <c r="AR388">
        <v>85</v>
      </c>
      <c r="AS388">
        <v>85</v>
      </c>
      <c r="AT388">
        <v>54</v>
      </c>
      <c r="AU388">
        <v>54</v>
      </c>
      <c r="AV388">
        <v>39</v>
      </c>
      <c r="AW388">
        <v>38</v>
      </c>
      <c r="AX388">
        <v>17</v>
      </c>
      <c r="AY388">
        <v>1</v>
      </c>
      <c r="AZ388">
        <v>2</v>
      </c>
      <c r="BA388" s="42">
        <v>3</v>
      </c>
      <c r="BB388">
        <v>3.86</v>
      </c>
      <c r="BC388">
        <v>31.794899999999998</v>
      </c>
      <c r="BD388" s="20">
        <v>16.5</v>
      </c>
      <c r="BE388" s="20">
        <v>101.5</v>
      </c>
      <c r="BF388" s="20">
        <v>17.509056408487147</v>
      </c>
      <c r="BG388">
        <v>106</v>
      </c>
      <c r="BH388">
        <v>108</v>
      </c>
      <c r="BI388">
        <v>70</v>
      </c>
      <c r="BJ388" s="41">
        <v>0.60227272727272729</v>
      </c>
      <c r="BK388">
        <v>18</v>
      </c>
      <c r="BL388">
        <v>18</v>
      </c>
      <c r="BM388">
        <v>50</v>
      </c>
      <c r="BN388" s="42">
        <v>-32</v>
      </c>
      <c r="BO388">
        <v>15</v>
      </c>
      <c r="BP388">
        <v>9</v>
      </c>
      <c r="BQ388">
        <v>13</v>
      </c>
      <c r="BR388">
        <v>15</v>
      </c>
      <c r="BS388" s="41">
        <v>6.4935064935064929E-2</v>
      </c>
      <c r="BT388">
        <v>2</v>
      </c>
      <c r="BU388">
        <v>0</v>
      </c>
      <c r="BV388" s="41">
        <v>1</v>
      </c>
      <c r="BW388">
        <v>0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</v>
      </c>
      <c r="CW388">
        <v>0</v>
      </c>
      <c r="CX388">
        <v>1</v>
      </c>
      <c r="CY388">
        <v>2</v>
      </c>
      <c r="CZ388">
        <v>12</v>
      </c>
      <c r="DA388">
        <v>6</v>
      </c>
      <c r="DB388">
        <v>1</v>
      </c>
      <c r="DC388">
        <v>1</v>
      </c>
      <c r="DD388">
        <v>3</v>
      </c>
      <c r="DE388">
        <v>0</v>
      </c>
      <c r="DF388">
        <v>0</v>
      </c>
      <c r="DG388">
        <v>28</v>
      </c>
      <c r="DH388">
        <v>4</v>
      </c>
      <c r="DI388">
        <v>5</v>
      </c>
      <c r="DJ388">
        <v>6</v>
      </c>
      <c r="DK388">
        <v>6</v>
      </c>
      <c r="DL388">
        <v>0</v>
      </c>
      <c r="DM388">
        <v>4</v>
      </c>
      <c r="DN388">
        <v>4</v>
      </c>
      <c r="DO388">
        <v>0</v>
      </c>
      <c r="DP388" s="42">
        <v>1</v>
      </c>
      <c r="DQ388" s="20">
        <v>-2.1819999999999999</v>
      </c>
      <c r="DR388">
        <v>4</v>
      </c>
      <c r="DS388">
        <v>0</v>
      </c>
      <c r="DT388">
        <v>0</v>
      </c>
      <c r="DU388">
        <v>0</v>
      </c>
      <c r="DV388">
        <v>0</v>
      </c>
      <c r="DW388">
        <v>343</v>
      </c>
      <c r="DX388">
        <v>317</v>
      </c>
      <c r="DY388">
        <v>229</v>
      </c>
      <c r="DZ388">
        <v>216</v>
      </c>
      <c r="EA388">
        <v>160</v>
      </c>
      <c r="EB388">
        <v>170</v>
      </c>
      <c r="EC388">
        <v>16.64</v>
      </c>
      <c r="ED388">
        <v>12.55</v>
      </c>
      <c r="EE388">
        <v>12</v>
      </c>
      <c r="EF388">
        <v>12</v>
      </c>
      <c r="EG388" s="41">
        <v>7.4999999999999997E-2</v>
      </c>
      <c r="EH388" s="43">
        <v>0.92941176470588238</v>
      </c>
      <c r="EI388" s="44">
        <v>1.0044117647058823</v>
      </c>
      <c r="EJ388">
        <v>343</v>
      </c>
      <c r="EK388">
        <v>316</v>
      </c>
      <c r="EL388">
        <v>229</v>
      </c>
      <c r="EM388">
        <v>215</v>
      </c>
      <c r="EN388">
        <v>160</v>
      </c>
      <c r="EO388">
        <v>169</v>
      </c>
      <c r="EP388">
        <v>11</v>
      </c>
      <c r="EQ388">
        <v>12</v>
      </c>
      <c r="ER388">
        <v>169</v>
      </c>
      <c r="ES388">
        <v>141</v>
      </c>
      <c r="ET388">
        <v>60</v>
      </c>
      <c r="EU388">
        <v>55</v>
      </c>
      <c r="EV388">
        <v>6</v>
      </c>
      <c r="EW388">
        <v>9</v>
      </c>
      <c r="EX388">
        <v>24</v>
      </c>
      <c r="EY388">
        <v>27</v>
      </c>
      <c r="EZ388">
        <v>0.1</v>
      </c>
      <c r="FA388">
        <v>0.2</v>
      </c>
      <c r="FB388">
        <v>0.30000000000000004</v>
      </c>
      <c r="FC388" s="20">
        <v>4.95</v>
      </c>
      <c r="FD388" s="26">
        <v>0.1903846153846154</v>
      </c>
      <c r="FE388">
        <v>0.27479999999999999</v>
      </c>
      <c r="FF388">
        <v>-0.13</v>
      </c>
      <c r="FG388">
        <v>0.09</v>
      </c>
      <c r="FH388">
        <v>-0.05</v>
      </c>
      <c r="FL388" s="42">
        <v>41</v>
      </c>
      <c r="FM388" s="20">
        <v>7.75</v>
      </c>
      <c r="FN388" s="41">
        <v>6.2144751800000002E-2</v>
      </c>
      <c r="FO388" s="20">
        <v>5.2</v>
      </c>
      <c r="FP388" s="20">
        <v>5.5636000000000001</v>
      </c>
      <c r="FQ388" s="20">
        <v>113.85199240986717</v>
      </c>
      <c r="FR388">
        <v>4</v>
      </c>
      <c r="FS388" t="s">
        <v>430</v>
      </c>
      <c r="FT388">
        <v>195</v>
      </c>
      <c r="FV388" t="s">
        <v>751</v>
      </c>
      <c r="FW388" s="45">
        <v>832500</v>
      </c>
      <c r="FX388" s="45">
        <v>863333</v>
      </c>
      <c r="FY388">
        <v>29</v>
      </c>
      <c r="FZ388">
        <v>5</v>
      </c>
      <c r="GA388">
        <v>2</v>
      </c>
      <c r="GB388">
        <v>7</v>
      </c>
      <c r="GC388">
        <v>-4</v>
      </c>
      <c r="GD388">
        <v>8</v>
      </c>
      <c r="GE388">
        <v>42</v>
      </c>
      <c r="GF388">
        <v>382</v>
      </c>
      <c r="GG388">
        <v>0.2</v>
      </c>
      <c r="GH388">
        <v>0.30000000000000004</v>
      </c>
      <c r="GI388">
        <v>0.5</v>
      </c>
      <c r="GJ388" s="42">
        <v>5.2</v>
      </c>
    </row>
    <row r="389" spans="1:192" x14ac:dyDescent="0.45">
      <c r="A389" s="40">
        <v>34979</v>
      </c>
      <c r="B389" t="s">
        <v>964</v>
      </c>
      <c r="D389" t="s">
        <v>156</v>
      </c>
      <c r="E389" t="s">
        <v>156</v>
      </c>
      <c r="F389">
        <v>71</v>
      </c>
      <c r="G389">
        <v>185</v>
      </c>
      <c r="H389">
        <v>2014</v>
      </c>
      <c r="I389">
        <v>1</v>
      </c>
      <c r="J389">
        <v>27</v>
      </c>
      <c r="K389" t="s">
        <v>92</v>
      </c>
      <c r="L389">
        <v>2015</v>
      </c>
      <c r="M389">
        <v>22</v>
      </c>
      <c r="N389">
        <v>3</v>
      </c>
      <c r="O389">
        <v>8477958</v>
      </c>
      <c r="P389" t="s">
        <v>3127</v>
      </c>
      <c r="Q389" t="s">
        <v>3128</v>
      </c>
      <c r="R389" t="s">
        <v>3129</v>
      </c>
      <c r="S389" t="s">
        <v>2554</v>
      </c>
      <c r="T389" t="s">
        <v>710</v>
      </c>
      <c r="U389" t="s">
        <v>117</v>
      </c>
      <c r="V389">
        <v>38</v>
      </c>
      <c r="W389">
        <v>8</v>
      </c>
      <c r="X389">
        <v>6</v>
      </c>
      <c r="Y389">
        <v>5</v>
      </c>
      <c r="Z389">
        <v>14</v>
      </c>
      <c r="AA389">
        <v>14</v>
      </c>
      <c r="AB389">
        <v>41</v>
      </c>
      <c r="AC389" s="26">
        <v>0.36842105263157893</v>
      </c>
      <c r="AD389" s="20">
        <v>5.7391304347826093</v>
      </c>
      <c r="AE389" s="20">
        <v>5.8019999999999996</v>
      </c>
      <c r="AF389">
        <v>-14</v>
      </c>
      <c r="AG389">
        <v>-5.5</v>
      </c>
      <c r="AH389">
        <v>6</v>
      </c>
      <c r="AI389">
        <v>688</v>
      </c>
      <c r="AJ389">
        <v>28120</v>
      </c>
      <c r="AK389" s="20">
        <v>468.66666666666998</v>
      </c>
      <c r="AL389">
        <v>468.67</v>
      </c>
      <c r="AM389">
        <v>469</v>
      </c>
      <c r="AN389" s="26">
        <v>12.333333333333334</v>
      </c>
      <c r="AO389">
        <v>20.72</v>
      </c>
      <c r="AP389" s="41">
        <v>0.66666666666666663</v>
      </c>
      <c r="AQ389">
        <v>95</v>
      </c>
      <c r="AR389">
        <v>96</v>
      </c>
      <c r="AS389">
        <v>96</v>
      </c>
      <c r="AT389">
        <v>79</v>
      </c>
      <c r="AU389">
        <v>79</v>
      </c>
      <c r="AV389">
        <v>50</v>
      </c>
      <c r="AW389">
        <v>61</v>
      </c>
      <c r="AX389">
        <v>22</v>
      </c>
      <c r="AY389">
        <v>0</v>
      </c>
      <c r="AZ389">
        <v>6</v>
      </c>
      <c r="BA389" s="42">
        <v>6</v>
      </c>
      <c r="BB389">
        <v>5.0999999999999996</v>
      </c>
      <c r="BC389">
        <v>27.12</v>
      </c>
      <c r="BD389" s="20">
        <v>120.3</v>
      </c>
      <c r="BE389" s="20">
        <v>215.3</v>
      </c>
      <c r="BF389" s="20">
        <v>27.563104103100262</v>
      </c>
      <c r="BG389">
        <v>161</v>
      </c>
      <c r="BH389">
        <v>123</v>
      </c>
      <c r="BI389">
        <v>109</v>
      </c>
      <c r="BJ389" s="41">
        <v>0.59629629629629632</v>
      </c>
      <c r="BK389">
        <v>12</v>
      </c>
      <c r="BL389">
        <v>12</v>
      </c>
      <c r="BM389">
        <v>12</v>
      </c>
      <c r="BN389" s="42">
        <v>0</v>
      </c>
      <c r="BO389">
        <v>29</v>
      </c>
      <c r="BP389">
        <v>12</v>
      </c>
      <c r="BQ389">
        <v>10</v>
      </c>
      <c r="BR389">
        <v>7</v>
      </c>
      <c r="BS389" s="41">
        <v>2.0057306590257881E-2</v>
      </c>
      <c r="BT389">
        <v>1</v>
      </c>
      <c r="BU389">
        <v>1</v>
      </c>
      <c r="BV389" s="41">
        <v>0.5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4</v>
      </c>
      <c r="CW389">
        <v>0</v>
      </c>
      <c r="CX389">
        <v>2</v>
      </c>
      <c r="CY389">
        <v>4</v>
      </c>
      <c r="CZ389">
        <v>23</v>
      </c>
      <c r="DA389">
        <v>4</v>
      </c>
      <c r="DB389">
        <v>4</v>
      </c>
      <c r="DC389">
        <v>3</v>
      </c>
      <c r="DD389">
        <v>2</v>
      </c>
      <c r="DE389">
        <v>1</v>
      </c>
      <c r="DF389">
        <v>2</v>
      </c>
      <c r="DG389">
        <v>34</v>
      </c>
      <c r="DH389">
        <v>3</v>
      </c>
      <c r="DI389">
        <v>3</v>
      </c>
      <c r="DJ389">
        <v>4</v>
      </c>
      <c r="DK389">
        <v>4</v>
      </c>
      <c r="DL389">
        <v>0</v>
      </c>
      <c r="DM389">
        <v>2</v>
      </c>
      <c r="DN389">
        <v>2</v>
      </c>
      <c r="DO389">
        <v>0</v>
      </c>
      <c r="DP389" s="42">
        <v>0</v>
      </c>
      <c r="DQ389" s="20">
        <v>-2.3170000000000002</v>
      </c>
      <c r="DR389">
        <v>3</v>
      </c>
      <c r="DS389">
        <v>0</v>
      </c>
      <c r="DT389">
        <v>0</v>
      </c>
      <c r="DU389">
        <v>0</v>
      </c>
      <c r="DV389">
        <v>0</v>
      </c>
      <c r="DW389">
        <v>473</v>
      </c>
      <c r="DX389">
        <v>444</v>
      </c>
      <c r="DY389">
        <v>355</v>
      </c>
      <c r="DZ389">
        <v>342</v>
      </c>
      <c r="EA389">
        <v>242</v>
      </c>
      <c r="EB389">
        <v>257</v>
      </c>
      <c r="EC389">
        <v>19.3</v>
      </c>
      <c r="ED389">
        <v>22.12</v>
      </c>
      <c r="EE389">
        <v>21</v>
      </c>
      <c r="EF389">
        <v>31</v>
      </c>
      <c r="EG389" s="41">
        <v>8.6776859504132234E-2</v>
      </c>
      <c r="EH389" s="43">
        <v>0.87937743190661477</v>
      </c>
      <c r="EI389" s="44">
        <v>0.96615429141074705</v>
      </c>
      <c r="EJ389">
        <v>476</v>
      </c>
      <c r="EK389">
        <v>445</v>
      </c>
      <c r="EL389">
        <v>356</v>
      </c>
      <c r="EM389">
        <v>343</v>
      </c>
      <c r="EN389">
        <v>242</v>
      </c>
      <c r="EO389">
        <v>258</v>
      </c>
      <c r="EP389">
        <v>21</v>
      </c>
      <c r="EQ389">
        <v>31</v>
      </c>
      <c r="ER389">
        <v>240</v>
      </c>
      <c r="ES389">
        <v>248</v>
      </c>
      <c r="ET389">
        <v>71</v>
      </c>
      <c r="EU389">
        <v>89</v>
      </c>
      <c r="EV389">
        <v>9</v>
      </c>
      <c r="EW389">
        <v>15</v>
      </c>
      <c r="EX389">
        <v>25</v>
      </c>
      <c r="EY389">
        <v>19</v>
      </c>
      <c r="EZ389">
        <v>1</v>
      </c>
      <c r="FA389">
        <v>0.1</v>
      </c>
      <c r="FB389">
        <v>1</v>
      </c>
      <c r="FC389" s="20">
        <v>10.85</v>
      </c>
      <c r="FD389" s="26">
        <v>0.28552631578947368</v>
      </c>
      <c r="FE389">
        <v>1.0396000000000001</v>
      </c>
      <c r="FF389">
        <v>0.45</v>
      </c>
      <c r="FG389">
        <v>-0.06</v>
      </c>
      <c r="FH389">
        <v>0.39</v>
      </c>
      <c r="FI389">
        <v>1</v>
      </c>
      <c r="FJ389">
        <v>0</v>
      </c>
      <c r="FK389">
        <v>0</v>
      </c>
      <c r="FL389" s="42">
        <v>25</v>
      </c>
      <c r="FM389" s="20">
        <v>7.333333333333333</v>
      </c>
      <c r="FN389" s="41">
        <v>8.2205513800000005E-2</v>
      </c>
      <c r="FO389" s="20">
        <v>13.4</v>
      </c>
      <c r="FP389" s="20">
        <v>13.5366</v>
      </c>
      <c r="FQ389" s="20">
        <v>117.39603559007404</v>
      </c>
      <c r="FV389" t="s">
        <v>751</v>
      </c>
      <c r="FW389" s="45">
        <v>832500</v>
      </c>
      <c r="FX389" s="45">
        <v>863333</v>
      </c>
      <c r="FY389">
        <v>61</v>
      </c>
      <c r="FZ389">
        <v>12</v>
      </c>
      <c r="GA389">
        <v>7</v>
      </c>
      <c r="GB389">
        <v>19</v>
      </c>
      <c r="GC389">
        <v>-13</v>
      </c>
      <c r="GD389">
        <v>6</v>
      </c>
      <c r="GE389">
        <v>71</v>
      </c>
      <c r="GF389">
        <v>729</v>
      </c>
      <c r="GG389">
        <v>1.2</v>
      </c>
      <c r="GH389">
        <v>0.4</v>
      </c>
      <c r="GI389">
        <v>1.7000000000000002</v>
      </c>
      <c r="GJ389" s="42">
        <v>13.4</v>
      </c>
    </row>
    <row r="390" spans="1:192" x14ac:dyDescent="0.45">
      <c r="A390" s="40">
        <v>35086</v>
      </c>
      <c r="B390" t="s">
        <v>1063</v>
      </c>
      <c r="C390" t="s">
        <v>145</v>
      </c>
      <c r="D390" t="s">
        <v>91</v>
      </c>
      <c r="E390" t="s">
        <v>91</v>
      </c>
      <c r="F390">
        <v>72</v>
      </c>
      <c r="G390">
        <v>173</v>
      </c>
      <c r="H390">
        <v>2014</v>
      </c>
      <c r="I390">
        <v>1</v>
      </c>
      <c r="J390">
        <v>28</v>
      </c>
      <c r="K390" t="s">
        <v>202</v>
      </c>
      <c r="L390">
        <v>2016</v>
      </c>
      <c r="M390">
        <v>22</v>
      </c>
      <c r="N390">
        <v>2</v>
      </c>
      <c r="O390">
        <v>8477959</v>
      </c>
      <c r="P390" t="s">
        <v>3130</v>
      </c>
      <c r="Q390" t="s">
        <v>3131</v>
      </c>
      <c r="R390" t="s">
        <v>3132</v>
      </c>
      <c r="S390" t="s">
        <v>3133</v>
      </c>
      <c r="T390" t="s">
        <v>710</v>
      </c>
      <c r="U390" t="s">
        <v>142</v>
      </c>
      <c r="V390">
        <v>22</v>
      </c>
      <c r="W390">
        <v>2</v>
      </c>
      <c r="X390">
        <v>10</v>
      </c>
      <c r="Y390">
        <v>6</v>
      </c>
      <c r="Z390">
        <v>12</v>
      </c>
      <c r="AA390">
        <v>16</v>
      </c>
      <c r="AB390">
        <v>73</v>
      </c>
      <c r="AC390" s="26">
        <v>0.54545454545454541</v>
      </c>
      <c r="AD390" s="20">
        <v>1.5238095238095237</v>
      </c>
      <c r="AE390" s="20">
        <v>3.8940000000000001</v>
      </c>
      <c r="AF390">
        <v>-7</v>
      </c>
      <c r="AG390">
        <v>-2.7</v>
      </c>
      <c r="AH390">
        <v>2</v>
      </c>
      <c r="AI390">
        <v>375</v>
      </c>
      <c r="AJ390">
        <v>18849</v>
      </c>
      <c r="AK390" s="20">
        <v>314.14999999999998</v>
      </c>
      <c r="AL390">
        <v>314.14999999999998</v>
      </c>
      <c r="AM390">
        <v>314</v>
      </c>
      <c r="AN390" s="26">
        <v>14.279545454545454</v>
      </c>
      <c r="AO390">
        <v>23.64</v>
      </c>
      <c r="AP390" s="41">
        <v>0.8</v>
      </c>
      <c r="AQ390">
        <v>35</v>
      </c>
      <c r="AR390">
        <v>35</v>
      </c>
      <c r="AS390">
        <v>35</v>
      </c>
      <c r="AT390">
        <v>26</v>
      </c>
      <c r="AU390">
        <v>26</v>
      </c>
      <c r="AV390">
        <v>18</v>
      </c>
      <c r="AW390">
        <v>19</v>
      </c>
      <c r="AX390">
        <v>7</v>
      </c>
      <c r="AY390">
        <v>1</v>
      </c>
      <c r="AZ390">
        <v>2</v>
      </c>
      <c r="BA390" s="42">
        <v>3</v>
      </c>
      <c r="BB390">
        <v>1.84</v>
      </c>
      <c r="BC390">
        <v>42.3889</v>
      </c>
      <c r="BD390" s="20">
        <v>105.2</v>
      </c>
      <c r="BE390" s="20">
        <v>140.19999999999999</v>
      </c>
      <c r="BF390" s="20">
        <v>26.777017348400445</v>
      </c>
      <c r="BG390">
        <v>91</v>
      </c>
      <c r="BH390">
        <v>97</v>
      </c>
      <c r="BI390">
        <v>60</v>
      </c>
      <c r="BJ390" s="41">
        <v>0.60264900662251653</v>
      </c>
      <c r="BK390">
        <v>3</v>
      </c>
      <c r="BL390">
        <v>3</v>
      </c>
      <c r="BM390">
        <v>34</v>
      </c>
      <c r="BN390" s="42">
        <v>-31</v>
      </c>
      <c r="BO390">
        <v>8</v>
      </c>
      <c r="BP390">
        <v>23</v>
      </c>
      <c r="BQ390">
        <v>10</v>
      </c>
      <c r="BR390">
        <v>1</v>
      </c>
      <c r="BS390" s="41">
        <v>4.6728971962616819E-3</v>
      </c>
      <c r="BT390">
        <v>2</v>
      </c>
      <c r="BU390">
        <v>3</v>
      </c>
      <c r="BV390" s="41">
        <v>0.4</v>
      </c>
      <c r="BW390">
        <v>1</v>
      </c>
      <c r="BX390">
        <v>0</v>
      </c>
      <c r="BY390">
        <v>1</v>
      </c>
      <c r="BZ390">
        <v>1</v>
      </c>
      <c r="CA390">
        <v>0</v>
      </c>
      <c r="CB390">
        <v>2</v>
      </c>
      <c r="CC390">
        <v>0</v>
      </c>
      <c r="CD390">
        <v>1</v>
      </c>
      <c r="CE390">
        <v>2</v>
      </c>
      <c r="CF390">
        <v>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8</v>
      </c>
      <c r="DA390">
        <v>2</v>
      </c>
      <c r="DB390">
        <v>0</v>
      </c>
      <c r="DC390">
        <v>1</v>
      </c>
      <c r="DD390">
        <v>5</v>
      </c>
      <c r="DE390">
        <v>2</v>
      </c>
      <c r="DF390">
        <v>0</v>
      </c>
      <c r="DG390">
        <v>8</v>
      </c>
      <c r="DH390">
        <v>1</v>
      </c>
      <c r="DI390">
        <v>9</v>
      </c>
      <c r="DJ390">
        <v>3</v>
      </c>
      <c r="DK390">
        <v>3</v>
      </c>
      <c r="DL390">
        <v>0</v>
      </c>
      <c r="DM390">
        <v>9</v>
      </c>
      <c r="DN390">
        <v>9</v>
      </c>
      <c r="DO390">
        <v>0</v>
      </c>
      <c r="DP390" s="42">
        <v>8</v>
      </c>
      <c r="DQ390" s="20">
        <v>5.91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294</v>
      </c>
      <c r="DX390">
        <v>272</v>
      </c>
      <c r="DY390">
        <v>216</v>
      </c>
      <c r="DZ390">
        <v>213</v>
      </c>
      <c r="EA390">
        <v>164</v>
      </c>
      <c r="EB390">
        <v>158</v>
      </c>
      <c r="EC390">
        <v>12.89</v>
      </c>
      <c r="ED390">
        <v>15.03</v>
      </c>
      <c r="EE390">
        <v>15</v>
      </c>
      <c r="EF390">
        <v>20</v>
      </c>
      <c r="EG390" s="41">
        <v>9.1463414634146339E-2</v>
      </c>
      <c r="EH390" s="43">
        <v>0.87341772151898733</v>
      </c>
      <c r="EI390" s="44">
        <v>0.96488113615313365</v>
      </c>
      <c r="EJ390">
        <v>293</v>
      </c>
      <c r="EK390">
        <v>272</v>
      </c>
      <c r="EL390">
        <v>215</v>
      </c>
      <c r="EM390">
        <v>213</v>
      </c>
      <c r="EN390">
        <v>164</v>
      </c>
      <c r="EO390">
        <v>160</v>
      </c>
      <c r="EP390">
        <v>15</v>
      </c>
      <c r="EQ390">
        <v>20</v>
      </c>
      <c r="ER390">
        <v>147</v>
      </c>
      <c r="ES390">
        <v>153</v>
      </c>
      <c r="ET390">
        <v>60</v>
      </c>
      <c r="EU390">
        <v>65</v>
      </c>
      <c r="EV390">
        <v>7</v>
      </c>
      <c r="EW390">
        <v>14</v>
      </c>
      <c r="EX390">
        <v>16</v>
      </c>
      <c r="EY390">
        <v>20</v>
      </c>
      <c r="EZ390">
        <v>0.60000000000000009</v>
      </c>
      <c r="FA390">
        <v>0</v>
      </c>
      <c r="FB390">
        <v>0.60000000000000009</v>
      </c>
      <c r="FC390" s="20">
        <v>7.94</v>
      </c>
      <c r="FD390" s="26">
        <v>0.3609090909090909</v>
      </c>
      <c r="FE390">
        <v>0.16140000000000002</v>
      </c>
      <c r="FF390">
        <v>0.35</v>
      </c>
      <c r="FG390">
        <v>0.12</v>
      </c>
      <c r="FH390">
        <v>0.46</v>
      </c>
      <c r="FL390" s="42">
        <v>6</v>
      </c>
      <c r="FM390" s="20">
        <v>13</v>
      </c>
      <c r="FN390" s="41">
        <v>2.8782028800000001E-2</v>
      </c>
      <c r="FO390" s="20">
        <v>11.8</v>
      </c>
      <c r="FP390" s="20">
        <v>13.182</v>
      </c>
      <c r="FQ390" s="20">
        <v>108.10122552920581</v>
      </c>
      <c r="FV390" t="s">
        <v>751</v>
      </c>
      <c r="FW390" s="45">
        <v>832500</v>
      </c>
      <c r="FX390" s="45">
        <v>863333</v>
      </c>
      <c r="FY390">
        <v>43</v>
      </c>
      <c r="FZ390">
        <v>6</v>
      </c>
      <c r="GA390">
        <v>16</v>
      </c>
      <c r="GB390">
        <v>22</v>
      </c>
      <c r="GC390">
        <v>-6</v>
      </c>
      <c r="GD390">
        <v>14</v>
      </c>
      <c r="GE390">
        <v>40</v>
      </c>
      <c r="GF390">
        <v>660</v>
      </c>
      <c r="GG390">
        <v>1.2</v>
      </c>
      <c r="GH390">
        <v>0.4</v>
      </c>
      <c r="GI390">
        <v>1.5</v>
      </c>
      <c r="GJ390" s="42">
        <v>11.8</v>
      </c>
    </row>
    <row r="391" spans="1:192" x14ac:dyDescent="0.45">
      <c r="A391" s="40">
        <v>35321</v>
      </c>
      <c r="B391" t="s">
        <v>3134</v>
      </c>
      <c r="D391" t="s">
        <v>223</v>
      </c>
      <c r="E391" t="s">
        <v>223</v>
      </c>
      <c r="F391">
        <v>74</v>
      </c>
      <c r="G391">
        <v>195</v>
      </c>
      <c r="H391">
        <v>2014</v>
      </c>
      <c r="I391">
        <v>1</v>
      </c>
      <c r="J391">
        <v>29</v>
      </c>
      <c r="K391" t="s">
        <v>92</v>
      </c>
      <c r="L391">
        <v>2016</v>
      </c>
      <c r="M391">
        <v>21</v>
      </c>
      <c r="N391">
        <v>2</v>
      </c>
      <c r="O391">
        <v>8477960</v>
      </c>
      <c r="P391" t="s">
        <v>3135</v>
      </c>
      <c r="Q391" t="s">
        <v>3136</v>
      </c>
      <c r="R391" t="s">
        <v>3137</v>
      </c>
      <c r="S391" t="s">
        <v>3138</v>
      </c>
      <c r="T391" t="s">
        <v>725</v>
      </c>
      <c r="U391" t="s">
        <v>172</v>
      </c>
      <c r="V391">
        <v>81</v>
      </c>
      <c r="W391">
        <v>16</v>
      </c>
      <c r="X391">
        <v>21</v>
      </c>
      <c r="Y391">
        <v>10</v>
      </c>
      <c r="Z391">
        <v>37</v>
      </c>
      <c r="AA391">
        <v>7</v>
      </c>
      <c r="AB391">
        <v>55</v>
      </c>
      <c r="AC391" s="26">
        <v>0.4567901234567901</v>
      </c>
      <c r="AD391" s="20">
        <v>17.559999999999999</v>
      </c>
      <c r="AE391" s="20">
        <v>14.206</v>
      </c>
      <c r="AF391">
        <v>11</v>
      </c>
      <c r="AG391">
        <v>-5.7</v>
      </c>
      <c r="AH391">
        <v>49</v>
      </c>
      <c r="AI391">
        <v>1606</v>
      </c>
      <c r="AJ391">
        <v>64789</v>
      </c>
      <c r="AK391" s="20">
        <v>1079.8166666667</v>
      </c>
      <c r="AL391">
        <v>1079.82</v>
      </c>
      <c r="AM391">
        <v>1080</v>
      </c>
      <c r="AN391" s="26">
        <v>13.331069958847737</v>
      </c>
      <c r="AO391">
        <v>22.18</v>
      </c>
      <c r="AP391" s="41">
        <v>0.71153846153846156</v>
      </c>
      <c r="AQ391">
        <v>212</v>
      </c>
      <c r="AR391">
        <v>212</v>
      </c>
      <c r="AS391">
        <v>212</v>
      </c>
      <c r="AT391">
        <v>161</v>
      </c>
      <c r="AU391">
        <v>161</v>
      </c>
      <c r="AV391">
        <v>119</v>
      </c>
      <c r="AW391">
        <v>122</v>
      </c>
      <c r="AX391">
        <v>40</v>
      </c>
      <c r="AY391">
        <v>5</v>
      </c>
      <c r="AZ391">
        <v>9</v>
      </c>
      <c r="BA391" s="42">
        <v>14</v>
      </c>
      <c r="BB391">
        <v>11.14</v>
      </c>
      <c r="BC391">
        <v>31.058800000000002</v>
      </c>
      <c r="BD391" s="20">
        <v>223.1</v>
      </c>
      <c r="BE391" s="20">
        <v>435.1</v>
      </c>
      <c r="BF391" s="20">
        <v>24.176251597488474</v>
      </c>
      <c r="BG391">
        <v>438</v>
      </c>
      <c r="BH391">
        <v>346</v>
      </c>
      <c r="BI391">
        <v>176</v>
      </c>
      <c r="BJ391" s="41">
        <v>0.71335504885993484</v>
      </c>
      <c r="BK391">
        <v>91</v>
      </c>
      <c r="BL391">
        <v>91</v>
      </c>
      <c r="BM391">
        <v>68</v>
      </c>
      <c r="BN391" s="42">
        <v>23</v>
      </c>
      <c r="BO391">
        <v>42</v>
      </c>
      <c r="BP391">
        <v>30</v>
      </c>
      <c r="BQ391">
        <v>26</v>
      </c>
      <c r="BR391">
        <v>18</v>
      </c>
      <c r="BS391" s="41">
        <v>2.1791767554479417E-2</v>
      </c>
      <c r="BT391">
        <v>263</v>
      </c>
      <c r="BU391">
        <v>420</v>
      </c>
      <c r="BV391" s="41">
        <v>0.3850658857979502</v>
      </c>
      <c r="BW391">
        <v>39</v>
      </c>
      <c r="BX391">
        <v>56</v>
      </c>
      <c r="BY391">
        <v>108</v>
      </c>
      <c r="BZ391">
        <v>175</v>
      </c>
      <c r="CA391">
        <v>116</v>
      </c>
      <c r="CB391">
        <v>189</v>
      </c>
      <c r="CC391">
        <v>77</v>
      </c>
      <c r="CD391">
        <v>109</v>
      </c>
      <c r="CE391">
        <v>90</v>
      </c>
      <c r="CF391">
        <v>154</v>
      </c>
      <c r="CG391">
        <v>162</v>
      </c>
      <c r="CH391">
        <v>263</v>
      </c>
      <c r="CI391">
        <v>1</v>
      </c>
      <c r="CJ391">
        <v>0</v>
      </c>
      <c r="CK391">
        <v>1</v>
      </c>
      <c r="CL391">
        <v>3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2</v>
      </c>
      <c r="CU391">
        <v>0</v>
      </c>
      <c r="CV391">
        <v>11</v>
      </c>
      <c r="CW391">
        <v>0</v>
      </c>
      <c r="CX391">
        <v>0</v>
      </c>
      <c r="CY391">
        <v>4</v>
      </c>
      <c r="CZ391">
        <v>38</v>
      </c>
      <c r="DA391">
        <v>6</v>
      </c>
      <c r="DB391">
        <v>3</v>
      </c>
      <c r="DC391">
        <v>8</v>
      </c>
      <c r="DD391">
        <v>26</v>
      </c>
      <c r="DE391">
        <v>12</v>
      </c>
      <c r="DF391">
        <v>0</v>
      </c>
      <c r="DG391">
        <v>64</v>
      </c>
      <c r="DH391">
        <v>22</v>
      </c>
      <c r="DI391">
        <v>9</v>
      </c>
      <c r="DJ391">
        <v>24</v>
      </c>
      <c r="DK391">
        <v>23</v>
      </c>
      <c r="DL391">
        <v>1</v>
      </c>
      <c r="DM391">
        <v>8</v>
      </c>
      <c r="DN391">
        <v>7</v>
      </c>
      <c r="DO391">
        <v>1</v>
      </c>
      <c r="DP391" s="42">
        <v>-13</v>
      </c>
      <c r="DQ391" s="20">
        <v>-16.719000000000001</v>
      </c>
      <c r="DR391">
        <v>21</v>
      </c>
      <c r="DS391">
        <v>1</v>
      </c>
      <c r="DT391">
        <v>0</v>
      </c>
      <c r="DU391">
        <v>0</v>
      </c>
      <c r="DV391">
        <v>0</v>
      </c>
      <c r="DW391">
        <v>1073</v>
      </c>
      <c r="DX391">
        <v>1031</v>
      </c>
      <c r="DY391">
        <v>800</v>
      </c>
      <c r="DZ391">
        <v>808</v>
      </c>
      <c r="EA391">
        <v>556</v>
      </c>
      <c r="EB391">
        <v>570</v>
      </c>
      <c r="EC391">
        <v>48.32</v>
      </c>
      <c r="ED391">
        <v>48.86</v>
      </c>
      <c r="EE391">
        <v>52</v>
      </c>
      <c r="EF391">
        <v>35</v>
      </c>
      <c r="EG391" s="41">
        <v>9.3525179856115109E-2</v>
      </c>
      <c r="EH391" s="43">
        <v>0.93859649122807021</v>
      </c>
      <c r="EI391" s="44">
        <v>1.0321216710841854</v>
      </c>
      <c r="EJ391">
        <v>1070</v>
      </c>
      <c r="EK391">
        <v>1035</v>
      </c>
      <c r="EL391">
        <v>800</v>
      </c>
      <c r="EM391">
        <v>812</v>
      </c>
      <c r="EN391">
        <v>556</v>
      </c>
      <c r="EO391">
        <v>572</v>
      </c>
      <c r="EP391">
        <v>52</v>
      </c>
      <c r="EQ391">
        <v>34</v>
      </c>
      <c r="ER391">
        <v>496</v>
      </c>
      <c r="ES391">
        <v>520</v>
      </c>
      <c r="ET391">
        <v>167</v>
      </c>
      <c r="EU391">
        <v>206</v>
      </c>
      <c r="EV391">
        <v>25</v>
      </c>
      <c r="EW391">
        <v>20</v>
      </c>
      <c r="EX391">
        <v>85</v>
      </c>
      <c r="EY391">
        <v>67</v>
      </c>
      <c r="EZ391">
        <v>2.4</v>
      </c>
      <c r="FA391">
        <v>1.8</v>
      </c>
      <c r="FB391">
        <v>4.2</v>
      </c>
      <c r="FC391" s="20">
        <v>30</v>
      </c>
      <c r="FD391" s="26">
        <v>0.37037037037037035</v>
      </c>
      <c r="FE391">
        <v>3.4422999999999999</v>
      </c>
      <c r="FF391">
        <v>0.68</v>
      </c>
      <c r="FG391">
        <v>-0.77</v>
      </c>
      <c r="FH391">
        <v>-0.08</v>
      </c>
      <c r="FI391">
        <v>2</v>
      </c>
      <c r="FJ391">
        <v>2</v>
      </c>
      <c r="FK391">
        <v>0</v>
      </c>
      <c r="FL391" s="42">
        <v>159</v>
      </c>
      <c r="FM391" s="20">
        <v>5.5714285714285712</v>
      </c>
      <c r="FN391" s="41">
        <v>7.3291994900000004E-2</v>
      </c>
      <c r="FO391" s="20">
        <v>32.1</v>
      </c>
      <c r="FP391" s="20">
        <v>33.656199999999998</v>
      </c>
      <c r="FQ391" s="20">
        <v>116.90837361782521</v>
      </c>
      <c r="FR391">
        <v>1</v>
      </c>
      <c r="FS391" t="s">
        <v>455</v>
      </c>
      <c r="FT391">
        <v>11</v>
      </c>
      <c r="FV391" t="s">
        <v>751</v>
      </c>
      <c r="FW391" s="45">
        <v>925000</v>
      </c>
      <c r="FX391" s="45">
        <v>894167</v>
      </c>
      <c r="FY391">
        <v>106</v>
      </c>
      <c r="FZ391">
        <v>18</v>
      </c>
      <c r="GA391">
        <v>25</v>
      </c>
      <c r="GB391">
        <v>43</v>
      </c>
      <c r="GC391">
        <v>8</v>
      </c>
      <c r="GD391">
        <v>55</v>
      </c>
      <c r="GE391">
        <v>151</v>
      </c>
      <c r="GF391">
        <v>1386</v>
      </c>
      <c r="GG391">
        <v>2.4</v>
      </c>
      <c r="GH391">
        <v>2.1</v>
      </c>
      <c r="GI391">
        <v>4.5</v>
      </c>
      <c r="GJ391" s="42">
        <v>32.1</v>
      </c>
    </row>
    <row r="392" spans="1:192" x14ac:dyDescent="0.45">
      <c r="A392" s="40">
        <v>35171</v>
      </c>
      <c r="B392" t="s">
        <v>832</v>
      </c>
      <c r="C392" t="s">
        <v>475</v>
      </c>
      <c r="D392" t="s">
        <v>91</v>
      </c>
      <c r="E392" t="s">
        <v>91</v>
      </c>
      <c r="F392">
        <v>73</v>
      </c>
      <c r="G392">
        <v>195</v>
      </c>
      <c r="H392">
        <v>2014</v>
      </c>
      <c r="I392">
        <v>1</v>
      </c>
      <c r="J392">
        <v>30</v>
      </c>
      <c r="K392" t="s">
        <v>92</v>
      </c>
      <c r="L392">
        <v>2016</v>
      </c>
      <c r="M392">
        <v>21</v>
      </c>
      <c r="N392">
        <v>2</v>
      </c>
      <c r="O392">
        <v>8477961</v>
      </c>
      <c r="P392" t="s">
        <v>3139</v>
      </c>
      <c r="Q392" t="s">
        <v>3140</v>
      </c>
      <c r="R392" t="s">
        <v>3141</v>
      </c>
      <c r="S392" t="s">
        <v>243</v>
      </c>
      <c r="T392" t="s">
        <v>716</v>
      </c>
      <c r="U392" t="s">
        <v>194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29</v>
      </c>
      <c r="AB392">
        <v>93</v>
      </c>
      <c r="AC392" s="26">
        <v>0</v>
      </c>
      <c r="AD392" s="20">
        <v>-0.66666666666666663</v>
      </c>
      <c r="AE392" s="20">
        <v>0</v>
      </c>
      <c r="AF392">
        <v>-3</v>
      </c>
      <c r="AG392">
        <v>-0.7</v>
      </c>
      <c r="AH392">
        <v>0</v>
      </c>
      <c r="AI392">
        <v>33</v>
      </c>
      <c r="AJ392">
        <v>1595</v>
      </c>
      <c r="AK392" s="20">
        <v>26.583333333333002</v>
      </c>
      <c r="AL392">
        <v>26.58</v>
      </c>
      <c r="AM392">
        <v>27</v>
      </c>
      <c r="AN392" s="26">
        <v>13.291666666666666</v>
      </c>
      <c r="AO392">
        <v>22.47</v>
      </c>
      <c r="AP392" s="41">
        <v>0</v>
      </c>
      <c r="AQ392">
        <v>9</v>
      </c>
      <c r="AR392">
        <v>9</v>
      </c>
      <c r="AS392">
        <v>9</v>
      </c>
      <c r="AT392">
        <v>6</v>
      </c>
      <c r="AU392">
        <v>6</v>
      </c>
      <c r="AV392">
        <v>5</v>
      </c>
      <c r="AW392">
        <v>4</v>
      </c>
      <c r="AX392">
        <v>1</v>
      </c>
      <c r="AY392">
        <v>1</v>
      </c>
      <c r="AZ392">
        <v>0</v>
      </c>
      <c r="BA392" s="42">
        <v>1</v>
      </c>
      <c r="BB392">
        <v>0.31</v>
      </c>
      <c r="BC392">
        <v>32.6</v>
      </c>
      <c r="BD392" s="20">
        <v>0</v>
      </c>
      <c r="BE392" s="20">
        <v>9</v>
      </c>
      <c r="BF392" s="20">
        <v>20.316027088036119</v>
      </c>
      <c r="BG392">
        <v>10</v>
      </c>
      <c r="BH392">
        <v>8</v>
      </c>
      <c r="BI392">
        <v>11</v>
      </c>
      <c r="BJ392" s="41">
        <v>0.47619047619047616</v>
      </c>
      <c r="BK392">
        <v>4</v>
      </c>
      <c r="BL392">
        <v>4</v>
      </c>
      <c r="BM392">
        <v>2</v>
      </c>
      <c r="BN392" s="42">
        <v>2</v>
      </c>
      <c r="BO392">
        <v>1</v>
      </c>
      <c r="BP392">
        <v>1</v>
      </c>
      <c r="BQ392">
        <v>0</v>
      </c>
      <c r="BR392">
        <v>0</v>
      </c>
      <c r="BS392" s="41">
        <v>0</v>
      </c>
      <c r="BT392">
        <v>0</v>
      </c>
      <c r="BU392">
        <v>1</v>
      </c>
      <c r="BV392" s="41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3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s="42">
        <v>0</v>
      </c>
      <c r="DQ392" s="20">
        <v>-2.6000000000000002E-2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31</v>
      </c>
      <c r="DX392">
        <v>24</v>
      </c>
      <c r="DY392">
        <v>21</v>
      </c>
      <c r="DZ392">
        <v>21</v>
      </c>
      <c r="EA392">
        <v>16</v>
      </c>
      <c r="EB392">
        <v>13</v>
      </c>
      <c r="EC392">
        <v>0.68</v>
      </c>
      <c r="ED392">
        <v>1.0900000000000001</v>
      </c>
      <c r="EE392">
        <v>0</v>
      </c>
      <c r="EF392">
        <v>3</v>
      </c>
      <c r="EG392" s="41">
        <v>0</v>
      </c>
      <c r="EH392" s="43">
        <v>0.76923076923076916</v>
      </c>
      <c r="EI392" s="44">
        <v>0.76923076923076916</v>
      </c>
      <c r="EJ392">
        <v>31</v>
      </c>
      <c r="EK392">
        <v>24</v>
      </c>
      <c r="EL392">
        <v>21</v>
      </c>
      <c r="EM392">
        <v>21</v>
      </c>
      <c r="EN392">
        <v>16</v>
      </c>
      <c r="EO392">
        <v>13</v>
      </c>
      <c r="EP392">
        <v>0</v>
      </c>
      <c r="EQ392">
        <v>3</v>
      </c>
      <c r="ER392">
        <v>12</v>
      </c>
      <c r="ES392">
        <v>13</v>
      </c>
      <c r="ET392">
        <v>2</v>
      </c>
      <c r="EU392">
        <v>4</v>
      </c>
      <c r="EV392">
        <v>0</v>
      </c>
      <c r="EW392">
        <v>1</v>
      </c>
      <c r="EX392">
        <v>1</v>
      </c>
      <c r="EY392">
        <v>0</v>
      </c>
      <c r="EZ392">
        <v>-0.1</v>
      </c>
      <c r="FA392">
        <v>-0.1</v>
      </c>
      <c r="FB392">
        <v>-0.2</v>
      </c>
      <c r="FC392" s="20">
        <v>0.26</v>
      </c>
      <c r="FD392" s="26">
        <v>0.13</v>
      </c>
      <c r="FE392">
        <v>2E-3</v>
      </c>
      <c r="FF392">
        <v>0</v>
      </c>
      <c r="FG392">
        <v>0</v>
      </c>
      <c r="FH392">
        <v>0</v>
      </c>
      <c r="FL392" s="42">
        <v>4</v>
      </c>
      <c r="FM392" s="20">
        <v>0</v>
      </c>
      <c r="FN392" s="41">
        <v>0</v>
      </c>
      <c r="FO392" s="20">
        <v>0</v>
      </c>
      <c r="FP392" s="20">
        <v>-5.2000000000000006E-3</v>
      </c>
      <c r="FQ392" s="20">
        <v>124.15349887133185</v>
      </c>
      <c r="FR392">
        <v>8</v>
      </c>
      <c r="FS392" t="s">
        <v>430</v>
      </c>
      <c r="FT392">
        <v>87</v>
      </c>
      <c r="FV392" t="s">
        <v>751</v>
      </c>
      <c r="FW392" s="45">
        <v>842500</v>
      </c>
      <c r="FX392" s="45">
        <v>811667</v>
      </c>
      <c r="FY392">
        <v>14</v>
      </c>
      <c r="FZ392">
        <v>1</v>
      </c>
      <c r="GA392">
        <v>3</v>
      </c>
      <c r="GB392">
        <v>4</v>
      </c>
      <c r="GC392">
        <v>-2</v>
      </c>
      <c r="GD392">
        <v>2</v>
      </c>
      <c r="GE392">
        <v>26</v>
      </c>
      <c r="GF392">
        <v>191</v>
      </c>
      <c r="GG392">
        <v>0</v>
      </c>
      <c r="GH392">
        <v>0.2</v>
      </c>
      <c r="GI392">
        <v>0.2</v>
      </c>
      <c r="GJ392" s="42">
        <v>0</v>
      </c>
    </row>
    <row r="393" spans="1:192" x14ac:dyDescent="0.45">
      <c r="A393" s="40">
        <v>35139</v>
      </c>
      <c r="B393" t="s">
        <v>149</v>
      </c>
      <c r="C393" t="s">
        <v>150</v>
      </c>
      <c r="D393" t="s">
        <v>107</v>
      </c>
      <c r="E393" t="s">
        <v>107</v>
      </c>
      <c r="F393">
        <v>73</v>
      </c>
      <c r="G393">
        <v>210</v>
      </c>
      <c r="H393">
        <v>2014</v>
      </c>
      <c r="I393">
        <v>2</v>
      </c>
      <c r="J393">
        <v>31</v>
      </c>
      <c r="K393" t="s">
        <v>92</v>
      </c>
      <c r="L393">
        <v>2017</v>
      </c>
      <c r="M393">
        <v>21</v>
      </c>
      <c r="N393">
        <v>1</v>
      </c>
      <c r="O393">
        <v>8477962</v>
      </c>
      <c r="P393" t="s">
        <v>3142</v>
      </c>
      <c r="Q393" t="s">
        <v>3143</v>
      </c>
      <c r="R393" t="s">
        <v>3144</v>
      </c>
      <c r="S393" t="s">
        <v>1178</v>
      </c>
      <c r="T393" t="s">
        <v>725</v>
      </c>
      <c r="U393" t="s">
        <v>285</v>
      </c>
      <c r="V393">
        <v>9</v>
      </c>
      <c r="W393">
        <v>1</v>
      </c>
      <c r="X393">
        <v>0</v>
      </c>
      <c r="Y393">
        <v>0</v>
      </c>
      <c r="Z393">
        <v>1</v>
      </c>
      <c r="AA393">
        <v>28</v>
      </c>
      <c r="AB393">
        <v>90</v>
      </c>
      <c r="AC393" s="26">
        <v>0.1111111111111111</v>
      </c>
      <c r="AD393" s="20">
        <v>0</v>
      </c>
      <c r="AE393" s="20">
        <v>0.5</v>
      </c>
      <c r="AF393">
        <v>2</v>
      </c>
      <c r="AG393">
        <v>-0.60000000000000009</v>
      </c>
      <c r="AH393">
        <v>21</v>
      </c>
      <c r="AI393">
        <v>105</v>
      </c>
      <c r="AJ393">
        <v>4288</v>
      </c>
      <c r="AK393" s="20">
        <v>71.466666666666995</v>
      </c>
      <c r="AL393">
        <v>71.47</v>
      </c>
      <c r="AM393">
        <v>71</v>
      </c>
      <c r="AN393" s="26">
        <v>7.9407407407407407</v>
      </c>
      <c r="AO393">
        <v>13.68</v>
      </c>
      <c r="AP393" s="41">
        <v>0.33333333333333331</v>
      </c>
      <c r="AQ393">
        <v>10</v>
      </c>
      <c r="AR393">
        <v>10</v>
      </c>
      <c r="AS393">
        <v>10</v>
      </c>
      <c r="AT393">
        <v>8</v>
      </c>
      <c r="AU393">
        <v>8</v>
      </c>
      <c r="AV393">
        <v>6</v>
      </c>
      <c r="AW393">
        <v>4</v>
      </c>
      <c r="AX393">
        <v>1</v>
      </c>
      <c r="AY393">
        <v>0</v>
      </c>
      <c r="AZ393">
        <v>0</v>
      </c>
      <c r="BA393" s="42">
        <v>0</v>
      </c>
      <c r="BB393">
        <v>0.35</v>
      </c>
      <c r="BC393">
        <v>35.333300000000001</v>
      </c>
      <c r="BD393" s="20">
        <v>0</v>
      </c>
      <c r="BE393" s="20">
        <v>10</v>
      </c>
      <c r="BF393" s="20">
        <v>8.3951308241220097</v>
      </c>
      <c r="BG393">
        <v>15</v>
      </c>
      <c r="BH393">
        <v>28</v>
      </c>
      <c r="BI393">
        <v>23</v>
      </c>
      <c r="BJ393" s="41">
        <v>0.39473684210526316</v>
      </c>
      <c r="BK393">
        <v>12</v>
      </c>
      <c r="BL393">
        <v>12</v>
      </c>
      <c r="BM393">
        <v>8</v>
      </c>
      <c r="BN393" s="42">
        <v>4</v>
      </c>
      <c r="BO393">
        <v>2</v>
      </c>
      <c r="BP393">
        <v>2</v>
      </c>
      <c r="BQ393">
        <v>1</v>
      </c>
      <c r="BR393">
        <v>1</v>
      </c>
      <c r="BS393" s="41">
        <v>2.4390243902439025E-2</v>
      </c>
      <c r="BT393">
        <v>0</v>
      </c>
      <c r="BU393">
        <v>0</v>
      </c>
      <c r="BV393" s="41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5</v>
      </c>
      <c r="DI393">
        <v>4</v>
      </c>
      <c r="DJ393">
        <v>5</v>
      </c>
      <c r="DK393">
        <v>4</v>
      </c>
      <c r="DL393">
        <v>1</v>
      </c>
      <c r="DM393">
        <v>4</v>
      </c>
      <c r="DN393">
        <v>3</v>
      </c>
      <c r="DO393">
        <v>1</v>
      </c>
      <c r="DP393" s="42">
        <v>-1</v>
      </c>
      <c r="DQ393" s="20">
        <v>-2.0529999999999999</v>
      </c>
      <c r="DR393">
        <v>3</v>
      </c>
      <c r="DS393">
        <v>1</v>
      </c>
      <c r="DT393">
        <v>0</v>
      </c>
      <c r="DU393">
        <v>1</v>
      </c>
      <c r="DV393">
        <v>0</v>
      </c>
      <c r="DW393">
        <v>47</v>
      </c>
      <c r="DX393">
        <v>52</v>
      </c>
      <c r="DY393">
        <v>37</v>
      </c>
      <c r="DZ393">
        <v>40</v>
      </c>
      <c r="EA393">
        <v>23</v>
      </c>
      <c r="EB393">
        <v>27</v>
      </c>
      <c r="EC393">
        <v>1.97</v>
      </c>
      <c r="ED393">
        <v>1.9500000000000002</v>
      </c>
      <c r="EE393">
        <v>3</v>
      </c>
      <c r="EF393">
        <v>1</v>
      </c>
      <c r="EG393" s="41">
        <v>0.13043478260869565</v>
      </c>
      <c r="EH393" s="43">
        <v>0.96296296296296302</v>
      </c>
      <c r="EI393" s="44">
        <v>1.0933977455716586</v>
      </c>
      <c r="EJ393">
        <v>48</v>
      </c>
      <c r="EK393">
        <v>51</v>
      </c>
      <c r="EL393">
        <v>37</v>
      </c>
      <c r="EM393">
        <v>40</v>
      </c>
      <c r="EN393">
        <v>23</v>
      </c>
      <c r="EO393">
        <v>27</v>
      </c>
      <c r="EP393">
        <v>3</v>
      </c>
      <c r="EQ393">
        <v>1</v>
      </c>
      <c r="ER393">
        <v>19</v>
      </c>
      <c r="ES393">
        <v>23</v>
      </c>
      <c r="ET393">
        <v>7</v>
      </c>
      <c r="EU393">
        <v>11</v>
      </c>
      <c r="EV393">
        <v>1</v>
      </c>
      <c r="EW393">
        <v>0</v>
      </c>
      <c r="EX393">
        <v>10</v>
      </c>
      <c r="EY393">
        <v>9</v>
      </c>
      <c r="EZ393">
        <v>0</v>
      </c>
      <c r="FA393">
        <v>0.1</v>
      </c>
      <c r="FB393">
        <v>0.2</v>
      </c>
      <c r="FC393" s="20">
        <v>1.1000000000000001</v>
      </c>
      <c r="FD393" s="26">
        <v>0.12222222222222223</v>
      </c>
      <c r="FE393">
        <v>1.37E-2</v>
      </c>
      <c r="FF393">
        <v>0</v>
      </c>
      <c r="FG393">
        <v>0</v>
      </c>
      <c r="FH393">
        <v>0</v>
      </c>
      <c r="FL393" s="42">
        <v>35</v>
      </c>
      <c r="FM393" s="20">
        <v>4.333333333333333</v>
      </c>
      <c r="FN393" s="41">
        <v>3.3496732000000001E-2</v>
      </c>
      <c r="FO393" s="20">
        <v>-1.1000000000000001</v>
      </c>
      <c r="FP393" s="20">
        <v>0.58940000000000003</v>
      </c>
      <c r="FQ393" s="20">
        <v>83.111795158807894</v>
      </c>
      <c r="FV393" t="s">
        <v>751</v>
      </c>
      <c r="FW393" s="45">
        <v>892500</v>
      </c>
      <c r="FX393" s="45">
        <v>839167</v>
      </c>
      <c r="FY393">
        <v>9</v>
      </c>
      <c r="FZ393">
        <v>1</v>
      </c>
      <c r="GA393">
        <v>0</v>
      </c>
      <c r="GB393">
        <v>1</v>
      </c>
      <c r="GC393">
        <v>2</v>
      </c>
      <c r="GD393">
        <v>21</v>
      </c>
      <c r="GE393">
        <v>6</v>
      </c>
      <c r="GF393">
        <v>71</v>
      </c>
      <c r="GG393">
        <v>0</v>
      </c>
      <c r="GH393">
        <v>0.1</v>
      </c>
      <c r="GI393">
        <v>0.2</v>
      </c>
      <c r="GJ393" s="42">
        <v>-1.1000000000000001</v>
      </c>
    </row>
    <row r="394" spans="1:192" x14ac:dyDescent="0.45">
      <c r="A394" s="40">
        <v>35047</v>
      </c>
      <c r="B394" t="s">
        <v>964</v>
      </c>
      <c r="D394" t="s">
        <v>156</v>
      </c>
      <c r="E394" t="s">
        <v>156</v>
      </c>
      <c r="F394">
        <v>72</v>
      </c>
      <c r="G394">
        <v>187</v>
      </c>
      <c r="H394">
        <v>2014</v>
      </c>
      <c r="I394">
        <v>2</v>
      </c>
      <c r="J394">
        <v>33</v>
      </c>
      <c r="K394" t="s">
        <v>92</v>
      </c>
      <c r="L394">
        <v>2016</v>
      </c>
      <c r="M394">
        <v>22</v>
      </c>
      <c r="N394">
        <v>2</v>
      </c>
      <c r="O394">
        <v>8477964</v>
      </c>
      <c r="P394" t="s">
        <v>3145</v>
      </c>
      <c r="Q394" t="s">
        <v>3146</v>
      </c>
      <c r="R394" t="s">
        <v>3147</v>
      </c>
      <c r="S394" t="s">
        <v>3148</v>
      </c>
      <c r="T394" t="s">
        <v>716</v>
      </c>
      <c r="U394" t="s">
        <v>95</v>
      </c>
      <c r="V394">
        <v>53</v>
      </c>
      <c r="W394">
        <v>7</v>
      </c>
      <c r="X394">
        <v>6</v>
      </c>
      <c r="Y394">
        <v>3</v>
      </c>
      <c r="Z394">
        <v>13</v>
      </c>
      <c r="AA394">
        <v>15</v>
      </c>
      <c r="AB394">
        <v>57</v>
      </c>
      <c r="AC394" s="26">
        <v>0.24528301886792453</v>
      </c>
      <c r="AD394" s="20">
        <v>-8.1999999999999993</v>
      </c>
      <c r="AE394" s="20">
        <v>5.2290000000000001</v>
      </c>
      <c r="AF394">
        <v>-1</v>
      </c>
      <c r="AG394">
        <v>-0.4</v>
      </c>
      <c r="AH394">
        <v>4</v>
      </c>
      <c r="AI394">
        <v>865</v>
      </c>
      <c r="AJ394">
        <v>38788</v>
      </c>
      <c r="AK394" s="20">
        <v>646.46666666666999</v>
      </c>
      <c r="AL394">
        <v>646.47</v>
      </c>
      <c r="AM394">
        <v>646</v>
      </c>
      <c r="AN394" s="26">
        <v>12.197484276729559</v>
      </c>
      <c r="AO394">
        <v>20.64</v>
      </c>
      <c r="AP394" s="41">
        <v>0.68421052631578949</v>
      </c>
      <c r="AQ394">
        <v>103</v>
      </c>
      <c r="AR394">
        <v>103</v>
      </c>
      <c r="AS394">
        <v>103</v>
      </c>
      <c r="AT394">
        <v>78</v>
      </c>
      <c r="AU394">
        <v>78</v>
      </c>
      <c r="AV394">
        <v>45</v>
      </c>
      <c r="AW394">
        <v>70</v>
      </c>
      <c r="AX394">
        <v>34</v>
      </c>
      <c r="AY394">
        <v>1</v>
      </c>
      <c r="AZ394">
        <v>3</v>
      </c>
      <c r="BA394" s="42">
        <v>4</v>
      </c>
      <c r="BB394">
        <v>5.99</v>
      </c>
      <c r="BC394">
        <v>27.755600000000001</v>
      </c>
      <c r="BD394" s="20">
        <v>89.1</v>
      </c>
      <c r="BE394" s="20">
        <v>192.1</v>
      </c>
      <c r="BF394" s="20">
        <v>17.829133602487353</v>
      </c>
      <c r="BG394">
        <v>209</v>
      </c>
      <c r="BH394">
        <v>191</v>
      </c>
      <c r="BI394">
        <v>178</v>
      </c>
      <c r="BJ394" s="41">
        <v>0.5400516795865633</v>
      </c>
      <c r="BK394">
        <v>70</v>
      </c>
      <c r="BL394">
        <v>70</v>
      </c>
      <c r="BM394">
        <v>52</v>
      </c>
      <c r="BN394" s="42">
        <v>18</v>
      </c>
      <c r="BO394">
        <v>33</v>
      </c>
      <c r="BP394">
        <v>12</v>
      </c>
      <c r="BQ394">
        <v>21</v>
      </c>
      <c r="BR394">
        <v>25</v>
      </c>
      <c r="BS394" s="41">
        <v>5.7208237986270026E-2</v>
      </c>
      <c r="BT394">
        <v>61</v>
      </c>
      <c r="BU394">
        <v>98</v>
      </c>
      <c r="BV394" s="41">
        <v>0.38364779874213839</v>
      </c>
      <c r="BW394">
        <v>15</v>
      </c>
      <c r="BX394">
        <v>21</v>
      </c>
      <c r="BY394">
        <v>28</v>
      </c>
      <c r="BZ394">
        <v>34</v>
      </c>
      <c r="CA394">
        <v>18</v>
      </c>
      <c r="CB394">
        <v>43</v>
      </c>
      <c r="CC394">
        <v>14</v>
      </c>
      <c r="CD394">
        <v>19</v>
      </c>
      <c r="CE394">
        <v>21</v>
      </c>
      <c r="CF394">
        <v>39</v>
      </c>
      <c r="CG394">
        <v>45</v>
      </c>
      <c r="CH394">
        <v>62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</v>
      </c>
      <c r="CW394">
        <v>1</v>
      </c>
      <c r="CX394">
        <v>0</v>
      </c>
      <c r="CY394">
        <v>2</v>
      </c>
      <c r="CZ394">
        <v>30</v>
      </c>
      <c r="DA394">
        <v>4</v>
      </c>
      <c r="DB394">
        <v>0</v>
      </c>
      <c r="DC394">
        <v>1</v>
      </c>
      <c r="DD394">
        <v>7</v>
      </c>
      <c r="DE394">
        <v>3</v>
      </c>
      <c r="DF394">
        <v>0</v>
      </c>
      <c r="DG394">
        <v>30</v>
      </c>
      <c r="DH394">
        <v>2</v>
      </c>
      <c r="DI394">
        <v>5</v>
      </c>
      <c r="DJ394">
        <v>3</v>
      </c>
      <c r="DK394">
        <v>3</v>
      </c>
      <c r="DL394">
        <v>0</v>
      </c>
      <c r="DM394">
        <v>4</v>
      </c>
      <c r="DN394">
        <v>4</v>
      </c>
      <c r="DO394">
        <v>0</v>
      </c>
      <c r="DP394" s="42">
        <v>3</v>
      </c>
      <c r="DQ394" s="20">
        <v>0.32400000000000001</v>
      </c>
      <c r="DR394">
        <v>2</v>
      </c>
      <c r="DS394">
        <v>0</v>
      </c>
      <c r="DT394">
        <v>0</v>
      </c>
      <c r="DU394">
        <v>0</v>
      </c>
      <c r="DV394">
        <v>0</v>
      </c>
      <c r="DW394">
        <v>583</v>
      </c>
      <c r="DX394">
        <v>575</v>
      </c>
      <c r="DY394">
        <v>425</v>
      </c>
      <c r="DZ394">
        <v>412</v>
      </c>
      <c r="EA394">
        <v>296</v>
      </c>
      <c r="EB394">
        <v>297</v>
      </c>
      <c r="EC394">
        <v>20.5</v>
      </c>
      <c r="ED394">
        <v>21.58</v>
      </c>
      <c r="EE394">
        <v>19</v>
      </c>
      <c r="EF394">
        <v>23</v>
      </c>
      <c r="EG394" s="41">
        <v>6.4189189189189186E-2</v>
      </c>
      <c r="EH394" s="43">
        <v>0.92255892255892258</v>
      </c>
      <c r="EI394" s="44">
        <v>0.98674811174811172</v>
      </c>
      <c r="EJ394">
        <v>583</v>
      </c>
      <c r="EK394">
        <v>576</v>
      </c>
      <c r="EL394">
        <v>425</v>
      </c>
      <c r="EM394">
        <v>413</v>
      </c>
      <c r="EN394">
        <v>296</v>
      </c>
      <c r="EO394">
        <v>298</v>
      </c>
      <c r="EP394">
        <v>19</v>
      </c>
      <c r="EQ394">
        <v>23</v>
      </c>
      <c r="ER394">
        <v>268</v>
      </c>
      <c r="ES394">
        <v>280</v>
      </c>
      <c r="ET394">
        <v>86</v>
      </c>
      <c r="EU394">
        <v>73</v>
      </c>
      <c r="EV394">
        <v>7</v>
      </c>
      <c r="EW394">
        <v>12</v>
      </c>
      <c r="EX394">
        <v>34</v>
      </c>
      <c r="EY394">
        <v>38</v>
      </c>
      <c r="EZ394">
        <v>0.2</v>
      </c>
      <c r="FA394">
        <v>0.8</v>
      </c>
      <c r="FB394">
        <v>1</v>
      </c>
      <c r="FC394" s="20">
        <v>14.26</v>
      </c>
      <c r="FD394" s="26">
        <v>0.26905660377358492</v>
      </c>
      <c r="FE394">
        <v>1.5352999999999999</v>
      </c>
      <c r="FF394">
        <v>-0.24</v>
      </c>
      <c r="FG394">
        <v>0.28000000000000003</v>
      </c>
      <c r="FH394">
        <v>0.05</v>
      </c>
      <c r="FL394" s="42">
        <v>99</v>
      </c>
      <c r="FM394" s="20">
        <v>45.5</v>
      </c>
      <c r="FN394" s="41">
        <v>5.0139762400000003E-2</v>
      </c>
      <c r="FO394" s="20">
        <v>12.6</v>
      </c>
      <c r="FP394" s="20">
        <v>13.0648</v>
      </c>
      <c r="FQ394" s="20">
        <v>107.4759849644995</v>
      </c>
      <c r="FV394" t="s">
        <v>751</v>
      </c>
      <c r="FW394" s="45">
        <v>650000</v>
      </c>
      <c r="FX394" s="45">
        <v>741667</v>
      </c>
      <c r="FY394">
        <v>83</v>
      </c>
      <c r="FZ394">
        <v>12</v>
      </c>
      <c r="GA394">
        <v>13</v>
      </c>
      <c r="GB394">
        <v>25</v>
      </c>
      <c r="GC394">
        <v>4</v>
      </c>
      <c r="GD394">
        <v>6</v>
      </c>
      <c r="GE394">
        <v>65</v>
      </c>
      <c r="GF394">
        <v>1000</v>
      </c>
      <c r="GG394">
        <v>1.1000000000000001</v>
      </c>
      <c r="GH394">
        <v>1.4</v>
      </c>
      <c r="GI394">
        <v>2.5</v>
      </c>
      <c r="GJ394" s="42">
        <v>12.6</v>
      </c>
    </row>
    <row r="395" spans="1:192" x14ac:dyDescent="0.45">
      <c r="A395" s="40">
        <v>36207</v>
      </c>
      <c r="B395" t="s">
        <v>1680</v>
      </c>
      <c r="C395" t="s">
        <v>145</v>
      </c>
      <c r="D395" t="s">
        <v>91</v>
      </c>
      <c r="E395" t="s">
        <v>91</v>
      </c>
      <c r="F395">
        <v>73</v>
      </c>
      <c r="G395">
        <v>200</v>
      </c>
      <c r="H395">
        <v>2017</v>
      </c>
      <c r="I395">
        <v>1</v>
      </c>
      <c r="J395">
        <v>10</v>
      </c>
      <c r="K395" t="s">
        <v>202</v>
      </c>
      <c r="L395">
        <v>2017</v>
      </c>
      <c r="M395">
        <v>18</v>
      </c>
      <c r="N395">
        <v>1</v>
      </c>
      <c r="O395">
        <v>8480015</v>
      </c>
      <c r="P395" t="s">
        <v>3149</v>
      </c>
      <c r="Q395" t="s">
        <v>3150</v>
      </c>
      <c r="R395" t="s">
        <v>3151</v>
      </c>
      <c r="S395" t="s">
        <v>3152</v>
      </c>
      <c r="T395" t="s">
        <v>710</v>
      </c>
      <c r="U395" t="s">
        <v>373</v>
      </c>
      <c r="V395">
        <v>7</v>
      </c>
      <c r="W395">
        <v>1</v>
      </c>
      <c r="X395">
        <v>0</v>
      </c>
      <c r="Y395">
        <v>0</v>
      </c>
      <c r="Z395">
        <v>1</v>
      </c>
      <c r="AA395">
        <v>25</v>
      </c>
      <c r="AB395">
        <v>77</v>
      </c>
      <c r="AC395" s="26">
        <v>0.14285714285714285</v>
      </c>
      <c r="AD395" s="20">
        <v>0</v>
      </c>
      <c r="AE395" s="20">
        <v>0.5</v>
      </c>
      <c r="AF395">
        <v>-6</v>
      </c>
      <c r="AG395">
        <v>-2.4</v>
      </c>
      <c r="AH395">
        <v>0</v>
      </c>
      <c r="AI395">
        <v>115</v>
      </c>
      <c r="AJ395">
        <v>4669</v>
      </c>
      <c r="AK395" s="20">
        <v>77.816666666667004</v>
      </c>
      <c r="AL395">
        <v>77.819999999999993</v>
      </c>
      <c r="AM395">
        <v>78</v>
      </c>
      <c r="AN395" s="26">
        <v>11.116666666666665</v>
      </c>
      <c r="AO395">
        <v>18.829999999999998</v>
      </c>
      <c r="AP395" s="41">
        <v>0.33333333333333331</v>
      </c>
      <c r="AQ395">
        <v>31</v>
      </c>
      <c r="AR395">
        <v>31</v>
      </c>
      <c r="AS395">
        <v>31</v>
      </c>
      <c r="AT395">
        <v>21</v>
      </c>
      <c r="AU395">
        <v>21</v>
      </c>
      <c r="AV395">
        <v>17</v>
      </c>
      <c r="AW395">
        <v>11</v>
      </c>
      <c r="AX395">
        <v>1</v>
      </c>
      <c r="AY395">
        <v>0</v>
      </c>
      <c r="AZ395">
        <v>1</v>
      </c>
      <c r="BA395" s="42">
        <v>1</v>
      </c>
      <c r="BB395">
        <v>1.1599999999999999</v>
      </c>
      <c r="BC395">
        <v>41.7059</v>
      </c>
      <c r="BD395" s="20">
        <v>0</v>
      </c>
      <c r="BE395" s="20">
        <v>31</v>
      </c>
      <c r="BF395" s="20">
        <v>23.901310717039323</v>
      </c>
      <c r="BG395">
        <v>27</v>
      </c>
      <c r="BH395">
        <v>29</v>
      </c>
      <c r="BI395">
        <v>18</v>
      </c>
      <c r="BJ395" s="41">
        <v>0.6</v>
      </c>
      <c r="BK395">
        <v>3</v>
      </c>
      <c r="BL395">
        <v>3</v>
      </c>
      <c r="BM395">
        <v>1</v>
      </c>
      <c r="BN395" s="42">
        <v>2</v>
      </c>
      <c r="BO395">
        <v>4</v>
      </c>
      <c r="BP395">
        <v>2</v>
      </c>
      <c r="BQ395">
        <v>2</v>
      </c>
      <c r="BR395">
        <v>4</v>
      </c>
      <c r="BS395" s="41">
        <v>5.9701492537313432E-2</v>
      </c>
      <c r="BT395">
        <v>0</v>
      </c>
      <c r="BU395">
        <v>2</v>
      </c>
      <c r="BV395" s="41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4</v>
      </c>
      <c r="DA395">
        <v>0</v>
      </c>
      <c r="DB395">
        <v>0</v>
      </c>
      <c r="DC395">
        <v>6</v>
      </c>
      <c r="DD395">
        <v>5</v>
      </c>
      <c r="DE395">
        <v>1</v>
      </c>
      <c r="DF395">
        <v>0</v>
      </c>
      <c r="DG395">
        <v>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s="42">
        <v>0</v>
      </c>
      <c r="DQ395" s="20">
        <v>-2.5000000000000001E-2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91</v>
      </c>
      <c r="DX395">
        <v>76</v>
      </c>
      <c r="DY395">
        <v>70</v>
      </c>
      <c r="DZ395">
        <v>63</v>
      </c>
      <c r="EA395">
        <v>52</v>
      </c>
      <c r="EB395">
        <v>51</v>
      </c>
      <c r="EC395">
        <v>4.9400000000000004</v>
      </c>
      <c r="ED395">
        <v>4.74</v>
      </c>
      <c r="EE395">
        <v>3</v>
      </c>
      <c r="EF395">
        <v>7</v>
      </c>
      <c r="EG395" s="41">
        <v>5.7692307692307696E-2</v>
      </c>
      <c r="EH395" s="43">
        <v>0.86274509803921573</v>
      </c>
      <c r="EI395" s="44">
        <v>0.92043740573152344</v>
      </c>
      <c r="EJ395">
        <v>91</v>
      </c>
      <c r="EK395">
        <v>76</v>
      </c>
      <c r="EL395">
        <v>70</v>
      </c>
      <c r="EM395">
        <v>63</v>
      </c>
      <c r="EN395">
        <v>52</v>
      </c>
      <c r="EO395">
        <v>51</v>
      </c>
      <c r="EP395">
        <v>3</v>
      </c>
      <c r="EQ395">
        <v>7</v>
      </c>
      <c r="ER395">
        <v>37</v>
      </c>
      <c r="ES395">
        <v>38</v>
      </c>
      <c r="ET395">
        <v>14</v>
      </c>
      <c r="EU395">
        <v>15</v>
      </c>
      <c r="EV395">
        <v>3</v>
      </c>
      <c r="EW395">
        <v>4</v>
      </c>
      <c r="EX395">
        <v>4</v>
      </c>
      <c r="EY395">
        <v>7</v>
      </c>
      <c r="EZ395">
        <v>0</v>
      </c>
      <c r="FA395">
        <v>-0.2</v>
      </c>
      <c r="FB395">
        <v>-0.2</v>
      </c>
      <c r="FC395" s="20">
        <v>0.7</v>
      </c>
      <c r="FD395" s="26">
        <v>9.9999999999999992E-2</v>
      </c>
      <c r="FE395">
        <v>0.01</v>
      </c>
      <c r="FF395">
        <v>0.04</v>
      </c>
      <c r="FG395">
        <v>-0.1</v>
      </c>
      <c r="FH395">
        <v>-0.05</v>
      </c>
      <c r="FL395" s="42">
        <v>7</v>
      </c>
      <c r="FM395" s="20">
        <v>0</v>
      </c>
      <c r="FN395" s="41">
        <v>4.80093677E-2</v>
      </c>
      <c r="FO395" s="20">
        <v>1</v>
      </c>
      <c r="FP395" s="20">
        <v>0.995</v>
      </c>
      <c r="FQ395" s="20">
        <v>128.75867386276025</v>
      </c>
      <c r="FV395" t="s">
        <v>751</v>
      </c>
      <c r="FW395" s="45">
        <v>925000</v>
      </c>
      <c r="FX395" s="45">
        <v>925000</v>
      </c>
      <c r="FY395">
        <v>7</v>
      </c>
      <c r="FZ395">
        <v>1</v>
      </c>
      <c r="GA395">
        <v>0</v>
      </c>
      <c r="GB395">
        <v>1</v>
      </c>
      <c r="GC395">
        <v>-6</v>
      </c>
      <c r="GD395">
        <v>0</v>
      </c>
      <c r="GE395">
        <v>17</v>
      </c>
      <c r="GF395">
        <v>78</v>
      </c>
      <c r="GG395">
        <v>0</v>
      </c>
      <c r="GH395">
        <v>-0.2</v>
      </c>
      <c r="GI395">
        <v>-0.2</v>
      </c>
      <c r="GJ395" s="42">
        <v>1</v>
      </c>
    </row>
    <row r="396" spans="1:192" x14ac:dyDescent="0.45">
      <c r="A396" s="40">
        <v>35289</v>
      </c>
      <c r="B396" t="s">
        <v>3159</v>
      </c>
      <c r="D396" t="s">
        <v>156</v>
      </c>
      <c r="E396" t="s">
        <v>156</v>
      </c>
      <c r="F396">
        <v>74</v>
      </c>
      <c r="G396">
        <v>194</v>
      </c>
      <c r="H396">
        <v>2014</v>
      </c>
      <c r="I396">
        <v>2</v>
      </c>
      <c r="J396">
        <v>42</v>
      </c>
      <c r="K396" t="s">
        <v>92</v>
      </c>
      <c r="L396">
        <v>2016</v>
      </c>
      <c r="M396">
        <v>21</v>
      </c>
      <c r="N396">
        <v>2</v>
      </c>
      <c r="O396">
        <v>8477973</v>
      </c>
      <c r="P396" t="s">
        <v>3160</v>
      </c>
      <c r="Q396" t="s">
        <v>3161</v>
      </c>
      <c r="R396" t="s">
        <v>3162</v>
      </c>
      <c r="S396" t="s">
        <v>2630</v>
      </c>
      <c r="T396" t="s">
        <v>716</v>
      </c>
      <c r="U396" t="s">
        <v>135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29</v>
      </c>
      <c r="AB396">
        <v>97</v>
      </c>
      <c r="AC396" s="26">
        <v>0</v>
      </c>
      <c r="AD396" s="20">
        <v>0</v>
      </c>
      <c r="AE396" s="20">
        <v>0</v>
      </c>
      <c r="AF396">
        <v>-2</v>
      </c>
      <c r="AG396">
        <v>-1.1000000000000001</v>
      </c>
      <c r="AH396">
        <v>0</v>
      </c>
      <c r="AI396">
        <v>37</v>
      </c>
      <c r="AJ396">
        <v>1588</v>
      </c>
      <c r="AK396" s="20">
        <v>26.466666666666999</v>
      </c>
      <c r="AL396">
        <v>26.47</v>
      </c>
      <c r="AM396">
        <v>26</v>
      </c>
      <c r="AN396" s="26">
        <v>8.8222222222222211</v>
      </c>
      <c r="AO396">
        <v>14.77</v>
      </c>
      <c r="AP396" s="41">
        <v>0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 s="42">
        <v>0</v>
      </c>
      <c r="BB396">
        <v>0.02</v>
      </c>
      <c r="BC396">
        <v>31</v>
      </c>
      <c r="BD396" s="20">
        <v>0</v>
      </c>
      <c r="BE396" s="20">
        <v>1</v>
      </c>
      <c r="BF396" s="20">
        <v>2.2667170381564037</v>
      </c>
      <c r="BG396">
        <v>9</v>
      </c>
      <c r="BH396">
        <v>9</v>
      </c>
      <c r="BI396">
        <v>3</v>
      </c>
      <c r="BJ396" s="41">
        <v>0.75</v>
      </c>
      <c r="BK396">
        <v>3</v>
      </c>
      <c r="BL396">
        <v>3</v>
      </c>
      <c r="BM396">
        <v>2</v>
      </c>
      <c r="BN396" s="42">
        <v>1</v>
      </c>
      <c r="BO396">
        <v>0</v>
      </c>
      <c r="BP396">
        <v>1</v>
      </c>
      <c r="BQ396">
        <v>0</v>
      </c>
      <c r="BR396">
        <v>0</v>
      </c>
      <c r="BS396" s="41">
        <v>0</v>
      </c>
      <c r="BT396">
        <v>7</v>
      </c>
      <c r="BU396">
        <v>11</v>
      </c>
      <c r="BV396" s="41">
        <v>0.3888888888888889</v>
      </c>
      <c r="BW396">
        <v>0</v>
      </c>
      <c r="BX396">
        <v>2</v>
      </c>
      <c r="BY396">
        <v>4</v>
      </c>
      <c r="BZ396">
        <v>5</v>
      </c>
      <c r="CA396">
        <v>3</v>
      </c>
      <c r="CB396">
        <v>4</v>
      </c>
      <c r="CC396">
        <v>4</v>
      </c>
      <c r="CD396">
        <v>4</v>
      </c>
      <c r="CE396">
        <v>2</v>
      </c>
      <c r="CF396">
        <v>7</v>
      </c>
      <c r="CG396">
        <v>2</v>
      </c>
      <c r="CH396">
        <v>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s="42">
        <v>0</v>
      </c>
      <c r="DQ396" s="20">
        <v>-2.8000000000000001E-2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12</v>
      </c>
      <c r="DX396">
        <v>21</v>
      </c>
      <c r="DY396">
        <v>9</v>
      </c>
      <c r="DZ396">
        <v>18</v>
      </c>
      <c r="EA396">
        <v>6</v>
      </c>
      <c r="EB396">
        <v>16</v>
      </c>
      <c r="EC396">
        <v>0.26</v>
      </c>
      <c r="ED396">
        <v>1.59</v>
      </c>
      <c r="EE396">
        <v>0</v>
      </c>
      <c r="EF396">
        <v>2</v>
      </c>
      <c r="EG396" s="41">
        <v>0</v>
      </c>
      <c r="EH396" s="43">
        <v>0.875</v>
      </c>
      <c r="EI396" s="44">
        <v>0.875</v>
      </c>
      <c r="EJ396">
        <v>12</v>
      </c>
      <c r="EK396">
        <v>21</v>
      </c>
      <c r="EL396">
        <v>9</v>
      </c>
      <c r="EM396">
        <v>18</v>
      </c>
      <c r="EN396">
        <v>6</v>
      </c>
      <c r="EO396">
        <v>16</v>
      </c>
      <c r="EP396">
        <v>0</v>
      </c>
      <c r="EQ396">
        <v>2</v>
      </c>
      <c r="ER396">
        <v>2</v>
      </c>
      <c r="ES396">
        <v>13</v>
      </c>
      <c r="ET396">
        <v>1</v>
      </c>
      <c r="EU396">
        <v>6</v>
      </c>
      <c r="EV396">
        <v>0</v>
      </c>
      <c r="EW396">
        <v>1</v>
      </c>
      <c r="EX396">
        <v>4</v>
      </c>
      <c r="EY396">
        <v>4</v>
      </c>
      <c r="EZ396">
        <v>-0.1</v>
      </c>
      <c r="FA396">
        <v>0</v>
      </c>
      <c r="FB396">
        <v>-0.1</v>
      </c>
      <c r="FC396" s="20">
        <v>-0.72</v>
      </c>
      <c r="FD396" s="26">
        <v>-0.24</v>
      </c>
      <c r="FE396">
        <v>2.0000000000000001E-4</v>
      </c>
      <c r="FF396">
        <v>0</v>
      </c>
      <c r="FG396">
        <v>0</v>
      </c>
      <c r="FH396">
        <v>0</v>
      </c>
      <c r="FL396" s="42">
        <v>3</v>
      </c>
      <c r="FM396" s="20">
        <v>0</v>
      </c>
      <c r="FN396" s="41">
        <v>0</v>
      </c>
      <c r="FO396" s="20">
        <v>0</v>
      </c>
      <c r="FP396" s="20">
        <v>-5.5999999999999999E-3</v>
      </c>
      <c r="FQ396" s="20">
        <v>74.801662259161319</v>
      </c>
      <c r="FR396">
        <v>4</v>
      </c>
      <c r="FS396" t="s">
        <v>1637</v>
      </c>
      <c r="FT396">
        <v>195</v>
      </c>
      <c r="FV396" t="s">
        <v>751</v>
      </c>
      <c r="FW396" s="45">
        <v>925000</v>
      </c>
      <c r="FX396" s="45">
        <v>833333</v>
      </c>
      <c r="FY396">
        <v>5</v>
      </c>
      <c r="FZ396">
        <v>0</v>
      </c>
      <c r="GA396">
        <v>0</v>
      </c>
      <c r="GB396">
        <v>0</v>
      </c>
      <c r="GC396">
        <v>-3</v>
      </c>
      <c r="GD396">
        <v>2</v>
      </c>
      <c r="GE396">
        <v>2</v>
      </c>
      <c r="GF396">
        <v>47</v>
      </c>
      <c r="GG396">
        <v>-0.1</v>
      </c>
      <c r="GH396">
        <v>-0.1</v>
      </c>
      <c r="GI396">
        <v>-0.2</v>
      </c>
      <c r="GJ396" s="42">
        <v>0</v>
      </c>
    </row>
    <row r="397" spans="1:192" x14ac:dyDescent="0.45">
      <c r="A397" s="40">
        <v>34372</v>
      </c>
      <c r="B397" t="s">
        <v>3168</v>
      </c>
      <c r="D397" t="s">
        <v>3074</v>
      </c>
      <c r="E397" t="s">
        <v>3169</v>
      </c>
      <c r="F397">
        <v>69</v>
      </c>
      <c r="G397">
        <v>186</v>
      </c>
      <c r="H397">
        <v>2014</v>
      </c>
      <c r="I397">
        <v>3</v>
      </c>
      <c r="J397">
        <v>89</v>
      </c>
      <c r="K397" t="s">
        <v>92</v>
      </c>
      <c r="L397">
        <v>2017</v>
      </c>
      <c r="M397">
        <v>23</v>
      </c>
      <c r="N397">
        <v>1</v>
      </c>
      <c r="O397">
        <v>8477573</v>
      </c>
      <c r="P397" t="s">
        <v>3170</v>
      </c>
      <c r="Q397" t="s">
        <v>3171</v>
      </c>
      <c r="R397" t="s">
        <v>3172</v>
      </c>
      <c r="S397" t="s">
        <v>2229</v>
      </c>
      <c r="T397" t="s">
        <v>725</v>
      </c>
      <c r="U397" t="s">
        <v>3173</v>
      </c>
      <c r="V397">
        <v>9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 s="26">
        <v>0.1111111111111111</v>
      </c>
      <c r="AD397" s="20">
        <v>0</v>
      </c>
      <c r="AE397" s="20">
        <v>0.5</v>
      </c>
      <c r="AF397">
        <v>0</v>
      </c>
      <c r="AG397">
        <v>-1.5</v>
      </c>
      <c r="AH397">
        <v>6</v>
      </c>
      <c r="AI397">
        <v>120</v>
      </c>
      <c r="AJ397">
        <v>5101</v>
      </c>
      <c r="AK397" s="20">
        <v>85.016666666667007</v>
      </c>
      <c r="AL397">
        <v>85.02</v>
      </c>
      <c r="AM397">
        <v>85</v>
      </c>
      <c r="AN397" s="26">
        <v>9.4462962962962962</v>
      </c>
      <c r="AO397">
        <v>15.97</v>
      </c>
      <c r="AP397" s="41">
        <v>0.33333333333333331</v>
      </c>
      <c r="AQ397">
        <v>11</v>
      </c>
      <c r="AR397">
        <v>11</v>
      </c>
      <c r="AS397">
        <v>11</v>
      </c>
      <c r="AT397">
        <v>7</v>
      </c>
      <c r="AU397">
        <v>7</v>
      </c>
      <c r="AV397">
        <v>6</v>
      </c>
      <c r="AW397">
        <v>5</v>
      </c>
      <c r="AX397">
        <v>1</v>
      </c>
      <c r="AY397">
        <v>0</v>
      </c>
      <c r="AZ397">
        <v>0</v>
      </c>
      <c r="BA397" s="42">
        <v>0</v>
      </c>
      <c r="BB397">
        <v>0.35</v>
      </c>
      <c r="BC397">
        <v>29.666699999999999</v>
      </c>
      <c r="BD397" s="20">
        <v>0</v>
      </c>
      <c r="BE397" s="20">
        <v>11</v>
      </c>
      <c r="BF397" s="20">
        <v>7.76287932251235</v>
      </c>
      <c r="BG397">
        <v>22</v>
      </c>
      <c r="BH397">
        <v>28</v>
      </c>
      <c r="BI397">
        <v>26</v>
      </c>
      <c r="BJ397" s="41">
        <v>0.45833333333333331</v>
      </c>
      <c r="BK397">
        <v>18</v>
      </c>
      <c r="BL397">
        <v>18</v>
      </c>
      <c r="BM397">
        <v>13</v>
      </c>
      <c r="BN397" s="42">
        <v>5</v>
      </c>
      <c r="BO397">
        <v>1</v>
      </c>
      <c r="BP397">
        <v>1</v>
      </c>
      <c r="BQ397">
        <v>0</v>
      </c>
      <c r="BR397">
        <v>1</v>
      </c>
      <c r="BS397" s="41">
        <v>1.7543859649122806E-2</v>
      </c>
      <c r="BT397">
        <v>0</v>
      </c>
      <c r="BU397">
        <v>0</v>
      </c>
      <c r="BV397" s="41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3</v>
      </c>
      <c r="DH397">
        <v>3</v>
      </c>
      <c r="DI397">
        <v>4</v>
      </c>
      <c r="DJ397">
        <v>3</v>
      </c>
      <c r="DK397">
        <v>3</v>
      </c>
      <c r="DL397">
        <v>0</v>
      </c>
      <c r="DM397">
        <v>3</v>
      </c>
      <c r="DN397">
        <v>3</v>
      </c>
      <c r="DO397">
        <v>0</v>
      </c>
      <c r="DP397" s="42">
        <v>1</v>
      </c>
      <c r="DQ397" s="20">
        <v>-9.4E-2</v>
      </c>
      <c r="DR397">
        <v>3</v>
      </c>
      <c r="DS397">
        <v>0</v>
      </c>
      <c r="DT397">
        <v>0</v>
      </c>
      <c r="DU397">
        <v>0</v>
      </c>
      <c r="DV397">
        <v>0</v>
      </c>
      <c r="DW397">
        <v>63</v>
      </c>
      <c r="DX397">
        <v>74</v>
      </c>
      <c r="DY397">
        <v>44</v>
      </c>
      <c r="DZ397">
        <v>56</v>
      </c>
      <c r="EA397">
        <v>25</v>
      </c>
      <c r="EB397">
        <v>36</v>
      </c>
      <c r="EC397">
        <v>1.82</v>
      </c>
      <c r="ED397">
        <v>3.58</v>
      </c>
      <c r="EE397">
        <v>3</v>
      </c>
      <c r="EF397">
        <v>3</v>
      </c>
      <c r="EG397" s="41">
        <v>0.12</v>
      </c>
      <c r="EH397" s="43">
        <v>0.91666666666666663</v>
      </c>
      <c r="EI397" s="44">
        <v>1.0366666666666666</v>
      </c>
      <c r="EJ397">
        <v>62</v>
      </c>
      <c r="EK397">
        <v>73</v>
      </c>
      <c r="EL397">
        <v>44</v>
      </c>
      <c r="EM397">
        <v>55</v>
      </c>
      <c r="EN397">
        <v>25</v>
      </c>
      <c r="EO397">
        <v>36</v>
      </c>
      <c r="EP397">
        <v>3</v>
      </c>
      <c r="EQ397">
        <v>3</v>
      </c>
      <c r="ER397">
        <v>23</v>
      </c>
      <c r="ES397">
        <v>41</v>
      </c>
      <c r="ET397">
        <v>7</v>
      </c>
      <c r="EU397">
        <v>17</v>
      </c>
      <c r="EV397">
        <v>0</v>
      </c>
      <c r="EW397">
        <v>2</v>
      </c>
      <c r="EX397">
        <v>6</v>
      </c>
      <c r="EY397">
        <v>9</v>
      </c>
      <c r="EZ397">
        <v>-0.1</v>
      </c>
      <c r="FA397">
        <v>0.1</v>
      </c>
      <c r="FB397">
        <v>0</v>
      </c>
      <c r="FC397" s="20">
        <v>0.75</v>
      </c>
      <c r="FD397" s="26">
        <v>8.3333333333333329E-2</v>
      </c>
      <c r="FE397">
        <v>1.4100000000000001E-2</v>
      </c>
      <c r="FF397">
        <v>-0.01</v>
      </c>
      <c r="FG397">
        <v>0</v>
      </c>
      <c r="FH397">
        <v>-0.01</v>
      </c>
      <c r="FL397" s="42">
        <v>25</v>
      </c>
      <c r="FM397" s="20">
        <v>6</v>
      </c>
      <c r="FN397" s="41">
        <v>4.5938375400000002E-2</v>
      </c>
      <c r="FO397" s="20">
        <v>0.4</v>
      </c>
      <c r="FP397" s="20">
        <v>0.98119999999999996</v>
      </c>
      <c r="FQ397" s="20">
        <v>96.683133380381094</v>
      </c>
      <c r="FV397" t="s">
        <v>751</v>
      </c>
      <c r="FW397" s="45">
        <v>650000</v>
      </c>
      <c r="FX397" s="45">
        <v>650000</v>
      </c>
      <c r="FY397">
        <v>9</v>
      </c>
      <c r="FZ397">
        <v>1</v>
      </c>
      <c r="GA397">
        <v>0</v>
      </c>
      <c r="GB397">
        <v>1</v>
      </c>
      <c r="GC397">
        <v>0</v>
      </c>
      <c r="GD397">
        <v>6</v>
      </c>
      <c r="GE397">
        <v>6</v>
      </c>
      <c r="GF397">
        <v>85</v>
      </c>
      <c r="GG397">
        <v>0</v>
      </c>
      <c r="GH397">
        <v>0.1</v>
      </c>
      <c r="GI397">
        <v>0.1</v>
      </c>
      <c r="GJ397" s="42">
        <v>0.4</v>
      </c>
    </row>
    <row r="398" spans="1:192" x14ac:dyDescent="0.45">
      <c r="A398" s="40">
        <v>35164</v>
      </c>
      <c r="B398" t="s">
        <v>1221</v>
      </c>
      <c r="C398" t="s">
        <v>175</v>
      </c>
      <c r="D398" t="s">
        <v>107</v>
      </c>
      <c r="E398" t="s">
        <v>107</v>
      </c>
      <c r="F398">
        <v>72</v>
      </c>
      <c r="G398">
        <v>181</v>
      </c>
      <c r="H398">
        <v>2014</v>
      </c>
      <c r="I398">
        <v>2</v>
      </c>
      <c r="J398">
        <v>56</v>
      </c>
      <c r="K398" t="s">
        <v>92</v>
      </c>
      <c r="L398">
        <v>2017</v>
      </c>
      <c r="M398">
        <v>21</v>
      </c>
      <c r="N398">
        <v>1</v>
      </c>
      <c r="O398">
        <v>8477987</v>
      </c>
      <c r="P398" t="s">
        <v>3178</v>
      </c>
      <c r="Q398" t="s">
        <v>3179</v>
      </c>
      <c r="R398" t="s">
        <v>3180</v>
      </c>
      <c r="S398" t="s">
        <v>390</v>
      </c>
      <c r="T398" t="s">
        <v>716</v>
      </c>
      <c r="U398" t="s">
        <v>263</v>
      </c>
      <c r="V398">
        <v>12</v>
      </c>
      <c r="W398">
        <v>5</v>
      </c>
      <c r="X398">
        <v>4</v>
      </c>
      <c r="Y398">
        <v>3</v>
      </c>
      <c r="Z398">
        <v>9</v>
      </c>
      <c r="AA398">
        <v>19</v>
      </c>
      <c r="AB398">
        <v>76</v>
      </c>
      <c r="AC398" s="26">
        <v>0.75</v>
      </c>
      <c r="AD398" s="20">
        <v>0</v>
      </c>
      <c r="AE398" s="20">
        <v>3.6760000000000002</v>
      </c>
      <c r="AF398">
        <v>2</v>
      </c>
      <c r="AG398">
        <v>-0.2</v>
      </c>
      <c r="AH398">
        <v>2</v>
      </c>
      <c r="AI398">
        <v>212</v>
      </c>
      <c r="AJ398">
        <v>10581</v>
      </c>
      <c r="AK398" s="20">
        <v>176.35</v>
      </c>
      <c r="AL398">
        <v>176.35</v>
      </c>
      <c r="AM398">
        <v>176</v>
      </c>
      <c r="AN398" s="26">
        <v>14.695833333333333</v>
      </c>
      <c r="AO398">
        <v>24.3</v>
      </c>
      <c r="AP398" s="41">
        <v>0.52941176470588236</v>
      </c>
      <c r="AQ398">
        <v>42</v>
      </c>
      <c r="AR398">
        <v>42</v>
      </c>
      <c r="AS398">
        <v>42</v>
      </c>
      <c r="AT398">
        <v>30</v>
      </c>
      <c r="AU398">
        <v>30</v>
      </c>
      <c r="AV398">
        <v>24</v>
      </c>
      <c r="AW398">
        <v>26</v>
      </c>
      <c r="AX398">
        <v>14</v>
      </c>
      <c r="AY398">
        <v>1</v>
      </c>
      <c r="AZ398">
        <v>3</v>
      </c>
      <c r="BA398" s="42">
        <v>4</v>
      </c>
      <c r="BB398">
        <v>2.44</v>
      </c>
      <c r="BC398">
        <v>28.583300000000001</v>
      </c>
      <c r="BD398" s="20">
        <v>44.5</v>
      </c>
      <c r="BE398" s="20">
        <v>86.5</v>
      </c>
      <c r="BF398" s="20">
        <v>29.430110575559969</v>
      </c>
      <c r="BG398">
        <v>106</v>
      </c>
      <c r="BH398">
        <v>55</v>
      </c>
      <c r="BI398">
        <v>43</v>
      </c>
      <c r="BJ398" s="41">
        <v>0.71140939597315433</v>
      </c>
      <c r="BK398">
        <v>6</v>
      </c>
      <c r="BL398">
        <v>6</v>
      </c>
      <c r="BM398">
        <v>23</v>
      </c>
      <c r="BN398" s="42">
        <v>-17</v>
      </c>
      <c r="BO398">
        <v>6</v>
      </c>
      <c r="BP398">
        <v>3</v>
      </c>
      <c r="BQ398">
        <v>3</v>
      </c>
      <c r="BR398">
        <v>2</v>
      </c>
      <c r="BS398" s="41">
        <v>1.834862385321101E-2</v>
      </c>
      <c r="BT398">
        <v>12</v>
      </c>
      <c r="BU398">
        <v>4</v>
      </c>
      <c r="BV398" s="41">
        <v>0.75</v>
      </c>
      <c r="BW398">
        <v>2</v>
      </c>
      <c r="BX398">
        <v>0</v>
      </c>
      <c r="BY398">
        <v>4</v>
      </c>
      <c r="BZ398">
        <v>3</v>
      </c>
      <c r="CA398">
        <v>6</v>
      </c>
      <c r="CB398">
        <v>1</v>
      </c>
      <c r="CC398">
        <v>3</v>
      </c>
      <c r="CD398">
        <v>3</v>
      </c>
      <c r="CE398">
        <v>9</v>
      </c>
      <c r="CF398">
        <v>0</v>
      </c>
      <c r="CG398">
        <v>7</v>
      </c>
      <c r="CH398">
        <v>2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2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1</v>
      </c>
      <c r="CY398">
        <v>0</v>
      </c>
      <c r="CZ398">
        <v>5</v>
      </c>
      <c r="DA398">
        <v>5</v>
      </c>
      <c r="DB398">
        <v>2</v>
      </c>
      <c r="DC398">
        <v>5</v>
      </c>
      <c r="DD398">
        <v>0</v>
      </c>
      <c r="DE398">
        <v>1</v>
      </c>
      <c r="DF398">
        <v>0</v>
      </c>
      <c r="DG398">
        <v>11</v>
      </c>
      <c r="DH398">
        <v>1</v>
      </c>
      <c r="DI398">
        <v>2</v>
      </c>
      <c r="DJ398">
        <v>1</v>
      </c>
      <c r="DK398">
        <v>1</v>
      </c>
      <c r="DL398">
        <v>0</v>
      </c>
      <c r="DM398">
        <v>2</v>
      </c>
      <c r="DN398">
        <v>2</v>
      </c>
      <c r="DO398">
        <v>0</v>
      </c>
      <c r="DP398" s="42">
        <v>1</v>
      </c>
      <c r="DQ398" s="20">
        <v>1.9580000000000002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219</v>
      </c>
      <c r="DX398">
        <v>134</v>
      </c>
      <c r="DY398">
        <v>167</v>
      </c>
      <c r="DZ398">
        <v>107</v>
      </c>
      <c r="EA398">
        <v>131</v>
      </c>
      <c r="EB398">
        <v>85</v>
      </c>
      <c r="EC398">
        <v>10.67</v>
      </c>
      <c r="ED398">
        <v>5.55</v>
      </c>
      <c r="EE398">
        <v>17</v>
      </c>
      <c r="EF398">
        <v>6</v>
      </c>
      <c r="EG398" s="41">
        <v>0.12977099236641221</v>
      </c>
      <c r="EH398" s="43">
        <v>0.92941176470588238</v>
      </c>
      <c r="EI398" s="44">
        <v>1.0591827570722945</v>
      </c>
      <c r="EJ398">
        <v>219</v>
      </c>
      <c r="EK398">
        <v>134</v>
      </c>
      <c r="EL398">
        <v>166</v>
      </c>
      <c r="EM398">
        <v>107</v>
      </c>
      <c r="EN398">
        <v>130</v>
      </c>
      <c r="EO398">
        <v>85</v>
      </c>
      <c r="EP398">
        <v>17</v>
      </c>
      <c r="EQ398">
        <v>6</v>
      </c>
      <c r="ER398">
        <v>107</v>
      </c>
      <c r="ES398">
        <v>59</v>
      </c>
      <c r="ET398">
        <v>42</v>
      </c>
      <c r="EU398">
        <v>26</v>
      </c>
      <c r="EV398">
        <v>10</v>
      </c>
      <c r="EW398">
        <v>2</v>
      </c>
      <c r="EX398">
        <v>6</v>
      </c>
      <c r="EY398">
        <v>13</v>
      </c>
      <c r="EZ398">
        <v>0.9</v>
      </c>
      <c r="FA398">
        <v>0.30000000000000004</v>
      </c>
      <c r="FB398">
        <v>1.2</v>
      </c>
      <c r="FC398" s="20">
        <v>9.98</v>
      </c>
      <c r="FD398" s="26">
        <v>0.83166666666666667</v>
      </c>
      <c r="FE398">
        <v>1.0374000000000001</v>
      </c>
      <c r="FF398">
        <v>0.24</v>
      </c>
      <c r="FG398">
        <v>-0.02</v>
      </c>
      <c r="FH398">
        <v>0.21</v>
      </c>
      <c r="FI398">
        <v>1</v>
      </c>
      <c r="FJ398">
        <v>1</v>
      </c>
      <c r="FK398">
        <v>0</v>
      </c>
      <c r="FL398" s="42">
        <v>10</v>
      </c>
      <c r="FM398" s="20">
        <v>9</v>
      </c>
      <c r="FN398" s="41">
        <v>0.13040712470000002</v>
      </c>
      <c r="FO398" s="20">
        <v>8.8000000000000007</v>
      </c>
      <c r="FP398" s="20">
        <v>9.3916000000000004</v>
      </c>
      <c r="FQ398" s="20">
        <v>120.10206974766091</v>
      </c>
      <c r="FV398" t="s">
        <v>751</v>
      </c>
      <c r="FW398" s="45">
        <v>875000</v>
      </c>
      <c r="FX398" s="45">
        <v>900000</v>
      </c>
      <c r="FY398">
        <v>12</v>
      </c>
      <c r="FZ398">
        <v>5</v>
      </c>
      <c r="GA398">
        <v>4</v>
      </c>
      <c r="GB398">
        <v>9</v>
      </c>
      <c r="GC398">
        <v>2</v>
      </c>
      <c r="GD398">
        <v>2</v>
      </c>
      <c r="GE398">
        <v>24</v>
      </c>
      <c r="GF398">
        <v>176</v>
      </c>
      <c r="GG398">
        <v>0.9</v>
      </c>
      <c r="GH398">
        <v>0.30000000000000004</v>
      </c>
      <c r="GI398">
        <v>1.2</v>
      </c>
      <c r="GJ398" s="42">
        <v>8.8000000000000007</v>
      </c>
    </row>
    <row r="399" spans="1:192" x14ac:dyDescent="0.45">
      <c r="A399" s="40">
        <v>35097</v>
      </c>
      <c r="B399" t="s">
        <v>3181</v>
      </c>
      <c r="C399" t="s">
        <v>106</v>
      </c>
      <c r="D399" t="s">
        <v>107</v>
      </c>
      <c r="E399" t="s">
        <v>107</v>
      </c>
      <c r="F399">
        <v>72</v>
      </c>
      <c r="G399">
        <v>195</v>
      </c>
      <c r="H399">
        <v>2014</v>
      </c>
      <c r="I399">
        <v>2</v>
      </c>
      <c r="J399">
        <v>58</v>
      </c>
      <c r="K399" t="s">
        <v>92</v>
      </c>
      <c r="L399">
        <v>2016</v>
      </c>
      <c r="M399">
        <v>21</v>
      </c>
      <c r="N399">
        <v>2</v>
      </c>
      <c r="O399">
        <v>8477989</v>
      </c>
      <c r="P399" t="s">
        <v>3182</v>
      </c>
      <c r="Q399" t="s">
        <v>3183</v>
      </c>
      <c r="R399" t="s">
        <v>3184</v>
      </c>
      <c r="S399" t="s">
        <v>979</v>
      </c>
      <c r="T399" t="s">
        <v>716</v>
      </c>
      <c r="U399" t="s">
        <v>205</v>
      </c>
      <c r="V399">
        <v>78</v>
      </c>
      <c r="W399">
        <v>15</v>
      </c>
      <c r="X399">
        <v>22</v>
      </c>
      <c r="Y399">
        <v>15</v>
      </c>
      <c r="Z399">
        <v>37</v>
      </c>
      <c r="AA399">
        <v>5</v>
      </c>
      <c r="AB399">
        <v>28</v>
      </c>
      <c r="AC399" s="26">
        <v>0.47435897435897434</v>
      </c>
      <c r="AD399" s="20">
        <v>4</v>
      </c>
      <c r="AE399" s="20">
        <v>14.03</v>
      </c>
      <c r="AF399">
        <v>-19</v>
      </c>
      <c r="AG399">
        <v>-6.1</v>
      </c>
      <c r="AH399">
        <v>22</v>
      </c>
      <c r="AI399">
        <v>1828</v>
      </c>
      <c r="AJ399">
        <v>76909</v>
      </c>
      <c r="AK399" s="20">
        <v>1281.3166666667</v>
      </c>
      <c r="AL399">
        <v>1281.1300000000001</v>
      </c>
      <c r="AM399">
        <v>1282</v>
      </c>
      <c r="AN399" s="26">
        <v>16.433547008547009</v>
      </c>
      <c r="AO399">
        <v>27.12</v>
      </c>
      <c r="AP399" s="41">
        <v>0.63793103448275867</v>
      </c>
      <c r="AQ399">
        <v>241</v>
      </c>
      <c r="AR399">
        <v>242</v>
      </c>
      <c r="AS399">
        <v>242</v>
      </c>
      <c r="AT399">
        <v>211</v>
      </c>
      <c r="AU399">
        <v>212</v>
      </c>
      <c r="AV399">
        <v>151</v>
      </c>
      <c r="AW399">
        <v>182</v>
      </c>
      <c r="AX399">
        <v>112</v>
      </c>
      <c r="AY399">
        <v>9</v>
      </c>
      <c r="AZ399">
        <v>23</v>
      </c>
      <c r="BA399" s="42">
        <v>32</v>
      </c>
      <c r="BB399">
        <v>19.78</v>
      </c>
      <c r="BC399">
        <v>23.7285</v>
      </c>
      <c r="BD399" s="20">
        <v>271.3</v>
      </c>
      <c r="BE399" s="20">
        <v>512.29999999999995</v>
      </c>
      <c r="BF399" s="20">
        <v>23.992881284491034</v>
      </c>
      <c r="BG399">
        <v>460</v>
      </c>
      <c r="BH399">
        <v>408</v>
      </c>
      <c r="BI399">
        <v>467</v>
      </c>
      <c r="BJ399" s="41">
        <v>0.49622437971952538</v>
      </c>
      <c r="BK399">
        <v>92</v>
      </c>
      <c r="BL399">
        <v>92</v>
      </c>
      <c r="BM399">
        <v>103</v>
      </c>
      <c r="BN399" s="42">
        <v>-11</v>
      </c>
      <c r="BO399">
        <v>61</v>
      </c>
      <c r="BP399">
        <v>25</v>
      </c>
      <c r="BQ399">
        <v>20</v>
      </c>
      <c r="BR399">
        <v>48</v>
      </c>
      <c r="BS399" s="41">
        <v>4.6920821114369501E-2</v>
      </c>
      <c r="BT399">
        <v>585</v>
      </c>
      <c r="BU399">
        <v>554</v>
      </c>
      <c r="BV399" s="41">
        <v>0.51360842844600529</v>
      </c>
      <c r="BW399">
        <v>215</v>
      </c>
      <c r="BX399">
        <v>192</v>
      </c>
      <c r="BY399">
        <v>209</v>
      </c>
      <c r="BZ399">
        <v>165</v>
      </c>
      <c r="CA399">
        <v>161</v>
      </c>
      <c r="CB399">
        <v>197</v>
      </c>
      <c r="CC399">
        <v>165</v>
      </c>
      <c r="CD399">
        <v>161</v>
      </c>
      <c r="CE399">
        <v>169</v>
      </c>
      <c r="CF399">
        <v>194</v>
      </c>
      <c r="CG399">
        <v>384</v>
      </c>
      <c r="CH399">
        <v>340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0</v>
      </c>
      <c r="CO399">
        <v>0</v>
      </c>
      <c r="CP399">
        <v>2</v>
      </c>
      <c r="CQ399">
        <v>0</v>
      </c>
      <c r="CR399">
        <v>0</v>
      </c>
      <c r="CS399">
        <v>0</v>
      </c>
      <c r="CT399">
        <v>3</v>
      </c>
      <c r="CU399">
        <v>0</v>
      </c>
      <c r="CV399">
        <v>10</v>
      </c>
      <c r="CW399">
        <v>0</v>
      </c>
      <c r="CX399">
        <v>6</v>
      </c>
      <c r="CY399">
        <v>4</v>
      </c>
      <c r="CZ399">
        <v>51</v>
      </c>
      <c r="DA399">
        <v>22</v>
      </c>
      <c r="DB399">
        <v>1</v>
      </c>
      <c r="DC399">
        <v>0</v>
      </c>
      <c r="DD399">
        <v>13</v>
      </c>
      <c r="DE399">
        <v>17</v>
      </c>
      <c r="DF399">
        <v>9</v>
      </c>
      <c r="DG399">
        <v>89</v>
      </c>
      <c r="DH399">
        <v>11</v>
      </c>
      <c r="DI399">
        <v>10</v>
      </c>
      <c r="DJ399">
        <v>11</v>
      </c>
      <c r="DK399">
        <v>11</v>
      </c>
      <c r="DL399">
        <v>0</v>
      </c>
      <c r="DM399">
        <v>9</v>
      </c>
      <c r="DN399">
        <v>9</v>
      </c>
      <c r="DO399">
        <v>0</v>
      </c>
      <c r="DP399" s="42">
        <v>-1</v>
      </c>
      <c r="DQ399" s="20">
        <v>-4.077</v>
      </c>
      <c r="DR399">
        <v>11</v>
      </c>
      <c r="DS399">
        <v>0</v>
      </c>
      <c r="DT399">
        <v>0</v>
      </c>
      <c r="DU399">
        <v>0</v>
      </c>
      <c r="DV399">
        <v>0</v>
      </c>
      <c r="DW399">
        <v>1267</v>
      </c>
      <c r="DX399">
        <v>1248</v>
      </c>
      <c r="DY399">
        <v>918</v>
      </c>
      <c r="DZ399">
        <v>975</v>
      </c>
      <c r="EA399">
        <v>634</v>
      </c>
      <c r="EB399">
        <v>680</v>
      </c>
      <c r="EC399">
        <v>59.53</v>
      </c>
      <c r="ED399">
        <v>68.78</v>
      </c>
      <c r="EE399">
        <v>58</v>
      </c>
      <c r="EF399">
        <v>78</v>
      </c>
      <c r="EG399" s="41">
        <v>9.1482649842271294E-2</v>
      </c>
      <c r="EH399" s="43">
        <v>0.88529411764705879</v>
      </c>
      <c r="EI399" s="44">
        <v>0.97677676748933007</v>
      </c>
      <c r="EJ399">
        <v>1270</v>
      </c>
      <c r="EK399">
        <v>1249</v>
      </c>
      <c r="EL399">
        <v>921</v>
      </c>
      <c r="EM399">
        <v>976</v>
      </c>
      <c r="EN399">
        <v>638</v>
      </c>
      <c r="EO399">
        <v>682</v>
      </c>
      <c r="EP399">
        <v>58</v>
      </c>
      <c r="EQ399">
        <v>79</v>
      </c>
      <c r="ER399">
        <v>628</v>
      </c>
      <c r="ES399">
        <v>604</v>
      </c>
      <c r="ET399">
        <v>261</v>
      </c>
      <c r="EU399">
        <v>268</v>
      </c>
      <c r="EV399">
        <v>35</v>
      </c>
      <c r="EW399">
        <v>50</v>
      </c>
      <c r="EX399">
        <v>64</v>
      </c>
      <c r="EY399">
        <v>71</v>
      </c>
      <c r="EZ399">
        <v>1.8</v>
      </c>
      <c r="FA399">
        <v>1</v>
      </c>
      <c r="FB399">
        <v>2.8</v>
      </c>
      <c r="FC399" s="20">
        <v>33.46</v>
      </c>
      <c r="FD399" s="26">
        <v>0.42897435897435898</v>
      </c>
      <c r="FE399">
        <v>3.2949000000000002</v>
      </c>
      <c r="FF399">
        <v>0.14000000000000001</v>
      </c>
      <c r="FG399">
        <v>-0.38</v>
      </c>
      <c r="FH399">
        <v>-0.24</v>
      </c>
      <c r="FI399">
        <v>1</v>
      </c>
      <c r="FJ399">
        <v>0</v>
      </c>
      <c r="FK399">
        <v>0</v>
      </c>
      <c r="FL399" s="42">
        <v>162</v>
      </c>
      <c r="FM399" s="20">
        <v>10.181818181818182</v>
      </c>
      <c r="FN399" s="41">
        <v>8.2561417600000006E-2</v>
      </c>
      <c r="FO399" s="20">
        <v>34.799999999999997</v>
      </c>
      <c r="FP399" s="20">
        <v>36.184600000000003</v>
      </c>
      <c r="FQ399" s="20">
        <v>117.78664148056792</v>
      </c>
      <c r="FR399">
        <v>4</v>
      </c>
      <c r="FS399" t="s">
        <v>111</v>
      </c>
      <c r="FT399">
        <v>195</v>
      </c>
      <c r="FV399" t="s">
        <v>751</v>
      </c>
      <c r="FW399" s="45">
        <v>892500</v>
      </c>
      <c r="FX399" s="45">
        <v>839167</v>
      </c>
      <c r="FY399">
        <v>156</v>
      </c>
      <c r="FZ399">
        <v>30</v>
      </c>
      <c r="GA399">
        <v>40</v>
      </c>
      <c r="GB399">
        <v>70</v>
      </c>
      <c r="GC399">
        <v>-12</v>
      </c>
      <c r="GD399">
        <v>44</v>
      </c>
      <c r="GE399">
        <v>239</v>
      </c>
      <c r="GF399">
        <v>2500</v>
      </c>
      <c r="GG399">
        <v>3.7</v>
      </c>
      <c r="GH399">
        <v>2.7</v>
      </c>
      <c r="GI399">
        <v>6.4</v>
      </c>
      <c r="GJ399" s="42">
        <v>34.799999999999997</v>
      </c>
    </row>
    <row r="400" spans="1:192" x14ac:dyDescent="0.45">
      <c r="A400" s="40">
        <v>36175</v>
      </c>
      <c r="B400" t="s">
        <v>3185</v>
      </c>
      <c r="D400" t="s">
        <v>399</v>
      </c>
      <c r="E400" t="s">
        <v>399</v>
      </c>
      <c r="F400">
        <v>73</v>
      </c>
      <c r="G400">
        <v>167</v>
      </c>
      <c r="H400">
        <v>2017</v>
      </c>
      <c r="I400">
        <v>1</v>
      </c>
      <c r="J400">
        <v>12</v>
      </c>
      <c r="K400" t="s">
        <v>202</v>
      </c>
      <c r="L400">
        <v>2017</v>
      </c>
      <c r="M400">
        <v>19</v>
      </c>
      <c r="N400">
        <v>1</v>
      </c>
      <c r="O400">
        <v>8480039</v>
      </c>
      <c r="P400" t="s">
        <v>3186</v>
      </c>
      <c r="Q400" t="s">
        <v>3187</v>
      </c>
      <c r="R400" t="s">
        <v>3188</v>
      </c>
      <c r="S400" t="s">
        <v>317</v>
      </c>
      <c r="T400" t="s">
        <v>716</v>
      </c>
      <c r="U400" t="s">
        <v>343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26</v>
      </c>
      <c r="AB400">
        <v>65</v>
      </c>
      <c r="AC400" s="26">
        <v>0</v>
      </c>
      <c r="AD400" s="20">
        <v>0</v>
      </c>
      <c r="AE400" s="20">
        <v>0</v>
      </c>
      <c r="AF400">
        <v>0</v>
      </c>
      <c r="AG400">
        <v>-1</v>
      </c>
      <c r="AH400">
        <v>0</v>
      </c>
      <c r="AI400">
        <v>13</v>
      </c>
      <c r="AJ400">
        <v>414</v>
      </c>
      <c r="AK400" s="20">
        <v>6.9</v>
      </c>
      <c r="AL400">
        <v>6.9</v>
      </c>
      <c r="AM400">
        <v>7</v>
      </c>
      <c r="AN400" s="26">
        <v>6.9</v>
      </c>
      <c r="AO400">
        <v>11.93</v>
      </c>
      <c r="AP400" s="41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s="42">
        <v>0</v>
      </c>
      <c r="BB400">
        <v>0</v>
      </c>
      <c r="BC400">
        <v>0</v>
      </c>
      <c r="BD400" s="20">
        <v>0</v>
      </c>
      <c r="BE400" s="20">
        <v>0</v>
      </c>
      <c r="BF400" s="20">
        <v>0</v>
      </c>
      <c r="BG400">
        <v>2</v>
      </c>
      <c r="BH400">
        <v>3</v>
      </c>
      <c r="BI400">
        <v>0</v>
      </c>
      <c r="BJ400" s="41">
        <v>1</v>
      </c>
      <c r="BK400">
        <v>0</v>
      </c>
      <c r="BL400">
        <v>0</v>
      </c>
      <c r="BM400">
        <v>1</v>
      </c>
      <c r="BN400" s="42">
        <v>-1</v>
      </c>
      <c r="BO400">
        <v>0</v>
      </c>
      <c r="BP400">
        <v>1</v>
      </c>
      <c r="BQ400">
        <v>1</v>
      </c>
      <c r="BR400">
        <v>0</v>
      </c>
      <c r="BS400" s="41">
        <v>0</v>
      </c>
      <c r="BT400">
        <v>0</v>
      </c>
      <c r="BU400">
        <v>4</v>
      </c>
      <c r="BV400" s="41">
        <v>0</v>
      </c>
      <c r="BW400">
        <v>0</v>
      </c>
      <c r="BX400">
        <v>0</v>
      </c>
      <c r="BY400">
        <v>0</v>
      </c>
      <c r="BZ400">
        <v>2</v>
      </c>
      <c r="CA400">
        <v>0</v>
      </c>
      <c r="CB400">
        <v>2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 s="42">
        <v>0</v>
      </c>
      <c r="DQ400" s="20">
        <v>-7.0000000000000001E-3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7</v>
      </c>
      <c r="DX400">
        <v>9</v>
      </c>
      <c r="DY400">
        <v>5</v>
      </c>
      <c r="DZ400">
        <v>8</v>
      </c>
      <c r="EA400">
        <v>2</v>
      </c>
      <c r="EB400">
        <v>6</v>
      </c>
      <c r="EC400">
        <v>0.34</v>
      </c>
      <c r="ED400">
        <v>0.62</v>
      </c>
      <c r="EE400">
        <v>0</v>
      </c>
      <c r="EF400">
        <v>0</v>
      </c>
      <c r="EG400" s="41">
        <v>0</v>
      </c>
      <c r="EH400" s="43">
        <v>1</v>
      </c>
      <c r="EI400" s="44">
        <v>1</v>
      </c>
      <c r="EJ400">
        <v>7</v>
      </c>
      <c r="EK400">
        <v>9</v>
      </c>
      <c r="EL400">
        <v>5</v>
      </c>
      <c r="EM400">
        <v>8</v>
      </c>
      <c r="EN400">
        <v>2</v>
      </c>
      <c r="EO400">
        <v>6</v>
      </c>
      <c r="EP400">
        <v>0</v>
      </c>
      <c r="EQ400">
        <v>0</v>
      </c>
      <c r="ER400">
        <v>4</v>
      </c>
      <c r="ES400">
        <v>4</v>
      </c>
      <c r="ET400">
        <v>1</v>
      </c>
      <c r="EU400">
        <v>2</v>
      </c>
      <c r="EV400">
        <v>0</v>
      </c>
      <c r="EW400">
        <v>0</v>
      </c>
      <c r="EX400">
        <v>2</v>
      </c>
      <c r="EY400">
        <v>1</v>
      </c>
      <c r="EZ400">
        <v>0</v>
      </c>
      <c r="FA400">
        <v>0</v>
      </c>
      <c r="FB400">
        <v>0</v>
      </c>
      <c r="FC400" s="20">
        <v>-0.14000000000000001</v>
      </c>
      <c r="FD400" s="26">
        <v>-0.14000000000000001</v>
      </c>
      <c r="FE400">
        <v>0</v>
      </c>
      <c r="FF400">
        <v>0</v>
      </c>
      <c r="FG400">
        <v>0</v>
      </c>
      <c r="FH400">
        <v>0</v>
      </c>
      <c r="FL400" s="42">
        <v>0</v>
      </c>
      <c r="FM400" s="20">
        <v>0</v>
      </c>
      <c r="FN400" s="41">
        <v>0</v>
      </c>
      <c r="FO400" s="20">
        <v>0</v>
      </c>
      <c r="FP400" s="20">
        <v>-1.4E-3</v>
      </c>
      <c r="FQ400" s="20">
        <v>139.13043478260869</v>
      </c>
      <c r="FV400" t="s">
        <v>751</v>
      </c>
      <c r="FW400" s="45">
        <v>925000</v>
      </c>
      <c r="FX400" s="45">
        <v>925000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7</v>
      </c>
      <c r="GG400">
        <v>0</v>
      </c>
      <c r="GH400">
        <v>0</v>
      </c>
      <c r="GI400">
        <v>0</v>
      </c>
      <c r="GJ400" s="42">
        <v>0</v>
      </c>
    </row>
    <row r="401" spans="1:192" x14ac:dyDescent="0.45">
      <c r="A401" s="40">
        <v>35120</v>
      </c>
      <c r="B401" t="s">
        <v>1108</v>
      </c>
      <c r="C401" t="s">
        <v>126</v>
      </c>
      <c r="D401" t="s">
        <v>91</v>
      </c>
      <c r="E401" t="s">
        <v>91</v>
      </c>
      <c r="F401">
        <v>74</v>
      </c>
      <c r="G401">
        <v>200</v>
      </c>
      <c r="H401">
        <v>2014</v>
      </c>
      <c r="I401">
        <v>3</v>
      </c>
      <c r="J401">
        <v>63</v>
      </c>
      <c r="K401" t="s">
        <v>92</v>
      </c>
      <c r="L401">
        <v>2017</v>
      </c>
      <c r="M401">
        <v>21</v>
      </c>
      <c r="N401">
        <v>1</v>
      </c>
      <c r="O401">
        <v>8477994</v>
      </c>
      <c r="P401" t="s">
        <v>3189</v>
      </c>
      <c r="Q401" t="s">
        <v>3190</v>
      </c>
      <c r="R401" t="s">
        <v>3191</v>
      </c>
      <c r="S401" t="s">
        <v>895</v>
      </c>
      <c r="T401" t="s">
        <v>716</v>
      </c>
      <c r="U401" t="s">
        <v>298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25</v>
      </c>
      <c r="AB401">
        <v>63</v>
      </c>
      <c r="AC401" s="26">
        <v>0</v>
      </c>
      <c r="AD401" s="20">
        <v>0</v>
      </c>
      <c r="AE401" s="20">
        <v>0</v>
      </c>
      <c r="AF401">
        <v>-2</v>
      </c>
      <c r="AG401">
        <v>-1.4</v>
      </c>
      <c r="AH401">
        <v>2</v>
      </c>
      <c r="AI401">
        <v>66</v>
      </c>
      <c r="AJ401">
        <v>2770</v>
      </c>
      <c r="AK401" s="20">
        <v>46.166666666666998</v>
      </c>
      <c r="AL401">
        <v>46.17</v>
      </c>
      <c r="AM401">
        <v>46</v>
      </c>
      <c r="AN401" s="26">
        <v>9.2333333333333325</v>
      </c>
      <c r="AO401">
        <v>15.96</v>
      </c>
      <c r="AP401" s="41">
        <v>0</v>
      </c>
      <c r="AQ401">
        <v>5</v>
      </c>
      <c r="AR401">
        <v>5</v>
      </c>
      <c r="AS401">
        <v>5</v>
      </c>
      <c r="AT401">
        <v>4</v>
      </c>
      <c r="AU401">
        <v>4</v>
      </c>
      <c r="AV401">
        <v>3</v>
      </c>
      <c r="AW401">
        <v>1</v>
      </c>
      <c r="AX401">
        <v>1</v>
      </c>
      <c r="AY401">
        <v>1</v>
      </c>
      <c r="AZ401">
        <v>0</v>
      </c>
      <c r="BA401" s="42">
        <v>1</v>
      </c>
      <c r="BB401">
        <v>0.21</v>
      </c>
      <c r="BC401">
        <v>53.666699999999999</v>
      </c>
      <c r="BD401" s="20">
        <v>0</v>
      </c>
      <c r="BE401" s="20">
        <v>5</v>
      </c>
      <c r="BF401" s="20">
        <v>6.4977257959714096</v>
      </c>
      <c r="BG401">
        <v>9</v>
      </c>
      <c r="BH401">
        <v>9</v>
      </c>
      <c r="BI401">
        <v>18</v>
      </c>
      <c r="BJ401" s="41">
        <v>0.33333333333333331</v>
      </c>
      <c r="BK401">
        <v>3</v>
      </c>
      <c r="BL401">
        <v>3</v>
      </c>
      <c r="BM401">
        <v>6</v>
      </c>
      <c r="BN401" s="42">
        <v>-3</v>
      </c>
      <c r="BO401">
        <v>1</v>
      </c>
      <c r="BP401">
        <v>2</v>
      </c>
      <c r="BQ401">
        <v>3</v>
      </c>
      <c r="BR401">
        <v>8</v>
      </c>
      <c r="BS401" s="41">
        <v>0.16326530612244897</v>
      </c>
      <c r="BT401">
        <v>7</v>
      </c>
      <c r="BU401">
        <v>14</v>
      </c>
      <c r="BV401" s="41">
        <v>0.33333333333333331</v>
      </c>
      <c r="BW401">
        <v>4</v>
      </c>
      <c r="BX401">
        <v>4</v>
      </c>
      <c r="BY401">
        <v>1</v>
      </c>
      <c r="BZ401">
        <v>5</v>
      </c>
      <c r="CA401">
        <v>2</v>
      </c>
      <c r="CB401">
        <v>5</v>
      </c>
      <c r="CC401">
        <v>4</v>
      </c>
      <c r="CD401">
        <v>10</v>
      </c>
      <c r="CE401">
        <v>0</v>
      </c>
      <c r="CF401">
        <v>0</v>
      </c>
      <c r="CG401">
        <v>4</v>
      </c>
      <c r="CH401">
        <v>11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 s="42">
        <v>-1</v>
      </c>
      <c r="DQ401" s="20">
        <v>-1.089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20</v>
      </c>
      <c r="DX401">
        <v>57</v>
      </c>
      <c r="DY401">
        <v>13</v>
      </c>
      <c r="DZ401">
        <v>41</v>
      </c>
      <c r="EA401">
        <v>10</v>
      </c>
      <c r="EB401">
        <v>28</v>
      </c>
      <c r="EC401">
        <v>0.52</v>
      </c>
      <c r="ED401">
        <v>2.69</v>
      </c>
      <c r="EE401">
        <v>0</v>
      </c>
      <c r="EF401">
        <v>3</v>
      </c>
      <c r="EG401" s="41">
        <v>0</v>
      </c>
      <c r="EH401" s="43">
        <v>0.8928571428571429</v>
      </c>
      <c r="EI401" s="44">
        <v>0.8928571428571429</v>
      </c>
      <c r="EJ401">
        <v>20</v>
      </c>
      <c r="EK401">
        <v>57</v>
      </c>
      <c r="EL401">
        <v>13</v>
      </c>
      <c r="EM401">
        <v>41</v>
      </c>
      <c r="EN401">
        <v>10</v>
      </c>
      <c r="EO401">
        <v>28</v>
      </c>
      <c r="EP401">
        <v>0</v>
      </c>
      <c r="EQ401">
        <v>3</v>
      </c>
      <c r="ER401">
        <v>5</v>
      </c>
      <c r="ES401">
        <v>26</v>
      </c>
      <c r="ET401">
        <v>2</v>
      </c>
      <c r="EU401">
        <v>5</v>
      </c>
      <c r="EV401">
        <v>0</v>
      </c>
      <c r="EW401">
        <v>2</v>
      </c>
      <c r="EX401">
        <v>6</v>
      </c>
      <c r="EY401">
        <v>1</v>
      </c>
      <c r="EZ401">
        <v>-0.1</v>
      </c>
      <c r="FA401">
        <v>0</v>
      </c>
      <c r="FB401">
        <v>-0.2</v>
      </c>
      <c r="FC401" s="20">
        <v>-0.7</v>
      </c>
      <c r="FD401" s="26">
        <v>-0.13999999999999999</v>
      </c>
      <c r="FE401">
        <v>5.0000000000000001E-4</v>
      </c>
      <c r="FF401">
        <v>0</v>
      </c>
      <c r="FG401">
        <v>0</v>
      </c>
      <c r="FH401">
        <v>0</v>
      </c>
      <c r="FL401" s="42">
        <v>13</v>
      </c>
      <c r="FM401" s="20">
        <v>6</v>
      </c>
      <c r="FN401" s="41">
        <v>0</v>
      </c>
      <c r="FO401" s="20">
        <v>-0.2</v>
      </c>
      <c r="FP401" s="20">
        <v>-0.21779999999999999</v>
      </c>
      <c r="FQ401" s="20">
        <v>100.06497725795971</v>
      </c>
      <c r="FV401" t="s">
        <v>751</v>
      </c>
      <c r="FW401" s="45">
        <v>742500</v>
      </c>
      <c r="FX401" s="45">
        <v>686667</v>
      </c>
      <c r="FY401">
        <v>5</v>
      </c>
      <c r="FZ401">
        <v>0</v>
      </c>
      <c r="GA401">
        <v>0</v>
      </c>
      <c r="GB401">
        <v>0</v>
      </c>
      <c r="GC401">
        <v>-2</v>
      </c>
      <c r="GD401">
        <v>2</v>
      </c>
      <c r="GE401">
        <v>3</v>
      </c>
      <c r="GF401">
        <v>46</v>
      </c>
      <c r="GG401">
        <v>-0.1</v>
      </c>
      <c r="GH401">
        <v>0</v>
      </c>
      <c r="GI401">
        <v>-0.2</v>
      </c>
      <c r="GJ401" s="42">
        <v>-0.2</v>
      </c>
    </row>
    <row r="402" spans="1:192" x14ac:dyDescent="0.45">
      <c r="A402" s="40">
        <v>33478</v>
      </c>
      <c r="B402" t="s">
        <v>3192</v>
      </c>
      <c r="D402" t="s">
        <v>169</v>
      </c>
      <c r="E402" t="s">
        <v>169</v>
      </c>
      <c r="F402">
        <v>74</v>
      </c>
      <c r="G402">
        <v>197</v>
      </c>
      <c r="K402" t="s">
        <v>202</v>
      </c>
      <c r="L402">
        <v>2015</v>
      </c>
      <c r="M402">
        <v>26</v>
      </c>
      <c r="N402">
        <v>3</v>
      </c>
      <c r="O402">
        <v>8475949</v>
      </c>
      <c r="P402" t="s">
        <v>3193</v>
      </c>
      <c r="Q402" t="s">
        <v>3194</v>
      </c>
      <c r="R402" t="s">
        <v>3195</v>
      </c>
      <c r="S402" t="s">
        <v>3196</v>
      </c>
      <c r="T402" t="s">
        <v>725</v>
      </c>
      <c r="U402" t="s">
        <v>123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28</v>
      </c>
      <c r="AB402">
        <v>84</v>
      </c>
      <c r="AC402" s="26">
        <v>0</v>
      </c>
      <c r="AD402" s="20">
        <v>-0.42857142857142855</v>
      </c>
      <c r="AE402" s="20">
        <v>0</v>
      </c>
      <c r="AF402">
        <v>1</v>
      </c>
      <c r="AG402">
        <v>0</v>
      </c>
      <c r="AH402">
        <v>0</v>
      </c>
      <c r="AI402">
        <v>35</v>
      </c>
      <c r="AJ402">
        <v>1531</v>
      </c>
      <c r="AK402" s="20">
        <v>25.516666666667</v>
      </c>
      <c r="AL402">
        <v>25.52</v>
      </c>
      <c r="AM402">
        <v>26</v>
      </c>
      <c r="AN402" s="26">
        <v>8.5055555555555546</v>
      </c>
      <c r="AO402">
        <v>14.72</v>
      </c>
      <c r="AP402" s="41">
        <v>0</v>
      </c>
      <c r="AQ402">
        <v>5</v>
      </c>
      <c r="AR402">
        <v>5</v>
      </c>
      <c r="AS402">
        <v>5</v>
      </c>
      <c r="AT402">
        <v>4</v>
      </c>
      <c r="AU402">
        <v>4</v>
      </c>
      <c r="AV402">
        <v>2</v>
      </c>
      <c r="AW402">
        <v>3</v>
      </c>
      <c r="AX402">
        <v>3</v>
      </c>
      <c r="AY402">
        <v>0</v>
      </c>
      <c r="AZ402">
        <v>0</v>
      </c>
      <c r="BA402" s="42">
        <v>0</v>
      </c>
      <c r="BB402">
        <v>0.4</v>
      </c>
      <c r="BC402">
        <v>25.5</v>
      </c>
      <c r="BD402" s="20">
        <v>0</v>
      </c>
      <c r="BE402" s="20">
        <v>5</v>
      </c>
      <c r="BF402" s="20">
        <v>11.755485893416928</v>
      </c>
      <c r="BG402">
        <v>3</v>
      </c>
      <c r="BH402">
        <v>9</v>
      </c>
      <c r="BI402">
        <v>7</v>
      </c>
      <c r="BJ402" s="41">
        <v>0.3</v>
      </c>
      <c r="BK402">
        <v>4</v>
      </c>
      <c r="BL402">
        <v>4</v>
      </c>
      <c r="BM402">
        <v>3</v>
      </c>
      <c r="BN402" s="42">
        <v>1</v>
      </c>
      <c r="BO402">
        <v>2</v>
      </c>
      <c r="BP402">
        <v>4</v>
      </c>
      <c r="BQ402">
        <v>1</v>
      </c>
      <c r="BR402">
        <v>1</v>
      </c>
      <c r="BS402" s="41">
        <v>6.25E-2</v>
      </c>
      <c r="BT402">
        <v>0</v>
      </c>
      <c r="BU402">
        <v>1</v>
      </c>
      <c r="BV402" s="41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v>0</v>
      </c>
      <c r="DQ402" s="20">
        <v>-2.5000000000000001E-2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23</v>
      </c>
      <c r="DX402">
        <v>24</v>
      </c>
      <c r="DY402">
        <v>18</v>
      </c>
      <c r="DZ402">
        <v>15</v>
      </c>
      <c r="EA402">
        <v>12</v>
      </c>
      <c r="EB402">
        <v>12</v>
      </c>
      <c r="EC402">
        <v>1.1200000000000001</v>
      </c>
      <c r="ED402">
        <v>0.72</v>
      </c>
      <c r="EE402">
        <v>1</v>
      </c>
      <c r="EF402">
        <v>0</v>
      </c>
      <c r="EG402" s="41">
        <v>8.3333333333333329E-2</v>
      </c>
      <c r="EH402" s="43">
        <v>1</v>
      </c>
      <c r="EI402" s="44">
        <v>1.0833333333333333</v>
      </c>
      <c r="EJ402">
        <v>23</v>
      </c>
      <c r="EK402">
        <v>24</v>
      </c>
      <c r="EL402">
        <v>18</v>
      </c>
      <c r="EM402">
        <v>15</v>
      </c>
      <c r="EN402">
        <v>12</v>
      </c>
      <c r="EO402">
        <v>12</v>
      </c>
      <c r="EP402">
        <v>1</v>
      </c>
      <c r="EQ402">
        <v>0</v>
      </c>
      <c r="ER402">
        <v>11</v>
      </c>
      <c r="ES402">
        <v>12</v>
      </c>
      <c r="ET402">
        <v>8</v>
      </c>
      <c r="EU402">
        <v>3</v>
      </c>
      <c r="EV402">
        <v>1</v>
      </c>
      <c r="EW402">
        <v>0</v>
      </c>
      <c r="EX402">
        <v>2</v>
      </c>
      <c r="EY402">
        <v>1</v>
      </c>
      <c r="EZ402">
        <v>-0.1</v>
      </c>
      <c r="FA402">
        <v>0.1</v>
      </c>
      <c r="FB402">
        <v>0</v>
      </c>
      <c r="FC402" s="20">
        <v>0.28999999999999998</v>
      </c>
      <c r="FD402" s="26">
        <v>9.6666666666666665E-2</v>
      </c>
      <c r="FE402">
        <v>5.0000000000000001E-4</v>
      </c>
      <c r="FF402">
        <v>0</v>
      </c>
      <c r="FG402">
        <v>0</v>
      </c>
      <c r="FH402">
        <v>0</v>
      </c>
      <c r="FL402" s="42">
        <v>5</v>
      </c>
      <c r="FM402" s="20">
        <v>0</v>
      </c>
      <c r="FN402" s="41">
        <v>0</v>
      </c>
      <c r="FO402" s="20">
        <v>0</v>
      </c>
      <c r="FP402" s="20">
        <v>-5.0000000000000001E-3</v>
      </c>
      <c r="FQ402" s="20">
        <v>110.50156739811914</v>
      </c>
      <c r="FR402">
        <v>24</v>
      </c>
      <c r="FS402" t="s">
        <v>314</v>
      </c>
      <c r="FT402">
        <v>190</v>
      </c>
      <c r="FU402" t="s">
        <v>731</v>
      </c>
      <c r="FV402" t="s">
        <v>711</v>
      </c>
      <c r="FW402" s="45">
        <v>650000</v>
      </c>
      <c r="FX402" s="45">
        <v>650000</v>
      </c>
      <c r="FY402">
        <v>24</v>
      </c>
      <c r="FZ402">
        <v>0</v>
      </c>
      <c r="GA402">
        <v>3</v>
      </c>
      <c r="GB402">
        <v>3</v>
      </c>
      <c r="GC402">
        <v>1</v>
      </c>
      <c r="GD402">
        <v>2</v>
      </c>
      <c r="GE402">
        <v>20</v>
      </c>
      <c r="GF402">
        <v>246</v>
      </c>
      <c r="GG402">
        <v>-0.4</v>
      </c>
      <c r="GH402">
        <v>0.30000000000000004</v>
      </c>
      <c r="GI402">
        <v>-0.1</v>
      </c>
      <c r="GJ402" s="42">
        <v>0</v>
      </c>
    </row>
    <row r="403" spans="1:192" x14ac:dyDescent="0.45">
      <c r="A403" s="40">
        <v>35156</v>
      </c>
      <c r="B403" t="s">
        <v>1396</v>
      </c>
      <c r="C403" t="s">
        <v>145</v>
      </c>
      <c r="D403" t="s">
        <v>91</v>
      </c>
      <c r="E403" t="s">
        <v>91</v>
      </c>
      <c r="F403">
        <v>74</v>
      </c>
      <c r="G403">
        <v>190</v>
      </c>
      <c r="H403">
        <v>2014</v>
      </c>
      <c r="I403">
        <v>3</v>
      </c>
      <c r="J403">
        <v>67</v>
      </c>
      <c r="K403" t="s">
        <v>92</v>
      </c>
      <c r="L403">
        <v>2017</v>
      </c>
      <c r="M403">
        <v>21</v>
      </c>
      <c r="N403">
        <v>1</v>
      </c>
      <c r="O403">
        <v>8477998</v>
      </c>
      <c r="P403" t="s">
        <v>3197</v>
      </c>
      <c r="Q403" t="s">
        <v>3198</v>
      </c>
      <c r="R403" t="s">
        <v>3199</v>
      </c>
      <c r="S403" t="s">
        <v>2403</v>
      </c>
      <c r="T403" t="s">
        <v>725</v>
      </c>
      <c r="U403" t="s">
        <v>343</v>
      </c>
      <c r="V403">
        <v>2</v>
      </c>
      <c r="W403">
        <v>2</v>
      </c>
      <c r="X403">
        <v>1</v>
      </c>
      <c r="Y403">
        <v>1</v>
      </c>
      <c r="Z403">
        <v>3</v>
      </c>
      <c r="AA403">
        <v>23</v>
      </c>
      <c r="AB403">
        <v>62</v>
      </c>
      <c r="AC403" s="26">
        <v>1.5</v>
      </c>
      <c r="AD403" s="20">
        <v>0</v>
      </c>
      <c r="AE403" s="20">
        <v>1.2889999999999999</v>
      </c>
      <c r="AF403">
        <v>3</v>
      </c>
      <c r="AG403">
        <v>0.60000000000000009</v>
      </c>
      <c r="AH403">
        <v>0</v>
      </c>
      <c r="AI403">
        <v>35</v>
      </c>
      <c r="AJ403">
        <v>1431</v>
      </c>
      <c r="AK403" s="20">
        <v>23.85</v>
      </c>
      <c r="AL403">
        <v>23.85</v>
      </c>
      <c r="AM403">
        <v>24</v>
      </c>
      <c r="AN403" s="26">
        <v>11.925000000000001</v>
      </c>
      <c r="AO403">
        <v>20.13</v>
      </c>
      <c r="AP403" s="41">
        <v>1</v>
      </c>
      <c r="AQ403">
        <v>8</v>
      </c>
      <c r="AR403">
        <v>8</v>
      </c>
      <c r="AS403">
        <v>8</v>
      </c>
      <c r="AT403">
        <v>7</v>
      </c>
      <c r="AU403">
        <v>7</v>
      </c>
      <c r="AV403">
        <v>6</v>
      </c>
      <c r="AW403">
        <v>4</v>
      </c>
      <c r="AX403">
        <v>2</v>
      </c>
      <c r="AY403">
        <v>2</v>
      </c>
      <c r="AZ403">
        <v>1</v>
      </c>
      <c r="BA403" s="42">
        <v>3</v>
      </c>
      <c r="BB403">
        <v>0.36</v>
      </c>
      <c r="BC403">
        <v>26.5</v>
      </c>
      <c r="BD403" s="20">
        <v>6.3</v>
      </c>
      <c r="BE403" s="20">
        <v>14.3</v>
      </c>
      <c r="BF403" s="20">
        <v>35.974842767295598</v>
      </c>
      <c r="BG403">
        <v>5</v>
      </c>
      <c r="BH403">
        <v>9</v>
      </c>
      <c r="BI403">
        <v>7</v>
      </c>
      <c r="BJ403" s="41">
        <v>0.41666666666666669</v>
      </c>
      <c r="BK403">
        <v>5</v>
      </c>
      <c r="BL403">
        <v>5</v>
      </c>
      <c r="BM403">
        <v>5</v>
      </c>
      <c r="BN403" s="42">
        <v>0</v>
      </c>
      <c r="BO403">
        <v>1</v>
      </c>
      <c r="BP403">
        <v>0</v>
      </c>
      <c r="BQ403">
        <v>1</v>
      </c>
      <c r="BR403">
        <v>1</v>
      </c>
      <c r="BS403" s="41">
        <v>5.2631578947368418E-2</v>
      </c>
      <c r="BT403">
        <v>0</v>
      </c>
      <c r="BU403">
        <v>0</v>
      </c>
      <c r="BV403" s="41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4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42">
        <v>0</v>
      </c>
      <c r="DQ403" s="20">
        <v>-4.3000000000000003E-2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20</v>
      </c>
      <c r="DX403">
        <v>21</v>
      </c>
      <c r="DY403">
        <v>16</v>
      </c>
      <c r="DZ403">
        <v>18</v>
      </c>
      <c r="EA403">
        <v>14</v>
      </c>
      <c r="EB403">
        <v>13</v>
      </c>
      <c r="EC403">
        <v>0.84</v>
      </c>
      <c r="ED403">
        <v>0.84</v>
      </c>
      <c r="EE403">
        <v>3</v>
      </c>
      <c r="EF403">
        <v>1</v>
      </c>
      <c r="EG403" s="41">
        <v>0.21428571428571427</v>
      </c>
      <c r="EH403" s="43">
        <v>0.92307692307692313</v>
      </c>
      <c r="EI403" s="44">
        <v>1.1373626373626373</v>
      </c>
      <c r="EJ403">
        <v>20</v>
      </c>
      <c r="EK403">
        <v>21</v>
      </c>
      <c r="EL403">
        <v>16</v>
      </c>
      <c r="EM403">
        <v>18</v>
      </c>
      <c r="EN403">
        <v>14</v>
      </c>
      <c r="EO403">
        <v>13</v>
      </c>
      <c r="EP403">
        <v>3</v>
      </c>
      <c r="EQ403">
        <v>1</v>
      </c>
      <c r="ER403">
        <v>8</v>
      </c>
      <c r="ES403">
        <v>8</v>
      </c>
      <c r="ET403">
        <v>3</v>
      </c>
      <c r="EU403">
        <v>1</v>
      </c>
      <c r="EV403">
        <v>2</v>
      </c>
      <c r="EW403">
        <v>0</v>
      </c>
      <c r="EX403">
        <v>2</v>
      </c>
      <c r="EY403">
        <v>0</v>
      </c>
      <c r="EZ403">
        <v>0.4</v>
      </c>
      <c r="FA403">
        <v>0.1</v>
      </c>
      <c r="FB403">
        <v>0.60000000000000009</v>
      </c>
      <c r="FC403" s="20">
        <v>3.5</v>
      </c>
      <c r="FD403" s="26">
        <v>1.75</v>
      </c>
      <c r="FE403">
        <v>0.8155</v>
      </c>
      <c r="FF403">
        <v>0</v>
      </c>
      <c r="FG403">
        <v>0</v>
      </c>
      <c r="FH403">
        <v>0</v>
      </c>
      <c r="FL403" s="42">
        <v>6</v>
      </c>
      <c r="FM403" s="20">
        <v>0</v>
      </c>
      <c r="FN403" s="41">
        <v>0.3677130045</v>
      </c>
      <c r="FO403" s="20">
        <v>3</v>
      </c>
      <c r="FP403" s="20">
        <v>2.9914000000000001</v>
      </c>
      <c r="FQ403" s="20">
        <v>103.14465408805032</v>
      </c>
      <c r="FV403" t="s">
        <v>751</v>
      </c>
      <c r="FW403" s="45">
        <v>730000</v>
      </c>
      <c r="FX403" s="45">
        <v>746667</v>
      </c>
      <c r="FY403">
        <v>2</v>
      </c>
      <c r="FZ403">
        <v>2</v>
      </c>
      <c r="GA403">
        <v>1</v>
      </c>
      <c r="GB403">
        <v>3</v>
      </c>
      <c r="GC403">
        <v>3</v>
      </c>
      <c r="GD403">
        <v>0</v>
      </c>
      <c r="GE403">
        <v>6</v>
      </c>
      <c r="GF403">
        <v>24</v>
      </c>
      <c r="GG403">
        <v>0.4</v>
      </c>
      <c r="GH403">
        <v>0.1</v>
      </c>
      <c r="GI403">
        <v>0.60000000000000009</v>
      </c>
      <c r="GJ403" s="42">
        <v>3</v>
      </c>
    </row>
    <row r="404" spans="1:192" x14ac:dyDescent="0.45">
      <c r="A404" s="40">
        <v>31082</v>
      </c>
      <c r="B404" t="s">
        <v>3203</v>
      </c>
      <c r="C404" t="s">
        <v>475</v>
      </c>
      <c r="D404" t="s">
        <v>91</v>
      </c>
      <c r="E404" t="s">
        <v>91</v>
      </c>
      <c r="F404">
        <v>70</v>
      </c>
      <c r="G404">
        <v>195</v>
      </c>
      <c r="K404" t="s">
        <v>202</v>
      </c>
      <c r="L404">
        <v>2009</v>
      </c>
      <c r="M404">
        <v>32</v>
      </c>
      <c r="N404">
        <v>9</v>
      </c>
      <c r="O404">
        <v>8473914</v>
      </c>
      <c r="P404" t="s">
        <v>3204</v>
      </c>
      <c r="Q404" t="s">
        <v>3205</v>
      </c>
      <c r="R404" t="s">
        <v>3206</v>
      </c>
      <c r="S404" t="s">
        <v>884</v>
      </c>
      <c r="T404" t="s">
        <v>716</v>
      </c>
      <c r="U404" t="s">
        <v>3207</v>
      </c>
      <c r="V404">
        <v>80</v>
      </c>
      <c r="W404">
        <v>9</v>
      </c>
      <c r="X404">
        <v>14</v>
      </c>
      <c r="Y404">
        <v>6</v>
      </c>
      <c r="Z404">
        <v>23</v>
      </c>
      <c r="AA404">
        <v>0</v>
      </c>
      <c r="AB404">
        <v>0</v>
      </c>
      <c r="AC404" s="26">
        <v>0.28749999999999998</v>
      </c>
      <c r="AD404" s="20">
        <v>-8.2970711297071134</v>
      </c>
      <c r="AE404" s="20">
        <v>8.7210000000000001</v>
      </c>
      <c r="AF404">
        <v>-17</v>
      </c>
      <c r="AG404">
        <v>-4.7</v>
      </c>
      <c r="AH404">
        <v>10</v>
      </c>
      <c r="AI404">
        <v>1454</v>
      </c>
      <c r="AJ404">
        <v>61671</v>
      </c>
      <c r="AK404" s="20">
        <v>1027.8499999999999</v>
      </c>
      <c r="AL404">
        <v>1028.75</v>
      </c>
      <c r="AM404">
        <v>1028</v>
      </c>
      <c r="AN404" s="26">
        <v>12.848125</v>
      </c>
      <c r="AO404">
        <v>21.51</v>
      </c>
      <c r="AP404" s="41">
        <v>0.67647058823529416</v>
      </c>
      <c r="AQ404">
        <v>187</v>
      </c>
      <c r="AR404">
        <v>187</v>
      </c>
      <c r="AS404">
        <v>187</v>
      </c>
      <c r="AT404">
        <v>141</v>
      </c>
      <c r="AU404">
        <v>141</v>
      </c>
      <c r="AV404">
        <v>111</v>
      </c>
      <c r="AW404">
        <v>94</v>
      </c>
      <c r="AX404">
        <v>36</v>
      </c>
      <c r="AY404">
        <v>5</v>
      </c>
      <c r="AZ404">
        <v>8</v>
      </c>
      <c r="BA404" s="42">
        <v>13</v>
      </c>
      <c r="BB404">
        <v>10.72</v>
      </c>
      <c r="BC404">
        <v>35.675699999999999</v>
      </c>
      <c r="BD404" s="20">
        <v>197.4</v>
      </c>
      <c r="BE404" s="20">
        <v>384.4</v>
      </c>
      <c r="BF404" s="20">
        <v>22.419441069258809</v>
      </c>
      <c r="BG404">
        <v>357</v>
      </c>
      <c r="BH404">
        <v>258</v>
      </c>
      <c r="BI404">
        <v>498</v>
      </c>
      <c r="BJ404" s="41">
        <v>0.41754385964912283</v>
      </c>
      <c r="BK404">
        <v>62</v>
      </c>
      <c r="BL404">
        <v>62</v>
      </c>
      <c r="BM404">
        <v>38</v>
      </c>
      <c r="BN404" s="42">
        <v>24</v>
      </c>
      <c r="BO404">
        <v>30</v>
      </c>
      <c r="BP404">
        <v>20</v>
      </c>
      <c r="BQ404">
        <v>19</v>
      </c>
      <c r="BR404">
        <v>32</v>
      </c>
      <c r="BS404" s="41">
        <v>4.1884816753926704E-2</v>
      </c>
      <c r="BT404">
        <v>473</v>
      </c>
      <c r="BU404">
        <v>414</v>
      </c>
      <c r="BV404" s="41">
        <v>0.53325817361894023</v>
      </c>
      <c r="BW404">
        <v>221</v>
      </c>
      <c r="BX404">
        <v>207</v>
      </c>
      <c r="BY404">
        <v>119</v>
      </c>
      <c r="BZ404">
        <v>98</v>
      </c>
      <c r="CA404">
        <v>133</v>
      </c>
      <c r="CB404">
        <v>109</v>
      </c>
      <c r="CC404">
        <v>162</v>
      </c>
      <c r="CD404">
        <v>116</v>
      </c>
      <c r="CE404">
        <v>164</v>
      </c>
      <c r="CF404">
        <v>168</v>
      </c>
      <c r="CG404">
        <v>249</v>
      </c>
      <c r="CH404">
        <v>216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3</v>
      </c>
      <c r="CT404">
        <v>0</v>
      </c>
      <c r="CU404">
        <v>0</v>
      </c>
      <c r="CV404">
        <v>4</v>
      </c>
      <c r="CW404">
        <v>0</v>
      </c>
      <c r="CX404">
        <v>3</v>
      </c>
      <c r="CY404">
        <v>0</v>
      </c>
      <c r="CZ404">
        <v>27</v>
      </c>
      <c r="DA404">
        <v>8</v>
      </c>
      <c r="DB404">
        <v>1</v>
      </c>
      <c r="DC404">
        <v>17</v>
      </c>
      <c r="DD404">
        <v>24</v>
      </c>
      <c r="DE404">
        <v>5</v>
      </c>
      <c r="DF404">
        <v>2</v>
      </c>
      <c r="DG404">
        <v>54</v>
      </c>
      <c r="DH404">
        <v>5</v>
      </c>
      <c r="DI404">
        <v>1</v>
      </c>
      <c r="DJ404">
        <v>4</v>
      </c>
      <c r="DK404">
        <v>4</v>
      </c>
      <c r="DL404">
        <v>0</v>
      </c>
      <c r="DM404">
        <v>1</v>
      </c>
      <c r="DN404">
        <v>1</v>
      </c>
      <c r="DO404">
        <v>0</v>
      </c>
      <c r="DP404" s="42">
        <v>-4</v>
      </c>
      <c r="DQ404" s="20">
        <v>-4.024</v>
      </c>
      <c r="DR404">
        <v>5</v>
      </c>
      <c r="DS404">
        <v>0</v>
      </c>
      <c r="DT404">
        <v>0</v>
      </c>
      <c r="DU404">
        <v>0</v>
      </c>
      <c r="DV404">
        <v>0</v>
      </c>
      <c r="DW404">
        <v>972</v>
      </c>
      <c r="DX404">
        <v>994</v>
      </c>
      <c r="DY404">
        <v>717</v>
      </c>
      <c r="DZ404">
        <v>732</v>
      </c>
      <c r="EA404">
        <v>516</v>
      </c>
      <c r="EB404">
        <v>537</v>
      </c>
      <c r="EC404">
        <v>49</v>
      </c>
      <c r="ED404">
        <v>58.05</v>
      </c>
      <c r="EE404">
        <v>34</v>
      </c>
      <c r="EF404">
        <v>64</v>
      </c>
      <c r="EG404" s="41">
        <v>6.589147286821706E-2</v>
      </c>
      <c r="EH404" s="43">
        <v>0.88081936685288642</v>
      </c>
      <c r="EI404" s="44">
        <v>0.94671083972110348</v>
      </c>
      <c r="EJ404">
        <v>971</v>
      </c>
      <c r="EK404">
        <v>992</v>
      </c>
      <c r="EL404">
        <v>714</v>
      </c>
      <c r="EM404">
        <v>729</v>
      </c>
      <c r="EN404">
        <v>513</v>
      </c>
      <c r="EO404">
        <v>533</v>
      </c>
      <c r="EP404">
        <v>34</v>
      </c>
      <c r="EQ404">
        <v>62</v>
      </c>
      <c r="ER404">
        <v>476</v>
      </c>
      <c r="ES404">
        <v>504</v>
      </c>
      <c r="ET404">
        <v>177</v>
      </c>
      <c r="EU404">
        <v>203</v>
      </c>
      <c r="EV404">
        <v>16</v>
      </c>
      <c r="EW404">
        <v>33</v>
      </c>
      <c r="EX404">
        <v>56</v>
      </c>
      <c r="EY404">
        <v>32</v>
      </c>
      <c r="EZ404">
        <v>0.4</v>
      </c>
      <c r="FA404">
        <v>0.5</v>
      </c>
      <c r="FB404">
        <v>0.9</v>
      </c>
      <c r="FC404" s="20">
        <v>20.16</v>
      </c>
      <c r="FD404" s="26">
        <v>0.252</v>
      </c>
      <c r="FE404">
        <v>1.3485</v>
      </c>
      <c r="FF404">
        <v>-0.18</v>
      </c>
      <c r="FG404">
        <v>0.05</v>
      </c>
      <c r="FH404">
        <v>-0.12</v>
      </c>
      <c r="FI404">
        <v>1</v>
      </c>
      <c r="FJ404">
        <v>0</v>
      </c>
      <c r="FK404">
        <v>0</v>
      </c>
      <c r="FL404" s="42">
        <v>104</v>
      </c>
      <c r="FM404" s="20">
        <v>16.2</v>
      </c>
      <c r="FN404" s="41">
        <v>6.6918905000000001E-2</v>
      </c>
      <c r="FO404" s="20">
        <v>22</v>
      </c>
      <c r="FP404" s="20">
        <v>22.1952</v>
      </c>
      <c r="FQ404" s="20">
        <v>114.66342648845686</v>
      </c>
      <c r="FV404" t="s">
        <v>711</v>
      </c>
      <c r="FW404" s="45">
        <v>1800000</v>
      </c>
      <c r="FX404" s="45">
        <v>1800000</v>
      </c>
      <c r="FY404">
        <v>558</v>
      </c>
      <c r="FZ404">
        <v>93</v>
      </c>
      <c r="GA404">
        <v>117</v>
      </c>
      <c r="GB404">
        <v>210</v>
      </c>
      <c r="GC404">
        <v>-48</v>
      </c>
      <c r="GD404">
        <v>90</v>
      </c>
      <c r="GE404">
        <v>866</v>
      </c>
      <c r="GF404">
        <v>8096</v>
      </c>
      <c r="GG404">
        <v>10.9</v>
      </c>
      <c r="GH404">
        <v>7.2</v>
      </c>
      <c r="GI404">
        <v>18.100000000000001</v>
      </c>
      <c r="GJ404" s="42">
        <v>22</v>
      </c>
    </row>
    <row r="405" spans="1:192" x14ac:dyDescent="0.45">
      <c r="A405" s="40">
        <v>35198</v>
      </c>
      <c r="B405" t="s">
        <v>419</v>
      </c>
      <c r="C405" t="s">
        <v>145</v>
      </c>
      <c r="D405" t="s">
        <v>91</v>
      </c>
      <c r="E405" t="s">
        <v>91</v>
      </c>
      <c r="F405">
        <v>73</v>
      </c>
      <c r="G405">
        <v>204</v>
      </c>
      <c r="H405">
        <v>2014</v>
      </c>
      <c r="I405">
        <v>3</v>
      </c>
      <c r="J405">
        <v>90</v>
      </c>
      <c r="K405" t="s">
        <v>202</v>
      </c>
      <c r="L405">
        <v>2017</v>
      </c>
      <c r="M405">
        <v>21</v>
      </c>
      <c r="N405">
        <v>1</v>
      </c>
      <c r="O405">
        <v>8478020</v>
      </c>
      <c r="P405" t="s">
        <v>3217</v>
      </c>
      <c r="Q405" t="s">
        <v>3218</v>
      </c>
      <c r="R405" t="s">
        <v>3219</v>
      </c>
      <c r="S405" t="s">
        <v>301</v>
      </c>
      <c r="T405" t="s">
        <v>716</v>
      </c>
      <c r="U405" t="s">
        <v>172</v>
      </c>
      <c r="V405">
        <v>37</v>
      </c>
      <c r="W405">
        <v>4</v>
      </c>
      <c r="X405">
        <v>4</v>
      </c>
      <c r="Y405">
        <v>1</v>
      </c>
      <c r="Z405">
        <v>8</v>
      </c>
      <c r="AA405">
        <v>21</v>
      </c>
      <c r="AB405">
        <v>84</v>
      </c>
      <c r="AC405" s="26">
        <v>0.21621621621621623</v>
      </c>
      <c r="AD405" s="20">
        <v>0</v>
      </c>
      <c r="AE405" s="20">
        <v>3.1819999999999999</v>
      </c>
      <c r="AF405">
        <v>-2</v>
      </c>
      <c r="AG405">
        <v>0.4</v>
      </c>
      <c r="AH405">
        <v>8</v>
      </c>
      <c r="AI405">
        <v>487</v>
      </c>
      <c r="AJ405">
        <v>20671</v>
      </c>
      <c r="AK405" s="20">
        <v>344.51666666667001</v>
      </c>
      <c r="AL405">
        <v>344.52</v>
      </c>
      <c r="AM405">
        <v>345</v>
      </c>
      <c r="AN405" s="26">
        <v>9.3112612612612615</v>
      </c>
      <c r="AO405">
        <v>15.98</v>
      </c>
      <c r="AP405" s="41">
        <v>0.53333333333333333</v>
      </c>
      <c r="AQ405">
        <v>58</v>
      </c>
      <c r="AR405">
        <v>58</v>
      </c>
      <c r="AS405">
        <v>58</v>
      </c>
      <c r="AT405">
        <v>43</v>
      </c>
      <c r="AU405">
        <v>43</v>
      </c>
      <c r="AV405">
        <v>28</v>
      </c>
      <c r="AW405">
        <v>32</v>
      </c>
      <c r="AX405">
        <v>12</v>
      </c>
      <c r="AY405">
        <v>3</v>
      </c>
      <c r="AZ405">
        <v>7</v>
      </c>
      <c r="BA405" s="42">
        <v>10</v>
      </c>
      <c r="BB405">
        <v>3.44</v>
      </c>
      <c r="BC405">
        <v>31.75</v>
      </c>
      <c r="BD405" s="20">
        <v>32.799999999999997</v>
      </c>
      <c r="BE405" s="20">
        <v>90.8</v>
      </c>
      <c r="BF405" s="20">
        <v>15.813305468477882</v>
      </c>
      <c r="BG405">
        <v>135</v>
      </c>
      <c r="BH405">
        <v>104</v>
      </c>
      <c r="BI405">
        <v>57</v>
      </c>
      <c r="BJ405" s="41">
        <v>0.703125</v>
      </c>
      <c r="BK405">
        <v>18</v>
      </c>
      <c r="BL405">
        <v>18</v>
      </c>
      <c r="BM405">
        <v>45</v>
      </c>
      <c r="BN405" s="42">
        <v>-27</v>
      </c>
      <c r="BO405">
        <v>15</v>
      </c>
      <c r="BP405">
        <v>6</v>
      </c>
      <c r="BQ405">
        <v>11</v>
      </c>
      <c r="BR405">
        <v>9</v>
      </c>
      <c r="BS405" s="41">
        <v>3.9130434782608699E-2</v>
      </c>
      <c r="BT405">
        <v>74</v>
      </c>
      <c r="BU405">
        <v>96</v>
      </c>
      <c r="BV405" s="41">
        <v>0.43529411764705883</v>
      </c>
      <c r="BW405">
        <v>10</v>
      </c>
      <c r="BX405">
        <v>17</v>
      </c>
      <c r="BY405">
        <v>30</v>
      </c>
      <c r="BZ405">
        <v>35</v>
      </c>
      <c r="CA405">
        <v>34</v>
      </c>
      <c r="CB405">
        <v>44</v>
      </c>
      <c r="CC405">
        <v>22</v>
      </c>
      <c r="CD405">
        <v>34</v>
      </c>
      <c r="CE405">
        <v>27</v>
      </c>
      <c r="CF405">
        <v>38</v>
      </c>
      <c r="CG405">
        <v>42</v>
      </c>
      <c r="CH405">
        <v>50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3</v>
      </c>
      <c r="CW405">
        <v>0</v>
      </c>
      <c r="CX405">
        <v>0</v>
      </c>
      <c r="CY405">
        <v>0</v>
      </c>
      <c r="CZ405">
        <v>15</v>
      </c>
      <c r="DA405">
        <v>3</v>
      </c>
      <c r="DB405">
        <v>0</v>
      </c>
      <c r="DC405">
        <v>2</v>
      </c>
      <c r="DD405">
        <v>2</v>
      </c>
      <c r="DE405">
        <v>0</v>
      </c>
      <c r="DF405">
        <v>0</v>
      </c>
      <c r="DG405">
        <v>21</v>
      </c>
      <c r="DH405">
        <v>4</v>
      </c>
      <c r="DI405">
        <v>3</v>
      </c>
      <c r="DJ405">
        <v>4</v>
      </c>
      <c r="DK405">
        <v>4</v>
      </c>
      <c r="DL405">
        <v>0</v>
      </c>
      <c r="DM405">
        <v>3</v>
      </c>
      <c r="DN405">
        <v>3</v>
      </c>
      <c r="DO405">
        <v>0</v>
      </c>
      <c r="DP405" s="42">
        <v>-1</v>
      </c>
      <c r="DQ405" s="20">
        <v>-1.22</v>
      </c>
      <c r="DR405">
        <v>4</v>
      </c>
      <c r="DS405">
        <v>0</v>
      </c>
      <c r="DT405">
        <v>0</v>
      </c>
      <c r="DU405">
        <v>0</v>
      </c>
      <c r="DV405">
        <v>0</v>
      </c>
      <c r="DW405">
        <v>322</v>
      </c>
      <c r="DX405">
        <v>299</v>
      </c>
      <c r="DY405">
        <v>249</v>
      </c>
      <c r="DZ405">
        <v>221</v>
      </c>
      <c r="EA405">
        <v>179</v>
      </c>
      <c r="EB405">
        <v>164</v>
      </c>
      <c r="EC405">
        <v>15.63</v>
      </c>
      <c r="ED405">
        <v>10.93</v>
      </c>
      <c r="EE405">
        <v>15</v>
      </c>
      <c r="EF405">
        <v>10</v>
      </c>
      <c r="EG405" s="41">
        <v>8.3798882681564241E-2</v>
      </c>
      <c r="EH405" s="43">
        <v>0.93902439024390238</v>
      </c>
      <c r="EI405" s="44">
        <v>1.0228232729254667</v>
      </c>
      <c r="EJ405">
        <v>321</v>
      </c>
      <c r="EK405">
        <v>300</v>
      </c>
      <c r="EL405">
        <v>247</v>
      </c>
      <c r="EM405">
        <v>221</v>
      </c>
      <c r="EN405">
        <v>178</v>
      </c>
      <c r="EO405">
        <v>164</v>
      </c>
      <c r="EP405">
        <v>15</v>
      </c>
      <c r="EQ405">
        <v>10</v>
      </c>
      <c r="ER405">
        <v>153</v>
      </c>
      <c r="ES405">
        <v>132</v>
      </c>
      <c r="ET405">
        <v>57</v>
      </c>
      <c r="EU405">
        <v>42</v>
      </c>
      <c r="EV405">
        <v>8</v>
      </c>
      <c r="EW405">
        <v>3</v>
      </c>
      <c r="EX405">
        <v>24</v>
      </c>
      <c r="EY405">
        <v>15</v>
      </c>
      <c r="EZ405">
        <v>0.30000000000000004</v>
      </c>
      <c r="FA405">
        <v>0.30000000000000004</v>
      </c>
      <c r="FB405">
        <v>0.60000000000000009</v>
      </c>
      <c r="FC405" s="20">
        <v>6.33</v>
      </c>
      <c r="FD405" s="26">
        <v>0.17108108108108108</v>
      </c>
      <c r="FE405">
        <v>0.99820000000000009</v>
      </c>
      <c r="FF405">
        <v>-0.05</v>
      </c>
      <c r="FG405">
        <v>0.18</v>
      </c>
      <c r="FH405">
        <v>0.13</v>
      </c>
      <c r="FL405" s="42">
        <v>35</v>
      </c>
      <c r="FM405" s="20">
        <v>7.25</v>
      </c>
      <c r="FN405" s="41">
        <v>3.8046630300000002E-2</v>
      </c>
      <c r="FO405" s="20">
        <v>7.2</v>
      </c>
      <c r="FP405" s="20">
        <v>7.7560000000000002</v>
      </c>
      <c r="FQ405" s="20">
        <v>108.15047021943575</v>
      </c>
      <c r="FV405" t="s">
        <v>751</v>
      </c>
      <c r="FW405" s="45">
        <v>742500</v>
      </c>
      <c r="FX405" s="45">
        <v>717500</v>
      </c>
      <c r="FY405">
        <v>37</v>
      </c>
      <c r="FZ405">
        <v>4</v>
      </c>
      <c r="GA405">
        <v>4</v>
      </c>
      <c r="GB405">
        <v>8</v>
      </c>
      <c r="GC405">
        <v>-2</v>
      </c>
      <c r="GD405">
        <v>8</v>
      </c>
      <c r="GE405">
        <v>28</v>
      </c>
      <c r="GF405">
        <v>345</v>
      </c>
      <c r="GG405">
        <v>0.30000000000000004</v>
      </c>
      <c r="GH405">
        <v>0.30000000000000004</v>
      </c>
      <c r="GI405">
        <v>0.60000000000000009</v>
      </c>
      <c r="GJ405" s="42">
        <v>7.2</v>
      </c>
    </row>
    <row r="406" spans="1:192" x14ac:dyDescent="0.45">
      <c r="A406" s="40">
        <v>32833</v>
      </c>
      <c r="B406" t="s">
        <v>3220</v>
      </c>
      <c r="D406" t="s">
        <v>2078</v>
      </c>
      <c r="E406" t="s">
        <v>2078</v>
      </c>
      <c r="F406">
        <v>71</v>
      </c>
      <c r="G406">
        <v>195</v>
      </c>
      <c r="K406" t="s">
        <v>92</v>
      </c>
      <c r="L406">
        <v>2012</v>
      </c>
      <c r="M406">
        <v>28</v>
      </c>
      <c r="N406">
        <v>6</v>
      </c>
      <c r="O406">
        <v>8474849</v>
      </c>
      <c r="P406" t="s">
        <v>3221</v>
      </c>
      <c r="Q406" t="s">
        <v>3222</v>
      </c>
      <c r="R406" t="s">
        <v>3223</v>
      </c>
      <c r="S406" t="s">
        <v>1383</v>
      </c>
      <c r="T406" t="s">
        <v>725</v>
      </c>
      <c r="U406" t="s">
        <v>351</v>
      </c>
      <c r="V406">
        <v>73</v>
      </c>
      <c r="W406">
        <v>5</v>
      </c>
      <c r="X406">
        <v>12</v>
      </c>
      <c r="Y406">
        <v>9</v>
      </c>
      <c r="Z406">
        <v>17</v>
      </c>
      <c r="AA406">
        <v>12</v>
      </c>
      <c r="AB406">
        <v>62</v>
      </c>
      <c r="AC406" s="26">
        <v>0.23287671232876711</v>
      </c>
      <c r="AD406" s="20">
        <v>-9.6235294117647072</v>
      </c>
      <c r="AE406" s="20">
        <v>6.1760000000000002</v>
      </c>
      <c r="AF406">
        <v>1</v>
      </c>
      <c r="AG406">
        <v>3.3</v>
      </c>
      <c r="AH406">
        <v>126</v>
      </c>
      <c r="AI406">
        <v>1453</v>
      </c>
      <c r="AJ406">
        <v>54451</v>
      </c>
      <c r="AK406" s="20">
        <v>907.51666666666995</v>
      </c>
      <c r="AL406">
        <v>907.5</v>
      </c>
      <c r="AM406">
        <v>908</v>
      </c>
      <c r="AN406" s="26">
        <v>12.431735159817352</v>
      </c>
      <c r="AO406">
        <v>21.12</v>
      </c>
      <c r="AP406" s="41">
        <v>0.58620689655172409</v>
      </c>
      <c r="AQ406">
        <v>170</v>
      </c>
      <c r="AR406">
        <v>171</v>
      </c>
      <c r="AS406">
        <v>171</v>
      </c>
      <c r="AT406">
        <v>126</v>
      </c>
      <c r="AU406">
        <v>126</v>
      </c>
      <c r="AV406">
        <v>85</v>
      </c>
      <c r="AW406">
        <v>102</v>
      </c>
      <c r="AX406">
        <v>49</v>
      </c>
      <c r="AY406">
        <v>7</v>
      </c>
      <c r="AZ406">
        <v>10</v>
      </c>
      <c r="BA406" s="42">
        <v>17</v>
      </c>
      <c r="BB406">
        <v>9.1300000000000008</v>
      </c>
      <c r="BC406">
        <v>31.7529</v>
      </c>
      <c r="BD406" s="20">
        <v>269</v>
      </c>
      <c r="BE406" s="20">
        <v>439</v>
      </c>
      <c r="BF406" s="20">
        <v>29.024793388429753</v>
      </c>
      <c r="BG406">
        <v>195</v>
      </c>
      <c r="BH406">
        <v>380</v>
      </c>
      <c r="BI406">
        <v>272</v>
      </c>
      <c r="BJ406" s="41">
        <v>0.41755888650963596</v>
      </c>
      <c r="BK406">
        <v>104</v>
      </c>
      <c r="BL406">
        <v>104</v>
      </c>
      <c r="BM406">
        <v>109</v>
      </c>
      <c r="BN406" s="42">
        <v>-5</v>
      </c>
      <c r="BO406">
        <v>41</v>
      </c>
      <c r="BP406">
        <v>23</v>
      </c>
      <c r="BQ406">
        <v>16</v>
      </c>
      <c r="BR406">
        <v>42</v>
      </c>
      <c r="BS406" s="41">
        <v>6.4914992272024727E-2</v>
      </c>
      <c r="BT406">
        <v>22</v>
      </c>
      <c r="BU406">
        <v>16</v>
      </c>
      <c r="BV406" s="41">
        <v>0.57894736842105265</v>
      </c>
      <c r="BW406">
        <v>10</v>
      </c>
      <c r="BX406">
        <v>4</v>
      </c>
      <c r="BY406">
        <v>6</v>
      </c>
      <c r="BZ406">
        <v>3</v>
      </c>
      <c r="CA406">
        <v>6</v>
      </c>
      <c r="CB406">
        <v>9</v>
      </c>
      <c r="CC406">
        <v>3</v>
      </c>
      <c r="CD406">
        <v>2</v>
      </c>
      <c r="CE406">
        <v>10</v>
      </c>
      <c r="CF406">
        <v>6</v>
      </c>
      <c r="CG406">
        <v>14</v>
      </c>
      <c r="CH406">
        <v>12</v>
      </c>
      <c r="CI406">
        <v>0</v>
      </c>
      <c r="CJ406">
        <v>0</v>
      </c>
      <c r="CK406">
        <v>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3</v>
      </c>
      <c r="CU406">
        <v>0</v>
      </c>
      <c r="CV406">
        <v>1</v>
      </c>
      <c r="CW406">
        <v>0</v>
      </c>
      <c r="CX406">
        <v>0</v>
      </c>
      <c r="CY406">
        <v>4</v>
      </c>
      <c r="CZ406">
        <v>37</v>
      </c>
      <c r="DA406">
        <v>12</v>
      </c>
      <c r="DB406">
        <v>3</v>
      </c>
      <c r="DC406">
        <v>4</v>
      </c>
      <c r="DD406">
        <v>9</v>
      </c>
      <c r="DE406">
        <v>10</v>
      </c>
      <c r="DF406">
        <v>1</v>
      </c>
      <c r="DG406">
        <v>46</v>
      </c>
      <c r="DH406">
        <v>38</v>
      </c>
      <c r="DI406">
        <v>30</v>
      </c>
      <c r="DJ406">
        <v>38</v>
      </c>
      <c r="DK406">
        <v>32</v>
      </c>
      <c r="DL406">
        <v>6</v>
      </c>
      <c r="DM406">
        <v>37</v>
      </c>
      <c r="DN406">
        <v>31</v>
      </c>
      <c r="DO406">
        <v>6</v>
      </c>
      <c r="DP406" s="42">
        <v>-8</v>
      </c>
      <c r="DQ406" s="20">
        <v>-3.2480000000000002</v>
      </c>
      <c r="DR406">
        <v>28</v>
      </c>
      <c r="DS406">
        <v>6</v>
      </c>
      <c r="DT406">
        <v>0</v>
      </c>
      <c r="DU406">
        <v>4</v>
      </c>
      <c r="DV406">
        <v>0</v>
      </c>
      <c r="DW406">
        <v>842</v>
      </c>
      <c r="DX406">
        <v>845</v>
      </c>
      <c r="DY406">
        <v>594</v>
      </c>
      <c r="DZ406">
        <v>605</v>
      </c>
      <c r="EA406">
        <v>420</v>
      </c>
      <c r="EB406">
        <v>437</v>
      </c>
      <c r="EC406">
        <v>34.79</v>
      </c>
      <c r="ED406">
        <v>33.79</v>
      </c>
      <c r="EE406">
        <v>29</v>
      </c>
      <c r="EF406">
        <v>32</v>
      </c>
      <c r="EG406" s="41">
        <v>6.9047619047619052E-2</v>
      </c>
      <c r="EH406" s="43">
        <v>0.92677345537757438</v>
      </c>
      <c r="EI406" s="44">
        <v>0.99582107442519341</v>
      </c>
      <c r="EJ406">
        <v>843</v>
      </c>
      <c r="EK406">
        <v>842</v>
      </c>
      <c r="EL406">
        <v>593</v>
      </c>
      <c r="EM406">
        <v>602</v>
      </c>
      <c r="EN406">
        <v>419</v>
      </c>
      <c r="EO406">
        <v>435</v>
      </c>
      <c r="EP406">
        <v>28</v>
      </c>
      <c r="EQ406">
        <v>32</v>
      </c>
      <c r="ER406">
        <v>416</v>
      </c>
      <c r="ES406">
        <v>411</v>
      </c>
      <c r="ET406">
        <v>152</v>
      </c>
      <c r="EU406">
        <v>147</v>
      </c>
      <c r="EV406">
        <v>18</v>
      </c>
      <c r="EW406">
        <v>14</v>
      </c>
      <c r="EX406">
        <v>88</v>
      </c>
      <c r="EY406">
        <v>85</v>
      </c>
      <c r="EZ406">
        <v>-0.2</v>
      </c>
      <c r="FA406">
        <v>1.2</v>
      </c>
      <c r="FB406">
        <v>0.9</v>
      </c>
      <c r="FC406" s="20">
        <v>23.79</v>
      </c>
      <c r="FD406" s="26">
        <v>0.32589041095890409</v>
      </c>
      <c r="FE406">
        <v>1.4497</v>
      </c>
      <c r="FF406">
        <v>0.63</v>
      </c>
      <c r="FG406">
        <v>-0.34</v>
      </c>
      <c r="FH406">
        <v>0.28999999999999998</v>
      </c>
      <c r="FL406" s="42">
        <v>278</v>
      </c>
      <c r="FM406" s="20">
        <v>4.2857142857142856</v>
      </c>
      <c r="FN406" s="41">
        <v>2.4851497199999999E-2</v>
      </c>
      <c r="FO406" s="20">
        <v>4.4000000000000004</v>
      </c>
      <c r="FP406" s="20">
        <v>16.3504</v>
      </c>
      <c r="FQ406" s="20">
        <v>111.53719008264463</v>
      </c>
      <c r="FR406">
        <v>6</v>
      </c>
      <c r="FS406" t="s">
        <v>3224</v>
      </c>
      <c r="FT406">
        <v>244</v>
      </c>
      <c r="FV406" t="s">
        <v>711</v>
      </c>
      <c r="FW406" s="45">
        <v>2400000</v>
      </c>
      <c r="FX406" s="45">
        <v>2000000</v>
      </c>
      <c r="FY406">
        <v>413</v>
      </c>
      <c r="FZ406">
        <v>64</v>
      </c>
      <c r="GA406">
        <v>77</v>
      </c>
      <c r="GB406">
        <v>141</v>
      </c>
      <c r="GC406">
        <v>-5</v>
      </c>
      <c r="GD406">
        <v>806</v>
      </c>
      <c r="GE406">
        <v>550</v>
      </c>
      <c r="GF406">
        <v>5556</v>
      </c>
      <c r="GG406">
        <v>7.4</v>
      </c>
      <c r="GH406">
        <v>5.3</v>
      </c>
      <c r="GI406">
        <v>12.6</v>
      </c>
      <c r="GJ406" s="42">
        <v>4.4000000000000004</v>
      </c>
    </row>
    <row r="407" spans="1:192" x14ac:dyDescent="0.45">
      <c r="A407" s="40">
        <v>36081</v>
      </c>
      <c r="B407" t="s">
        <v>3225</v>
      </c>
      <c r="D407" t="s">
        <v>223</v>
      </c>
      <c r="E407" t="s">
        <v>223</v>
      </c>
      <c r="F407">
        <v>72</v>
      </c>
      <c r="G407">
        <v>204</v>
      </c>
      <c r="H407">
        <v>2017</v>
      </c>
      <c r="I407">
        <v>1</v>
      </c>
      <c r="J407">
        <v>7</v>
      </c>
      <c r="K407" t="s">
        <v>92</v>
      </c>
      <c r="L407">
        <v>2017</v>
      </c>
      <c r="M407">
        <v>19</v>
      </c>
      <c r="N407">
        <v>1</v>
      </c>
      <c r="O407">
        <v>8480072</v>
      </c>
      <c r="P407" t="s">
        <v>3226</v>
      </c>
      <c r="Q407" t="s">
        <v>3227</v>
      </c>
      <c r="R407" t="s">
        <v>931</v>
      </c>
      <c r="S407" t="s">
        <v>3228</v>
      </c>
      <c r="T407" t="s">
        <v>716</v>
      </c>
      <c r="U407" t="s">
        <v>279</v>
      </c>
      <c r="V407">
        <v>7</v>
      </c>
      <c r="W407">
        <v>1</v>
      </c>
      <c r="X407">
        <v>1</v>
      </c>
      <c r="Y407">
        <v>1</v>
      </c>
      <c r="Z407">
        <v>2</v>
      </c>
      <c r="AA407">
        <v>30</v>
      </c>
      <c r="AB407">
        <v>51</v>
      </c>
      <c r="AC407" s="26">
        <v>0.2857142857142857</v>
      </c>
      <c r="AD407" s="20">
        <v>0</v>
      </c>
      <c r="AE407" s="20">
        <v>0.79900000000000004</v>
      </c>
      <c r="AF407">
        <v>1</v>
      </c>
      <c r="AG407">
        <v>-3.3</v>
      </c>
      <c r="AH407">
        <v>0</v>
      </c>
      <c r="AI407">
        <v>119</v>
      </c>
      <c r="AJ407">
        <v>5017</v>
      </c>
      <c r="AK407" s="20">
        <v>83.616666666667001</v>
      </c>
      <c r="AL407">
        <v>83.62</v>
      </c>
      <c r="AM407">
        <v>84</v>
      </c>
      <c r="AN407" s="26">
        <v>11.945238095238095</v>
      </c>
      <c r="AO407">
        <v>20.6</v>
      </c>
      <c r="AP407" s="41">
        <v>0.5</v>
      </c>
      <c r="AQ407">
        <v>10</v>
      </c>
      <c r="AR407">
        <v>10</v>
      </c>
      <c r="AS407">
        <v>10</v>
      </c>
      <c r="AT407">
        <v>8</v>
      </c>
      <c r="AU407">
        <v>8</v>
      </c>
      <c r="AV407">
        <v>5</v>
      </c>
      <c r="AW407">
        <v>4</v>
      </c>
      <c r="AX407">
        <v>2</v>
      </c>
      <c r="AY407">
        <v>0</v>
      </c>
      <c r="AZ407">
        <v>0</v>
      </c>
      <c r="BA407" s="42">
        <v>0</v>
      </c>
      <c r="BB407">
        <v>0.28999999999999998</v>
      </c>
      <c r="BC407">
        <v>31.4</v>
      </c>
      <c r="BD407" s="20">
        <v>17.3</v>
      </c>
      <c r="BE407" s="20">
        <v>27.3</v>
      </c>
      <c r="BF407" s="20">
        <v>19.588615163836401</v>
      </c>
      <c r="BG407">
        <v>23</v>
      </c>
      <c r="BH407">
        <v>25</v>
      </c>
      <c r="BI407">
        <v>29</v>
      </c>
      <c r="BJ407" s="41">
        <v>0.44230769230769229</v>
      </c>
      <c r="BK407">
        <v>9</v>
      </c>
      <c r="BL407">
        <v>9</v>
      </c>
      <c r="BM407">
        <v>8</v>
      </c>
      <c r="BN407" s="42">
        <v>1</v>
      </c>
      <c r="BO407">
        <v>3</v>
      </c>
      <c r="BP407">
        <v>0</v>
      </c>
      <c r="BQ407">
        <v>4</v>
      </c>
      <c r="BR407">
        <v>3</v>
      </c>
      <c r="BS407" s="41">
        <v>3.5294117647058823E-2</v>
      </c>
      <c r="BT407">
        <v>19</v>
      </c>
      <c r="BU407">
        <v>28</v>
      </c>
      <c r="BV407" s="41">
        <v>0.40425531914893614</v>
      </c>
      <c r="BW407">
        <v>7</v>
      </c>
      <c r="BX407">
        <v>14</v>
      </c>
      <c r="BY407">
        <v>6</v>
      </c>
      <c r="BZ407">
        <v>10</v>
      </c>
      <c r="CA407">
        <v>6</v>
      </c>
      <c r="CB407">
        <v>4</v>
      </c>
      <c r="CC407">
        <v>6</v>
      </c>
      <c r="CD407">
        <v>13</v>
      </c>
      <c r="CE407">
        <v>7</v>
      </c>
      <c r="CF407">
        <v>9</v>
      </c>
      <c r="CG407">
        <v>12</v>
      </c>
      <c r="CH407">
        <v>16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5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1</v>
      </c>
      <c r="DN407">
        <v>1</v>
      </c>
      <c r="DO407">
        <v>0</v>
      </c>
      <c r="DP407" s="42">
        <v>1</v>
      </c>
      <c r="DQ407" s="20">
        <v>0.9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70</v>
      </c>
      <c r="DX407">
        <v>96</v>
      </c>
      <c r="DY407">
        <v>48</v>
      </c>
      <c r="DZ407">
        <v>82</v>
      </c>
      <c r="EA407">
        <v>33</v>
      </c>
      <c r="EB407">
        <v>62</v>
      </c>
      <c r="EC407">
        <v>2.5499999999999998</v>
      </c>
      <c r="ED407">
        <v>5.87</v>
      </c>
      <c r="EE407">
        <v>4</v>
      </c>
      <c r="EF407">
        <v>4</v>
      </c>
      <c r="EG407" s="41">
        <v>0.12121212121212122</v>
      </c>
      <c r="EH407" s="43">
        <v>0.93548387096774199</v>
      </c>
      <c r="EI407" s="44">
        <v>1.0566959921798631</v>
      </c>
      <c r="EJ407">
        <v>70</v>
      </c>
      <c r="EK407">
        <v>95</v>
      </c>
      <c r="EL407">
        <v>48</v>
      </c>
      <c r="EM407">
        <v>81</v>
      </c>
      <c r="EN407">
        <v>33</v>
      </c>
      <c r="EO407">
        <v>61</v>
      </c>
      <c r="EP407">
        <v>4</v>
      </c>
      <c r="EQ407">
        <v>4</v>
      </c>
      <c r="ER407">
        <v>38</v>
      </c>
      <c r="ES407">
        <v>51</v>
      </c>
      <c r="ET407">
        <v>13</v>
      </c>
      <c r="EU407">
        <v>27</v>
      </c>
      <c r="EV407">
        <v>3</v>
      </c>
      <c r="EW407">
        <v>3</v>
      </c>
      <c r="EX407">
        <v>3</v>
      </c>
      <c r="EY407">
        <v>2</v>
      </c>
      <c r="EZ407">
        <v>0.1</v>
      </c>
      <c r="FA407">
        <v>0.1</v>
      </c>
      <c r="FB407">
        <v>0.2</v>
      </c>
      <c r="FC407" s="20">
        <v>1.19</v>
      </c>
      <c r="FD407" s="26">
        <v>0.16999999999999998</v>
      </c>
      <c r="FE407">
        <v>0.13300000000000001</v>
      </c>
      <c r="FF407">
        <v>0</v>
      </c>
      <c r="FG407">
        <v>0</v>
      </c>
      <c r="FH407">
        <v>0</v>
      </c>
      <c r="FL407" s="42">
        <v>12</v>
      </c>
      <c r="FM407" s="20">
        <v>0</v>
      </c>
      <c r="FN407" s="41">
        <v>5.16047829E-2</v>
      </c>
      <c r="FO407" s="20">
        <v>2</v>
      </c>
      <c r="FP407" s="20">
        <v>2.1800000000000002</v>
      </c>
      <c r="FQ407" s="20">
        <v>119.11026070318104</v>
      </c>
      <c r="FU407" t="s">
        <v>731</v>
      </c>
      <c r="FV407" t="s">
        <v>751</v>
      </c>
      <c r="FW407" s="45">
        <v>925000</v>
      </c>
      <c r="FX407" s="45">
        <v>925000</v>
      </c>
      <c r="FY407">
        <v>7</v>
      </c>
      <c r="FZ407">
        <v>1</v>
      </c>
      <c r="GA407">
        <v>1</v>
      </c>
      <c r="GB407">
        <v>2</v>
      </c>
      <c r="GC407">
        <v>1</v>
      </c>
      <c r="GD407">
        <v>0</v>
      </c>
      <c r="GE407">
        <v>5</v>
      </c>
      <c r="GF407">
        <v>84</v>
      </c>
      <c r="GG407">
        <v>0.1</v>
      </c>
      <c r="GH407">
        <v>0.1</v>
      </c>
      <c r="GI407">
        <v>0.2</v>
      </c>
      <c r="GJ407" s="42">
        <v>2</v>
      </c>
    </row>
    <row r="408" spans="1:192" x14ac:dyDescent="0.45">
      <c r="A408" s="40">
        <v>34947</v>
      </c>
      <c r="B408" t="s">
        <v>3229</v>
      </c>
      <c r="D408" t="s">
        <v>223</v>
      </c>
      <c r="E408" t="s">
        <v>223</v>
      </c>
      <c r="F408">
        <v>72</v>
      </c>
      <c r="G408">
        <v>176</v>
      </c>
      <c r="H408">
        <v>2014</v>
      </c>
      <c r="I408">
        <v>4</v>
      </c>
      <c r="J408">
        <v>97</v>
      </c>
      <c r="K408" t="s">
        <v>92</v>
      </c>
      <c r="L408">
        <v>2016</v>
      </c>
      <c r="M408">
        <v>22</v>
      </c>
      <c r="N408">
        <v>2</v>
      </c>
      <c r="O408">
        <v>8478027</v>
      </c>
      <c r="P408" t="s">
        <v>3230</v>
      </c>
      <c r="Q408" t="s">
        <v>3231</v>
      </c>
      <c r="R408" t="s">
        <v>3232</v>
      </c>
      <c r="S408" t="s">
        <v>3233</v>
      </c>
      <c r="T408" t="s">
        <v>716</v>
      </c>
      <c r="U408" t="s">
        <v>343</v>
      </c>
      <c r="V408">
        <v>11</v>
      </c>
      <c r="W408">
        <v>1</v>
      </c>
      <c r="X408">
        <v>0</v>
      </c>
      <c r="Y408">
        <v>0</v>
      </c>
      <c r="Z408">
        <v>1</v>
      </c>
      <c r="AA408">
        <v>25</v>
      </c>
      <c r="AB408">
        <v>64</v>
      </c>
      <c r="AC408" s="26">
        <v>9.0909090909090912E-2</v>
      </c>
      <c r="AD408" s="20">
        <v>-1.75</v>
      </c>
      <c r="AE408" s="20">
        <v>0.5</v>
      </c>
      <c r="AF408">
        <v>-4</v>
      </c>
      <c r="AG408">
        <v>0.8</v>
      </c>
      <c r="AH408">
        <v>2</v>
      </c>
      <c r="AI408">
        <v>168</v>
      </c>
      <c r="AJ408">
        <v>6266</v>
      </c>
      <c r="AK408" s="20">
        <v>104.43333333333</v>
      </c>
      <c r="AL408">
        <v>104.43</v>
      </c>
      <c r="AM408">
        <v>104</v>
      </c>
      <c r="AN408" s="26">
        <v>9.4939393939393941</v>
      </c>
      <c r="AO408">
        <v>16.29</v>
      </c>
      <c r="AP408" s="41">
        <v>0.5</v>
      </c>
      <c r="AQ408">
        <v>26</v>
      </c>
      <c r="AR408">
        <v>26</v>
      </c>
      <c r="AS408">
        <v>26</v>
      </c>
      <c r="AT408">
        <v>21</v>
      </c>
      <c r="AU408">
        <v>21</v>
      </c>
      <c r="AV408">
        <v>16</v>
      </c>
      <c r="AW408">
        <v>15</v>
      </c>
      <c r="AX408">
        <v>8</v>
      </c>
      <c r="AY408">
        <v>4</v>
      </c>
      <c r="AZ408">
        <v>2</v>
      </c>
      <c r="BA408" s="42">
        <v>6</v>
      </c>
      <c r="BB408">
        <v>1.56</v>
      </c>
      <c r="BC408">
        <v>34.5</v>
      </c>
      <c r="BD408" s="20">
        <v>0</v>
      </c>
      <c r="BE408" s="20">
        <v>26</v>
      </c>
      <c r="BF408" s="20">
        <v>14.938236139040505</v>
      </c>
      <c r="BG408">
        <v>31</v>
      </c>
      <c r="BH408">
        <v>34</v>
      </c>
      <c r="BI408">
        <v>18</v>
      </c>
      <c r="BJ408" s="41">
        <v>0.63265306122448983</v>
      </c>
      <c r="BK408">
        <v>13</v>
      </c>
      <c r="BL408">
        <v>13</v>
      </c>
      <c r="BM408">
        <v>12</v>
      </c>
      <c r="BN408" s="42">
        <v>1</v>
      </c>
      <c r="BO408">
        <v>5</v>
      </c>
      <c r="BP408">
        <v>4</v>
      </c>
      <c r="BQ408">
        <v>4</v>
      </c>
      <c r="BR408">
        <v>1</v>
      </c>
      <c r="BS408" s="41">
        <v>1.3698630136986301E-2</v>
      </c>
      <c r="BT408">
        <v>38</v>
      </c>
      <c r="BU408">
        <v>31</v>
      </c>
      <c r="BV408" s="41">
        <v>0.55072463768115942</v>
      </c>
      <c r="BW408">
        <v>9</v>
      </c>
      <c r="BX408">
        <v>6</v>
      </c>
      <c r="BY408">
        <v>15</v>
      </c>
      <c r="BZ408">
        <v>15</v>
      </c>
      <c r="CA408">
        <v>14</v>
      </c>
      <c r="CB408">
        <v>10</v>
      </c>
      <c r="CC408">
        <v>12</v>
      </c>
      <c r="CD408">
        <v>14</v>
      </c>
      <c r="CE408">
        <v>10</v>
      </c>
      <c r="CF408">
        <v>6</v>
      </c>
      <c r="CG408">
        <v>29</v>
      </c>
      <c r="CH408">
        <v>23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4</v>
      </c>
      <c r="DA408">
        <v>0</v>
      </c>
      <c r="DB408">
        <v>3</v>
      </c>
      <c r="DC408">
        <v>2</v>
      </c>
      <c r="DD408">
        <v>3</v>
      </c>
      <c r="DE408">
        <v>1</v>
      </c>
      <c r="DF408">
        <v>1</v>
      </c>
      <c r="DG408">
        <v>6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1</v>
      </c>
      <c r="DN408">
        <v>1</v>
      </c>
      <c r="DO408">
        <v>0</v>
      </c>
      <c r="DP408" s="42">
        <v>0</v>
      </c>
      <c r="DQ408" s="20">
        <v>-0.11900000000000001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100</v>
      </c>
      <c r="DX408">
        <v>90</v>
      </c>
      <c r="DY408">
        <v>78</v>
      </c>
      <c r="DZ408">
        <v>72</v>
      </c>
      <c r="EA408">
        <v>63</v>
      </c>
      <c r="EB408">
        <v>51</v>
      </c>
      <c r="EC408">
        <v>5.3</v>
      </c>
      <c r="ED408">
        <v>3.8</v>
      </c>
      <c r="EE408">
        <v>2</v>
      </c>
      <c r="EF408">
        <v>6</v>
      </c>
      <c r="EG408" s="41">
        <v>3.1746031746031744E-2</v>
      </c>
      <c r="EH408" s="43">
        <v>0.88235294117647056</v>
      </c>
      <c r="EI408" s="44">
        <v>0.91409897292250231</v>
      </c>
      <c r="EJ408">
        <v>100</v>
      </c>
      <c r="EK408">
        <v>91</v>
      </c>
      <c r="EL408">
        <v>78</v>
      </c>
      <c r="EM408">
        <v>73</v>
      </c>
      <c r="EN408">
        <v>63</v>
      </c>
      <c r="EO408">
        <v>52</v>
      </c>
      <c r="EP408">
        <v>2</v>
      </c>
      <c r="EQ408">
        <v>6</v>
      </c>
      <c r="ER408">
        <v>55</v>
      </c>
      <c r="ES408">
        <v>52</v>
      </c>
      <c r="ET408">
        <v>26</v>
      </c>
      <c r="EU408">
        <v>15</v>
      </c>
      <c r="EV408">
        <v>1</v>
      </c>
      <c r="EW408">
        <v>2</v>
      </c>
      <c r="EX408">
        <v>6</v>
      </c>
      <c r="EY408">
        <v>9</v>
      </c>
      <c r="EZ408">
        <v>-0.1</v>
      </c>
      <c r="FA408">
        <v>0</v>
      </c>
      <c r="FB408">
        <v>-0.1</v>
      </c>
      <c r="FC408" s="20">
        <v>2.17</v>
      </c>
      <c r="FD408" s="26">
        <v>0.19727272727272727</v>
      </c>
      <c r="FE408">
        <v>3.7600000000000001E-2</v>
      </c>
      <c r="FF408">
        <v>0.09</v>
      </c>
      <c r="FG408">
        <v>0</v>
      </c>
      <c r="FH408">
        <v>0.09</v>
      </c>
      <c r="FL408" s="42">
        <v>16</v>
      </c>
      <c r="FM408" s="20">
        <v>17</v>
      </c>
      <c r="FN408" s="41">
        <v>3.3279220800000002E-2</v>
      </c>
      <c r="FO408" s="20">
        <v>0.8</v>
      </c>
      <c r="FP408" s="20">
        <v>0.97619999999999996</v>
      </c>
      <c r="FQ408" s="20">
        <v>109.16403332375754</v>
      </c>
      <c r="FV408" t="s">
        <v>751</v>
      </c>
      <c r="FW408" s="45">
        <v>725000</v>
      </c>
      <c r="FX408" s="45">
        <v>683333</v>
      </c>
      <c r="FY408">
        <v>19</v>
      </c>
      <c r="FZ408">
        <v>1</v>
      </c>
      <c r="GA408">
        <v>2</v>
      </c>
      <c r="GB408">
        <v>3</v>
      </c>
      <c r="GC408">
        <v>-3</v>
      </c>
      <c r="GD408">
        <v>4</v>
      </c>
      <c r="GE408">
        <v>27</v>
      </c>
      <c r="GF408">
        <v>191</v>
      </c>
      <c r="GG408">
        <v>-0.1</v>
      </c>
      <c r="GH408">
        <v>0.1</v>
      </c>
      <c r="GI408">
        <v>0</v>
      </c>
      <c r="GJ408" s="42">
        <v>0.8</v>
      </c>
    </row>
    <row r="409" spans="1:192" x14ac:dyDescent="0.45">
      <c r="A409" s="40">
        <v>31778</v>
      </c>
      <c r="B409" t="s">
        <v>3242</v>
      </c>
      <c r="D409" t="s">
        <v>223</v>
      </c>
      <c r="E409" t="s">
        <v>223</v>
      </c>
      <c r="F409">
        <v>71</v>
      </c>
      <c r="G409">
        <v>189</v>
      </c>
      <c r="H409">
        <v>2005</v>
      </c>
      <c r="I409">
        <v>7</v>
      </c>
      <c r="J409">
        <v>230</v>
      </c>
      <c r="K409" t="s">
        <v>202</v>
      </c>
      <c r="L409">
        <v>2008</v>
      </c>
      <c r="M409">
        <v>31</v>
      </c>
      <c r="N409">
        <v>10</v>
      </c>
      <c r="O409">
        <v>8471887</v>
      </c>
      <c r="P409" t="s">
        <v>3243</v>
      </c>
      <c r="Q409" t="s">
        <v>3244</v>
      </c>
      <c r="R409" t="s">
        <v>3245</v>
      </c>
      <c r="S409" t="s">
        <v>3246</v>
      </c>
      <c r="T409" t="s">
        <v>710</v>
      </c>
      <c r="U409" t="s">
        <v>230</v>
      </c>
      <c r="V409">
        <v>70</v>
      </c>
      <c r="W409">
        <v>29</v>
      </c>
      <c r="X409">
        <v>20</v>
      </c>
      <c r="Y409">
        <v>14</v>
      </c>
      <c r="Z409">
        <v>49</v>
      </c>
      <c r="AA409">
        <v>5</v>
      </c>
      <c r="AB409">
        <v>49</v>
      </c>
      <c r="AC409" s="26">
        <v>0.7</v>
      </c>
      <c r="AD409" s="20">
        <v>5.2348877374784095</v>
      </c>
      <c r="AE409" s="20">
        <v>20.382000000000001</v>
      </c>
      <c r="AF409">
        <v>2</v>
      </c>
      <c r="AG409">
        <v>18.7</v>
      </c>
      <c r="AH409">
        <v>58</v>
      </c>
      <c r="AI409">
        <v>1576</v>
      </c>
      <c r="AJ409">
        <v>72756</v>
      </c>
      <c r="AK409" s="20">
        <v>1212.5999999999999</v>
      </c>
      <c r="AL409">
        <v>1211.75</v>
      </c>
      <c r="AM409">
        <v>1213</v>
      </c>
      <c r="AN409" s="26">
        <v>17.322857142857142</v>
      </c>
      <c r="AO409">
        <v>29.02</v>
      </c>
      <c r="AP409" s="41">
        <v>0.48514851485148514</v>
      </c>
      <c r="AQ409">
        <v>377</v>
      </c>
      <c r="AR409">
        <v>377</v>
      </c>
      <c r="AS409">
        <v>377</v>
      </c>
      <c r="AT409">
        <v>325</v>
      </c>
      <c r="AU409">
        <v>325</v>
      </c>
      <c r="AV409">
        <v>247</v>
      </c>
      <c r="AW409">
        <v>285</v>
      </c>
      <c r="AX409">
        <v>181</v>
      </c>
      <c r="AY409">
        <v>4</v>
      </c>
      <c r="AZ409">
        <v>23</v>
      </c>
      <c r="BA409" s="42">
        <v>27</v>
      </c>
      <c r="BB409">
        <v>33.56</v>
      </c>
      <c r="BC409">
        <v>22.8826</v>
      </c>
      <c r="BD409" s="20">
        <v>216</v>
      </c>
      <c r="BE409" s="20">
        <v>593</v>
      </c>
      <c r="BF409" s="20">
        <v>29.362492263255621</v>
      </c>
      <c r="BG409">
        <v>651</v>
      </c>
      <c r="BH409">
        <v>424</v>
      </c>
      <c r="BI409">
        <v>320</v>
      </c>
      <c r="BJ409" s="41">
        <v>0.67044284243048402</v>
      </c>
      <c r="BK409">
        <v>137</v>
      </c>
      <c r="BL409">
        <v>137</v>
      </c>
      <c r="BM409">
        <v>134</v>
      </c>
      <c r="BN409" s="42">
        <v>3</v>
      </c>
      <c r="BO409">
        <v>78</v>
      </c>
      <c r="BP409">
        <v>14</v>
      </c>
      <c r="BQ409">
        <v>24</v>
      </c>
      <c r="BR409">
        <v>64</v>
      </c>
      <c r="BS409" s="41">
        <v>0.08</v>
      </c>
      <c r="BT409">
        <v>16</v>
      </c>
      <c r="BU409">
        <v>17</v>
      </c>
      <c r="BV409" s="41">
        <v>0.48484848484848486</v>
      </c>
      <c r="BW409">
        <v>1</v>
      </c>
      <c r="BX409">
        <v>0</v>
      </c>
      <c r="BY409">
        <v>3</v>
      </c>
      <c r="BZ409">
        <v>1</v>
      </c>
      <c r="CA409">
        <v>12</v>
      </c>
      <c r="CB409">
        <v>16</v>
      </c>
      <c r="CC409">
        <v>2</v>
      </c>
      <c r="CD409">
        <v>1</v>
      </c>
      <c r="CE409">
        <v>7</v>
      </c>
      <c r="CF409">
        <v>11</v>
      </c>
      <c r="CG409">
        <v>12</v>
      </c>
      <c r="CH409">
        <v>11</v>
      </c>
      <c r="CI409">
        <v>0</v>
      </c>
      <c r="CJ409">
        <v>0</v>
      </c>
      <c r="CK409">
        <v>5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1</v>
      </c>
      <c r="CR409">
        <v>1</v>
      </c>
      <c r="CS409">
        <v>5</v>
      </c>
      <c r="CT409">
        <v>8</v>
      </c>
      <c r="CU409">
        <v>0</v>
      </c>
      <c r="CV409">
        <v>12</v>
      </c>
      <c r="CW409">
        <v>0</v>
      </c>
      <c r="CX409">
        <v>4</v>
      </c>
      <c r="CY409">
        <v>8</v>
      </c>
      <c r="CZ409">
        <v>66</v>
      </c>
      <c r="DA409">
        <v>24</v>
      </c>
      <c r="DB409">
        <v>5</v>
      </c>
      <c r="DC409">
        <v>7</v>
      </c>
      <c r="DD409">
        <v>27</v>
      </c>
      <c r="DE409">
        <v>33</v>
      </c>
      <c r="DF409">
        <v>6</v>
      </c>
      <c r="DG409">
        <v>145</v>
      </c>
      <c r="DH409">
        <v>25</v>
      </c>
      <c r="DI409">
        <v>22</v>
      </c>
      <c r="DJ409">
        <v>24</v>
      </c>
      <c r="DK409">
        <v>24</v>
      </c>
      <c r="DL409">
        <v>0</v>
      </c>
      <c r="DM409">
        <v>22</v>
      </c>
      <c r="DN409">
        <v>22</v>
      </c>
      <c r="DO409">
        <v>0</v>
      </c>
      <c r="DP409" s="42">
        <v>-3</v>
      </c>
      <c r="DQ409" s="20">
        <v>-3.0510000000000002</v>
      </c>
      <c r="DR409">
        <v>24</v>
      </c>
      <c r="DS409">
        <v>0</v>
      </c>
      <c r="DT409">
        <v>0</v>
      </c>
      <c r="DU409">
        <v>1</v>
      </c>
      <c r="DV409">
        <v>0</v>
      </c>
      <c r="DW409">
        <v>1524</v>
      </c>
      <c r="DX409">
        <v>983</v>
      </c>
      <c r="DY409">
        <v>1184</v>
      </c>
      <c r="DZ409">
        <v>736</v>
      </c>
      <c r="EA409">
        <v>899</v>
      </c>
      <c r="EB409">
        <v>535</v>
      </c>
      <c r="EC409">
        <v>94.12</v>
      </c>
      <c r="ED409">
        <v>48.04</v>
      </c>
      <c r="EE409">
        <v>101</v>
      </c>
      <c r="EF409">
        <v>48</v>
      </c>
      <c r="EG409" s="41">
        <v>0.11234705228031146</v>
      </c>
      <c r="EH409" s="43">
        <v>0.91028037383177574</v>
      </c>
      <c r="EI409" s="44">
        <v>1.0226274261120871</v>
      </c>
      <c r="EJ409">
        <v>1526</v>
      </c>
      <c r="EK409">
        <v>983</v>
      </c>
      <c r="EL409">
        <v>1186</v>
      </c>
      <c r="EM409">
        <v>736</v>
      </c>
      <c r="EN409">
        <v>902</v>
      </c>
      <c r="EO409">
        <v>535</v>
      </c>
      <c r="EP409">
        <v>102</v>
      </c>
      <c r="EQ409">
        <v>48</v>
      </c>
      <c r="ER409">
        <v>870</v>
      </c>
      <c r="ES409">
        <v>485</v>
      </c>
      <c r="ET409">
        <v>378</v>
      </c>
      <c r="EU409">
        <v>209</v>
      </c>
      <c r="EV409">
        <v>59</v>
      </c>
      <c r="EW409">
        <v>31</v>
      </c>
      <c r="EX409">
        <v>84</v>
      </c>
      <c r="EY409">
        <v>84</v>
      </c>
      <c r="EZ409">
        <v>4.5999999999999996</v>
      </c>
      <c r="FA409">
        <v>1.3</v>
      </c>
      <c r="FB409">
        <v>5.9</v>
      </c>
      <c r="FC409" s="20">
        <v>61.87</v>
      </c>
      <c r="FD409" s="26">
        <v>0.88385714285714279</v>
      </c>
      <c r="FE409">
        <v>6.9581999999999997</v>
      </c>
      <c r="FF409">
        <v>1.31</v>
      </c>
      <c r="FG409">
        <v>-0.57999999999999996</v>
      </c>
      <c r="FH409">
        <v>0.73</v>
      </c>
      <c r="FL409" s="42">
        <v>259</v>
      </c>
      <c r="FM409" s="20">
        <v>6.708333333333333</v>
      </c>
      <c r="FN409" s="41">
        <v>0.1409602845</v>
      </c>
      <c r="FO409" s="20">
        <v>43.2</v>
      </c>
      <c r="FP409" s="20">
        <v>48.389800000000001</v>
      </c>
      <c r="FQ409" s="20">
        <v>124.13451619558489</v>
      </c>
      <c r="FR409">
        <v>4</v>
      </c>
      <c r="FS409" t="s">
        <v>189</v>
      </c>
      <c r="FT409">
        <v>195</v>
      </c>
      <c r="FV409" t="s">
        <v>711</v>
      </c>
      <c r="FW409" s="45">
        <v>4750000</v>
      </c>
      <c r="FX409" s="45">
        <v>4250000</v>
      </c>
      <c r="FY409">
        <v>649</v>
      </c>
      <c r="FZ409">
        <v>203</v>
      </c>
      <c r="GA409">
        <v>208</v>
      </c>
      <c r="GB409">
        <v>411</v>
      </c>
      <c r="GC409">
        <v>80</v>
      </c>
      <c r="GD409">
        <v>333</v>
      </c>
      <c r="GE409">
        <v>2106</v>
      </c>
      <c r="GF409">
        <v>10493</v>
      </c>
      <c r="GG409">
        <v>37.9</v>
      </c>
      <c r="GH409">
        <v>14.5</v>
      </c>
      <c r="GI409">
        <v>52.4</v>
      </c>
      <c r="GJ409" s="42">
        <v>43.2</v>
      </c>
    </row>
    <row r="410" spans="1:192" x14ac:dyDescent="0.45">
      <c r="A410" s="40">
        <v>34303</v>
      </c>
      <c r="B410" t="s">
        <v>1083</v>
      </c>
      <c r="C410" t="s">
        <v>362</v>
      </c>
      <c r="D410" t="s">
        <v>107</v>
      </c>
      <c r="E410" t="s">
        <v>107</v>
      </c>
      <c r="F410">
        <v>69</v>
      </c>
      <c r="G410">
        <v>180</v>
      </c>
      <c r="K410" t="s">
        <v>202</v>
      </c>
      <c r="L410">
        <v>2017</v>
      </c>
      <c r="M410">
        <v>24</v>
      </c>
      <c r="N410">
        <v>1</v>
      </c>
      <c r="O410">
        <v>8480082</v>
      </c>
      <c r="P410" t="s">
        <v>3247</v>
      </c>
      <c r="Q410" t="s">
        <v>3248</v>
      </c>
      <c r="R410" t="s">
        <v>3249</v>
      </c>
      <c r="S410" t="s">
        <v>766</v>
      </c>
      <c r="T410" t="s">
        <v>716</v>
      </c>
      <c r="U410" t="s">
        <v>30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32</v>
      </c>
      <c r="AB410">
        <v>76</v>
      </c>
      <c r="AC410" s="26">
        <v>0</v>
      </c>
      <c r="AD410" s="20">
        <v>0</v>
      </c>
      <c r="AE410" s="20">
        <v>0</v>
      </c>
      <c r="AF410">
        <v>0</v>
      </c>
      <c r="AG410">
        <v>0.4</v>
      </c>
      <c r="AH410">
        <v>2</v>
      </c>
      <c r="AI410">
        <v>13</v>
      </c>
      <c r="AJ410">
        <v>519</v>
      </c>
      <c r="AK410" s="20">
        <v>8.65</v>
      </c>
      <c r="AL410">
        <v>8.65</v>
      </c>
      <c r="AM410">
        <v>9</v>
      </c>
      <c r="AN410" s="26">
        <v>8.65</v>
      </c>
      <c r="AO410">
        <v>14.81</v>
      </c>
      <c r="AP410" s="41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s="42">
        <v>0</v>
      </c>
      <c r="BB410">
        <v>0</v>
      </c>
      <c r="BC410">
        <v>0</v>
      </c>
      <c r="BD410" s="20">
        <v>0</v>
      </c>
      <c r="BE410" s="20">
        <v>0</v>
      </c>
      <c r="BF410" s="20">
        <v>0</v>
      </c>
      <c r="BG410">
        <v>2</v>
      </c>
      <c r="BH410">
        <v>1</v>
      </c>
      <c r="BI410">
        <v>1</v>
      </c>
      <c r="BJ410" s="41">
        <v>0.66666666666666663</v>
      </c>
      <c r="BK410">
        <v>0</v>
      </c>
      <c r="BL410">
        <v>0</v>
      </c>
      <c r="BM410">
        <v>1</v>
      </c>
      <c r="BN410" s="42">
        <v>-1</v>
      </c>
      <c r="BO410">
        <v>0</v>
      </c>
      <c r="BP410">
        <v>1</v>
      </c>
      <c r="BQ410">
        <v>0</v>
      </c>
      <c r="BR410">
        <v>0</v>
      </c>
      <c r="BS410" s="41">
        <v>0</v>
      </c>
      <c r="BT410">
        <v>0</v>
      </c>
      <c r="BU410">
        <v>0</v>
      </c>
      <c r="BV410" s="41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 s="42">
        <v>-1</v>
      </c>
      <c r="DQ410" s="20">
        <v>-1.0089999999999999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9</v>
      </c>
      <c r="DX410">
        <v>6</v>
      </c>
      <c r="DY410">
        <v>6</v>
      </c>
      <c r="DZ410">
        <v>5</v>
      </c>
      <c r="EA410">
        <v>3</v>
      </c>
      <c r="EB410">
        <v>4</v>
      </c>
      <c r="EC410">
        <v>0.4</v>
      </c>
      <c r="ED410">
        <v>7.0000000000000007E-2</v>
      </c>
      <c r="EE410">
        <v>0</v>
      </c>
      <c r="EF410">
        <v>0</v>
      </c>
      <c r="EG410" s="41">
        <v>0</v>
      </c>
      <c r="EH410" s="43">
        <v>1</v>
      </c>
      <c r="EI410" s="44">
        <v>1</v>
      </c>
      <c r="EJ410">
        <v>9</v>
      </c>
      <c r="EK410">
        <v>6</v>
      </c>
      <c r="EL410">
        <v>6</v>
      </c>
      <c r="EM410">
        <v>5</v>
      </c>
      <c r="EN410">
        <v>3</v>
      </c>
      <c r="EO410">
        <v>4</v>
      </c>
      <c r="EP410">
        <v>0</v>
      </c>
      <c r="EQ410">
        <v>0</v>
      </c>
      <c r="ER410">
        <v>6</v>
      </c>
      <c r="ES410">
        <v>1</v>
      </c>
      <c r="ET410">
        <v>3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 s="20">
        <v>0</v>
      </c>
      <c r="FD410" s="26">
        <v>0</v>
      </c>
      <c r="FE410">
        <v>1.2000000000000001E-3</v>
      </c>
      <c r="FF410">
        <v>0</v>
      </c>
      <c r="FG410">
        <v>0</v>
      </c>
      <c r="FH410">
        <v>0</v>
      </c>
      <c r="FL410" s="42">
        <v>2</v>
      </c>
      <c r="FM410" s="20">
        <v>0</v>
      </c>
      <c r="FN410" s="41">
        <v>0</v>
      </c>
      <c r="FO410" s="20">
        <v>-0.2</v>
      </c>
      <c r="FP410" s="20">
        <v>-0.20179999999999998</v>
      </c>
      <c r="FQ410" s="20">
        <v>104.04624277456648</v>
      </c>
      <c r="FV410" t="s">
        <v>751</v>
      </c>
      <c r="FW410" s="45">
        <v>792500</v>
      </c>
      <c r="FX410" s="45">
        <v>792500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2</v>
      </c>
      <c r="GE410">
        <v>0</v>
      </c>
      <c r="GF410">
        <v>9</v>
      </c>
      <c r="GG410">
        <v>0</v>
      </c>
      <c r="GH410">
        <v>0</v>
      </c>
      <c r="GI410">
        <v>0</v>
      </c>
      <c r="GJ410" s="42">
        <v>-0.2</v>
      </c>
    </row>
    <row r="411" spans="1:192" x14ac:dyDescent="0.45">
      <c r="A411" s="40">
        <v>34067</v>
      </c>
      <c r="B411" t="s">
        <v>2638</v>
      </c>
      <c r="D411" t="s">
        <v>223</v>
      </c>
      <c r="E411" t="s">
        <v>223</v>
      </c>
      <c r="F411">
        <v>69</v>
      </c>
      <c r="G411">
        <v>180</v>
      </c>
      <c r="H411">
        <v>2014</v>
      </c>
      <c r="I411">
        <v>4</v>
      </c>
      <c r="J411">
        <v>112</v>
      </c>
      <c r="K411" t="s">
        <v>202</v>
      </c>
      <c r="L411">
        <v>2014</v>
      </c>
      <c r="M411">
        <v>24</v>
      </c>
      <c r="N411">
        <v>4</v>
      </c>
      <c r="O411">
        <v>8478042</v>
      </c>
      <c r="P411" t="s">
        <v>3250</v>
      </c>
      <c r="Q411" t="s">
        <v>3251</v>
      </c>
      <c r="R411" t="s">
        <v>3252</v>
      </c>
      <c r="S411" t="s">
        <v>3253</v>
      </c>
      <c r="T411" t="s">
        <v>725</v>
      </c>
      <c r="U411" t="s">
        <v>307</v>
      </c>
      <c r="V411">
        <v>78</v>
      </c>
      <c r="W411">
        <v>29</v>
      </c>
      <c r="X411">
        <v>32</v>
      </c>
      <c r="Y411">
        <v>13</v>
      </c>
      <c r="Z411">
        <v>61</v>
      </c>
      <c r="AA411">
        <v>2</v>
      </c>
      <c r="AB411">
        <v>3</v>
      </c>
      <c r="AC411" s="26">
        <v>0.78205128205128205</v>
      </c>
      <c r="AD411" s="20">
        <v>18.70422535211268</v>
      </c>
      <c r="AE411" s="20">
        <v>24.303000000000001</v>
      </c>
      <c r="AF411">
        <v>20</v>
      </c>
      <c r="AG411">
        <v>-10.199999999999999</v>
      </c>
      <c r="AH411">
        <v>36</v>
      </c>
      <c r="AI411">
        <v>1877</v>
      </c>
      <c r="AJ411">
        <v>83062</v>
      </c>
      <c r="AK411" s="20">
        <v>1384.3666666667</v>
      </c>
      <c r="AL411">
        <v>1384.35</v>
      </c>
      <c r="AM411">
        <v>1384</v>
      </c>
      <c r="AN411" s="26">
        <v>17.748290598290598</v>
      </c>
      <c r="AO411">
        <v>29.25</v>
      </c>
      <c r="AP411" s="41">
        <v>0.61616161616161613</v>
      </c>
      <c r="AQ411">
        <v>425</v>
      </c>
      <c r="AR411">
        <v>425</v>
      </c>
      <c r="AS411">
        <v>425</v>
      </c>
      <c r="AT411">
        <v>345</v>
      </c>
      <c r="AU411">
        <v>345</v>
      </c>
      <c r="AV411">
        <v>247</v>
      </c>
      <c r="AW411">
        <v>219</v>
      </c>
      <c r="AX411">
        <v>103</v>
      </c>
      <c r="AY411">
        <v>20</v>
      </c>
      <c r="AZ411">
        <v>20</v>
      </c>
      <c r="BA411" s="42">
        <v>40</v>
      </c>
      <c r="BB411">
        <v>27.64</v>
      </c>
      <c r="BC411">
        <v>32.595100000000002</v>
      </c>
      <c r="BD411" s="20">
        <v>216.7</v>
      </c>
      <c r="BE411" s="20">
        <v>641.70000000000005</v>
      </c>
      <c r="BF411" s="20">
        <v>27.812330696716874</v>
      </c>
      <c r="BG411">
        <v>578</v>
      </c>
      <c r="BH411">
        <v>494</v>
      </c>
      <c r="BI411">
        <v>425</v>
      </c>
      <c r="BJ411" s="41">
        <v>0.57627118644067798</v>
      </c>
      <c r="BK411">
        <v>30</v>
      </c>
      <c r="BL411">
        <v>30</v>
      </c>
      <c r="BM411">
        <v>122</v>
      </c>
      <c r="BN411" s="42">
        <v>-92</v>
      </c>
      <c r="BO411">
        <v>98</v>
      </c>
      <c r="BP411">
        <v>35</v>
      </c>
      <c r="BQ411">
        <v>31</v>
      </c>
      <c r="BR411">
        <v>52</v>
      </c>
      <c r="BS411" s="41">
        <v>4.8872180451127817E-2</v>
      </c>
      <c r="BT411">
        <v>11</v>
      </c>
      <c r="BU411">
        <v>22</v>
      </c>
      <c r="BV411" s="41">
        <v>0.33333333333333331</v>
      </c>
      <c r="BW411">
        <v>5</v>
      </c>
      <c r="BX411">
        <v>10</v>
      </c>
      <c r="BY411">
        <v>3</v>
      </c>
      <c r="BZ411">
        <v>8</v>
      </c>
      <c r="CA411">
        <v>3</v>
      </c>
      <c r="CB411">
        <v>4</v>
      </c>
      <c r="CC411">
        <v>1</v>
      </c>
      <c r="CD411">
        <v>8</v>
      </c>
      <c r="CE411">
        <v>5</v>
      </c>
      <c r="CF411">
        <v>5</v>
      </c>
      <c r="CG411">
        <v>7</v>
      </c>
      <c r="CH411">
        <v>12</v>
      </c>
      <c r="CI411">
        <v>0</v>
      </c>
      <c r="CJ411">
        <v>1</v>
      </c>
      <c r="CK411">
        <v>0</v>
      </c>
      <c r="CL411">
        <v>6</v>
      </c>
      <c r="CM411">
        <v>2</v>
      </c>
      <c r="CN411">
        <v>0</v>
      </c>
      <c r="CO411">
        <v>0</v>
      </c>
      <c r="CP411">
        <v>3</v>
      </c>
      <c r="CQ411">
        <v>1</v>
      </c>
      <c r="CR411">
        <v>3</v>
      </c>
      <c r="CS411">
        <v>2</v>
      </c>
      <c r="CT411">
        <v>1</v>
      </c>
      <c r="CU411">
        <v>0</v>
      </c>
      <c r="CV411">
        <v>19</v>
      </c>
      <c r="CW411">
        <v>1</v>
      </c>
      <c r="CX411">
        <v>8</v>
      </c>
      <c r="CY411">
        <v>10</v>
      </c>
      <c r="CZ411">
        <v>79</v>
      </c>
      <c r="DA411">
        <v>19</v>
      </c>
      <c r="DB411">
        <v>3</v>
      </c>
      <c r="DC411">
        <v>59</v>
      </c>
      <c r="DD411">
        <v>24</v>
      </c>
      <c r="DE411">
        <v>15</v>
      </c>
      <c r="DF411">
        <v>0</v>
      </c>
      <c r="DG411">
        <v>127</v>
      </c>
      <c r="DH411">
        <v>18</v>
      </c>
      <c r="DI411">
        <v>21</v>
      </c>
      <c r="DJ411">
        <v>18</v>
      </c>
      <c r="DK411">
        <v>18</v>
      </c>
      <c r="DL411">
        <v>0</v>
      </c>
      <c r="DM411">
        <v>20</v>
      </c>
      <c r="DN411">
        <v>20</v>
      </c>
      <c r="DO411">
        <v>0</v>
      </c>
      <c r="DP411" s="42">
        <v>3</v>
      </c>
      <c r="DQ411" s="20">
        <v>1.0329999999999999</v>
      </c>
      <c r="DR411">
        <v>18</v>
      </c>
      <c r="DS411">
        <v>0</v>
      </c>
      <c r="DT411">
        <v>0</v>
      </c>
      <c r="DU411">
        <v>0</v>
      </c>
      <c r="DV411">
        <v>0</v>
      </c>
      <c r="DW411">
        <v>1537</v>
      </c>
      <c r="DX411">
        <v>1321</v>
      </c>
      <c r="DY411">
        <v>1153</v>
      </c>
      <c r="DZ411">
        <v>1012</v>
      </c>
      <c r="EA411">
        <v>818</v>
      </c>
      <c r="EB411">
        <v>737</v>
      </c>
      <c r="EC411">
        <v>79.02</v>
      </c>
      <c r="ED411">
        <v>70.819999999999993</v>
      </c>
      <c r="EE411">
        <v>99</v>
      </c>
      <c r="EF411">
        <v>58</v>
      </c>
      <c r="EG411" s="41">
        <v>0.12102689486552567</v>
      </c>
      <c r="EH411" s="43">
        <v>0.92130257801899595</v>
      </c>
      <c r="EI411" s="44">
        <v>1.0423294728845216</v>
      </c>
      <c r="EJ411">
        <v>1538</v>
      </c>
      <c r="EK411">
        <v>1323</v>
      </c>
      <c r="EL411">
        <v>1154</v>
      </c>
      <c r="EM411">
        <v>1014</v>
      </c>
      <c r="EN411">
        <v>819</v>
      </c>
      <c r="EO411">
        <v>739</v>
      </c>
      <c r="EP411">
        <v>99</v>
      </c>
      <c r="EQ411">
        <v>59</v>
      </c>
      <c r="ER411">
        <v>699</v>
      </c>
      <c r="ES411">
        <v>688</v>
      </c>
      <c r="ET411">
        <v>261</v>
      </c>
      <c r="EU411">
        <v>287</v>
      </c>
      <c r="EV411">
        <v>49</v>
      </c>
      <c r="EW411">
        <v>30</v>
      </c>
      <c r="EX411">
        <v>109</v>
      </c>
      <c r="EY411">
        <v>95</v>
      </c>
      <c r="EZ411">
        <v>5.5</v>
      </c>
      <c r="FA411">
        <v>2.1</v>
      </c>
      <c r="FB411">
        <v>7.6</v>
      </c>
      <c r="FC411" s="20">
        <v>66.81</v>
      </c>
      <c r="FD411" s="26">
        <v>0.85653846153846158</v>
      </c>
      <c r="FE411">
        <v>8.1576000000000004</v>
      </c>
      <c r="FF411">
        <v>0.93</v>
      </c>
      <c r="FG411">
        <v>-0.75</v>
      </c>
      <c r="FH411">
        <v>0.18</v>
      </c>
      <c r="FI411">
        <v>3</v>
      </c>
      <c r="FJ411">
        <v>0</v>
      </c>
      <c r="FK411">
        <v>0</v>
      </c>
      <c r="FL411" s="42">
        <v>118</v>
      </c>
      <c r="FM411" s="20">
        <v>3.3888888888888888</v>
      </c>
      <c r="FN411" s="41">
        <v>0.13141025640000001</v>
      </c>
      <c r="FO411" s="20">
        <v>57.4</v>
      </c>
      <c r="FP411" s="20">
        <v>61.206600000000002</v>
      </c>
      <c r="FQ411" s="20">
        <v>123.87040849496155</v>
      </c>
      <c r="FR411">
        <v>4</v>
      </c>
      <c r="FS411" t="s">
        <v>111</v>
      </c>
      <c r="FT411">
        <v>195</v>
      </c>
      <c r="FU411" t="s">
        <v>721</v>
      </c>
      <c r="FV411" t="s">
        <v>711</v>
      </c>
      <c r="FW411" s="45">
        <v>4250000</v>
      </c>
      <c r="FX411" s="45">
        <v>4250000</v>
      </c>
      <c r="FY411">
        <v>220</v>
      </c>
      <c r="FZ411">
        <v>68</v>
      </c>
      <c r="GA411">
        <v>70</v>
      </c>
      <c r="GB411">
        <v>138</v>
      </c>
      <c r="GC411">
        <v>28</v>
      </c>
      <c r="GD411">
        <v>99</v>
      </c>
      <c r="GE411">
        <v>641</v>
      </c>
      <c r="GF411">
        <v>3513</v>
      </c>
      <c r="GG411">
        <v>12.7</v>
      </c>
      <c r="GH411">
        <v>4.7</v>
      </c>
      <c r="GI411">
        <v>17.399999999999999</v>
      </c>
      <c r="GJ411" s="42">
        <v>57.4</v>
      </c>
    </row>
    <row r="412" spans="1:192" x14ac:dyDescent="0.45">
      <c r="A412" s="40">
        <v>34885</v>
      </c>
      <c r="B412" t="s">
        <v>3254</v>
      </c>
      <c r="C412" t="s">
        <v>163</v>
      </c>
      <c r="D412" t="s">
        <v>91</v>
      </c>
      <c r="E412" t="s">
        <v>91</v>
      </c>
      <c r="F412">
        <v>73</v>
      </c>
      <c r="G412">
        <v>185</v>
      </c>
      <c r="H412">
        <v>2014</v>
      </c>
      <c r="I412">
        <v>4</v>
      </c>
      <c r="J412">
        <v>116</v>
      </c>
      <c r="K412" t="s">
        <v>92</v>
      </c>
      <c r="L412">
        <v>2016</v>
      </c>
      <c r="M412">
        <v>22</v>
      </c>
      <c r="N412">
        <v>2</v>
      </c>
      <c r="O412">
        <v>8478046</v>
      </c>
      <c r="P412" t="s">
        <v>3255</v>
      </c>
      <c r="Q412" t="s">
        <v>3256</v>
      </c>
      <c r="R412" t="s">
        <v>3257</v>
      </c>
      <c r="S412" t="s">
        <v>3258</v>
      </c>
      <c r="T412" t="s">
        <v>716</v>
      </c>
      <c r="U412" t="s">
        <v>263</v>
      </c>
      <c r="V412">
        <v>77</v>
      </c>
      <c r="W412">
        <v>16</v>
      </c>
      <c r="X412">
        <v>31</v>
      </c>
      <c r="Y412">
        <v>12</v>
      </c>
      <c r="Z412">
        <v>47</v>
      </c>
      <c r="AA412">
        <v>5</v>
      </c>
      <c r="AB412">
        <v>38</v>
      </c>
      <c r="AC412" s="26">
        <v>0.61038961038961037</v>
      </c>
      <c r="AD412" s="20">
        <v>47</v>
      </c>
      <c r="AE412" s="20">
        <v>17.116</v>
      </c>
      <c r="AF412">
        <v>10</v>
      </c>
      <c r="AG412">
        <v>10.4</v>
      </c>
      <c r="AH412">
        <v>16</v>
      </c>
      <c r="AI412">
        <v>1461</v>
      </c>
      <c r="AJ412">
        <v>69402</v>
      </c>
      <c r="AK412" s="20">
        <v>1156.7</v>
      </c>
      <c r="AL412">
        <v>1156.7</v>
      </c>
      <c r="AM412">
        <v>1157</v>
      </c>
      <c r="AN412" s="26">
        <v>15.022077922077923</v>
      </c>
      <c r="AO412">
        <v>25.1</v>
      </c>
      <c r="AP412" s="41">
        <v>0.69117647058823528</v>
      </c>
      <c r="AQ412">
        <v>231</v>
      </c>
      <c r="AR412">
        <v>231</v>
      </c>
      <c r="AS412">
        <v>231</v>
      </c>
      <c r="AT412">
        <v>178</v>
      </c>
      <c r="AU412">
        <v>178</v>
      </c>
      <c r="AV412">
        <v>135</v>
      </c>
      <c r="AW412">
        <v>143</v>
      </c>
      <c r="AX412">
        <v>59</v>
      </c>
      <c r="AY412">
        <v>8</v>
      </c>
      <c r="AZ412">
        <v>14</v>
      </c>
      <c r="BA412" s="42">
        <v>22</v>
      </c>
      <c r="BB412">
        <v>12.72</v>
      </c>
      <c r="BC412">
        <v>27.133299999999998</v>
      </c>
      <c r="BD412" s="20">
        <v>224.7</v>
      </c>
      <c r="BE412" s="20">
        <v>455.7</v>
      </c>
      <c r="BF412" s="20">
        <v>23.637935506181375</v>
      </c>
      <c r="BG412">
        <v>426</v>
      </c>
      <c r="BH412">
        <v>365</v>
      </c>
      <c r="BI412">
        <v>283</v>
      </c>
      <c r="BJ412" s="41">
        <v>0.60084626234132577</v>
      </c>
      <c r="BK412">
        <v>45</v>
      </c>
      <c r="BL412">
        <v>45</v>
      </c>
      <c r="BM412">
        <v>76</v>
      </c>
      <c r="BN412" s="42">
        <v>-31</v>
      </c>
      <c r="BO412">
        <v>43</v>
      </c>
      <c r="BP412">
        <v>26</v>
      </c>
      <c r="BQ412">
        <v>42</v>
      </c>
      <c r="BR412">
        <v>33</v>
      </c>
      <c r="BS412" s="41">
        <v>4.6283309957924262E-2</v>
      </c>
      <c r="BT412">
        <v>10</v>
      </c>
      <c r="BU412">
        <v>13</v>
      </c>
      <c r="BV412" s="41">
        <v>0.43478260869565216</v>
      </c>
      <c r="BW412">
        <v>0</v>
      </c>
      <c r="BX412">
        <v>7</v>
      </c>
      <c r="BY412">
        <v>5</v>
      </c>
      <c r="BZ412">
        <v>2</v>
      </c>
      <c r="CA412">
        <v>5</v>
      </c>
      <c r="CB412">
        <v>4</v>
      </c>
      <c r="CC412">
        <v>3</v>
      </c>
      <c r="CD412">
        <v>2</v>
      </c>
      <c r="CE412">
        <v>5</v>
      </c>
      <c r="CF412">
        <v>4</v>
      </c>
      <c r="CG412">
        <v>5</v>
      </c>
      <c r="CH412">
        <v>11</v>
      </c>
      <c r="CI412">
        <v>0</v>
      </c>
      <c r="CJ412">
        <v>0</v>
      </c>
      <c r="CK412">
        <v>2</v>
      </c>
      <c r="CL412">
        <v>4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2</v>
      </c>
      <c r="CS412">
        <v>4</v>
      </c>
      <c r="CT412">
        <v>0</v>
      </c>
      <c r="CU412">
        <v>0</v>
      </c>
      <c r="CV412">
        <v>9</v>
      </c>
      <c r="CW412">
        <v>0</v>
      </c>
      <c r="CX412">
        <v>4</v>
      </c>
      <c r="CY412">
        <v>3</v>
      </c>
      <c r="CZ412">
        <v>36</v>
      </c>
      <c r="DA412">
        <v>14</v>
      </c>
      <c r="DB412">
        <v>4</v>
      </c>
      <c r="DC412">
        <v>8</v>
      </c>
      <c r="DD412">
        <v>25</v>
      </c>
      <c r="DE412">
        <v>13</v>
      </c>
      <c r="DF412">
        <v>1</v>
      </c>
      <c r="DG412">
        <v>70</v>
      </c>
      <c r="DH412">
        <v>8</v>
      </c>
      <c r="DI412">
        <v>13</v>
      </c>
      <c r="DJ412">
        <v>8</v>
      </c>
      <c r="DK412">
        <v>8</v>
      </c>
      <c r="DL412">
        <v>0</v>
      </c>
      <c r="DM412">
        <v>13</v>
      </c>
      <c r="DN412">
        <v>13</v>
      </c>
      <c r="DO412">
        <v>0</v>
      </c>
      <c r="DP412" s="42">
        <v>5</v>
      </c>
      <c r="DQ412" s="20">
        <v>5.4589999999999996</v>
      </c>
      <c r="DR412">
        <v>8</v>
      </c>
      <c r="DS412">
        <v>0</v>
      </c>
      <c r="DT412">
        <v>0</v>
      </c>
      <c r="DU412">
        <v>0</v>
      </c>
      <c r="DV412">
        <v>0</v>
      </c>
      <c r="DW412">
        <v>1233</v>
      </c>
      <c r="DX412">
        <v>908</v>
      </c>
      <c r="DY412">
        <v>928</v>
      </c>
      <c r="DZ412">
        <v>680</v>
      </c>
      <c r="EA412">
        <v>665</v>
      </c>
      <c r="EB412">
        <v>488</v>
      </c>
      <c r="EC412">
        <v>59.24</v>
      </c>
      <c r="ED412">
        <v>37.99</v>
      </c>
      <c r="EE412">
        <v>68</v>
      </c>
      <c r="EF412">
        <v>40</v>
      </c>
      <c r="EG412" s="41">
        <v>0.10225563909774436</v>
      </c>
      <c r="EH412" s="43">
        <v>0.91803278688524592</v>
      </c>
      <c r="EI412" s="44">
        <v>1.0202884259829903</v>
      </c>
      <c r="EJ412">
        <v>1228</v>
      </c>
      <c r="EK412">
        <v>904</v>
      </c>
      <c r="EL412">
        <v>924</v>
      </c>
      <c r="EM412">
        <v>677</v>
      </c>
      <c r="EN412">
        <v>662</v>
      </c>
      <c r="EO412">
        <v>486</v>
      </c>
      <c r="EP412">
        <v>68</v>
      </c>
      <c r="EQ412">
        <v>40</v>
      </c>
      <c r="ER412">
        <v>631</v>
      </c>
      <c r="ES412">
        <v>421</v>
      </c>
      <c r="ET412">
        <v>212</v>
      </c>
      <c r="EU412">
        <v>167</v>
      </c>
      <c r="EV412">
        <v>28</v>
      </c>
      <c r="EW412">
        <v>26</v>
      </c>
      <c r="EX412">
        <v>71</v>
      </c>
      <c r="EY412">
        <v>80</v>
      </c>
      <c r="EZ412">
        <v>3.2</v>
      </c>
      <c r="FA412">
        <v>1.7000000000000002</v>
      </c>
      <c r="FB412">
        <v>4.9000000000000004</v>
      </c>
      <c r="FC412" s="20">
        <v>54.3</v>
      </c>
      <c r="FD412" s="26">
        <v>0.70519480519480515</v>
      </c>
      <c r="FE412">
        <v>4.2552000000000003</v>
      </c>
      <c r="FF412">
        <v>0.26</v>
      </c>
      <c r="FG412">
        <v>1.22</v>
      </c>
      <c r="FH412">
        <v>1.47</v>
      </c>
      <c r="FI412">
        <v>2</v>
      </c>
      <c r="FJ412">
        <v>0</v>
      </c>
      <c r="FK412">
        <v>0</v>
      </c>
      <c r="FL412" s="42">
        <v>94</v>
      </c>
      <c r="FM412" s="20">
        <v>10.875</v>
      </c>
      <c r="FN412" s="41">
        <v>6.7884306899999997E-2</v>
      </c>
      <c r="FO412" s="20">
        <v>45.4</v>
      </c>
      <c r="FP412" s="20">
        <v>48.091799999999999</v>
      </c>
      <c r="FQ412" s="20">
        <v>111.05731823290394</v>
      </c>
      <c r="FV412" t="s">
        <v>751</v>
      </c>
      <c r="FW412" s="45">
        <v>925000</v>
      </c>
      <c r="FX412" s="45">
        <v>872500</v>
      </c>
      <c r="FY412">
        <v>85</v>
      </c>
      <c r="FZ412">
        <v>16</v>
      </c>
      <c r="GA412">
        <v>31</v>
      </c>
      <c r="GB412">
        <v>47</v>
      </c>
      <c r="GC412">
        <v>7</v>
      </c>
      <c r="GD412">
        <v>18</v>
      </c>
      <c r="GE412">
        <v>142</v>
      </c>
      <c r="GF412">
        <v>1263</v>
      </c>
      <c r="GG412">
        <v>2.9</v>
      </c>
      <c r="GH412">
        <v>1.7000000000000002</v>
      </c>
      <c r="GI412">
        <v>4.7</v>
      </c>
      <c r="GJ412" s="42">
        <v>45.4</v>
      </c>
    </row>
    <row r="413" spans="1:192" x14ac:dyDescent="0.45">
      <c r="A413" s="40">
        <v>36057</v>
      </c>
      <c r="B413" t="s">
        <v>207</v>
      </c>
      <c r="C413" t="s">
        <v>208</v>
      </c>
      <c r="D413" t="s">
        <v>91</v>
      </c>
      <c r="E413" t="s">
        <v>91</v>
      </c>
      <c r="F413">
        <v>74</v>
      </c>
      <c r="G413">
        <v>198</v>
      </c>
      <c r="H413">
        <v>2017</v>
      </c>
      <c r="I413">
        <v>1</v>
      </c>
      <c r="J413">
        <v>2</v>
      </c>
      <c r="K413" t="s">
        <v>202</v>
      </c>
      <c r="L413">
        <v>2017</v>
      </c>
      <c r="M413">
        <v>19</v>
      </c>
      <c r="N413">
        <v>1</v>
      </c>
      <c r="O413">
        <v>8479974</v>
      </c>
      <c r="P413" t="s">
        <v>3259</v>
      </c>
      <c r="Q413" t="s">
        <v>3260</v>
      </c>
      <c r="R413" t="s">
        <v>889</v>
      </c>
      <c r="S413" t="s">
        <v>1961</v>
      </c>
      <c r="T413" t="s">
        <v>716</v>
      </c>
      <c r="U413" t="s">
        <v>382</v>
      </c>
      <c r="V413">
        <v>73</v>
      </c>
      <c r="W413">
        <v>13</v>
      </c>
      <c r="X413">
        <v>17</v>
      </c>
      <c r="Y413">
        <v>11</v>
      </c>
      <c r="Z413">
        <v>30</v>
      </c>
      <c r="AA413">
        <v>9</v>
      </c>
      <c r="AB413">
        <v>72</v>
      </c>
      <c r="AC413" s="26">
        <v>0.41095890410958902</v>
      </c>
      <c r="AD413" s="20">
        <v>0</v>
      </c>
      <c r="AE413" s="20">
        <v>11.288</v>
      </c>
      <c r="AF413">
        <v>1</v>
      </c>
      <c r="AG413">
        <v>2.4</v>
      </c>
      <c r="AH413">
        <v>30</v>
      </c>
      <c r="AI413">
        <v>1384</v>
      </c>
      <c r="AJ413">
        <v>60115</v>
      </c>
      <c r="AK413" s="20">
        <v>1001.9166666667001</v>
      </c>
      <c r="AL413">
        <v>1001.9</v>
      </c>
      <c r="AM413">
        <v>1002</v>
      </c>
      <c r="AN413" s="26">
        <v>13.724885844748858</v>
      </c>
      <c r="AO413">
        <v>23.01</v>
      </c>
      <c r="AP413" s="41">
        <v>0.69767441860465118</v>
      </c>
      <c r="AQ413">
        <v>205</v>
      </c>
      <c r="AR413">
        <v>204</v>
      </c>
      <c r="AS413">
        <v>205</v>
      </c>
      <c r="AT413">
        <v>167</v>
      </c>
      <c r="AU413">
        <v>167</v>
      </c>
      <c r="AV413">
        <v>127</v>
      </c>
      <c r="AW413">
        <v>140</v>
      </c>
      <c r="AX413">
        <v>68</v>
      </c>
      <c r="AY413">
        <v>5</v>
      </c>
      <c r="AZ413">
        <v>16</v>
      </c>
      <c r="BA413" s="42">
        <v>21</v>
      </c>
      <c r="BB413">
        <v>14.32</v>
      </c>
      <c r="BC413">
        <v>26.3858</v>
      </c>
      <c r="BD413" s="20">
        <v>266.8</v>
      </c>
      <c r="BE413" s="20">
        <v>471.8</v>
      </c>
      <c r="BF413" s="20">
        <v>28.254316798083643</v>
      </c>
      <c r="BG413">
        <v>351</v>
      </c>
      <c r="BH413">
        <v>313</v>
      </c>
      <c r="BI413">
        <v>247</v>
      </c>
      <c r="BJ413" s="41">
        <v>0.58695652173913049</v>
      </c>
      <c r="BK413">
        <v>48</v>
      </c>
      <c r="BL413">
        <v>48</v>
      </c>
      <c r="BM413">
        <v>56</v>
      </c>
      <c r="BN413" s="42">
        <v>-8</v>
      </c>
      <c r="BO413">
        <v>40</v>
      </c>
      <c r="BP413">
        <v>33</v>
      </c>
      <c r="BQ413">
        <v>32</v>
      </c>
      <c r="BR413">
        <v>19</v>
      </c>
      <c r="BS413" s="41">
        <v>2.6170798898071626E-2</v>
      </c>
      <c r="BT413">
        <v>376</v>
      </c>
      <c r="BU413">
        <v>367</v>
      </c>
      <c r="BV413" s="41">
        <v>0.50605652759084796</v>
      </c>
      <c r="BW413">
        <v>112</v>
      </c>
      <c r="BX413">
        <v>109</v>
      </c>
      <c r="BY413">
        <v>144</v>
      </c>
      <c r="BZ413">
        <v>132</v>
      </c>
      <c r="CA413">
        <v>120</v>
      </c>
      <c r="CB413">
        <v>126</v>
      </c>
      <c r="CC413">
        <v>98</v>
      </c>
      <c r="CD413">
        <v>111</v>
      </c>
      <c r="CE413">
        <v>110</v>
      </c>
      <c r="CF413">
        <v>105</v>
      </c>
      <c r="CG413">
        <v>265</v>
      </c>
      <c r="CH413">
        <v>250</v>
      </c>
      <c r="CI413">
        <v>0</v>
      </c>
      <c r="CJ413">
        <v>0</v>
      </c>
      <c r="CK413">
        <v>2</v>
      </c>
      <c r="CL413">
        <v>2</v>
      </c>
      <c r="CM413">
        <v>0</v>
      </c>
      <c r="CN413">
        <v>0</v>
      </c>
      <c r="CO413">
        <v>1</v>
      </c>
      <c r="CP413">
        <v>4</v>
      </c>
      <c r="CQ413">
        <v>0</v>
      </c>
      <c r="CR413">
        <v>0</v>
      </c>
      <c r="CS413">
        <v>0</v>
      </c>
      <c r="CT413">
        <v>4</v>
      </c>
      <c r="CU413">
        <v>1</v>
      </c>
      <c r="CV413">
        <v>4</v>
      </c>
      <c r="CW413">
        <v>1</v>
      </c>
      <c r="CX413">
        <v>1</v>
      </c>
      <c r="CY413">
        <v>5</v>
      </c>
      <c r="CZ413">
        <v>33</v>
      </c>
      <c r="DA413">
        <v>14</v>
      </c>
      <c r="DB413">
        <v>5</v>
      </c>
      <c r="DC413">
        <v>1</v>
      </c>
      <c r="DD413">
        <v>29</v>
      </c>
      <c r="DE413">
        <v>13</v>
      </c>
      <c r="DF413">
        <v>3</v>
      </c>
      <c r="DG413">
        <v>62</v>
      </c>
      <c r="DH413">
        <v>14</v>
      </c>
      <c r="DI413">
        <v>16</v>
      </c>
      <c r="DJ413">
        <v>15</v>
      </c>
      <c r="DK413">
        <v>15</v>
      </c>
      <c r="DL413">
        <v>0</v>
      </c>
      <c r="DM413">
        <v>17</v>
      </c>
      <c r="DN413">
        <v>17</v>
      </c>
      <c r="DO413">
        <v>0</v>
      </c>
      <c r="DP413" s="42">
        <v>2</v>
      </c>
      <c r="DQ413" s="20">
        <v>2.5789999999999997</v>
      </c>
      <c r="DR413">
        <v>14</v>
      </c>
      <c r="DS413">
        <v>0</v>
      </c>
      <c r="DT413">
        <v>0</v>
      </c>
      <c r="DU413">
        <v>0</v>
      </c>
      <c r="DV413">
        <v>0</v>
      </c>
      <c r="DW413">
        <v>1051</v>
      </c>
      <c r="DX413">
        <v>934</v>
      </c>
      <c r="DY413">
        <v>792</v>
      </c>
      <c r="DZ413">
        <v>707</v>
      </c>
      <c r="EA413">
        <v>557</v>
      </c>
      <c r="EB413">
        <v>499</v>
      </c>
      <c r="EC413">
        <v>51.22</v>
      </c>
      <c r="ED413">
        <v>41.13</v>
      </c>
      <c r="EE413">
        <v>43</v>
      </c>
      <c r="EF413">
        <v>32</v>
      </c>
      <c r="EG413" s="41">
        <v>7.719928186714542E-2</v>
      </c>
      <c r="EH413" s="43">
        <v>0.93587174348697399</v>
      </c>
      <c r="EI413" s="44">
        <v>1.0130710253541193</v>
      </c>
      <c r="EJ413">
        <v>1050</v>
      </c>
      <c r="EK413">
        <v>925</v>
      </c>
      <c r="EL413">
        <v>791</v>
      </c>
      <c r="EM413">
        <v>698</v>
      </c>
      <c r="EN413">
        <v>557</v>
      </c>
      <c r="EO413">
        <v>490</v>
      </c>
      <c r="EP413">
        <v>44</v>
      </c>
      <c r="EQ413">
        <v>32</v>
      </c>
      <c r="ER413">
        <v>527</v>
      </c>
      <c r="ES413">
        <v>454</v>
      </c>
      <c r="ET413">
        <v>199</v>
      </c>
      <c r="EU413">
        <v>166</v>
      </c>
      <c r="EV413">
        <v>26</v>
      </c>
      <c r="EW413">
        <v>22</v>
      </c>
      <c r="EX413">
        <v>62</v>
      </c>
      <c r="EY413">
        <v>65</v>
      </c>
      <c r="EZ413">
        <v>1.5</v>
      </c>
      <c r="FA413">
        <v>1.1000000000000001</v>
      </c>
      <c r="FB413">
        <v>2.6</v>
      </c>
      <c r="FC413" s="20">
        <v>31.32</v>
      </c>
      <c r="FD413" s="26">
        <v>0.42904109589041095</v>
      </c>
      <c r="FE413">
        <v>2.0649999999999999</v>
      </c>
      <c r="FF413">
        <v>0.25</v>
      </c>
      <c r="FG413">
        <v>-0.65</v>
      </c>
      <c r="FH413">
        <v>-0.4</v>
      </c>
      <c r="FI413">
        <v>5</v>
      </c>
      <c r="FJ413">
        <v>1</v>
      </c>
      <c r="FK413">
        <v>1</v>
      </c>
      <c r="FL413" s="42">
        <v>97</v>
      </c>
      <c r="FM413" s="20">
        <v>5.7142857142857144</v>
      </c>
      <c r="FN413" s="41">
        <v>6.1876015800000003E-2</v>
      </c>
      <c r="FO413" s="20">
        <v>27</v>
      </c>
      <c r="FP413" s="20">
        <v>30.515799999999999</v>
      </c>
      <c r="FQ413" s="20">
        <v>118.87413913564228</v>
      </c>
      <c r="FR413">
        <v>9</v>
      </c>
      <c r="FS413" t="s">
        <v>189</v>
      </c>
      <c r="FT413">
        <v>392</v>
      </c>
      <c r="FV413" t="s">
        <v>751</v>
      </c>
      <c r="FW413" s="45">
        <v>925000</v>
      </c>
      <c r="FX413" s="45">
        <v>925000</v>
      </c>
      <c r="FY413">
        <v>73</v>
      </c>
      <c r="FZ413">
        <v>13</v>
      </c>
      <c r="GA413">
        <v>17</v>
      </c>
      <c r="GB413">
        <v>30</v>
      </c>
      <c r="GC413">
        <v>1</v>
      </c>
      <c r="GD413">
        <v>30</v>
      </c>
      <c r="GE413">
        <v>127</v>
      </c>
      <c r="GF413">
        <v>1002</v>
      </c>
      <c r="GG413">
        <v>1.5</v>
      </c>
      <c r="GH413">
        <v>1.1000000000000001</v>
      </c>
      <c r="GI413">
        <v>2.6</v>
      </c>
      <c r="GJ413" s="42">
        <v>27</v>
      </c>
    </row>
    <row r="414" spans="1:192" x14ac:dyDescent="0.45">
      <c r="A414" s="40">
        <v>34324</v>
      </c>
      <c r="B414" t="s">
        <v>3267</v>
      </c>
      <c r="C414" t="s">
        <v>295</v>
      </c>
      <c r="D414" t="s">
        <v>107</v>
      </c>
      <c r="E414" t="s">
        <v>107</v>
      </c>
      <c r="F414">
        <v>72</v>
      </c>
      <c r="G414">
        <v>185</v>
      </c>
      <c r="K414" t="s">
        <v>92</v>
      </c>
      <c r="L414">
        <v>2017</v>
      </c>
      <c r="M414">
        <v>24</v>
      </c>
      <c r="N414">
        <v>1</v>
      </c>
      <c r="O414">
        <v>8480113</v>
      </c>
      <c r="P414" t="s">
        <v>3268</v>
      </c>
      <c r="Q414" t="s">
        <v>3269</v>
      </c>
      <c r="R414" t="s">
        <v>3270</v>
      </c>
      <c r="S414" t="s">
        <v>486</v>
      </c>
      <c r="T414" t="s">
        <v>716</v>
      </c>
      <c r="U414" t="s">
        <v>172</v>
      </c>
      <c r="V414">
        <v>75</v>
      </c>
      <c r="W414">
        <v>9</v>
      </c>
      <c r="X414">
        <v>16</v>
      </c>
      <c r="Y414">
        <v>10</v>
      </c>
      <c r="Z414">
        <v>25</v>
      </c>
      <c r="AA414">
        <v>9</v>
      </c>
      <c r="AB414">
        <v>67</v>
      </c>
      <c r="AC414" s="26">
        <v>0.33333333333333331</v>
      </c>
      <c r="AD414" s="20">
        <v>0</v>
      </c>
      <c r="AE414" s="20">
        <v>9.2279999999999998</v>
      </c>
      <c r="AF414">
        <v>10</v>
      </c>
      <c r="AG414">
        <v>2.7</v>
      </c>
      <c r="AH414">
        <v>12</v>
      </c>
      <c r="AI414">
        <v>1487</v>
      </c>
      <c r="AJ414">
        <v>67966</v>
      </c>
      <c r="AK414" s="20">
        <v>1132.7666666667001</v>
      </c>
      <c r="AL414">
        <v>1132.77</v>
      </c>
      <c r="AM414">
        <v>1133</v>
      </c>
      <c r="AN414" s="26">
        <v>15.103555555555555</v>
      </c>
      <c r="AO414">
        <v>25.33</v>
      </c>
      <c r="AP414" s="41">
        <v>0.47169811320754718</v>
      </c>
      <c r="AQ414">
        <v>232</v>
      </c>
      <c r="AR414">
        <v>233</v>
      </c>
      <c r="AS414">
        <v>233</v>
      </c>
      <c r="AT414">
        <v>183</v>
      </c>
      <c r="AU414">
        <v>183</v>
      </c>
      <c r="AV414">
        <v>129</v>
      </c>
      <c r="AW414">
        <v>142</v>
      </c>
      <c r="AX414">
        <v>64</v>
      </c>
      <c r="AY414">
        <v>7</v>
      </c>
      <c r="AZ414">
        <v>11</v>
      </c>
      <c r="BA414" s="42">
        <v>18</v>
      </c>
      <c r="BB414">
        <v>12.98</v>
      </c>
      <c r="BC414">
        <v>29.341100000000001</v>
      </c>
      <c r="BD414" s="20">
        <v>208.2</v>
      </c>
      <c r="BE414" s="20">
        <v>440.2</v>
      </c>
      <c r="BF414" s="20">
        <v>23.316295452739745</v>
      </c>
      <c r="BG414">
        <v>345</v>
      </c>
      <c r="BH414">
        <v>410</v>
      </c>
      <c r="BI414">
        <v>354</v>
      </c>
      <c r="BJ414" s="41">
        <v>0.49356223175965663</v>
      </c>
      <c r="BK414">
        <v>53</v>
      </c>
      <c r="BL414">
        <v>53</v>
      </c>
      <c r="BM414">
        <v>88</v>
      </c>
      <c r="BN414" s="42">
        <v>-35</v>
      </c>
      <c r="BO414">
        <v>54</v>
      </c>
      <c r="BP414">
        <v>23</v>
      </c>
      <c r="BQ414">
        <v>24</v>
      </c>
      <c r="BR414">
        <v>33</v>
      </c>
      <c r="BS414" s="41">
        <v>4.2912873862158647E-2</v>
      </c>
      <c r="BT414">
        <v>14</v>
      </c>
      <c r="BU414">
        <v>16</v>
      </c>
      <c r="BV414" s="41">
        <v>0.46666666666666667</v>
      </c>
      <c r="BW414">
        <v>8</v>
      </c>
      <c r="BX414">
        <v>5</v>
      </c>
      <c r="BY414">
        <v>2</v>
      </c>
      <c r="BZ414">
        <v>4</v>
      </c>
      <c r="CA414">
        <v>4</v>
      </c>
      <c r="CB414">
        <v>7</v>
      </c>
      <c r="CC414">
        <v>2</v>
      </c>
      <c r="CD414">
        <v>3</v>
      </c>
      <c r="CE414">
        <v>5</v>
      </c>
      <c r="CF414">
        <v>6</v>
      </c>
      <c r="CG414">
        <v>10</v>
      </c>
      <c r="CH414">
        <v>11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6</v>
      </c>
      <c r="CW414">
        <v>1</v>
      </c>
      <c r="CX414">
        <v>0</v>
      </c>
      <c r="CY414">
        <v>4</v>
      </c>
      <c r="CZ414">
        <v>49</v>
      </c>
      <c r="DA414">
        <v>13</v>
      </c>
      <c r="DB414">
        <v>1</v>
      </c>
      <c r="DC414">
        <v>10</v>
      </c>
      <c r="DD414">
        <v>15</v>
      </c>
      <c r="DE414">
        <v>9</v>
      </c>
      <c r="DF414">
        <v>1</v>
      </c>
      <c r="DG414">
        <v>80</v>
      </c>
      <c r="DH414">
        <v>6</v>
      </c>
      <c r="DI414">
        <v>16</v>
      </c>
      <c r="DJ414">
        <v>7</v>
      </c>
      <c r="DK414">
        <v>7</v>
      </c>
      <c r="DL414">
        <v>0</v>
      </c>
      <c r="DM414">
        <v>16</v>
      </c>
      <c r="DN414">
        <v>16</v>
      </c>
      <c r="DO414">
        <v>0</v>
      </c>
      <c r="DP414" s="42">
        <v>10</v>
      </c>
      <c r="DQ414" s="20">
        <v>4.9000000000000004</v>
      </c>
      <c r="DR414">
        <v>6</v>
      </c>
      <c r="DS414">
        <v>0</v>
      </c>
      <c r="DT414">
        <v>0</v>
      </c>
      <c r="DU414">
        <v>0</v>
      </c>
      <c r="DV414">
        <v>0</v>
      </c>
      <c r="DW414">
        <v>1109</v>
      </c>
      <c r="DX414">
        <v>991</v>
      </c>
      <c r="DY414">
        <v>805</v>
      </c>
      <c r="DZ414">
        <v>736</v>
      </c>
      <c r="EA414">
        <v>567</v>
      </c>
      <c r="EB414">
        <v>505</v>
      </c>
      <c r="EC414">
        <v>48.73</v>
      </c>
      <c r="ED414">
        <v>48.13</v>
      </c>
      <c r="EE414">
        <v>53</v>
      </c>
      <c r="EF414">
        <v>40</v>
      </c>
      <c r="EG414" s="41">
        <v>9.3474426807760136E-2</v>
      </c>
      <c r="EH414" s="43">
        <v>0.92079207920792083</v>
      </c>
      <c r="EI414" s="44">
        <v>1.014266506015681</v>
      </c>
      <c r="EJ414">
        <v>1105</v>
      </c>
      <c r="EK414">
        <v>990</v>
      </c>
      <c r="EL414">
        <v>800</v>
      </c>
      <c r="EM414">
        <v>735</v>
      </c>
      <c r="EN414">
        <v>562</v>
      </c>
      <c r="EO414">
        <v>505</v>
      </c>
      <c r="EP414">
        <v>53</v>
      </c>
      <c r="EQ414">
        <v>41</v>
      </c>
      <c r="ER414">
        <v>519</v>
      </c>
      <c r="ES414">
        <v>507</v>
      </c>
      <c r="ET414">
        <v>196</v>
      </c>
      <c r="EU414">
        <v>195</v>
      </c>
      <c r="EV414">
        <v>31</v>
      </c>
      <c r="EW414">
        <v>23</v>
      </c>
      <c r="EX414">
        <v>66</v>
      </c>
      <c r="EY414">
        <v>56</v>
      </c>
      <c r="EZ414">
        <v>0.30000000000000004</v>
      </c>
      <c r="FA414">
        <v>1.8</v>
      </c>
      <c r="FB414">
        <v>2.1</v>
      </c>
      <c r="FC414" s="20">
        <v>35.51</v>
      </c>
      <c r="FD414" s="26">
        <v>0.47346666666666665</v>
      </c>
      <c r="FE414">
        <v>1.7521</v>
      </c>
      <c r="FF414">
        <v>0.28999999999999998</v>
      </c>
      <c r="FG414">
        <v>0.5</v>
      </c>
      <c r="FH414">
        <v>0.79</v>
      </c>
      <c r="FL414" s="42">
        <v>98</v>
      </c>
      <c r="FM414" s="20">
        <v>12.833333333333334</v>
      </c>
      <c r="FN414" s="41">
        <v>4.3157894700000005E-2</v>
      </c>
      <c r="FO414" s="20">
        <v>23.8</v>
      </c>
      <c r="FP414" s="20">
        <v>25.98</v>
      </c>
      <c r="FQ414" s="20">
        <v>111.23175931565984</v>
      </c>
      <c r="FR414">
        <v>4</v>
      </c>
      <c r="FS414" t="s">
        <v>189</v>
      </c>
      <c r="FT414">
        <v>195</v>
      </c>
      <c r="FV414" t="s">
        <v>751</v>
      </c>
      <c r="FW414" s="45">
        <v>925000</v>
      </c>
      <c r="FX414" s="45">
        <v>925000</v>
      </c>
      <c r="FY414">
        <v>75</v>
      </c>
      <c r="FZ414">
        <v>9</v>
      </c>
      <c r="GA414">
        <v>16</v>
      </c>
      <c r="GB414">
        <v>25</v>
      </c>
      <c r="GC414">
        <v>10</v>
      </c>
      <c r="GD414">
        <v>12</v>
      </c>
      <c r="GE414">
        <v>129</v>
      </c>
      <c r="GF414">
        <v>1133</v>
      </c>
      <c r="GG414">
        <v>0.30000000000000004</v>
      </c>
      <c r="GH414">
        <v>1.8</v>
      </c>
      <c r="GI414">
        <v>2.1</v>
      </c>
      <c r="GJ414" s="42">
        <v>23.8</v>
      </c>
    </row>
    <row r="415" spans="1:192" x14ac:dyDescent="0.45">
      <c r="A415" s="40">
        <v>35292</v>
      </c>
      <c r="B415" t="s">
        <v>356</v>
      </c>
      <c r="D415" t="s">
        <v>223</v>
      </c>
      <c r="E415" t="s">
        <v>223</v>
      </c>
      <c r="F415">
        <v>73</v>
      </c>
      <c r="G415">
        <v>191</v>
      </c>
      <c r="H415">
        <v>2014</v>
      </c>
      <c r="I415">
        <v>5</v>
      </c>
      <c r="J415">
        <v>138</v>
      </c>
      <c r="K415" t="s">
        <v>92</v>
      </c>
      <c r="L415">
        <v>2017</v>
      </c>
      <c r="M415">
        <v>21</v>
      </c>
      <c r="N415">
        <v>1</v>
      </c>
      <c r="O415">
        <v>8478067</v>
      </c>
      <c r="P415" t="s">
        <v>3271</v>
      </c>
      <c r="Q415" t="s">
        <v>3272</v>
      </c>
      <c r="R415" t="s">
        <v>3273</v>
      </c>
      <c r="S415" t="s">
        <v>1185</v>
      </c>
      <c r="T415" t="s">
        <v>725</v>
      </c>
      <c r="U415" t="s">
        <v>382</v>
      </c>
      <c r="V415">
        <v>23</v>
      </c>
      <c r="W415">
        <v>2</v>
      </c>
      <c r="X415">
        <v>4</v>
      </c>
      <c r="Y415">
        <v>2</v>
      </c>
      <c r="Z415">
        <v>6</v>
      </c>
      <c r="AA415">
        <v>20</v>
      </c>
      <c r="AB415">
        <v>96</v>
      </c>
      <c r="AC415" s="26">
        <v>0.2608695652173913</v>
      </c>
      <c r="AD415" s="20">
        <v>0</v>
      </c>
      <c r="AE415" s="20">
        <v>2.1269999999999998</v>
      </c>
      <c r="AF415">
        <v>4</v>
      </c>
      <c r="AG415">
        <v>5</v>
      </c>
      <c r="AH415">
        <v>8</v>
      </c>
      <c r="AI415">
        <v>452</v>
      </c>
      <c r="AJ415">
        <v>20128</v>
      </c>
      <c r="AK415" s="20">
        <v>335.46666666666999</v>
      </c>
      <c r="AL415">
        <v>335.47</v>
      </c>
      <c r="AM415">
        <v>335</v>
      </c>
      <c r="AN415" s="26">
        <v>14.58550724637681</v>
      </c>
      <c r="AO415">
        <v>24.64</v>
      </c>
      <c r="AP415" s="41">
        <v>0.46153846153846156</v>
      </c>
      <c r="AQ415">
        <v>64</v>
      </c>
      <c r="AR415">
        <v>64</v>
      </c>
      <c r="AS415">
        <v>64</v>
      </c>
      <c r="AT415">
        <v>50</v>
      </c>
      <c r="AU415">
        <v>50</v>
      </c>
      <c r="AV415">
        <v>36</v>
      </c>
      <c r="AW415">
        <v>38</v>
      </c>
      <c r="AX415">
        <v>22</v>
      </c>
      <c r="AY415">
        <v>0</v>
      </c>
      <c r="AZ415">
        <v>4</v>
      </c>
      <c r="BA415" s="42">
        <v>4</v>
      </c>
      <c r="BB415">
        <v>4</v>
      </c>
      <c r="BC415">
        <v>27.833300000000001</v>
      </c>
      <c r="BD415" s="20">
        <v>55</v>
      </c>
      <c r="BE415" s="20">
        <v>119</v>
      </c>
      <c r="BF415" s="20">
        <v>21.283572301547082</v>
      </c>
      <c r="BG415">
        <v>89</v>
      </c>
      <c r="BH415">
        <v>102</v>
      </c>
      <c r="BI415">
        <v>78</v>
      </c>
      <c r="BJ415" s="41">
        <v>0.53293413173652693</v>
      </c>
      <c r="BK415">
        <v>27</v>
      </c>
      <c r="BL415">
        <v>27</v>
      </c>
      <c r="BM415">
        <v>25</v>
      </c>
      <c r="BN415" s="42">
        <v>2</v>
      </c>
      <c r="BO415">
        <v>14</v>
      </c>
      <c r="BP415">
        <v>5</v>
      </c>
      <c r="BQ415">
        <v>4</v>
      </c>
      <c r="BR415">
        <v>13</v>
      </c>
      <c r="BS415" s="41">
        <v>5.9907834101382486E-2</v>
      </c>
      <c r="BT415">
        <v>0</v>
      </c>
      <c r="BU415">
        <v>0</v>
      </c>
      <c r="BV415" s="41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4</v>
      </c>
      <c r="CZ415">
        <v>9</v>
      </c>
      <c r="DA415">
        <v>6</v>
      </c>
      <c r="DB415">
        <v>1</v>
      </c>
      <c r="DC415">
        <v>0</v>
      </c>
      <c r="DD415">
        <v>6</v>
      </c>
      <c r="DE415">
        <v>6</v>
      </c>
      <c r="DF415">
        <v>1</v>
      </c>
      <c r="DG415">
        <v>16</v>
      </c>
      <c r="DH415">
        <v>4</v>
      </c>
      <c r="DI415">
        <v>1</v>
      </c>
      <c r="DJ415">
        <v>4</v>
      </c>
      <c r="DK415">
        <v>4</v>
      </c>
      <c r="DL415">
        <v>0</v>
      </c>
      <c r="DM415">
        <v>1</v>
      </c>
      <c r="DN415">
        <v>1</v>
      </c>
      <c r="DO415">
        <v>0</v>
      </c>
      <c r="DP415" s="42">
        <v>-3</v>
      </c>
      <c r="DQ415" s="20">
        <v>-2.19</v>
      </c>
      <c r="DR415">
        <v>4</v>
      </c>
      <c r="DS415">
        <v>0</v>
      </c>
      <c r="DT415">
        <v>0</v>
      </c>
      <c r="DU415">
        <v>0</v>
      </c>
      <c r="DV415">
        <v>0</v>
      </c>
      <c r="DW415">
        <v>367</v>
      </c>
      <c r="DX415">
        <v>289</v>
      </c>
      <c r="DY415">
        <v>285</v>
      </c>
      <c r="DZ415">
        <v>204</v>
      </c>
      <c r="EA415">
        <v>199</v>
      </c>
      <c r="EB415">
        <v>141</v>
      </c>
      <c r="EC415">
        <v>16.989999999999998</v>
      </c>
      <c r="ED415">
        <v>11.96</v>
      </c>
      <c r="EE415">
        <v>13</v>
      </c>
      <c r="EF415">
        <v>8</v>
      </c>
      <c r="EG415" s="41">
        <v>6.5326633165829151E-2</v>
      </c>
      <c r="EH415" s="43">
        <v>0.94326241134751776</v>
      </c>
      <c r="EI415" s="44">
        <v>1.008589044513347</v>
      </c>
      <c r="EJ415">
        <v>367</v>
      </c>
      <c r="EK415">
        <v>289</v>
      </c>
      <c r="EL415">
        <v>285</v>
      </c>
      <c r="EM415">
        <v>204</v>
      </c>
      <c r="EN415">
        <v>199</v>
      </c>
      <c r="EO415">
        <v>141</v>
      </c>
      <c r="EP415">
        <v>13</v>
      </c>
      <c r="EQ415">
        <v>8</v>
      </c>
      <c r="ER415">
        <v>179</v>
      </c>
      <c r="ES415">
        <v>146</v>
      </c>
      <c r="ET415">
        <v>69</v>
      </c>
      <c r="EU415">
        <v>52</v>
      </c>
      <c r="EV415">
        <v>8</v>
      </c>
      <c r="EW415">
        <v>5</v>
      </c>
      <c r="EX415">
        <v>19</v>
      </c>
      <c r="EY415">
        <v>14</v>
      </c>
      <c r="EZ415">
        <v>-0.1</v>
      </c>
      <c r="FA415">
        <v>0.5</v>
      </c>
      <c r="FB415">
        <v>0.4</v>
      </c>
      <c r="FC415" s="20">
        <v>10.1</v>
      </c>
      <c r="FD415" s="26">
        <v>0.43913043478260866</v>
      </c>
      <c r="FE415">
        <v>0.32070000000000004</v>
      </c>
      <c r="FF415">
        <v>0.22</v>
      </c>
      <c r="FG415">
        <v>0.11</v>
      </c>
      <c r="FH415">
        <v>0.33</v>
      </c>
      <c r="FL415" s="42">
        <v>48</v>
      </c>
      <c r="FM415" s="20">
        <v>7.75</v>
      </c>
      <c r="FN415" s="41">
        <v>2.8868157000000002E-2</v>
      </c>
      <c r="FO415" s="20">
        <v>5.2</v>
      </c>
      <c r="FP415" s="20">
        <v>5.5620000000000003</v>
      </c>
      <c r="FQ415" s="20">
        <v>117.32792798163769</v>
      </c>
      <c r="FV415" t="s">
        <v>751</v>
      </c>
      <c r="FW415" s="45">
        <v>925000</v>
      </c>
      <c r="FX415" s="45">
        <v>925000</v>
      </c>
      <c r="FY415">
        <v>23</v>
      </c>
      <c r="FZ415">
        <v>2</v>
      </c>
      <c r="GA415">
        <v>4</v>
      </c>
      <c r="GB415">
        <v>6</v>
      </c>
      <c r="GC415">
        <v>4</v>
      </c>
      <c r="GD415">
        <v>8</v>
      </c>
      <c r="GE415">
        <v>36</v>
      </c>
      <c r="GF415">
        <v>335</v>
      </c>
      <c r="GG415">
        <v>-0.1</v>
      </c>
      <c r="GH415">
        <v>0.5</v>
      </c>
      <c r="GI415">
        <v>0.4</v>
      </c>
      <c r="GJ415" s="42">
        <v>5.2</v>
      </c>
    </row>
    <row r="416" spans="1:192" x14ac:dyDescent="0.45">
      <c r="A416" s="40">
        <v>33814</v>
      </c>
      <c r="B416" t="s">
        <v>891</v>
      </c>
      <c r="C416" t="s">
        <v>145</v>
      </c>
      <c r="D416" t="s">
        <v>91</v>
      </c>
      <c r="E416" t="s">
        <v>91</v>
      </c>
      <c r="F416">
        <v>77</v>
      </c>
      <c r="G416">
        <v>207</v>
      </c>
      <c r="K416" t="s">
        <v>92</v>
      </c>
      <c r="L416">
        <v>2017</v>
      </c>
      <c r="M416">
        <v>25</v>
      </c>
      <c r="N416">
        <v>1</v>
      </c>
      <c r="O416">
        <v>8476020</v>
      </c>
      <c r="P416" t="s">
        <v>3274</v>
      </c>
      <c r="Q416" t="s">
        <v>3275</v>
      </c>
      <c r="R416" t="s">
        <v>3276</v>
      </c>
      <c r="S416" t="s">
        <v>272</v>
      </c>
      <c r="T416" t="s">
        <v>716</v>
      </c>
      <c r="U416" t="s">
        <v>172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33</v>
      </c>
      <c r="AB416">
        <v>92</v>
      </c>
      <c r="AC416" s="26">
        <v>0</v>
      </c>
      <c r="AD416" s="20">
        <v>0</v>
      </c>
      <c r="AE416" s="20">
        <v>0</v>
      </c>
      <c r="AF416">
        <v>0</v>
      </c>
      <c r="AG416">
        <v>-0.8</v>
      </c>
      <c r="AH416">
        <v>2</v>
      </c>
      <c r="AI416">
        <v>28</v>
      </c>
      <c r="AJ416">
        <v>943</v>
      </c>
      <c r="AK416" s="20">
        <v>15.716666666667001</v>
      </c>
      <c r="AL416">
        <v>15.72</v>
      </c>
      <c r="AM416">
        <v>16</v>
      </c>
      <c r="AN416" s="26">
        <v>7.8583333333333334</v>
      </c>
      <c r="AO416">
        <v>13.48</v>
      </c>
      <c r="AP416" s="41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 s="42">
        <v>0</v>
      </c>
      <c r="BB416">
        <v>0.05</v>
      </c>
      <c r="BC416">
        <v>0</v>
      </c>
      <c r="BD416" s="20">
        <v>0</v>
      </c>
      <c r="BE416" s="20">
        <v>1</v>
      </c>
      <c r="BF416" s="20">
        <v>3.8167938931297711</v>
      </c>
      <c r="BG416">
        <v>7</v>
      </c>
      <c r="BH416">
        <v>4</v>
      </c>
      <c r="BI416">
        <v>8</v>
      </c>
      <c r="BJ416" s="41">
        <v>0.46666666666666667</v>
      </c>
      <c r="BK416">
        <v>4</v>
      </c>
      <c r="BL416">
        <v>4</v>
      </c>
      <c r="BM416">
        <v>1</v>
      </c>
      <c r="BN416" s="42">
        <v>3</v>
      </c>
      <c r="BO416">
        <v>1</v>
      </c>
      <c r="BP416">
        <v>0</v>
      </c>
      <c r="BQ416">
        <v>1</v>
      </c>
      <c r="BR416">
        <v>0</v>
      </c>
      <c r="BS416" s="41">
        <v>0</v>
      </c>
      <c r="BT416">
        <v>8</v>
      </c>
      <c r="BU416">
        <v>8</v>
      </c>
      <c r="BV416" s="41">
        <v>0.5</v>
      </c>
      <c r="BW416">
        <v>5</v>
      </c>
      <c r="BX416">
        <v>3</v>
      </c>
      <c r="BY416">
        <v>1</v>
      </c>
      <c r="BZ416">
        <v>2</v>
      </c>
      <c r="CA416">
        <v>2</v>
      </c>
      <c r="CB416">
        <v>3</v>
      </c>
      <c r="CC416">
        <v>2</v>
      </c>
      <c r="CD416">
        <v>2</v>
      </c>
      <c r="CE416">
        <v>2</v>
      </c>
      <c r="CF416">
        <v>3</v>
      </c>
      <c r="CG416">
        <v>5</v>
      </c>
      <c r="CH416">
        <v>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 s="42">
        <v>-1</v>
      </c>
      <c r="DQ416" s="20">
        <v>-1.028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5</v>
      </c>
      <c r="DX416">
        <v>23</v>
      </c>
      <c r="DY416">
        <v>4</v>
      </c>
      <c r="DZ416">
        <v>16</v>
      </c>
      <c r="EA416">
        <v>3</v>
      </c>
      <c r="EB416">
        <v>13</v>
      </c>
      <c r="EC416">
        <v>0.14000000000000001</v>
      </c>
      <c r="ED416">
        <v>1.1299999999999999</v>
      </c>
      <c r="EE416">
        <v>0</v>
      </c>
      <c r="EF416">
        <v>1</v>
      </c>
      <c r="EG416" s="41">
        <v>0</v>
      </c>
      <c r="EH416" s="43">
        <v>0.92307692307692313</v>
      </c>
      <c r="EI416" s="44">
        <v>0.92307692307692313</v>
      </c>
      <c r="EJ416">
        <v>5</v>
      </c>
      <c r="EK416">
        <v>23</v>
      </c>
      <c r="EL416">
        <v>4</v>
      </c>
      <c r="EM416">
        <v>16</v>
      </c>
      <c r="EN416">
        <v>3</v>
      </c>
      <c r="EO416">
        <v>13</v>
      </c>
      <c r="EP416">
        <v>0</v>
      </c>
      <c r="EQ416">
        <v>1</v>
      </c>
      <c r="ER416">
        <v>4</v>
      </c>
      <c r="ES416">
        <v>13</v>
      </c>
      <c r="ET416">
        <v>1</v>
      </c>
      <c r="EU416">
        <v>8</v>
      </c>
      <c r="EV416">
        <v>0</v>
      </c>
      <c r="EW416">
        <v>1</v>
      </c>
      <c r="EX416">
        <v>4</v>
      </c>
      <c r="EY416">
        <v>2</v>
      </c>
      <c r="EZ416">
        <v>0</v>
      </c>
      <c r="FA416">
        <v>0</v>
      </c>
      <c r="FB416">
        <v>0</v>
      </c>
      <c r="FC416" s="20">
        <v>-0.75</v>
      </c>
      <c r="FD416" s="26">
        <v>-0.375</v>
      </c>
      <c r="FE416">
        <v>6.0000000000000006E-4</v>
      </c>
      <c r="FF416">
        <v>0</v>
      </c>
      <c r="FG416">
        <v>0</v>
      </c>
      <c r="FH416">
        <v>0</v>
      </c>
      <c r="FL416" s="42">
        <v>6</v>
      </c>
      <c r="FM416" s="20">
        <v>5</v>
      </c>
      <c r="FN416" s="41">
        <v>0</v>
      </c>
      <c r="FO416" s="20">
        <v>-0.2</v>
      </c>
      <c r="FP416" s="20">
        <v>-0.2056</v>
      </c>
      <c r="FQ416" s="20">
        <v>106.87022900763358</v>
      </c>
      <c r="FV416" t="s">
        <v>711</v>
      </c>
      <c r="FW416" s="45">
        <v>650000</v>
      </c>
      <c r="FX416" s="45">
        <v>650000</v>
      </c>
      <c r="FY416">
        <v>2</v>
      </c>
      <c r="FZ416">
        <v>0</v>
      </c>
      <c r="GA416">
        <v>0</v>
      </c>
      <c r="GB416">
        <v>0</v>
      </c>
      <c r="GC416">
        <v>0</v>
      </c>
      <c r="GD416">
        <v>2</v>
      </c>
      <c r="GE416">
        <v>0</v>
      </c>
      <c r="GF416">
        <v>16</v>
      </c>
      <c r="GG416">
        <v>0</v>
      </c>
      <c r="GH416">
        <v>0</v>
      </c>
      <c r="GI416">
        <v>0</v>
      </c>
      <c r="GJ416" s="42">
        <v>-0.2</v>
      </c>
    </row>
    <row r="417" spans="1:192" x14ac:dyDescent="0.45">
      <c r="A417" s="40">
        <v>33057</v>
      </c>
      <c r="B417" t="s">
        <v>3277</v>
      </c>
      <c r="D417" t="s">
        <v>223</v>
      </c>
      <c r="E417" t="s">
        <v>223</v>
      </c>
      <c r="F417">
        <v>75</v>
      </c>
      <c r="G417">
        <v>192</v>
      </c>
      <c r="K417" t="s">
        <v>92</v>
      </c>
      <c r="L417">
        <v>2015</v>
      </c>
      <c r="M417">
        <v>27</v>
      </c>
      <c r="N417">
        <v>3</v>
      </c>
      <c r="O417">
        <v>8477929</v>
      </c>
      <c r="P417" t="s">
        <v>3278</v>
      </c>
      <c r="Q417" t="s">
        <v>3279</v>
      </c>
      <c r="R417" t="s">
        <v>3280</v>
      </c>
      <c r="S417" t="s">
        <v>1941</v>
      </c>
      <c r="T417" t="s">
        <v>716</v>
      </c>
      <c r="U417" t="s">
        <v>102</v>
      </c>
      <c r="V417">
        <v>27</v>
      </c>
      <c r="W417">
        <v>1</v>
      </c>
      <c r="X417">
        <v>3</v>
      </c>
      <c r="Y417">
        <v>0</v>
      </c>
      <c r="Z417">
        <v>4</v>
      </c>
      <c r="AA417">
        <v>23</v>
      </c>
      <c r="AB417">
        <v>65</v>
      </c>
      <c r="AC417" s="26">
        <v>0.14814814814814814</v>
      </c>
      <c r="AD417" s="20">
        <v>-9.8214285714285587E-2</v>
      </c>
      <c r="AE417" s="20">
        <v>1.3839999999999999</v>
      </c>
      <c r="AF417">
        <v>4</v>
      </c>
      <c r="AG417">
        <v>-3</v>
      </c>
      <c r="AH417">
        <v>8</v>
      </c>
      <c r="AI417">
        <v>360</v>
      </c>
      <c r="AJ417">
        <v>14431</v>
      </c>
      <c r="AK417" s="20">
        <v>240.51666666667001</v>
      </c>
      <c r="AL417">
        <v>240.52</v>
      </c>
      <c r="AM417">
        <v>241</v>
      </c>
      <c r="AN417" s="26">
        <v>8.9080246913580243</v>
      </c>
      <c r="AO417">
        <v>15.32</v>
      </c>
      <c r="AP417" s="41">
        <v>0.44444444444444442</v>
      </c>
      <c r="AQ417">
        <v>32</v>
      </c>
      <c r="AR417">
        <v>32</v>
      </c>
      <c r="AS417">
        <v>32</v>
      </c>
      <c r="AT417">
        <v>25</v>
      </c>
      <c r="AU417">
        <v>25</v>
      </c>
      <c r="AV417">
        <v>19</v>
      </c>
      <c r="AW417">
        <v>22</v>
      </c>
      <c r="AX417">
        <v>7</v>
      </c>
      <c r="AY417">
        <v>1</v>
      </c>
      <c r="AZ417">
        <v>1</v>
      </c>
      <c r="BA417" s="42">
        <v>2</v>
      </c>
      <c r="BB417">
        <v>1.55</v>
      </c>
      <c r="BC417">
        <v>23.684200000000001</v>
      </c>
      <c r="BD417" s="20">
        <v>0</v>
      </c>
      <c r="BE417" s="20">
        <v>32</v>
      </c>
      <c r="BF417" s="20">
        <v>7.9827041410277726</v>
      </c>
      <c r="BG417">
        <v>55</v>
      </c>
      <c r="BH417">
        <v>56</v>
      </c>
      <c r="BI417">
        <v>75</v>
      </c>
      <c r="BJ417" s="41">
        <v>0.42307692307692307</v>
      </c>
      <c r="BK417">
        <v>31</v>
      </c>
      <c r="BL417">
        <v>30</v>
      </c>
      <c r="BM417">
        <v>20</v>
      </c>
      <c r="BN417" s="42">
        <v>10</v>
      </c>
      <c r="BO417">
        <v>6</v>
      </c>
      <c r="BP417">
        <v>4</v>
      </c>
      <c r="BQ417">
        <v>9</v>
      </c>
      <c r="BR417">
        <v>15</v>
      </c>
      <c r="BS417" s="41">
        <v>7.281553398058252E-2</v>
      </c>
      <c r="BT417">
        <v>34</v>
      </c>
      <c r="BU417">
        <v>36</v>
      </c>
      <c r="BV417" s="41">
        <v>0.48571428571428571</v>
      </c>
      <c r="BW417">
        <v>9</v>
      </c>
      <c r="BX417">
        <v>18</v>
      </c>
      <c r="BY417">
        <v>17</v>
      </c>
      <c r="BZ417">
        <v>5</v>
      </c>
      <c r="CA417">
        <v>8</v>
      </c>
      <c r="CB417">
        <v>13</v>
      </c>
      <c r="CC417">
        <v>16</v>
      </c>
      <c r="CD417">
        <v>9</v>
      </c>
      <c r="CE417">
        <v>9</v>
      </c>
      <c r="CF417">
        <v>8</v>
      </c>
      <c r="CG417">
        <v>18</v>
      </c>
      <c r="CH417">
        <v>32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6</v>
      </c>
      <c r="DA417">
        <v>1</v>
      </c>
      <c r="DB417">
        <v>0</v>
      </c>
      <c r="DC417">
        <v>1</v>
      </c>
      <c r="DD417">
        <v>2</v>
      </c>
      <c r="DE417">
        <v>6</v>
      </c>
      <c r="DF417">
        <v>0</v>
      </c>
      <c r="DG417">
        <v>9</v>
      </c>
      <c r="DH417">
        <v>4</v>
      </c>
      <c r="DI417">
        <v>1</v>
      </c>
      <c r="DJ417">
        <v>4</v>
      </c>
      <c r="DK417">
        <v>4</v>
      </c>
      <c r="DL417">
        <v>0</v>
      </c>
      <c r="DM417">
        <v>1</v>
      </c>
      <c r="DN417">
        <v>1</v>
      </c>
      <c r="DO417">
        <v>0</v>
      </c>
      <c r="DP417" s="42">
        <v>-3</v>
      </c>
      <c r="DQ417" s="20">
        <v>-2.379</v>
      </c>
      <c r="DR417">
        <v>4</v>
      </c>
      <c r="DS417">
        <v>0</v>
      </c>
      <c r="DT417">
        <v>0</v>
      </c>
      <c r="DU417">
        <v>0</v>
      </c>
      <c r="DV417">
        <v>0</v>
      </c>
      <c r="DW417">
        <v>182</v>
      </c>
      <c r="DX417">
        <v>267</v>
      </c>
      <c r="DY417">
        <v>141</v>
      </c>
      <c r="DZ417">
        <v>191</v>
      </c>
      <c r="EA417">
        <v>100</v>
      </c>
      <c r="EB417">
        <v>126</v>
      </c>
      <c r="EC417">
        <v>7.52</v>
      </c>
      <c r="ED417">
        <v>14.37</v>
      </c>
      <c r="EE417">
        <v>9</v>
      </c>
      <c r="EF417">
        <v>6</v>
      </c>
      <c r="EG417" s="41">
        <v>0.09</v>
      </c>
      <c r="EH417" s="43">
        <v>0.95238095238095233</v>
      </c>
      <c r="EI417" s="44">
        <v>1.0423809523809524</v>
      </c>
      <c r="EJ417">
        <v>182</v>
      </c>
      <c r="EK417">
        <v>266</v>
      </c>
      <c r="EL417">
        <v>141</v>
      </c>
      <c r="EM417">
        <v>190</v>
      </c>
      <c r="EN417">
        <v>100</v>
      </c>
      <c r="EO417">
        <v>126</v>
      </c>
      <c r="EP417">
        <v>9</v>
      </c>
      <c r="EQ417">
        <v>6</v>
      </c>
      <c r="ER417">
        <v>90</v>
      </c>
      <c r="ES417">
        <v>138</v>
      </c>
      <c r="ET417">
        <v>29</v>
      </c>
      <c r="EU417">
        <v>52</v>
      </c>
      <c r="EV417">
        <v>3</v>
      </c>
      <c r="EW417">
        <v>5</v>
      </c>
      <c r="EX417">
        <v>19</v>
      </c>
      <c r="EY417">
        <v>12</v>
      </c>
      <c r="EZ417">
        <v>-0.2</v>
      </c>
      <c r="FA417">
        <v>0.4</v>
      </c>
      <c r="FB417">
        <v>0.30000000000000004</v>
      </c>
      <c r="FC417" s="20">
        <v>1.7000000000000002</v>
      </c>
      <c r="FD417" s="26">
        <v>6.2962962962962971E-2</v>
      </c>
      <c r="FE417">
        <v>2.8900000000000002E-2</v>
      </c>
      <c r="FF417">
        <v>-0.17</v>
      </c>
      <c r="FG417">
        <v>-0.39</v>
      </c>
      <c r="FH417">
        <v>-0.56000000000000005</v>
      </c>
      <c r="FL417" s="42">
        <v>54</v>
      </c>
      <c r="FM417" s="20">
        <v>10</v>
      </c>
      <c r="FN417" s="41">
        <v>1.32045089E-2</v>
      </c>
      <c r="FO417" s="20">
        <v>3.2</v>
      </c>
      <c r="FP417" s="20">
        <v>3.5242</v>
      </c>
      <c r="FQ417" s="20">
        <v>112.00731747879594</v>
      </c>
      <c r="FV417" t="s">
        <v>711</v>
      </c>
      <c r="FW417" s="45">
        <v>725000</v>
      </c>
      <c r="FX417" s="45">
        <v>725000</v>
      </c>
      <c r="FY417">
        <v>139</v>
      </c>
      <c r="FZ417">
        <v>9</v>
      </c>
      <c r="GA417">
        <v>12</v>
      </c>
      <c r="GB417">
        <v>21</v>
      </c>
      <c r="GC417">
        <v>9</v>
      </c>
      <c r="GD417">
        <v>24</v>
      </c>
      <c r="GE417">
        <v>138</v>
      </c>
      <c r="GF417">
        <v>1448</v>
      </c>
      <c r="GG417">
        <v>-0.8</v>
      </c>
      <c r="GH417">
        <v>1.8</v>
      </c>
      <c r="GI417">
        <v>1.1000000000000001</v>
      </c>
      <c r="GJ417" s="42">
        <v>3.2</v>
      </c>
    </row>
    <row r="418" spans="1:192" x14ac:dyDescent="0.45">
      <c r="A418" s="40">
        <v>35282</v>
      </c>
      <c r="B418" t="s">
        <v>3284</v>
      </c>
      <c r="C418" t="s">
        <v>823</v>
      </c>
      <c r="D418" t="s">
        <v>107</v>
      </c>
      <c r="E418" t="s">
        <v>107</v>
      </c>
      <c r="F418">
        <v>72</v>
      </c>
      <c r="G418">
        <v>186</v>
      </c>
      <c r="H418">
        <v>2014</v>
      </c>
      <c r="I418">
        <v>5</v>
      </c>
      <c r="J418">
        <v>146</v>
      </c>
      <c r="K418" t="s">
        <v>92</v>
      </c>
      <c r="L418">
        <v>2017</v>
      </c>
      <c r="M418">
        <v>21</v>
      </c>
      <c r="N418">
        <v>1</v>
      </c>
      <c r="O418">
        <v>8478075</v>
      </c>
      <c r="P418" t="s">
        <v>3285</v>
      </c>
      <c r="Q418" t="s">
        <v>3286</v>
      </c>
      <c r="R418" t="s">
        <v>3287</v>
      </c>
      <c r="S418" t="s">
        <v>357</v>
      </c>
      <c r="T418" t="s">
        <v>725</v>
      </c>
      <c r="U418" t="s">
        <v>263</v>
      </c>
      <c r="V418">
        <v>30</v>
      </c>
      <c r="W418">
        <v>4</v>
      </c>
      <c r="X418">
        <v>8</v>
      </c>
      <c r="Y418">
        <v>4</v>
      </c>
      <c r="Z418">
        <v>12</v>
      </c>
      <c r="AA418">
        <v>17</v>
      </c>
      <c r="AB418">
        <v>73</v>
      </c>
      <c r="AC418" s="26">
        <v>0.4</v>
      </c>
      <c r="AD418" s="20">
        <v>0</v>
      </c>
      <c r="AE418" s="20">
        <v>4.3520000000000003</v>
      </c>
      <c r="AF418">
        <v>2</v>
      </c>
      <c r="AG418">
        <v>2.5</v>
      </c>
      <c r="AH418">
        <v>6</v>
      </c>
      <c r="AI418">
        <v>490</v>
      </c>
      <c r="AJ418">
        <v>22225</v>
      </c>
      <c r="AK418" s="20">
        <v>370.41666666666998</v>
      </c>
      <c r="AL418">
        <v>370.42</v>
      </c>
      <c r="AM418">
        <v>370</v>
      </c>
      <c r="AN418" s="26">
        <v>12.347222222222223</v>
      </c>
      <c r="AO418">
        <v>20.78</v>
      </c>
      <c r="AP418" s="41">
        <v>0.5714285714285714</v>
      </c>
      <c r="AQ418">
        <v>74</v>
      </c>
      <c r="AR418">
        <v>74</v>
      </c>
      <c r="AS418">
        <v>74</v>
      </c>
      <c r="AT418">
        <v>47</v>
      </c>
      <c r="AU418">
        <v>47</v>
      </c>
      <c r="AV418">
        <v>30</v>
      </c>
      <c r="AW418">
        <v>44</v>
      </c>
      <c r="AX418">
        <v>13</v>
      </c>
      <c r="AY418">
        <v>4</v>
      </c>
      <c r="AZ418">
        <v>5</v>
      </c>
      <c r="BA418" s="42">
        <v>9</v>
      </c>
      <c r="BB418">
        <v>3.25</v>
      </c>
      <c r="BC418">
        <v>29.533300000000001</v>
      </c>
      <c r="BD418" s="20">
        <v>69.599999999999994</v>
      </c>
      <c r="BE418" s="20">
        <v>143.6</v>
      </c>
      <c r="BF418" s="20">
        <v>23.260083148858051</v>
      </c>
      <c r="BG418">
        <v>178</v>
      </c>
      <c r="BH418">
        <v>119</v>
      </c>
      <c r="BI418">
        <v>77</v>
      </c>
      <c r="BJ418" s="41">
        <v>0.69803921568627447</v>
      </c>
      <c r="BK418">
        <v>19</v>
      </c>
      <c r="BL418">
        <v>19</v>
      </c>
      <c r="BM418">
        <v>35</v>
      </c>
      <c r="BN418" s="42">
        <v>-16</v>
      </c>
      <c r="BO418">
        <v>17</v>
      </c>
      <c r="BP418">
        <v>11</v>
      </c>
      <c r="BQ418">
        <v>16</v>
      </c>
      <c r="BR418">
        <v>11</v>
      </c>
      <c r="BS418" s="41">
        <v>4.5267489711934158E-2</v>
      </c>
      <c r="BT418">
        <v>1</v>
      </c>
      <c r="BU418">
        <v>1</v>
      </c>
      <c r="BV418" s="41">
        <v>0.5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3</v>
      </c>
      <c r="CW418">
        <v>0</v>
      </c>
      <c r="CX418">
        <v>0</v>
      </c>
      <c r="CY418">
        <v>4</v>
      </c>
      <c r="CZ418">
        <v>13</v>
      </c>
      <c r="DA418">
        <v>1</v>
      </c>
      <c r="DB418">
        <v>0</v>
      </c>
      <c r="DC418">
        <v>4</v>
      </c>
      <c r="DD418">
        <v>5</v>
      </c>
      <c r="DE418">
        <v>2</v>
      </c>
      <c r="DF418">
        <v>0</v>
      </c>
      <c r="DG418">
        <v>18</v>
      </c>
      <c r="DH418">
        <v>3</v>
      </c>
      <c r="DI418">
        <v>4</v>
      </c>
      <c r="DJ418">
        <v>2</v>
      </c>
      <c r="DK418">
        <v>2</v>
      </c>
      <c r="DL418">
        <v>0</v>
      </c>
      <c r="DM418">
        <v>4</v>
      </c>
      <c r="DN418">
        <v>4</v>
      </c>
      <c r="DO418">
        <v>0</v>
      </c>
      <c r="DP418" s="42">
        <v>1</v>
      </c>
      <c r="DQ418" s="20">
        <v>0.755</v>
      </c>
      <c r="DR418">
        <v>3</v>
      </c>
      <c r="DS418">
        <v>0</v>
      </c>
      <c r="DT418">
        <v>0</v>
      </c>
      <c r="DU418">
        <v>0</v>
      </c>
      <c r="DV418">
        <v>0</v>
      </c>
      <c r="DW418">
        <v>383</v>
      </c>
      <c r="DX418">
        <v>303</v>
      </c>
      <c r="DY418">
        <v>276</v>
      </c>
      <c r="DZ418">
        <v>232</v>
      </c>
      <c r="EA418">
        <v>202</v>
      </c>
      <c r="EB418">
        <v>168</v>
      </c>
      <c r="EC418">
        <v>15.45</v>
      </c>
      <c r="ED418">
        <v>13.82</v>
      </c>
      <c r="EE418">
        <v>21</v>
      </c>
      <c r="EF418">
        <v>14</v>
      </c>
      <c r="EG418" s="41">
        <v>0.10396039603960396</v>
      </c>
      <c r="EH418" s="43">
        <v>0.91666666666666663</v>
      </c>
      <c r="EI418" s="44">
        <v>1.0206270627062706</v>
      </c>
      <c r="EJ418">
        <v>381</v>
      </c>
      <c r="EK418">
        <v>304</v>
      </c>
      <c r="EL418">
        <v>274</v>
      </c>
      <c r="EM418">
        <v>232</v>
      </c>
      <c r="EN418">
        <v>200</v>
      </c>
      <c r="EO418">
        <v>168</v>
      </c>
      <c r="EP418">
        <v>21</v>
      </c>
      <c r="EQ418">
        <v>14</v>
      </c>
      <c r="ER418">
        <v>190</v>
      </c>
      <c r="ES418">
        <v>146</v>
      </c>
      <c r="ET418">
        <v>57</v>
      </c>
      <c r="EU418">
        <v>54</v>
      </c>
      <c r="EV418">
        <v>11</v>
      </c>
      <c r="EW418">
        <v>6</v>
      </c>
      <c r="EX418">
        <v>32</v>
      </c>
      <c r="EY418">
        <v>21</v>
      </c>
      <c r="EZ418">
        <v>0.60000000000000009</v>
      </c>
      <c r="FA418">
        <v>0.5</v>
      </c>
      <c r="FB418">
        <v>1.1000000000000001</v>
      </c>
      <c r="FC418" s="20">
        <v>14.55</v>
      </c>
      <c r="FD418" s="26">
        <v>0.48500000000000004</v>
      </c>
      <c r="FE418">
        <v>0.97430000000000005</v>
      </c>
      <c r="FF418">
        <v>-0.15</v>
      </c>
      <c r="FG418">
        <v>-0.02</v>
      </c>
      <c r="FH418">
        <v>-0.17</v>
      </c>
      <c r="FL418" s="42">
        <v>36</v>
      </c>
      <c r="FM418" s="20">
        <v>11.666666666666666</v>
      </c>
      <c r="FN418" s="41">
        <v>4.1571609600000003E-2</v>
      </c>
      <c r="FO418" s="20">
        <v>11.4</v>
      </c>
      <c r="FP418" s="20">
        <v>12.151</v>
      </c>
      <c r="FQ418" s="20">
        <v>111.11711030721882</v>
      </c>
      <c r="FR418">
        <v>4</v>
      </c>
      <c r="FS418" t="s">
        <v>314</v>
      </c>
      <c r="FT418">
        <v>195</v>
      </c>
      <c r="FV418" t="s">
        <v>751</v>
      </c>
      <c r="FW418" s="45">
        <v>925000</v>
      </c>
      <c r="FX418" s="45">
        <v>925000</v>
      </c>
      <c r="FY418">
        <v>30</v>
      </c>
      <c r="FZ418">
        <v>4</v>
      </c>
      <c r="GA418">
        <v>8</v>
      </c>
      <c r="GB418">
        <v>12</v>
      </c>
      <c r="GC418">
        <v>2</v>
      </c>
      <c r="GD418">
        <v>6</v>
      </c>
      <c r="GE418">
        <v>30</v>
      </c>
      <c r="GF418">
        <v>370</v>
      </c>
      <c r="GG418">
        <v>0.60000000000000009</v>
      </c>
      <c r="GH418">
        <v>0.5</v>
      </c>
      <c r="GI418">
        <v>1.1000000000000001</v>
      </c>
      <c r="GJ418" s="42">
        <v>11.4</v>
      </c>
    </row>
    <row r="419" spans="1:192" x14ac:dyDescent="0.45">
      <c r="A419" s="40">
        <v>35856</v>
      </c>
      <c r="B419" t="s">
        <v>885</v>
      </c>
      <c r="C419" t="s">
        <v>475</v>
      </c>
      <c r="D419" t="s">
        <v>91</v>
      </c>
      <c r="E419" t="s">
        <v>91</v>
      </c>
      <c r="F419">
        <v>73</v>
      </c>
      <c r="G419">
        <v>192</v>
      </c>
      <c r="H419">
        <v>2016</v>
      </c>
      <c r="I419">
        <v>1</v>
      </c>
      <c r="J419">
        <v>8</v>
      </c>
      <c r="K419" t="s">
        <v>202</v>
      </c>
      <c r="L419">
        <v>2016</v>
      </c>
      <c r="M419">
        <v>19</v>
      </c>
      <c r="N419">
        <v>2</v>
      </c>
      <c r="O419">
        <v>8479423</v>
      </c>
      <c r="P419" t="s">
        <v>3288</v>
      </c>
      <c r="Q419" t="s">
        <v>3289</v>
      </c>
      <c r="R419" t="s">
        <v>3059</v>
      </c>
      <c r="S419" t="s">
        <v>1409</v>
      </c>
      <c r="T419" t="s">
        <v>710</v>
      </c>
      <c r="U419" t="s">
        <v>313</v>
      </c>
      <c r="V419">
        <v>3</v>
      </c>
      <c r="W419">
        <v>1</v>
      </c>
      <c r="X419">
        <v>0</v>
      </c>
      <c r="Y419">
        <v>0</v>
      </c>
      <c r="Z419">
        <v>1</v>
      </c>
      <c r="AA419">
        <v>27</v>
      </c>
      <c r="AB419">
        <v>63</v>
      </c>
      <c r="AC419" s="26">
        <v>0.33333333333333331</v>
      </c>
      <c r="AD419" s="20">
        <v>0.25</v>
      </c>
      <c r="AE419" s="20">
        <v>0.5</v>
      </c>
      <c r="AF419">
        <v>-3</v>
      </c>
      <c r="AG419">
        <v>-0.4</v>
      </c>
      <c r="AH419">
        <v>0</v>
      </c>
      <c r="AI419">
        <v>54</v>
      </c>
      <c r="AJ419">
        <v>2315</v>
      </c>
      <c r="AK419" s="20">
        <v>38.583333333333002</v>
      </c>
      <c r="AL419">
        <v>38.58</v>
      </c>
      <c r="AM419">
        <v>39</v>
      </c>
      <c r="AN419" s="26">
        <v>12.861111111111112</v>
      </c>
      <c r="AO419">
        <v>21.67</v>
      </c>
      <c r="AP419" s="41">
        <v>1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2</v>
      </c>
      <c r="AW419">
        <v>4</v>
      </c>
      <c r="AX419">
        <v>3</v>
      </c>
      <c r="AY419">
        <v>0</v>
      </c>
      <c r="AZ419">
        <v>0</v>
      </c>
      <c r="BA419" s="42">
        <v>0</v>
      </c>
      <c r="BB419">
        <v>0.86</v>
      </c>
      <c r="BC419">
        <v>17</v>
      </c>
      <c r="BD419" s="20">
        <v>0</v>
      </c>
      <c r="BE419" s="20">
        <v>4</v>
      </c>
      <c r="BF419" s="20">
        <v>6.2208398133748055</v>
      </c>
      <c r="BG419">
        <v>14</v>
      </c>
      <c r="BH419">
        <v>14</v>
      </c>
      <c r="BI419">
        <v>4</v>
      </c>
      <c r="BJ419" s="41">
        <v>0.77777777777777779</v>
      </c>
      <c r="BK419">
        <v>0</v>
      </c>
      <c r="BL419">
        <v>0</v>
      </c>
      <c r="BM419">
        <v>3</v>
      </c>
      <c r="BN419" s="42">
        <v>-3</v>
      </c>
      <c r="BO419">
        <v>2</v>
      </c>
      <c r="BP419">
        <v>2</v>
      </c>
      <c r="BQ419">
        <v>0</v>
      </c>
      <c r="BR419">
        <v>0</v>
      </c>
      <c r="BS419" s="41">
        <v>0</v>
      </c>
      <c r="BT419">
        <v>0</v>
      </c>
      <c r="BU419">
        <v>0</v>
      </c>
      <c r="BV419" s="41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 s="42">
        <v>0</v>
      </c>
      <c r="DQ419" s="20">
        <v>-0.03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40</v>
      </c>
      <c r="DX419">
        <v>33</v>
      </c>
      <c r="DY419">
        <v>30</v>
      </c>
      <c r="DZ419">
        <v>28</v>
      </c>
      <c r="EA419">
        <v>24</v>
      </c>
      <c r="EB419">
        <v>21</v>
      </c>
      <c r="EC419">
        <v>1.64</v>
      </c>
      <c r="ED419">
        <v>2.1</v>
      </c>
      <c r="EE419">
        <v>1</v>
      </c>
      <c r="EF419">
        <v>4</v>
      </c>
      <c r="EG419" s="41">
        <v>4.1666666666666664E-2</v>
      </c>
      <c r="EH419" s="43">
        <v>0.80952380952380953</v>
      </c>
      <c r="EI419" s="44">
        <v>0.85119047619047616</v>
      </c>
      <c r="EJ419">
        <v>40</v>
      </c>
      <c r="EK419">
        <v>33</v>
      </c>
      <c r="EL419">
        <v>30</v>
      </c>
      <c r="EM419">
        <v>28</v>
      </c>
      <c r="EN419">
        <v>24</v>
      </c>
      <c r="EO419">
        <v>21</v>
      </c>
      <c r="EP419">
        <v>1</v>
      </c>
      <c r="EQ419">
        <v>4</v>
      </c>
      <c r="ER419">
        <v>14</v>
      </c>
      <c r="ES419">
        <v>15</v>
      </c>
      <c r="ET419">
        <v>5</v>
      </c>
      <c r="EU419">
        <v>7</v>
      </c>
      <c r="EV419">
        <v>0</v>
      </c>
      <c r="EW419">
        <v>2</v>
      </c>
      <c r="EX419">
        <v>1</v>
      </c>
      <c r="EY419">
        <v>4</v>
      </c>
      <c r="EZ419">
        <v>0.1</v>
      </c>
      <c r="FA419">
        <v>-0.1</v>
      </c>
      <c r="FB419">
        <v>0</v>
      </c>
      <c r="FC419" s="20">
        <v>0.8</v>
      </c>
      <c r="FD419" s="26">
        <v>0.26666666666666666</v>
      </c>
      <c r="FE419">
        <v>1.2000000000000001E-3</v>
      </c>
      <c r="FF419">
        <v>0</v>
      </c>
      <c r="FG419">
        <v>0</v>
      </c>
      <c r="FH419">
        <v>0</v>
      </c>
      <c r="FL419" s="42">
        <v>0</v>
      </c>
      <c r="FM419" s="20">
        <v>0</v>
      </c>
      <c r="FN419" s="41">
        <v>0.13874788490000001</v>
      </c>
      <c r="FO419" s="20">
        <v>1</v>
      </c>
      <c r="FP419" s="20">
        <v>0.99399999999999999</v>
      </c>
      <c r="FQ419" s="20">
        <v>113.53032659409021</v>
      </c>
      <c r="FV419" t="s">
        <v>751</v>
      </c>
      <c r="FW419" s="45">
        <v>925000</v>
      </c>
      <c r="FX419" s="45">
        <v>894166</v>
      </c>
      <c r="FY419">
        <v>7</v>
      </c>
      <c r="FZ419">
        <v>1</v>
      </c>
      <c r="GA419">
        <v>1</v>
      </c>
      <c r="GB419">
        <v>2</v>
      </c>
      <c r="GC419">
        <v>-5</v>
      </c>
      <c r="GD419">
        <v>0</v>
      </c>
      <c r="GE419">
        <v>6</v>
      </c>
      <c r="GF419">
        <v>88</v>
      </c>
      <c r="GG419">
        <v>0.1</v>
      </c>
      <c r="GH419">
        <v>-0.1</v>
      </c>
      <c r="GI419">
        <v>0</v>
      </c>
      <c r="GJ419" s="42">
        <v>1</v>
      </c>
    </row>
    <row r="420" spans="1:192" x14ac:dyDescent="0.45">
      <c r="A420" s="40">
        <v>32765</v>
      </c>
      <c r="B420" t="s">
        <v>1459</v>
      </c>
      <c r="C420" t="s">
        <v>1460</v>
      </c>
      <c r="D420" t="s">
        <v>91</v>
      </c>
      <c r="E420" t="s">
        <v>91</v>
      </c>
      <c r="F420">
        <v>73</v>
      </c>
      <c r="G420">
        <v>196</v>
      </c>
      <c r="H420">
        <v>2007</v>
      </c>
      <c r="I420">
        <v>3</v>
      </c>
      <c r="J420">
        <v>77</v>
      </c>
      <c r="K420" t="s">
        <v>92</v>
      </c>
      <c r="L420">
        <v>2012</v>
      </c>
      <c r="M420">
        <v>28</v>
      </c>
      <c r="N420">
        <v>6</v>
      </c>
      <c r="O420">
        <v>8473986</v>
      </c>
      <c r="P420" t="s">
        <v>3290</v>
      </c>
      <c r="Q420" t="s">
        <v>3291</v>
      </c>
      <c r="R420" t="s">
        <v>3292</v>
      </c>
      <c r="S420" t="s">
        <v>486</v>
      </c>
      <c r="T420" t="s">
        <v>725</v>
      </c>
      <c r="U420" t="s">
        <v>153</v>
      </c>
      <c r="V420">
        <v>82</v>
      </c>
      <c r="W420">
        <v>15</v>
      </c>
      <c r="X420">
        <v>32</v>
      </c>
      <c r="Y420">
        <v>17</v>
      </c>
      <c r="Z420">
        <v>47</v>
      </c>
      <c r="AA420">
        <v>7</v>
      </c>
      <c r="AB420">
        <v>53</v>
      </c>
      <c r="AC420" s="26">
        <v>0.57317073170731703</v>
      </c>
      <c r="AD420" s="20">
        <v>6.5807365439093459</v>
      </c>
      <c r="AE420" s="20">
        <v>16.873999999999999</v>
      </c>
      <c r="AF420">
        <v>22</v>
      </c>
      <c r="AG420">
        <v>6.3</v>
      </c>
      <c r="AH420">
        <v>45</v>
      </c>
      <c r="AI420">
        <v>1699</v>
      </c>
      <c r="AJ420">
        <v>81170</v>
      </c>
      <c r="AK420" s="20">
        <v>1352.8333333333001</v>
      </c>
      <c r="AL420">
        <v>1352.83</v>
      </c>
      <c r="AM420">
        <v>1353</v>
      </c>
      <c r="AN420" s="26">
        <v>16.497967479674795</v>
      </c>
      <c r="AO420">
        <v>27.55</v>
      </c>
      <c r="AP420" s="41">
        <v>0.47959183673469385</v>
      </c>
      <c r="AQ420">
        <v>277</v>
      </c>
      <c r="AR420">
        <v>277</v>
      </c>
      <c r="AS420">
        <v>277</v>
      </c>
      <c r="AT420">
        <v>224</v>
      </c>
      <c r="AU420">
        <v>224</v>
      </c>
      <c r="AV420">
        <v>156</v>
      </c>
      <c r="AW420">
        <v>172</v>
      </c>
      <c r="AX420">
        <v>68</v>
      </c>
      <c r="AY420">
        <v>11</v>
      </c>
      <c r="AZ420">
        <v>12</v>
      </c>
      <c r="BA420" s="42">
        <v>23</v>
      </c>
      <c r="BB420">
        <v>16.07</v>
      </c>
      <c r="BC420">
        <v>29.788499999999999</v>
      </c>
      <c r="BD420" s="20">
        <v>285.7</v>
      </c>
      <c r="BE420" s="20">
        <v>562.70000000000005</v>
      </c>
      <c r="BF420" s="20">
        <v>24.956572518350423</v>
      </c>
      <c r="BG420">
        <v>505</v>
      </c>
      <c r="BH420">
        <v>432</v>
      </c>
      <c r="BI420">
        <v>363</v>
      </c>
      <c r="BJ420" s="41">
        <v>0.58179723502304148</v>
      </c>
      <c r="BK420">
        <v>82</v>
      </c>
      <c r="BL420">
        <v>82</v>
      </c>
      <c r="BM420">
        <v>77</v>
      </c>
      <c r="BN420" s="42">
        <v>5</v>
      </c>
      <c r="BO420">
        <v>68</v>
      </c>
      <c r="BP420">
        <v>32</v>
      </c>
      <c r="BQ420">
        <v>32</v>
      </c>
      <c r="BR420">
        <v>25</v>
      </c>
      <c r="BS420" s="41">
        <v>2.8216704288939052E-2</v>
      </c>
      <c r="BT420">
        <v>22</v>
      </c>
      <c r="BU420">
        <v>33</v>
      </c>
      <c r="BV420" s="41">
        <v>0.4</v>
      </c>
      <c r="BW420">
        <v>5</v>
      </c>
      <c r="BX420">
        <v>7</v>
      </c>
      <c r="BY420">
        <v>4</v>
      </c>
      <c r="BZ420">
        <v>7</v>
      </c>
      <c r="CA420">
        <v>13</v>
      </c>
      <c r="CB420">
        <v>19</v>
      </c>
      <c r="CC420">
        <v>9</v>
      </c>
      <c r="CD420">
        <v>11</v>
      </c>
      <c r="CE420">
        <v>6</v>
      </c>
      <c r="CF420">
        <v>10</v>
      </c>
      <c r="CG420">
        <v>10</v>
      </c>
      <c r="CH420">
        <v>19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3</v>
      </c>
      <c r="CQ420">
        <v>1</v>
      </c>
      <c r="CR420">
        <v>2</v>
      </c>
      <c r="CS420">
        <v>0</v>
      </c>
      <c r="CT420">
        <v>2</v>
      </c>
      <c r="CU420">
        <v>0</v>
      </c>
      <c r="CV420">
        <v>7</v>
      </c>
      <c r="CW420">
        <v>2</v>
      </c>
      <c r="CX420">
        <v>4</v>
      </c>
      <c r="CY420">
        <v>11</v>
      </c>
      <c r="CZ420">
        <v>51</v>
      </c>
      <c r="DA420">
        <v>23</v>
      </c>
      <c r="DB420">
        <v>1</v>
      </c>
      <c r="DC420">
        <v>9</v>
      </c>
      <c r="DD420">
        <v>18</v>
      </c>
      <c r="DE420">
        <v>11</v>
      </c>
      <c r="DF420">
        <v>1</v>
      </c>
      <c r="DG420">
        <v>93</v>
      </c>
      <c r="DH420">
        <v>21</v>
      </c>
      <c r="DI420">
        <v>13</v>
      </c>
      <c r="DJ420">
        <v>19</v>
      </c>
      <c r="DK420">
        <v>19</v>
      </c>
      <c r="DL420">
        <v>0</v>
      </c>
      <c r="DM420">
        <v>14</v>
      </c>
      <c r="DN420">
        <v>13</v>
      </c>
      <c r="DO420">
        <v>1</v>
      </c>
      <c r="DP420" s="42">
        <v>-8</v>
      </c>
      <c r="DQ420" s="20">
        <v>-7.8789999999999996</v>
      </c>
      <c r="DR420">
        <v>20</v>
      </c>
      <c r="DS420">
        <v>1</v>
      </c>
      <c r="DT420">
        <v>0</v>
      </c>
      <c r="DU420">
        <v>0</v>
      </c>
      <c r="DV420">
        <v>0</v>
      </c>
      <c r="DW420">
        <v>1500</v>
      </c>
      <c r="DX420">
        <v>1122</v>
      </c>
      <c r="DY420">
        <v>1147</v>
      </c>
      <c r="DZ420">
        <v>861</v>
      </c>
      <c r="EA420">
        <v>804</v>
      </c>
      <c r="EB420">
        <v>649</v>
      </c>
      <c r="EC420">
        <v>75.94</v>
      </c>
      <c r="ED420">
        <v>51.29</v>
      </c>
      <c r="EE420">
        <v>98</v>
      </c>
      <c r="EF420">
        <v>55</v>
      </c>
      <c r="EG420" s="41">
        <v>0.12189054726368159</v>
      </c>
      <c r="EH420" s="43">
        <v>0.9152542372881356</v>
      </c>
      <c r="EI420" s="44">
        <v>1.0371447845518171</v>
      </c>
      <c r="EJ420">
        <v>1500</v>
      </c>
      <c r="EK420">
        <v>1120</v>
      </c>
      <c r="EL420">
        <v>1147</v>
      </c>
      <c r="EM420">
        <v>859</v>
      </c>
      <c r="EN420">
        <v>805</v>
      </c>
      <c r="EO420">
        <v>647</v>
      </c>
      <c r="EP420">
        <v>98</v>
      </c>
      <c r="EQ420">
        <v>55</v>
      </c>
      <c r="ER420">
        <v>756</v>
      </c>
      <c r="ES420">
        <v>574</v>
      </c>
      <c r="ET420">
        <v>280</v>
      </c>
      <c r="EU420">
        <v>199</v>
      </c>
      <c r="EV420">
        <v>53</v>
      </c>
      <c r="EW420">
        <v>25</v>
      </c>
      <c r="EX420">
        <v>77</v>
      </c>
      <c r="EY420">
        <v>84</v>
      </c>
      <c r="EZ420">
        <v>2.6</v>
      </c>
      <c r="FA420">
        <v>1.9</v>
      </c>
      <c r="FB420">
        <v>4.4000000000000004</v>
      </c>
      <c r="FC420" s="20">
        <v>53.99</v>
      </c>
      <c r="FD420" s="26">
        <v>0.65841463414634149</v>
      </c>
      <c r="FE420">
        <v>4.4848999999999997</v>
      </c>
      <c r="FF420">
        <v>0.55000000000000004</v>
      </c>
      <c r="FG420">
        <v>0.96</v>
      </c>
      <c r="FH420">
        <v>1.51</v>
      </c>
      <c r="FL420" s="42">
        <v>153</v>
      </c>
      <c r="FM420" s="20">
        <v>5.7</v>
      </c>
      <c r="FN420" s="41">
        <v>5.45454545E-2</v>
      </c>
      <c r="FO420" s="20">
        <v>42.5</v>
      </c>
      <c r="FP420" s="20">
        <v>45.424199999999999</v>
      </c>
      <c r="FQ420" s="20">
        <v>116.28955596785998</v>
      </c>
      <c r="FU420" t="s">
        <v>702</v>
      </c>
      <c r="FV420" t="s">
        <v>711</v>
      </c>
      <c r="FW420" s="45">
        <v>4450000</v>
      </c>
      <c r="FX420" s="45">
        <v>4450000</v>
      </c>
      <c r="FY420">
        <v>435</v>
      </c>
      <c r="FZ420">
        <v>87</v>
      </c>
      <c r="GA420">
        <v>134</v>
      </c>
      <c r="GB420">
        <v>221</v>
      </c>
      <c r="GC420">
        <v>37</v>
      </c>
      <c r="GD420">
        <v>268</v>
      </c>
      <c r="GE420">
        <v>871</v>
      </c>
      <c r="GF420">
        <v>7388</v>
      </c>
      <c r="GG420">
        <v>13.2</v>
      </c>
      <c r="GH420">
        <v>8.6999999999999993</v>
      </c>
      <c r="GI420">
        <v>22</v>
      </c>
      <c r="GJ420" s="42">
        <v>42.5</v>
      </c>
    </row>
    <row r="421" spans="1:192" x14ac:dyDescent="0.45">
      <c r="A421" s="40">
        <v>32707</v>
      </c>
      <c r="B421" t="s">
        <v>1068</v>
      </c>
      <c r="C421" t="s">
        <v>163</v>
      </c>
      <c r="D421" t="s">
        <v>91</v>
      </c>
      <c r="E421" t="s">
        <v>91</v>
      </c>
      <c r="F421">
        <v>74</v>
      </c>
      <c r="G421">
        <v>209</v>
      </c>
      <c r="H421">
        <v>2007</v>
      </c>
      <c r="I421">
        <v>5</v>
      </c>
      <c r="J421">
        <v>129</v>
      </c>
      <c r="K421" t="s">
        <v>92</v>
      </c>
      <c r="L421">
        <v>2009</v>
      </c>
      <c r="M421">
        <v>28</v>
      </c>
      <c r="N421">
        <v>9</v>
      </c>
      <c r="O421">
        <v>8473994</v>
      </c>
      <c r="P421" t="s">
        <v>3302</v>
      </c>
      <c r="Q421" t="s">
        <v>3303</v>
      </c>
      <c r="R421" t="s">
        <v>1071</v>
      </c>
      <c r="S421" t="s">
        <v>2372</v>
      </c>
      <c r="T421" t="s">
        <v>725</v>
      </c>
      <c r="U421" t="s">
        <v>351</v>
      </c>
      <c r="V421">
        <v>82</v>
      </c>
      <c r="W421">
        <v>36</v>
      </c>
      <c r="X421">
        <v>43</v>
      </c>
      <c r="Y421">
        <v>16</v>
      </c>
      <c r="Z421">
        <v>79</v>
      </c>
      <c r="AA421">
        <v>1</v>
      </c>
      <c r="AB421">
        <v>0</v>
      </c>
      <c r="AC421" s="26">
        <v>0.96341463414634143</v>
      </c>
      <c r="AD421" s="20">
        <v>6.5316239316239262</v>
      </c>
      <c r="AE421" s="20">
        <v>31.173999999999999</v>
      </c>
      <c r="AF421">
        <v>20</v>
      </c>
      <c r="AG421">
        <v>17.600000000000001</v>
      </c>
      <c r="AH421">
        <v>54</v>
      </c>
      <c r="AI421">
        <v>2367</v>
      </c>
      <c r="AJ421">
        <v>97529</v>
      </c>
      <c r="AK421" s="20">
        <v>1625.4833333332999</v>
      </c>
      <c r="AL421">
        <v>1625.45</v>
      </c>
      <c r="AM421">
        <v>1625</v>
      </c>
      <c r="AN421" s="26">
        <v>19.822967479674798</v>
      </c>
      <c r="AO421">
        <v>32.71</v>
      </c>
      <c r="AP421" s="41">
        <v>0.64754098360655743</v>
      </c>
      <c r="AQ421">
        <v>391</v>
      </c>
      <c r="AR421">
        <v>391</v>
      </c>
      <c r="AS421">
        <v>391</v>
      </c>
      <c r="AT421">
        <v>304</v>
      </c>
      <c r="AU421">
        <v>304</v>
      </c>
      <c r="AV421">
        <v>241</v>
      </c>
      <c r="AW421">
        <v>263</v>
      </c>
      <c r="AX421">
        <v>125</v>
      </c>
      <c r="AY421">
        <v>11</v>
      </c>
      <c r="AZ421">
        <v>32</v>
      </c>
      <c r="BA421" s="42">
        <v>43</v>
      </c>
      <c r="BB421">
        <v>30.39</v>
      </c>
      <c r="BC421">
        <v>29.7012</v>
      </c>
      <c r="BD421" s="20">
        <v>262.8</v>
      </c>
      <c r="BE421" s="20">
        <v>653.79999999999995</v>
      </c>
      <c r="BF421" s="20">
        <v>24.133624534744225</v>
      </c>
      <c r="BG421">
        <v>805</v>
      </c>
      <c r="BH421">
        <v>582</v>
      </c>
      <c r="BI421">
        <v>684</v>
      </c>
      <c r="BJ421" s="41">
        <v>0.54063129617192751</v>
      </c>
      <c r="BK421">
        <v>140</v>
      </c>
      <c r="BL421">
        <v>140</v>
      </c>
      <c r="BM421">
        <v>68</v>
      </c>
      <c r="BN421" s="42">
        <v>72</v>
      </c>
      <c r="BO421">
        <v>63</v>
      </c>
      <c r="BP421">
        <v>66</v>
      </c>
      <c r="BQ421">
        <v>63</v>
      </c>
      <c r="BR421">
        <v>62</v>
      </c>
      <c r="BS421" s="41">
        <v>5.3356282271944923E-2</v>
      </c>
      <c r="BT421">
        <v>381</v>
      </c>
      <c r="BU421">
        <v>345</v>
      </c>
      <c r="BV421" s="41">
        <v>0.52479338842975209</v>
      </c>
      <c r="BW421">
        <v>119</v>
      </c>
      <c r="BX421">
        <v>101</v>
      </c>
      <c r="BY421">
        <v>64</v>
      </c>
      <c r="BZ421">
        <v>68</v>
      </c>
      <c r="CA421">
        <v>198</v>
      </c>
      <c r="CB421">
        <v>176</v>
      </c>
      <c r="CC421">
        <v>86</v>
      </c>
      <c r="CD421">
        <v>83</v>
      </c>
      <c r="CE421">
        <v>139</v>
      </c>
      <c r="CF421">
        <v>142</v>
      </c>
      <c r="CG421">
        <v>245</v>
      </c>
      <c r="CH421">
        <v>210</v>
      </c>
      <c r="CI421">
        <v>2</v>
      </c>
      <c r="CJ421">
        <v>1</v>
      </c>
      <c r="CK421">
        <v>6</v>
      </c>
      <c r="CL421">
        <v>7</v>
      </c>
      <c r="CM421">
        <v>1</v>
      </c>
      <c r="CN421">
        <v>0</v>
      </c>
      <c r="CO421">
        <v>0</v>
      </c>
      <c r="CP421">
        <v>5</v>
      </c>
      <c r="CQ421">
        <v>0</v>
      </c>
      <c r="CR421">
        <v>0</v>
      </c>
      <c r="CS421">
        <v>4</v>
      </c>
      <c r="CT421">
        <v>4</v>
      </c>
      <c r="CU421">
        <v>0</v>
      </c>
      <c r="CV421">
        <v>23</v>
      </c>
      <c r="CW421">
        <v>1</v>
      </c>
      <c r="CX421">
        <v>4</v>
      </c>
      <c r="CY421">
        <v>6</v>
      </c>
      <c r="CZ421">
        <v>52</v>
      </c>
      <c r="DA421">
        <v>17</v>
      </c>
      <c r="DB421">
        <v>7</v>
      </c>
      <c r="DC421">
        <v>18</v>
      </c>
      <c r="DD421">
        <v>33</v>
      </c>
      <c r="DE421">
        <v>29</v>
      </c>
      <c r="DF421">
        <v>1</v>
      </c>
      <c r="DG421">
        <v>136</v>
      </c>
      <c r="DH421">
        <v>24</v>
      </c>
      <c r="DI421">
        <v>17</v>
      </c>
      <c r="DJ421">
        <v>23</v>
      </c>
      <c r="DK421">
        <v>21</v>
      </c>
      <c r="DL421">
        <v>2</v>
      </c>
      <c r="DM421">
        <v>18</v>
      </c>
      <c r="DN421">
        <v>16</v>
      </c>
      <c r="DO421">
        <v>2</v>
      </c>
      <c r="DP421" s="42">
        <v>-7</v>
      </c>
      <c r="DQ421" s="20">
        <v>-4.9390000000000001</v>
      </c>
      <c r="DR421">
        <v>22</v>
      </c>
      <c r="DS421">
        <v>2</v>
      </c>
      <c r="DT421">
        <v>0</v>
      </c>
      <c r="DU421">
        <v>0</v>
      </c>
      <c r="DV421">
        <v>0</v>
      </c>
      <c r="DW421">
        <v>1849</v>
      </c>
      <c r="DX421">
        <v>1487</v>
      </c>
      <c r="DY421">
        <v>1362</v>
      </c>
      <c r="DZ421">
        <v>1100</v>
      </c>
      <c r="EA421">
        <v>1016</v>
      </c>
      <c r="EB421">
        <v>813</v>
      </c>
      <c r="EC421">
        <v>109.18</v>
      </c>
      <c r="ED421">
        <v>69.8</v>
      </c>
      <c r="EE421">
        <v>122</v>
      </c>
      <c r="EF421">
        <v>76</v>
      </c>
      <c r="EG421" s="41">
        <v>0.12007874015748031</v>
      </c>
      <c r="EH421" s="43">
        <v>0.90651906519065195</v>
      </c>
      <c r="EI421" s="44">
        <v>1.0265978053481322</v>
      </c>
      <c r="EJ421">
        <v>1853</v>
      </c>
      <c r="EK421">
        <v>1487</v>
      </c>
      <c r="EL421">
        <v>1366</v>
      </c>
      <c r="EM421">
        <v>1100</v>
      </c>
      <c r="EN421">
        <v>1020</v>
      </c>
      <c r="EO421">
        <v>814</v>
      </c>
      <c r="EP421">
        <v>122</v>
      </c>
      <c r="EQ421">
        <v>76</v>
      </c>
      <c r="ER421">
        <v>1001</v>
      </c>
      <c r="ES421">
        <v>735</v>
      </c>
      <c r="ET421">
        <v>386</v>
      </c>
      <c r="EU421">
        <v>223</v>
      </c>
      <c r="EV421">
        <v>55</v>
      </c>
      <c r="EW421">
        <v>24</v>
      </c>
      <c r="EX421">
        <v>110</v>
      </c>
      <c r="EY421">
        <v>91</v>
      </c>
      <c r="EZ421">
        <v>7.5</v>
      </c>
      <c r="FA421">
        <v>2.8</v>
      </c>
      <c r="FB421">
        <v>10.3</v>
      </c>
      <c r="FC421" s="20">
        <v>80.55</v>
      </c>
      <c r="FD421" s="26">
        <v>0.98231707317073169</v>
      </c>
      <c r="FE421">
        <v>11.0207</v>
      </c>
      <c r="FF421">
        <v>1.77</v>
      </c>
      <c r="FG421">
        <v>-0.23</v>
      </c>
      <c r="FH421">
        <v>1.54</v>
      </c>
      <c r="FI421">
        <v>1</v>
      </c>
      <c r="FJ421">
        <v>0</v>
      </c>
      <c r="FK421">
        <v>0</v>
      </c>
      <c r="FL421" s="42">
        <v>258</v>
      </c>
      <c r="FM421" s="20">
        <v>9.2272727272727266</v>
      </c>
      <c r="FN421" s="41">
        <v>0.18461538460000002</v>
      </c>
      <c r="FO421" s="20">
        <v>73.599999999999994</v>
      </c>
      <c r="FP421" s="20">
        <v>78.012200000000007</v>
      </c>
      <c r="FQ421" s="20">
        <v>123.14128395213632</v>
      </c>
      <c r="FU421" t="s">
        <v>702</v>
      </c>
      <c r="FV421" t="s">
        <v>711</v>
      </c>
      <c r="FW421" s="45">
        <v>13000000</v>
      </c>
      <c r="FX421" s="45">
        <v>9500000</v>
      </c>
      <c r="FY421">
        <v>667</v>
      </c>
      <c r="FZ421">
        <v>254</v>
      </c>
      <c r="GA421">
        <v>342</v>
      </c>
      <c r="GB421">
        <v>596</v>
      </c>
      <c r="GC421">
        <v>37</v>
      </c>
      <c r="GD421">
        <v>504</v>
      </c>
      <c r="GE421">
        <v>1893</v>
      </c>
      <c r="GF421">
        <v>12494</v>
      </c>
      <c r="GG421">
        <v>59.3</v>
      </c>
      <c r="GH421">
        <v>14.3</v>
      </c>
      <c r="GI421">
        <v>73.5</v>
      </c>
      <c r="GJ421" s="42">
        <v>73.599999999999994</v>
      </c>
    </row>
    <row r="422" spans="1:192" x14ac:dyDescent="0.45">
      <c r="A422" s="40">
        <v>34711</v>
      </c>
      <c r="B422" t="s">
        <v>3309</v>
      </c>
      <c r="D422" t="s">
        <v>399</v>
      </c>
      <c r="E422" t="s">
        <v>399</v>
      </c>
      <c r="F422">
        <v>74</v>
      </c>
      <c r="G422">
        <v>195</v>
      </c>
      <c r="K422" t="s">
        <v>92</v>
      </c>
      <c r="L422">
        <v>2017</v>
      </c>
      <c r="M422">
        <v>23</v>
      </c>
      <c r="N422">
        <v>1</v>
      </c>
      <c r="O422">
        <v>8480144</v>
      </c>
      <c r="P422" t="s">
        <v>3310</v>
      </c>
      <c r="Q422" t="s">
        <v>3311</v>
      </c>
      <c r="R422" t="s">
        <v>3312</v>
      </c>
      <c r="S422" t="s">
        <v>774</v>
      </c>
      <c r="T422" t="s">
        <v>716</v>
      </c>
      <c r="U422" t="s">
        <v>188</v>
      </c>
      <c r="V422">
        <v>46</v>
      </c>
      <c r="W422">
        <v>4</v>
      </c>
      <c r="X422">
        <v>7</v>
      </c>
      <c r="Y422">
        <v>2</v>
      </c>
      <c r="Z422">
        <v>11</v>
      </c>
      <c r="AA422">
        <v>20</v>
      </c>
      <c r="AB422">
        <v>65</v>
      </c>
      <c r="AC422" s="26">
        <v>0.2391304347826087</v>
      </c>
      <c r="AD422" s="20">
        <v>0</v>
      </c>
      <c r="AE422" s="20">
        <v>4.0780000000000003</v>
      </c>
      <c r="AF422">
        <v>-9</v>
      </c>
      <c r="AG422">
        <v>-0.2</v>
      </c>
      <c r="AH422">
        <v>12</v>
      </c>
      <c r="AI422">
        <v>855</v>
      </c>
      <c r="AJ422">
        <v>35327</v>
      </c>
      <c r="AK422" s="20">
        <v>588.78333333333001</v>
      </c>
      <c r="AL422">
        <v>588.78</v>
      </c>
      <c r="AM422">
        <v>589</v>
      </c>
      <c r="AN422" s="26">
        <v>12.799637681159419</v>
      </c>
      <c r="AO422">
        <v>21.59</v>
      </c>
      <c r="AP422" s="41">
        <v>0.6875</v>
      </c>
      <c r="AQ422">
        <v>85</v>
      </c>
      <c r="AR422">
        <v>85</v>
      </c>
      <c r="AS422">
        <v>85</v>
      </c>
      <c r="AT422">
        <v>66</v>
      </c>
      <c r="AU422">
        <v>66</v>
      </c>
      <c r="AV422">
        <v>46</v>
      </c>
      <c r="AW422">
        <v>61</v>
      </c>
      <c r="AX422">
        <v>33</v>
      </c>
      <c r="AY422">
        <v>4</v>
      </c>
      <c r="AZ422">
        <v>6</v>
      </c>
      <c r="BA422" s="42">
        <v>10</v>
      </c>
      <c r="BB422">
        <v>4.62</v>
      </c>
      <c r="BC422">
        <v>31.869599999999998</v>
      </c>
      <c r="BD422" s="20">
        <v>69.2</v>
      </c>
      <c r="BE422" s="20">
        <v>154.19999999999999</v>
      </c>
      <c r="BF422" s="20">
        <v>15.713848975848364</v>
      </c>
      <c r="BG422">
        <v>182</v>
      </c>
      <c r="BH422">
        <v>170</v>
      </c>
      <c r="BI422">
        <v>267</v>
      </c>
      <c r="BJ422" s="41">
        <v>0.40534521158129178</v>
      </c>
      <c r="BK422">
        <v>29</v>
      </c>
      <c r="BL422">
        <v>29</v>
      </c>
      <c r="BM422">
        <v>77</v>
      </c>
      <c r="BN422" s="42">
        <v>-48</v>
      </c>
      <c r="BO422">
        <v>20</v>
      </c>
      <c r="BP422">
        <v>8</v>
      </c>
      <c r="BQ422">
        <v>14</v>
      </c>
      <c r="BR422">
        <v>23</v>
      </c>
      <c r="BS422" s="41">
        <v>4.8936170212765959E-2</v>
      </c>
      <c r="BT422">
        <v>291</v>
      </c>
      <c r="BU422">
        <v>258</v>
      </c>
      <c r="BV422" s="41">
        <v>0.5300546448087432</v>
      </c>
      <c r="BW422">
        <v>118</v>
      </c>
      <c r="BX422">
        <v>102</v>
      </c>
      <c r="BY422">
        <v>79</v>
      </c>
      <c r="BZ422">
        <v>80</v>
      </c>
      <c r="CA422">
        <v>94</v>
      </c>
      <c r="CB422">
        <v>76</v>
      </c>
      <c r="CC422">
        <v>91</v>
      </c>
      <c r="CD422">
        <v>75</v>
      </c>
      <c r="CE422">
        <v>107</v>
      </c>
      <c r="CF422">
        <v>96</v>
      </c>
      <c r="CG422">
        <v>163</v>
      </c>
      <c r="CH422">
        <v>142</v>
      </c>
      <c r="CI422">
        <v>0</v>
      </c>
      <c r="CJ422">
        <v>0</v>
      </c>
      <c r="CK422">
        <v>3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0</v>
      </c>
      <c r="CV422">
        <v>2</v>
      </c>
      <c r="CW422">
        <v>0</v>
      </c>
      <c r="CX422">
        <v>3</v>
      </c>
      <c r="CY422">
        <v>0</v>
      </c>
      <c r="CZ422">
        <v>17</v>
      </c>
      <c r="DA422">
        <v>5</v>
      </c>
      <c r="DB422">
        <v>1</v>
      </c>
      <c r="DC422">
        <v>2</v>
      </c>
      <c r="DD422">
        <v>4</v>
      </c>
      <c r="DE422">
        <v>5</v>
      </c>
      <c r="DF422">
        <v>0</v>
      </c>
      <c r="DG422">
        <v>29</v>
      </c>
      <c r="DH422">
        <v>6</v>
      </c>
      <c r="DI422">
        <v>9</v>
      </c>
      <c r="DJ422">
        <v>6</v>
      </c>
      <c r="DK422">
        <v>6</v>
      </c>
      <c r="DL422">
        <v>0</v>
      </c>
      <c r="DM422">
        <v>9</v>
      </c>
      <c r="DN422">
        <v>9</v>
      </c>
      <c r="DO422">
        <v>0</v>
      </c>
      <c r="DP422" s="42">
        <v>3</v>
      </c>
      <c r="DQ422" s="20">
        <v>3.1019999999999999</v>
      </c>
      <c r="DR422">
        <v>6</v>
      </c>
      <c r="DS422">
        <v>0</v>
      </c>
      <c r="DT422">
        <v>0</v>
      </c>
      <c r="DU422">
        <v>0</v>
      </c>
      <c r="DV422">
        <v>0</v>
      </c>
      <c r="DW422">
        <v>552</v>
      </c>
      <c r="DX422">
        <v>620</v>
      </c>
      <c r="DY422">
        <v>396</v>
      </c>
      <c r="DZ422">
        <v>447</v>
      </c>
      <c r="EA422">
        <v>282</v>
      </c>
      <c r="EB422">
        <v>315</v>
      </c>
      <c r="EC422">
        <v>20.11</v>
      </c>
      <c r="ED422">
        <v>32.479999999999997</v>
      </c>
      <c r="EE422">
        <v>16</v>
      </c>
      <c r="EF422">
        <v>34</v>
      </c>
      <c r="EG422" s="41">
        <v>5.6737588652482268E-2</v>
      </c>
      <c r="EH422" s="43">
        <v>0.892063492063492</v>
      </c>
      <c r="EI422" s="44">
        <v>0.94880108071597424</v>
      </c>
      <c r="EJ422">
        <v>550</v>
      </c>
      <c r="EK422">
        <v>621</v>
      </c>
      <c r="EL422">
        <v>394</v>
      </c>
      <c r="EM422">
        <v>448</v>
      </c>
      <c r="EN422">
        <v>281</v>
      </c>
      <c r="EO422">
        <v>315</v>
      </c>
      <c r="EP422">
        <v>16</v>
      </c>
      <c r="EQ422">
        <v>35</v>
      </c>
      <c r="ER422">
        <v>253</v>
      </c>
      <c r="ES422">
        <v>321</v>
      </c>
      <c r="ET422">
        <v>90</v>
      </c>
      <c r="EU422">
        <v>139</v>
      </c>
      <c r="EV422">
        <v>6</v>
      </c>
      <c r="EW422">
        <v>18</v>
      </c>
      <c r="EX422">
        <v>23</v>
      </c>
      <c r="EY422">
        <v>41</v>
      </c>
      <c r="EZ422">
        <v>-0.1</v>
      </c>
      <c r="FA422">
        <v>0.30000000000000004</v>
      </c>
      <c r="FB422">
        <v>0.2</v>
      </c>
      <c r="FC422" s="20">
        <v>13.23</v>
      </c>
      <c r="FD422" s="26">
        <v>0.2876086956521739</v>
      </c>
      <c r="FE422">
        <v>0.94280000000000008</v>
      </c>
      <c r="FF422">
        <v>0.19</v>
      </c>
      <c r="FG422">
        <v>7.0000000000000007E-2</v>
      </c>
      <c r="FH422">
        <v>0.25</v>
      </c>
      <c r="FL422" s="42">
        <v>64</v>
      </c>
      <c r="FM422" s="20">
        <v>7.166666666666667</v>
      </c>
      <c r="FN422" s="41">
        <v>3.1832298100000003E-2</v>
      </c>
      <c r="FO422" s="20">
        <v>9.8000000000000007</v>
      </c>
      <c r="FP422" s="20">
        <v>11.6204</v>
      </c>
      <c r="FQ422" s="20">
        <v>119.4334046672781</v>
      </c>
      <c r="FV422" t="s">
        <v>751</v>
      </c>
      <c r="FW422" s="45">
        <v>925000</v>
      </c>
      <c r="FX422" s="45">
        <v>925000</v>
      </c>
      <c r="FY422">
        <v>46</v>
      </c>
      <c r="FZ422">
        <v>4</v>
      </c>
      <c r="GA422">
        <v>7</v>
      </c>
      <c r="GB422">
        <v>11</v>
      </c>
      <c r="GC422">
        <v>-9</v>
      </c>
      <c r="GD422">
        <v>12</v>
      </c>
      <c r="GE422">
        <v>46</v>
      </c>
      <c r="GF422">
        <v>589</v>
      </c>
      <c r="GG422">
        <v>-0.1</v>
      </c>
      <c r="GH422">
        <v>0.30000000000000004</v>
      </c>
      <c r="GI422">
        <v>0.2</v>
      </c>
      <c r="GJ422" s="42">
        <v>9.8000000000000007</v>
      </c>
    </row>
    <row r="423" spans="1:192" x14ac:dyDescent="0.45">
      <c r="A423" s="40">
        <v>35233</v>
      </c>
      <c r="B423" t="s">
        <v>3324</v>
      </c>
      <c r="C423" t="s">
        <v>126</v>
      </c>
      <c r="D423" t="s">
        <v>91</v>
      </c>
      <c r="E423" t="s">
        <v>91</v>
      </c>
      <c r="F423">
        <v>74</v>
      </c>
      <c r="G423">
        <v>205</v>
      </c>
      <c r="H423">
        <v>2014</v>
      </c>
      <c r="I423">
        <v>6</v>
      </c>
      <c r="J423">
        <v>176</v>
      </c>
      <c r="K423" t="s">
        <v>92</v>
      </c>
      <c r="L423">
        <v>2017</v>
      </c>
      <c r="M423">
        <v>21</v>
      </c>
      <c r="N423">
        <v>1</v>
      </c>
      <c r="O423">
        <v>8478104</v>
      </c>
      <c r="P423" t="s">
        <v>3325</v>
      </c>
      <c r="Q423" t="s">
        <v>3326</v>
      </c>
      <c r="R423" t="s">
        <v>3327</v>
      </c>
      <c r="S423" t="s">
        <v>3328</v>
      </c>
      <c r="T423" t="s">
        <v>725</v>
      </c>
      <c r="U423" t="s">
        <v>95</v>
      </c>
      <c r="V423">
        <v>11</v>
      </c>
      <c r="W423">
        <v>1</v>
      </c>
      <c r="X423">
        <v>2</v>
      </c>
      <c r="Y423">
        <v>0</v>
      </c>
      <c r="Z423">
        <v>3</v>
      </c>
      <c r="AA423">
        <v>23</v>
      </c>
      <c r="AB423">
        <v>67</v>
      </c>
      <c r="AC423" s="26">
        <v>0.27272727272727271</v>
      </c>
      <c r="AD423" s="20">
        <v>0</v>
      </c>
      <c r="AE423" s="20">
        <v>1.0760000000000001</v>
      </c>
      <c r="AF423">
        <v>1</v>
      </c>
      <c r="AG423">
        <v>-1</v>
      </c>
      <c r="AH423">
        <v>6</v>
      </c>
      <c r="AI423">
        <v>154</v>
      </c>
      <c r="AJ423">
        <v>7110</v>
      </c>
      <c r="AK423" s="20">
        <v>118.5</v>
      </c>
      <c r="AL423">
        <v>118.5</v>
      </c>
      <c r="AM423">
        <v>119</v>
      </c>
      <c r="AN423" s="26">
        <v>10.772727272727273</v>
      </c>
      <c r="AO423">
        <v>18.260000000000002</v>
      </c>
      <c r="AP423" s="41">
        <v>0.5</v>
      </c>
      <c r="AQ423">
        <v>20</v>
      </c>
      <c r="AR423">
        <v>20</v>
      </c>
      <c r="AS423">
        <v>20</v>
      </c>
      <c r="AT423">
        <v>17</v>
      </c>
      <c r="AU423">
        <v>17</v>
      </c>
      <c r="AV423">
        <v>9</v>
      </c>
      <c r="AW423">
        <v>15</v>
      </c>
      <c r="AX423">
        <v>5</v>
      </c>
      <c r="AY423">
        <v>2</v>
      </c>
      <c r="AZ423">
        <v>1</v>
      </c>
      <c r="BA423" s="42">
        <v>3</v>
      </c>
      <c r="BB423">
        <v>1.38</v>
      </c>
      <c r="BC423">
        <v>23.666699999999999</v>
      </c>
      <c r="BD423" s="20">
        <v>0</v>
      </c>
      <c r="BE423" s="20">
        <v>20</v>
      </c>
      <c r="BF423" s="20">
        <v>10.126582278481012</v>
      </c>
      <c r="BG423">
        <v>23</v>
      </c>
      <c r="BH423">
        <v>44</v>
      </c>
      <c r="BI423">
        <v>29</v>
      </c>
      <c r="BJ423" s="41">
        <v>0.44230769230769229</v>
      </c>
      <c r="BK423">
        <v>15</v>
      </c>
      <c r="BL423">
        <v>15</v>
      </c>
      <c r="BM423">
        <v>15</v>
      </c>
      <c r="BN423" s="42">
        <v>0</v>
      </c>
      <c r="BO423">
        <v>8</v>
      </c>
      <c r="BP423">
        <v>5</v>
      </c>
      <c r="BQ423">
        <v>1</v>
      </c>
      <c r="BR423">
        <v>2</v>
      </c>
      <c r="BS423" s="41">
        <v>2.6315789473684209E-2</v>
      </c>
      <c r="BT423">
        <v>0</v>
      </c>
      <c r="BU423">
        <v>0</v>
      </c>
      <c r="BV423" s="41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2</v>
      </c>
      <c r="CZ423">
        <v>5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7</v>
      </c>
      <c r="DH423">
        <v>3</v>
      </c>
      <c r="DI423">
        <v>1</v>
      </c>
      <c r="DJ423">
        <v>3</v>
      </c>
      <c r="DK423">
        <v>3</v>
      </c>
      <c r="DL423">
        <v>0</v>
      </c>
      <c r="DM423">
        <v>1</v>
      </c>
      <c r="DN423">
        <v>1</v>
      </c>
      <c r="DO423">
        <v>0</v>
      </c>
      <c r="DP423" s="42">
        <v>-2</v>
      </c>
      <c r="DQ423" s="20">
        <v>-2.0529999999999999</v>
      </c>
      <c r="DR423">
        <v>3</v>
      </c>
      <c r="DS423">
        <v>0</v>
      </c>
      <c r="DT423">
        <v>0</v>
      </c>
      <c r="DU423">
        <v>0</v>
      </c>
      <c r="DV423">
        <v>0</v>
      </c>
      <c r="DW423">
        <v>104</v>
      </c>
      <c r="DX423">
        <v>102</v>
      </c>
      <c r="DY423">
        <v>82</v>
      </c>
      <c r="DZ423">
        <v>74</v>
      </c>
      <c r="EA423">
        <v>56</v>
      </c>
      <c r="EB423">
        <v>52</v>
      </c>
      <c r="EC423">
        <v>5.96</v>
      </c>
      <c r="ED423">
        <v>3.64</v>
      </c>
      <c r="EE423">
        <v>6</v>
      </c>
      <c r="EF423">
        <v>3</v>
      </c>
      <c r="EG423" s="41">
        <v>0.10714285714285714</v>
      </c>
      <c r="EH423" s="43">
        <v>0.94230769230769229</v>
      </c>
      <c r="EI423" s="44">
        <v>1.0494505494505495</v>
      </c>
      <c r="EJ423">
        <v>104</v>
      </c>
      <c r="EK423">
        <v>102</v>
      </c>
      <c r="EL423">
        <v>82</v>
      </c>
      <c r="EM423">
        <v>74</v>
      </c>
      <c r="EN423">
        <v>56</v>
      </c>
      <c r="EO423">
        <v>52</v>
      </c>
      <c r="EP423">
        <v>6</v>
      </c>
      <c r="EQ423">
        <v>3</v>
      </c>
      <c r="ER423">
        <v>52</v>
      </c>
      <c r="ES423">
        <v>50</v>
      </c>
      <c r="ET423">
        <v>23</v>
      </c>
      <c r="EU423">
        <v>14</v>
      </c>
      <c r="EV423">
        <v>3</v>
      </c>
      <c r="EW423">
        <v>1</v>
      </c>
      <c r="EX423">
        <v>7</v>
      </c>
      <c r="EY423">
        <v>7</v>
      </c>
      <c r="EZ423">
        <v>0.1</v>
      </c>
      <c r="FA423">
        <v>0.2</v>
      </c>
      <c r="FB423">
        <v>0.30000000000000004</v>
      </c>
      <c r="FC423" s="20">
        <v>1.32</v>
      </c>
      <c r="FD423" s="26">
        <v>0.12000000000000001</v>
      </c>
      <c r="FE423">
        <v>5.5400000000000005E-2</v>
      </c>
      <c r="FF423">
        <v>0</v>
      </c>
      <c r="FG423">
        <v>-0.05</v>
      </c>
      <c r="FH423">
        <v>-0.05</v>
      </c>
      <c r="FL423" s="42">
        <v>23</v>
      </c>
      <c r="FM423" s="20">
        <v>5.333333333333333</v>
      </c>
      <c r="FN423" s="41">
        <v>3.3579033600000002E-2</v>
      </c>
      <c r="FO423" s="20">
        <v>2.4</v>
      </c>
      <c r="FP423" s="20">
        <v>2.5893999999999999</v>
      </c>
      <c r="FQ423" s="20">
        <v>104.30379746835443</v>
      </c>
      <c r="FR423">
        <v>13</v>
      </c>
      <c r="FS423" t="s">
        <v>1577</v>
      </c>
      <c r="FT423">
        <v>275</v>
      </c>
      <c r="FV423" t="s">
        <v>751</v>
      </c>
      <c r="FW423" s="45">
        <v>722500</v>
      </c>
      <c r="FX423" s="45">
        <v>673333</v>
      </c>
      <c r="FY423">
        <v>11</v>
      </c>
      <c r="FZ423">
        <v>1</v>
      </c>
      <c r="GA423">
        <v>2</v>
      </c>
      <c r="GB423">
        <v>3</v>
      </c>
      <c r="GC423">
        <v>1</v>
      </c>
      <c r="GD423">
        <v>6</v>
      </c>
      <c r="GE423">
        <v>9</v>
      </c>
      <c r="GF423">
        <v>119</v>
      </c>
      <c r="GG423">
        <v>0.1</v>
      </c>
      <c r="GH423">
        <v>0.2</v>
      </c>
      <c r="GI423">
        <v>0.30000000000000004</v>
      </c>
      <c r="GJ423" s="42">
        <v>2.4</v>
      </c>
    </row>
    <row r="424" spans="1:192" x14ac:dyDescent="0.45">
      <c r="A424" s="40">
        <v>32253</v>
      </c>
      <c r="B424" t="s">
        <v>3329</v>
      </c>
      <c r="C424" t="s">
        <v>442</v>
      </c>
      <c r="D424" t="s">
        <v>107</v>
      </c>
      <c r="E424" t="s">
        <v>107</v>
      </c>
      <c r="F424">
        <v>73</v>
      </c>
      <c r="G424">
        <v>196</v>
      </c>
      <c r="H424">
        <v>2007</v>
      </c>
      <c r="I424">
        <v>6</v>
      </c>
      <c r="J424">
        <v>173</v>
      </c>
      <c r="K424" t="s">
        <v>92</v>
      </c>
      <c r="L424">
        <v>2009</v>
      </c>
      <c r="M424">
        <v>29</v>
      </c>
      <c r="N424">
        <v>9</v>
      </c>
      <c r="O424">
        <v>8474009</v>
      </c>
      <c r="P424" t="s">
        <v>3330</v>
      </c>
      <c r="Q424" t="s">
        <v>3331</v>
      </c>
      <c r="R424" t="s">
        <v>3332</v>
      </c>
      <c r="S424" t="s">
        <v>1586</v>
      </c>
      <c r="T424" t="s">
        <v>716</v>
      </c>
      <c r="U424" t="s">
        <v>307</v>
      </c>
      <c r="V424">
        <v>71</v>
      </c>
      <c r="W424">
        <v>12</v>
      </c>
      <c r="X424">
        <v>13</v>
      </c>
      <c r="Y424">
        <v>8</v>
      </c>
      <c r="Z424">
        <v>25</v>
      </c>
      <c r="AA424">
        <v>13</v>
      </c>
      <c r="AB424">
        <v>39</v>
      </c>
      <c r="AC424" s="26">
        <v>0.352112676056338</v>
      </c>
      <c r="AD424" s="20">
        <v>-7.621621621621621</v>
      </c>
      <c r="AE424" s="20">
        <v>9.9819999999999993</v>
      </c>
      <c r="AF424">
        <v>4</v>
      </c>
      <c r="AG424">
        <v>-5.6</v>
      </c>
      <c r="AH424">
        <v>20</v>
      </c>
      <c r="AI424">
        <v>1673</v>
      </c>
      <c r="AJ424">
        <v>66608</v>
      </c>
      <c r="AK424" s="20">
        <v>1110.1333333333</v>
      </c>
      <c r="AL424">
        <v>1110.1500000000001</v>
      </c>
      <c r="AM424">
        <v>1110</v>
      </c>
      <c r="AN424" s="26">
        <v>15.635680751173711</v>
      </c>
      <c r="AO424">
        <v>25.87</v>
      </c>
      <c r="AP424" s="41">
        <v>0.58139534883720934</v>
      </c>
      <c r="AQ424">
        <v>144</v>
      </c>
      <c r="AR424">
        <v>144</v>
      </c>
      <c r="AS424">
        <v>144</v>
      </c>
      <c r="AT424">
        <v>121</v>
      </c>
      <c r="AU424">
        <v>121</v>
      </c>
      <c r="AV424">
        <v>83</v>
      </c>
      <c r="AW424">
        <v>85</v>
      </c>
      <c r="AX424">
        <v>46</v>
      </c>
      <c r="AY424">
        <v>2</v>
      </c>
      <c r="AZ424">
        <v>5</v>
      </c>
      <c r="BA424" s="42">
        <v>7</v>
      </c>
      <c r="BB424">
        <v>10.039999999999999</v>
      </c>
      <c r="BC424">
        <v>29.698799999999999</v>
      </c>
      <c r="BD424" s="20">
        <v>176.4</v>
      </c>
      <c r="BE424" s="20">
        <v>320.39999999999998</v>
      </c>
      <c r="BF424" s="20">
        <v>17.316578840697197</v>
      </c>
      <c r="BG424">
        <v>304</v>
      </c>
      <c r="BH424">
        <v>375</v>
      </c>
      <c r="BI424">
        <v>623</v>
      </c>
      <c r="BJ424" s="41">
        <v>0.32793959007551243</v>
      </c>
      <c r="BK424">
        <v>18</v>
      </c>
      <c r="BL424">
        <v>18</v>
      </c>
      <c r="BM424">
        <v>46</v>
      </c>
      <c r="BN424" s="42">
        <v>-28</v>
      </c>
      <c r="BO424">
        <v>38</v>
      </c>
      <c r="BP424">
        <v>33</v>
      </c>
      <c r="BQ424">
        <v>64</v>
      </c>
      <c r="BR424">
        <v>72</v>
      </c>
      <c r="BS424" s="41">
        <v>7.4457083764219237E-2</v>
      </c>
      <c r="BT424">
        <v>527</v>
      </c>
      <c r="BU424">
        <v>443</v>
      </c>
      <c r="BV424" s="41">
        <v>0.54329896907216491</v>
      </c>
      <c r="BW424">
        <v>241</v>
      </c>
      <c r="BX424">
        <v>221</v>
      </c>
      <c r="BY424">
        <v>169</v>
      </c>
      <c r="BZ424">
        <v>126</v>
      </c>
      <c r="CA424">
        <v>117</v>
      </c>
      <c r="CB424">
        <v>96</v>
      </c>
      <c r="CC424">
        <v>135</v>
      </c>
      <c r="CD424">
        <v>117</v>
      </c>
      <c r="CE424">
        <v>216</v>
      </c>
      <c r="CF424">
        <v>165</v>
      </c>
      <c r="CG424">
        <v>303</v>
      </c>
      <c r="CH424">
        <v>280</v>
      </c>
      <c r="CI424">
        <v>0</v>
      </c>
      <c r="CJ424">
        <v>0</v>
      </c>
      <c r="CK424">
        <v>1</v>
      </c>
      <c r="CL424">
        <v>0</v>
      </c>
      <c r="CM424">
        <v>2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1</v>
      </c>
      <c r="CT424">
        <v>2</v>
      </c>
      <c r="CU424">
        <v>1</v>
      </c>
      <c r="CV424">
        <v>6</v>
      </c>
      <c r="CW424">
        <v>0</v>
      </c>
      <c r="CX424">
        <v>0</v>
      </c>
      <c r="CY424">
        <v>2</v>
      </c>
      <c r="CZ424">
        <v>36</v>
      </c>
      <c r="DA424">
        <v>7</v>
      </c>
      <c r="DB424">
        <v>3</v>
      </c>
      <c r="DC424">
        <v>10</v>
      </c>
      <c r="DD424">
        <v>4</v>
      </c>
      <c r="DE424">
        <v>6</v>
      </c>
      <c r="DF424">
        <v>4</v>
      </c>
      <c r="DG424">
        <v>49</v>
      </c>
      <c r="DH424">
        <v>10</v>
      </c>
      <c r="DI424">
        <v>12</v>
      </c>
      <c r="DJ424">
        <v>10</v>
      </c>
      <c r="DK424">
        <v>10</v>
      </c>
      <c r="DL424">
        <v>0</v>
      </c>
      <c r="DM424">
        <v>11</v>
      </c>
      <c r="DN424">
        <v>11</v>
      </c>
      <c r="DO424">
        <v>0</v>
      </c>
      <c r="DP424" s="42">
        <v>2</v>
      </c>
      <c r="DQ424" s="20">
        <v>-0.56700000000000006</v>
      </c>
      <c r="DR424">
        <v>10</v>
      </c>
      <c r="DS424">
        <v>0</v>
      </c>
      <c r="DT424">
        <v>0</v>
      </c>
      <c r="DU424">
        <v>0</v>
      </c>
      <c r="DV424">
        <v>0</v>
      </c>
      <c r="DW424">
        <v>924</v>
      </c>
      <c r="DX424">
        <v>1204</v>
      </c>
      <c r="DY424">
        <v>693</v>
      </c>
      <c r="DZ424">
        <v>895</v>
      </c>
      <c r="EA424">
        <v>499</v>
      </c>
      <c r="EB424">
        <v>647</v>
      </c>
      <c r="EC424">
        <v>44.04</v>
      </c>
      <c r="ED424">
        <v>61.14</v>
      </c>
      <c r="EE424">
        <v>43</v>
      </c>
      <c r="EF424">
        <v>55</v>
      </c>
      <c r="EG424" s="41">
        <v>8.617234468937876E-2</v>
      </c>
      <c r="EH424" s="43">
        <v>0.91499227202472955</v>
      </c>
      <c r="EI424" s="44">
        <v>1.0011646167141084</v>
      </c>
      <c r="EJ424">
        <v>925</v>
      </c>
      <c r="EK424">
        <v>1201</v>
      </c>
      <c r="EL424">
        <v>694</v>
      </c>
      <c r="EM424">
        <v>892</v>
      </c>
      <c r="EN424">
        <v>501</v>
      </c>
      <c r="EO424">
        <v>644</v>
      </c>
      <c r="EP424">
        <v>43</v>
      </c>
      <c r="EQ424">
        <v>54</v>
      </c>
      <c r="ER424">
        <v>412</v>
      </c>
      <c r="ES424">
        <v>564</v>
      </c>
      <c r="ET424">
        <v>157</v>
      </c>
      <c r="EU424">
        <v>222</v>
      </c>
      <c r="EV424">
        <v>26</v>
      </c>
      <c r="EW424">
        <v>22</v>
      </c>
      <c r="EX424">
        <v>68</v>
      </c>
      <c r="EY424">
        <v>69</v>
      </c>
      <c r="EZ424">
        <v>0.7</v>
      </c>
      <c r="FA424">
        <v>1.2</v>
      </c>
      <c r="FB424">
        <v>2</v>
      </c>
      <c r="FC424" s="20">
        <v>24.66</v>
      </c>
      <c r="FD424" s="26">
        <v>0.34732394366197183</v>
      </c>
      <c r="FE424">
        <v>1.9064000000000001</v>
      </c>
      <c r="FF424">
        <v>0.04</v>
      </c>
      <c r="FG424">
        <v>-0.5</v>
      </c>
      <c r="FH424">
        <v>-0.47</v>
      </c>
      <c r="FI424">
        <v>1</v>
      </c>
      <c r="FJ424">
        <v>0</v>
      </c>
      <c r="FK424">
        <v>0</v>
      </c>
      <c r="FL424" s="42">
        <v>110</v>
      </c>
      <c r="FM424" s="20">
        <v>8.1999999999999993</v>
      </c>
      <c r="FN424" s="41">
        <v>5.56592567E-2</v>
      </c>
      <c r="FO424" s="20">
        <v>23</v>
      </c>
      <c r="FP424" s="20">
        <v>24.886600000000001</v>
      </c>
      <c r="FQ424" s="20">
        <v>115.01148493446831</v>
      </c>
      <c r="FR424">
        <v>11</v>
      </c>
      <c r="FS424" t="s">
        <v>111</v>
      </c>
      <c r="FT424">
        <v>550</v>
      </c>
      <c r="FV424" t="s">
        <v>711</v>
      </c>
      <c r="FW424" s="45">
        <v>4100000</v>
      </c>
      <c r="FX424" s="45">
        <v>4100000</v>
      </c>
      <c r="FY424">
        <v>478</v>
      </c>
      <c r="FZ424">
        <v>87</v>
      </c>
      <c r="GA424">
        <v>125</v>
      </c>
      <c r="GB424">
        <v>212</v>
      </c>
      <c r="GC424">
        <v>28</v>
      </c>
      <c r="GD424">
        <v>137</v>
      </c>
      <c r="GE424">
        <v>767</v>
      </c>
      <c r="GF424">
        <v>7395</v>
      </c>
      <c r="GG424">
        <v>12.5</v>
      </c>
      <c r="GH424">
        <v>8</v>
      </c>
      <c r="GI424">
        <v>20.5</v>
      </c>
      <c r="GJ424" s="42">
        <v>23</v>
      </c>
    </row>
    <row r="425" spans="1:192" x14ac:dyDescent="0.45">
      <c r="A425" s="40">
        <v>34851</v>
      </c>
      <c r="B425" t="s">
        <v>3333</v>
      </c>
      <c r="C425" t="s">
        <v>145</v>
      </c>
      <c r="D425" t="s">
        <v>91</v>
      </c>
      <c r="E425" t="s">
        <v>91</v>
      </c>
      <c r="F425">
        <v>71</v>
      </c>
      <c r="G425">
        <v>158</v>
      </c>
      <c r="H425">
        <v>2014</v>
      </c>
      <c r="I425">
        <v>6</v>
      </c>
      <c r="J425">
        <v>178</v>
      </c>
      <c r="K425" t="s">
        <v>92</v>
      </c>
      <c r="L425">
        <v>2017</v>
      </c>
      <c r="M425">
        <v>22</v>
      </c>
      <c r="N425">
        <v>1</v>
      </c>
      <c r="O425">
        <v>8478106</v>
      </c>
      <c r="P425" t="s">
        <v>3334</v>
      </c>
      <c r="Q425" t="s">
        <v>3335</v>
      </c>
      <c r="R425" t="s">
        <v>3336</v>
      </c>
      <c r="S425" t="s">
        <v>2336</v>
      </c>
      <c r="T425" t="s">
        <v>710</v>
      </c>
      <c r="U425" t="s">
        <v>188</v>
      </c>
      <c r="V425">
        <v>5</v>
      </c>
      <c r="W425">
        <v>0</v>
      </c>
      <c r="X425">
        <v>3</v>
      </c>
      <c r="Y425">
        <v>1</v>
      </c>
      <c r="Z425">
        <v>3</v>
      </c>
      <c r="AA425">
        <v>26</v>
      </c>
      <c r="AB425">
        <v>73</v>
      </c>
      <c r="AC425" s="26">
        <v>0.6</v>
      </c>
      <c r="AD425" s="20">
        <v>0</v>
      </c>
      <c r="AE425" s="20">
        <v>0.89100000000000001</v>
      </c>
      <c r="AF425">
        <v>2</v>
      </c>
      <c r="AG425">
        <v>-0.1</v>
      </c>
      <c r="AH425">
        <v>0</v>
      </c>
      <c r="AI425">
        <v>81</v>
      </c>
      <c r="AJ425">
        <v>4020</v>
      </c>
      <c r="AK425" s="20">
        <v>67</v>
      </c>
      <c r="AL425">
        <v>67</v>
      </c>
      <c r="AM425">
        <v>67</v>
      </c>
      <c r="AN425" s="26">
        <v>13.4</v>
      </c>
      <c r="AO425">
        <v>22.58</v>
      </c>
      <c r="AP425" s="41">
        <v>0.6</v>
      </c>
      <c r="AQ425">
        <v>15</v>
      </c>
      <c r="AR425">
        <v>15</v>
      </c>
      <c r="AS425">
        <v>15</v>
      </c>
      <c r="AT425">
        <v>10</v>
      </c>
      <c r="AU425">
        <v>10</v>
      </c>
      <c r="AV425">
        <v>9</v>
      </c>
      <c r="AW425">
        <v>6</v>
      </c>
      <c r="AX425">
        <v>2</v>
      </c>
      <c r="AY425">
        <v>0</v>
      </c>
      <c r="AZ425">
        <v>0</v>
      </c>
      <c r="BA425" s="42">
        <v>0</v>
      </c>
      <c r="BB425">
        <v>0.48</v>
      </c>
      <c r="BC425">
        <v>38</v>
      </c>
      <c r="BD425" s="20">
        <v>11.8</v>
      </c>
      <c r="BE425" s="20">
        <v>26.8</v>
      </c>
      <c r="BF425" s="20">
        <v>24</v>
      </c>
      <c r="BG425">
        <v>28</v>
      </c>
      <c r="BH425">
        <v>19</v>
      </c>
      <c r="BI425">
        <v>17</v>
      </c>
      <c r="BJ425" s="41">
        <v>0.62222222222222223</v>
      </c>
      <c r="BK425">
        <v>0</v>
      </c>
      <c r="BL425">
        <v>0</v>
      </c>
      <c r="BM425">
        <v>3</v>
      </c>
      <c r="BN425" s="42">
        <v>-3</v>
      </c>
      <c r="BO425">
        <v>1</v>
      </c>
      <c r="BP425">
        <v>0</v>
      </c>
      <c r="BQ425">
        <v>3</v>
      </c>
      <c r="BR425">
        <v>2</v>
      </c>
      <c r="BS425" s="41">
        <v>4.4444444444444446E-2</v>
      </c>
      <c r="BT425">
        <v>0</v>
      </c>
      <c r="BU425">
        <v>1</v>
      </c>
      <c r="BV425" s="41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2</v>
      </c>
      <c r="DE425">
        <v>0</v>
      </c>
      <c r="DF425">
        <v>0</v>
      </c>
      <c r="DG425">
        <v>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 s="42">
        <v>0</v>
      </c>
      <c r="DQ425" s="20">
        <v>-5.2000000000000005E-2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49</v>
      </c>
      <c r="DX425">
        <v>67</v>
      </c>
      <c r="DY425">
        <v>38</v>
      </c>
      <c r="DZ425">
        <v>43</v>
      </c>
      <c r="EA425">
        <v>34</v>
      </c>
      <c r="EB425">
        <v>34</v>
      </c>
      <c r="EC425">
        <v>1.52</v>
      </c>
      <c r="ED425">
        <v>1.58</v>
      </c>
      <c r="EE425">
        <v>5</v>
      </c>
      <c r="EF425">
        <v>2</v>
      </c>
      <c r="EG425" s="41">
        <v>0.14705882352941177</v>
      </c>
      <c r="EH425" s="43">
        <v>0.94117647058823528</v>
      </c>
      <c r="EI425" s="44">
        <v>1.088235294117647</v>
      </c>
      <c r="EJ425">
        <v>48</v>
      </c>
      <c r="EK425">
        <v>67</v>
      </c>
      <c r="EL425">
        <v>37</v>
      </c>
      <c r="EM425">
        <v>43</v>
      </c>
      <c r="EN425">
        <v>33</v>
      </c>
      <c r="EO425">
        <v>34</v>
      </c>
      <c r="EP425">
        <v>5</v>
      </c>
      <c r="EQ425">
        <v>2</v>
      </c>
      <c r="ER425">
        <v>21</v>
      </c>
      <c r="ES425">
        <v>33</v>
      </c>
      <c r="ET425">
        <v>4</v>
      </c>
      <c r="EU425">
        <v>7</v>
      </c>
      <c r="EV425">
        <v>1</v>
      </c>
      <c r="EW425">
        <v>1</v>
      </c>
      <c r="EX425">
        <v>3</v>
      </c>
      <c r="EY425">
        <v>2</v>
      </c>
      <c r="EZ425">
        <v>0.1</v>
      </c>
      <c r="FA425">
        <v>0.2</v>
      </c>
      <c r="FB425">
        <v>0.30000000000000004</v>
      </c>
      <c r="FC425" s="20">
        <v>2.17</v>
      </c>
      <c r="FD425" s="26">
        <v>0.434</v>
      </c>
      <c r="FE425">
        <v>4.3E-3</v>
      </c>
      <c r="FF425">
        <v>0</v>
      </c>
      <c r="FG425">
        <v>0</v>
      </c>
      <c r="FH425">
        <v>0</v>
      </c>
      <c r="FL425" s="42">
        <v>2</v>
      </c>
      <c r="FM425" s="20">
        <v>0</v>
      </c>
      <c r="FN425" s="41">
        <v>0</v>
      </c>
      <c r="FO425" s="20">
        <v>3</v>
      </c>
      <c r="FP425" s="20">
        <v>2.9895999999999998</v>
      </c>
      <c r="FQ425" s="20">
        <v>103.88059701492537</v>
      </c>
      <c r="FV425" t="s">
        <v>751</v>
      </c>
      <c r="FW425" s="45">
        <v>925000</v>
      </c>
      <c r="FX425" s="45">
        <v>925000</v>
      </c>
      <c r="FY425">
        <v>5</v>
      </c>
      <c r="FZ425">
        <v>0</v>
      </c>
      <c r="GA425">
        <v>3</v>
      </c>
      <c r="GB425">
        <v>3</v>
      </c>
      <c r="GC425">
        <v>2</v>
      </c>
      <c r="GD425">
        <v>0</v>
      </c>
      <c r="GE425">
        <v>9</v>
      </c>
      <c r="GF425">
        <v>67</v>
      </c>
      <c r="GG425">
        <v>0.1</v>
      </c>
      <c r="GH425">
        <v>0.2</v>
      </c>
      <c r="GI425">
        <v>0.30000000000000004</v>
      </c>
      <c r="GJ425" s="42">
        <v>3</v>
      </c>
    </row>
    <row r="426" spans="1:192" x14ac:dyDescent="0.45">
      <c r="A426" s="40">
        <v>32559</v>
      </c>
      <c r="B426" t="s">
        <v>1063</v>
      </c>
      <c r="C426" t="s">
        <v>145</v>
      </c>
      <c r="D426" t="s">
        <v>91</v>
      </c>
      <c r="E426" t="s">
        <v>91</v>
      </c>
      <c r="F426">
        <v>71</v>
      </c>
      <c r="G426">
        <v>174</v>
      </c>
      <c r="H426">
        <v>2007</v>
      </c>
      <c r="I426">
        <v>6</v>
      </c>
      <c r="J426">
        <v>164</v>
      </c>
      <c r="K426" t="s">
        <v>202</v>
      </c>
      <c r="L426">
        <v>2016</v>
      </c>
      <c r="M426">
        <v>28</v>
      </c>
      <c r="N426">
        <v>2</v>
      </c>
      <c r="O426">
        <v>8474018</v>
      </c>
      <c r="P426" t="s">
        <v>3345</v>
      </c>
      <c r="Q426" t="s">
        <v>3346</v>
      </c>
      <c r="R426" t="s">
        <v>3347</v>
      </c>
      <c r="S426" t="s">
        <v>238</v>
      </c>
      <c r="T426" t="s">
        <v>725</v>
      </c>
      <c r="U426" t="s">
        <v>110</v>
      </c>
      <c r="V426">
        <v>24</v>
      </c>
      <c r="W426">
        <v>6</v>
      </c>
      <c r="X426">
        <v>4</v>
      </c>
      <c r="Y426">
        <v>2</v>
      </c>
      <c r="Z426">
        <v>10</v>
      </c>
      <c r="AA426">
        <v>17</v>
      </c>
      <c r="AB426">
        <v>52</v>
      </c>
      <c r="AC426" s="26">
        <v>0.41666666666666669</v>
      </c>
      <c r="AD426" s="20">
        <v>10</v>
      </c>
      <c r="AE426" s="20">
        <v>4.1769999999999996</v>
      </c>
      <c r="AF426">
        <v>-4</v>
      </c>
      <c r="AG426">
        <v>-1</v>
      </c>
      <c r="AH426">
        <v>8</v>
      </c>
      <c r="AI426">
        <v>357</v>
      </c>
      <c r="AJ426">
        <v>16972</v>
      </c>
      <c r="AK426" s="20">
        <v>282.86666666667003</v>
      </c>
      <c r="AL426">
        <v>282.87</v>
      </c>
      <c r="AM426">
        <v>283</v>
      </c>
      <c r="AN426" s="26">
        <v>11.786111111111111</v>
      </c>
      <c r="AO426">
        <v>19.84</v>
      </c>
      <c r="AP426" s="41">
        <v>0.625</v>
      </c>
      <c r="AQ426">
        <v>42</v>
      </c>
      <c r="AR426">
        <v>42</v>
      </c>
      <c r="AS426">
        <v>42</v>
      </c>
      <c r="AT426">
        <v>37</v>
      </c>
      <c r="AU426">
        <v>37</v>
      </c>
      <c r="AV426">
        <v>23</v>
      </c>
      <c r="AW426">
        <v>26</v>
      </c>
      <c r="AX426">
        <v>14</v>
      </c>
      <c r="AY426">
        <v>2</v>
      </c>
      <c r="AZ426">
        <v>2</v>
      </c>
      <c r="BA426" s="42">
        <v>4</v>
      </c>
      <c r="BB426">
        <v>2.93</v>
      </c>
      <c r="BC426">
        <v>30.956499999999998</v>
      </c>
      <c r="BD426" s="20">
        <v>48.2</v>
      </c>
      <c r="BE426" s="20">
        <v>90.2</v>
      </c>
      <c r="BF426" s="20">
        <v>19.132463675893522</v>
      </c>
      <c r="BG426">
        <v>91</v>
      </c>
      <c r="BH426">
        <v>86</v>
      </c>
      <c r="BI426">
        <v>68</v>
      </c>
      <c r="BJ426" s="41">
        <v>0.57232704402515722</v>
      </c>
      <c r="BK426">
        <v>21</v>
      </c>
      <c r="BL426">
        <v>20</v>
      </c>
      <c r="BM426">
        <v>33</v>
      </c>
      <c r="BN426" s="42">
        <v>-13</v>
      </c>
      <c r="BO426">
        <v>14</v>
      </c>
      <c r="BP426">
        <v>8</v>
      </c>
      <c r="BQ426">
        <v>10</v>
      </c>
      <c r="BR426">
        <v>14</v>
      </c>
      <c r="BS426" s="41">
        <v>6.8292682926829273E-2</v>
      </c>
      <c r="BT426">
        <v>6</v>
      </c>
      <c r="BU426">
        <v>13</v>
      </c>
      <c r="BV426" s="41">
        <v>0.31578947368421051</v>
      </c>
      <c r="BW426">
        <v>1</v>
      </c>
      <c r="BX426">
        <v>0</v>
      </c>
      <c r="BY426">
        <v>1</v>
      </c>
      <c r="BZ426">
        <v>2</v>
      </c>
      <c r="CA426">
        <v>4</v>
      </c>
      <c r="CB426">
        <v>11</v>
      </c>
      <c r="CC426">
        <v>2</v>
      </c>
      <c r="CD426">
        <v>4</v>
      </c>
      <c r="CE426">
        <v>2</v>
      </c>
      <c r="CF426">
        <v>4</v>
      </c>
      <c r="CG426">
        <v>5</v>
      </c>
      <c r="CH426">
        <v>10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3</v>
      </c>
      <c r="CT426">
        <v>0</v>
      </c>
      <c r="CU426">
        <v>0</v>
      </c>
      <c r="CV426">
        <v>2</v>
      </c>
      <c r="CW426">
        <v>0</v>
      </c>
      <c r="CX426">
        <v>3</v>
      </c>
      <c r="CY426">
        <v>1</v>
      </c>
      <c r="CZ426">
        <v>10</v>
      </c>
      <c r="DA426">
        <v>1</v>
      </c>
      <c r="DB426">
        <v>2</v>
      </c>
      <c r="DC426">
        <v>2</v>
      </c>
      <c r="DD426">
        <v>7</v>
      </c>
      <c r="DE426">
        <v>1</v>
      </c>
      <c r="DF426">
        <v>1</v>
      </c>
      <c r="DG426">
        <v>9</v>
      </c>
      <c r="DH426">
        <v>4</v>
      </c>
      <c r="DI426">
        <v>2</v>
      </c>
      <c r="DJ426">
        <v>5</v>
      </c>
      <c r="DK426">
        <v>5</v>
      </c>
      <c r="DL426">
        <v>0</v>
      </c>
      <c r="DM426">
        <v>2</v>
      </c>
      <c r="DN426">
        <v>2</v>
      </c>
      <c r="DO426">
        <v>0</v>
      </c>
      <c r="DP426" s="42">
        <v>-2</v>
      </c>
      <c r="DQ426" s="20">
        <v>-2.12</v>
      </c>
      <c r="DR426">
        <v>4</v>
      </c>
      <c r="DS426">
        <v>0</v>
      </c>
      <c r="DT426">
        <v>0</v>
      </c>
      <c r="DU426">
        <v>0</v>
      </c>
      <c r="DV426">
        <v>0</v>
      </c>
      <c r="DW426">
        <v>279</v>
      </c>
      <c r="DX426">
        <v>257</v>
      </c>
      <c r="DY426">
        <v>207</v>
      </c>
      <c r="DZ426">
        <v>191</v>
      </c>
      <c r="EA426">
        <v>143</v>
      </c>
      <c r="EB426">
        <v>132</v>
      </c>
      <c r="EC426">
        <v>13.31</v>
      </c>
      <c r="ED426">
        <v>9.6999999999999993</v>
      </c>
      <c r="EE426">
        <v>16</v>
      </c>
      <c r="EF426">
        <v>15</v>
      </c>
      <c r="EG426" s="41">
        <v>0.11188811188811189</v>
      </c>
      <c r="EH426" s="43">
        <v>0.88636363636363635</v>
      </c>
      <c r="EI426" s="44">
        <v>0.99825174825174823</v>
      </c>
      <c r="EJ426">
        <v>277</v>
      </c>
      <c r="EK426">
        <v>257</v>
      </c>
      <c r="EL426">
        <v>205</v>
      </c>
      <c r="EM426">
        <v>191</v>
      </c>
      <c r="EN426">
        <v>142</v>
      </c>
      <c r="EO426">
        <v>132</v>
      </c>
      <c r="EP426">
        <v>16</v>
      </c>
      <c r="EQ426">
        <v>15</v>
      </c>
      <c r="ER426">
        <v>145</v>
      </c>
      <c r="ES426">
        <v>119</v>
      </c>
      <c r="ET426">
        <v>54</v>
      </c>
      <c r="EU426">
        <v>35</v>
      </c>
      <c r="EV426">
        <v>9</v>
      </c>
      <c r="EW426">
        <v>7</v>
      </c>
      <c r="EX426">
        <v>19</v>
      </c>
      <c r="EY426">
        <v>19</v>
      </c>
      <c r="EZ426">
        <v>0.9</v>
      </c>
      <c r="FA426">
        <v>0.2</v>
      </c>
      <c r="FB426">
        <v>1</v>
      </c>
      <c r="FC426" s="20">
        <v>6.86</v>
      </c>
      <c r="FD426" s="26">
        <v>0.28583333333333333</v>
      </c>
      <c r="FE426">
        <v>0.5222</v>
      </c>
      <c r="FF426">
        <v>0.59</v>
      </c>
      <c r="FG426">
        <v>0.01</v>
      </c>
      <c r="FH426">
        <v>0.60000000000000009</v>
      </c>
      <c r="FI426">
        <v>2</v>
      </c>
      <c r="FJ426">
        <v>0</v>
      </c>
      <c r="FK426">
        <v>0</v>
      </c>
      <c r="FL426" s="42">
        <v>43</v>
      </c>
      <c r="FM426" s="20">
        <v>7.75</v>
      </c>
      <c r="FN426" s="41">
        <v>9.624413150000001E-2</v>
      </c>
      <c r="FO426" s="20">
        <v>9.1999999999999993</v>
      </c>
      <c r="FP426" s="20">
        <v>9.5760000000000005</v>
      </c>
      <c r="FQ426" s="20">
        <v>113.69180188779298</v>
      </c>
      <c r="FU426" t="s">
        <v>702</v>
      </c>
      <c r="FV426" t="s">
        <v>711</v>
      </c>
      <c r="FW426" s="45">
        <v>650000</v>
      </c>
      <c r="FX426" s="45">
        <v>612500</v>
      </c>
      <c r="FY426">
        <v>27</v>
      </c>
      <c r="FZ426">
        <v>6</v>
      </c>
      <c r="GA426">
        <v>4</v>
      </c>
      <c r="GB426">
        <v>10</v>
      </c>
      <c r="GC426">
        <v>-4</v>
      </c>
      <c r="GD426">
        <v>14</v>
      </c>
      <c r="GE426">
        <v>28</v>
      </c>
      <c r="GF426">
        <v>316</v>
      </c>
      <c r="GG426">
        <v>0.8</v>
      </c>
      <c r="GH426">
        <v>0.2</v>
      </c>
      <c r="GI426">
        <v>1</v>
      </c>
      <c r="GJ426" s="42">
        <v>9.1999999999999993</v>
      </c>
    </row>
    <row r="427" spans="1:192" x14ac:dyDescent="0.45">
      <c r="A427" s="40">
        <v>34393</v>
      </c>
      <c r="B427" t="s">
        <v>3352</v>
      </c>
      <c r="D427" t="s">
        <v>120</v>
      </c>
      <c r="E427" t="s">
        <v>120</v>
      </c>
      <c r="F427">
        <v>69</v>
      </c>
      <c r="G427">
        <v>165</v>
      </c>
      <c r="K427" t="s">
        <v>92</v>
      </c>
      <c r="L427">
        <v>2017</v>
      </c>
      <c r="M427">
        <v>23</v>
      </c>
      <c r="N427">
        <v>1</v>
      </c>
      <c r="O427">
        <v>8480164</v>
      </c>
      <c r="P427" t="s">
        <v>3353</v>
      </c>
      <c r="Q427" t="s">
        <v>3354</v>
      </c>
      <c r="R427" t="s">
        <v>3355</v>
      </c>
      <c r="S427" t="s">
        <v>367</v>
      </c>
      <c r="T427" t="s">
        <v>725</v>
      </c>
      <c r="U427" t="s">
        <v>373</v>
      </c>
      <c r="V427">
        <v>5</v>
      </c>
      <c r="W427">
        <v>0</v>
      </c>
      <c r="X427">
        <v>1</v>
      </c>
      <c r="Y427">
        <v>0</v>
      </c>
      <c r="Z427">
        <v>1</v>
      </c>
      <c r="AA427">
        <v>24</v>
      </c>
      <c r="AB427">
        <v>77</v>
      </c>
      <c r="AC427" s="26">
        <v>0.2</v>
      </c>
      <c r="AD427" s="20">
        <v>0</v>
      </c>
      <c r="AE427" s="20">
        <v>0.29099999999999998</v>
      </c>
      <c r="AF427">
        <v>0</v>
      </c>
      <c r="AG427">
        <v>-1.2</v>
      </c>
      <c r="AH427">
        <v>0</v>
      </c>
      <c r="AI427">
        <v>98</v>
      </c>
      <c r="AJ427">
        <v>4110</v>
      </c>
      <c r="AK427" s="20">
        <v>68.5</v>
      </c>
      <c r="AL427">
        <v>68.5</v>
      </c>
      <c r="AM427">
        <v>69</v>
      </c>
      <c r="AN427" s="26">
        <v>13.7</v>
      </c>
      <c r="AO427">
        <v>23.71</v>
      </c>
      <c r="AP427" s="41">
        <v>0.5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2</v>
      </c>
      <c r="AX427">
        <v>1</v>
      </c>
      <c r="AY427">
        <v>0</v>
      </c>
      <c r="AZ427">
        <v>0</v>
      </c>
      <c r="BA427" s="42">
        <v>0</v>
      </c>
      <c r="BB427">
        <v>0.27</v>
      </c>
      <c r="BC427">
        <v>34.666699999999999</v>
      </c>
      <c r="BD427" s="20">
        <v>0</v>
      </c>
      <c r="BE427" s="20">
        <v>3</v>
      </c>
      <c r="BF427" s="20">
        <v>2.6277372262773726</v>
      </c>
      <c r="BG427">
        <v>25</v>
      </c>
      <c r="BH427">
        <v>22</v>
      </c>
      <c r="BI427">
        <v>18</v>
      </c>
      <c r="BJ427" s="41">
        <v>0.58139534883720934</v>
      </c>
      <c r="BK427">
        <v>5</v>
      </c>
      <c r="BL427">
        <v>5</v>
      </c>
      <c r="BM427">
        <v>5</v>
      </c>
      <c r="BN427" s="42">
        <v>0</v>
      </c>
      <c r="BO427">
        <v>0</v>
      </c>
      <c r="BP427">
        <v>4</v>
      </c>
      <c r="BQ427">
        <v>0</v>
      </c>
      <c r="BR427">
        <v>3</v>
      </c>
      <c r="BS427" s="41">
        <v>5.0847457627118647E-2</v>
      </c>
      <c r="BT427">
        <v>0</v>
      </c>
      <c r="BU427">
        <v>0</v>
      </c>
      <c r="BV427" s="41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 s="42">
        <v>0</v>
      </c>
      <c r="DQ427" s="20">
        <v>-2.9000000000000001E-2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71</v>
      </c>
      <c r="DX427">
        <v>73</v>
      </c>
      <c r="DY427">
        <v>56</v>
      </c>
      <c r="DZ427">
        <v>56</v>
      </c>
      <c r="EA427">
        <v>43</v>
      </c>
      <c r="EB427">
        <v>45</v>
      </c>
      <c r="EC427">
        <v>3.06</v>
      </c>
      <c r="ED427">
        <v>2.9</v>
      </c>
      <c r="EE427">
        <v>2</v>
      </c>
      <c r="EF427">
        <v>1</v>
      </c>
      <c r="EG427" s="41">
        <v>4.6511627906976744E-2</v>
      </c>
      <c r="EH427" s="43">
        <v>0.97777777777777775</v>
      </c>
      <c r="EI427" s="44">
        <v>1.0242894056847545</v>
      </c>
      <c r="EJ427">
        <v>71</v>
      </c>
      <c r="EK427">
        <v>72</v>
      </c>
      <c r="EL427">
        <v>56</v>
      </c>
      <c r="EM427">
        <v>55</v>
      </c>
      <c r="EN427">
        <v>43</v>
      </c>
      <c r="EO427">
        <v>44</v>
      </c>
      <c r="EP427">
        <v>2</v>
      </c>
      <c r="EQ427">
        <v>1</v>
      </c>
      <c r="ER427">
        <v>26</v>
      </c>
      <c r="ES427">
        <v>29</v>
      </c>
      <c r="ET427">
        <v>9</v>
      </c>
      <c r="EU427">
        <v>11</v>
      </c>
      <c r="EV427">
        <v>1</v>
      </c>
      <c r="EW427">
        <v>1</v>
      </c>
      <c r="EX427">
        <v>3</v>
      </c>
      <c r="EY427">
        <v>3</v>
      </c>
      <c r="EZ427">
        <v>-0.1</v>
      </c>
      <c r="FA427">
        <v>0.1</v>
      </c>
      <c r="FB427">
        <v>0</v>
      </c>
      <c r="FC427" s="20">
        <v>-0.02</v>
      </c>
      <c r="FD427" s="26">
        <v>-4.0000000000000001E-3</v>
      </c>
      <c r="FE427">
        <v>1.1300000000000001E-2</v>
      </c>
      <c r="FF427">
        <v>0</v>
      </c>
      <c r="FG427">
        <v>0</v>
      </c>
      <c r="FH427">
        <v>0</v>
      </c>
      <c r="FL427" s="42">
        <v>8</v>
      </c>
      <c r="FM427" s="20">
        <v>0</v>
      </c>
      <c r="FN427" s="41">
        <v>0</v>
      </c>
      <c r="FO427" s="20">
        <v>1</v>
      </c>
      <c r="FP427" s="20">
        <v>0.99419999999999997</v>
      </c>
      <c r="FQ427" s="20">
        <v>126.13138686131387</v>
      </c>
      <c r="FV427" t="s">
        <v>751</v>
      </c>
      <c r="FW427" s="45">
        <v>925000</v>
      </c>
      <c r="FX427" s="45">
        <v>925000</v>
      </c>
      <c r="FY427">
        <v>5</v>
      </c>
      <c r="FZ427">
        <v>0</v>
      </c>
      <c r="GA427">
        <v>1</v>
      </c>
      <c r="GB427">
        <v>1</v>
      </c>
      <c r="GC427">
        <v>0</v>
      </c>
      <c r="GD427">
        <v>0</v>
      </c>
      <c r="GE427">
        <v>3</v>
      </c>
      <c r="GF427">
        <v>69</v>
      </c>
      <c r="GG427">
        <v>-0.1</v>
      </c>
      <c r="GH427">
        <v>0.1</v>
      </c>
      <c r="GI427">
        <v>0</v>
      </c>
      <c r="GJ427" s="42">
        <v>1</v>
      </c>
    </row>
    <row r="428" spans="1:192" x14ac:dyDescent="0.45">
      <c r="A428" s="40">
        <v>32537</v>
      </c>
      <c r="B428" t="s">
        <v>3356</v>
      </c>
      <c r="C428" t="s">
        <v>362</v>
      </c>
      <c r="D428" t="s">
        <v>107</v>
      </c>
      <c r="E428" t="s">
        <v>107</v>
      </c>
      <c r="F428">
        <v>75</v>
      </c>
      <c r="G428">
        <v>195</v>
      </c>
      <c r="H428">
        <v>2007</v>
      </c>
      <c r="I428">
        <v>1</v>
      </c>
      <c r="J428">
        <v>29</v>
      </c>
      <c r="K428" t="s">
        <v>202</v>
      </c>
      <c r="L428">
        <v>2010</v>
      </c>
      <c r="M428">
        <v>29</v>
      </c>
      <c r="N428">
        <v>5</v>
      </c>
      <c r="O428">
        <v>8474024</v>
      </c>
      <c r="P428" t="s">
        <v>3357</v>
      </c>
      <c r="Q428" t="s">
        <v>3358</v>
      </c>
      <c r="R428" t="s">
        <v>1463</v>
      </c>
      <c r="S428" t="s">
        <v>3359</v>
      </c>
      <c r="T428" t="s">
        <v>716</v>
      </c>
      <c r="U428" t="s">
        <v>110</v>
      </c>
      <c r="V428">
        <v>10</v>
      </c>
      <c r="W428">
        <v>0</v>
      </c>
      <c r="X428">
        <v>1</v>
      </c>
      <c r="Y428">
        <v>1</v>
      </c>
      <c r="Z428">
        <v>1</v>
      </c>
      <c r="AA428">
        <v>33</v>
      </c>
      <c r="AB428">
        <v>61</v>
      </c>
      <c r="AC428" s="26">
        <v>0.1</v>
      </c>
      <c r="AD428" s="20">
        <v>-0.79104477611940305</v>
      </c>
      <c r="AE428" s="20">
        <v>0.29399999999999998</v>
      </c>
      <c r="AF428">
        <v>-1</v>
      </c>
      <c r="AG428">
        <v>0.30000000000000004</v>
      </c>
      <c r="AH428">
        <v>0</v>
      </c>
      <c r="AI428">
        <v>129</v>
      </c>
      <c r="AJ428">
        <v>5253</v>
      </c>
      <c r="AK428" s="20">
        <v>87.55</v>
      </c>
      <c r="AL428">
        <v>87.55</v>
      </c>
      <c r="AM428">
        <v>88</v>
      </c>
      <c r="AN428" s="26">
        <v>8.754999999999999</v>
      </c>
      <c r="AO428">
        <v>14.78</v>
      </c>
      <c r="AP428" s="41">
        <v>0.33333333333333331</v>
      </c>
      <c r="AQ428">
        <v>15</v>
      </c>
      <c r="AR428">
        <v>15</v>
      </c>
      <c r="AS428">
        <v>15</v>
      </c>
      <c r="AT428">
        <v>14</v>
      </c>
      <c r="AU428">
        <v>14</v>
      </c>
      <c r="AV428">
        <v>11</v>
      </c>
      <c r="AW428">
        <v>10</v>
      </c>
      <c r="AX428">
        <v>4</v>
      </c>
      <c r="AY428">
        <v>0</v>
      </c>
      <c r="AZ428">
        <v>2</v>
      </c>
      <c r="BA428" s="42">
        <v>2</v>
      </c>
      <c r="BB428">
        <v>0.94</v>
      </c>
      <c r="BC428">
        <v>32.2727</v>
      </c>
      <c r="BD428" s="20">
        <v>22</v>
      </c>
      <c r="BE428" s="20">
        <v>37</v>
      </c>
      <c r="BF428" s="20">
        <v>25.356938892061677</v>
      </c>
      <c r="BG428">
        <v>23</v>
      </c>
      <c r="BH428">
        <v>29</v>
      </c>
      <c r="BI428">
        <v>21</v>
      </c>
      <c r="BJ428" s="41">
        <v>0.52272727272727271</v>
      </c>
      <c r="BK428">
        <v>10</v>
      </c>
      <c r="BL428">
        <v>10</v>
      </c>
      <c r="BM428">
        <v>14</v>
      </c>
      <c r="BN428" s="42">
        <v>-4</v>
      </c>
      <c r="BO428">
        <v>3</v>
      </c>
      <c r="BP428">
        <v>2</v>
      </c>
      <c r="BQ428">
        <v>2</v>
      </c>
      <c r="BR428">
        <v>5</v>
      </c>
      <c r="BS428" s="41">
        <v>7.3529411764705885E-2</v>
      </c>
      <c r="BT428">
        <v>27</v>
      </c>
      <c r="BU428">
        <v>37</v>
      </c>
      <c r="BV428" s="41">
        <v>0.421875</v>
      </c>
      <c r="BW428">
        <v>6</v>
      </c>
      <c r="BX428">
        <v>14</v>
      </c>
      <c r="BY428">
        <v>14</v>
      </c>
      <c r="BZ428">
        <v>14</v>
      </c>
      <c r="CA428">
        <v>7</v>
      </c>
      <c r="CB428">
        <v>9</v>
      </c>
      <c r="CC428">
        <v>14</v>
      </c>
      <c r="CD428">
        <v>17</v>
      </c>
      <c r="CE428">
        <v>3</v>
      </c>
      <c r="CF428">
        <v>6</v>
      </c>
      <c r="CG428">
        <v>17</v>
      </c>
      <c r="CH428">
        <v>26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2</v>
      </c>
      <c r="DA428">
        <v>4</v>
      </c>
      <c r="DB428">
        <v>0</v>
      </c>
      <c r="DC428">
        <v>0</v>
      </c>
      <c r="DD428">
        <v>2</v>
      </c>
      <c r="DE428">
        <v>0</v>
      </c>
      <c r="DF428">
        <v>1</v>
      </c>
      <c r="DG428">
        <v>4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2</v>
      </c>
      <c r="DN428">
        <v>2</v>
      </c>
      <c r="DO428">
        <v>0</v>
      </c>
      <c r="DP428" s="42">
        <v>2</v>
      </c>
      <c r="DQ428" s="20">
        <v>1.887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69</v>
      </c>
      <c r="DX428">
        <v>90</v>
      </c>
      <c r="DY428">
        <v>51</v>
      </c>
      <c r="DZ428">
        <v>63</v>
      </c>
      <c r="EA428">
        <v>42</v>
      </c>
      <c r="EB428">
        <v>41</v>
      </c>
      <c r="EC428">
        <v>3.83</v>
      </c>
      <c r="ED428">
        <v>3.31</v>
      </c>
      <c r="EE428">
        <v>3</v>
      </c>
      <c r="EF428">
        <v>4</v>
      </c>
      <c r="EG428" s="41">
        <v>7.1428571428571425E-2</v>
      </c>
      <c r="EH428" s="43">
        <v>0.90243902439024393</v>
      </c>
      <c r="EI428" s="44">
        <v>0.97386759581881532</v>
      </c>
      <c r="EJ428">
        <v>69</v>
      </c>
      <c r="EK428">
        <v>90</v>
      </c>
      <c r="EL428">
        <v>51</v>
      </c>
      <c r="EM428">
        <v>63</v>
      </c>
      <c r="EN428">
        <v>42</v>
      </c>
      <c r="EO428">
        <v>41</v>
      </c>
      <c r="EP428">
        <v>3</v>
      </c>
      <c r="EQ428">
        <v>4</v>
      </c>
      <c r="ER428">
        <v>35</v>
      </c>
      <c r="ES428">
        <v>52</v>
      </c>
      <c r="ET428">
        <v>15</v>
      </c>
      <c r="EU428">
        <v>16</v>
      </c>
      <c r="EV428">
        <v>2</v>
      </c>
      <c r="EW428">
        <v>1</v>
      </c>
      <c r="EX428">
        <v>8</v>
      </c>
      <c r="EY428">
        <v>6</v>
      </c>
      <c r="EZ428">
        <v>-0.1</v>
      </c>
      <c r="FA428">
        <v>0.1</v>
      </c>
      <c r="FB428">
        <v>-0.1</v>
      </c>
      <c r="FC428" s="20">
        <v>1.27</v>
      </c>
      <c r="FD428" s="26">
        <v>0.127</v>
      </c>
      <c r="FE428">
        <v>8.8000000000000005E-3</v>
      </c>
      <c r="FF428">
        <v>0.1</v>
      </c>
      <c r="FG428">
        <v>0</v>
      </c>
      <c r="FH428">
        <v>0.1</v>
      </c>
      <c r="FL428" s="42">
        <v>15</v>
      </c>
      <c r="FM428" s="20">
        <v>0</v>
      </c>
      <c r="FN428" s="41">
        <v>0</v>
      </c>
      <c r="FO428" s="20">
        <v>1</v>
      </c>
      <c r="FP428" s="20">
        <v>1.3774</v>
      </c>
      <c r="FQ428" s="20">
        <v>108.96630496858938</v>
      </c>
      <c r="FV428" t="s">
        <v>711</v>
      </c>
      <c r="FW428" s="45">
        <v>650000</v>
      </c>
      <c r="FX428" s="45">
        <v>650000</v>
      </c>
      <c r="FY428">
        <v>77</v>
      </c>
      <c r="FZ428">
        <v>8</v>
      </c>
      <c r="GA428">
        <v>5</v>
      </c>
      <c r="GB428">
        <v>13</v>
      </c>
      <c r="GC428">
        <v>-4</v>
      </c>
      <c r="GD428">
        <v>16</v>
      </c>
      <c r="GE428">
        <v>100</v>
      </c>
      <c r="GF428">
        <v>860</v>
      </c>
      <c r="GG428">
        <v>-0.1</v>
      </c>
      <c r="GH428">
        <v>0.8</v>
      </c>
      <c r="GI428">
        <v>0.7</v>
      </c>
      <c r="GJ428" s="42">
        <v>1</v>
      </c>
    </row>
    <row r="429" spans="1:192" x14ac:dyDescent="0.45">
      <c r="A429" s="40">
        <v>31798</v>
      </c>
      <c r="B429" t="s">
        <v>3368</v>
      </c>
      <c r="C429" t="s">
        <v>208</v>
      </c>
      <c r="D429" t="s">
        <v>91</v>
      </c>
      <c r="E429" t="s">
        <v>91</v>
      </c>
      <c r="F429">
        <v>72</v>
      </c>
      <c r="G429">
        <v>196</v>
      </c>
      <c r="H429">
        <v>2005</v>
      </c>
      <c r="I429">
        <v>5</v>
      </c>
      <c r="J429">
        <v>132</v>
      </c>
      <c r="K429" t="s">
        <v>92</v>
      </c>
      <c r="L429">
        <v>2007</v>
      </c>
      <c r="M429">
        <v>31</v>
      </c>
      <c r="N429">
        <v>11</v>
      </c>
      <c r="O429">
        <v>8471794</v>
      </c>
      <c r="P429" t="s">
        <v>3369</v>
      </c>
      <c r="Q429" t="s">
        <v>3370</v>
      </c>
      <c r="R429" t="s">
        <v>3371</v>
      </c>
      <c r="S429" t="s">
        <v>1954</v>
      </c>
      <c r="T429" t="s">
        <v>725</v>
      </c>
      <c r="U429" t="s">
        <v>298</v>
      </c>
      <c r="V429">
        <v>75</v>
      </c>
      <c r="W429">
        <v>13</v>
      </c>
      <c r="X429">
        <v>18</v>
      </c>
      <c r="Y429">
        <v>13</v>
      </c>
      <c r="Z429">
        <v>31</v>
      </c>
      <c r="AA429">
        <v>9</v>
      </c>
      <c r="AB429">
        <v>32</v>
      </c>
      <c r="AC429" s="26">
        <v>0.41333333333333333</v>
      </c>
      <c r="AD429" s="20">
        <v>3.7687626774847871</v>
      </c>
      <c r="AE429" s="20">
        <v>11.771000000000001</v>
      </c>
      <c r="AF429">
        <v>3</v>
      </c>
      <c r="AG429">
        <v>-9.8000000000000007</v>
      </c>
      <c r="AH429">
        <v>39</v>
      </c>
      <c r="AI429">
        <v>1693</v>
      </c>
      <c r="AJ429">
        <v>70048</v>
      </c>
      <c r="AK429" s="20">
        <v>1167.4666666666999</v>
      </c>
      <c r="AL429">
        <v>1151.6500000000001</v>
      </c>
      <c r="AM429">
        <v>1167</v>
      </c>
      <c r="AN429" s="26">
        <v>15.566222222222223</v>
      </c>
      <c r="AO429">
        <v>26.02</v>
      </c>
      <c r="AP429" s="41">
        <v>0.72093023255813948</v>
      </c>
      <c r="AQ429">
        <v>217</v>
      </c>
      <c r="AR429">
        <v>223</v>
      </c>
      <c r="AS429">
        <v>223</v>
      </c>
      <c r="AT429">
        <v>178</v>
      </c>
      <c r="AU429">
        <v>184</v>
      </c>
      <c r="AV429">
        <v>141</v>
      </c>
      <c r="AW429">
        <v>102</v>
      </c>
      <c r="AX429">
        <v>34</v>
      </c>
      <c r="AY429">
        <v>13</v>
      </c>
      <c r="AZ429">
        <v>7</v>
      </c>
      <c r="BA429" s="42">
        <v>20</v>
      </c>
      <c r="BB429">
        <v>10.94</v>
      </c>
      <c r="BC429">
        <v>36.858199999999997</v>
      </c>
      <c r="BD429" s="20">
        <v>276.2</v>
      </c>
      <c r="BE429" s="20">
        <v>493.2</v>
      </c>
      <c r="BF429" s="20">
        <v>25.695306733816693</v>
      </c>
      <c r="BG429">
        <v>302</v>
      </c>
      <c r="BH429">
        <v>477</v>
      </c>
      <c r="BI429">
        <v>488</v>
      </c>
      <c r="BJ429" s="41">
        <v>0.38227848101265821</v>
      </c>
      <c r="BK429">
        <v>131</v>
      </c>
      <c r="BL429">
        <v>129</v>
      </c>
      <c r="BM429">
        <v>74</v>
      </c>
      <c r="BN429" s="42">
        <v>55</v>
      </c>
      <c r="BO429">
        <v>43</v>
      </c>
      <c r="BP429">
        <v>33</v>
      </c>
      <c r="BQ429">
        <v>38</v>
      </c>
      <c r="BR429">
        <v>36</v>
      </c>
      <c r="BS429" s="41">
        <v>3.7383177570093455E-2</v>
      </c>
      <c r="BT429">
        <v>45</v>
      </c>
      <c r="BU429">
        <v>57</v>
      </c>
      <c r="BV429" s="41">
        <v>0.44117647058823528</v>
      </c>
      <c r="BW429">
        <v>15</v>
      </c>
      <c r="BX429">
        <v>16</v>
      </c>
      <c r="BY429">
        <v>11</v>
      </c>
      <c r="BZ429">
        <v>16</v>
      </c>
      <c r="CA429">
        <v>19</v>
      </c>
      <c r="CB429">
        <v>25</v>
      </c>
      <c r="CC429">
        <v>6</v>
      </c>
      <c r="CD429">
        <v>15</v>
      </c>
      <c r="CE429">
        <v>17</v>
      </c>
      <c r="CF429">
        <v>16</v>
      </c>
      <c r="CG429">
        <v>35</v>
      </c>
      <c r="CH429">
        <v>39</v>
      </c>
      <c r="CI429">
        <v>0</v>
      </c>
      <c r="CJ429">
        <v>0</v>
      </c>
      <c r="CK429">
        <v>2</v>
      </c>
      <c r="CL429">
        <v>0</v>
      </c>
      <c r="CM429">
        <v>2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2</v>
      </c>
      <c r="CT429">
        <v>1</v>
      </c>
      <c r="CU429">
        <v>0</v>
      </c>
      <c r="CV429">
        <v>9</v>
      </c>
      <c r="CW429">
        <v>0</v>
      </c>
      <c r="CX429">
        <v>1</v>
      </c>
      <c r="CY429">
        <v>5</v>
      </c>
      <c r="CZ429">
        <v>37</v>
      </c>
      <c r="DA429">
        <v>5</v>
      </c>
      <c r="DB429">
        <v>1</v>
      </c>
      <c r="DC429">
        <v>15</v>
      </c>
      <c r="DD429">
        <v>32</v>
      </c>
      <c r="DE429">
        <v>8</v>
      </c>
      <c r="DF429">
        <v>0</v>
      </c>
      <c r="DG429">
        <v>80</v>
      </c>
      <c r="DH429">
        <v>18</v>
      </c>
      <c r="DI429">
        <v>17</v>
      </c>
      <c r="DJ429">
        <v>18</v>
      </c>
      <c r="DK429">
        <v>18</v>
      </c>
      <c r="DL429">
        <v>0</v>
      </c>
      <c r="DM429">
        <v>17</v>
      </c>
      <c r="DN429">
        <v>17</v>
      </c>
      <c r="DO429">
        <v>0</v>
      </c>
      <c r="DP429" s="42">
        <v>-1</v>
      </c>
      <c r="DQ429" s="20">
        <v>-5.8140000000000001</v>
      </c>
      <c r="DR429">
        <v>17</v>
      </c>
      <c r="DS429">
        <v>1</v>
      </c>
      <c r="DT429">
        <v>0</v>
      </c>
      <c r="DU429">
        <v>0</v>
      </c>
      <c r="DV429">
        <v>0</v>
      </c>
      <c r="DW429">
        <v>906</v>
      </c>
      <c r="DX429">
        <v>1238</v>
      </c>
      <c r="DY429">
        <v>705</v>
      </c>
      <c r="DZ429">
        <v>927</v>
      </c>
      <c r="EA429">
        <v>511</v>
      </c>
      <c r="EB429">
        <v>684</v>
      </c>
      <c r="EC429">
        <v>40.67</v>
      </c>
      <c r="ED429">
        <v>60.89</v>
      </c>
      <c r="EE429">
        <v>43</v>
      </c>
      <c r="EF429">
        <v>61</v>
      </c>
      <c r="EG429" s="41">
        <v>8.4148727984344418E-2</v>
      </c>
      <c r="EH429" s="43">
        <v>0.91081871345029242</v>
      </c>
      <c r="EI429" s="44">
        <v>0.99496744143463678</v>
      </c>
      <c r="EJ429">
        <v>921</v>
      </c>
      <c r="EK429">
        <v>1259</v>
      </c>
      <c r="EL429">
        <v>718</v>
      </c>
      <c r="EM429">
        <v>941</v>
      </c>
      <c r="EN429">
        <v>523</v>
      </c>
      <c r="EO429">
        <v>692</v>
      </c>
      <c r="EP429">
        <v>43</v>
      </c>
      <c r="EQ429">
        <v>61</v>
      </c>
      <c r="ER429">
        <v>412</v>
      </c>
      <c r="ES429">
        <v>646</v>
      </c>
      <c r="ET429">
        <v>138</v>
      </c>
      <c r="EU429">
        <v>261</v>
      </c>
      <c r="EV429">
        <v>23</v>
      </c>
      <c r="EW429">
        <v>35</v>
      </c>
      <c r="EX429">
        <v>77</v>
      </c>
      <c r="EY429">
        <v>65</v>
      </c>
      <c r="EZ429">
        <v>1.2</v>
      </c>
      <c r="FA429">
        <v>1.5</v>
      </c>
      <c r="FB429">
        <v>2.8</v>
      </c>
      <c r="FC429" s="20">
        <v>26.04</v>
      </c>
      <c r="FD429" s="26">
        <v>0.34720000000000001</v>
      </c>
      <c r="FE429">
        <v>2.7416</v>
      </c>
      <c r="FF429">
        <v>0.28999999999999998</v>
      </c>
      <c r="FG429">
        <v>-0.06</v>
      </c>
      <c r="FH429">
        <v>0.23</v>
      </c>
      <c r="FL429" s="42">
        <v>207</v>
      </c>
      <c r="FM429" s="20">
        <v>9.9411764705882355</v>
      </c>
      <c r="FN429" s="41">
        <v>7.1423785599999998E-2</v>
      </c>
      <c r="FO429" s="20">
        <v>27.1</v>
      </c>
      <c r="FP429" s="20">
        <v>29.837199999999999</v>
      </c>
      <c r="FQ429" s="20">
        <v>111.70060348196066</v>
      </c>
      <c r="FR429">
        <v>5</v>
      </c>
      <c r="FS429" t="s">
        <v>2897</v>
      </c>
      <c r="FT429">
        <v>242</v>
      </c>
      <c r="FU429" t="s">
        <v>721</v>
      </c>
      <c r="FV429" t="s">
        <v>711</v>
      </c>
      <c r="FW429" s="45">
        <v>4500000</v>
      </c>
      <c r="FX429" s="45">
        <v>3850000</v>
      </c>
      <c r="FY429">
        <v>568</v>
      </c>
      <c r="FZ429">
        <v>93</v>
      </c>
      <c r="GA429">
        <v>117</v>
      </c>
      <c r="GB429">
        <v>210</v>
      </c>
      <c r="GC429">
        <v>7</v>
      </c>
      <c r="GD429">
        <v>171</v>
      </c>
      <c r="GE429">
        <v>1150</v>
      </c>
      <c r="GF429">
        <v>8346</v>
      </c>
      <c r="GG429">
        <v>9.6999999999999993</v>
      </c>
      <c r="GH429">
        <v>9.6999999999999993</v>
      </c>
      <c r="GI429">
        <v>19.399999999999999</v>
      </c>
      <c r="GJ429" s="42">
        <v>27.1</v>
      </c>
    </row>
    <row r="430" spans="1:192" x14ac:dyDescent="0.45">
      <c r="A430" s="40">
        <v>33729</v>
      </c>
      <c r="B430" t="s">
        <v>3380</v>
      </c>
      <c r="C430" t="s">
        <v>1029</v>
      </c>
      <c r="D430" t="s">
        <v>107</v>
      </c>
      <c r="E430" t="s">
        <v>107</v>
      </c>
      <c r="F430">
        <v>68</v>
      </c>
      <c r="G430">
        <v>170</v>
      </c>
      <c r="K430" t="s">
        <v>202</v>
      </c>
      <c r="L430">
        <v>2017</v>
      </c>
      <c r="M430">
        <v>25</v>
      </c>
      <c r="N430">
        <v>1</v>
      </c>
      <c r="O430">
        <v>8479304</v>
      </c>
      <c r="P430" t="s">
        <v>3381</v>
      </c>
      <c r="Q430" t="s">
        <v>3382</v>
      </c>
      <c r="R430" t="s">
        <v>3383</v>
      </c>
      <c r="S430" t="s">
        <v>1082</v>
      </c>
      <c r="T430" t="s">
        <v>716</v>
      </c>
      <c r="U430" t="s">
        <v>313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33</v>
      </c>
      <c r="AB430">
        <v>64</v>
      </c>
      <c r="AC430" s="26">
        <v>0</v>
      </c>
      <c r="AD430" s="20">
        <v>0</v>
      </c>
      <c r="AE430" s="20">
        <v>0</v>
      </c>
      <c r="AF430">
        <v>-4</v>
      </c>
      <c r="AG430">
        <v>0.8</v>
      </c>
      <c r="AH430">
        <v>4</v>
      </c>
      <c r="AI430">
        <v>108</v>
      </c>
      <c r="AJ430">
        <v>4328</v>
      </c>
      <c r="AK430" s="20">
        <v>72.133333333332999</v>
      </c>
      <c r="AL430">
        <v>72.13</v>
      </c>
      <c r="AM430">
        <v>72</v>
      </c>
      <c r="AN430" s="26">
        <v>8.0148148148148159</v>
      </c>
      <c r="AO430">
        <v>13.7</v>
      </c>
      <c r="AP430" s="41">
        <v>0</v>
      </c>
      <c r="AQ430">
        <v>8</v>
      </c>
      <c r="AR430">
        <v>8</v>
      </c>
      <c r="AS430">
        <v>8</v>
      </c>
      <c r="AT430">
        <v>6</v>
      </c>
      <c r="AU430">
        <v>6</v>
      </c>
      <c r="AV430">
        <v>5</v>
      </c>
      <c r="AW430">
        <v>6</v>
      </c>
      <c r="AX430">
        <v>3</v>
      </c>
      <c r="AY430">
        <v>0</v>
      </c>
      <c r="AZ430">
        <v>0</v>
      </c>
      <c r="BA430" s="42">
        <v>0</v>
      </c>
      <c r="BB430">
        <v>0.47</v>
      </c>
      <c r="BC430">
        <v>20</v>
      </c>
      <c r="BD430" s="20">
        <v>0</v>
      </c>
      <c r="BE430" s="20">
        <v>8</v>
      </c>
      <c r="BF430" s="20">
        <v>6.6546513239983369</v>
      </c>
      <c r="BG430">
        <v>17</v>
      </c>
      <c r="BH430">
        <v>19</v>
      </c>
      <c r="BI430">
        <v>26</v>
      </c>
      <c r="BJ430" s="41">
        <v>0.39534883720930231</v>
      </c>
      <c r="BK430">
        <v>13</v>
      </c>
      <c r="BL430">
        <v>13</v>
      </c>
      <c r="BM430">
        <v>5</v>
      </c>
      <c r="BN430" s="42">
        <v>8</v>
      </c>
      <c r="BO430">
        <v>1</v>
      </c>
      <c r="BP430">
        <v>2</v>
      </c>
      <c r="BQ430">
        <v>3</v>
      </c>
      <c r="BR430">
        <v>3</v>
      </c>
      <c r="BS430" s="41">
        <v>0.06</v>
      </c>
      <c r="BT430">
        <v>19</v>
      </c>
      <c r="BU430">
        <v>22</v>
      </c>
      <c r="BV430" s="41">
        <v>0.46341463414634149</v>
      </c>
      <c r="BW430">
        <v>8</v>
      </c>
      <c r="BX430">
        <v>7</v>
      </c>
      <c r="BY430">
        <v>6</v>
      </c>
      <c r="BZ430">
        <v>6</v>
      </c>
      <c r="CA430">
        <v>5</v>
      </c>
      <c r="CB430">
        <v>9</v>
      </c>
      <c r="CC430">
        <v>9</v>
      </c>
      <c r="CD430">
        <v>8</v>
      </c>
      <c r="CE430">
        <v>4</v>
      </c>
      <c r="CF430">
        <v>5</v>
      </c>
      <c r="CG430">
        <v>9</v>
      </c>
      <c r="CH430">
        <v>12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3</v>
      </c>
      <c r="DH430">
        <v>2</v>
      </c>
      <c r="DI430">
        <v>0</v>
      </c>
      <c r="DJ430">
        <v>2</v>
      </c>
      <c r="DK430">
        <v>2</v>
      </c>
      <c r="DL430">
        <v>0</v>
      </c>
      <c r="DM430">
        <v>0</v>
      </c>
      <c r="DN430">
        <v>0</v>
      </c>
      <c r="DO430">
        <v>0</v>
      </c>
      <c r="DP430" s="42">
        <v>-2</v>
      </c>
      <c r="DQ430" s="20">
        <v>-2.09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56</v>
      </c>
      <c r="DX430">
        <v>68</v>
      </c>
      <c r="DY430">
        <v>45</v>
      </c>
      <c r="DZ430">
        <v>47</v>
      </c>
      <c r="EA430">
        <v>35</v>
      </c>
      <c r="EB430">
        <v>36</v>
      </c>
      <c r="EC430">
        <v>1.8</v>
      </c>
      <c r="ED430">
        <v>1.83</v>
      </c>
      <c r="EE430">
        <v>0</v>
      </c>
      <c r="EF430">
        <v>4</v>
      </c>
      <c r="EG430" s="41">
        <v>0</v>
      </c>
      <c r="EH430" s="43">
        <v>0.88888888888888884</v>
      </c>
      <c r="EI430" s="44">
        <v>0.88888888888888884</v>
      </c>
      <c r="EJ430">
        <v>57</v>
      </c>
      <c r="EK430">
        <v>67</v>
      </c>
      <c r="EL430">
        <v>46</v>
      </c>
      <c r="EM430">
        <v>46</v>
      </c>
      <c r="EN430">
        <v>36</v>
      </c>
      <c r="EO430">
        <v>36</v>
      </c>
      <c r="EP430">
        <v>0</v>
      </c>
      <c r="EQ430">
        <v>4</v>
      </c>
      <c r="ER430">
        <v>24</v>
      </c>
      <c r="ES430">
        <v>28</v>
      </c>
      <c r="ET430">
        <v>12</v>
      </c>
      <c r="EU430">
        <v>8</v>
      </c>
      <c r="EV430">
        <v>0</v>
      </c>
      <c r="EW430">
        <v>1</v>
      </c>
      <c r="EX430">
        <v>7</v>
      </c>
      <c r="EY430">
        <v>3</v>
      </c>
      <c r="EZ430">
        <v>-0.2</v>
      </c>
      <c r="FA430">
        <v>0</v>
      </c>
      <c r="FB430">
        <v>-0.30000000000000004</v>
      </c>
      <c r="FC430" s="20">
        <v>-0.8</v>
      </c>
      <c r="FD430" s="26">
        <v>-8.8888888888888892E-2</v>
      </c>
      <c r="FE430">
        <v>3.1000000000000003E-3</v>
      </c>
      <c r="FF430">
        <v>0</v>
      </c>
      <c r="FG430">
        <v>-0.01</v>
      </c>
      <c r="FH430">
        <v>-0.01</v>
      </c>
      <c r="FL430" s="42">
        <v>20</v>
      </c>
      <c r="FM430" s="20">
        <v>8</v>
      </c>
      <c r="FN430" s="41">
        <v>0</v>
      </c>
      <c r="FO430" s="20">
        <v>-0.4</v>
      </c>
      <c r="FP430" s="20">
        <v>-0.41799999999999998</v>
      </c>
      <c r="FQ430" s="20">
        <v>103.14709552197422</v>
      </c>
      <c r="FR430">
        <v>11</v>
      </c>
      <c r="FS430" t="s">
        <v>189</v>
      </c>
      <c r="FT430">
        <v>87</v>
      </c>
      <c r="FV430" t="s">
        <v>711</v>
      </c>
      <c r="FW430" s="45">
        <v>650000</v>
      </c>
      <c r="FX430" s="45">
        <v>650000</v>
      </c>
      <c r="FY430">
        <v>9</v>
      </c>
      <c r="FZ430">
        <v>0</v>
      </c>
      <c r="GA430">
        <v>0</v>
      </c>
      <c r="GB430">
        <v>0</v>
      </c>
      <c r="GC430">
        <v>-4</v>
      </c>
      <c r="GD430">
        <v>4</v>
      </c>
      <c r="GE430">
        <v>5</v>
      </c>
      <c r="GF430">
        <v>72</v>
      </c>
      <c r="GG430">
        <v>-0.2</v>
      </c>
      <c r="GH430">
        <v>0</v>
      </c>
      <c r="GI430">
        <v>-0.30000000000000004</v>
      </c>
      <c r="GJ430" s="42">
        <v>-0.4</v>
      </c>
    </row>
    <row r="431" spans="1:192" x14ac:dyDescent="0.45">
      <c r="A431" s="40">
        <v>32256</v>
      </c>
      <c r="B431" t="s">
        <v>1429</v>
      </c>
      <c r="C431" t="s">
        <v>1430</v>
      </c>
      <c r="D431" t="s">
        <v>107</v>
      </c>
      <c r="E431" t="s">
        <v>107</v>
      </c>
      <c r="F431">
        <v>75</v>
      </c>
      <c r="G431">
        <v>225</v>
      </c>
      <c r="H431">
        <v>2007</v>
      </c>
      <c r="I431">
        <v>6</v>
      </c>
      <c r="J431">
        <v>161</v>
      </c>
      <c r="K431" t="s">
        <v>92</v>
      </c>
      <c r="L431">
        <v>2011</v>
      </c>
      <c r="M431">
        <v>29</v>
      </c>
      <c r="N431">
        <v>7</v>
      </c>
      <c r="O431">
        <v>8474034</v>
      </c>
      <c r="P431" t="s">
        <v>3384</v>
      </c>
      <c r="Q431" t="s">
        <v>3385</v>
      </c>
      <c r="R431" t="s">
        <v>3386</v>
      </c>
      <c r="S431" t="s">
        <v>889</v>
      </c>
      <c r="T431" t="s">
        <v>725</v>
      </c>
      <c r="U431" t="s">
        <v>3387</v>
      </c>
      <c r="V431">
        <v>74</v>
      </c>
      <c r="W431">
        <v>17</v>
      </c>
      <c r="X431">
        <v>26</v>
      </c>
      <c r="Y431">
        <v>16</v>
      </c>
      <c r="Z431">
        <v>43</v>
      </c>
      <c r="AA431">
        <v>0</v>
      </c>
      <c r="AB431">
        <v>0</v>
      </c>
      <c r="AC431" s="26">
        <v>0.58108108108108103</v>
      </c>
      <c r="AD431" s="20">
        <v>9.8106312292358808</v>
      </c>
      <c r="AE431" s="20">
        <v>16.463999999999999</v>
      </c>
      <c r="AF431">
        <v>1</v>
      </c>
      <c r="AG431">
        <v>1.9</v>
      </c>
      <c r="AH431">
        <v>73</v>
      </c>
      <c r="AI431">
        <v>1477</v>
      </c>
      <c r="AJ431">
        <v>73420</v>
      </c>
      <c r="AK431" s="20">
        <v>1223.5333333333001</v>
      </c>
      <c r="AL431">
        <v>1220.73</v>
      </c>
      <c r="AM431">
        <v>1224</v>
      </c>
      <c r="AN431" s="26">
        <v>16.536036036036037</v>
      </c>
      <c r="AO431">
        <v>27.57</v>
      </c>
      <c r="AP431" s="41">
        <v>0.57333333333333336</v>
      </c>
      <c r="AQ431">
        <v>245</v>
      </c>
      <c r="AR431">
        <v>247</v>
      </c>
      <c r="AS431">
        <v>247</v>
      </c>
      <c r="AT431">
        <v>207</v>
      </c>
      <c r="AU431">
        <v>209</v>
      </c>
      <c r="AV431">
        <v>141</v>
      </c>
      <c r="AW431">
        <v>161</v>
      </c>
      <c r="AX431">
        <v>97</v>
      </c>
      <c r="AY431">
        <v>4</v>
      </c>
      <c r="AZ431">
        <v>20</v>
      </c>
      <c r="BA431" s="42">
        <v>24</v>
      </c>
      <c r="BB431">
        <v>20.29</v>
      </c>
      <c r="BC431">
        <v>23.7943</v>
      </c>
      <c r="BD431" s="20">
        <v>285.60000000000002</v>
      </c>
      <c r="BE431" s="20">
        <v>530.6</v>
      </c>
      <c r="BF431" s="20">
        <v>26.079477034233612</v>
      </c>
      <c r="BG431">
        <v>483</v>
      </c>
      <c r="BH431">
        <v>408</v>
      </c>
      <c r="BI431">
        <v>319</v>
      </c>
      <c r="BJ431" s="41">
        <v>0.60224438902743138</v>
      </c>
      <c r="BK431">
        <v>150</v>
      </c>
      <c r="BL431">
        <v>150</v>
      </c>
      <c r="BM431">
        <v>108</v>
      </c>
      <c r="BN431" s="42">
        <v>42</v>
      </c>
      <c r="BO431">
        <v>68</v>
      </c>
      <c r="BP431">
        <v>37</v>
      </c>
      <c r="BQ431">
        <v>22</v>
      </c>
      <c r="BR431">
        <v>14</v>
      </c>
      <c r="BS431" s="41">
        <v>1.6826923076923076E-2</v>
      </c>
      <c r="BT431">
        <v>11</v>
      </c>
      <c r="BU431">
        <v>13</v>
      </c>
      <c r="BV431" s="41">
        <v>0.45833333333333331</v>
      </c>
      <c r="BW431">
        <v>3</v>
      </c>
      <c r="BX431">
        <v>1</v>
      </c>
      <c r="BY431">
        <v>2</v>
      </c>
      <c r="BZ431">
        <v>5</v>
      </c>
      <c r="CA431">
        <v>6</v>
      </c>
      <c r="CB431">
        <v>7</v>
      </c>
      <c r="CC431">
        <v>6</v>
      </c>
      <c r="CD431">
        <v>3</v>
      </c>
      <c r="CE431">
        <v>2</v>
      </c>
      <c r="CF431">
        <v>4</v>
      </c>
      <c r="CG431">
        <v>5</v>
      </c>
      <c r="CH431">
        <v>8</v>
      </c>
      <c r="CI431">
        <v>0</v>
      </c>
      <c r="CJ431">
        <v>0</v>
      </c>
      <c r="CK431">
        <v>3</v>
      </c>
      <c r="CL431">
        <v>4</v>
      </c>
      <c r="CM431">
        <v>1</v>
      </c>
      <c r="CN431">
        <v>0</v>
      </c>
      <c r="CO431">
        <v>0</v>
      </c>
      <c r="CP431">
        <v>3</v>
      </c>
      <c r="CQ431">
        <v>1</v>
      </c>
      <c r="CR431">
        <v>1</v>
      </c>
      <c r="CS431">
        <v>1</v>
      </c>
      <c r="CT431">
        <v>3</v>
      </c>
      <c r="CU431">
        <v>0</v>
      </c>
      <c r="CV431">
        <v>8</v>
      </c>
      <c r="CW431">
        <v>0</v>
      </c>
      <c r="CX431">
        <v>1</v>
      </c>
      <c r="CY431">
        <v>5</v>
      </c>
      <c r="CZ431">
        <v>62</v>
      </c>
      <c r="DA431">
        <v>16</v>
      </c>
      <c r="DB431">
        <v>3</v>
      </c>
      <c r="DC431">
        <v>8</v>
      </c>
      <c r="DD431">
        <v>25</v>
      </c>
      <c r="DE431">
        <v>10</v>
      </c>
      <c r="DF431">
        <v>3</v>
      </c>
      <c r="DG431">
        <v>76</v>
      </c>
      <c r="DH431">
        <v>25</v>
      </c>
      <c r="DI431">
        <v>13</v>
      </c>
      <c r="DJ431">
        <v>25</v>
      </c>
      <c r="DK431">
        <v>20</v>
      </c>
      <c r="DL431">
        <v>5</v>
      </c>
      <c r="DM431">
        <v>18</v>
      </c>
      <c r="DN431">
        <v>14</v>
      </c>
      <c r="DO431">
        <v>4</v>
      </c>
      <c r="DP431" s="42">
        <v>-12</v>
      </c>
      <c r="DQ431" s="20">
        <v>-10.552</v>
      </c>
      <c r="DR431">
        <v>19</v>
      </c>
      <c r="DS431">
        <v>5</v>
      </c>
      <c r="DT431">
        <v>1</v>
      </c>
      <c r="DU431">
        <v>0</v>
      </c>
      <c r="DV431">
        <v>0</v>
      </c>
      <c r="DW431">
        <v>1472</v>
      </c>
      <c r="DX431">
        <v>1073</v>
      </c>
      <c r="DY431">
        <v>1116</v>
      </c>
      <c r="DZ431">
        <v>818</v>
      </c>
      <c r="EA431">
        <v>799</v>
      </c>
      <c r="EB431">
        <v>605</v>
      </c>
      <c r="EC431">
        <v>76.150000000000006</v>
      </c>
      <c r="ED431">
        <v>53.75</v>
      </c>
      <c r="EE431">
        <v>75</v>
      </c>
      <c r="EF431">
        <v>53</v>
      </c>
      <c r="EG431" s="41">
        <v>9.3867334167709635E-2</v>
      </c>
      <c r="EH431" s="43">
        <v>0.91239669421487601</v>
      </c>
      <c r="EI431" s="44">
        <v>1.0062640283825857</v>
      </c>
      <c r="EJ431">
        <v>1483</v>
      </c>
      <c r="EK431">
        <v>1073</v>
      </c>
      <c r="EL431">
        <v>1125</v>
      </c>
      <c r="EM431">
        <v>818</v>
      </c>
      <c r="EN431">
        <v>805</v>
      </c>
      <c r="EO431">
        <v>605</v>
      </c>
      <c r="EP431">
        <v>76</v>
      </c>
      <c r="EQ431">
        <v>54</v>
      </c>
      <c r="ER431">
        <v>766</v>
      </c>
      <c r="ES431">
        <v>575</v>
      </c>
      <c r="ET431">
        <v>316</v>
      </c>
      <c r="EU431">
        <v>227</v>
      </c>
      <c r="EV431">
        <v>39</v>
      </c>
      <c r="EW431">
        <v>30</v>
      </c>
      <c r="EX431">
        <v>80</v>
      </c>
      <c r="EY431">
        <v>81</v>
      </c>
      <c r="EZ431">
        <v>2.8</v>
      </c>
      <c r="FA431">
        <v>1.3</v>
      </c>
      <c r="FB431">
        <v>4.2</v>
      </c>
      <c r="FC431" s="20">
        <v>43.1</v>
      </c>
      <c r="FD431" s="26">
        <v>0.58243243243243248</v>
      </c>
      <c r="FE431">
        <v>4.2973999999999997</v>
      </c>
      <c r="FF431">
        <v>0.37</v>
      </c>
      <c r="FG431">
        <v>-0.23</v>
      </c>
      <c r="FH431">
        <v>0.15</v>
      </c>
      <c r="FL431" s="42">
        <v>242</v>
      </c>
      <c r="FM431" s="20">
        <v>9.0526315789473681</v>
      </c>
      <c r="FN431" s="41">
        <v>0.15397016820000001</v>
      </c>
      <c r="FO431" s="20">
        <v>35.700000000000003</v>
      </c>
      <c r="FP431" s="20">
        <v>40.889600000000002</v>
      </c>
      <c r="FQ431" s="20">
        <v>125.08908603868176</v>
      </c>
      <c r="FR431">
        <v>6</v>
      </c>
      <c r="FS431" t="s">
        <v>111</v>
      </c>
      <c r="FT431">
        <v>232</v>
      </c>
      <c r="FV431" t="s">
        <v>711</v>
      </c>
      <c r="FW431" s="45">
        <v>2100000</v>
      </c>
      <c r="FX431" s="45">
        <v>2000000</v>
      </c>
      <c r="FY431">
        <v>375</v>
      </c>
      <c r="FZ431">
        <v>78</v>
      </c>
      <c r="GA431">
        <v>100</v>
      </c>
      <c r="GB431">
        <v>178</v>
      </c>
      <c r="GC431">
        <v>12</v>
      </c>
      <c r="GD431">
        <v>451</v>
      </c>
      <c r="GE431">
        <v>658</v>
      </c>
      <c r="GF431">
        <v>5398</v>
      </c>
      <c r="GG431">
        <v>13.2</v>
      </c>
      <c r="GH431">
        <v>6.2</v>
      </c>
      <c r="GI431">
        <v>19.399999999999999</v>
      </c>
      <c r="GJ431" s="42">
        <v>35.700000000000003</v>
      </c>
    </row>
    <row r="432" spans="1:192" x14ac:dyDescent="0.45">
      <c r="A432" s="40">
        <v>35011</v>
      </c>
      <c r="B432" t="s">
        <v>3388</v>
      </c>
      <c r="D432" t="s">
        <v>399</v>
      </c>
      <c r="E432" t="s">
        <v>399</v>
      </c>
      <c r="F432">
        <v>72</v>
      </c>
      <c r="G432">
        <v>185</v>
      </c>
      <c r="H432">
        <v>2014</v>
      </c>
      <c r="I432">
        <v>7</v>
      </c>
      <c r="J432">
        <v>205</v>
      </c>
      <c r="K432" t="s">
        <v>202</v>
      </c>
      <c r="L432">
        <v>2016</v>
      </c>
      <c r="M432">
        <v>22</v>
      </c>
      <c r="N432">
        <v>2</v>
      </c>
      <c r="O432">
        <v>8478131</v>
      </c>
      <c r="P432" t="s">
        <v>3389</v>
      </c>
      <c r="Q432" t="s">
        <v>3390</v>
      </c>
      <c r="R432" t="s">
        <v>3391</v>
      </c>
      <c r="S432" t="s">
        <v>428</v>
      </c>
      <c r="T432" t="s">
        <v>710</v>
      </c>
      <c r="U432" t="s">
        <v>102</v>
      </c>
      <c r="V432">
        <v>66</v>
      </c>
      <c r="W432">
        <v>20</v>
      </c>
      <c r="X432">
        <v>18</v>
      </c>
      <c r="Y432">
        <v>12</v>
      </c>
      <c r="Z432">
        <v>38</v>
      </c>
      <c r="AA432">
        <v>5</v>
      </c>
      <c r="AB432">
        <v>31</v>
      </c>
      <c r="AC432" s="26">
        <v>0.5757575757575758</v>
      </c>
      <c r="AD432" s="20">
        <v>19.320754716981131</v>
      </c>
      <c r="AE432" s="20">
        <v>15.304</v>
      </c>
      <c r="AF432">
        <v>18</v>
      </c>
      <c r="AG432">
        <v>4</v>
      </c>
      <c r="AH432">
        <v>14</v>
      </c>
      <c r="AI432">
        <v>1247</v>
      </c>
      <c r="AJ432">
        <v>55133</v>
      </c>
      <c r="AK432" s="20">
        <v>918.88333333333003</v>
      </c>
      <c r="AL432">
        <v>918.88</v>
      </c>
      <c r="AM432">
        <v>919</v>
      </c>
      <c r="AN432" s="26">
        <v>13.922474747474748</v>
      </c>
      <c r="AO432">
        <v>23.34</v>
      </c>
      <c r="AP432" s="41">
        <v>0.79166666666666663</v>
      </c>
      <c r="AQ432">
        <v>238</v>
      </c>
      <c r="AR432">
        <v>238</v>
      </c>
      <c r="AS432">
        <v>239</v>
      </c>
      <c r="AT432">
        <v>189</v>
      </c>
      <c r="AU432">
        <v>190</v>
      </c>
      <c r="AV432">
        <v>146</v>
      </c>
      <c r="AW432">
        <v>141</v>
      </c>
      <c r="AX432">
        <v>57</v>
      </c>
      <c r="AY432">
        <v>9</v>
      </c>
      <c r="AZ432">
        <v>8</v>
      </c>
      <c r="BA432" s="42">
        <v>17</v>
      </c>
      <c r="BB432">
        <v>13.71</v>
      </c>
      <c r="BC432">
        <v>28.993200000000002</v>
      </c>
      <c r="BD432" s="20">
        <v>256.3</v>
      </c>
      <c r="BE432" s="20">
        <v>494.3</v>
      </c>
      <c r="BF432" s="20">
        <v>32.276249347031168</v>
      </c>
      <c r="BG432">
        <v>314</v>
      </c>
      <c r="BH432">
        <v>271</v>
      </c>
      <c r="BI432">
        <v>223</v>
      </c>
      <c r="BJ432" s="41">
        <v>0.58472998137802612</v>
      </c>
      <c r="BK432">
        <v>28</v>
      </c>
      <c r="BL432">
        <v>28</v>
      </c>
      <c r="BM432">
        <v>81</v>
      </c>
      <c r="BN432" s="42">
        <v>-53</v>
      </c>
      <c r="BO432">
        <v>44</v>
      </c>
      <c r="BP432">
        <v>31</v>
      </c>
      <c r="BQ432">
        <v>29</v>
      </c>
      <c r="BR432">
        <v>26</v>
      </c>
      <c r="BS432" s="41">
        <v>4.1867954911433171E-2</v>
      </c>
      <c r="BT432">
        <v>5</v>
      </c>
      <c r="BU432">
        <v>21</v>
      </c>
      <c r="BV432" s="41">
        <v>0.19230769230769232</v>
      </c>
      <c r="BW432">
        <v>0</v>
      </c>
      <c r="BX432">
        <v>4</v>
      </c>
      <c r="BY432">
        <v>3</v>
      </c>
      <c r="BZ432">
        <v>2</v>
      </c>
      <c r="CA432">
        <v>2</v>
      </c>
      <c r="CB432">
        <v>15</v>
      </c>
      <c r="CC432">
        <v>2</v>
      </c>
      <c r="CD432">
        <v>7</v>
      </c>
      <c r="CE432">
        <v>1</v>
      </c>
      <c r="CF432">
        <v>4</v>
      </c>
      <c r="CG432">
        <v>3</v>
      </c>
      <c r="CH432">
        <v>13</v>
      </c>
      <c r="CI432">
        <v>0</v>
      </c>
      <c r="CJ432">
        <v>1</v>
      </c>
      <c r="CK432">
        <v>4</v>
      </c>
      <c r="CL432">
        <v>5</v>
      </c>
      <c r="CM432">
        <v>0</v>
      </c>
      <c r="CN432">
        <v>1</v>
      </c>
      <c r="CO432">
        <v>1</v>
      </c>
      <c r="CP432">
        <v>7</v>
      </c>
      <c r="CQ432">
        <v>0</v>
      </c>
      <c r="CR432">
        <v>0</v>
      </c>
      <c r="CS432">
        <v>3</v>
      </c>
      <c r="CT432">
        <v>2</v>
      </c>
      <c r="CU432">
        <v>0</v>
      </c>
      <c r="CV432">
        <v>8</v>
      </c>
      <c r="CW432">
        <v>0</v>
      </c>
      <c r="CX432">
        <v>2</v>
      </c>
      <c r="CY432">
        <v>5</v>
      </c>
      <c r="CZ432">
        <v>37</v>
      </c>
      <c r="DA432">
        <v>21</v>
      </c>
      <c r="DB432">
        <v>2</v>
      </c>
      <c r="DC432">
        <v>8</v>
      </c>
      <c r="DD432">
        <v>22</v>
      </c>
      <c r="DE432">
        <v>13</v>
      </c>
      <c r="DF432">
        <v>0</v>
      </c>
      <c r="DG432">
        <v>80</v>
      </c>
      <c r="DH432">
        <v>7</v>
      </c>
      <c r="DI432">
        <v>17</v>
      </c>
      <c r="DJ432">
        <v>8</v>
      </c>
      <c r="DK432">
        <v>8</v>
      </c>
      <c r="DL432">
        <v>0</v>
      </c>
      <c r="DM432">
        <v>18</v>
      </c>
      <c r="DN432">
        <v>18</v>
      </c>
      <c r="DO432">
        <v>0</v>
      </c>
      <c r="DP432" s="42">
        <v>10</v>
      </c>
      <c r="DQ432" s="20">
        <v>8.4420000000000002</v>
      </c>
      <c r="DR432">
        <v>7</v>
      </c>
      <c r="DS432">
        <v>0</v>
      </c>
      <c r="DT432">
        <v>0</v>
      </c>
      <c r="DU432">
        <v>0</v>
      </c>
      <c r="DV432">
        <v>0</v>
      </c>
      <c r="DW432">
        <v>975</v>
      </c>
      <c r="DX432">
        <v>777</v>
      </c>
      <c r="DY432">
        <v>738</v>
      </c>
      <c r="DZ432">
        <v>595</v>
      </c>
      <c r="EA432">
        <v>516</v>
      </c>
      <c r="EB432">
        <v>415</v>
      </c>
      <c r="EC432">
        <v>47.66</v>
      </c>
      <c r="ED432">
        <v>33.549999999999997</v>
      </c>
      <c r="EE432">
        <v>48</v>
      </c>
      <c r="EF432">
        <v>23</v>
      </c>
      <c r="EG432" s="41">
        <v>9.3023255813953487E-2</v>
      </c>
      <c r="EH432" s="43">
        <v>0.944578313253012</v>
      </c>
      <c r="EI432" s="44">
        <v>1.0376015690669655</v>
      </c>
      <c r="EJ432">
        <v>975</v>
      </c>
      <c r="EK432">
        <v>777</v>
      </c>
      <c r="EL432">
        <v>740</v>
      </c>
      <c r="EM432">
        <v>594</v>
      </c>
      <c r="EN432">
        <v>518</v>
      </c>
      <c r="EO432">
        <v>415</v>
      </c>
      <c r="EP432">
        <v>48</v>
      </c>
      <c r="EQ432">
        <v>23</v>
      </c>
      <c r="ER432">
        <v>493</v>
      </c>
      <c r="ES432">
        <v>377</v>
      </c>
      <c r="ET432">
        <v>201</v>
      </c>
      <c r="EU432">
        <v>140</v>
      </c>
      <c r="EV432">
        <v>33</v>
      </c>
      <c r="EW432">
        <v>10</v>
      </c>
      <c r="EX432">
        <v>64</v>
      </c>
      <c r="EY432">
        <v>61</v>
      </c>
      <c r="EZ432">
        <v>3.4</v>
      </c>
      <c r="FA432">
        <v>1.7000000000000002</v>
      </c>
      <c r="FB432">
        <v>5.0999999999999996</v>
      </c>
      <c r="FC432" s="20">
        <v>45.91</v>
      </c>
      <c r="FD432" s="26">
        <v>0.69560606060606056</v>
      </c>
      <c r="FE432">
        <v>5.4551999999999996</v>
      </c>
      <c r="FF432">
        <v>1.62</v>
      </c>
      <c r="FG432">
        <v>0.31</v>
      </c>
      <c r="FH432">
        <v>1.9300000000000002</v>
      </c>
      <c r="FI432">
        <v>5</v>
      </c>
      <c r="FJ432">
        <v>1</v>
      </c>
      <c r="FK432">
        <v>0</v>
      </c>
      <c r="FL432" s="42">
        <v>68</v>
      </c>
      <c r="FM432" s="20">
        <v>8.1428571428571423</v>
      </c>
      <c r="FN432" s="41">
        <v>0.117765331</v>
      </c>
      <c r="FO432" s="20">
        <v>36.6</v>
      </c>
      <c r="FP432" s="20">
        <v>39.688400000000001</v>
      </c>
      <c r="FQ432" s="20">
        <v>114.40013930001741</v>
      </c>
      <c r="FR432">
        <v>7</v>
      </c>
      <c r="FS432" t="s">
        <v>3392</v>
      </c>
      <c r="FT432">
        <v>221</v>
      </c>
      <c r="FV432" t="s">
        <v>751</v>
      </c>
      <c r="FW432" s="45">
        <v>720000</v>
      </c>
      <c r="FX432" s="45">
        <v>670000</v>
      </c>
      <c r="FY432">
        <v>119</v>
      </c>
      <c r="FZ432">
        <v>25</v>
      </c>
      <c r="GA432">
        <v>28</v>
      </c>
      <c r="GB432">
        <v>53</v>
      </c>
      <c r="GC432">
        <v>17</v>
      </c>
      <c r="GD432">
        <v>32</v>
      </c>
      <c r="GE432">
        <v>223</v>
      </c>
      <c r="GF432">
        <v>1543</v>
      </c>
      <c r="GG432">
        <v>3.9</v>
      </c>
      <c r="GH432">
        <v>2.4</v>
      </c>
      <c r="GI432">
        <v>6.3</v>
      </c>
      <c r="GJ432" s="42">
        <v>36.6</v>
      </c>
    </row>
    <row r="433" spans="1:192" x14ac:dyDescent="0.45">
      <c r="A433" s="40">
        <v>32632</v>
      </c>
      <c r="B433" t="s">
        <v>2857</v>
      </c>
      <c r="C433" t="s">
        <v>1029</v>
      </c>
      <c r="D433" t="s">
        <v>107</v>
      </c>
      <c r="E433" t="s">
        <v>107</v>
      </c>
      <c r="F433">
        <v>75</v>
      </c>
      <c r="G433">
        <v>217</v>
      </c>
      <c r="H433">
        <v>2007</v>
      </c>
      <c r="I433">
        <v>1</v>
      </c>
      <c r="J433">
        <v>2</v>
      </c>
      <c r="K433" t="s">
        <v>92</v>
      </c>
      <c r="L433">
        <v>2009</v>
      </c>
      <c r="M433">
        <v>28</v>
      </c>
      <c r="N433">
        <v>9</v>
      </c>
      <c r="O433">
        <v>8474037</v>
      </c>
      <c r="P433" t="s">
        <v>3393</v>
      </c>
      <c r="Q433" t="s">
        <v>3394</v>
      </c>
      <c r="R433" t="s">
        <v>2860</v>
      </c>
      <c r="S433" t="s">
        <v>458</v>
      </c>
      <c r="T433" t="s">
        <v>725</v>
      </c>
      <c r="U433" t="s">
        <v>129</v>
      </c>
      <c r="V433">
        <v>81</v>
      </c>
      <c r="W433">
        <v>36</v>
      </c>
      <c r="X433">
        <v>18</v>
      </c>
      <c r="Y433">
        <v>11</v>
      </c>
      <c r="Z433">
        <v>54</v>
      </c>
      <c r="AA433">
        <v>5</v>
      </c>
      <c r="AB433">
        <v>15</v>
      </c>
      <c r="AC433" s="26">
        <v>0.66666666666666663</v>
      </c>
      <c r="AD433" s="20">
        <v>1.9943181818181799</v>
      </c>
      <c r="AE433" s="20">
        <v>23.484999999999999</v>
      </c>
      <c r="AF433">
        <v>1</v>
      </c>
      <c r="AG433">
        <v>9.3000000000000007</v>
      </c>
      <c r="AH433">
        <v>30</v>
      </c>
      <c r="AI433">
        <v>1672</v>
      </c>
      <c r="AJ433">
        <v>72385</v>
      </c>
      <c r="AK433" s="20">
        <v>1206.4166666666999</v>
      </c>
      <c r="AL433">
        <v>1205.73</v>
      </c>
      <c r="AM433">
        <v>1206</v>
      </c>
      <c r="AN433" s="26">
        <v>14.8940329218107</v>
      </c>
      <c r="AO433">
        <v>24.67</v>
      </c>
      <c r="AP433" s="41">
        <v>0.61363636363636365</v>
      </c>
      <c r="AQ433">
        <v>431</v>
      </c>
      <c r="AR433">
        <v>431</v>
      </c>
      <c r="AS433">
        <v>431</v>
      </c>
      <c r="AT433">
        <v>360</v>
      </c>
      <c r="AU433">
        <v>360</v>
      </c>
      <c r="AV433">
        <v>248</v>
      </c>
      <c r="AW433">
        <v>316</v>
      </c>
      <c r="AX433">
        <v>183</v>
      </c>
      <c r="AY433">
        <v>14</v>
      </c>
      <c r="AZ433">
        <v>35</v>
      </c>
      <c r="BA433" s="42">
        <v>49</v>
      </c>
      <c r="BB433">
        <v>39.200000000000003</v>
      </c>
      <c r="BC433">
        <v>22.354800000000001</v>
      </c>
      <c r="BD433" s="20">
        <v>177.2</v>
      </c>
      <c r="BE433" s="20">
        <v>608.20000000000005</v>
      </c>
      <c r="BF433" s="20">
        <v>30.265482321912867</v>
      </c>
      <c r="BG433">
        <v>674</v>
      </c>
      <c r="BH433">
        <v>338</v>
      </c>
      <c r="BI433">
        <v>282</v>
      </c>
      <c r="BJ433" s="41">
        <v>0.70502092050209209</v>
      </c>
      <c r="BK433">
        <v>40</v>
      </c>
      <c r="BL433">
        <v>40</v>
      </c>
      <c r="BM433">
        <v>80</v>
      </c>
      <c r="BN433" s="42">
        <v>-40</v>
      </c>
      <c r="BO433">
        <v>112</v>
      </c>
      <c r="BP433">
        <v>38</v>
      </c>
      <c r="BQ433">
        <v>30</v>
      </c>
      <c r="BR433">
        <v>23</v>
      </c>
      <c r="BS433" s="41">
        <v>2.9639175257731958E-2</v>
      </c>
      <c r="BT433">
        <v>0</v>
      </c>
      <c r="BU433">
        <v>1</v>
      </c>
      <c r="BV433" s="41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7</v>
      </c>
      <c r="CL433">
        <v>5</v>
      </c>
      <c r="CM433">
        <v>0</v>
      </c>
      <c r="CN433">
        <v>0</v>
      </c>
      <c r="CO433">
        <v>0</v>
      </c>
      <c r="CP433">
        <v>6</v>
      </c>
      <c r="CQ433">
        <v>4</v>
      </c>
      <c r="CR433">
        <v>1</v>
      </c>
      <c r="CS433">
        <v>3</v>
      </c>
      <c r="CT433">
        <v>5</v>
      </c>
      <c r="CU433">
        <v>0</v>
      </c>
      <c r="CV433">
        <v>17</v>
      </c>
      <c r="CW433">
        <v>0</v>
      </c>
      <c r="CX433">
        <v>3</v>
      </c>
      <c r="CY433">
        <v>7</v>
      </c>
      <c r="CZ433">
        <v>102</v>
      </c>
      <c r="DA433">
        <v>36</v>
      </c>
      <c r="DB433">
        <v>7</v>
      </c>
      <c r="DC433">
        <v>6</v>
      </c>
      <c r="DD433">
        <v>48</v>
      </c>
      <c r="DE433">
        <v>40</v>
      </c>
      <c r="DF433">
        <v>5</v>
      </c>
      <c r="DG433">
        <v>106</v>
      </c>
      <c r="DH433">
        <v>15</v>
      </c>
      <c r="DI433">
        <v>6</v>
      </c>
      <c r="DJ433">
        <v>14</v>
      </c>
      <c r="DK433">
        <v>14</v>
      </c>
      <c r="DL433">
        <v>0</v>
      </c>
      <c r="DM433">
        <v>6</v>
      </c>
      <c r="DN433">
        <v>6</v>
      </c>
      <c r="DO433">
        <v>0</v>
      </c>
      <c r="DP433" s="42">
        <v>-9</v>
      </c>
      <c r="DQ433" s="20">
        <v>-10.347</v>
      </c>
      <c r="DR433">
        <v>15</v>
      </c>
      <c r="DS433">
        <v>0</v>
      </c>
      <c r="DT433">
        <v>0</v>
      </c>
      <c r="DU433">
        <v>0</v>
      </c>
      <c r="DV433">
        <v>0</v>
      </c>
      <c r="DW433">
        <v>1572</v>
      </c>
      <c r="DX433">
        <v>966</v>
      </c>
      <c r="DY433">
        <v>1148</v>
      </c>
      <c r="DZ433">
        <v>753</v>
      </c>
      <c r="EA433">
        <v>802</v>
      </c>
      <c r="EB433">
        <v>548</v>
      </c>
      <c r="EC433">
        <v>96.46</v>
      </c>
      <c r="ED433">
        <v>45.88</v>
      </c>
      <c r="EE433">
        <v>88</v>
      </c>
      <c r="EF433">
        <v>48</v>
      </c>
      <c r="EG433" s="41">
        <v>0.10972568578553615</v>
      </c>
      <c r="EH433" s="43">
        <v>0.91240875912408759</v>
      </c>
      <c r="EI433" s="44">
        <v>1.0221344449096237</v>
      </c>
      <c r="EJ433">
        <v>1571</v>
      </c>
      <c r="EK433">
        <v>967</v>
      </c>
      <c r="EL433">
        <v>1147</v>
      </c>
      <c r="EM433">
        <v>752</v>
      </c>
      <c r="EN433">
        <v>802</v>
      </c>
      <c r="EO433">
        <v>546</v>
      </c>
      <c r="EP433">
        <v>88</v>
      </c>
      <c r="EQ433">
        <v>48</v>
      </c>
      <c r="ER433">
        <v>904</v>
      </c>
      <c r="ES433">
        <v>462</v>
      </c>
      <c r="ET433">
        <v>388</v>
      </c>
      <c r="EU433">
        <v>172</v>
      </c>
      <c r="EV433">
        <v>57</v>
      </c>
      <c r="EW433">
        <v>28</v>
      </c>
      <c r="EX433">
        <v>68</v>
      </c>
      <c r="EY433">
        <v>61</v>
      </c>
      <c r="EZ433">
        <v>6</v>
      </c>
      <c r="FA433">
        <v>1.2</v>
      </c>
      <c r="FB433">
        <v>7.2</v>
      </c>
      <c r="FC433" s="20">
        <v>66.14</v>
      </c>
      <c r="FD433" s="26">
        <v>0.81654320987654316</v>
      </c>
      <c r="FE433">
        <v>6.6040000000000001</v>
      </c>
      <c r="FF433">
        <v>2.2999999999999998</v>
      </c>
      <c r="FG433">
        <v>0.19</v>
      </c>
      <c r="FH433">
        <v>2.4900000000000002</v>
      </c>
      <c r="FI433">
        <v>4</v>
      </c>
      <c r="FJ433">
        <v>1</v>
      </c>
      <c r="FK433">
        <v>1</v>
      </c>
      <c r="FL433" s="42">
        <v>93</v>
      </c>
      <c r="FM433" s="20">
        <v>4.666666666666667</v>
      </c>
      <c r="FN433" s="41">
        <v>0.1557454891</v>
      </c>
      <c r="FO433" s="20">
        <v>51</v>
      </c>
      <c r="FP433" s="20">
        <v>51.930599999999998</v>
      </c>
      <c r="FQ433" s="20">
        <v>126.29693214898859</v>
      </c>
      <c r="FR433">
        <v>1</v>
      </c>
      <c r="FS433" t="s">
        <v>314</v>
      </c>
      <c r="FT433">
        <v>52</v>
      </c>
      <c r="FU433" t="s">
        <v>731</v>
      </c>
      <c r="FV433" t="s">
        <v>711</v>
      </c>
      <c r="FW433" s="45">
        <v>5000000</v>
      </c>
      <c r="FX433" s="45">
        <v>4250000</v>
      </c>
      <c r="FY433">
        <v>609</v>
      </c>
      <c r="FZ433">
        <v>201</v>
      </c>
      <c r="GA433">
        <v>192</v>
      </c>
      <c r="GB433">
        <v>393</v>
      </c>
      <c r="GC433">
        <v>-34</v>
      </c>
      <c r="GD433">
        <v>281</v>
      </c>
      <c r="GE433">
        <v>1749</v>
      </c>
      <c r="GF433">
        <v>10144</v>
      </c>
      <c r="GG433">
        <v>37.799999999999997</v>
      </c>
      <c r="GH433">
        <v>8.8000000000000007</v>
      </c>
      <c r="GI433">
        <v>46.5</v>
      </c>
      <c r="GJ433" s="42">
        <v>51</v>
      </c>
    </row>
    <row r="434" spans="1:192" x14ac:dyDescent="0.45">
      <c r="A434" s="40">
        <v>32625</v>
      </c>
      <c r="B434" t="s">
        <v>1120</v>
      </c>
      <c r="C434" t="s">
        <v>145</v>
      </c>
      <c r="D434" t="s">
        <v>91</v>
      </c>
      <c r="E434" t="s">
        <v>91</v>
      </c>
      <c r="F434">
        <v>69</v>
      </c>
      <c r="G434">
        <v>162</v>
      </c>
      <c r="H434">
        <v>2007</v>
      </c>
      <c r="I434">
        <v>6</v>
      </c>
      <c r="J434">
        <v>179</v>
      </c>
      <c r="K434" t="s">
        <v>92</v>
      </c>
      <c r="L434">
        <v>2010</v>
      </c>
      <c r="M434">
        <v>28</v>
      </c>
      <c r="N434">
        <v>8</v>
      </c>
      <c r="O434">
        <v>8474038</v>
      </c>
      <c r="P434" t="s">
        <v>3395</v>
      </c>
      <c r="Q434" t="s">
        <v>3396</v>
      </c>
      <c r="R434" t="s">
        <v>1862</v>
      </c>
      <c r="S434" t="s">
        <v>806</v>
      </c>
      <c r="T434" t="s">
        <v>725</v>
      </c>
      <c r="U434" t="s">
        <v>178</v>
      </c>
      <c r="V434">
        <v>82</v>
      </c>
      <c r="W434">
        <v>20</v>
      </c>
      <c r="X434">
        <v>15</v>
      </c>
      <c r="Y434">
        <v>10</v>
      </c>
      <c r="Z434">
        <v>35</v>
      </c>
      <c r="AA434">
        <v>6</v>
      </c>
      <c r="AB434">
        <v>19</v>
      </c>
      <c r="AC434" s="26">
        <v>0.42682926829268292</v>
      </c>
      <c r="AD434" s="20">
        <v>3.192170818505339</v>
      </c>
      <c r="AE434" s="20">
        <v>14.718999999999999</v>
      </c>
      <c r="AF434">
        <v>-4</v>
      </c>
      <c r="AG434">
        <v>4.8</v>
      </c>
      <c r="AH434">
        <v>23</v>
      </c>
      <c r="AI434">
        <v>1826</v>
      </c>
      <c r="AJ434">
        <v>79337</v>
      </c>
      <c r="AK434" s="20">
        <v>1322.2833333333001</v>
      </c>
      <c r="AL434">
        <v>1321.42</v>
      </c>
      <c r="AM434">
        <v>1322</v>
      </c>
      <c r="AN434" s="26">
        <v>16.12540650406504</v>
      </c>
      <c r="AO434">
        <v>26.73</v>
      </c>
      <c r="AP434" s="41">
        <v>0.57377049180327866</v>
      </c>
      <c r="AQ434">
        <v>203</v>
      </c>
      <c r="AR434">
        <v>203</v>
      </c>
      <c r="AS434">
        <v>203</v>
      </c>
      <c r="AT434">
        <v>171</v>
      </c>
      <c r="AU434">
        <v>171</v>
      </c>
      <c r="AV434">
        <v>115</v>
      </c>
      <c r="AW434">
        <v>167</v>
      </c>
      <c r="AX434">
        <v>112</v>
      </c>
      <c r="AY434">
        <v>8</v>
      </c>
      <c r="AZ434">
        <v>24</v>
      </c>
      <c r="BA434" s="42">
        <v>32</v>
      </c>
      <c r="BB434">
        <v>21.8</v>
      </c>
      <c r="BC434">
        <v>19.278300000000002</v>
      </c>
      <c r="BD434" s="20">
        <v>213.4</v>
      </c>
      <c r="BE434" s="20">
        <v>416.4</v>
      </c>
      <c r="BF434" s="20">
        <v>18.906933450379135</v>
      </c>
      <c r="BG434">
        <v>457</v>
      </c>
      <c r="BH434">
        <v>476</v>
      </c>
      <c r="BI434">
        <v>496</v>
      </c>
      <c r="BJ434" s="41">
        <v>0.47953830010493181</v>
      </c>
      <c r="BK434">
        <v>137</v>
      </c>
      <c r="BL434">
        <v>136</v>
      </c>
      <c r="BM434">
        <v>87</v>
      </c>
      <c r="BN434" s="42">
        <v>49</v>
      </c>
      <c r="BO434">
        <v>56</v>
      </c>
      <c r="BP434">
        <v>36</v>
      </c>
      <c r="BQ434">
        <v>45</v>
      </c>
      <c r="BR434">
        <v>55</v>
      </c>
      <c r="BS434" s="41">
        <v>5.2631578947368418E-2</v>
      </c>
      <c r="BT434">
        <v>40</v>
      </c>
      <c r="BU434">
        <v>68</v>
      </c>
      <c r="BV434" s="41">
        <v>0.37037037037037035</v>
      </c>
      <c r="BW434">
        <v>10</v>
      </c>
      <c r="BX434">
        <v>22</v>
      </c>
      <c r="BY434">
        <v>17</v>
      </c>
      <c r="BZ434">
        <v>24</v>
      </c>
      <c r="CA434">
        <v>13</v>
      </c>
      <c r="CB434">
        <v>22</v>
      </c>
      <c r="CC434">
        <v>3</v>
      </c>
      <c r="CD434">
        <v>10</v>
      </c>
      <c r="CE434">
        <v>18</v>
      </c>
      <c r="CF434">
        <v>31</v>
      </c>
      <c r="CG434">
        <v>28</v>
      </c>
      <c r="CH434">
        <v>41</v>
      </c>
      <c r="CI434">
        <v>1</v>
      </c>
      <c r="CJ434">
        <v>0</v>
      </c>
      <c r="CK434">
        <v>3</v>
      </c>
      <c r="CL434">
        <v>1</v>
      </c>
      <c r="CM434">
        <v>1</v>
      </c>
      <c r="CN434">
        <v>0</v>
      </c>
      <c r="CO434">
        <v>0</v>
      </c>
      <c r="CP434">
        <v>4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14</v>
      </c>
      <c r="CW434">
        <v>2</v>
      </c>
      <c r="CX434">
        <v>3</v>
      </c>
      <c r="CY434">
        <v>3</v>
      </c>
      <c r="CZ434">
        <v>48</v>
      </c>
      <c r="DA434">
        <v>19</v>
      </c>
      <c r="DB434">
        <v>4</v>
      </c>
      <c r="DC434">
        <v>8</v>
      </c>
      <c r="DD434">
        <v>5</v>
      </c>
      <c r="DE434">
        <v>10</v>
      </c>
      <c r="DF434">
        <v>2</v>
      </c>
      <c r="DG434">
        <v>67</v>
      </c>
      <c r="DH434">
        <v>10</v>
      </c>
      <c r="DI434">
        <v>22</v>
      </c>
      <c r="DJ434">
        <v>11</v>
      </c>
      <c r="DK434">
        <v>10</v>
      </c>
      <c r="DL434">
        <v>1</v>
      </c>
      <c r="DM434">
        <v>23</v>
      </c>
      <c r="DN434">
        <v>22</v>
      </c>
      <c r="DO434">
        <v>1</v>
      </c>
      <c r="DP434" s="42">
        <v>12</v>
      </c>
      <c r="DQ434" s="20">
        <v>7.4139999999999997</v>
      </c>
      <c r="DR434">
        <v>9</v>
      </c>
      <c r="DS434">
        <v>1</v>
      </c>
      <c r="DT434">
        <v>0</v>
      </c>
      <c r="DU434">
        <v>0</v>
      </c>
      <c r="DV434">
        <v>0</v>
      </c>
      <c r="DW434">
        <v>1269</v>
      </c>
      <c r="DX434">
        <v>1324</v>
      </c>
      <c r="DY434">
        <v>954</v>
      </c>
      <c r="DZ434">
        <v>990</v>
      </c>
      <c r="EA434">
        <v>712</v>
      </c>
      <c r="EB434">
        <v>692</v>
      </c>
      <c r="EC434">
        <v>68.88</v>
      </c>
      <c r="ED434">
        <v>68.349999999999994</v>
      </c>
      <c r="EE434">
        <v>61</v>
      </c>
      <c r="EF434">
        <v>64</v>
      </c>
      <c r="EG434" s="41">
        <v>8.5674157303370788E-2</v>
      </c>
      <c r="EH434" s="43">
        <v>0.90751445086705207</v>
      </c>
      <c r="EI434" s="44">
        <v>0.99318860817042287</v>
      </c>
      <c r="EJ434">
        <v>1271</v>
      </c>
      <c r="EK434">
        <v>1327</v>
      </c>
      <c r="EL434">
        <v>955</v>
      </c>
      <c r="EM434">
        <v>990</v>
      </c>
      <c r="EN434">
        <v>713</v>
      </c>
      <c r="EO434">
        <v>693</v>
      </c>
      <c r="EP434">
        <v>60</v>
      </c>
      <c r="EQ434">
        <v>64</v>
      </c>
      <c r="ER434">
        <v>651</v>
      </c>
      <c r="ES434">
        <v>640</v>
      </c>
      <c r="ET434">
        <v>301</v>
      </c>
      <c r="EU434">
        <v>267</v>
      </c>
      <c r="EV434">
        <v>44</v>
      </c>
      <c r="EW434">
        <v>36</v>
      </c>
      <c r="EX434">
        <v>79</v>
      </c>
      <c r="EY434">
        <v>77</v>
      </c>
      <c r="EZ434">
        <v>2.1</v>
      </c>
      <c r="FA434">
        <v>1.5</v>
      </c>
      <c r="FB434">
        <v>3.6</v>
      </c>
      <c r="FC434" s="20">
        <v>38.49</v>
      </c>
      <c r="FD434" s="26">
        <v>0.46939024390243905</v>
      </c>
      <c r="FE434">
        <v>3.0072999999999999</v>
      </c>
      <c r="FF434">
        <v>1.0900000000000001</v>
      </c>
      <c r="FG434">
        <v>0.06</v>
      </c>
      <c r="FH434">
        <v>1.1499999999999999</v>
      </c>
      <c r="FI434">
        <v>8</v>
      </c>
      <c r="FJ434">
        <v>3</v>
      </c>
      <c r="FK434">
        <v>1</v>
      </c>
      <c r="FL434" s="42">
        <v>216</v>
      </c>
      <c r="FM434" s="20">
        <v>20.222222222222221</v>
      </c>
      <c r="FN434" s="41">
        <v>0.10695187170000001</v>
      </c>
      <c r="FO434" s="20">
        <v>32.700000000000003</v>
      </c>
      <c r="FP434" s="20">
        <v>36.482799999999997</v>
      </c>
      <c r="FQ434" s="20">
        <v>117.73697991554539</v>
      </c>
      <c r="FV434" t="s">
        <v>711</v>
      </c>
      <c r="FW434" s="45">
        <v>1200000</v>
      </c>
      <c r="FX434" s="45">
        <v>1166667</v>
      </c>
      <c r="FY434">
        <v>363</v>
      </c>
      <c r="FZ434">
        <v>70</v>
      </c>
      <c r="GA434">
        <v>74</v>
      </c>
      <c r="GB434">
        <v>144</v>
      </c>
      <c r="GC434">
        <v>13</v>
      </c>
      <c r="GD434">
        <v>104</v>
      </c>
      <c r="GE434">
        <v>388</v>
      </c>
      <c r="GF434">
        <v>5254</v>
      </c>
      <c r="GG434">
        <v>8.8000000000000007</v>
      </c>
      <c r="GH434">
        <v>6.8</v>
      </c>
      <c r="GI434">
        <v>15.5</v>
      </c>
      <c r="GJ434" s="42">
        <v>32.700000000000003</v>
      </c>
    </row>
    <row r="435" spans="1:192" x14ac:dyDescent="0.45">
      <c r="A435" s="40">
        <v>32730</v>
      </c>
      <c r="B435" t="s">
        <v>384</v>
      </c>
      <c r="C435" t="s">
        <v>145</v>
      </c>
      <c r="D435" t="s">
        <v>91</v>
      </c>
      <c r="E435" t="s">
        <v>91</v>
      </c>
      <c r="F435">
        <v>71</v>
      </c>
      <c r="G435">
        <v>200</v>
      </c>
      <c r="H435">
        <v>2007</v>
      </c>
      <c r="I435">
        <v>1</v>
      </c>
      <c r="J435">
        <v>6</v>
      </c>
      <c r="K435" t="s">
        <v>202</v>
      </c>
      <c r="L435">
        <v>2007</v>
      </c>
      <c r="M435">
        <v>28</v>
      </c>
      <c r="N435">
        <v>11</v>
      </c>
      <c r="O435">
        <v>8474040</v>
      </c>
      <c r="P435" t="s">
        <v>3397</v>
      </c>
      <c r="Q435" t="s">
        <v>3398</v>
      </c>
      <c r="R435" t="s">
        <v>3399</v>
      </c>
      <c r="S435" t="s">
        <v>3038</v>
      </c>
      <c r="T435" t="s">
        <v>716</v>
      </c>
      <c r="U435" t="s">
        <v>117</v>
      </c>
      <c r="V435">
        <v>74</v>
      </c>
      <c r="W435">
        <v>10</v>
      </c>
      <c r="X435">
        <v>21</v>
      </c>
      <c r="Y435">
        <v>11</v>
      </c>
      <c r="Z435">
        <v>31</v>
      </c>
      <c r="AA435">
        <v>7</v>
      </c>
      <c r="AB435">
        <v>24</v>
      </c>
      <c r="AC435" s="26">
        <v>0.41891891891891891</v>
      </c>
      <c r="AD435" s="20">
        <v>-11.741379310344826</v>
      </c>
      <c r="AE435" s="20">
        <v>11.305999999999999</v>
      </c>
      <c r="AF435">
        <v>-18</v>
      </c>
      <c r="AG435">
        <v>-6.5</v>
      </c>
      <c r="AH435">
        <v>35</v>
      </c>
      <c r="AI435">
        <v>1560</v>
      </c>
      <c r="AJ435">
        <v>67093</v>
      </c>
      <c r="AK435" s="20">
        <v>1118.2166666666999</v>
      </c>
      <c r="AL435">
        <v>1107.28</v>
      </c>
      <c r="AM435">
        <v>1118</v>
      </c>
      <c r="AN435" s="26">
        <v>15.111036036036037</v>
      </c>
      <c r="AO435">
        <v>25.26</v>
      </c>
      <c r="AP435" s="41">
        <v>0.60784313725490191</v>
      </c>
      <c r="AQ435">
        <v>269</v>
      </c>
      <c r="AR435">
        <v>270</v>
      </c>
      <c r="AS435">
        <v>270</v>
      </c>
      <c r="AT435">
        <v>211</v>
      </c>
      <c r="AU435">
        <v>212</v>
      </c>
      <c r="AV435">
        <v>164</v>
      </c>
      <c r="AW435">
        <v>125</v>
      </c>
      <c r="AX435">
        <v>48</v>
      </c>
      <c r="AY435">
        <v>4</v>
      </c>
      <c r="AZ435">
        <v>18</v>
      </c>
      <c r="BA435" s="42">
        <v>22</v>
      </c>
      <c r="BB435">
        <v>14.13</v>
      </c>
      <c r="BC435">
        <v>37.3354</v>
      </c>
      <c r="BD435" s="20">
        <v>230.1</v>
      </c>
      <c r="BE435" s="20">
        <v>499.1</v>
      </c>
      <c r="BF435" s="20">
        <v>27.044649953038075</v>
      </c>
      <c r="BG435">
        <v>407</v>
      </c>
      <c r="BH435">
        <v>350</v>
      </c>
      <c r="BI435">
        <v>303</v>
      </c>
      <c r="BJ435" s="41">
        <v>0.57323943661971832</v>
      </c>
      <c r="BK435">
        <v>54</v>
      </c>
      <c r="BL435">
        <v>50</v>
      </c>
      <c r="BM435">
        <v>72</v>
      </c>
      <c r="BN435" s="42">
        <v>-22</v>
      </c>
      <c r="BO435">
        <v>48</v>
      </c>
      <c r="BP435">
        <v>22</v>
      </c>
      <c r="BQ435">
        <v>17</v>
      </c>
      <c r="BR435">
        <v>28</v>
      </c>
      <c r="BS435" s="41">
        <v>3.3898305084745763E-2</v>
      </c>
      <c r="BT435">
        <v>220</v>
      </c>
      <c r="BU435">
        <v>241</v>
      </c>
      <c r="BV435" s="41">
        <v>0.47722342733188722</v>
      </c>
      <c r="BW435">
        <v>53</v>
      </c>
      <c r="BX435">
        <v>52</v>
      </c>
      <c r="BY435">
        <v>75</v>
      </c>
      <c r="BZ435">
        <v>74</v>
      </c>
      <c r="CA435">
        <v>92</v>
      </c>
      <c r="CB435">
        <v>115</v>
      </c>
      <c r="CC435">
        <v>88</v>
      </c>
      <c r="CD435">
        <v>76</v>
      </c>
      <c r="CE435">
        <v>73</v>
      </c>
      <c r="CF435">
        <v>73</v>
      </c>
      <c r="CG435">
        <v>132</v>
      </c>
      <c r="CH435">
        <v>156</v>
      </c>
      <c r="CI435">
        <v>0</v>
      </c>
      <c r="CJ435">
        <v>1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2</v>
      </c>
      <c r="CS435">
        <v>0</v>
      </c>
      <c r="CT435">
        <v>1</v>
      </c>
      <c r="CU435">
        <v>0</v>
      </c>
      <c r="CV435">
        <v>6</v>
      </c>
      <c r="CW435">
        <v>1</v>
      </c>
      <c r="CX435">
        <v>3</v>
      </c>
      <c r="CY435">
        <v>4</v>
      </c>
      <c r="CZ435">
        <v>40</v>
      </c>
      <c r="DA435">
        <v>10</v>
      </c>
      <c r="DB435">
        <v>3</v>
      </c>
      <c r="DC435">
        <v>20</v>
      </c>
      <c r="DD435">
        <v>12</v>
      </c>
      <c r="DE435">
        <v>8</v>
      </c>
      <c r="DF435">
        <v>2</v>
      </c>
      <c r="DG435">
        <v>109</v>
      </c>
      <c r="DH435">
        <v>16</v>
      </c>
      <c r="DI435">
        <v>11</v>
      </c>
      <c r="DJ435">
        <v>14</v>
      </c>
      <c r="DK435">
        <v>13</v>
      </c>
      <c r="DL435">
        <v>1</v>
      </c>
      <c r="DM435">
        <v>11</v>
      </c>
      <c r="DN435">
        <v>10</v>
      </c>
      <c r="DO435">
        <v>1</v>
      </c>
      <c r="DP435" s="42">
        <v>-5</v>
      </c>
      <c r="DQ435" s="20">
        <v>-1.468</v>
      </c>
      <c r="DR435">
        <v>15</v>
      </c>
      <c r="DS435">
        <v>1</v>
      </c>
      <c r="DT435">
        <v>0</v>
      </c>
      <c r="DU435">
        <v>0</v>
      </c>
      <c r="DV435">
        <v>0</v>
      </c>
      <c r="DW435">
        <v>1102</v>
      </c>
      <c r="DX435">
        <v>1033</v>
      </c>
      <c r="DY435">
        <v>842</v>
      </c>
      <c r="DZ435">
        <v>798</v>
      </c>
      <c r="EA435">
        <v>641</v>
      </c>
      <c r="EB435">
        <v>577</v>
      </c>
      <c r="EC435">
        <v>55.74</v>
      </c>
      <c r="ED435">
        <v>47.77</v>
      </c>
      <c r="EE435">
        <v>51</v>
      </c>
      <c r="EF435">
        <v>50</v>
      </c>
      <c r="EG435" s="41">
        <v>7.9563182527301088E-2</v>
      </c>
      <c r="EH435" s="43">
        <v>0.91334488734835351</v>
      </c>
      <c r="EI435" s="44">
        <v>0.99290806987565461</v>
      </c>
      <c r="EJ435">
        <v>1111</v>
      </c>
      <c r="EK435">
        <v>1037</v>
      </c>
      <c r="EL435">
        <v>849</v>
      </c>
      <c r="EM435">
        <v>801</v>
      </c>
      <c r="EN435">
        <v>643</v>
      </c>
      <c r="EO435">
        <v>578</v>
      </c>
      <c r="EP435">
        <v>51</v>
      </c>
      <c r="EQ435">
        <v>51</v>
      </c>
      <c r="ER435">
        <v>536</v>
      </c>
      <c r="ES435">
        <v>555</v>
      </c>
      <c r="ET435">
        <v>221</v>
      </c>
      <c r="EU435">
        <v>189</v>
      </c>
      <c r="EV435">
        <v>33</v>
      </c>
      <c r="EW435">
        <v>24</v>
      </c>
      <c r="EX435">
        <v>81</v>
      </c>
      <c r="EY435">
        <v>70</v>
      </c>
      <c r="EZ435">
        <v>1.1000000000000001</v>
      </c>
      <c r="FA435">
        <v>0.7</v>
      </c>
      <c r="FB435">
        <v>1.8</v>
      </c>
      <c r="FC435" s="20">
        <v>25.07</v>
      </c>
      <c r="FD435" s="26">
        <v>0.33878378378378377</v>
      </c>
      <c r="FE435">
        <v>2.2631000000000001</v>
      </c>
      <c r="FF435">
        <v>0.06</v>
      </c>
      <c r="FG435">
        <v>-0.30000000000000004</v>
      </c>
      <c r="FH435">
        <v>-0.24</v>
      </c>
      <c r="FI435">
        <v>4</v>
      </c>
      <c r="FJ435">
        <v>1</v>
      </c>
      <c r="FK435">
        <v>0</v>
      </c>
      <c r="FL435" s="42">
        <v>118</v>
      </c>
      <c r="FM435" s="20">
        <v>4.7333333333333334</v>
      </c>
      <c r="FN435" s="41">
        <v>5.3274428300000003E-2</v>
      </c>
      <c r="FO435" s="20">
        <v>27.5</v>
      </c>
      <c r="FP435" s="20">
        <v>30.706399999999999</v>
      </c>
      <c r="FQ435" s="20">
        <v>115.68889531103244</v>
      </c>
      <c r="FR435">
        <v>4</v>
      </c>
      <c r="FS435" t="s">
        <v>1225</v>
      </c>
      <c r="FT435">
        <v>195</v>
      </c>
      <c r="FV435" t="s">
        <v>711</v>
      </c>
      <c r="FW435" s="45">
        <v>2750000</v>
      </c>
      <c r="FX435" s="45">
        <v>3150000</v>
      </c>
      <c r="FY435">
        <v>770</v>
      </c>
      <c r="FZ435">
        <v>152</v>
      </c>
      <c r="GA435">
        <v>281</v>
      </c>
      <c r="GB435">
        <v>433</v>
      </c>
      <c r="GC435">
        <v>-109</v>
      </c>
      <c r="GD435">
        <v>354</v>
      </c>
      <c r="GE435">
        <v>1615</v>
      </c>
      <c r="GF435">
        <v>12639</v>
      </c>
      <c r="GG435">
        <v>28.3</v>
      </c>
      <c r="GH435">
        <v>10.3</v>
      </c>
      <c r="GI435">
        <v>38.6</v>
      </c>
      <c r="GJ435" s="42">
        <v>27.5</v>
      </c>
    </row>
    <row r="436" spans="1:192" x14ac:dyDescent="0.45">
      <c r="A436" s="40">
        <v>35122</v>
      </c>
      <c r="B436" t="s">
        <v>1459</v>
      </c>
      <c r="C436" t="s">
        <v>1460</v>
      </c>
      <c r="D436" t="s">
        <v>91</v>
      </c>
      <c r="E436" t="s">
        <v>91</v>
      </c>
      <c r="F436">
        <v>71</v>
      </c>
      <c r="G436">
        <v>181</v>
      </c>
      <c r="K436" t="s">
        <v>92</v>
      </c>
      <c r="L436">
        <v>2017</v>
      </c>
      <c r="M436">
        <v>21</v>
      </c>
      <c r="N436">
        <v>1</v>
      </c>
      <c r="O436">
        <v>8478146</v>
      </c>
      <c r="P436" t="s">
        <v>3400</v>
      </c>
      <c r="Q436" t="s">
        <v>3401</v>
      </c>
      <c r="R436" t="s">
        <v>3402</v>
      </c>
      <c r="S436" t="s">
        <v>420</v>
      </c>
      <c r="T436" t="s">
        <v>938</v>
      </c>
      <c r="U436" t="s">
        <v>188</v>
      </c>
      <c r="V436">
        <v>13</v>
      </c>
      <c r="W436">
        <v>2</v>
      </c>
      <c r="X436">
        <v>0</v>
      </c>
      <c r="Y436">
        <v>0</v>
      </c>
      <c r="Z436">
        <v>2</v>
      </c>
      <c r="AA436">
        <v>29</v>
      </c>
      <c r="AB436">
        <v>74</v>
      </c>
      <c r="AC436" s="26">
        <v>0.15384615384615385</v>
      </c>
      <c r="AD436" s="20">
        <v>0</v>
      </c>
      <c r="AE436" s="20">
        <v>1</v>
      </c>
      <c r="AF436">
        <v>-4</v>
      </c>
      <c r="AG436">
        <v>1</v>
      </c>
      <c r="AH436">
        <v>0</v>
      </c>
      <c r="AI436">
        <v>212</v>
      </c>
      <c r="AJ436">
        <v>9479</v>
      </c>
      <c r="AK436" s="20">
        <v>157.98333333332999</v>
      </c>
      <c r="AL436">
        <v>157.97999999999999</v>
      </c>
      <c r="AM436">
        <v>158</v>
      </c>
      <c r="AN436" s="26">
        <v>12.152564102564101</v>
      </c>
      <c r="AO436">
        <v>20.52</v>
      </c>
      <c r="AP436" s="41">
        <v>0.5</v>
      </c>
      <c r="AQ436">
        <v>43</v>
      </c>
      <c r="AR436">
        <v>43</v>
      </c>
      <c r="AS436">
        <v>43</v>
      </c>
      <c r="AT436">
        <v>34</v>
      </c>
      <c r="AU436">
        <v>34</v>
      </c>
      <c r="AV436">
        <v>27</v>
      </c>
      <c r="AW436">
        <v>29</v>
      </c>
      <c r="AX436">
        <v>10</v>
      </c>
      <c r="AY436">
        <v>3</v>
      </c>
      <c r="AZ436">
        <v>1</v>
      </c>
      <c r="BA436" s="42">
        <v>4</v>
      </c>
      <c r="BB436">
        <v>2.36</v>
      </c>
      <c r="BC436">
        <v>26.5185</v>
      </c>
      <c r="BD436" s="20">
        <v>0</v>
      </c>
      <c r="BE436" s="20">
        <v>43</v>
      </c>
      <c r="BF436" s="20">
        <v>16.331181162172427</v>
      </c>
      <c r="BG436">
        <v>43</v>
      </c>
      <c r="BH436">
        <v>49</v>
      </c>
      <c r="BI436">
        <v>49</v>
      </c>
      <c r="BJ436" s="41">
        <v>0.46739130434782611</v>
      </c>
      <c r="BK436">
        <v>9</v>
      </c>
      <c r="BL436">
        <v>9</v>
      </c>
      <c r="BM436">
        <v>30</v>
      </c>
      <c r="BN436" s="42">
        <v>-21</v>
      </c>
      <c r="BO436">
        <v>7</v>
      </c>
      <c r="BP436">
        <v>4</v>
      </c>
      <c r="BQ436">
        <v>1</v>
      </c>
      <c r="BR436">
        <v>7</v>
      </c>
      <c r="BS436" s="41">
        <v>5.6910569105691054E-2</v>
      </c>
      <c r="BT436">
        <v>1</v>
      </c>
      <c r="BU436">
        <v>4</v>
      </c>
      <c r="BV436" s="41">
        <v>0.2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3</v>
      </c>
      <c r="CC436">
        <v>0</v>
      </c>
      <c r="CD436">
        <v>2</v>
      </c>
      <c r="CE436">
        <v>1</v>
      </c>
      <c r="CF436">
        <v>2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6</v>
      </c>
      <c r="DA436">
        <v>2</v>
      </c>
      <c r="DB436">
        <v>1</v>
      </c>
      <c r="DC436">
        <v>2</v>
      </c>
      <c r="DD436">
        <v>1</v>
      </c>
      <c r="DE436">
        <v>3</v>
      </c>
      <c r="DF436">
        <v>2</v>
      </c>
      <c r="DG436">
        <v>16</v>
      </c>
      <c r="DH436">
        <v>0</v>
      </c>
      <c r="DI436">
        <v>2</v>
      </c>
      <c r="DJ436">
        <v>0</v>
      </c>
      <c r="DK436">
        <v>0</v>
      </c>
      <c r="DL436">
        <v>0</v>
      </c>
      <c r="DM436">
        <v>2</v>
      </c>
      <c r="DN436">
        <v>2</v>
      </c>
      <c r="DO436">
        <v>0</v>
      </c>
      <c r="DP436" s="42">
        <v>2</v>
      </c>
      <c r="DQ436" s="20">
        <v>1.782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157</v>
      </c>
      <c r="DX436">
        <v>162</v>
      </c>
      <c r="DY436">
        <v>115</v>
      </c>
      <c r="DZ436">
        <v>116</v>
      </c>
      <c r="EA436">
        <v>83</v>
      </c>
      <c r="EB436">
        <v>84</v>
      </c>
      <c r="EC436">
        <v>7.07</v>
      </c>
      <c r="ED436">
        <v>7.59</v>
      </c>
      <c r="EE436">
        <v>4</v>
      </c>
      <c r="EF436">
        <v>11</v>
      </c>
      <c r="EG436" s="41">
        <v>4.8192771084337352E-2</v>
      </c>
      <c r="EH436" s="43">
        <v>0.86904761904761907</v>
      </c>
      <c r="EI436" s="44">
        <v>0.91724039013195646</v>
      </c>
      <c r="EJ436">
        <v>154</v>
      </c>
      <c r="EK436">
        <v>163</v>
      </c>
      <c r="EL436">
        <v>112</v>
      </c>
      <c r="EM436">
        <v>117</v>
      </c>
      <c r="EN436">
        <v>82</v>
      </c>
      <c r="EO436">
        <v>85</v>
      </c>
      <c r="EP436">
        <v>4</v>
      </c>
      <c r="EQ436">
        <v>11</v>
      </c>
      <c r="ER436">
        <v>87</v>
      </c>
      <c r="ES436">
        <v>84</v>
      </c>
      <c r="ET436">
        <v>31</v>
      </c>
      <c r="EU436">
        <v>36</v>
      </c>
      <c r="EV436">
        <v>2</v>
      </c>
      <c r="EW436">
        <v>6</v>
      </c>
      <c r="EX436">
        <v>4</v>
      </c>
      <c r="EY436">
        <v>7</v>
      </c>
      <c r="EZ436">
        <v>0</v>
      </c>
      <c r="FA436">
        <v>0</v>
      </c>
      <c r="FB436">
        <v>0</v>
      </c>
      <c r="FC436" s="20">
        <v>4.09</v>
      </c>
      <c r="FD436" s="26">
        <v>0.31461538461538463</v>
      </c>
      <c r="FE436">
        <v>6.8000000000000005E-2</v>
      </c>
      <c r="FF436">
        <v>0.03</v>
      </c>
      <c r="FG436">
        <v>0.06</v>
      </c>
      <c r="FH436">
        <v>0.09</v>
      </c>
      <c r="FL436" s="42">
        <v>16</v>
      </c>
      <c r="FM436" s="20">
        <v>0</v>
      </c>
      <c r="FN436" s="41">
        <v>5.5820285900000002E-2</v>
      </c>
      <c r="FO436" s="20">
        <v>2</v>
      </c>
      <c r="FP436" s="20">
        <v>2.3563999999999998</v>
      </c>
      <c r="FQ436" s="20">
        <v>121.15457652867453</v>
      </c>
      <c r="FR436">
        <v>1</v>
      </c>
      <c r="FS436" t="s">
        <v>314</v>
      </c>
      <c r="FT436">
        <v>11</v>
      </c>
      <c r="FV436" t="s">
        <v>751</v>
      </c>
      <c r="FW436" s="45">
        <v>742500</v>
      </c>
      <c r="FX436" s="45">
        <v>775833</v>
      </c>
      <c r="FY436">
        <v>13</v>
      </c>
      <c r="FZ436">
        <v>2</v>
      </c>
      <c r="GA436">
        <v>0</v>
      </c>
      <c r="GB436">
        <v>2</v>
      </c>
      <c r="GC436">
        <v>-4</v>
      </c>
      <c r="GD436">
        <v>0</v>
      </c>
      <c r="GE436">
        <v>27</v>
      </c>
      <c r="GF436">
        <v>158</v>
      </c>
      <c r="GG436">
        <v>0</v>
      </c>
      <c r="GH436">
        <v>0</v>
      </c>
      <c r="GI436">
        <v>0</v>
      </c>
      <c r="GJ436" s="42">
        <v>2</v>
      </c>
    </row>
    <row r="437" spans="1:192" x14ac:dyDescent="0.45">
      <c r="A437" s="40">
        <v>32595</v>
      </c>
      <c r="B437" t="s">
        <v>3403</v>
      </c>
      <c r="C437" t="s">
        <v>145</v>
      </c>
      <c r="D437" t="s">
        <v>91</v>
      </c>
      <c r="E437" t="s">
        <v>91</v>
      </c>
      <c r="F437">
        <v>73</v>
      </c>
      <c r="G437">
        <v>205</v>
      </c>
      <c r="H437">
        <v>2007</v>
      </c>
      <c r="I437">
        <v>1</v>
      </c>
      <c r="J437">
        <v>9</v>
      </c>
      <c r="K437" t="s">
        <v>92</v>
      </c>
      <c r="L437">
        <v>2009</v>
      </c>
      <c r="M437">
        <v>28</v>
      </c>
      <c r="N437">
        <v>9</v>
      </c>
      <c r="O437">
        <v>8474053</v>
      </c>
      <c r="P437" t="s">
        <v>3404</v>
      </c>
      <c r="Q437" t="s">
        <v>3405</v>
      </c>
      <c r="R437" t="s">
        <v>3406</v>
      </c>
      <c r="S437" t="s">
        <v>1494</v>
      </c>
      <c r="T437" t="s">
        <v>716</v>
      </c>
      <c r="U437" t="s">
        <v>319</v>
      </c>
      <c r="V437">
        <v>78</v>
      </c>
      <c r="W437">
        <v>34</v>
      </c>
      <c r="X437">
        <v>27</v>
      </c>
      <c r="Y437">
        <v>18</v>
      </c>
      <c r="Z437">
        <v>61</v>
      </c>
      <c r="AA437">
        <v>3</v>
      </c>
      <c r="AB437">
        <v>6</v>
      </c>
      <c r="AC437" s="26">
        <v>0.78205128205128205</v>
      </c>
      <c r="AD437" s="20">
        <v>2.8095238095238102</v>
      </c>
      <c r="AE437" s="20">
        <v>24.666</v>
      </c>
      <c r="AF437">
        <v>-2</v>
      </c>
      <c r="AG437">
        <v>2.9</v>
      </c>
      <c r="AH437">
        <v>18</v>
      </c>
      <c r="AI437">
        <v>1955</v>
      </c>
      <c r="AJ437">
        <v>86802</v>
      </c>
      <c r="AK437" s="20">
        <v>1446.7</v>
      </c>
      <c r="AL437">
        <v>1446.7</v>
      </c>
      <c r="AM437">
        <v>1447</v>
      </c>
      <c r="AN437" s="26">
        <v>18.547435897435896</v>
      </c>
      <c r="AO437">
        <v>30.59</v>
      </c>
      <c r="AP437" s="41">
        <v>0.70930232558139539</v>
      </c>
      <c r="AQ437">
        <v>377</v>
      </c>
      <c r="AR437">
        <v>376</v>
      </c>
      <c r="AS437">
        <v>377</v>
      </c>
      <c r="AT437">
        <v>274</v>
      </c>
      <c r="AU437">
        <v>274</v>
      </c>
      <c r="AV437">
        <v>204</v>
      </c>
      <c r="AW437">
        <v>198</v>
      </c>
      <c r="AX437">
        <v>70</v>
      </c>
      <c r="AY437">
        <v>13</v>
      </c>
      <c r="AZ437">
        <v>24</v>
      </c>
      <c r="BA437" s="42">
        <v>37</v>
      </c>
      <c r="BB437">
        <v>18.440000000000001</v>
      </c>
      <c r="BC437">
        <v>36.201000000000001</v>
      </c>
      <c r="BD437" s="20">
        <v>343.5</v>
      </c>
      <c r="BE437" s="20">
        <v>720.5</v>
      </c>
      <c r="BF437" s="20">
        <v>29.881799958526301</v>
      </c>
      <c r="BG437">
        <v>635</v>
      </c>
      <c r="BH437">
        <v>518</v>
      </c>
      <c r="BI437">
        <v>475</v>
      </c>
      <c r="BJ437" s="41">
        <v>0.57207207207207211</v>
      </c>
      <c r="BK437">
        <v>33</v>
      </c>
      <c r="BL437">
        <v>33</v>
      </c>
      <c r="BM437">
        <v>84</v>
      </c>
      <c r="BN437" s="42">
        <v>-51</v>
      </c>
      <c r="BO437">
        <v>70</v>
      </c>
      <c r="BP437">
        <v>52</v>
      </c>
      <c r="BQ437">
        <v>55</v>
      </c>
      <c r="BR437">
        <v>72</v>
      </c>
      <c r="BS437" s="41">
        <v>7.0657507360157024E-2</v>
      </c>
      <c r="BT437">
        <v>149</v>
      </c>
      <c r="BU437">
        <v>176</v>
      </c>
      <c r="BV437" s="41">
        <v>0.45846153846153848</v>
      </c>
      <c r="BW437">
        <v>53</v>
      </c>
      <c r="BX437">
        <v>57</v>
      </c>
      <c r="BY437">
        <v>48</v>
      </c>
      <c r="BZ437">
        <v>67</v>
      </c>
      <c r="CA437">
        <v>48</v>
      </c>
      <c r="CB437">
        <v>52</v>
      </c>
      <c r="CC437">
        <v>44</v>
      </c>
      <c r="CD437">
        <v>55</v>
      </c>
      <c r="CE437">
        <v>46</v>
      </c>
      <c r="CF437">
        <v>51</v>
      </c>
      <c r="CG437">
        <v>85</v>
      </c>
      <c r="CH437">
        <v>110</v>
      </c>
      <c r="CI437">
        <v>1</v>
      </c>
      <c r="CJ437">
        <v>1</v>
      </c>
      <c r="CK437">
        <v>7</v>
      </c>
      <c r="CL437">
        <v>4</v>
      </c>
      <c r="CM437">
        <v>1</v>
      </c>
      <c r="CN437">
        <v>0</v>
      </c>
      <c r="CO437">
        <v>1</v>
      </c>
      <c r="CP437">
        <v>6</v>
      </c>
      <c r="CQ437">
        <v>0</v>
      </c>
      <c r="CR437">
        <v>5</v>
      </c>
      <c r="CS437">
        <v>2</v>
      </c>
      <c r="CT437">
        <v>2</v>
      </c>
      <c r="CU437">
        <v>0</v>
      </c>
      <c r="CV437">
        <v>19</v>
      </c>
      <c r="CW437">
        <v>2</v>
      </c>
      <c r="CX437">
        <v>5</v>
      </c>
      <c r="CY437">
        <v>7</v>
      </c>
      <c r="CZ437">
        <v>56</v>
      </c>
      <c r="DA437">
        <v>18</v>
      </c>
      <c r="DB437">
        <v>6</v>
      </c>
      <c r="DC437">
        <v>30</v>
      </c>
      <c r="DD437">
        <v>27</v>
      </c>
      <c r="DE437">
        <v>6</v>
      </c>
      <c r="DF437">
        <v>0</v>
      </c>
      <c r="DG437">
        <v>117</v>
      </c>
      <c r="DH437">
        <v>9</v>
      </c>
      <c r="DI437">
        <v>11</v>
      </c>
      <c r="DJ437">
        <v>9</v>
      </c>
      <c r="DK437">
        <v>9</v>
      </c>
      <c r="DL437">
        <v>0</v>
      </c>
      <c r="DM437">
        <v>10</v>
      </c>
      <c r="DN437">
        <v>10</v>
      </c>
      <c r="DO437">
        <v>0</v>
      </c>
      <c r="DP437" s="42">
        <v>2</v>
      </c>
      <c r="DQ437" s="20">
        <v>0.20899999999999999</v>
      </c>
      <c r="DR437">
        <v>9</v>
      </c>
      <c r="DS437">
        <v>0</v>
      </c>
      <c r="DT437">
        <v>0</v>
      </c>
      <c r="DU437">
        <v>0</v>
      </c>
      <c r="DV437">
        <v>0</v>
      </c>
      <c r="DW437">
        <v>1715</v>
      </c>
      <c r="DX437">
        <v>1374</v>
      </c>
      <c r="DY437">
        <v>1246</v>
      </c>
      <c r="DZ437">
        <v>947</v>
      </c>
      <c r="EA437">
        <v>864</v>
      </c>
      <c r="EB437">
        <v>683</v>
      </c>
      <c r="EC437">
        <v>92.1</v>
      </c>
      <c r="ED437">
        <v>70.36</v>
      </c>
      <c r="EE437">
        <v>86</v>
      </c>
      <c r="EF437">
        <v>73</v>
      </c>
      <c r="EG437" s="41">
        <v>9.9537037037037035E-2</v>
      </c>
      <c r="EH437" s="43">
        <v>0.89311859443631036</v>
      </c>
      <c r="EI437" s="44">
        <v>0.99265563147334746</v>
      </c>
      <c r="EJ437">
        <v>1717</v>
      </c>
      <c r="EK437">
        <v>1375</v>
      </c>
      <c r="EL437">
        <v>1248</v>
      </c>
      <c r="EM437">
        <v>948</v>
      </c>
      <c r="EN437">
        <v>865</v>
      </c>
      <c r="EO437">
        <v>684</v>
      </c>
      <c r="EP437">
        <v>87</v>
      </c>
      <c r="EQ437">
        <v>73</v>
      </c>
      <c r="ER437">
        <v>861</v>
      </c>
      <c r="ES437">
        <v>644</v>
      </c>
      <c r="ET437">
        <v>327</v>
      </c>
      <c r="EU437">
        <v>261</v>
      </c>
      <c r="EV437">
        <v>42</v>
      </c>
      <c r="EW437">
        <v>45</v>
      </c>
      <c r="EX437">
        <v>65</v>
      </c>
      <c r="EY437">
        <v>83</v>
      </c>
      <c r="EZ437">
        <v>5.6</v>
      </c>
      <c r="FA437">
        <v>1.7000000000000002</v>
      </c>
      <c r="FB437">
        <v>7.3</v>
      </c>
      <c r="FC437" s="20">
        <v>62.23</v>
      </c>
      <c r="FD437" s="26">
        <v>0.79782051282051281</v>
      </c>
      <c r="FE437">
        <v>9.7093000000000007</v>
      </c>
      <c r="FF437">
        <v>4.93</v>
      </c>
      <c r="FG437">
        <v>-0.1</v>
      </c>
      <c r="FH437">
        <v>4.83</v>
      </c>
      <c r="FI437">
        <v>6</v>
      </c>
      <c r="FJ437">
        <v>3</v>
      </c>
      <c r="FK437">
        <v>0</v>
      </c>
      <c r="FL437" s="42">
        <v>123</v>
      </c>
      <c r="FM437" s="20">
        <v>9.7777777777777786</v>
      </c>
      <c r="FN437" s="41">
        <v>0.16781028050000002</v>
      </c>
      <c r="FO437" s="20">
        <v>59.2</v>
      </c>
      <c r="FP437" s="20">
        <v>61.041800000000002</v>
      </c>
      <c r="FQ437" s="20">
        <v>128.11225547798438</v>
      </c>
      <c r="FR437">
        <v>4</v>
      </c>
      <c r="FS437" t="s">
        <v>1225</v>
      </c>
      <c r="FT437">
        <v>293</v>
      </c>
      <c r="FV437" t="s">
        <v>711</v>
      </c>
      <c r="FW437" s="45">
        <v>6000000</v>
      </c>
      <c r="FX437" s="45">
        <v>6000000</v>
      </c>
      <c r="FY437">
        <v>582</v>
      </c>
      <c r="FZ437">
        <v>213</v>
      </c>
      <c r="GA437">
        <v>224</v>
      </c>
      <c r="GB437">
        <v>437</v>
      </c>
      <c r="GC437">
        <v>57</v>
      </c>
      <c r="GD437">
        <v>149</v>
      </c>
      <c r="GE437">
        <v>1702</v>
      </c>
      <c r="GF437">
        <v>10449</v>
      </c>
      <c r="GG437">
        <v>41.6</v>
      </c>
      <c r="GH437">
        <v>14.7</v>
      </c>
      <c r="GI437">
        <v>56.4</v>
      </c>
      <c r="GJ437" s="42">
        <v>59.2</v>
      </c>
    </row>
    <row r="438" spans="1:192" x14ac:dyDescent="0.45">
      <c r="A438" s="40">
        <v>34516</v>
      </c>
      <c r="B438" t="s">
        <v>1918</v>
      </c>
      <c r="C438" t="s">
        <v>145</v>
      </c>
      <c r="D438" t="s">
        <v>91</v>
      </c>
      <c r="E438" t="s">
        <v>91</v>
      </c>
      <c r="F438">
        <v>73</v>
      </c>
      <c r="G438">
        <v>195</v>
      </c>
      <c r="H438">
        <v>2012</v>
      </c>
      <c r="I438">
        <v>2</v>
      </c>
      <c r="J438">
        <v>55</v>
      </c>
      <c r="K438" t="s">
        <v>92</v>
      </c>
      <c r="L438">
        <v>2014</v>
      </c>
      <c r="M438">
        <v>23</v>
      </c>
      <c r="N438">
        <v>4</v>
      </c>
      <c r="O438">
        <v>8476919</v>
      </c>
      <c r="P438" t="s">
        <v>3411</v>
      </c>
      <c r="Q438" t="s">
        <v>3412</v>
      </c>
      <c r="R438" t="s">
        <v>3413</v>
      </c>
      <c r="S438" t="s">
        <v>209</v>
      </c>
      <c r="T438" t="s">
        <v>716</v>
      </c>
      <c r="U438" t="s">
        <v>319</v>
      </c>
      <c r="V438">
        <v>82</v>
      </c>
      <c r="W438">
        <v>17</v>
      </c>
      <c r="X438">
        <v>23</v>
      </c>
      <c r="Y438">
        <v>14</v>
      </c>
      <c r="Z438">
        <v>40</v>
      </c>
      <c r="AA438">
        <v>6</v>
      </c>
      <c r="AB438">
        <v>27</v>
      </c>
      <c r="AC438" s="26">
        <v>0.48780487804878048</v>
      </c>
      <c r="AD438" s="20">
        <v>14.019801980198018</v>
      </c>
      <c r="AE438" s="20">
        <v>15.03</v>
      </c>
      <c r="AF438">
        <v>0</v>
      </c>
      <c r="AG438">
        <v>-3</v>
      </c>
      <c r="AH438">
        <v>8</v>
      </c>
      <c r="AI438">
        <v>1863</v>
      </c>
      <c r="AJ438">
        <v>78719</v>
      </c>
      <c r="AK438" s="20">
        <v>1311.9833333332999</v>
      </c>
      <c r="AL438">
        <v>1311.98</v>
      </c>
      <c r="AM438">
        <v>1312</v>
      </c>
      <c r="AN438" s="26">
        <v>15.99979674796748</v>
      </c>
      <c r="AO438">
        <v>26.52</v>
      </c>
      <c r="AP438" s="41">
        <v>0.67796610169491522</v>
      </c>
      <c r="AQ438">
        <v>187</v>
      </c>
      <c r="AR438">
        <v>186</v>
      </c>
      <c r="AS438">
        <v>187</v>
      </c>
      <c r="AT438">
        <v>158</v>
      </c>
      <c r="AU438">
        <v>158</v>
      </c>
      <c r="AV438">
        <v>118</v>
      </c>
      <c r="AW438">
        <v>132</v>
      </c>
      <c r="AX438">
        <v>74</v>
      </c>
      <c r="AY438">
        <v>11</v>
      </c>
      <c r="AZ438">
        <v>7</v>
      </c>
      <c r="BA438" s="42">
        <v>18</v>
      </c>
      <c r="BB438">
        <v>17.41</v>
      </c>
      <c r="BC438">
        <v>28.4407</v>
      </c>
      <c r="BD438" s="20">
        <v>298</v>
      </c>
      <c r="BE438" s="20">
        <v>485</v>
      </c>
      <c r="BF438" s="20">
        <v>22.180216161831737</v>
      </c>
      <c r="BG438">
        <v>355</v>
      </c>
      <c r="BH438">
        <v>431</v>
      </c>
      <c r="BI438">
        <v>404</v>
      </c>
      <c r="BJ438" s="41">
        <v>0.46772068511198944</v>
      </c>
      <c r="BK438">
        <v>26</v>
      </c>
      <c r="BL438">
        <v>26</v>
      </c>
      <c r="BM438">
        <v>74</v>
      </c>
      <c r="BN438" s="42">
        <v>-48</v>
      </c>
      <c r="BO438">
        <v>40</v>
      </c>
      <c r="BP438">
        <v>55</v>
      </c>
      <c r="BQ438">
        <v>50</v>
      </c>
      <c r="BR438">
        <v>45</v>
      </c>
      <c r="BS438" s="41">
        <v>4.3186180422264873E-2</v>
      </c>
      <c r="BT438">
        <v>488</v>
      </c>
      <c r="BU438">
        <v>468</v>
      </c>
      <c r="BV438" s="41">
        <v>0.5104602510460251</v>
      </c>
      <c r="BW438">
        <v>162</v>
      </c>
      <c r="BX438">
        <v>153</v>
      </c>
      <c r="BY438">
        <v>186</v>
      </c>
      <c r="BZ438">
        <v>187</v>
      </c>
      <c r="CA438">
        <v>140</v>
      </c>
      <c r="CB438">
        <v>128</v>
      </c>
      <c r="CC438">
        <v>149</v>
      </c>
      <c r="CD438">
        <v>148</v>
      </c>
      <c r="CE438">
        <v>176</v>
      </c>
      <c r="CF438">
        <v>173</v>
      </c>
      <c r="CG438">
        <v>292</v>
      </c>
      <c r="CH438">
        <v>272</v>
      </c>
      <c r="CI438">
        <v>0</v>
      </c>
      <c r="CJ438">
        <v>0</v>
      </c>
      <c r="CK438">
        <v>1</v>
      </c>
      <c r="CL438">
        <v>2</v>
      </c>
      <c r="CM438">
        <v>3</v>
      </c>
      <c r="CN438">
        <v>1</v>
      </c>
      <c r="CO438">
        <v>1</v>
      </c>
      <c r="CP438">
        <v>3</v>
      </c>
      <c r="CQ438">
        <v>2</v>
      </c>
      <c r="CR438">
        <v>2</v>
      </c>
      <c r="CS438">
        <v>1</v>
      </c>
      <c r="CT438">
        <v>0</v>
      </c>
      <c r="CU438">
        <v>0</v>
      </c>
      <c r="CV438">
        <v>9</v>
      </c>
      <c r="CW438">
        <v>1</v>
      </c>
      <c r="CX438">
        <v>3</v>
      </c>
      <c r="CY438">
        <v>6</v>
      </c>
      <c r="CZ438">
        <v>30</v>
      </c>
      <c r="DA438">
        <v>16</v>
      </c>
      <c r="DB438">
        <v>5</v>
      </c>
      <c r="DC438">
        <v>8</v>
      </c>
      <c r="DD438">
        <v>10</v>
      </c>
      <c r="DE438">
        <v>8</v>
      </c>
      <c r="DF438">
        <v>2</v>
      </c>
      <c r="DG438">
        <v>69</v>
      </c>
      <c r="DH438">
        <v>4</v>
      </c>
      <c r="DI438">
        <v>17</v>
      </c>
      <c r="DJ438">
        <v>4</v>
      </c>
      <c r="DK438">
        <v>4</v>
      </c>
      <c r="DL438">
        <v>0</v>
      </c>
      <c r="DM438">
        <v>18</v>
      </c>
      <c r="DN438">
        <v>18</v>
      </c>
      <c r="DO438">
        <v>0</v>
      </c>
      <c r="DP438" s="42">
        <v>13</v>
      </c>
      <c r="DQ438" s="20">
        <v>10.477</v>
      </c>
      <c r="DR438">
        <v>4</v>
      </c>
      <c r="DS438">
        <v>0</v>
      </c>
      <c r="DT438">
        <v>0</v>
      </c>
      <c r="DU438">
        <v>0</v>
      </c>
      <c r="DV438">
        <v>0</v>
      </c>
      <c r="DW438">
        <v>1249</v>
      </c>
      <c r="DX438">
        <v>1349</v>
      </c>
      <c r="DY438">
        <v>957</v>
      </c>
      <c r="DZ438">
        <v>997</v>
      </c>
      <c r="EA438">
        <v>690</v>
      </c>
      <c r="EB438">
        <v>716</v>
      </c>
      <c r="EC438">
        <v>68.489999999999995</v>
      </c>
      <c r="ED438">
        <v>68.73</v>
      </c>
      <c r="EE438">
        <v>59</v>
      </c>
      <c r="EF438">
        <v>64</v>
      </c>
      <c r="EG438" s="41">
        <v>8.5507246376811591E-2</v>
      </c>
      <c r="EH438" s="43">
        <v>0.91061452513966479</v>
      </c>
      <c r="EI438" s="44">
        <v>0.99612177151647641</v>
      </c>
      <c r="EJ438">
        <v>1247</v>
      </c>
      <c r="EK438">
        <v>1350</v>
      </c>
      <c r="EL438">
        <v>956</v>
      </c>
      <c r="EM438">
        <v>997</v>
      </c>
      <c r="EN438">
        <v>690</v>
      </c>
      <c r="EO438">
        <v>714</v>
      </c>
      <c r="EP438">
        <v>59</v>
      </c>
      <c r="EQ438">
        <v>63</v>
      </c>
      <c r="ER438">
        <v>631</v>
      </c>
      <c r="ES438">
        <v>699</v>
      </c>
      <c r="ET438">
        <v>261</v>
      </c>
      <c r="EU438">
        <v>314</v>
      </c>
      <c r="EV438">
        <v>31</v>
      </c>
      <c r="EW438">
        <v>38</v>
      </c>
      <c r="EX438">
        <v>69</v>
      </c>
      <c r="EY438">
        <v>89</v>
      </c>
      <c r="EZ438">
        <v>2.1</v>
      </c>
      <c r="FA438">
        <v>1.6</v>
      </c>
      <c r="FB438">
        <v>3.7</v>
      </c>
      <c r="FC438" s="20">
        <v>38.049999999999997</v>
      </c>
      <c r="FD438" s="26">
        <v>0.46402439024390241</v>
      </c>
      <c r="FE438">
        <v>3.2414000000000001</v>
      </c>
      <c r="FF438">
        <v>0.17</v>
      </c>
      <c r="FG438">
        <v>0.18</v>
      </c>
      <c r="FH438">
        <v>0.36</v>
      </c>
      <c r="FI438">
        <v>5</v>
      </c>
      <c r="FJ438">
        <v>1</v>
      </c>
      <c r="FK438">
        <v>0</v>
      </c>
      <c r="FL438" s="42">
        <v>79</v>
      </c>
      <c r="FM438" s="20">
        <v>19</v>
      </c>
      <c r="FN438" s="41">
        <v>7.3913043499999997E-2</v>
      </c>
      <c r="FO438" s="20">
        <v>39.200000000000003</v>
      </c>
      <c r="FP438" s="20">
        <v>42.095399999999998</v>
      </c>
      <c r="FQ438" s="20">
        <v>118.81278678028627</v>
      </c>
      <c r="FV438" t="s">
        <v>751</v>
      </c>
      <c r="FW438" s="45">
        <v>735000</v>
      </c>
      <c r="FX438" s="45">
        <v>735000</v>
      </c>
      <c r="FY438">
        <v>284</v>
      </c>
      <c r="FZ438">
        <v>41</v>
      </c>
      <c r="GA438">
        <v>63</v>
      </c>
      <c r="GB438">
        <v>104</v>
      </c>
      <c r="GC438">
        <v>-13</v>
      </c>
      <c r="GD438">
        <v>40</v>
      </c>
      <c r="GE438">
        <v>352</v>
      </c>
      <c r="GF438">
        <v>4049</v>
      </c>
      <c r="GG438">
        <v>4.2</v>
      </c>
      <c r="GH438">
        <v>4.4000000000000004</v>
      </c>
      <c r="GI438">
        <v>8.6</v>
      </c>
      <c r="GJ438" s="42">
        <v>39.200000000000003</v>
      </c>
    </row>
    <row r="439" spans="1:192" x14ac:dyDescent="0.45">
      <c r="A439" s="40">
        <v>32616</v>
      </c>
      <c r="B439" t="s">
        <v>1368</v>
      </c>
      <c r="C439" t="s">
        <v>145</v>
      </c>
      <c r="D439" t="s">
        <v>91</v>
      </c>
      <c r="E439" t="s">
        <v>91</v>
      </c>
      <c r="F439">
        <v>75</v>
      </c>
      <c r="G439">
        <v>225</v>
      </c>
      <c r="H439">
        <v>2007</v>
      </c>
      <c r="I439">
        <v>6</v>
      </c>
      <c r="J439">
        <v>160</v>
      </c>
      <c r="K439" t="s">
        <v>202</v>
      </c>
      <c r="L439">
        <v>2012</v>
      </c>
      <c r="M439">
        <v>28</v>
      </c>
      <c r="N439">
        <v>5</v>
      </c>
      <c r="O439">
        <v>8474061</v>
      </c>
      <c r="P439" t="s">
        <v>3414</v>
      </c>
      <c r="Q439" t="s">
        <v>3415</v>
      </c>
      <c r="R439" t="s">
        <v>3416</v>
      </c>
      <c r="S439" t="s">
        <v>1562</v>
      </c>
      <c r="T439" t="s">
        <v>710</v>
      </c>
      <c r="U439" t="s">
        <v>253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27</v>
      </c>
      <c r="AB439">
        <v>87</v>
      </c>
      <c r="AC439" s="26">
        <v>0</v>
      </c>
      <c r="AD439" s="20">
        <v>-0.19718309859154928</v>
      </c>
      <c r="AE439" s="20">
        <v>0</v>
      </c>
      <c r="AF439">
        <v>0</v>
      </c>
      <c r="AG439">
        <v>0</v>
      </c>
      <c r="AH439">
        <v>4</v>
      </c>
      <c r="AI439">
        <v>16</v>
      </c>
      <c r="AJ439">
        <v>557</v>
      </c>
      <c r="AK439" s="20">
        <v>9.2833333333332995</v>
      </c>
      <c r="AL439">
        <v>9.2799999999999994</v>
      </c>
      <c r="AM439">
        <v>9</v>
      </c>
      <c r="AN439" s="26">
        <v>4.6416666666666666</v>
      </c>
      <c r="AO439">
        <v>8.1</v>
      </c>
      <c r="AP439" s="41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42">
        <v>0</v>
      </c>
      <c r="BB439">
        <v>0</v>
      </c>
      <c r="BC439">
        <v>0</v>
      </c>
      <c r="BD439" s="20">
        <v>0</v>
      </c>
      <c r="BE439" s="20">
        <v>0</v>
      </c>
      <c r="BF439" s="20">
        <v>0</v>
      </c>
      <c r="BG439">
        <v>2</v>
      </c>
      <c r="BH439">
        <v>6</v>
      </c>
      <c r="BI439">
        <v>2</v>
      </c>
      <c r="BJ439" s="41">
        <v>0.5</v>
      </c>
      <c r="BK439">
        <v>4</v>
      </c>
      <c r="BL439">
        <v>4</v>
      </c>
      <c r="BM439">
        <v>1</v>
      </c>
      <c r="BN439" s="42">
        <v>3</v>
      </c>
      <c r="BO439">
        <v>0</v>
      </c>
      <c r="BP439">
        <v>1</v>
      </c>
      <c r="BQ439">
        <v>0</v>
      </c>
      <c r="BR439">
        <v>0</v>
      </c>
      <c r="BS439" s="41">
        <v>0</v>
      </c>
      <c r="BT439">
        <v>0</v>
      </c>
      <c r="BU439">
        <v>0</v>
      </c>
      <c r="BV439" s="41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2</v>
      </c>
      <c r="DI439">
        <v>1</v>
      </c>
      <c r="DJ439">
        <v>2</v>
      </c>
      <c r="DK439">
        <v>2</v>
      </c>
      <c r="DL439">
        <v>0</v>
      </c>
      <c r="DM439">
        <v>1</v>
      </c>
      <c r="DN439">
        <v>1</v>
      </c>
      <c r="DO439">
        <v>0</v>
      </c>
      <c r="DP439" s="42">
        <v>-1</v>
      </c>
      <c r="DQ439" s="20">
        <v>-1.01</v>
      </c>
      <c r="DR439">
        <v>2</v>
      </c>
      <c r="DS439">
        <v>0</v>
      </c>
      <c r="DT439">
        <v>0</v>
      </c>
      <c r="DU439">
        <v>0</v>
      </c>
      <c r="DV439">
        <v>0</v>
      </c>
      <c r="DW439">
        <v>4</v>
      </c>
      <c r="DX439">
        <v>5</v>
      </c>
      <c r="DY439">
        <v>4</v>
      </c>
      <c r="DZ439">
        <v>5</v>
      </c>
      <c r="EA439">
        <v>3</v>
      </c>
      <c r="EB439">
        <v>3</v>
      </c>
      <c r="EC439">
        <v>0.1</v>
      </c>
      <c r="ED439">
        <v>0.28000000000000003</v>
      </c>
      <c r="EE439">
        <v>0</v>
      </c>
      <c r="EF439">
        <v>0</v>
      </c>
      <c r="EG439" s="41">
        <v>0</v>
      </c>
      <c r="EH439" s="43">
        <v>1</v>
      </c>
      <c r="EI439" s="44">
        <v>1</v>
      </c>
      <c r="EJ439">
        <v>4</v>
      </c>
      <c r="EK439">
        <v>5</v>
      </c>
      <c r="EL439">
        <v>4</v>
      </c>
      <c r="EM439">
        <v>5</v>
      </c>
      <c r="EN439">
        <v>3</v>
      </c>
      <c r="EO439">
        <v>3</v>
      </c>
      <c r="EP439">
        <v>0</v>
      </c>
      <c r="EQ439">
        <v>0</v>
      </c>
      <c r="ER439">
        <v>2</v>
      </c>
      <c r="ES439">
        <v>3</v>
      </c>
      <c r="ET439">
        <v>0</v>
      </c>
      <c r="EU439">
        <v>1</v>
      </c>
      <c r="EV439">
        <v>0</v>
      </c>
      <c r="EW439">
        <v>0</v>
      </c>
      <c r="EX439">
        <v>2</v>
      </c>
      <c r="EY439">
        <v>1</v>
      </c>
      <c r="EZ439">
        <v>0</v>
      </c>
      <c r="FA439">
        <v>0</v>
      </c>
      <c r="FB439">
        <v>0</v>
      </c>
      <c r="FC439" s="20">
        <v>-0.2</v>
      </c>
      <c r="FD439" s="26">
        <v>-0.1</v>
      </c>
      <c r="FE439">
        <v>0</v>
      </c>
      <c r="FF439">
        <v>0</v>
      </c>
      <c r="FG439">
        <v>0</v>
      </c>
      <c r="FH439">
        <v>0</v>
      </c>
      <c r="FL439" s="42">
        <v>8</v>
      </c>
      <c r="FM439" s="20">
        <v>2</v>
      </c>
      <c r="FN439" s="41">
        <v>0</v>
      </c>
      <c r="FO439" s="20">
        <v>-0.4</v>
      </c>
      <c r="FP439" s="20">
        <v>-0.20200000000000001</v>
      </c>
      <c r="FQ439" s="20">
        <v>58.189655172413794</v>
      </c>
      <c r="FV439" t="s">
        <v>711</v>
      </c>
      <c r="FW439" s="45">
        <v>650000</v>
      </c>
      <c r="FX439" s="45">
        <v>650000</v>
      </c>
      <c r="FY439">
        <v>144</v>
      </c>
      <c r="FZ439">
        <v>4</v>
      </c>
      <c r="GA439">
        <v>10</v>
      </c>
      <c r="GB439">
        <v>14</v>
      </c>
      <c r="GC439">
        <v>-3</v>
      </c>
      <c r="GD439">
        <v>213</v>
      </c>
      <c r="GE439">
        <v>67</v>
      </c>
      <c r="GF439">
        <v>852</v>
      </c>
      <c r="GG439">
        <v>-0.30000000000000004</v>
      </c>
      <c r="GH439">
        <v>0.7</v>
      </c>
      <c r="GI439">
        <v>0.4</v>
      </c>
      <c r="GJ439" s="42">
        <v>-0.4</v>
      </c>
    </row>
    <row r="440" spans="1:192" x14ac:dyDescent="0.45">
      <c r="A440" s="40">
        <v>32637</v>
      </c>
      <c r="B440" t="s">
        <v>3417</v>
      </c>
      <c r="C440" t="s">
        <v>475</v>
      </c>
      <c r="D440" t="s">
        <v>91</v>
      </c>
      <c r="E440" t="s">
        <v>91</v>
      </c>
      <c r="F440">
        <v>73</v>
      </c>
      <c r="G440">
        <v>190</v>
      </c>
      <c r="H440">
        <v>2007</v>
      </c>
      <c r="I440">
        <v>1</v>
      </c>
      <c r="J440">
        <v>21</v>
      </c>
      <c r="K440" t="s">
        <v>202</v>
      </c>
      <c r="L440">
        <v>2011</v>
      </c>
      <c r="M440">
        <v>28</v>
      </c>
      <c r="N440">
        <v>7</v>
      </c>
      <c r="O440">
        <v>8474062</v>
      </c>
      <c r="P440" t="s">
        <v>3418</v>
      </c>
      <c r="Q440" t="s">
        <v>3419</v>
      </c>
      <c r="R440" t="s">
        <v>3420</v>
      </c>
      <c r="S440" t="s">
        <v>2777</v>
      </c>
      <c r="T440" t="s">
        <v>716</v>
      </c>
      <c r="U440" t="s">
        <v>263</v>
      </c>
      <c r="V440">
        <v>76</v>
      </c>
      <c r="W440">
        <v>15</v>
      </c>
      <c r="X440">
        <v>26</v>
      </c>
      <c r="Y440">
        <v>13</v>
      </c>
      <c r="Z440">
        <v>41</v>
      </c>
      <c r="AA440">
        <v>8</v>
      </c>
      <c r="AB440">
        <v>44</v>
      </c>
      <c r="AC440" s="26">
        <v>0.53947368421052633</v>
      </c>
      <c r="AD440" s="20">
        <v>17.941176470588236</v>
      </c>
      <c r="AE440" s="20">
        <v>15.145</v>
      </c>
      <c r="AF440">
        <v>16</v>
      </c>
      <c r="AG440">
        <v>9.9</v>
      </c>
      <c r="AH440">
        <v>18</v>
      </c>
      <c r="AI440">
        <v>1536</v>
      </c>
      <c r="AJ440">
        <v>70266</v>
      </c>
      <c r="AK440" s="20">
        <v>1171.0999999999999</v>
      </c>
      <c r="AL440">
        <v>1171.0999999999999</v>
      </c>
      <c r="AM440">
        <v>1171</v>
      </c>
      <c r="AN440" s="26">
        <v>15.409210526315789</v>
      </c>
      <c r="AO440">
        <v>25.59</v>
      </c>
      <c r="AP440" s="41">
        <v>0.74545454545454548</v>
      </c>
      <c r="AQ440">
        <v>187</v>
      </c>
      <c r="AR440">
        <v>187</v>
      </c>
      <c r="AS440">
        <v>188</v>
      </c>
      <c r="AT440">
        <v>151</v>
      </c>
      <c r="AU440">
        <v>152</v>
      </c>
      <c r="AV440">
        <v>113</v>
      </c>
      <c r="AW440">
        <v>128</v>
      </c>
      <c r="AX440">
        <v>61</v>
      </c>
      <c r="AY440">
        <v>8</v>
      </c>
      <c r="AZ440">
        <v>15</v>
      </c>
      <c r="BA440" s="42">
        <v>23</v>
      </c>
      <c r="BB440">
        <v>13.71</v>
      </c>
      <c r="BC440">
        <v>30.982299999999999</v>
      </c>
      <c r="BD440" s="20">
        <v>253.4</v>
      </c>
      <c r="BE440" s="20">
        <v>440.4</v>
      </c>
      <c r="BF440" s="20">
        <v>22.563401929809579</v>
      </c>
      <c r="BG440">
        <v>319</v>
      </c>
      <c r="BH440">
        <v>379</v>
      </c>
      <c r="BI440">
        <v>473</v>
      </c>
      <c r="BJ440" s="41">
        <v>0.40277777777777779</v>
      </c>
      <c r="BK440">
        <v>86</v>
      </c>
      <c r="BL440">
        <v>86</v>
      </c>
      <c r="BM440">
        <v>130</v>
      </c>
      <c r="BN440" s="42">
        <v>-44</v>
      </c>
      <c r="BO440">
        <v>39</v>
      </c>
      <c r="BP440">
        <v>14</v>
      </c>
      <c r="BQ440">
        <v>55</v>
      </c>
      <c r="BR440">
        <v>67</v>
      </c>
      <c r="BS440" s="41">
        <v>7.5706214689265541E-2</v>
      </c>
      <c r="BT440">
        <v>459</v>
      </c>
      <c r="BU440">
        <v>490</v>
      </c>
      <c r="BV440" s="41">
        <v>0.48366701791359323</v>
      </c>
      <c r="BW440">
        <v>161</v>
      </c>
      <c r="BX440">
        <v>194</v>
      </c>
      <c r="BY440">
        <v>172</v>
      </c>
      <c r="BZ440">
        <v>163</v>
      </c>
      <c r="CA440">
        <v>126</v>
      </c>
      <c r="CB440">
        <v>133</v>
      </c>
      <c r="CC440">
        <v>128</v>
      </c>
      <c r="CD440">
        <v>123</v>
      </c>
      <c r="CE440">
        <v>157</v>
      </c>
      <c r="CF440">
        <v>191</v>
      </c>
      <c r="CG440">
        <v>297</v>
      </c>
      <c r="CH440">
        <v>302</v>
      </c>
      <c r="CI440">
        <v>0</v>
      </c>
      <c r="CJ440">
        <v>0</v>
      </c>
      <c r="CK440">
        <v>2</v>
      </c>
      <c r="CL440">
        <v>1</v>
      </c>
      <c r="CM440">
        <v>1</v>
      </c>
      <c r="CN440">
        <v>0</v>
      </c>
      <c r="CO440">
        <v>0</v>
      </c>
      <c r="CP440">
        <v>2</v>
      </c>
      <c r="CQ440">
        <v>1</v>
      </c>
      <c r="CR440">
        <v>0</v>
      </c>
      <c r="CS440">
        <v>2</v>
      </c>
      <c r="CT440">
        <v>1</v>
      </c>
      <c r="CU440">
        <v>1</v>
      </c>
      <c r="CV440">
        <v>8</v>
      </c>
      <c r="CW440">
        <v>0</v>
      </c>
      <c r="CX440">
        <v>3</v>
      </c>
      <c r="CY440">
        <v>1</v>
      </c>
      <c r="CZ440">
        <v>35</v>
      </c>
      <c r="DA440">
        <v>16</v>
      </c>
      <c r="DB440">
        <v>1</v>
      </c>
      <c r="DC440">
        <v>5</v>
      </c>
      <c r="DD440">
        <v>14</v>
      </c>
      <c r="DE440">
        <v>7</v>
      </c>
      <c r="DF440">
        <v>5</v>
      </c>
      <c r="DG440">
        <v>65</v>
      </c>
      <c r="DH440">
        <v>9</v>
      </c>
      <c r="DI440">
        <v>15</v>
      </c>
      <c r="DJ440">
        <v>9</v>
      </c>
      <c r="DK440">
        <v>9</v>
      </c>
      <c r="DL440">
        <v>0</v>
      </c>
      <c r="DM440">
        <v>15</v>
      </c>
      <c r="DN440">
        <v>15</v>
      </c>
      <c r="DO440">
        <v>0</v>
      </c>
      <c r="DP440" s="42">
        <v>6</v>
      </c>
      <c r="DQ440" s="20">
        <v>3.3250000000000002</v>
      </c>
      <c r="DR440">
        <v>9</v>
      </c>
      <c r="DS440">
        <v>0</v>
      </c>
      <c r="DT440">
        <v>0</v>
      </c>
      <c r="DU440">
        <v>0</v>
      </c>
      <c r="DV440">
        <v>0</v>
      </c>
      <c r="DW440">
        <v>1020</v>
      </c>
      <c r="DX440">
        <v>1132</v>
      </c>
      <c r="DY440">
        <v>771</v>
      </c>
      <c r="DZ440">
        <v>818</v>
      </c>
      <c r="EA440">
        <v>566</v>
      </c>
      <c r="EB440">
        <v>584</v>
      </c>
      <c r="EC440">
        <v>49.07</v>
      </c>
      <c r="ED440">
        <v>49.2</v>
      </c>
      <c r="EE440">
        <v>55</v>
      </c>
      <c r="EF440">
        <v>55</v>
      </c>
      <c r="EG440" s="41">
        <v>9.7173144876325085E-2</v>
      </c>
      <c r="EH440" s="43">
        <v>0.90582191780821919</v>
      </c>
      <c r="EI440" s="44">
        <v>1.0029950626845443</v>
      </c>
      <c r="EJ440">
        <v>1018</v>
      </c>
      <c r="EK440">
        <v>1131</v>
      </c>
      <c r="EL440">
        <v>769</v>
      </c>
      <c r="EM440">
        <v>818</v>
      </c>
      <c r="EN440">
        <v>566</v>
      </c>
      <c r="EO440">
        <v>584</v>
      </c>
      <c r="EP440">
        <v>55</v>
      </c>
      <c r="EQ440">
        <v>56</v>
      </c>
      <c r="ER440">
        <v>500</v>
      </c>
      <c r="ES440">
        <v>530</v>
      </c>
      <c r="ET440">
        <v>175</v>
      </c>
      <c r="EU440">
        <v>191</v>
      </c>
      <c r="EV440">
        <v>31</v>
      </c>
      <c r="EW440">
        <v>29</v>
      </c>
      <c r="EX440">
        <v>85</v>
      </c>
      <c r="EY440">
        <v>78</v>
      </c>
      <c r="EZ440">
        <v>2.5</v>
      </c>
      <c r="FA440">
        <v>2</v>
      </c>
      <c r="FB440">
        <v>4.4000000000000004</v>
      </c>
      <c r="FC440" s="20">
        <v>45.84</v>
      </c>
      <c r="FD440" s="26">
        <v>0.60315789473684212</v>
      </c>
      <c r="FE440">
        <v>3.3938999999999999</v>
      </c>
      <c r="FF440">
        <v>0.08</v>
      </c>
      <c r="FG440">
        <v>0.26</v>
      </c>
      <c r="FH440">
        <v>0.34</v>
      </c>
      <c r="FI440">
        <v>2</v>
      </c>
      <c r="FJ440">
        <v>0</v>
      </c>
      <c r="FK440">
        <v>0</v>
      </c>
      <c r="FL440" s="42">
        <v>171</v>
      </c>
      <c r="FM440" s="20">
        <v>15.666666666666666</v>
      </c>
      <c r="FN440" s="41">
        <v>6.4223057600000008E-2</v>
      </c>
      <c r="FO440" s="20">
        <v>39.200000000000003</v>
      </c>
      <c r="FP440" s="20">
        <v>41.664999999999999</v>
      </c>
      <c r="FQ440" s="20">
        <v>110.25531551532748</v>
      </c>
      <c r="FR440">
        <v>4</v>
      </c>
      <c r="FS440" t="s">
        <v>455</v>
      </c>
      <c r="FT440">
        <v>195</v>
      </c>
      <c r="FV440" t="s">
        <v>711</v>
      </c>
      <c r="FW440" s="45">
        <v>900000</v>
      </c>
      <c r="FX440" s="45">
        <v>900000</v>
      </c>
      <c r="FY440">
        <v>399</v>
      </c>
      <c r="FZ440">
        <v>53</v>
      </c>
      <c r="GA440">
        <v>86</v>
      </c>
      <c r="GB440">
        <v>139</v>
      </c>
      <c r="GC440">
        <v>-3</v>
      </c>
      <c r="GD440">
        <v>101</v>
      </c>
      <c r="GE440">
        <v>532</v>
      </c>
      <c r="GF440">
        <v>5615</v>
      </c>
      <c r="GG440">
        <v>5.4</v>
      </c>
      <c r="GH440">
        <v>7.1</v>
      </c>
      <c r="GI440">
        <v>12.5</v>
      </c>
      <c r="GJ440" s="42">
        <v>39.200000000000003</v>
      </c>
    </row>
    <row r="441" spans="1:192" x14ac:dyDescent="0.45">
      <c r="A441" s="40">
        <v>32734</v>
      </c>
      <c r="B441" t="s">
        <v>2373</v>
      </c>
      <c r="C441" t="s">
        <v>163</v>
      </c>
      <c r="D441" t="s">
        <v>91</v>
      </c>
      <c r="E441" t="s">
        <v>91</v>
      </c>
      <c r="F441">
        <v>73</v>
      </c>
      <c r="G441">
        <v>190</v>
      </c>
      <c r="H441">
        <v>2007</v>
      </c>
      <c r="I441">
        <v>1</v>
      </c>
      <c r="J441">
        <v>3</v>
      </c>
      <c r="K441" t="s">
        <v>202</v>
      </c>
      <c r="L441">
        <v>2007</v>
      </c>
      <c r="M441">
        <v>28</v>
      </c>
      <c r="N441">
        <v>10</v>
      </c>
      <c r="O441">
        <v>8474068</v>
      </c>
      <c r="P441" t="s">
        <v>3427</v>
      </c>
      <c r="Q441" t="s">
        <v>3428</v>
      </c>
      <c r="R441" t="s">
        <v>3429</v>
      </c>
      <c r="S441" t="s">
        <v>1082</v>
      </c>
      <c r="T441" t="s">
        <v>716</v>
      </c>
      <c r="U441" t="s">
        <v>3430</v>
      </c>
      <c r="V441">
        <v>76</v>
      </c>
      <c r="W441">
        <v>16</v>
      </c>
      <c r="X441">
        <v>35</v>
      </c>
      <c r="Y441">
        <v>17</v>
      </c>
      <c r="Z441">
        <v>51</v>
      </c>
      <c r="AA441">
        <v>0</v>
      </c>
      <c r="AB441">
        <v>0</v>
      </c>
      <c r="AC441" s="26">
        <v>0.67105263157894735</v>
      </c>
      <c r="AD441" s="20">
        <v>6.654784240150093</v>
      </c>
      <c r="AE441" s="20">
        <v>18.649999999999999</v>
      </c>
      <c r="AF441">
        <v>19</v>
      </c>
      <c r="AG441">
        <v>12.2</v>
      </c>
      <c r="AH441">
        <v>26</v>
      </c>
      <c r="AI441">
        <v>1645</v>
      </c>
      <c r="AJ441">
        <v>75761</v>
      </c>
      <c r="AK441" s="20">
        <v>1262.6833333333</v>
      </c>
      <c r="AL441">
        <v>1262.68</v>
      </c>
      <c r="AM441">
        <v>1263</v>
      </c>
      <c r="AN441" s="26">
        <v>16.614254385964912</v>
      </c>
      <c r="AO441">
        <v>27.31</v>
      </c>
      <c r="AP441" s="41">
        <v>0.6071428571428571</v>
      </c>
      <c r="AQ441">
        <v>272</v>
      </c>
      <c r="AR441">
        <v>272</v>
      </c>
      <c r="AS441">
        <v>272</v>
      </c>
      <c r="AT441">
        <v>208</v>
      </c>
      <c r="AU441">
        <v>208</v>
      </c>
      <c r="AV441">
        <v>145</v>
      </c>
      <c r="AW441">
        <v>148</v>
      </c>
      <c r="AX441">
        <v>53</v>
      </c>
      <c r="AY441">
        <v>5</v>
      </c>
      <c r="AZ441">
        <v>16</v>
      </c>
      <c r="BA441" s="42">
        <v>21</v>
      </c>
      <c r="BB441">
        <v>14.64</v>
      </c>
      <c r="BC441">
        <v>29.5517</v>
      </c>
      <c r="BD441" s="20">
        <v>309.39999999999998</v>
      </c>
      <c r="BE441" s="20">
        <v>581.4</v>
      </c>
      <c r="BF441" s="20">
        <v>27.626952196914498</v>
      </c>
      <c r="BG441">
        <v>547</v>
      </c>
      <c r="BH441">
        <v>406</v>
      </c>
      <c r="BI441">
        <v>228</v>
      </c>
      <c r="BJ441" s="41">
        <v>0.70580645161290323</v>
      </c>
      <c r="BK441">
        <v>21</v>
      </c>
      <c r="BL441">
        <v>21</v>
      </c>
      <c r="BM441">
        <v>57</v>
      </c>
      <c r="BN441" s="42">
        <v>-36</v>
      </c>
      <c r="BO441">
        <v>63</v>
      </c>
      <c r="BP441">
        <v>33</v>
      </c>
      <c r="BQ441">
        <v>38</v>
      </c>
      <c r="BR441">
        <v>35</v>
      </c>
      <c r="BS441" s="41">
        <v>4.1766109785202864E-2</v>
      </c>
      <c r="BT441">
        <v>449</v>
      </c>
      <c r="BU441">
        <v>423</v>
      </c>
      <c r="BV441" s="41">
        <v>0.51490825688073394</v>
      </c>
      <c r="BW441">
        <v>94</v>
      </c>
      <c r="BX441">
        <v>84</v>
      </c>
      <c r="BY441">
        <v>175</v>
      </c>
      <c r="BZ441">
        <v>161</v>
      </c>
      <c r="CA441">
        <v>180</v>
      </c>
      <c r="CB441">
        <v>178</v>
      </c>
      <c r="CC441">
        <v>120</v>
      </c>
      <c r="CD441">
        <v>111</v>
      </c>
      <c r="CE441">
        <v>160</v>
      </c>
      <c r="CF441">
        <v>144</v>
      </c>
      <c r="CG441">
        <v>293</v>
      </c>
      <c r="CH441">
        <v>282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3</v>
      </c>
      <c r="CS441">
        <v>5</v>
      </c>
      <c r="CT441">
        <v>0</v>
      </c>
      <c r="CU441">
        <v>0</v>
      </c>
      <c r="CV441">
        <v>7</v>
      </c>
      <c r="CW441">
        <v>4</v>
      </c>
      <c r="CX441">
        <v>2</v>
      </c>
      <c r="CY441">
        <v>11</v>
      </c>
      <c r="CZ441">
        <v>46</v>
      </c>
      <c r="DA441">
        <v>7</v>
      </c>
      <c r="DB441">
        <v>2</v>
      </c>
      <c r="DC441">
        <v>32</v>
      </c>
      <c r="DD441">
        <v>25</v>
      </c>
      <c r="DE441">
        <v>2</v>
      </c>
      <c r="DF441">
        <v>1</v>
      </c>
      <c r="DG441">
        <v>76</v>
      </c>
      <c r="DH441">
        <v>13</v>
      </c>
      <c r="DI441">
        <v>17</v>
      </c>
      <c r="DJ441">
        <v>13</v>
      </c>
      <c r="DK441">
        <v>13</v>
      </c>
      <c r="DL441">
        <v>0</v>
      </c>
      <c r="DM441">
        <v>17</v>
      </c>
      <c r="DN441">
        <v>17</v>
      </c>
      <c r="DO441">
        <v>0</v>
      </c>
      <c r="DP441" s="42">
        <v>4</v>
      </c>
      <c r="DQ441" s="20">
        <v>3.4939999999999998</v>
      </c>
      <c r="DR441">
        <v>13</v>
      </c>
      <c r="DS441">
        <v>0</v>
      </c>
      <c r="DT441">
        <v>0</v>
      </c>
      <c r="DU441">
        <v>0</v>
      </c>
      <c r="DV441">
        <v>0</v>
      </c>
      <c r="DW441">
        <v>1519</v>
      </c>
      <c r="DX441">
        <v>1089</v>
      </c>
      <c r="DY441">
        <v>1146</v>
      </c>
      <c r="DZ441">
        <v>803</v>
      </c>
      <c r="EA441">
        <v>826</v>
      </c>
      <c r="EB441">
        <v>620</v>
      </c>
      <c r="EC441">
        <v>74.92</v>
      </c>
      <c r="ED441">
        <v>49.11</v>
      </c>
      <c r="EE441">
        <v>84</v>
      </c>
      <c r="EF441">
        <v>36</v>
      </c>
      <c r="EG441" s="41">
        <v>0.10169491525423729</v>
      </c>
      <c r="EH441" s="43">
        <v>0.9419354838709677</v>
      </c>
      <c r="EI441" s="44">
        <v>1.0436303991252049</v>
      </c>
      <c r="EJ441">
        <v>1523</v>
      </c>
      <c r="EK441">
        <v>1088</v>
      </c>
      <c r="EL441">
        <v>1150</v>
      </c>
      <c r="EM441">
        <v>802</v>
      </c>
      <c r="EN441">
        <v>827</v>
      </c>
      <c r="EO441">
        <v>619</v>
      </c>
      <c r="EP441">
        <v>83</v>
      </c>
      <c r="EQ441">
        <v>36</v>
      </c>
      <c r="ER441">
        <v>713</v>
      </c>
      <c r="ES441">
        <v>536</v>
      </c>
      <c r="ET441">
        <v>267</v>
      </c>
      <c r="EU441">
        <v>207</v>
      </c>
      <c r="EV441">
        <v>35</v>
      </c>
      <c r="EW441">
        <v>17</v>
      </c>
      <c r="EX441">
        <v>73</v>
      </c>
      <c r="EY441">
        <v>94</v>
      </c>
      <c r="EZ441">
        <v>3.4</v>
      </c>
      <c r="FA441">
        <v>2</v>
      </c>
      <c r="FB441">
        <v>5.5</v>
      </c>
      <c r="FC441" s="20">
        <v>59.59</v>
      </c>
      <c r="FD441" s="26">
        <v>0.7840789473684211</v>
      </c>
      <c r="FE441">
        <v>4.7228000000000003</v>
      </c>
      <c r="FF441">
        <v>0.73</v>
      </c>
      <c r="FG441">
        <v>0.03</v>
      </c>
      <c r="FH441">
        <v>0.76</v>
      </c>
      <c r="FI441">
        <v>13</v>
      </c>
      <c r="FJ441">
        <v>6</v>
      </c>
      <c r="FK441">
        <v>2</v>
      </c>
      <c r="FL441" s="42">
        <v>82</v>
      </c>
      <c r="FM441" s="20">
        <v>4.5384615384615383</v>
      </c>
      <c r="FN441" s="41">
        <v>0.16966438580000001</v>
      </c>
      <c r="FO441" s="20">
        <v>48.4</v>
      </c>
      <c r="FP441" s="20">
        <v>51.698799999999999</v>
      </c>
      <c r="FQ441" s="20">
        <v>123.92688567174582</v>
      </c>
      <c r="FR441">
        <v>8</v>
      </c>
      <c r="FS441" t="s">
        <v>3431</v>
      </c>
      <c r="FT441">
        <v>390</v>
      </c>
      <c r="FV441" t="s">
        <v>711</v>
      </c>
      <c r="FW441" s="45">
        <v>4000000</v>
      </c>
      <c r="FX441" s="45">
        <v>3500000</v>
      </c>
      <c r="FY441">
        <v>609</v>
      </c>
      <c r="FZ441">
        <v>149</v>
      </c>
      <c r="GA441">
        <v>213</v>
      </c>
      <c r="GB441">
        <v>362</v>
      </c>
      <c r="GC441">
        <v>24</v>
      </c>
      <c r="GD441">
        <v>274</v>
      </c>
      <c r="GE441">
        <v>1360</v>
      </c>
      <c r="GF441">
        <v>10494</v>
      </c>
      <c r="GG441">
        <v>27.5</v>
      </c>
      <c r="GH441">
        <v>11.4</v>
      </c>
      <c r="GI441">
        <v>38.9</v>
      </c>
      <c r="GJ441" s="42">
        <v>48.4</v>
      </c>
    </row>
    <row r="442" spans="1:192" x14ac:dyDescent="0.45">
      <c r="A442" s="40">
        <v>32648</v>
      </c>
      <c r="B442" t="s">
        <v>3448</v>
      </c>
      <c r="C442" t="s">
        <v>90</v>
      </c>
      <c r="D442" t="s">
        <v>91</v>
      </c>
      <c r="E442" t="s">
        <v>91</v>
      </c>
      <c r="F442">
        <v>73</v>
      </c>
      <c r="G442">
        <v>213</v>
      </c>
      <c r="H442">
        <v>2007</v>
      </c>
      <c r="I442">
        <v>4</v>
      </c>
      <c r="J442">
        <v>105</v>
      </c>
      <c r="K442" t="s">
        <v>92</v>
      </c>
      <c r="L442">
        <v>2011</v>
      </c>
      <c r="M442">
        <v>28</v>
      </c>
      <c r="N442">
        <v>6</v>
      </c>
      <c r="O442">
        <v>8474089</v>
      </c>
      <c r="P442" t="s">
        <v>3449</v>
      </c>
      <c r="Q442" t="s">
        <v>3450</v>
      </c>
      <c r="R442" t="s">
        <v>3451</v>
      </c>
      <c r="S442" t="s">
        <v>916</v>
      </c>
      <c r="T442" t="s">
        <v>716</v>
      </c>
      <c r="U442" t="s">
        <v>166</v>
      </c>
      <c r="V442">
        <v>7</v>
      </c>
      <c r="W442">
        <v>0</v>
      </c>
      <c r="X442">
        <v>0</v>
      </c>
      <c r="Y442">
        <v>0</v>
      </c>
      <c r="Z442">
        <v>0</v>
      </c>
      <c r="AA442">
        <v>31</v>
      </c>
      <c r="AB442">
        <v>108</v>
      </c>
      <c r="AC442" s="26">
        <v>0</v>
      </c>
      <c r="AD442" s="20">
        <v>-1.1931818181818181</v>
      </c>
      <c r="AE442" s="20">
        <v>0</v>
      </c>
      <c r="AF442">
        <v>0</v>
      </c>
      <c r="AG442">
        <v>1.1000000000000001</v>
      </c>
      <c r="AH442">
        <v>6</v>
      </c>
      <c r="AI442">
        <v>86</v>
      </c>
      <c r="AJ442">
        <v>3355</v>
      </c>
      <c r="AK442" s="20">
        <v>55.916666666666998</v>
      </c>
      <c r="AL442">
        <v>55.92</v>
      </c>
      <c r="AM442">
        <v>56</v>
      </c>
      <c r="AN442" s="26">
        <v>7.9880952380952381</v>
      </c>
      <c r="AO442">
        <v>13.46</v>
      </c>
      <c r="AP442" s="41">
        <v>0</v>
      </c>
      <c r="AQ442">
        <v>10</v>
      </c>
      <c r="AR442">
        <v>10</v>
      </c>
      <c r="AS442">
        <v>10</v>
      </c>
      <c r="AT442">
        <v>9</v>
      </c>
      <c r="AU442">
        <v>9</v>
      </c>
      <c r="AV442">
        <v>9</v>
      </c>
      <c r="AW442">
        <v>7</v>
      </c>
      <c r="AX442">
        <v>5</v>
      </c>
      <c r="AY442">
        <v>0</v>
      </c>
      <c r="AZ442">
        <v>0</v>
      </c>
      <c r="BA442" s="42">
        <v>0</v>
      </c>
      <c r="BB442">
        <v>0.82</v>
      </c>
      <c r="BC442">
        <v>31.222200000000001</v>
      </c>
      <c r="BD442" s="20">
        <v>0</v>
      </c>
      <c r="BE442" s="20">
        <v>10</v>
      </c>
      <c r="BF442" s="20">
        <v>10.729613733905579</v>
      </c>
      <c r="BG442">
        <v>16</v>
      </c>
      <c r="BH442">
        <v>18</v>
      </c>
      <c r="BI442">
        <v>18</v>
      </c>
      <c r="BJ442" s="41">
        <v>0.47058823529411764</v>
      </c>
      <c r="BK442">
        <v>19</v>
      </c>
      <c r="BL442">
        <v>19</v>
      </c>
      <c r="BM442">
        <v>9</v>
      </c>
      <c r="BN442" s="42">
        <v>10</v>
      </c>
      <c r="BO442">
        <v>0</v>
      </c>
      <c r="BP442">
        <v>3</v>
      </c>
      <c r="BQ442">
        <v>2</v>
      </c>
      <c r="BR442">
        <v>3</v>
      </c>
      <c r="BS442" s="41">
        <v>0.10714285714285714</v>
      </c>
      <c r="BT442">
        <v>21</v>
      </c>
      <c r="BU442">
        <v>10</v>
      </c>
      <c r="BV442" s="41">
        <v>0.67741935483870963</v>
      </c>
      <c r="BW442">
        <v>6</v>
      </c>
      <c r="BX442">
        <v>5</v>
      </c>
      <c r="BY442">
        <v>8</v>
      </c>
      <c r="BZ442">
        <v>2</v>
      </c>
      <c r="CA442">
        <v>7</v>
      </c>
      <c r="CB442">
        <v>3</v>
      </c>
      <c r="CC442">
        <v>6</v>
      </c>
      <c r="CD442">
        <v>2</v>
      </c>
      <c r="CE442">
        <v>4</v>
      </c>
      <c r="CF442">
        <v>1</v>
      </c>
      <c r="CG442">
        <v>15</v>
      </c>
      <c r="CH442">
        <v>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2</v>
      </c>
      <c r="DF442">
        <v>0</v>
      </c>
      <c r="DG442">
        <v>4</v>
      </c>
      <c r="DH442">
        <v>3</v>
      </c>
      <c r="DI442">
        <v>1</v>
      </c>
      <c r="DJ442">
        <v>3</v>
      </c>
      <c r="DK442">
        <v>3</v>
      </c>
      <c r="DL442">
        <v>0</v>
      </c>
      <c r="DM442">
        <v>1</v>
      </c>
      <c r="DN442">
        <v>1</v>
      </c>
      <c r="DO442">
        <v>0</v>
      </c>
      <c r="DP442" s="42">
        <v>-2</v>
      </c>
      <c r="DQ442" s="20">
        <v>-2.0710000000000002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49</v>
      </c>
      <c r="DX442">
        <v>35</v>
      </c>
      <c r="DY442">
        <v>34</v>
      </c>
      <c r="DZ442">
        <v>25</v>
      </c>
      <c r="EA442">
        <v>25</v>
      </c>
      <c r="EB442">
        <v>15</v>
      </c>
      <c r="EC442">
        <v>1.97</v>
      </c>
      <c r="ED442">
        <v>1.04</v>
      </c>
      <c r="EE442">
        <v>0</v>
      </c>
      <c r="EF442">
        <v>0</v>
      </c>
      <c r="EG442" s="41">
        <v>0</v>
      </c>
      <c r="EH442" s="43">
        <v>1</v>
      </c>
      <c r="EI442" s="44">
        <v>1</v>
      </c>
      <c r="EJ442">
        <v>49</v>
      </c>
      <c r="EK442">
        <v>36</v>
      </c>
      <c r="EL442">
        <v>34</v>
      </c>
      <c r="EM442">
        <v>26</v>
      </c>
      <c r="EN442">
        <v>25</v>
      </c>
      <c r="EO442">
        <v>16</v>
      </c>
      <c r="EP442">
        <v>0</v>
      </c>
      <c r="EQ442">
        <v>0</v>
      </c>
      <c r="ER442">
        <v>22</v>
      </c>
      <c r="ES442">
        <v>16</v>
      </c>
      <c r="ET442">
        <v>9</v>
      </c>
      <c r="EU442">
        <v>3</v>
      </c>
      <c r="EV442">
        <v>0</v>
      </c>
      <c r="EW442">
        <v>0</v>
      </c>
      <c r="EX442">
        <v>5</v>
      </c>
      <c r="EY442">
        <v>5</v>
      </c>
      <c r="EZ442">
        <v>-0.2</v>
      </c>
      <c r="FA442">
        <v>0.1</v>
      </c>
      <c r="FB442">
        <v>-0.1</v>
      </c>
      <c r="FC442" s="20">
        <v>1.08</v>
      </c>
      <c r="FD442" s="26">
        <v>0.1542857142857143</v>
      </c>
      <c r="FE442">
        <v>2.3E-3</v>
      </c>
      <c r="FF442">
        <v>0</v>
      </c>
      <c r="FG442">
        <v>0</v>
      </c>
      <c r="FH442">
        <v>0</v>
      </c>
      <c r="FL442" s="42">
        <v>28</v>
      </c>
      <c r="FM442" s="20">
        <v>7</v>
      </c>
      <c r="FN442" s="41">
        <v>0</v>
      </c>
      <c r="FO442" s="20">
        <v>-0.6</v>
      </c>
      <c r="FP442" s="20">
        <v>-0.41420000000000001</v>
      </c>
      <c r="FQ442" s="20">
        <v>90.128755364806864</v>
      </c>
      <c r="FV442" t="s">
        <v>711</v>
      </c>
      <c r="FW442" s="45">
        <v>650000</v>
      </c>
      <c r="FX442" s="45">
        <v>650000</v>
      </c>
      <c r="FY442">
        <v>183</v>
      </c>
      <c r="FZ442">
        <v>13</v>
      </c>
      <c r="GA442">
        <v>17</v>
      </c>
      <c r="GB442">
        <v>30</v>
      </c>
      <c r="GC442">
        <v>-29</v>
      </c>
      <c r="GD442">
        <v>194</v>
      </c>
      <c r="GE442">
        <v>137</v>
      </c>
      <c r="GF442">
        <v>1681</v>
      </c>
      <c r="GG442">
        <v>0.1</v>
      </c>
      <c r="GH442">
        <v>1</v>
      </c>
      <c r="GI442">
        <v>1.1000000000000001</v>
      </c>
      <c r="GJ442" s="42">
        <v>-0.6</v>
      </c>
    </row>
    <row r="443" spans="1:192" x14ac:dyDescent="0.45">
      <c r="A443" s="40">
        <v>32553</v>
      </c>
      <c r="B443" t="s">
        <v>3455</v>
      </c>
      <c r="C443" t="s">
        <v>295</v>
      </c>
      <c r="D443" t="s">
        <v>107</v>
      </c>
      <c r="E443" t="s">
        <v>91</v>
      </c>
      <c r="F443">
        <v>75</v>
      </c>
      <c r="G443">
        <v>191</v>
      </c>
      <c r="H443">
        <v>2007</v>
      </c>
      <c r="I443">
        <v>1</v>
      </c>
      <c r="J443">
        <v>11</v>
      </c>
      <c r="K443" t="s">
        <v>202</v>
      </c>
      <c r="L443">
        <v>2008</v>
      </c>
      <c r="M443">
        <v>28</v>
      </c>
      <c r="N443">
        <v>10</v>
      </c>
      <c r="O443">
        <v>8474091</v>
      </c>
      <c r="P443" t="s">
        <v>3456</v>
      </c>
      <c r="Q443" t="s">
        <v>3457</v>
      </c>
      <c r="R443" t="s">
        <v>3458</v>
      </c>
      <c r="S443" t="s">
        <v>798</v>
      </c>
      <c r="T443" t="s">
        <v>716</v>
      </c>
      <c r="U443" t="s">
        <v>117</v>
      </c>
      <c r="V443">
        <v>61</v>
      </c>
      <c r="W443">
        <v>11</v>
      </c>
      <c r="X443">
        <v>15</v>
      </c>
      <c r="Y443">
        <v>11</v>
      </c>
      <c r="Z443">
        <v>26</v>
      </c>
      <c r="AA443">
        <v>9</v>
      </c>
      <c r="AB443">
        <v>29</v>
      </c>
      <c r="AC443" s="26">
        <v>0.42622950819672129</v>
      </c>
      <c r="AD443" s="20">
        <v>2.6644295302013425</v>
      </c>
      <c r="AE443" s="20">
        <v>10.004</v>
      </c>
      <c r="AF443">
        <v>8</v>
      </c>
      <c r="AG443">
        <v>-11.9</v>
      </c>
      <c r="AH443">
        <v>8</v>
      </c>
      <c r="AI443">
        <v>1525</v>
      </c>
      <c r="AJ443">
        <v>63375</v>
      </c>
      <c r="AK443" s="20">
        <v>1056.25</v>
      </c>
      <c r="AL443">
        <v>1040.82</v>
      </c>
      <c r="AM443">
        <v>1056</v>
      </c>
      <c r="AN443" s="26">
        <v>17.315573770491802</v>
      </c>
      <c r="AO443">
        <v>28.79</v>
      </c>
      <c r="AP443" s="41">
        <v>0.72222222222222221</v>
      </c>
      <c r="AQ443">
        <v>153</v>
      </c>
      <c r="AR443">
        <v>154</v>
      </c>
      <c r="AS443">
        <v>155</v>
      </c>
      <c r="AT443">
        <v>131</v>
      </c>
      <c r="AU443">
        <v>133</v>
      </c>
      <c r="AV443">
        <v>106</v>
      </c>
      <c r="AW443">
        <v>91</v>
      </c>
      <c r="AX443">
        <v>41</v>
      </c>
      <c r="AY443">
        <v>14</v>
      </c>
      <c r="AZ443">
        <v>6</v>
      </c>
      <c r="BA443" s="42">
        <v>20</v>
      </c>
      <c r="BB443">
        <v>9.33</v>
      </c>
      <c r="BC443">
        <v>33.820799999999998</v>
      </c>
      <c r="BD443" s="20">
        <v>187.6</v>
      </c>
      <c r="BE443" s="20">
        <v>340.6</v>
      </c>
      <c r="BF443" s="20">
        <v>19.634518936991991</v>
      </c>
      <c r="BG443">
        <v>147</v>
      </c>
      <c r="BH443">
        <v>381</v>
      </c>
      <c r="BI443">
        <v>648</v>
      </c>
      <c r="BJ443" s="41">
        <v>0.18490566037735848</v>
      </c>
      <c r="BK443">
        <v>55</v>
      </c>
      <c r="BL443">
        <v>54</v>
      </c>
      <c r="BM443">
        <v>67</v>
      </c>
      <c r="BN443" s="42">
        <v>-13</v>
      </c>
      <c r="BO443">
        <v>27</v>
      </c>
      <c r="BP443">
        <v>14</v>
      </c>
      <c r="BQ443">
        <v>29</v>
      </c>
      <c r="BR443">
        <v>32</v>
      </c>
      <c r="BS443" s="41">
        <v>3.7166085946573751E-2</v>
      </c>
      <c r="BT443">
        <v>570</v>
      </c>
      <c r="BU443">
        <v>532</v>
      </c>
      <c r="BV443" s="41">
        <v>0.51724137931034486</v>
      </c>
      <c r="BW443">
        <v>326</v>
      </c>
      <c r="BX443">
        <v>280</v>
      </c>
      <c r="BY443">
        <v>171</v>
      </c>
      <c r="BZ443">
        <v>192</v>
      </c>
      <c r="CA443">
        <v>73</v>
      </c>
      <c r="CB443">
        <v>60</v>
      </c>
      <c r="CC443">
        <v>180</v>
      </c>
      <c r="CD443">
        <v>168</v>
      </c>
      <c r="CE443">
        <v>203</v>
      </c>
      <c r="CF443">
        <v>186</v>
      </c>
      <c r="CG443">
        <v>347</v>
      </c>
      <c r="CH443">
        <v>309</v>
      </c>
      <c r="CI443">
        <v>0</v>
      </c>
      <c r="CJ443">
        <v>1</v>
      </c>
      <c r="CK443">
        <v>0</v>
      </c>
      <c r="CL443">
        <v>1</v>
      </c>
      <c r="CM443">
        <v>2</v>
      </c>
      <c r="CN443">
        <v>0</v>
      </c>
      <c r="CO443">
        <v>1</v>
      </c>
      <c r="CP443">
        <v>2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8</v>
      </c>
      <c r="CW443">
        <v>2</v>
      </c>
      <c r="CX443">
        <v>2</v>
      </c>
      <c r="CY443">
        <v>3</v>
      </c>
      <c r="CZ443">
        <v>20</v>
      </c>
      <c r="DA443">
        <v>12</v>
      </c>
      <c r="DB443">
        <v>3</v>
      </c>
      <c r="DC443">
        <v>4</v>
      </c>
      <c r="DD443">
        <v>7</v>
      </c>
      <c r="DE443">
        <v>3</v>
      </c>
      <c r="DF443">
        <v>3</v>
      </c>
      <c r="DG443">
        <v>74</v>
      </c>
      <c r="DH443">
        <v>4</v>
      </c>
      <c r="DI443">
        <v>15</v>
      </c>
      <c r="DJ443">
        <v>4</v>
      </c>
      <c r="DK443">
        <v>4</v>
      </c>
      <c r="DL443">
        <v>0</v>
      </c>
      <c r="DM443">
        <v>18</v>
      </c>
      <c r="DN443">
        <v>18</v>
      </c>
      <c r="DO443">
        <v>0</v>
      </c>
      <c r="DP443" s="42">
        <v>11</v>
      </c>
      <c r="DQ443" s="20">
        <v>11.157999999999999</v>
      </c>
      <c r="DR443">
        <v>4</v>
      </c>
      <c r="DS443">
        <v>0</v>
      </c>
      <c r="DT443">
        <v>0</v>
      </c>
      <c r="DU443">
        <v>0</v>
      </c>
      <c r="DV443">
        <v>0</v>
      </c>
      <c r="DW443">
        <v>714</v>
      </c>
      <c r="DX443">
        <v>1132</v>
      </c>
      <c r="DY443">
        <v>557</v>
      </c>
      <c r="DZ443">
        <v>829</v>
      </c>
      <c r="EA443">
        <v>397</v>
      </c>
      <c r="EB443">
        <v>600</v>
      </c>
      <c r="EC443">
        <v>30.98</v>
      </c>
      <c r="ED443">
        <v>53.46</v>
      </c>
      <c r="EE443">
        <v>36</v>
      </c>
      <c r="EF443">
        <v>51</v>
      </c>
      <c r="EG443" s="41">
        <v>9.06801007556675E-2</v>
      </c>
      <c r="EH443" s="43">
        <v>0.91500000000000004</v>
      </c>
      <c r="EI443" s="44">
        <v>1.0056801007556675</v>
      </c>
      <c r="EJ443">
        <v>719</v>
      </c>
      <c r="EK443">
        <v>1160</v>
      </c>
      <c r="EL443">
        <v>560</v>
      </c>
      <c r="EM443">
        <v>853</v>
      </c>
      <c r="EN443">
        <v>401</v>
      </c>
      <c r="EO443">
        <v>618</v>
      </c>
      <c r="EP443">
        <v>35</v>
      </c>
      <c r="EQ443">
        <v>53</v>
      </c>
      <c r="ER443">
        <v>329</v>
      </c>
      <c r="ES443">
        <v>607</v>
      </c>
      <c r="ET443">
        <v>116</v>
      </c>
      <c r="EU443">
        <v>206</v>
      </c>
      <c r="EV443">
        <v>17</v>
      </c>
      <c r="EW443">
        <v>32</v>
      </c>
      <c r="EX443">
        <v>67</v>
      </c>
      <c r="EY443">
        <v>59</v>
      </c>
      <c r="EZ443">
        <v>0.9</v>
      </c>
      <c r="FA443">
        <v>1.7000000000000002</v>
      </c>
      <c r="FB443">
        <v>2.5</v>
      </c>
      <c r="FC443" s="20">
        <v>21.09</v>
      </c>
      <c r="FD443" s="26">
        <v>0.3457377049180328</v>
      </c>
      <c r="FE443">
        <v>2.8355000000000001</v>
      </c>
      <c r="FF443">
        <v>-0.34</v>
      </c>
      <c r="FG443">
        <v>0.77</v>
      </c>
      <c r="FH443">
        <v>0.43</v>
      </c>
      <c r="FI443">
        <v>1</v>
      </c>
      <c r="FJ443">
        <v>0</v>
      </c>
      <c r="FK443">
        <v>0</v>
      </c>
      <c r="FL443" s="42">
        <v>95</v>
      </c>
      <c r="FM443" s="20">
        <v>21</v>
      </c>
      <c r="FN443" s="41">
        <v>7.1434228200000005E-2</v>
      </c>
      <c r="FO443" s="20">
        <v>25.2</v>
      </c>
      <c r="FP443" s="20">
        <v>28.2316</v>
      </c>
      <c r="FQ443" s="20">
        <v>106.41609500201764</v>
      </c>
      <c r="FR443">
        <v>4</v>
      </c>
      <c r="FS443" t="s">
        <v>189</v>
      </c>
      <c r="FT443">
        <v>195</v>
      </c>
      <c r="FU443" t="s">
        <v>721</v>
      </c>
      <c r="FV443" t="s">
        <v>711</v>
      </c>
      <c r="FW443" s="45">
        <v>4250000</v>
      </c>
      <c r="FX443" s="45">
        <v>4375000</v>
      </c>
      <c r="FY443">
        <v>657</v>
      </c>
      <c r="FZ443">
        <v>131</v>
      </c>
      <c r="GA443">
        <v>123</v>
      </c>
      <c r="GB443">
        <v>254</v>
      </c>
      <c r="GC443">
        <v>-1</v>
      </c>
      <c r="GD443">
        <v>116</v>
      </c>
      <c r="GE443">
        <v>1258</v>
      </c>
      <c r="GF443">
        <v>10830</v>
      </c>
      <c r="GG443">
        <v>12.1</v>
      </c>
      <c r="GH443">
        <v>12.4</v>
      </c>
      <c r="GI443">
        <v>24.5</v>
      </c>
      <c r="GJ443" s="42">
        <v>25.2</v>
      </c>
    </row>
    <row r="444" spans="1:192" x14ac:dyDescent="0.45">
      <c r="A444" s="40">
        <v>32618</v>
      </c>
      <c r="B444" t="s">
        <v>3436</v>
      </c>
      <c r="C444" t="s">
        <v>475</v>
      </c>
      <c r="D444" t="s">
        <v>91</v>
      </c>
      <c r="E444" t="s">
        <v>91</v>
      </c>
      <c r="F444">
        <v>72</v>
      </c>
      <c r="G444">
        <v>195</v>
      </c>
      <c r="H444">
        <v>2007</v>
      </c>
      <c r="I444">
        <v>4</v>
      </c>
      <c r="J444">
        <v>112</v>
      </c>
      <c r="K444" t="s">
        <v>202</v>
      </c>
      <c r="L444">
        <v>2010</v>
      </c>
      <c r="M444">
        <v>28</v>
      </c>
      <c r="N444">
        <v>7</v>
      </c>
      <c r="O444">
        <v>8474098</v>
      </c>
      <c r="P444" t="s">
        <v>3463</v>
      </c>
      <c r="Q444" t="s">
        <v>3464</v>
      </c>
      <c r="R444" t="s">
        <v>3465</v>
      </c>
      <c r="S444" t="s">
        <v>1174</v>
      </c>
      <c r="T444" t="s">
        <v>949</v>
      </c>
      <c r="U444" t="s">
        <v>373</v>
      </c>
      <c r="V444">
        <v>76</v>
      </c>
      <c r="W444">
        <v>11</v>
      </c>
      <c r="X444">
        <v>13</v>
      </c>
      <c r="Y444">
        <v>8</v>
      </c>
      <c r="Z444">
        <v>24</v>
      </c>
      <c r="AA444">
        <v>11</v>
      </c>
      <c r="AB444">
        <v>54</v>
      </c>
      <c r="AC444" s="26">
        <v>0.31578947368421051</v>
      </c>
      <c r="AD444" s="20">
        <v>-2.1439999999999984</v>
      </c>
      <c r="AE444" s="20">
        <v>9.2829999999999995</v>
      </c>
      <c r="AF444">
        <v>6</v>
      </c>
      <c r="AG444">
        <v>-3.2</v>
      </c>
      <c r="AH444">
        <v>24</v>
      </c>
      <c r="AI444">
        <v>1444</v>
      </c>
      <c r="AJ444">
        <v>61284</v>
      </c>
      <c r="AK444" s="20">
        <v>1021.4</v>
      </c>
      <c r="AL444">
        <v>1021.4</v>
      </c>
      <c r="AM444">
        <v>1021</v>
      </c>
      <c r="AN444" s="26">
        <v>13.439473684210526</v>
      </c>
      <c r="AO444">
        <v>22.49</v>
      </c>
      <c r="AP444" s="41">
        <v>0.66666666666666663</v>
      </c>
      <c r="AQ444">
        <v>219</v>
      </c>
      <c r="AR444">
        <v>219</v>
      </c>
      <c r="AS444">
        <v>219</v>
      </c>
      <c r="AT444">
        <v>182</v>
      </c>
      <c r="AU444">
        <v>182</v>
      </c>
      <c r="AV444">
        <v>141</v>
      </c>
      <c r="AW444">
        <v>116</v>
      </c>
      <c r="AX444">
        <v>64</v>
      </c>
      <c r="AY444">
        <v>12</v>
      </c>
      <c r="AZ444">
        <v>17</v>
      </c>
      <c r="BA444" s="42">
        <v>29</v>
      </c>
      <c r="BB444">
        <v>12.16</v>
      </c>
      <c r="BC444">
        <v>33.581600000000002</v>
      </c>
      <c r="BD444" s="20">
        <v>155.69999999999999</v>
      </c>
      <c r="BE444" s="20">
        <v>374.7</v>
      </c>
      <c r="BF444" s="20">
        <v>22.010965341687879</v>
      </c>
      <c r="BG444">
        <v>242</v>
      </c>
      <c r="BH444">
        <v>299</v>
      </c>
      <c r="BI444">
        <v>427</v>
      </c>
      <c r="BJ444" s="41">
        <v>0.36173393124065772</v>
      </c>
      <c r="BK444">
        <v>84</v>
      </c>
      <c r="BL444">
        <v>84</v>
      </c>
      <c r="BM444">
        <v>99</v>
      </c>
      <c r="BN444" s="42">
        <v>-15</v>
      </c>
      <c r="BO444">
        <v>41</v>
      </c>
      <c r="BP444">
        <v>32</v>
      </c>
      <c r="BQ444">
        <v>31</v>
      </c>
      <c r="BR444">
        <v>69</v>
      </c>
      <c r="BS444" s="41">
        <v>7.301587301587302E-2</v>
      </c>
      <c r="BT444">
        <v>77</v>
      </c>
      <c r="BU444">
        <v>81</v>
      </c>
      <c r="BV444" s="41">
        <v>0.48734177215189872</v>
      </c>
      <c r="BW444">
        <v>16</v>
      </c>
      <c r="BX444">
        <v>19</v>
      </c>
      <c r="BY444">
        <v>27</v>
      </c>
      <c r="BZ444">
        <v>28</v>
      </c>
      <c r="CA444">
        <v>34</v>
      </c>
      <c r="CB444">
        <v>34</v>
      </c>
      <c r="CC444">
        <v>17</v>
      </c>
      <c r="CD444">
        <v>19</v>
      </c>
      <c r="CE444">
        <v>26</v>
      </c>
      <c r="CF444">
        <v>30</v>
      </c>
      <c r="CG444">
        <v>51</v>
      </c>
      <c r="CH444">
        <v>52</v>
      </c>
      <c r="CI444">
        <v>0</v>
      </c>
      <c r="CJ444">
        <v>0</v>
      </c>
      <c r="CK444">
        <v>4</v>
      </c>
      <c r="CL444">
        <v>2</v>
      </c>
      <c r="CM444">
        <v>0</v>
      </c>
      <c r="CN444">
        <v>0</v>
      </c>
      <c r="CO444">
        <v>0</v>
      </c>
      <c r="CP444">
        <v>2</v>
      </c>
      <c r="CQ444">
        <v>2</v>
      </c>
      <c r="CR444">
        <v>3</v>
      </c>
      <c r="CS444">
        <v>0</v>
      </c>
      <c r="CT444">
        <v>0</v>
      </c>
      <c r="CU444">
        <v>1</v>
      </c>
      <c r="CV444">
        <v>3</v>
      </c>
      <c r="CW444">
        <v>0</v>
      </c>
      <c r="CX444">
        <v>0</v>
      </c>
      <c r="CY444">
        <v>3</v>
      </c>
      <c r="CZ444">
        <v>38</v>
      </c>
      <c r="DA444">
        <v>18</v>
      </c>
      <c r="DB444">
        <v>5</v>
      </c>
      <c r="DC444">
        <v>30</v>
      </c>
      <c r="DD444">
        <v>24</v>
      </c>
      <c r="DE444">
        <v>8</v>
      </c>
      <c r="DF444">
        <v>2</v>
      </c>
      <c r="DG444">
        <v>54</v>
      </c>
      <c r="DH444">
        <v>9</v>
      </c>
      <c r="DI444">
        <v>6</v>
      </c>
      <c r="DJ444">
        <v>8</v>
      </c>
      <c r="DK444">
        <v>6</v>
      </c>
      <c r="DL444">
        <v>2</v>
      </c>
      <c r="DM444">
        <v>6</v>
      </c>
      <c r="DN444">
        <v>4</v>
      </c>
      <c r="DO444">
        <v>2</v>
      </c>
      <c r="DP444" s="42">
        <v>-3</v>
      </c>
      <c r="DQ444" s="20">
        <v>-0.80100000000000005</v>
      </c>
      <c r="DR444">
        <v>7</v>
      </c>
      <c r="DS444">
        <v>2</v>
      </c>
      <c r="DT444">
        <v>0</v>
      </c>
      <c r="DU444">
        <v>0</v>
      </c>
      <c r="DV444">
        <v>0</v>
      </c>
      <c r="DW444">
        <v>801</v>
      </c>
      <c r="DX444">
        <v>1173</v>
      </c>
      <c r="DY444">
        <v>632</v>
      </c>
      <c r="DZ444">
        <v>876</v>
      </c>
      <c r="EA444">
        <v>481</v>
      </c>
      <c r="EB444">
        <v>668</v>
      </c>
      <c r="EC444">
        <v>37.35</v>
      </c>
      <c r="ED444">
        <v>58.46</v>
      </c>
      <c r="EE444">
        <v>36</v>
      </c>
      <c r="EF444">
        <v>53</v>
      </c>
      <c r="EG444" s="41">
        <v>7.4844074844074848E-2</v>
      </c>
      <c r="EH444" s="43">
        <v>0.9206586826347305</v>
      </c>
      <c r="EI444" s="44">
        <v>0.99550275747880534</v>
      </c>
      <c r="EJ444">
        <v>801</v>
      </c>
      <c r="EK444">
        <v>1175</v>
      </c>
      <c r="EL444">
        <v>634</v>
      </c>
      <c r="EM444">
        <v>878</v>
      </c>
      <c r="EN444">
        <v>482</v>
      </c>
      <c r="EO444">
        <v>669</v>
      </c>
      <c r="EP444">
        <v>36</v>
      </c>
      <c r="EQ444">
        <v>53</v>
      </c>
      <c r="ER444">
        <v>346</v>
      </c>
      <c r="ES444">
        <v>560</v>
      </c>
      <c r="ET444">
        <v>149</v>
      </c>
      <c r="EU444">
        <v>218</v>
      </c>
      <c r="EV444">
        <v>23</v>
      </c>
      <c r="EW444">
        <v>31</v>
      </c>
      <c r="EX444">
        <v>105</v>
      </c>
      <c r="EY444">
        <v>84</v>
      </c>
      <c r="EZ444">
        <v>0.7</v>
      </c>
      <c r="FA444">
        <v>1.3</v>
      </c>
      <c r="FB444">
        <v>2</v>
      </c>
      <c r="FC444" s="20">
        <v>25.73</v>
      </c>
      <c r="FD444" s="26">
        <v>0.33855263157894738</v>
      </c>
      <c r="FE444">
        <v>2.7616000000000001</v>
      </c>
      <c r="FF444">
        <v>-0.13</v>
      </c>
      <c r="FG444">
        <v>-7.0000000000000007E-2</v>
      </c>
      <c r="FH444">
        <v>-0.2</v>
      </c>
      <c r="FL444" s="42">
        <v>179</v>
      </c>
      <c r="FM444" s="20">
        <v>16.428571428571427</v>
      </c>
      <c r="FN444" s="41">
        <v>5.0719748100000003E-2</v>
      </c>
      <c r="FO444" s="20">
        <v>21.6</v>
      </c>
      <c r="FP444" s="20">
        <v>23.8398</v>
      </c>
      <c r="FQ444" s="20">
        <v>115.95848834932447</v>
      </c>
      <c r="FR444">
        <v>9</v>
      </c>
      <c r="FS444" t="s">
        <v>3466</v>
      </c>
      <c r="FT444">
        <v>253</v>
      </c>
      <c r="FV444" t="s">
        <v>711</v>
      </c>
      <c r="FW444" s="45">
        <v>950000</v>
      </c>
      <c r="FX444" s="45">
        <v>950000</v>
      </c>
      <c r="FY444">
        <v>326</v>
      </c>
      <c r="FZ444">
        <v>48</v>
      </c>
      <c r="GA444">
        <v>62</v>
      </c>
      <c r="GB444">
        <v>110</v>
      </c>
      <c r="GC444">
        <v>-8</v>
      </c>
      <c r="GD444">
        <v>87</v>
      </c>
      <c r="GE444">
        <v>620</v>
      </c>
      <c r="GF444">
        <v>4391</v>
      </c>
      <c r="GG444">
        <v>5.2</v>
      </c>
      <c r="GH444">
        <v>4.3</v>
      </c>
      <c r="GI444">
        <v>9.4</v>
      </c>
      <c r="GJ444" s="42">
        <v>21.6</v>
      </c>
    </row>
    <row r="445" spans="1:192" x14ac:dyDescent="0.45">
      <c r="A445" s="40">
        <v>32291</v>
      </c>
      <c r="B445" t="s">
        <v>3472</v>
      </c>
      <c r="C445" t="s">
        <v>126</v>
      </c>
      <c r="D445" t="s">
        <v>91</v>
      </c>
      <c r="E445" t="s">
        <v>91</v>
      </c>
      <c r="F445">
        <v>72</v>
      </c>
      <c r="G445">
        <v>200</v>
      </c>
      <c r="H445">
        <v>2007</v>
      </c>
      <c r="I445">
        <v>1</v>
      </c>
      <c r="J445">
        <v>26</v>
      </c>
      <c r="K445" t="s">
        <v>202</v>
      </c>
      <c r="L445">
        <v>2007</v>
      </c>
      <c r="M445">
        <v>29</v>
      </c>
      <c r="N445">
        <v>11</v>
      </c>
      <c r="O445">
        <v>8474102</v>
      </c>
      <c r="P445" t="s">
        <v>3473</v>
      </c>
      <c r="Q445" t="s">
        <v>3474</v>
      </c>
      <c r="R445" t="s">
        <v>3475</v>
      </c>
      <c r="S445" t="s">
        <v>774</v>
      </c>
      <c r="T445" t="s">
        <v>725</v>
      </c>
      <c r="U445" t="s">
        <v>917</v>
      </c>
      <c r="V445">
        <v>70</v>
      </c>
      <c r="W445">
        <v>16</v>
      </c>
      <c r="X445">
        <v>50</v>
      </c>
      <c r="Y445">
        <v>34</v>
      </c>
      <c r="Z445">
        <v>66</v>
      </c>
      <c r="AA445">
        <v>3</v>
      </c>
      <c r="AB445">
        <v>12</v>
      </c>
      <c r="AC445" s="26">
        <v>0.94285714285714284</v>
      </c>
      <c r="AD445" s="20">
        <v>25.417177914110432</v>
      </c>
      <c r="AE445" s="20">
        <v>23.158000000000001</v>
      </c>
      <c r="AF445">
        <v>1</v>
      </c>
      <c r="AG445">
        <v>0.8</v>
      </c>
      <c r="AH445">
        <v>50</v>
      </c>
      <c r="AI445">
        <v>1429</v>
      </c>
      <c r="AJ445">
        <v>74795</v>
      </c>
      <c r="AK445" s="20">
        <v>1246.5833333333001</v>
      </c>
      <c r="AL445">
        <v>1245.7</v>
      </c>
      <c r="AM445">
        <v>1247</v>
      </c>
      <c r="AN445" s="26">
        <v>17.808333333333334</v>
      </c>
      <c r="AO445">
        <v>29.38</v>
      </c>
      <c r="AP445" s="41">
        <v>0.75</v>
      </c>
      <c r="AQ445">
        <v>232</v>
      </c>
      <c r="AR445">
        <v>234</v>
      </c>
      <c r="AS445">
        <v>235</v>
      </c>
      <c r="AT445">
        <v>163</v>
      </c>
      <c r="AU445">
        <v>165</v>
      </c>
      <c r="AV445">
        <v>126</v>
      </c>
      <c r="AW445">
        <v>126</v>
      </c>
      <c r="AX445">
        <v>33</v>
      </c>
      <c r="AY445">
        <v>9</v>
      </c>
      <c r="AZ445">
        <v>20</v>
      </c>
      <c r="BA445" s="42">
        <v>29</v>
      </c>
      <c r="BB445">
        <v>12.57</v>
      </c>
      <c r="BC445">
        <v>34.134900000000002</v>
      </c>
      <c r="BD445" s="20">
        <v>439.5</v>
      </c>
      <c r="BE445" s="20">
        <v>671.5</v>
      </c>
      <c r="BF445" s="20">
        <v>32.343260817211203</v>
      </c>
      <c r="BG445">
        <v>514</v>
      </c>
      <c r="BH445">
        <v>406</v>
      </c>
      <c r="BI445">
        <v>326</v>
      </c>
      <c r="BJ445" s="41">
        <v>0.61190476190476195</v>
      </c>
      <c r="BK445">
        <v>118</v>
      </c>
      <c r="BL445">
        <v>118</v>
      </c>
      <c r="BM445">
        <v>123</v>
      </c>
      <c r="BN445" s="42">
        <v>-5</v>
      </c>
      <c r="BO445">
        <v>39</v>
      </c>
      <c r="BP445">
        <v>33</v>
      </c>
      <c r="BQ445">
        <v>48</v>
      </c>
      <c r="BR445">
        <v>20</v>
      </c>
      <c r="BS445" s="41">
        <v>2.3923444976076555E-2</v>
      </c>
      <c r="BT445">
        <v>96</v>
      </c>
      <c r="BU445">
        <v>142</v>
      </c>
      <c r="BV445" s="41">
        <v>0.40336134453781514</v>
      </c>
      <c r="BW445">
        <v>4</v>
      </c>
      <c r="BX445">
        <v>14</v>
      </c>
      <c r="BY445">
        <v>16</v>
      </c>
      <c r="BZ445">
        <v>23</v>
      </c>
      <c r="CA445">
        <v>76</v>
      </c>
      <c r="CB445">
        <v>105</v>
      </c>
      <c r="CC445">
        <v>24</v>
      </c>
      <c r="CD445">
        <v>38</v>
      </c>
      <c r="CE445">
        <v>28</v>
      </c>
      <c r="CF445">
        <v>50</v>
      </c>
      <c r="CG445">
        <v>66</v>
      </c>
      <c r="CH445">
        <v>99</v>
      </c>
      <c r="CI445">
        <v>0</v>
      </c>
      <c r="CJ445">
        <v>3</v>
      </c>
      <c r="CK445">
        <v>3</v>
      </c>
      <c r="CL445">
        <v>4</v>
      </c>
      <c r="CM445">
        <v>3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4</v>
      </c>
      <c r="CT445">
        <v>0</v>
      </c>
      <c r="CU445">
        <v>0</v>
      </c>
      <c r="CV445">
        <v>10</v>
      </c>
      <c r="CW445">
        <v>0</v>
      </c>
      <c r="CX445">
        <v>4</v>
      </c>
      <c r="CY445">
        <v>4</v>
      </c>
      <c r="CZ445">
        <v>31</v>
      </c>
      <c r="DA445">
        <v>7</v>
      </c>
      <c r="DB445">
        <v>5</v>
      </c>
      <c r="DC445">
        <v>14</v>
      </c>
      <c r="DD445">
        <v>25</v>
      </c>
      <c r="DE445">
        <v>4</v>
      </c>
      <c r="DF445">
        <v>1</v>
      </c>
      <c r="DG445">
        <v>70</v>
      </c>
      <c r="DH445">
        <v>25</v>
      </c>
      <c r="DI445">
        <v>25</v>
      </c>
      <c r="DJ445">
        <v>26</v>
      </c>
      <c r="DK445">
        <v>26</v>
      </c>
      <c r="DL445">
        <v>0</v>
      </c>
      <c r="DM445">
        <v>25</v>
      </c>
      <c r="DN445">
        <v>25</v>
      </c>
      <c r="DO445">
        <v>0</v>
      </c>
      <c r="DP445" s="42">
        <v>0</v>
      </c>
      <c r="DQ445" s="20">
        <v>-0.48299999999999998</v>
      </c>
      <c r="DR445">
        <v>25</v>
      </c>
      <c r="DS445">
        <v>0</v>
      </c>
      <c r="DT445">
        <v>0</v>
      </c>
      <c r="DU445">
        <v>0</v>
      </c>
      <c r="DV445">
        <v>0</v>
      </c>
      <c r="DW445">
        <v>1297</v>
      </c>
      <c r="DX445">
        <v>1090</v>
      </c>
      <c r="DY445">
        <v>946</v>
      </c>
      <c r="DZ445">
        <v>816</v>
      </c>
      <c r="EA445">
        <v>685</v>
      </c>
      <c r="EB445">
        <v>592</v>
      </c>
      <c r="EC445">
        <v>62.51</v>
      </c>
      <c r="ED445">
        <v>50.24</v>
      </c>
      <c r="EE445">
        <v>88</v>
      </c>
      <c r="EF445">
        <v>62</v>
      </c>
      <c r="EG445" s="41">
        <v>0.12846715328467154</v>
      </c>
      <c r="EH445" s="43">
        <v>0.89527027027027029</v>
      </c>
      <c r="EI445" s="44">
        <v>1.0237374235549419</v>
      </c>
      <c r="EJ445">
        <v>1306</v>
      </c>
      <c r="EK445">
        <v>1091</v>
      </c>
      <c r="EL445">
        <v>955</v>
      </c>
      <c r="EM445">
        <v>818</v>
      </c>
      <c r="EN445">
        <v>690</v>
      </c>
      <c r="EO445">
        <v>594</v>
      </c>
      <c r="EP445">
        <v>89</v>
      </c>
      <c r="EQ445">
        <v>62</v>
      </c>
      <c r="ER445">
        <v>670</v>
      </c>
      <c r="ES445">
        <v>538</v>
      </c>
      <c r="ET445">
        <v>203</v>
      </c>
      <c r="EU445">
        <v>208</v>
      </c>
      <c r="EV445">
        <v>42</v>
      </c>
      <c r="EW445">
        <v>36</v>
      </c>
      <c r="EX445">
        <v>85</v>
      </c>
      <c r="EY445">
        <v>81</v>
      </c>
      <c r="EZ445">
        <v>5.0999999999999996</v>
      </c>
      <c r="FA445">
        <v>1.3</v>
      </c>
      <c r="FB445">
        <v>6.4</v>
      </c>
      <c r="FC445" s="20">
        <v>50.85</v>
      </c>
      <c r="FD445" s="26">
        <v>0.72642857142857142</v>
      </c>
      <c r="FE445">
        <v>6.4797000000000002</v>
      </c>
      <c r="FF445">
        <v>-0.02</v>
      </c>
      <c r="FG445">
        <v>0</v>
      </c>
      <c r="FH445">
        <v>-0.02</v>
      </c>
      <c r="FI445">
        <v>5</v>
      </c>
      <c r="FJ445">
        <v>1</v>
      </c>
      <c r="FK445">
        <v>0</v>
      </c>
      <c r="FL445" s="42">
        <v>188</v>
      </c>
      <c r="FM445" s="20">
        <v>6.64</v>
      </c>
      <c r="FN445" s="41">
        <v>7.4376417200000003E-2</v>
      </c>
      <c r="FO445" s="20">
        <v>61</v>
      </c>
      <c r="FP445" s="20">
        <v>65.903400000000005</v>
      </c>
      <c r="FQ445" s="20">
        <v>114.97150196676567</v>
      </c>
      <c r="FR445">
        <v>4</v>
      </c>
      <c r="FS445" t="s">
        <v>189</v>
      </c>
      <c r="FT445">
        <v>195</v>
      </c>
      <c r="FU445" t="s">
        <v>731</v>
      </c>
      <c r="FV445" t="s">
        <v>711</v>
      </c>
      <c r="FW445" s="45">
        <v>3750000</v>
      </c>
      <c r="FX445" s="45">
        <v>3750000</v>
      </c>
      <c r="FY445">
        <v>722</v>
      </c>
      <c r="FZ445">
        <v>175</v>
      </c>
      <c r="GA445">
        <v>269</v>
      </c>
      <c r="GB445">
        <v>444</v>
      </c>
      <c r="GC445">
        <v>2</v>
      </c>
      <c r="GD445">
        <v>550</v>
      </c>
      <c r="GE445">
        <v>1461</v>
      </c>
      <c r="GF445">
        <v>12011</v>
      </c>
      <c r="GG445">
        <v>34</v>
      </c>
      <c r="GH445">
        <v>14.8</v>
      </c>
      <c r="GI445">
        <v>48.8</v>
      </c>
      <c r="GJ445" s="42">
        <v>61</v>
      </c>
    </row>
    <row r="446" spans="1:192" x14ac:dyDescent="0.45">
      <c r="A446" s="40">
        <v>35768</v>
      </c>
      <c r="B446" t="s">
        <v>1810</v>
      </c>
      <c r="C446" t="s">
        <v>1430</v>
      </c>
      <c r="D446" t="s">
        <v>107</v>
      </c>
      <c r="E446" t="s">
        <v>107</v>
      </c>
      <c r="F446">
        <v>72</v>
      </c>
      <c r="G446">
        <v>193</v>
      </c>
      <c r="H446">
        <v>2016</v>
      </c>
      <c r="I446">
        <v>1</v>
      </c>
      <c r="J446">
        <v>15</v>
      </c>
      <c r="K446" t="s">
        <v>202</v>
      </c>
      <c r="L446">
        <v>2017</v>
      </c>
      <c r="M446">
        <v>20</v>
      </c>
      <c r="N446">
        <v>1</v>
      </c>
      <c r="O446">
        <v>8479316</v>
      </c>
      <c r="P446" t="s">
        <v>3476</v>
      </c>
      <c r="Q446" t="s">
        <v>3477</v>
      </c>
      <c r="R446" t="s">
        <v>3478</v>
      </c>
      <c r="S446" t="s">
        <v>1009</v>
      </c>
      <c r="T446" t="s">
        <v>716</v>
      </c>
      <c r="U446" t="s">
        <v>30</v>
      </c>
      <c r="V446">
        <v>19</v>
      </c>
      <c r="W446">
        <v>2</v>
      </c>
      <c r="X446">
        <v>2</v>
      </c>
      <c r="Y446">
        <v>1</v>
      </c>
      <c r="Z446">
        <v>4</v>
      </c>
      <c r="AA446">
        <v>23</v>
      </c>
      <c r="AB446">
        <v>72</v>
      </c>
      <c r="AC446" s="26">
        <v>0.21052631578947367</v>
      </c>
      <c r="AD446" s="20">
        <v>0</v>
      </c>
      <c r="AE446" s="20">
        <v>1.587</v>
      </c>
      <c r="AF446">
        <v>-3</v>
      </c>
      <c r="AG446">
        <v>-2.6</v>
      </c>
      <c r="AH446">
        <v>13</v>
      </c>
      <c r="AI446">
        <v>336</v>
      </c>
      <c r="AJ446">
        <v>14795</v>
      </c>
      <c r="AK446" s="20">
        <v>246.58333333332999</v>
      </c>
      <c r="AL446">
        <v>246.58</v>
      </c>
      <c r="AM446">
        <v>247</v>
      </c>
      <c r="AN446" s="26">
        <v>12.978070175438598</v>
      </c>
      <c r="AO446">
        <v>21.97</v>
      </c>
      <c r="AP446" s="41">
        <v>0.8</v>
      </c>
      <c r="AQ446">
        <v>54</v>
      </c>
      <c r="AR446">
        <v>54</v>
      </c>
      <c r="AS446">
        <v>54</v>
      </c>
      <c r="AT446">
        <v>40</v>
      </c>
      <c r="AU446">
        <v>40</v>
      </c>
      <c r="AV446">
        <v>32</v>
      </c>
      <c r="AW446">
        <v>26</v>
      </c>
      <c r="AX446">
        <v>10</v>
      </c>
      <c r="AY446">
        <v>3</v>
      </c>
      <c r="AZ446">
        <v>2</v>
      </c>
      <c r="BA446" s="42">
        <v>5</v>
      </c>
      <c r="BB446">
        <v>1.83</v>
      </c>
      <c r="BC446">
        <v>38.968800000000002</v>
      </c>
      <c r="BD446" s="20">
        <v>0</v>
      </c>
      <c r="BE446" s="20">
        <v>54</v>
      </c>
      <c r="BF446" s="20">
        <v>13.139751804688132</v>
      </c>
      <c r="BG446">
        <v>78</v>
      </c>
      <c r="BH446">
        <v>86</v>
      </c>
      <c r="BI446">
        <v>83</v>
      </c>
      <c r="BJ446" s="41">
        <v>0.48447204968944102</v>
      </c>
      <c r="BK446">
        <v>34</v>
      </c>
      <c r="BL446">
        <v>34</v>
      </c>
      <c r="BM446">
        <v>19</v>
      </c>
      <c r="BN446" s="42">
        <v>15</v>
      </c>
      <c r="BO446">
        <v>8</v>
      </c>
      <c r="BP446">
        <v>4</v>
      </c>
      <c r="BQ446">
        <v>2</v>
      </c>
      <c r="BR446">
        <v>8</v>
      </c>
      <c r="BS446" s="41">
        <v>4.5977011494252873E-2</v>
      </c>
      <c r="BT446">
        <v>24</v>
      </c>
      <c r="BU446">
        <v>30</v>
      </c>
      <c r="BV446" s="41">
        <v>0.44444444444444442</v>
      </c>
      <c r="BW446">
        <v>9</v>
      </c>
      <c r="BX446">
        <v>14</v>
      </c>
      <c r="BY446">
        <v>3</v>
      </c>
      <c r="BZ446">
        <v>4</v>
      </c>
      <c r="CA446">
        <v>12</v>
      </c>
      <c r="CB446">
        <v>12</v>
      </c>
      <c r="CC446">
        <v>3</v>
      </c>
      <c r="CD446">
        <v>10</v>
      </c>
      <c r="CE446">
        <v>9</v>
      </c>
      <c r="CF446">
        <v>10</v>
      </c>
      <c r="CG446">
        <v>18</v>
      </c>
      <c r="CH446">
        <v>20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0</v>
      </c>
      <c r="CY446">
        <v>0</v>
      </c>
      <c r="CZ446">
        <v>8</v>
      </c>
      <c r="DA446">
        <v>0</v>
      </c>
      <c r="DB446">
        <v>1</v>
      </c>
      <c r="DC446">
        <v>0</v>
      </c>
      <c r="DD446">
        <v>10</v>
      </c>
      <c r="DE446">
        <v>1</v>
      </c>
      <c r="DF446">
        <v>0</v>
      </c>
      <c r="DG446">
        <v>20</v>
      </c>
      <c r="DH446">
        <v>4</v>
      </c>
      <c r="DI446">
        <v>3</v>
      </c>
      <c r="DJ446">
        <v>5</v>
      </c>
      <c r="DK446">
        <v>4</v>
      </c>
      <c r="DL446">
        <v>1</v>
      </c>
      <c r="DM446">
        <v>4</v>
      </c>
      <c r="DN446">
        <v>3</v>
      </c>
      <c r="DO446">
        <v>1</v>
      </c>
      <c r="DP446" s="42">
        <v>-1</v>
      </c>
      <c r="DQ446" s="20">
        <v>-2.3330000000000002</v>
      </c>
      <c r="DR446">
        <v>3</v>
      </c>
      <c r="DS446">
        <v>1</v>
      </c>
      <c r="DT446">
        <v>0</v>
      </c>
      <c r="DU446">
        <v>0</v>
      </c>
      <c r="DV446">
        <v>0</v>
      </c>
      <c r="DW446">
        <v>197</v>
      </c>
      <c r="DX446">
        <v>227</v>
      </c>
      <c r="DY446">
        <v>147</v>
      </c>
      <c r="DZ446">
        <v>166</v>
      </c>
      <c r="EA446">
        <v>110</v>
      </c>
      <c r="EB446">
        <v>132</v>
      </c>
      <c r="EC446">
        <v>5.99</v>
      </c>
      <c r="ED446">
        <v>9.4600000000000009</v>
      </c>
      <c r="EE446">
        <v>5</v>
      </c>
      <c r="EF446">
        <v>9</v>
      </c>
      <c r="EG446" s="41">
        <v>4.5454545454545456E-2</v>
      </c>
      <c r="EH446" s="43">
        <v>0.93181818181818188</v>
      </c>
      <c r="EI446" s="44">
        <v>0.97727272727272729</v>
      </c>
      <c r="EJ446">
        <v>196</v>
      </c>
      <c r="EK446">
        <v>228</v>
      </c>
      <c r="EL446">
        <v>147</v>
      </c>
      <c r="EM446">
        <v>167</v>
      </c>
      <c r="EN446">
        <v>110</v>
      </c>
      <c r="EO446">
        <v>133</v>
      </c>
      <c r="EP446">
        <v>5</v>
      </c>
      <c r="EQ446">
        <v>9</v>
      </c>
      <c r="ER446">
        <v>81</v>
      </c>
      <c r="ES446">
        <v>105</v>
      </c>
      <c r="ET446">
        <v>23</v>
      </c>
      <c r="EU446">
        <v>43</v>
      </c>
      <c r="EV446">
        <v>2</v>
      </c>
      <c r="EW446">
        <v>5</v>
      </c>
      <c r="EX446">
        <v>14</v>
      </c>
      <c r="EY446">
        <v>16</v>
      </c>
      <c r="EZ446">
        <v>-0.1</v>
      </c>
      <c r="FA446">
        <v>0.1</v>
      </c>
      <c r="FB446">
        <v>0.1</v>
      </c>
      <c r="FC446" s="20">
        <v>4.09</v>
      </c>
      <c r="FD446" s="26">
        <v>0.21526315789473682</v>
      </c>
      <c r="FE446">
        <v>0.29910000000000003</v>
      </c>
      <c r="FF446">
        <v>-0.28000000000000003</v>
      </c>
      <c r="FG446">
        <v>-0.01</v>
      </c>
      <c r="FH446">
        <v>-0.28999999999999998</v>
      </c>
      <c r="FL446" s="42">
        <v>56</v>
      </c>
      <c r="FM446" s="20">
        <v>12</v>
      </c>
      <c r="FN446" s="41">
        <v>3.4804753800000005E-2</v>
      </c>
      <c r="FO446" s="20">
        <v>2.7</v>
      </c>
      <c r="FP446" s="20">
        <v>3.5333999999999999</v>
      </c>
      <c r="FQ446" s="20">
        <v>103.17138454051423</v>
      </c>
      <c r="FR446">
        <v>16</v>
      </c>
      <c r="FS446" t="s">
        <v>430</v>
      </c>
      <c r="FT446">
        <v>278</v>
      </c>
      <c r="FV446" t="s">
        <v>751</v>
      </c>
      <c r="FW446" s="45">
        <v>925000</v>
      </c>
      <c r="FX446" s="45">
        <v>925000</v>
      </c>
      <c r="FY446">
        <v>19</v>
      </c>
      <c r="FZ446">
        <v>2</v>
      </c>
      <c r="GA446">
        <v>2</v>
      </c>
      <c r="GB446">
        <v>4</v>
      </c>
      <c r="GC446">
        <v>-3</v>
      </c>
      <c r="GD446">
        <v>13</v>
      </c>
      <c r="GE446">
        <v>32</v>
      </c>
      <c r="GF446">
        <v>247</v>
      </c>
      <c r="GG446">
        <v>-0.1</v>
      </c>
      <c r="GH446">
        <v>0.1</v>
      </c>
      <c r="GI446">
        <v>0.1</v>
      </c>
      <c r="GJ446" s="42">
        <v>2.7</v>
      </c>
    </row>
    <row r="447" spans="1:192" x14ac:dyDescent="0.45">
      <c r="A447" s="40">
        <v>35118</v>
      </c>
      <c r="B447" t="s">
        <v>822</v>
      </c>
      <c r="C447" t="s">
        <v>823</v>
      </c>
      <c r="D447" t="s">
        <v>107</v>
      </c>
      <c r="E447" t="s">
        <v>107</v>
      </c>
      <c r="F447">
        <v>72</v>
      </c>
      <c r="G447">
        <v>177</v>
      </c>
      <c r="H447">
        <v>2014</v>
      </c>
      <c r="I447">
        <v>1</v>
      </c>
      <c r="J447">
        <v>20</v>
      </c>
      <c r="K447" t="s">
        <v>202</v>
      </c>
      <c r="L447">
        <v>2016</v>
      </c>
      <c r="M447">
        <v>21</v>
      </c>
      <c r="N447">
        <v>2</v>
      </c>
      <c r="O447">
        <v>8477951</v>
      </c>
      <c r="P447" t="s">
        <v>3479</v>
      </c>
      <c r="Q447" t="s">
        <v>3480</v>
      </c>
      <c r="R447" t="s">
        <v>1114</v>
      </c>
      <c r="S447" t="s">
        <v>1586</v>
      </c>
      <c r="T447" t="s">
        <v>938</v>
      </c>
      <c r="U447" t="s">
        <v>188</v>
      </c>
      <c r="V447">
        <v>78</v>
      </c>
      <c r="W447">
        <v>21</v>
      </c>
      <c r="X447">
        <v>31</v>
      </c>
      <c r="Y447">
        <v>15</v>
      </c>
      <c r="Z447">
        <v>52</v>
      </c>
      <c r="AA447">
        <v>3</v>
      </c>
      <c r="AB447">
        <v>24</v>
      </c>
      <c r="AC447" s="26">
        <v>0.66666666666666663</v>
      </c>
      <c r="AD447" s="20">
        <v>16.196721311475407</v>
      </c>
      <c r="AE447" s="20">
        <v>19.702999999999999</v>
      </c>
      <c r="AF447">
        <v>1</v>
      </c>
      <c r="AG447">
        <v>-2</v>
      </c>
      <c r="AH447">
        <v>18</v>
      </c>
      <c r="AI447">
        <v>1789</v>
      </c>
      <c r="AJ447">
        <v>85322</v>
      </c>
      <c r="AK447" s="20">
        <v>1422.0333333333001</v>
      </c>
      <c r="AL447">
        <v>1422.03</v>
      </c>
      <c r="AM447">
        <v>1422</v>
      </c>
      <c r="AN447" s="26">
        <v>18.231196581196581</v>
      </c>
      <c r="AO447">
        <v>30.23</v>
      </c>
      <c r="AP447" s="41">
        <v>0.68421052631578949</v>
      </c>
      <c r="AQ447">
        <v>218</v>
      </c>
      <c r="AR447">
        <v>218</v>
      </c>
      <c r="AS447">
        <v>218</v>
      </c>
      <c r="AT447">
        <v>158</v>
      </c>
      <c r="AU447">
        <v>158</v>
      </c>
      <c r="AV447">
        <v>118</v>
      </c>
      <c r="AW447">
        <v>149</v>
      </c>
      <c r="AX447">
        <v>60</v>
      </c>
      <c r="AY447">
        <v>8</v>
      </c>
      <c r="AZ447">
        <v>11</v>
      </c>
      <c r="BA447" s="42">
        <v>19</v>
      </c>
      <c r="BB447">
        <v>14.71</v>
      </c>
      <c r="BC447">
        <v>26.296600000000002</v>
      </c>
      <c r="BD447" s="20">
        <v>279.89999999999998</v>
      </c>
      <c r="BE447" s="20">
        <v>497.9</v>
      </c>
      <c r="BF447" s="20">
        <v>21.007995611906921</v>
      </c>
      <c r="BG447">
        <v>594</v>
      </c>
      <c r="BH447">
        <v>414</v>
      </c>
      <c r="BI447">
        <v>337</v>
      </c>
      <c r="BJ447" s="41">
        <v>0.63802363050483346</v>
      </c>
      <c r="BK447">
        <v>13</v>
      </c>
      <c r="BL447">
        <v>13</v>
      </c>
      <c r="BM447">
        <v>99</v>
      </c>
      <c r="BN447" s="42">
        <v>-86</v>
      </c>
      <c r="BO447">
        <v>40</v>
      </c>
      <c r="BP447">
        <v>31</v>
      </c>
      <c r="BQ447">
        <v>86</v>
      </c>
      <c r="BR447">
        <v>39</v>
      </c>
      <c r="BS447" s="41">
        <v>3.6862003780718335E-2</v>
      </c>
      <c r="BT447">
        <v>321</v>
      </c>
      <c r="BU447">
        <v>480</v>
      </c>
      <c r="BV447" s="41">
        <v>0.40074906367041196</v>
      </c>
      <c r="BW447">
        <v>80</v>
      </c>
      <c r="BX447">
        <v>110</v>
      </c>
      <c r="BY447">
        <v>118</v>
      </c>
      <c r="BZ447">
        <v>165</v>
      </c>
      <c r="CA447">
        <v>123</v>
      </c>
      <c r="CB447">
        <v>205</v>
      </c>
      <c r="CC447">
        <v>99</v>
      </c>
      <c r="CD447">
        <v>121</v>
      </c>
      <c r="CE447">
        <v>116</v>
      </c>
      <c r="CF447">
        <v>183</v>
      </c>
      <c r="CG447">
        <v>170</v>
      </c>
      <c r="CH447">
        <v>289</v>
      </c>
      <c r="CI447">
        <v>0</v>
      </c>
      <c r="CJ447">
        <v>0</v>
      </c>
      <c r="CK447">
        <v>3</v>
      </c>
      <c r="CL447">
        <v>2</v>
      </c>
      <c r="CM447">
        <v>0</v>
      </c>
      <c r="CN447">
        <v>0</v>
      </c>
      <c r="CO447">
        <v>0</v>
      </c>
      <c r="CP447">
        <v>4</v>
      </c>
      <c r="CQ447">
        <v>2</v>
      </c>
      <c r="CR447">
        <v>5</v>
      </c>
      <c r="CS447">
        <v>5</v>
      </c>
      <c r="CT447">
        <v>2</v>
      </c>
      <c r="CU447">
        <v>0</v>
      </c>
      <c r="CV447">
        <v>3</v>
      </c>
      <c r="CW447">
        <v>1</v>
      </c>
      <c r="CX447">
        <v>4</v>
      </c>
      <c r="CY447">
        <v>2</v>
      </c>
      <c r="CZ447">
        <v>33</v>
      </c>
      <c r="DA447">
        <v>12</v>
      </c>
      <c r="DB447">
        <v>2</v>
      </c>
      <c r="DC447">
        <v>15</v>
      </c>
      <c r="DD447">
        <v>12</v>
      </c>
      <c r="DE447">
        <v>5</v>
      </c>
      <c r="DF447">
        <v>0</v>
      </c>
      <c r="DG447">
        <v>72</v>
      </c>
      <c r="DH447">
        <v>9</v>
      </c>
      <c r="DI447">
        <v>14</v>
      </c>
      <c r="DJ447">
        <v>9</v>
      </c>
      <c r="DK447">
        <v>9</v>
      </c>
      <c r="DL447">
        <v>0</v>
      </c>
      <c r="DM447">
        <v>13</v>
      </c>
      <c r="DN447">
        <v>13</v>
      </c>
      <c r="DO447">
        <v>0</v>
      </c>
      <c r="DP447" s="42">
        <v>5</v>
      </c>
      <c r="DQ447" s="20">
        <v>5.093</v>
      </c>
      <c r="DR447">
        <v>9</v>
      </c>
      <c r="DS447">
        <v>0</v>
      </c>
      <c r="DT447">
        <v>0</v>
      </c>
      <c r="DU447">
        <v>0</v>
      </c>
      <c r="DV447">
        <v>0</v>
      </c>
      <c r="DW447">
        <v>1518</v>
      </c>
      <c r="DX447">
        <v>1333</v>
      </c>
      <c r="DY447">
        <v>1068</v>
      </c>
      <c r="DZ447">
        <v>1019</v>
      </c>
      <c r="EA447">
        <v>807</v>
      </c>
      <c r="EB447">
        <v>755</v>
      </c>
      <c r="EC447">
        <v>74.38</v>
      </c>
      <c r="ED447">
        <v>75.56</v>
      </c>
      <c r="EE447">
        <v>76</v>
      </c>
      <c r="EF447">
        <v>67</v>
      </c>
      <c r="EG447" s="41">
        <v>9.4175960346964058E-2</v>
      </c>
      <c r="EH447" s="43">
        <v>0.91125827814569538</v>
      </c>
      <c r="EI447" s="44">
        <v>1.0054342384926593</v>
      </c>
      <c r="EJ447">
        <v>1519</v>
      </c>
      <c r="EK447">
        <v>1327</v>
      </c>
      <c r="EL447">
        <v>1069</v>
      </c>
      <c r="EM447">
        <v>1014</v>
      </c>
      <c r="EN447">
        <v>808</v>
      </c>
      <c r="EO447">
        <v>751</v>
      </c>
      <c r="EP447">
        <v>76</v>
      </c>
      <c r="EQ447">
        <v>64</v>
      </c>
      <c r="ER447">
        <v>802</v>
      </c>
      <c r="ES447">
        <v>697</v>
      </c>
      <c r="ET447">
        <v>266</v>
      </c>
      <c r="EU447">
        <v>288</v>
      </c>
      <c r="EV447">
        <v>41</v>
      </c>
      <c r="EW447">
        <v>31</v>
      </c>
      <c r="EX447">
        <v>63</v>
      </c>
      <c r="EY447">
        <v>76</v>
      </c>
      <c r="EZ447">
        <v>3.6</v>
      </c>
      <c r="FA447">
        <v>1.7000000000000002</v>
      </c>
      <c r="FB447">
        <v>5.2</v>
      </c>
      <c r="FC447" s="20">
        <v>48.01</v>
      </c>
      <c r="FD447" s="26">
        <v>0.61551282051282052</v>
      </c>
      <c r="FE447">
        <v>5.2930000000000001</v>
      </c>
      <c r="FF447">
        <v>1.49</v>
      </c>
      <c r="FG447">
        <v>0</v>
      </c>
      <c r="FH447">
        <v>1.49</v>
      </c>
      <c r="FI447">
        <v>2</v>
      </c>
      <c r="FJ447">
        <v>1</v>
      </c>
      <c r="FK447">
        <v>1</v>
      </c>
      <c r="FL447" s="42">
        <v>70</v>
      </c>
      <c r="FM447" s="20">
        <v>11</v>
      </c>
      <c r="FN447" s="41">
        <v>0.1066518023</v>
      </c>
      <c r="FO447" s="20">
        <v>50.2</v>
      </c>
      <c r="FP447" s="20">
        <v>53.018599999999999</v>
      </c>
      <c r="FQ447" s="20">
        <v>120.29282082656485</v>
      </c>
      <c r="FR447">
        <v>4</v>
      </c>
      <c r="FS447" t="s">
        <v>189</v>
      </c>
      <c r="FT447">
        <v>195</v>
      </c>
      <c r="FV447" t="s">
        <v>751</v>
      </c>
      <c r="FW447" s="45">
        <v>925000</v>
      </c>
      <c r="FX447" s="45">
        <v>925000</v>
      </c>
      <c r="FY447">
        <v>139</v>
      </c>
      <c r="FZ447">
        <v>27</v>
      </c>
      <c r="GA447">
        <v>53</v>
      </c>
      <c r="GB447">
        <v>80</v>
      </c>
      <c r="GC447">
        <v>11</v>
      </c>
      <c r="GD447">
        <v>24</v>
      </c>
      <c r="GE447">
        <v>184</v>
      </c>
      <c r="GF447">
        <v>2231</v>
      </c>
      <c r="GG447">
        <v>5</v>
      </c>
      <c r="GH447">
        <v>2.8</v>
      </c>
      <c r="GI447">
        <v>7.9</v>
      </c>
      <c r="GJ447" s="42">
        <v>50.2</v>
      </c>
    </row>
    <row r="448" spans="1:192" x14ac:dyDescent="0.45">
      <c r="A448" s="40">
        <v>29536</v>
      </c>
      <c r="B448" t="s">
        <v>1063</v>
      </c>
      <c r="C448" t="s">
        <v>145</v>
      </c>
      <c r="D448" t="s">
        <v>91</v>
      </c>
      <c r="E448" t="s">
        <v>91</v>
      </c>
      <c r="F448">
        <v>72</v>
      </c>
      <c r="G448">
        <v>190</v>
      </c>
      <c r="H448">
        <v>1999</v>
      </c>
      <c r="I448">
        <v>3</v>
      </c>
      <c r="J448">
        <v>94</v>
      </c>
      <c r="K448" t="s">
        <v>92</v>
      </c>
      <c r="L448">
        <v>2003</v>
      </c>
      <c r="M448">
        <v>37</v>
      </c>
      <c r="N448">
        <v>14</v>
      </c>
      <c r="O448">
        <v>8467967</v>
      </c>
      <c r="P448" t="s">
        <v>3481</v>
      </c>
      <c r="Q448" t="s">
        <v>3482</v>
      </c>
      <c r="R448" t="s">
        <v>3483</v>
      </c>
      <c r="S448" t="s">
        <v>209</v>
      </c>
      <c r="T448" t="s">
        <v>716</v>
      </c>
      <c r="U448" t="s">
        <v>102</v>
      </c>
      <c r="V448">
        <v>12</v>
      </c>
      <c r="W448">
        <v>0</v>
      </c>
      <c r="X448">
        <v>2</v>
      </c>
      <c r="Y448">
        <v>2</v>
      </c>
      <c r="Z448">
        <v>2</v>
      </c>
      <c r="AA448">
        <v>27</v>
      </c>
      <c r="AB448">
        <v>67</v>
      </c>
      <c r="AC448" s="26">
        <v>0.16666666666666666</v>
      </c>
      <c r="AD448" s="20">
        <v>-2.1632653061224492</v>
      </c>
      <c r="AE448" s="20">
        <v>0.58899999999999997</v>
      </c>
      <c r="AF448">
        <v>1</v>
      </c>
      <c r="AG448">
        <v>-2.1</v>
      </c>
      <c r="AH448">
        <v>2</v>
      </c>
      <c r="AI448">
        <v>156</v>
      </c>
      <c r="AJ448">
        <v>5516</v>
      </c>
      <c r="AK448" s="20">
        <v>91.933333333332996</v>
      </c>
      <c r="AL448">
        <v>91.93</v>
      </c>
      <c r="AM448">
        <v>92</v>
      </c>
      <c r="AN448" s="26">
        <v>7.6611111111111114</v>
      </c>
      <c r="AO448">
        <v>13.25</v>
      </c>
      <c r="AP448" s="41">
        <v>0.4</v>
      </c>
      <c r="AQ448">
        <v>10</v>
      </c>
      <c r="AR448">
        <v>10</v>
      </c>
      <c r="AS448">
        <v>10</v>
      </c>
      <c r="AT448">
        <v>7</v>
      </c>
      <c r="AU448">
        <v>7</v>
      </c>
      <c r="AV448">
        <v>5</v>
      </c>
      <c r="AW448">
        <v>7</v>
      </c>
      <c r="AX448">
        <v>2</v>
      </c>
      <c r="AY448">
        <v>2</v>
      </c>
      <c r="AZ448">
        <v>0</v>
      </c>
      <c r="BA448" s="42">
        <v>2</v>
      </c>
      <c r="BB448">
        <v>0.82</v>
      </c>
      <c r="BC448">
        <v>28.8</v>
      </c>
      <c r="BD448" s="20">
        <v>22.4</v>
      </c>
      <c r="BE448" s="20">
        <v>32.4</v>
      </c>
      <c r="BF448" s="20">
        <v>21.146524529533337</v>
      </c>
      <c r="BG448">
        <v>31</v>
      </c>
      <c r="BH448">
        <v>36</v>
      </c>
      <c r="BI448">
        <v>22</v>
      </c>
      <c r="BJ448" s="41">
        <v>0.58490566037735847</v>
      </c>
      <c r="BK448">
        <v>7</v>
      </c>
      <c r="BL448">
        <v>7</v>
      </c>
      <c r="BM448">
        <v>4</v>
      </c>
      <c r="BN448" s="42">
        <v>3</v>
      </c>
      <c r="BO448">
        <v>2</v>
      </c>
      <c r="BP448">
        <v>1</v>
      </c>
      <c r="BQ448">
        <v>0</v>
      </c>
      <c r="BR448">
        <v>6</v>
      </c>
      <c r="BS448" s="41">
        <v>8.2191780821917804E-2</v>
      </c>
      <c r="BT448">
        <v>2</v>
      </c>
      <c r="BU448">
        <v>7</v>
      </c>
      <c r="BV448" s="41">
        <v>0.22222222222222221</v>
      </c>
      <c r="BW448">
        <v>0</v>
      </c>
      <c r="BX448">
        <v>1</v>
      </c>
      <c r="BY448">
        <v>2</v>
      </c>
      <c r="BZ448">
        <v>2</v>
      </c>
      <c r="CA448">
        <v>0</v>
      </c>
      <c r="CB448">
        <v>4</v>
      </c>
      <c r="CC448">
        <v>2</v>
      </c>
      <c r="CD448">
        <v>3</v>
      </c>
      <c r="CE448">
        <v>0</v>
      </c>
      <c r="CF448">
        <v>3</v>
      </c>
      <c r="CG448">
        <v>2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3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0</v>
      </c>
      <c r="DP448" s="42">
        <v>0</v>
      </c>
      <c r="DQ448" s="20">
        <v>-0.13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57</v>
      </c>
      <c r="DX448">
        <v>90</v>
      </c>
      <c r="DY448">
        <v>38</v>
      </c>
      <c r="DZ448">
        <v>67</v>
      </c>
      <c r="EA448">
        <v>30</v>
      </c>
      <c r="EB448">
        <v>54</v>
      </c>
      <c r="EC448">
        <v>2.38</v>
      </c>
      <c r="ED448">
        <v>4.03</v>
      </c>
      <c r="EE448">
        <v>5</v>
      </c>
      <c r="EF448">
        <v>4</v>
      </c>
      <c r="EG448" s="41">
        <v>0.16666666666666666</v>
      </c>
      <c r="EH448" s="43">
        <v>0.92592592592592593</v>
      </c>
      <c r="EI448" s="44">
        <v>1.0925925925925926</v>
      </c>
      <c r="EJ448">
        <v>56</v>
      </c>
      <c r="EK448">
        <v>92</v>
      </c>
      <c r="EL448">
        <v>37</v>
      </c>
      <c r="EM448">
        <v>69</v>
      </c>
      <c r="EN448">
        <v>30</v>
      </c>
      <c r="EO448">
        <v>55</v>
      </c>
      <c r="EP448">
        <v>5</v>
      </c>
      <c r="EQ448">
        <v>4</v>
      </c>
      <c r="ER448">
        <v>27</v>
      </c>
      <c r="ES448">
        <v>50</v>
      </c>
      <c r="ET448">
        <v>8</v>
      </c>
      <c r="EU448">
        <v>22</v>
      </c>
      <c r="EV448">
        <v>1</v>
      </c>
      <c r="EW448">
        <v>3</v>
      </c>
      <c r="EX448">
        <v>5</v>
      </c>
      <c r="EY448">
        <v>3</v>
      </c>
      <c r="EZ448">
        <v>-0.1</v>
      </c>
      <c r="FA448">
        <v>0.1</v>
      </c>
      <c r="FB448">
        <v>0.1</v>
      </c>
      <c r="FC448" s="20">
        <v>1.02</v>
      </c>
      <c r="FD448" s="26">
        <v>8.5000000000000006E-2</v>
      </c>
      <c r="FE448">
        <v>1.0400000000000001E-2</v>
      </c>
      <c r="FF448">
        <v>-7.0000000000000007E-2</v>
      </c>
      <c r="FG448">
        <v>-0.01</v>
      </c>
      <c r="FH448">
        <v>-0.08</v>
      </c>
      <c r="FL448" s="42">
        <v>15</v>
      </c>
      <c r="FM448" s="20">
        <v>7</v>
      </c>
      <c r="FN448" s="41">
        <v>0</v>
      </c>
      <c r="FO448" s="20">
        <v>1.8</v>
      </c>
      <c r="FP448" s="20">
        <v>1.974</v>
      </c>
      <c r="FQ448" s="20">
        <v>95.942564995104959</v>
      </c>
      <c r="FV448" t="s">
        <v>711</v>
      </c>
      <c r="FW448" s="45">
        <v>1250000</v>
      </c>
      <c r="FX448" s="45">
        <v>1250000</v>
      </c>
      <c r="FY448">
        <v>845</v>
      </c>
      <c r="FZ448">
        <v>123</v>
      </c>
      <c r="GA448">
        <v>168</v>
      </c>
      <c r="GB448">
        <v>291</v>
      </c>
      <c r="GC448">
        <v>40</v>
      </c>
      <c r="GD448">
        <v>417</v>
      </c>
      <c r="GE448">
        <v>1155</v>
      </c>
      <c r="GF448">
        <v>12270</v>
      </c>
      <c r="GG448">
        <v>10</v>
      </c>
      <c r="GH448">
        <v>14</v>
      </c>
      <c r="GI448">
        <v>24.1</v>
      </c>
      <c r="GJ448" s="42">
        <v>1.8</v>
      </c>
    </row>
    <row r="449" spans="1:192" x14ac:dyDescent="0.45">
      <c r="A449" s="40">
        <v>35027</v>
      </c>
      <c r="B449" t="s">
        <v>3484</v>
      </c>
      <c r="C449" t="s">
        <v>163</v>
      </c>
      <c r="D449" t="s">
        <v>91</v>
      </c>
      <c r="E449" t="s">
        <v>91</v>
      </c>
      <c r="F449">
        <v>72</v>
      </c>
      <c r="G449">
        <v>197</v>
      </c>
      <c r="K449" t="s">
        <v>92</v>
      </c>
      <c r="L449">
        <v>2017</v>
      </c>
      <c r="M449">
        <v>22</v>
      </c>
      <c r="N449">
        <v>1</v>
      </c>
      <c r="O449">
        <v>8478211</v>
      </c>
      <c r="P449" t="s">
        <v>3485</v>
      </c>
      <c r="Q449" t="s">
        <v>3486</v>
      </c>
      <c r="R449" t="s">
        <v>915</v>
      </c>
      <c r="S449" t="s">
        <v>3487</v>
      </c>
      <c r="T449" t="s">
        <v>725</v>
      </c>
      <c r="U449" t="s">
        <v>373</v>
      </c>
      <c r="V449">
        <v>11</v>
      </c>
      <c r="W449">
        <v>0</v>
      </c>
      <c r="X449">
        <v>1</v>
      </c>
      <c r="Y449">
        <v>1</v>
      </c>
      <c r="Z449">
        <v>1</v>
      </c>
      <c r="AA449">
        <v>26</v>
      </c>
      <c r="AB449">
        <v>77</v>
      </c>
      <c r="AC449" s="26">
        <v>9.0909090909090912E-2</v>
      </c>
      <c r="AD449" s="20">
        <v>0</v>
      </c>
      <c r="AE449" s="20">
        <v>0.29099999999999998</v>
      </c>
      <c r="AF449">
        <v>-5</v>
      </c>
      <c r="AG449">
        <v>-1.4</v>
      </c>
      <c r="AH449">
        <v>2</v>
      </c>
      <c r="AI449">
        <v>177</v>
      </c>
      <c r="AJ449">
        <v>6971</v>
      </c>
      <c r="AK449" s="20">
        <v>116.18333333333</v>
      </c>
      <c r="AL449">
        <v>116.18</v>
      </c>
      <c r="AM449">
        <v>116</v>
      </c>
      <c r="AN449" s="26">
        <v>10.562121212121212</v>
      </c>
      <c r="AO449">
        <v>18.27</v>
      </c>
      <c r="AP449" s="41">
        <v>0</v>
      </c>
      <c r="AQ449">
        <v>23</v>
      </c>
      <c r="AR449">
        <v>23</v>
      </c>
      <c r="AS449">
        <v>23</v>
      </c>
      <c r="AT449">
        <v>20</v>
      </c>
      <c r="AU449">
        <v>20</v>
      </c>
      <c r="AV449">
        <v>12</v>
      </c>
      <c r="AW449">
        <v>4</v>
      </c>
      <c r="AX449">
        <v>2</v>
      </c>
      <c r="AY449">
        <v>0</v>
      </c>
      <c r="AZ449">
        <v>0</v>
      </c>
      <c r="BA449" s="42">
        <v>0</v>
      </c>
      <c r="BB449">
        <v>0.57999999999999996</v>
      </c>
      <c r="BC449">
        <v>32.416699999999999</v>
      </c>
      <c r="BD449" s="20">
        <v>0</v>
      </c>
      <c r="BE449" s="20">
        <v>23</v>
      </c>
      <c r="BF449" s="20">
        <v>11.878120158374934</v>
      </c>
      <c r="BG449">
        <v>30</v>
      </c>
      <c r="BH449">
        <v>41</v>
      </c>
      <c r="BI449">
        <v>30</v>
      </c>
      <c r="BJ449" s="41">
        <v>0.5</v>
      </c>
      <c r="BK449">
        <v>22</v>
      </c>
      <c r="BL449">
        <v>22</v>
      </c>
      <c r="BM449">
        <v>18</v>
      </c>
      <c r="BN449" s="42">
        <v>4</v>
      </c>
      <c r="BO449">
        <v>8</v>
      </c>
      <c r="BP449">
        <v>4</v>
      </c>
      <c r="BQ449">
        <v>3</v>
      </c>
      <c r="BR449">
        <v>4</v>
      </c>
      <c r="BS449" s="41">
        <v>4.5977011494252873E-2</v>
      </c>
      <c r="BT449">
        <v>1</v>
      </c>
      <c r="BU449">
        <v>3</v>
      </c>
      <c r="BV449" s="41">
        <v>0.25</v>
      </c>
      <c r="BW449">
        <v>0</v>
      </c>
      <c r="BX449">
        <v>0</v>
      </c>
      <c r="BY449">
        <v>0</v>
      </c>
      <c r="BZ449">
        <v>2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7</v>
      </c>
      <c r="DA449">
        <v>1</v>
      </c>
      <c r="DB449">
        <v>1</v>
      </c>
      <c r="DC449">
        <v>0</v>
      </c>
      <c r="DD449">
        <v>2</v>
      </c>
      <c r="DE449">
        <v>0</v>
      </c>
      <c r="DF449">
        <v>0</v>
      </c>
      <c r="DG449">
        <v>8</v>
      </c>
      <c r="DH449">
        <v>1</v>
      </c>
      <c r="DI449">
        <v>2</v>
      </c>
      <c r="DJ449">
        <v>1</v>
      </c>
      <c r="DK449">
        <v>1</v>
      </c>
      <c r="DL449">
        <v>0</v>
      </c>
      <c r="DM449">
        <v>2</v>
      </c>
      <c r="DN449">
        <v>2</v>
      </c>
      <c r="DO449">
        <v>0</v>
      </c>
      <c r="DP449" s="42">
        <v>1</v>
      </c>
      <c r="DQ449" s="20">
        <v>0.878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101</v>
      </c>
      <c r="DX449">
        <v>106</v>
      </c>
      <c r="DY449">
        <v>80</v>
      </c>
      <c r="DZ449">
        <v>83</v>
      </c>
      <c r="EA449">
        <v>58</v>
      </c>
      <c r="EB449">
        <v>64</v>
      </c>
      <c r="EC449">
        <v>3.2</v>
      </c>
      <c r="ED449">
        <v>3.94</v>
      </c>
      <c r="EE449">
        <v>0</v>
      </c>
      <c r="EF449">
        <v>6</v>
      </c>
      <c r="EG449" s="41">
        <v>0</v>
      </c>
      <c r="EH449" s="43">
        <v>0.90625</v>
      </c>
      <c r="EI449" s="44">
        <v>0.90625</v>
      </c>
      <c r="EJ449">
        <v>101</v>
      </c>
      <c r="EK449">
        <v>104</v>
      </c>
      <c r="EL449">
        <v>80</v>
      </c>
      <c r="EM449">
        <v>81</v>
      </c>
      <c r="EN449">
        <v>58</v>
      </c>
      <c r="EO449">
        <v>62</v>
      </c>
      <c r="EP449">
        <v>0</v>
      </c>
      <c r="EQ449">
        <v>6</v>
      </c>
      <c r="ER449">
        <v>37</v>
      </c>
      <c r="ES449">
        <v>51</v>
      </c>
      <c r="ET449">
        <v>10</v>
      </c>
      <c r="EU449">
        <v>20</v>
      </c>
      <c r="EV449">
        <v>0</v>
      </c>
      <c r="EW449">
        <v>1</v>
      </c>
      <c r="EX449">
        <v>8</v>
      </c>
      <c r="EY449">
        <v>8</v>
      </c>
      <c r="EZ449">
        <v>-0.2</v>
      </c>
      <c r="FA449">
        <v>-0.1</v>
      </c>
      <c r="FB449">
        <v>-0.30000000000000004</v>
      </c>
      <c r="FC449" s="20">
        <v>0.23</v>
      </c>
      <c r="FD449" s="26">
        <v>2.0909090909090908E-2</v>
      </c>
      <c r="FE449">
        <v>1.6000000000000001E-3</v>
      </c>
      <c r="FF449">
        <v>0.01</v>
      </c>
      <c r="FG449">
        <v>0.02</v>
      </c>
      <c r="FH449">
        <v>0.03</v>
      </c>
      <c r="FL449" s="42">
        <v>28</v>
      </c>
      <c r="FM449" s="20">
        <v>25</v>
      </c>
      <c r="FN449" s="41">
        <v>0</v>
      </c>
      <c r="FO449" s="20">
        <v>0.8</v>
      </c>
      <c r="FP449" s="20">
        <v>1.1756</v>
      </c>
      <c r="FQ449" s="20">
        <v>106.90308142537441</v>
      </c>
      <c r="FV449" t="s">
        <v>751</v>
      </c>
      <c r="FW449" s="45">
        <v>817500</v>
      </c>
      <c r="FX449" s="45">
        <v>809167</v>
      </c>
      <c r="FY449">
        <v>11</v>
      </c>
      <c r="FZ449">
        <v>0</v>
      </c>
      <c r="GA449">
        <v>1</v>
      </c>
      <c r="GB449">
        <v>1</v>
      </c>
      <c r="GC449">
        <v>-5</v>
      </c>
      <c r="GD449">
        <v>2</v>
      </c>
      <c r="GE449">
        <v>12</v>
      </c>
      <c r="GF449">
        <v>116</v>
      </c>
      <c r="GG449">
        <v>-0.2</v>
      </c>
      <c r="GH449">
        <v>-0.1</v>
      </c>
      <c r="GI449">
        <v>-0.30000000000000004</v>
      </c>
      <c r="GJ449" s="42">
        <v>0.8</v>
      </c>
    </row>
    <row r="450" spans="1:192" x14ac:dyDescent="0.45">
      <c r="A450" s="40">
        <v>31577</v>
      </c>
      <c r="B450" t="s">
        <v>3500</v>
      </c>
      <c r="C450" t="s">
        <v>145</v>
      </c>
      <c r="D450" t="s">
        <v>91</v>
      </c>
      <c r="E450" t="s">
        <v>91</v>
      </c>
      <c r="F450">
        <v>70</v>
      </c>
      <c r="G450">
        <v>185</v>
      </c>
      <c r="K450" t="s">
        <v>202</v>
      </c>
      <c r="L450">
        <v>2011</v>
      </c>
      <c r="M450">
        <v>31</v>
      </c>
      <c r="N450">
        <v>7</v>
      </c>
      <c r="O450">
        <v>8476177</v>
      </c>
      <c r="P450" t="s">
        <v>3501</v>
      </c>
      <c r="Q450" t="s">
        <v>3502</v>
      </c>
      <c r="R450" t="s">
        <v>3503</v>
      </c>
      <c r="S450" t="s">
        <v>404</v>
      </c>
      <c r="T450" t="s">
        <v>710</v>
      </c>
      <c r="U450" t="s">
        <v>382</v>
      </c>
      <c r="V450">
        <v>19</v>
      </c>
      <c r="W450">
        <v>1</v>
      </c>
      <c r="X450">
        <v>0</v>
      </c>
      <c r="Y450">
        <v>0</v>
      </c>
      <c r="Z450">
        <v>1</v>
      </c>
      <c r="AA450">
        <v>22</v>
      </c>
      <c r="AB450">
        <v>101</v>
      </c>
      <c r="AC450" s="26">
        <v>5.2631578947368418E-2</v>
      </c>
      <c r="AD450" s="20">
        <v>-7.454545454545455</v>
      </c>
      <c r="AE450" s="20">
        <v>0.5</v>
      </c>
      <c r="AF450">
        <v>-2</v>
      </c>
      <c r="AG450">
        <v>-0.8</v>
      </c>
      <c r="AH450">
        <v>2</v>
      </c>
      <c r="AI450">
        <v>289</v>
      </c>
      <c r="AJ450">
        <v>12428</v>
      </c>
      <c r="AK450" s="20">
        <v>207.13333333333</v>
      </c>
      <c r="AL450">
        <v>207.13</v>
      </c>
      <c r="AM450">
        <v>207</v>
      </c>
      <c r="AN450" s="26">
        <v>10.901754385964912</v>
      </c>
      <c r="AO450">
        <v>18.670000000000002</v>
      </c>
      <c r="AP450" s="41">
        <v>0.33333333333333331</v>
      </c>
      <c r="AQ450">
        <v>34</v>
      </c>
      <c r="AR450">
        <v>34</v>
      </c>
      <c r="AS450">
        <v>34</v>
      </c>
      <c r="AT450">
        <v>25</v>
      </c>
      <c r="AU450">
        <v>25</v>
      </c>
      <c r="AV450">
        <v>16</v>
      </c>
      <c r="AW450">
        <v>22</v>
      </c>
      <c r="AX450">
        <v>14</v>
      </c>
      <c r="AY450">
        <v>0</v>
      </c>
      <c r="AZ450">
        <v>0</v>
      </c>
      <c r="BA450" s="42">
        <v>0</v>
      </c>
      <c r="BB450">
        <v>1.99</v>
      </c>
      <c r="BC450">
        <v>27.25</v>
      </c>
      <c r="BD450" s="20">
        <v>0</v>
      </c>
      <c r="BE450" s="20">
        <v>34</v>
      </c>
      <c r="BF450" s="20">
        <v>9.8488871723072471</v>
      </c>
      <c r="BG450">
        <v>33</v>
      </c>
      <c r="BH450">
        <v>54</v>
      </c>
      <c r="BI450">
        <v>53</v>
      </c>
      <c r="BJ450" s="41">
        <v>0.38372093023255816</v>
      </c>
      <c r="BK450">
        <v>21</v>
      </c>
      <c r="BL450">
        <v>21</v>
      </c>
      <c r="BM450">
        <v>26</v>
      </c>
      <c r="BN450" s="42">
        <v>-5</v>
      </c>
      <c r="BO450">
        <v>9</v>
      </c>
      <c r="BP450">
        <v>4</v>
      </c>
      <c r="BQ450">
        <v>5</v>
      </c>
      <c r="BR450">
        <v>11</v>
      </c>
      <c r="BS450" s="41">
        <v>7.9710144927536225E-2</v>
      </c>
      <c r="BT450">
        <v>4</v>
      </c>
      <c r="BU450">
        <v>8</v>
      </c>
      <c r="BV450" s="41">
        <v>0.33333333333333331</v>
      </c>
      <c r="BW450">
        <v>1</v>
      </c>
      <c r="BX450">
        <v>1</v>
      </c>
      <c r="BY450">
        <v>1</v>
      </c>
      <c r="BZ450">
        <v>0</v>
      </c>
      <c r="CA450">
        <v>2</v>
      </c>
      <c r="CB450">
        <v>7</v>
      </c>
      <c r="CC450">
        <v>2</v>
      </c>
      <c r="CD450">
        <v>5</v>
      </c>
      <c r="CE450">
        <v>0</v>
      </c>
      <c r="CF450">
        <v>1</v>
      </c>
      <c r="CG450">
        <v>3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8</v>
      </c>
      <c r="DA450">
        <v>3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11</v>
      </c>
      <c r="DH450">
        <v>1</v>
      </c>
      <c r="DI450">
        <v>1</v>
      </c>
      <c r="DJ450">
        <v>1</v>
      </c>
      <c r="DK450">
        <v>1</v>
      </c>
      <c r="DL450">
        <v>0</v>
      </c>
      <c r="DM450">
        <v>1</v>
      </c>
      <c r="DN450">
        <v>1</v>
      </c>
      <c r="DO450">
        <v>0</v>
      </c>
      <c r="DP450" s="42">
        <v>0</v>
      </c>
      <c r="DQ450" s="20">
        <v>-0.30299999999999999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164</v>
      </c>
      <c r="DX450">
        <v>189</v>
      </c>
      <c r="DY450">
        <v>111</v>
      </c>
      <c r="DZ450">
        <v>127</v>
      </c>
      <c r="EA450">
        <v>78</v>
      </c>
      <c r="EB450">
        <v>90</v>
      </c>
      <c r="EC450">
        <v>6.46</v>
      </c>
      <c r="ED450">
        <v>8.74</v>
      </c>
      <c r="EE450">
        <v>3</v>
      </c>
      <c r="EF450">
        <v>7</v>
      </c>
      <c r="EG450" s="41">
        <v>3.8461538461538464E-2</v>
      </c>
      <c r="EH450" s="43">
        <v>0.92222222222222228</v>
      </c>
      <c r="EI450" s="44">
        <v>0.96068376068376071</v>
      </c>
      <c r="EJ450">
        <v>165</v>
      </c>
      <c r="EK450">
        <v>190</v>
      </c>
      <c r="EL450">
        <v>111</v>
      </c>
      <c r="EM450">
        <v>128</v>
      </c>
      <c r="EN450">
        <v>78</v>
      </c>
      <c r="EO450">
        <v>91</v>
      </c>
      <c r="EP450">
        <v>3</v>
      </c>
      <c r="EQ450">
        <v>7</v>
      </c>
      <c r="ER450">
        <v>63</v>
      </c>
      <c r="ES450">
        <v>98</v>
      </c>
      <c r="ET450">
        <v>27</v>
      </c>
      <c r="EU450">
        <v>33</v>
      </c>
      <c r="EV450">
        <v>1</v>
      </c>
      <c r="EW450">
        <v>4</v>
      </c>
      <c r="EX450">
        <v>8</v>
      </c>
      <c r="EY450">
        <v>8</v>
      </c>
      <c r="EZ450">
        <v>-0.4</v>
      </c>
      <c r="FA450">
        <v>0.1</v>
      </c>
      <c r="FB450">
        <v>-0.2</v>
      </c>
      <c r="FC450" s="20">
        <v>2.61</v>
      </c>
      <c r="FD450" s="26">
        <v>0.13736842105263158</v>
      </c>
      <c r="FE450">
        <v>7.8000000000000005E-3</v>
      </c>
      <c r="FF450">
        <v>-0.12</v>
      </c>
      <c r="FG450">
        <v>0.16</v>
      </c>
      <c r="FH450">
        <v>0.04</v>
      </c>
      <c r="FL450" s="42">
        <v>34</v>
      </c>
      <c r="FM450" s="20">
        <v>26</v>
      </c>
      <c r="FN450" s="41">
        <v>1.7402376900000002E-2</v>
      </c>
      <c r="FO450" s="20">
        <v>0.8</v>
      </c>
      <c r="FP450" s="20">
        <v>0.93940000000000001</v>
      </c>
      <c r="FQ450" s="20">
        <v>102.25462270071935</v>
      </c>
      <c r="FV450" t="s">
        <v>711</v>
      </c>
      <c r="FW450" s="45">
        <v>3500000</v>
      </c>
      <c r="FX450" s="45">
        <v>3625000</v>
      </c>
      <c r="FY450">
        <v>437</v>
      </c>
      <c r="FZ450">
        <v>87</v>
      </c>
      <c r="GA450">
        <v>100</v>
      </c>
      <c r="GB450">
        <v>187</v>
      </c>
      <c r="GC450">
        <v>2</v>
      </c>
      <c r="GD450">
        <v>81</v>
      </c>
      <c r="GE450">
        <v>755</v>
      </c>
      <c r="GF450">
        <v>7201</v>
      </c>
      <c r="GG450">
        <v>10.4</v>
      </c>
      <c r="GH450">
        <v>7.9</v>
      </c>
      <c r="GI450">
        <v>18.3</v>
      </c>
      <c r="GJ450" s="42">
        <v>0.8</v>
      </c>
    </row>
    <row r="451" spans="1:192" x14ac:dyDescent="0.45">
      <c r="A451" s="40">
        <v>32405</v>
      </c>
      <c r="B451" t="s">
        <v>3134</v>
      </c>
      <c r="D451" t="s">
        <v>223</v>
      </c>
      <c r="E451" t="s">
        <v>223</v>
      </c>
      <c r="F451">
        <v>72</v>
      </c>
      <c r="G451">
        <v>185</v>
      </c>
      <c r="H451">
        <v>2007</v>
      </c>
      <c r="I451">
        <v>5</v>
      </c>
      <c r="J451">
        <v>122</v>
      </c>
      <c r="K451" t="s">
        <v>92</v>
      </c>
      <c r="L451">
        <v>2017</v>
      </c>
      <c r="M451">
        <v>29</v>
      </c>
      <c r="N451">
        <v>1</v>
      </c>
      <c r="O451">
        <v>8474131</v>
      </c>
      <c r="P451" t="s">
        <v>3504</v>
      </c>
      <c r="Q451" t="s">
        <v>3505</v>
      </c>
      <c r="R451" t="s">
        <v>3137</v>
      </c>
      <c r="S451" t="s">
        <v>3506</v>
      </c>
      <c r="T451" t="s">
        <v>710</v>
      </c>
      <c r="U451" t="s">
        <v>205</v>
      </c>
      <c r="V451">
        <v>18</v>
      </c>
      <c r="W451">
        <v>2</v>
      </c>
      <c r="X451">
        <v>2</v>
      </c>
      <c r="Y451">
        <v>1</v>
      </c>
      <c r="Z451">
        <v>4</v>
      </c>
      <c r="AA451">
        <v>23</v>
      </c>
      <c r="AB451">
        <v>61</v>
      </c>
      <c r="AC451" s="26">
        <v>0.22222222222222221</v>
      </c>
      <c r="AD451" s="20">
        <v>0</v>
      </c>
      <c r="AE451" s="20">
        <v>1.5939999999999999</v>
      </c>
      <c r="AF451">
        <v>-1</v>
      </c>
      <c r="AG451">
        <v>0</v>
      </c>
      <c r="AH451">
        <v>4</v>
      </c>
      <c r="AI451">
        <v>317</v>
      </c>
      <c r="AJ451">
        <v>11975</v>
      </c>
      <c r="AK451" s="20">
        <v>199.58333333332999</v>
      </c>
      <c r="AL451">
        <v>199.58</v>
      </c>
      <c r="AM451">
        <v>200</v>
      </c>
      <c r="AN451" s="26">
        <v>11.087962962962964</v>
      </c>
      <c r="AO451">
        <v>18.68</v>
      </c>
      <c r="AP451" s="41">
        <v>0.8</v>
      </c>
      <c r="AQ451">
        <v>29</v>
      </c>
      <c r="AR451">
        <v>29</v>
      </c>
      <c r="AS451">
        <v>29</v>
      </c>
      <c r="AT451">
        <v>24</v>
      </c>
      <c r="AU451">
        <v>24</v>
      </c>
      <c r="AV451">
        <v>20</v>
      </c>
      <c r="AW451">
        <v>16</v>
      </c>
      <c r="AX451">
        <v>5</v>
      </c>
      <c r="AY451">
        <v>2</v>
      </c>
      <c r="AZ451">
        <v>1</v>
      </c>
      <c r="BA451" s="42">
        <v>3</v>
      </c>
      <c r="BB451">
        <v>0.99</v>
      </c>
      <c r="BC451">
        <v>31.2</v>
      </c>
      <c r="BD451" s="20">
        <v>35</v>
      </c>
      <c r="BE451" s="20">
        <v>64</v>
      </c>
      <c r="BF451" s="20">
        <v>19.240404850185389</v>
      </c>
      <c r="BG451">
        <v>55</v>
      </c>
      <c r="BH451">
        <v>72</v>
      </c>
      <c r="BI451">
        <v>65</v>
      </c>
      <c r="BJ451" s="41">
        <v>0.45833333333333331</v>
      </c>
      <c r="BK451">
        <v>20</v>
      </c>
      <c r="BL451">
        <v>20</v>
      </c>
      <c r="BM451">
        <v>23</v>
      </c>
      <c r="BN451" s="42">
        <v>-3</v>
      </c>
      <c r="BO451">
        <v>4</v>
      </c>
      <c r="BP451">
        <v>3</v>
      </c>
      <c r="BQ451">
        <v>3</v>
      </c>
      <c r="BR451">
        <v>11</v>
      </c>
      <c r="BS451" s="41">
        <v>7.1428571428571425E-2</v>
      </c>
      <c r="BT451">
        <v>27</v>
      </c>
      <c r="BU451">
        <v>43</v>
      </c>
      <c r="BV451" s="41">
        <v>0.38571428571428573</v>
      </c>
      <c r="BW451">
        <v>8</v>
      </c>
      <c r="BX451">
        <v>11</v>
      </c>
      <c r="BY451">
        <v>14</v>
      </c>
      <c r="BZ451">
        <v>21</v>
      </c>
      <c r="CA451">
        <v>5</v>
      </c>
      <c r="CB451">
        <v>11</v>
      </c>
      <c r="CC451">
        <v>4</v>
      </c>
      <c r="CD451">
        <v>6</v>
      </c>
      <c r="CE451">
        <v>8</v>
      </c>
      <c r="CF451">
        <v>25</v>
      </c>
      <c r="CG451">
        <v>18</v>
      </c>
      <c r="CH451">
        <v>21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0</v>
      </c>
      <c r="DC451">
        <v>2</v>
      </c>
      <c r="DD451">
        <v>2</v>
      </c>
      <c r="DE451">
        <v>3</v>
      </c>
      <c r="DF451">
        <v>0</v>
      </c>
      <c r="DG451">
        <v>10</v>
      </c>
      <c r="DH451">
        <v>2</v>
      </c>
      <c r="DI451">
        <v>2</v>
      </c>
      <c r="DJ451">
        <v>2</v>
      </c>
      <c r="DK451">
        <v>2</v>
      </c>
      <c r="DL451">
        <v>0</v>
      </c>
      <c r="DM451">
        <v>2</v>
      </c>
      <c r="DN451">
        <v>2</v>
      </c>
      <c r="DO451">
        <v>0</v>
      </c>
      <c r="DP451" s="42">
        <v>0</v>
      </c>
      <c r="DQ451" s="20">
        <v>-0.26300000000000001</v>
      </c>
      <c r="DR451">
        <v>2</v>
      </c>
      <c r="DS451">
        <v>0</v>
      </c>
      <c r="DT451">
        <v>0</v>
      </c>
      <c r="DU451">
        <v>0</v>
      </c>
      <c r="DV451">
        <v>0</v>
      </c>
      <c r="DW451">
        <v>150</v>
      </c>
      <c r="DX451">
        <v>191</v>
      </c>
      <c r="DY451">
        <v>113</v>
      </c>
      <c r="DZ451">
        <v>143</v>
      </c>
      <c r="EA451">
        <v>74</v>
      </c>
      <c r="EB451">
        <v>92</v>
      </c>
      <c r="EC451">
        <v>5.29</v>
      </c>
      <c r="ED451">
        <v>8.4600000000000009</v>
      </c>
      <c r="EE451">
        <v>5</v>
      </c>
      <c r="EF451">
        <v>7</v>
      </c>
      <c r="EG451" s="41">
        <v>6.7567567567567571E-2</v>
      </c>
      <c r="EH451" s="43">
        <v>0.92391304347826086</v>
      </c>
      <c r="EI451" s="44">
        <v>0.99148061104582841</v>
      </c>
      <c r="EJ451">
        <v>148</v>
      </c>
      <c r="EK451">
        <v>192</v>
      </c>
      <c r="EL451">
        <v>111</v>
      </c>
      <c r="EM451">
        <v>143</v>
      </c>
      <c r="EN451">
        <v>73</v>
      </c>
      <c r="EO451">
        <v>92</v>
      </c>
      <c r="EP451">
        <v>5</v>
      </c>
      <c r="EQ451">
        <v>7</v>
      </c>
      <c r="ER451">
        <v>75</v>
      </c>
      <c r="ES451">
        <v>79</v>
      </c>
      <c r="ET451">
        <v>23</v>
      </c>
      <c r="EU451">
        <v>27</v>
      </c>
      <c r="EV451">
        <v>1</v>
      </c>
      <c r="EW451">
        <v>4</v>
      </c>
      <c r="EX451">
        <v>12</v>
      </c>
      <c r="EY451">
        <v>17</v>
      </c>
      <c r="EZ451">
        <v>0.1</v>
      </c>
      <c r="FA451">
        <v>0.2</v>
      </c>
      <c r="FB451">
        <v>0.30000000000000004</v>
      </c>
      <c r="FC451" s="20">
        <v>2.89</v>
      </c>
      <c r="FD451" s="26">
        <v>0.16055555555555556</v>
      </c>
      <c r="FE451">
        <v>6.5500000000000003E-2</v>
      </c>
      <c r="FF451">
        <v>0.04</v>
      </c>
      <c r="FG451">
        <v>0.01</v>
      </c>
      <c r="FH451">
        <v>0.05</v>
      </c>
      <c r="FL451" s="42">
        <v>35</v>
      </c>
      <c r="FM451" s="20">
        <v>11.5</v>
      </c>
      <c r="FN451" s="41">
        <v>4.4662309400000003E-2</v>
      </c>
      <c r="FO451" s="20">
        <v>3.6</v>
      </c>
      <c r="FP451" s="20">
        <v>3.9474</v>
      </c>
      <c r="FQ451" s="20">
        <v>102.51528209239402</v>
      </c>
      <c r="FV451" t="s">
        <v>711</v>
      </c>
      <c r="FW451" s="45">
        <v>650000</v>
      </c>
      <c r="FX451" s="45">
        <v>650000</v>
      </c>
      <c r="FY451">
        <v>18</v>
      </c>
      <c r="FZ451">
        <v>2</v>
      </c>
      <c r="GA451">
        <v>2</v>
      </c>
      <c r="GB451">
        <v>4</v>
      </c>
      <c r="GC451">
        <v>-1</v>
      </c>
      <c r="GD451">
        <v>4</v>
      </c>
      <c r="GE451">
        <v>20</v>
      </c>
      <c r="GF451">
        <v>200</v>
      </c>
      <c r="GG451">
        <v>0.1</v>
      </c>
      <c r="GH451">
        <v>0.2</v>
      </c>
      <c r="GI451">
        <v>0.30000000000000004</v>
      </c>
      <c r="GJ451" s="42">
        <v>3.6</v>
      </c>
    </row>
    <row r="452" spans="1:192" x14ac:dyDescent="0.45">
      <c r="A452" s="40">
        <v>30849</v>
      </c>
      <c r="B452" t="s">
        <v>2245</v>
      </c>
      <c r="C452" t="s">
        <v>145</v>
      </c>
      <c r="D452" t="s">
        <v>91</v>
      </c>
      <c r="E452" t="s">
        <v>91</v>
      </c>
      <c r="F452">
        <v>76</v>
      </c>
      <c r="G452">
        <v>211</v>
      </c>
      <c r="H452">
        <v>2002</v>
      </c>
      <c r="I452">
        <v>1</v>
      </c>
      <c r="J452">
        <v>1</v>
      </c>
      <c r="K452" t="s">
        <v>92</v>
      </c>
      <c r="L452">
        <v>2002</v>
      </c>
      <c r="M452">
        <v>33</v>
      </c>
      <c r="N452">
        <v>15</v>
      </c>
      <c r="O452">
        <v>8470041</v>
      </c>
      <c r="P452" t="s">
        <v>3511</v>
      </c>
      <c r="Q452" t="s">
        <v>3512</v>
      </c>
      <c r="R452" t="s">
        <v>3420</v>
      </c>
      <c r="S452" t="s">
        <v>3513</v>
      </c>
      <c r="T452" t="s">
        <v>725</v>
      </c>
      <c r="U452" t="s">
        <v>3514</v>
      </c>
      <c r="V452">
        <v>71</v>
      </c>
      <c r="W452">
        <v>21</v>
      </c>
      <c r="X452">
        <v>13</v>
      </c>
      <c r="Y452">
        <v>8</v>
      </c>
      <c r="Z452">
        <v>34</v>
      </c>
      <c r="AA452">
        <v>0</v>
      </c>
      <c r="AB452">
        <v>0</v>
      </c>
      <c r="AC452" s="26">
        <v>0.47887323943661969</v>
      </c>
      <c r="AD452" s="20">
        <v>-21.349848331648133</v>
      </c>
      <c r="AE452" s="20">
        <v>14.374000000000001</v>
      </c>
      <c r="AF452">
        <v>-12</v>
      </c>
      <c r="AG452">
        <v>6.7</v>
      </c>
      <c r="AH452">
        <v>28</v>
      </c>
      <c r="AI452">
        <v>1725</v>
      </c>
      <c r="AJ452">
        <v>72654</v>
      </c>
      <c r="AK452" s="20">
        <v>1210.9000000000001</v>
      </c>
      <c r="AL452">
        <v>1210.97</v>
      </c>
      <c r="AM452">
        <v>1211</v>
      </c>
      <c r="AN452" s="26">
        <v>17.05492957746479</v>
      </c>
      <c r="AO452">
        <v>28.23</v>
      </c>
      <c r="AP452" s="41">
        <v>0.62962962962962965</v>
      </c>
      <c r="AQ452">
        <v>365</v>
      </c>
      <c r="AR452">
        <v>365</v>
      </c>
      <c r="AS452">
        <v>365</v>
      </c>
      <c r="AT452">
        <v>311</v>
      </c>
      <c r="AU452">
        <v>311</v>
      </c>
      <c r="AV452">
        <v>230</v>
      </c>
      <c r="AW452">
        <v>240</v>
      </c>
      <c r="AX452">
        <v>135</v>
      </c>
      <c r="AY452">
        <v>15</v>
      </c>
      <c r="AZ452">
        <v>18</v>
      </c>
      <c r="BA452" s="42">
        <v>33</v>
      </c>
      <c r="BB452">
        <v>25.34</v>
      </c>
      <c r="BC452">
        <v>27.986999999999998</v>
      </c>
      <c r="BD452" s="20">
        <v>195.2</v>
      </c>
      <c r="BE452" s="20">
        <v>560.20000000000005</v>
      </c>
      <c r="BF452" s="20">
        <v>27.756261509368525</v>
      </c>
      <c r="BG452">
        <v>548</v>
      </c>
      <c r="BH452">
        <v>407</v>
      </c>
      <c r="BI452">
        <v>372</v>
      </c>
      <c r="BJ452" s="41">
        <v>0.59565217391304348</v>
      </c>
      <c r="BK452">
        <v>51</v>
      </c>
      <c r="BL452">
        <v>51</v>
      </c>
      <c r="BM452">
        <v>55</v>
      </c>
      <c r="BN452" s="42">
        <v>-4</v>
      </c>
      <c r="BO452">
        <v>81</v>
      </c>
      <c r="BP452">
        <v>38</v>
      </c>
      <c r="BQ452">
        <v>58</v>
      </c>
      <c r="BR452">
        <v>42</v>
      </c>
      <c r="BS452" s="41">
        <v>4.7032474804031353E-2</v>
      </c>
      <c r="BT452">
        <v>4</v>
      </c>
      <c r="BU452">
        <v>15</v>
      </c>
      <c r="BV452" s="41">
        <v>0.21052631578947367</v>
      </c>
      <c r="BW452">
        <v>2</v>
      </c>
      <c r="BX452">
        <v>6</v>
      </c>
      <c r="BY452">
        <v>1</v>
      </c>
      <c r="BZ452">
        <v>5</v>
      </c>
      <c r="CA452">
        <v>1</v>
      </c>
      <c r="CB452">
        <v>4</v>
      </c>
      <c r="CC452">
        <v>1</v>
      </c>
      <c r="CD452">
        <v>2</v>
      </c>
      <c r="CE452">
        <v>3</v>
      </c>
      <c r="CF452">
        <v>5</v>
      </c>
      <c r="CG452">
        <v>3</v>
      </c>
      <c r="CH452">
        <v>9</v>
      </c>
      <c r="CI452">
        <v>0</v>
      </c>
      <c r="CJ452">
        <v>0</v>
      </c>
      <c r="CK452">
        <v>4</v>
      </c>
      <c r="CL452">
        <v>2</v>
      </c>
      <c r="CM452">
        <v>1</v>
      </c>
      <c r="CN452">
        <v>0</v>
      </c>
      <c r="CO452">
        <v>0</v>
      </c>
      <c r="CP452">
        <v>2</v>
      </c>
      <c r="CQ452">
        <v>0</v>
      </c>
      <c r="CR452">
        <v>0</v>
      </c>
      <c r="CS452">
        <v>5</v>
      </c>
      <c r="CT452">
        <v>5</v>
      </c>
      <c r="CU452">
        <v>1</v>
      </c>
      <c r="CV452">
        <v>8</v>
      </c>
      <c r="CW452">
        <v>0</v>
      </c>
      <c r="CX452">
        <v>10</v>
      </c>
      <c r="CY452">
        <v>7</v>
      </c>
      <c r="CZ452">
        <v>64</v>
      </c>
      <c r="DA452">
        <v>28</v>
      </c>
      <c r="DB452">
        <v>3</v>
      </c>
      <c r="DC452">
        <v>5</v>
      </c>
      <c r="DD452">
        <v>31</v>
      </c>
      <c r="DE452">
        <v>20</v>
      </c>
      <c r="DF452">
        <v>9</v>
      </c>
      <c r="DG452">
        <v>134</v>
      </c>
      <c r="DH452">
        <v>14</v>
      </c>
      <c r="DI452">
        <v>25</v>
      </c>
      <c r="DJ452">
        <v>14</v>
      </c>
      <c r="DK452">
        <v>14</v>
      </c>
      <c r="DL452">
        <v>0</v>
      </c>
      <c r="DM452">
        <v>25</v>
      </c>
      <c r="DN452">
        <v>25</v>
      </c>
      <c r="DO452">
        <v>0</v>
      </c>
      <c r="DP452" s="42">
        <v>11</v>
      </c>
      <c r="DQ452" s="20">
        <v>7.0620000000000003</v>
      </c>
      <c r="DR452">
        <v>14</v>
      </c>
      <c r="DS452">
        <v>0</v>
      </c>
      <c r="DT452">
        <v>0</v>
      </c>
      <c r="DU452">
        <v>0</v>
      </c>
      <c r="DV452">
        <v>0</v>
      </c>
      <c r="DW452">
        <v>1282</v>
      </c>
      <c r="DX452">
        <v>1154</v>
      </c>
      <c r="DY452">
        <v>998</v>
      </c>
      <c r="DZ452">
        <v>851</v>
      </c>
      <c r="EA452">
        <v>743</v>
      </c>
      <c r="EB452">
        <v>618</v>
      </c>
      <c r="EC452">
        <v>70.86</v>
      </c>
      <c r="ED452">
        <v>59.46</v>
      </c>
      <c r="EE452">
        <v>54</v>
      </c>
      <c r="EF452">
        <v>64</v>
      </c>
      <c r="EG452" s="41">
        <v>7.2678331090174964E-2</v>
      </c>
      <c r="EH452" s="43">
        <v>0.8964401294498382</v>
      </c>
      <c r="EI452" s="44">
        <v>0.96911846054001316</v>
      </c>
      <c r="EJ452">
        <v>1280</v>
      </c>
      <c r="EK452">
        <v>1153</v>
      </c>
      <c r="EL452">
        <v>996</v>
      </c>
      <c r="EM452">
        <v>850</v>
      </c>
      <c r="EN452">
        <v>741</v>
      </c>
      <c r="EO452">
        <v>616</v>
      </c>
      <c r="EP452">
        <v>53</v>
      </c>
      <c r="EQ452">
        <v>63</v>
      </c>
      <c r="ER452">
        <v>684</v>
      </c>
      <c r="ES452">
        <v>580</v>
      </c>
      <c r="ET452">
        <v>309</v>
      </c>
      <c r="EU452">
        <v>226</v>
      </c>
      <c r="EV452">
        <v>36</v>
      </c>
      <c r="EW452">
        <v>26</v>
      </c>
      <c r="EX452">
        <v>62</v>
      </c>
      <c r="EY452">
        <v>76</v>
      </c>
      <c r="EZ452">
        <v>2.2999999999999998</v>
      </c>
      <c r="FA452">
        <v>1.1000000000000001</v>
      </c>
      <c r="FB452">
        <v>3.3</v>
      </c>
      <c r="FC452" s="20">
        <v>43.64</v>
      </c>
      <c r="FD452" s="26">
        <v>0.61464788732394371</v>
      </c>
      <c r="FE452">
        <v>5.3613</v>
      </c>
      <c r="FF452">
        <v>2.16</v>
      </c>
      <c r="FG452">
        <v>0.19</v>
      </c>
      <c r="FH452">
        <v>2.34</v>
      </c>
      <c r="FI452">
        <v>1</v>
      </c>
      <c r="FJ452">
        <v>1</v>
      </c>
      <c r="FK452">
        <v>0</v>
      </c>
      <c r="FL452" s="42">
        <v>121</v>
      </c>
      <c r="FM452" s="20">
        <v>7.7857142857142856</v>
      </c>
      <c r="FN452" s="41">
        <v>0.20185360090000001</v>
      </c>
      <c r="FO452" s="20">
        <v>31.2</v>
      </c>
      <c r="FP452" s="20">
        <v>35.412399999999998</v>
      </c>
      <c r="FQ452" s="20">
        <v>120.6966316258867</v>
      </c>
      <c r="FR452">
        <v>4</v>
      </c>
      <c r="FS452" t="s">
        <v>189</v>
      </c>
      <c r="FT452">
        <v>195</v>
      </c>
      <c r="FU452" t="s">
        <v>731</v>
      </c>
      <c r="FV452" t="s">
        <v>711</v>
      </c>
      <c r="FW452" s="45">
        <v>8200000</v>
      </c>
      <c r="FX452" s="45">
        <v>7800000</v>
      </c>
      <c r="FY452">
        <v>1060</v>
      </c>
      <c r="FZ452">
        <v>437</v>
      </c>
      <c r="GA452">
        <v>368</v>
      </c>
      <c r="GB452">
        <v>805</v>
      </c>
      <c r="GC452">
        <v>-11</v>
      </c>
      <c r="GD452">
        <v>750</v>
      </c>
      <c r="GE452">
        <v>3624</v>
      </c>
      <c r="GF452">
        <v>19428</v>
      </c>
      <c r="GG452">
        <v>80.7</v>
      </c>
      <c r="GH452">
        <v>21.9</v>
      </c>
      <c r="GI452">
        <v>102.6</v>
      </c>
      <c r="GJ452" s="42">
        <v>31.2</v>
      </c>
    </row>
    <row r="453" spans="1:192" x14ac:dyDescent="0.45">
      <c r="A453" s="40">
        <v>32466</v>
      </c>
      <c r="B453" t="s">
        <v>1752</v>
      </c>
      <c r="C453" t="s">
        <v>295</v>
      </c>
      <c r="D453" t="s">
        <v>107</v>
      </c>
      <c r="E453" t="s">
        <v>107</v>
      </c>
      <c r="F453">
        <v>71</v>
      </c>
      <c r="G453">
        <v>177</v>
      </c>
      <c r="H453">
        <v>2007</v>
      </c>
      <c r="I453">
        <v>1</v>
      </c>
      <c r="J453">
        <v>1</v>
      </c>
      <c r="K453" t="s">
        <v>92</v>
      </c>
      <c r="L453">
        <v>2007</v>
      </c>
      <c r="M453">
        <v>29</v>
      </c>
      <c r="N453">
        <v>11</v>
      </c>
      <c r="O453">
        <v>8474141</v>
      </c>
      <c r="P453" t="s">
        <v>3515</v>
      </c>
      <c r="Q453" t="s">
        <v>3516</v>
      </c>
      <c r="R453" t="s">
        <v>1634</v>
      </c>
      <c r="S453" t="s">
        <v>889</v>
      </c>
      <c r="T453" t="s">
        <v>710</v>
      </c>
      <c r="U453" t="s">
        <v>188</v>
      </c>
      <c r="V453">
        <v>82</v>
      </c>
      <c r="W453">
        <v>27</v>
      </c>
      <c r="X453">
        <v>49</v>
      </c>
      <c r="Y453">
        <v>31</v>
      </c>
      <c r="Z453">
        <v>76</v>
      </c>
      <c r="AA453">
        <v>1</v>
      </c>
      <c r="AB453">
        <v>0</v>
      </c>
      <c r="AC453" s="26">
        <v>0.92682926829268297</v>
      </c>
      <c r="AD453" s="20">
        <v>-7.3297297297297348</v>
      </c>
      <c r="AE453" s="20">
        <v>28.047000000000001</v>
      </c>
      <c r="AF453">
        <v>-20</v>
      </c>
      <c r="AG453">
        <v>-0.9</v>
      </c>
      <c r="AH453">
        <v>32</v>
      </c>
      <c r="AI453">
        <v>1872</v>
      </c>
      <c r="AJ453">
        <v>99318</v>
      </c>
      <c r="AK453" s="20">
        <v>1655.3</v>
      </c>
      <c r="AL453">
        <v>1655.3</v>
      </c>
      <c r="AM453">
        <v>1655</v>
      </c>
      <c r="AN453" s="26">
        <v>20.186585365853659</v>
      </c>
      <c r="AO453">
        <v>33.36</v>
      </c>
      <c r="AP453" s="41">
        <v>0.79166666666666663</v>
      </c>
      <c r="AQ453">
        <v>515</v>
      </c>
      <c r="AR453">
        <v>496</v>
      </c>
      <c r="AS453">
        <v>515</v>
      </c>
      <c r="AT453">
        <v>369</v>
      </c>
      <c r="AU453">
        <v>369</v>
      </c>
      <c r="AV453">
        <v>285</v>
      </c>
      <c r="AW453">
        <v>257</v>
      </c>
      <c r="AX453">
        <v>76</v>
      </c>
      <c r="AY453">
        <v>10</v>
      </c>
      <c r="AZ453">
        <v>30</v>
      </c>
      <c r="BA453" s="42">
        <v>40</v>
      </c>
      <c r="BB453">
        <v>24.15</v>
      </c>
      <c r="BC453">
        <v>28.915800000000001</v>
      </c>
      <c r="BD453" s="20">
        <v>655.7</v>
      </c>
      <c r="BE453" s="20">
        <v>1170.7</v>
      </c>
      <c r="BF453" s="20">
        <v>42.434603999275055</v>
      </c>
      <c r="BG453">
        <v>773</v>
      </c>
      <c r="BH453">
        <v>494</v>
      </c>
      <c r="BI453">
        <v>288</v>
      </c>
      <c r="BJ453" s="41">
        <v>0.7285579641847314</v>
      </c>
      <c r="BK453">
        <v>18</v>
      </c>
      <c r="BL453">
        <v>18</v>
      </c>
      <c r="BM453">
        <v>98</v>
      </c>
      <c r="BN453" s="42">
        <v>-80</v>
      </c>
      <c r="BO453">
        <v>84</v>
      </c>
      <c r="BP453">
        <v>33</v>
      </c>
      <c r="BQ453">
        <v>47</v>
      </c>
      <c r="BR453">
        <v>14</v>
      </c>
      <c r="BS453" s="41">
        <v>1.2681159420289856E-2</v>
      </c>
      <c r="BT453">
        <v>7</v>
      </c>
      <c r="BU453">
        <v>11</v>
      </c>
      <c r="BV453" s="41">
        <v>0.3888888888888889</v>
      </c>
      <c r="BW453">
        <v>2</v>
      </c>
      <c r="BX453">
        <v>0</v>
      </c>
      <c r="BY453">
        <v>3</v>
      </c>
      <c r="BZ453">
        <v>6</v>
      </c>
      <c r="CA453">
        <v>2</v>
      </c>
      <c r="CB453">
        <v>5</v>
      </c>
      <c r="CC453">
        <v>4</v>
      </c>
      <c r="CD453">
        <v>6</v>
      </c>
      <c r="CE453">
        <v>1</v>
      </c>
      <c r="CF453">
        <v>1</v>
      </c>
      <c r="CG453">
        <v>4</v>
      </c>
      <c r="CH453">
        <v>4</v>
      </c>
      <c r="CI453">
        <v>0</v>
      </c>
      <c r="CJ453">
        <v>2</v>
      </c>
      <c r="CK453">
        <v>8</v>
      </c>
      <c r="CL453">
        <v>4</v>
      </c>
      <c r="CM453">
        <v>2</v>
      </c>
      <c r="CN453">
        <v>0</v>
      </c>
      <c r="CO453">
        <v>0</v>
      </c>
      <c r="CP453">
        <v>5</v>
      </c>
      <c r="CQ453">
        <v>0</v>
      </c>
      <c r="CR453">
        <v>1</v>
      </c>
      <c r="CS453">
        <v>3</v>
      </c>
      <c r="CT453">
        <v>1</v>
      </c>
      <c r="CU453">
        <v>0</v>
      </c>
      <c r="CV453">
        <v>17</v>
      </c>
      <c r="CW453">
        <v>2</v>
      </c>
      <c r="CX453">
        <v>9</v>
      </c>
      <c r="CY453">
        <v>10</v>
      </c>
      <c r="CZ453">
        <v>63</v>
      </c>
      <c r="DA453">
        <v>27</v>
      </c>
      <c r="DB453">
        <v>1</v>
      </c>
      <c r="DC453">
        <v>36</v>
      </c>
      <c r="DD453">
        <v>30</v>
      </c>
      <c r="DE453">
        <v>7</v>
      </c>
      <c r="DF453">
        <v>1</v>
      </c>
      <c r="DG453">
        <v>183</v>
      </c>
      <c r="DH453">
        <v>15</v>
      </c>
      <c r="DI453">
        <v>21</v>
      </c>
      <c r="DJ453">
        <v>17</v>
      </c>
      <c r="DK453">
        <v>17</v>
      </c>
      <c r="DL453">
        <v>0</v>
      </c>
      <c r="DM453">
        <v>20</v>
      </c>
      <c r="DN453">
        <v>20</v>
      </c>
      <c r="DO453">
        <v>0</v>
      </c>
      <c r="DP453" s="42">
        <v>6</v>
      </c>
      <c r="DQ453" s="20">
        <v>-0.36699999999999999</v>
      </c>
      <c r="DR453">
        <v>15</v>
      </c>
      <c r="DS453">
        <v>0</v>
      </c>
      <c r="DT453">
        <v>0</v>
      </c>
      <c r="DU453">
        <v>0</v>
      </c>
      <c r="DV453">
        <v>0</v>
      </c>
      <c r="DW453">
        <v>1983</v>
      </c>
      <c r="DX453">
        <v>1410</v>
      </c>
      <c r="DY453">
        <v>1418</v>
      </c>
      <c r="DZ453">
        <v>1090</v>
      </c>
      <c r="EA453">
        <v>1063</v>
      </c>
      <c r="EB453">
        <v>819</v>
      </c>
      <c r="EC453">
        <v>99.41</v>
      </c>
      <c r="ED453">
        <v>76.66</v>
      </c>
      <c r="EE453">
        <v>96</v>
      </c>
      <c r="EF453">
        <v>86</v>
      </c>
      <c r="EG453" s="41">
        <v>9.0310442144873007E-2</v>
      </c>
      <c r="EH453" s="43">
        <v>0.89499389499389503</v>
      </c>
      <c r="EI453" s="44">
        <v>0.98530433713876808</v>
      </c>
      <c r="EJ453">
        <v>1986</v>
      </c>
      <c r="EK453">
        <v>1412</v>
      </c>
      <c r="EL453">
        <v>1419</v>
      </c>
      <c r="EM453">
        <v>1091</v>
      </c>
      <c r="EN453">
        <v>1063</v>
      </c>
      <c r="EO453">
        <v>819</v>
      </c>
      <c r="EP453">
        <v>96</v>
      </c>
      <c r="EQ453">
        <v>85</v>
      </c>
      <c r="ER453">
        <v>1029</v>
      </c>
      <c r="ES453">
        <v>735</v>
      </c>
      <c r="ET453">
        <v>359</v>
      </c>
      <c r="EU453">
        <v>292</v>
      </c>
      <c r="EV453">
        <v>55</v>
      </c>
      <c r="EW453">
        <v>41</v>
      </c>
      <c r="EX453">
        <v>88</v>
      </c>
      <c r="EY453">
        <v>102</v>
      </c>
      <c r="EZ453">
        <v>6</v>
      </c>
      <c r="FA453">
        <v>1.1000000000000001</v>
      </c>
      <c r="FB453">
        <v>7.1</v>
      </c>
      <c r="FC453" s="20">
        <v>76.73</v>
      </c>
      <c r="FD453" s="26">
        <v>0.93573170731707322</v>
      </c>
      <c r="FE453">
        <v>10.368600000000001</v>
      </c>
      <c r="FF453">
        <v>0.55000000000000004</v>
      </c>
      <c r="FG453">
        <v>-0.15</v>
      </c>
      <c r="FH453">
        <v>0.4</v>
      </c>
      <c r="FI453">
        <v>3</v>
      </c>
      <c r="FJ453">
        <v>1</v>
      </c>
      <c r="FK453">
        <v>0</v>
      </c>
      <c r="FL453" s="42">
        <v>64</v>
      </c>
      <c r="FM453" s="20">
        <v>4.333333333333333</v>
      </c>
      <c r="FN453" s="41">
        <v>0.1343283582</v>
      </c>
      <c r="FO453" s="20">
        <v>72.8</v>
      </c>
      <c r="FP453" s="20">
        <v>75.926599999999993</v>
      </c>
      <c r="FQ453" s="20">
        <v>122.98676976983026</v>
      </c>
      <c r="FV453" t="s">
        <v>711</v>
      </c>
      <c r="FW453" s="45">
        <v>13800000</v>
      </c>
      <c r="FX453" s="45">
        <v>10500000</v>
      </c>
      <c r="FY453">
        <v>822</v>
      </c>
      <c r="FZ453">
        <v>312</v>
      </c>
      <c r="GA453">
        <v>516</v>
      </c>
      <c r="GB453">
        <v>828</v>
      </c>
      <c r="GC453">
        <v>59</v>
      </c>
      <c r="GD453">
        <v>316</v>
      </c>
      <c r="GE453">
        <v>2590</v>
      </c>
      <c r="GF453">
        <v>16227</v>
      </c>
      <c r="GG453">
        <v>79.3</v>
      </c>
      <c r="GH453">
        <v>18.5</v>
      </c>
      <c r="GI453">
        <v>97.8</v>
      </c>
      <c r="GJ453" s="42">
        <v>72.8</v>
      </c>
    </row>
    <row r="454" spans="1:192" x14ac:dyDescent="0.45">
      <c r="A454" s="40">
        <v>29748</v>
      </c>
      <c r="B454" t="s">
        <v>2198</v>
      </c>
      <c r="C454" t="s">
        <v>145</v>
      </c>
      <c r="D454" t="s">
        <v>91</v>
      </c>
      <c r="E454" t="s">
        <v>91</v>
      </c>
      <c r="F454">
        <v>71</v>
      </c>
      <c r="G454">
        <v>181</v>
      </c>
      <c r="H454">
        <v>1999</v>
      </c>
      <c r="I454">
        <v>5</v>
      </c>
      <c r="J454">
        <v>128</v>
      </c>
      <c r="K454" t="s">
        <v>92</v>
      </c>
      <c r="L454">
        <v>2001</v>
      </c>
      <c r="M454">
        <v>36</v>
      </c>
      <c r="N454">
        <v>15</v>
      </c>
      <c r="O454">
        <v>8468001</v>
      </c>
      <c r="P454" t="s">
        <v>3521</v>
      </c>
      <c r="Q454" t="s">
        <v>3522</v>
      </c>
      <c r="R454" t="s">
        <v>1894</v>
      </c>
      <c r="S454" t="s">
        <v>797</v>
      </c>
      <c r="T454" t="s">
        <v>716</v>
      </c>
      <c r="U454" t="s">
        <v>373</v>
      </c>
      <c r="V454">
        <v>75</v>
      </c>
      <c r="W454">
        <v>3</v>
      </c>
      <c r="X454">
        <v>11</v>
      </c>
      <c r="Y454">
        <v>8</v>
      </c>
      <c r="Z454">
        <v>14</v>
      </c>
      <c r="AA454">
        <v>15</v>
      </c>
      <c r="AB454">
        <v>64</v>
      </c>
      <c r="AC454" s="26">
        <v>0.18666666666666668</v>
      </c>
      <c r="AD454" s="20">
        <v>-1.5607476635514015</v>
      </c>
      <c r="AE454" s="20">
        <v>4.7010000000000005</v>
      </c>
      <c r="AF454">
        <v>-9</v>
      </c>
      <c r="AG454">
        <v>-4.7</v>
      </c>
      <c r="AH454">
        <v>31</v>
      </c>
      <c r="AI454">
        <v>1309</v>
      </c>
      <c r="AJ454">
        <v>50886</v>
      </c>
      <c r="AK454" s="20">
        <v>848.1</v>
      </c>
      <c r="AL454">
        <v>848.1</v>
      </c>
      <c r="AM454">
        <v>848</v>
      </c>
      <c r="AN454" s="26">
        <v>11.308</v>
      </c>
      <c r="AO454">
        <v>19.11</v>
      </c>
      <c r="AP454" s="41">
        <v>0.66666666666666663</v>
      </c>
      <c r="AQ454">
        <v>120</v>
      </c>
      <c r="AR454">
        <v>120</v>
      </c>
      <c r="AS454">
        <v>120</v>
      </c>
      <c r="AT454">
        <v>108</v>
      </c>
      <c r="AU454">
        <v>108</v>
      </c>
      <c r="AV454">
        <v>86</v>
      </c>
      <c r="AW454">
        <v>52</v>
      </c>
      <c r="AX454">
        <v>26</v>
      </c>
      <c r="AY454">
        <v>8</v>
      </c>
      <c r="AZ454">
        <v>7</v>
      </c>
      <c r="BA454" s="42">
        <v>15</v>
      </c>
      <c r="BB454">
        <v>6.98</v>
      </c>
      <c r="BC454">
        <v>37.593000000000004</v>
      </c>
      <c r="BD454" s="20">
        <v>225.7</v>
      </c>
      <c r="BE454" s="20">
        <v>345.7</v>
      </c>
      <c r="BF454" s="20">
        <v>24.457021577644145</v>
      </c>
      <c r="BG454">
        <v>217</v>
      </c>
      <c r="BH454">
        <v>261</v>
      </c>
      <c r="BI454">
        <v>411</v>
      </c>
      <c r="BJ454" s="41">
        <v>0.34554140127388533</v>
      </c>
      <c r="BK454">
        <v>124</v>
      </c>
      <c r="BL454">
        <v>124</v>
      </c>
      <c r="BM454">
        <v>63</v>
      </c>
      <c r="BN454" s="42">
        <v>61</v>
      </c>
      <c r="BO454">
        <v>22</v>
      </c>
      <c r="BP454">
        <v>14</v>
      </c>
      <c r="BQ454">
        <v>24</v>
      </c>
      <c r="BR454">
        <v>45</v>
      </c>
      <c r="BS454" s="41">
        <v>5.844155844155844E-2</v>
      </c>
      <c r="BT454">
        <v>315</v>
      </c>
      <c r="BU454">
        <v>290</v>
      </c>
      <c r="BV454" s="41">
        <v>0.52066115702479343</v>
      </c>
      <c r="BW454">
        <v>147</v>
      </c>
      <c r="BX454">
        <v>127</v>
      </c>
      <c r="BY454">
        <v>102</v>
      </c>
      <c r="BZ454">
        <v>85</v>
      </c>
      <c r="CA454">
        <v>66</v>
      </c>
      <c r="CB454">
        <v>78</v>
      </c>
      <c r="CC454">
        <v>78</v>
      </c>
      <c r="CD454">
        <v>76</v>
      </c>
      <c r="CE454">
        <v>131</v>
      </c>
      <c r="CF454">
        <v>107</v>
      </c>
      <c r="CG454">
        <v>179</v>
      </c>
      <c r="CH454">
        <v>185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2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2</v>
      </c>
      <c r="CZ454">
        <v>18</v>
      </c>
      <c r="DA454">
        <v>10</v>
      </c>
      <c r="DB454">
        <v>4</v>
      </c>
      <c r="DC454">
        <v>24</v>
      </c>
      <c r="DD454">
        <v>16</v>
      </c>
      <c r="DE454">
        <v>2</v>
      </c>
      <c r="DF454">
        <v>0</v>
      </c>
      <c r="DG454">
        <v>30</v>
      </c>
      <c r="DH454">
        <v>11</v>
      </c>
      <c r="DI454">
        <v>5</v>
      </c>
      <c r="DJ454">
        <v>10</v>
      </c>
      <c r="DK454">
        <v>7</v>
      </c>
      <c r="DL454">
        <v>3</v>
      </c>
      <c r="DM454">
        <v>8</v>
      </c>
      <c r="DN454">
        <v>5</v>
      </c>
      <c r="DO454">
        <v>3</v>
      </c>
      <c r="DP454" s="42">
        <v>-6</v>
      </c>
      <c r="DQ454" s="20">
        <v>-3.61</v>
      </c>
      <c r="DR454">
        <v>8</v>
      </c>
      <c r="DS454">
        <v>3</v>
      </c>
      <c r="DT454">
        <v>0</v>
      </c>
      <c r="DU454">
        <v>0</v>
      </c>
      <c r="DV454">
        <v>0</v>
      </c>
      <c r="DW454">
        <v>606</v>
      </c>
      <c r="DX454">
        <v>972</v>
      </c>
      <c r="DY454">
        <v>483</v>
      </c>
      <c r="DZ454">
        <v>725</v>
      </c>
      <c r="EA454">
        <v>353</v>
      </c>
      <c r="EB454">
        <v>561</v>
      </c>
      <c r="EC454">
        <v>26.14</v>
      </c>
      <c r="ED454">
        <v>52.07</v>
      </c>
      <c r="EE454">
        <v>21</v>
      </c>
      <c r="EF454">
        <v>59</v>
      </c>
      <c r="EG454" s="41">
        <v>5.9490084985835696E-2</v>
      </c>
      <c r="EH454" s="43">
        <v>0.89483065953654184</v>
      </c>
      <c r="EI454" s="44">
        <v>0.95432074452237758</v>
      </c>
      <c r="EJ454">
        <v>603</v>
      </c>
      <c r="EK454">
        <v>972</v>
      </c>
      <c r="EL454">
        <v>482</v>
      </c>
      <c r="EM454">
        <v>725</v>
      </c>
      <c r="EN454">
        <v>352</v>
      </c>
      <c r="EO454">
        <v>561</v>
      </c>
      <c r="EP454">
        <v>21</v>
      </c>
      <c r="EQ454">
        <v>59</v>
      </c>
      <c r="ER454">
        <v>234</v>
      </c>
      <c r="ES454">
        <v>474</v>
      </c>
      <c r="ET454">
        <v>103</v>
      </c>
      <c r="EU454">
        <v>193</v>
      </c>
      <c r="EV454">
        <v>14</v>
      </c>
      <c r="EW454">
        <v>35</v>
      </c>
      <c r="EX454">
        <v>93</v>
      </c>
      <c r="EY454">
        <v>76</v>
      </c>
      <c r="EZ454">
        <v>-0.60000000000000009</v>
      </c>
      <c r="FA454">
        <v>0.60000000000000009</v>
      </c>
      <c r="FB454">
        <v>-0.1</v>
      </c>
      <c r="FC454" s="20">
        <v>13.55</v>
      </c>
      <c r="FD454" s="26">
        <v>0.18066666666666667</v>
      </c>
      <c r="FE454">
        <v>0.39540000000000003</v>
      </c>
      <c r="FF454">
        <v>-0.12</v>
      </c>
      <c r="FG454">
        <v>0.01</v>
      </c>
      <c r="FH454">
        <v>-0.11</v>
      </c>
      <c r="FL454" s="42">
        <v>203</v>
      </c>
      <c r="FM454" s="20">
        <v>18.5</v>
      </c>
      <c r="FN454" s="41">
        <v>1.3553719000000001E-2</v>
      </c>
      <c r="FO454" s="20">
        <v>10.9</v>
      </c>
      <c r="FP454" s="20">
        <v>13.278</v>
      </c>
      <c r="FQ454" s="20">
        <v>111.6377785638486</v>
      </c>
      <c r="FR454">
        <v>5</v>
      </c>
      <c r="FS454" t="s">
        <v>314</v>
      </c>
      <c r="FT454">
        <v>84</v>
      </c>
      <c r="FV454" t="s">
        <v>711</v>
      </c>
      <c r="FW454" s="45">
        <v>1650000</v>
      </c>
      <c r="FX454" s="45">
        <v>1375000</v>
      </c>
      <c r="FY454">
        <v>610</v>
      </c>
      <c r="FZ454">
        <v>51</v>
      </c>
      <c r="GA454">
        <v>74</v>
      </c>
      <c r="GB454">
        <v>125</v>
      </c>
      <c r="GC454">
        <v>-7</v>
      </c>
      <c r="GD454">
        <v>337</v>
      </c>
      <c r="GE454">
        <v>624</v>
      </c>
      <c r="GF454">
        <v>6843</v>
      </c>
      <c r="GG454">
        <v>0.2</v>
      </c>
      <c r="GH454">
        <v>7.5</v>
      </c>
      <c r="GI454">
        <v>7.6</v>
      </c>
      <c r="GJ454" s="42">
        <v>10.9</v>
      </c>
    </row>
    <row r="455" spans="1:192" x14ac:dyDescent="0.45">
      <c r="A455" s="40">
        <v>32856</v>
      </c>
      <c r="B455" t="s">
        <v>1767</v>
      </c>
      <c r="C455" t="s">
        <v>145</v>
      </c>
      <c r="D455" t="s">
        <v>91</v>
      </c>
      <c r="E455" t="s">
        <v>91</v>
      </c>
      <c r="F455">
        <v>68</v>
      </c>
      <c r="G455">
        <v>180</v>
      </c>
      <c r="K455" t="s">
        <v>92</v>
      </c>
      <c r="L455">
        <v>2012</v>
      </c>
      <c r="M455">
        <v>28</v>
      </c>
      <c r="N455">
        <v>5</v>
      </c>
      <c r="O455">
        <v>8476195</v>
      </c>
      <c r="P455" t="s">
        <v>3523</v>
      </c>
      <c r="Q455" t="s">
        <v>3524</v>
      </c>
      <c r="R455" t="s">
        <v>3525</v>
      </c>
      <c r="S455" t="s">
        <v>471</v>
      </c>
      <c r="T455" t="s">
        <v>938</v>
      </c>
      <c r="U455" t="s">
        <v>153</v>
      </c>
      <c r="V455">
        <v>36</v>
      </c>
      <c r="W455">
        <v>8</v>
      </c>
      <c r="X455">
        <v>4</v>
      </c>
      <c r="Y455">
        <v>2</v>
      </c>
      <c r="Z455">
        <v>12</v>
      </c>
      <c r="AA455">
        <v>17</v>
      </c>
      <c r="AB455">
        <v>88</v>
      </c>
      <c r="AC455" s="26">
        <v>0.33333333333333331</v>
      </c>
      <c r="AD455" s="20">
        <v>-2.6842105263157894</v>
      </c>
      <c r="AE455" s="20">
        <v>5.1719999999999997</v>
      </c>
      <c r="AF455">
        <v>0</v>
      </c>
      <c r="AG455">
        <v>1.1000000000000001</v>
      </c>
      <c r="AH455">
        <v>24</v>
      </c>
      <c r="AI455">
        <v>521</v>
      </c>
      <c r="AJ455">
        <v>21588</v>
      </c>
      <c r="AK455" s="20">
        <v>359.8</v>
      </c>
      <c r="AL455">
        <v>359.8</v>
      </c>
      <c r="AM455">
        <v>360</v>
      </c>
      <c r="AN455" s="26">
        <v>9.9944444444444454</v>
      </c>
      <c r="AO455">
        <v>17.12</v>
      </c>
      <c r="AP455" s="41">
        <v>0.8571428571428571</v>
      </c>
      <c r="AQ455">
        <v>77</v>
      </c>
      <c r="AR455">
        <v>76</v>
      </c>
      <c r="AS455">
        <v>77</v>
      </c>
      <c r="AT455">
        <v>63</v>
      </c>
      <c r="AU455">
        <v>63</v>
      </c>
      <c r="AV455">
        <v>45</v>
      </c>
      <c r="AW455">
        <v>49</v>
      </c>
      <c r="AX455">
        <v>21</v>
      </c>
      <c r="AY455">
        <v>1</v>
      </c>
      <c r="AZ455">
        <v>7</v>
      </c>
      <c r="BA455" s="42">
        <v>8</v>
      </c>
      <c r="BB455">
        <v>4.24</v>
      </c>
      <c r="BC455">
        <v>28.666699999999999</v>
      </c>
      <c r="BD455" s="20">
        <v>48</v>
      </c>
      <c r="BE455" s="20">
        <v>125</v>
      </c>
      <c r="BF455" s="20">
        <v>20.844913841022791</v>
      </c>
      <c r="BG455">
        <v>99</v>
      </c>
      <c r="BH455">
        <v>136</v>
      </c>
      <c r="BI455">
        <v>96</v>
      </c>
      <c r="BJ455" s="41">
        <v>0.50769230769230766</v>
      </c>
      <c r="BK455">
        <v>32</v>
      </c>
      <c r="BL455">
        <v>32</v>
      </c>
      <c r="BM455">
        <v>39</v>
      </c>
      <c r="BN455" s="42">
        <v>-7</v>
      </c>
      <c r="BO455">
        <v>18</v>
      </c>
      <c r="BP455">
        <v>5</v>
      </c>
      <c r="BQ455">
        <v>5</v>
      </c>
      <c r="BR455">
        <v>14</v>
      </c>
      <c r="BS455" s="41">
        <v>5.737704918032787E-2</v>
      </c>
      <c r="BT455">
        <v>4</v>
      </c>
      <c r="BU455">
        <v>12</v>
      </c>
      <c r="BV455" s="41">
        <v>0.25</v>
      </c>
      <c r="BW455">
        <v>2</v>
      </c>
      <c r="BX455">
        <v>2</v>
      </c>
      <c r="BY455">
        <v>1</v>
      </c>
      <c r="BZ455">
        <v>4</v>
      </c>
      <c r="CA455">
        <v>1</v>
      </c>
      <c r="CB455">
        <v>6</v>
      </c>
      <c r="CC455">
        <v>1</v>
      </c>
      <c r="CD455">
        <v>6</v>
      </c>
      <c r="CE455">
        <v>2</v>
      </c>
      <c r="CF455">
        <v>4</v>
      </c>
      <c r="CG455">
        <v>1</v>
      </c>
      <c r="CH455">
        <v>5</v>
      </c>
      <c r="CI455">
        <v>0</v>
      </c>
      <c r="CJ455">
        <v>1</v>
      </c>
      <c r="CK455">
        <v>1</v>
      </c>
      <c r="CL455">
        <v>2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2</v>
      </c>
      <c r="CS455">
        <v>0</v>
      </c>
      <c r="CT455">
        <v>0</v>
      </c>
      <c r="CU455">
        <v>0</v>
      </c>
      <c r="CV455">
        <v>5</v>
      </c>
      <c r="CW455">
        <v>0</v>
      </c>
      <c r="CX455">
        <v>2</v>
      </c>
      <c r="CY455">
        <v>2</v>
      </c>
      <c r="CZ455">
        <v>14</v>
      </c>
      <c r="DA455">
        <v>6</v>
      </c>
      <c r="DB455">
        <v>0</v>
      </c>
      <c r="DC455">
        <v>3</v>
      </c>
      <c r="DD455">
        <v>3</v>
      </c>
      <c r="DE455">
        <v>6</v>
      </c>
      <c r="DF455">
        <v>1</v>
      </c>
      <c r="DG455">
        <v>26</v>
      </c>
      <c r="DH455">
        <v>12</v>
      </c>
      <c r="DI455">
        <v>14</v>
      </c>
      <c r="DJ455">
        <v>12</v>
      </c>
      <c r="DK455">
        <v>12</v>
      </c>
      <c r="DL455">
        <v>0</v>
      </c>
      <c r="DM455">
        <v>11</v>
      </c>
      <c r="DN455">
        <v>11</v>
      </c>
      <c r="DO455">
        <v>0</v>
      </c>
      <c r="DP455" s="42">
        <v>2</v>
      </c>
      <c r="DQ455" s="20">
        <v>-0.314</v>
      </c>
      <c r="DR455">
        <v>12</v>
      </c>
      <c r="DS455">
        <v>0</v>
      </c>
      <c r="DT455">
        <v>0</v>
      </c>
      <c r="DU455">
        <v>0</v>
      </c>
      <c r="DV455">
        <v>0</v>
      </c>
      <c r="DW455">
        <v>332</v>
      </c>
      <c r="DX455">
        <v>298</v>
      </c>
      <c r="DY455">
        <v>248</v>
      </c>
      <c r="DZ455">
        <v>230</v>
      </c>
      <c r="EA455">
        <v>183</v>
      </c>
      <c r="EB455">
        <v>179</v>
      </c>
      <c r="EC455">
        <v>14.12</v>
      </c>
      <c r="ED455">
        <v>11.26</v>
      </c>
      <c r="EE455">
        <v>14</v>
      </c>
      <c r="EF455">
        <v>12</v>
      </c>
      <c r="EG455" s="41">
        <v>7.650273224043716E-2</v>
      </c>
      <c r="EH455" s="43">
        <v>0.93296089385474856</v>
      </c>
      <c r="EI455" s="44">
        <v>1.0094636260951857</v>
      </c>
      <c r="EJ455">
        <v>334</v>
      </c>
      <c r="EK455">
        <v>298</v>
      </c>
      <c r="EL455">
        <v>248</v>
      </c>
      <c r="EM455">
        <v>230</v>
      </c>
      <c r="EN455">
        <v>182</v>
      </c>
      <c r="EO455">
        <v>179</v>
      </c>
      <c r="EP455">
        <v>14</v>
      </c>
      <c r="EQ455">
        <v>12</v>
      </c>
      <c r="ER455">
        <v>177</v>
      </c>
      <c r="ES455">
        <v>142</v>
      </c>
      <c r="ET455">
        <v>64</v>
      </c>
      <c r="EU455">
        <v>50</v>
      </c>
      <c r="EV455">
        <v>10</v>
      </c>
      <c r="EW455">
        <v>7</v>
      </c>
      <c r="EX455">
        <v>24</v>
      </c>
      <c r="EY455">
        <v>38</v>
      </c>
      <c r="EZ455">
        <v>1</v>
      </c>
      <c r="FA455">
        <v>0.30000000000000004</v>
      </c>
      <c r="FB455">
        <v>1.3</v>
      </c>
      <c r="FC455" s="20">
        <v>13.64</v>
      </c>
      <c r="FD455" s="26">
        <v>0.37888888888888889</v>
      </c>
      <c r="FE455">
        <v>0.92360000000000009</v>
      </c>
      <c r="FF455">
        <v>0.76</v>
      </c>
      <c r="FG455">
        <v>-0.02</v>
      </c>
      <c r="FH455">
        <v>0.75</v>
      </c>
      <c r="FI455">
        <v>1</v>
      </c>
      <c r="FJ455">
        <v>0</v>
      </c>
      <c r="FK455">
        <v>0</v>
      </c>
      <c r="FL455" s="42">
        <v>70</v>
      </c>
      <c r="FM455" s="20">
        <v>3.0833333333333335</v>
      </c>
      <c r="FN455" s="41">
        <v>6.4617809300000009E-2</v>
      </c>
      <c r="FO455" s="20">
        <v>9.6</v>
      </c>
      <c r="FP455" s="20">
        <v>11.937200000000001</v>
      </c>
      <c r="FQ455" s="20">
        <v>105.05836575875486</v>
      </c>
      <c r="FV455" t="s">
        <v>711</v>
      </c>
      <c r="FW455" s="45">
        <v>650000</v>
      </c>
      <c r="FX455" s="45">
        <v>650000</v>
      </c>
      <c r="FY455">
        <v>188</v>
      </c>
      <c r="FZ455">
        <v>28</v>
      </c>
      <c r="GA455">
        <v>46</v>
      </c>
      <c r="GB455">
        <v>74</v>
      </c>
      <c r="GC455">
        <v>1</v>
      </c>
      <c r="GD455">
        <v>112</v>
      </c>
      <c r="GE455">
        <v>251</v>
      </c>
      <c r="GF455">
        <v>2368</v>
      </c>
      <c r="GG455">
        <v>4.5999999999999996</v>
      </c>
      <c r="GH455">
        <v>2.2999999999999998</v>
      </c>
      <c r="GI455">
        <v>6.9</v>
      </c>
      <c r="GJ455" s="42">
        <v>9.6</v>
      </c>
    </row>
    <row r="456" spans="1:192" x14ac:dyDescent="0.45">
      <c r="A456" s="40">
        <v>32579</v>
      </c>
      <c r="B456" t="s">
        <v>2700</v>
      </c>
      <c r="D456" t="s">
        <v>156</v>
      </c>
      <c r="E456" t="s">
        <v>156</v>
      </c>
      <c r="F456">
        <v>71</v>
      </c>
      <c r="G456">
        <v>185</v>
      </c>
      <c r="H456">
        <v>2007</v>
      </c>
      <c r="I456">
        <v>3</v>
      </c>
      <c r="J456">
        <v>71</v>
      </c>
      <c r="K456" t="s">
        <v>92</v>
      </c>
      <c r="L456">
        <v>2009</v>
      </c>
      <c r="M456">
        <v>28</v>
      </c>
      <c r="N456">
        <v>4</v>
      </c>
      <c r="O456">
        <v>8474149</v>
      </c>
      <c r="P456" t="s">
        <v>3526</v>
      </c>
      <c r="Q456" t="s">
        <v>3527</v>
      </c>
      <c r="R456" t="s">
        <v>3528</v>
      </c>
      <c r="S456" t="s">
        <v>3529</v>
      </c>
      <c r="T456" t="s">
        <v>710</v>
      </c>
      <c r="U456" t="s">
        <v>373</v>
      </c>
      <c r="V456">
        <v>74</v>
      </c>
      <c r="W456">
        <v>28</v>
      </c>
      <c r="X456">
        <v>37</v>
      </c>
      <c r="Y456">
        <v>24</v>
      </c>
      <c r="Z456">
        <v>65</v>
      </c>
      <c r="AA456">
        <v>4</v>
      </c>
      <c r="AB456">
        <v>13</v>
      </c>
      <c r="AC456" s="26">
        <v>0.8783783783783784</v>
      </c>
      <c r="AD456" s="20">
        <v>38.090909090909093</v>
      </c>
      <c r="AE456" s="20">
        <v>24.765999999999998</v>
      </c>
      <c r="AF456">
        <v>10</v>
      </c>
      <c r="AG456">
        <v>13.6</v>
      </c>
      <c r="AH456">
        <v>8</v>
      </c>
      <c r="AI456">
        <v>1669</v>
      </c>
      <c r="AJ456">
        <v>83023</v>
      </c>
      <c r="AK456" s="20">
        <v>1383.7166666666999</v>
      </c>
      <c r="AL456">
        <v>1383.72</v>
      </c>
      <c r="AM456">
        <v>1384</v>
      </c>
      <c r="AN456" s="26">
        <v>18.698873873873875</v>
      </c>
      <c r="AO456">
        <v>31.05</v>
      </c>
      <c r="AP456" s="41">
        <v>0.66326530612244894</v>
      </c>
      <c r="AQ456">
        <v>363</v>
      </c>
      <c r="AR456">
        <v>362</v>
      </c>
      <c r="AS456">
        <v>363</v>
      </c>
      <c r="AT456">
        <v>288</v>
      </c>
      <c r="AU456">
        <v>288</v>
      </c>
      <c r="AV456">
        <v>188</v>
      </c>
      <c r="AW456">
        <v>229</v>
      </c>
      <c r="AX456">
        <v>96</v>
      </c>
      <c r="AY456">
        <v>12</v>
      </c>
      <c r="AZ456">
        <v>17</v>
      </c>
      <c r="BA456" s="42">
        <v>29</v>
      </c>
      <c r="BB456">
        <v>23.03</v>
      </c>
      <c r="BC456">
        <v>27.3032</v>
      </c>
      <c r="BD456" s="20">
        <v>406.2</v>
      </c>
      <c r="BE456" s="20">
        <v>769.2</v>
      </c>
      <c r="BF456" s="20">
        <v>33.353568641054551</v>
      </c>
      <c r="BG456">
        <v>576</v>
      </c>
      <c r="BH456">
        <v>487</v>
      </c>
      <c r="BI456">
        <v>420</v>
      </c>
      <c r="BJ456" s="41">
        <v>0.57831325301204817</v>
      </c>
      <c r="BK456">
        <v>27</v>
      </c>
      <c r="BL456">
        <v>27</v>
      </c>
      <c r="BM456">
        <v>74</v>
      </c>
      <c r="BN456" s="42">
        <v>-47</v>
      </c>
      <c r="BO456">
        <v>100</v>
      </c>
      <c r="BP456">
        <v>45</v>
      </c>
      <c r="BQ456">
        <v>46</v>
      </c>
      <c r="BR456">
        <v>33</v>
      </c>
      <c r="BS456" s="41">
        <v>3.7499999999999999E-2</v>
      </c>
      <c r="BT456">
        <v>0</v>
      </c>
      <c r="BU456">
        <v>0</v>
      </c>
      <c r="BV456" s="41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6</v>
      </c>
      <c r="CM456">
        <v>0</v>
      </c>
      <c r="CN456">
        <v>1</v>
      </c>
      <c r="CO456">
        <v>1</v>
      </c>
      <c r="CP456">
        <v>2</v>
      </c>
      <c r="CQ456">
        <v>0</v>
      </c>
      <c r="CR456">
        <v>4</v>
      </c>
      <c r="CS456">
        <v>7</v>
      </c>
      <c r="CT456">
        <v>2</v>
      </c>
      <c r="CU456">
        <v>1</v>
      </c>
      <c r="CV456">
        <v>12</v>
      </c>
      <c r="CW456">
        <v>0</v>
      </c>
      <c r="CX456">
        <v>7</v>
      </c>
      <c r="CY456">
        <v>4</v>
      </c>
      <c r="CZ456">
        <v>89</v>
      </c>
      <c r="DA456">
        <v>13</v>
      </c>
      <c r="DB456">
        <v>1</v>
      </c>
      <c r="DC456">
        <v>34</v>
      </c>
      <c r="DD456">
        <v>47</v>
      </c>
      <c r="DE456">
        <v>10</v>
      </c>
      <c r="DF456">
        <v>6</v>
      </c>
      <c r="DG456">
        <v>77</v>
      </c>
      <c r="DH456">
        <v>4</v>
      </c>
      <c r="DI456">
        <v>11</v>
      </c>
      <c r="DJ456">
        <v>4</v>
      </c>
      <c r="DK456">
        <v>4</v>
      </c>
      <c r="DL456">
        <v>0</v>
      </c>
      <c r="DM456">
        <v>12</v>
      </c>
      <c r="DN456">
        <v>12</v>
      </c>
      <c r="DO456">
        <v>0</v>
      </c>
      <c r="DP456" s="42">
        <v>7</v>
      </c>
      <c r="DQ456" s="20">
        <v>5.7709999999999999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1680</v>
      </c>
      <c r="DX456">
        <v>1118</v>
      </c>
      <c r="DY456">
        <v>1308</v>
      </c>
      <c r="DZ456">
        <v>847</v>
      </c>
      <c r="EA456">
        <v>952</v>
      </c>
      <c r="EB456">
        <v>641</v>
      </c>
      <c r="EC456">
        <v>89.63</v>
      </c>
      <c r="ED456">
        <v>55.29</v>
      </c>
      <c r="EE456">
        <v>98</v>
      </c>
      <c r="EF456">
        <v>61</v>
      </c>
      <c r="EG456" s="41">
        <v>0.10294117647058823</v>
      </c>
      <c r="EH456" s="43">
        <v>0.90483619344773791</v>
      </c>
      <c r="EI456" s="44">
        <v>1.0077773699183261</v>
      </c>
      <c r="EJ456">
        <v>1679</v>
      </c>
      <c r="EK456">
        <v>1116</v>
      </c>
      <c r="EL456">
        <v>1307</v>
      </c>
      <c r="EM456">
        <v>845</v>
      </c>
      <c r="EN456">
        <v>952</v>
      </c>
      <c r="EO456">
        <v>639</v>
      </c>
      <c r="EP456">
        <v>98</v>
      </c>
      <c r="EQ456">
        <v>61</v>
      </c>
      <c r="ER456">
        <v>902</v>
      </c>
      <c r="ES456">
        <v>548</v>
      </c>
      <c r="ET456">
        <v>336</v>
      </c>
      <c r="EU456">
        <v>223</v>
      </c>
      <c r="EV456">
        <v>50</v>
      </c>
      <c r="EW456">
        <v>33</v>
      </c>
      <c r="EX456">
        <v>71</v>
      </c>
      <c r="EY456">
        <v>97</v>
      </c>
      <c r="EZ456">
        <v>5.6</v>
      </c>
      <c r="FA456">
        <v>1.9</v>
      </c>
      <c r="FB456">
        <v>7.5</v>
      </c>
      <c r="FC456" s="20">
        <v>72.05</v>
      </c>
      <c r="FD456" s="26">
        <v>0.97364864864864864</v>
      </c>
      <c r="FE456">
        <v>7.0784000000000002</v>
      </c>
      <c r="FF456">
        <v>1.91</v>
      </c>
      <c r="FG456">
        <v>0.59</v>
      </c>
      <c r="FH456">
        <v>2.5</v>
      </c>
      <c r="FI456">
        <v>1</v>
      </c>
      <c r="FJ456">
        <v>0</v>
      </c>
      <c r="FK456">
        <v>0</v>
      </c>
      <c r="FL456" s="42">
        <v>68</v>
      </c>
      <c r="FM456" s="20">
        <v>18.25</v>
      </c>
      <c r="FN456" s="41">
        <v>0.1429816914</v>
      </c>
      <c r="FO456" s="20">
        <v>64.2</v>
      </c>
      <c r="FP456" s="20">
        <v>66.154200000000003</v>
      </c>
      <c r="FQ456" s="20">
        <v>121.32512357991502</v>
      </c>
      <c r="FR456">
        <v>8</v>
      </c>
      <c r="FS456" t="s">
        <v>876</v>
      </c>
      <c r="FT456">
        <v>390</v>
      </c>
      <c r="FU456" t="s">
        <v>702</v>
      </c>
      <c r="FV456" t="s">
        <v>711</v>
      </c>
      <c r="FW456" s="45">
        <v>4650000</v>
      </c>
      <c r="FX456" s="45">
        <v>4000000</v>
      </c>
      <c r="FY456">
        <v>129</v>
      </c>
      <c r="FZ456">
        <v>38</v>
      </c>
      <c r="GA456">
        <v>47</v>
      </c>
      <c r="GB456">
        <v>85</v>
      </c>
      <c r="GC456">
        <v>5</v>
      </c>
      <c r="GD456">
        <v>24</v>
      </c>
      <c r="GE456">
        <v>273</v>
      </c>
      <c r="GF456">
        <v>2101</v>
      </c>
      <c r="GG456">
        <v>6.8</v>
      </c>
      <c r="GH456">
        <v>2.6</v>
      </c>
      <c r="GI456">
        <v>9.4</v>
      </c>
      <c r="GJ456" s="42">
        <v>64.2</v>
      </c>
    </row>
    <row r="457" spans="1:192" x14ac:dyDescent="0.45">
      <c r="A457" s="40">
        <v>32584</v>
      </c>
      <c r="B457" t="s">
        <v>3277</v>
      </c>
      <c r="D457" t="s">
        <v>223</v>
      </c>
      <c r="E457" t="s">
        <v>223</v>
      </c>
      <c r="F457">
        <v>73</v>
      </c>
      <c r="G457">
        <v>199</v>
      </c>
      <c r="H457">
        <v>2007</v>
      </c>
      <c r="I457">
        <v>1</v>
      </c>
      <c r="J457">
        <v>24</v>
      </c>
      <c r="K457" t="s">
        <v>92</v>
      </c>
      <c r="L457">
        <v>2008</v>
      </c>
      <c r="M457">
        <v>28</v>
      </c>
      <c r="N457">
        <v>10</v>
      </c>
      <c r="O457">
        <v>8474150</v>
      </c>
      <c r="P457" t="s">
        <v>3530</v>
      </c>
      <c r="Q457" t="s">
        <v>3531</v>
      </c>
      <c r="R457" t="s">
        <v>3532</v>
      </c>
      <c r="S457" t="s">
        <v>2393</v>
      </c>
      <c r="T457" t="s">
        <v>716</v>
      </c>
      <c r="U457" t="s">
        <v>123</v>
      </c>
      <c r="V457">
        <v>82</v>
      </c>
      <c r="W457">
        <v>14</v>
      </c>
      <c r="X457">
        <v>31</v>
      </c>
      <c r="Y457">
        <v>19</v>
      </c>
      <c r="Z457">
        <v>45</v>
      </c>
      <c r="AA457">
        <v>4</v>
      </c>
      <c r="AB457">
        <v>39</v>
      </c>
      <c r="AC457" s="26">
        <v>0.54878048780487809</v>
      </c>
      <c r="AD457" s="20">
        <v>4.4446854663774431</v>
      </c>
      <c r="AE457" s="20">
        <v>15.975999999999999</v>
      </c>
      <c r="AF457">
        <v>-21</v>
      </c>
      <c r="AG457">
        <v>4.5999999999999996</v>
      </c>
      <c r="AH457">
        <v>78</v>
      </c>
      <c r="AI457">
        <v>1868</v>
      </c>
      <c r="AJ457">
        <v>93593</v>
      </c>
      <c r="AK457" s="20">
        <v>1559.8833333333</v>
      </c>
      <c r="AL457">
        <v>1559.28</v>
      </c>
      <c r="AM457">
        <v>1560</v>
      </c>
      <c r="AN457" s="26">
        <v>19.022967479674797</v>
      </c>
      <c r="AO457">
        <v>31.41</v>
      </c>
      <c r="AP457" s="41">
        <v>0.7142857142857143</v>
      </c>
      <c r="AQ457">
        <v>372</v>
      </c>
      <c r="AR457">
        <v>372</v>
      </c>
      <c r="AS457">
        <v>372</v>
      </c>
      <c r="AT457">
        <v>299</v>
      </c>
      <c r="AU457">
        <v>299</v>
      </c>
      <c r="AV457">
        <v>214</v>
      </c>
      <c r="AW457">
        <v>203</v>
      </c>
      <c r="AX457">
        <v>83</v>
      </c>
      <c r="AY457">
        <v>21</v>
      </c>
      <c r="AZ457">
        <v>15</v>
      </c>
      <c r="BA457" s="42">
        <v>36</v>
      </c>
      <c r="BB457">
        <v>20.54</v>
      </c>
      <c r="BC457">
        <v>34.425199999999997</v>
      </c>
      <c r="BD457" s="20">
        <v>505.8</v>
      </c>
      <c r="BE457" s="20">
        <v>877.8</v>
      </c>
      <c r="BF457" s="20">
        <v>33.777127905187008</v>
      </c>
      <c r="BG457">
        <v>501</v>
      </c>
      <c r="BH457">
        <v>538</v>
      </c>
      <c r="BI457">
        <v>670</v>
      </c>
      <c r="BJ457" s="41">
        <v>0.42783945345858243</v>
      </c>
      <c r="BK457">
        <v>54</v>
      </c>
      <c r="BL457">
        <v>54</v>
      </c>
      <c r="BM457">
        <v>49</v>
      </c>
      <c r="BN457" s="42">
        <v>5</v>
      </c>
      <c r="BO457">
        <v>85</v>
      </c>
      <c r="BP457">
        <v>48</v>
      </c>
      <c r="BQ457">
        <v>81</v>
      </c>
      <c r="BR457">
        <v>40</v>
      </c>
      <c r="BS457" s="41">
        <v>3.330557868442964E-2</v>
      </c>
      <c r="BT457">
        <v>705</v>
      </c>
      <c r="BU457">
        <v>705</v>
      </c>
      <c r="BV457" s="41">
        <v>0.5</v>
      </c>
      <c r="BW457">
        <v>268</v>
      </c>
      <c r="BX457">
        <v>299</v>
      </c>
      <c r="BY457">
        <v>252</v>
      </c>
      <c r="BZ457">
        <v>237</v>
      </c>
      <c r="CA457">
        <v>185</v>
      </c>
      <c r="CB457">
        <v>169</v>
      </c>
      <c r="CC457">
        <v>250</v>
      </c>
      <c r="CD457">
        <v>253</v>
      </c>
      <c r="CE457">
        <v>179</v>
      </c>
      <c r="CF457">
        <v>175</v>
      </c>
      <c r="CG457">
        <v>446</v>
      </c>
      <c r="CH457">
        <v>449</v>
      </c>
      <c r="CI457">
        <v>0</v>
      </c>
      <c r="CJ457">
        <v>0</v>
      </c>
      <c r="CK457">
        <v>2</v>
      </c>
      <c r="CL457">
        <v>2</v>
      </c>
      <c r="CM457">
        <v>1</v>
      </c>
      <c r="CN457">
        <v>0</v>
      </c>
      <c r="CO457">
        <v>0</v>
      </c>
      <c r="CP457">
        <v>2</v>
      </c>
      <c r="CQ457">
        <v>1</v>
      </c>
      <c r="CR457">
        <v>0</v>
      </c>
      <c r="CS457">
        <v>1</v>
      </c>
      <c r="CT457">
        <v>1</v>
      </c>
      <c r="CU457">
        <v>0</v>
      </c>
      <c r="CV457">
        <v>9</v>
      </c>
      <c r="CW457">
        <v>0</v>
      </c>
      <c r="CX457">
        <v>4</v>
      </c>
      <c r="CY457">
        <v>11</v>
      </c>
      <c r="CZ457">
        <v>70</v>
      </c>
      <c r="DA457">
        <v>22</v>
      </c>
      <c r="DB457">
        <v>5</v>
      </c>
      <c r="DC457">
        <v>25</v>
      </c>
      <c r="DD457">
        <v>32</v>
      </c>
      <c r="DE457">
        <v>14</v>
      </c>
      <c r="DF457">
        <v>0</v>
      </c>
      <c r="DG457">
        <v>116</v>
      </c>
      <c r="DH457">
        <v>30</v>
      </c>
      <c r="DI457">
        <v>9</v>
      </c>
      <c r="DJ457">
        <v>29</v>
      </c>
      <c r="DK457">
        <v>29</v>
      </c>
      <c r="DL457">
        <v>0</v>
      </c>
      <c r="DM457">
        <v>8</v>
      </c>
      <c r="DN457">
        <v>8</v>
      </c>
      <c r="DO457">
        <v>0</v>
      </c>
      <c r="DP457" s="42">
        <v>-21</v>
      </c>
      <c r="DQ457" s="20">
        <v>-19.603999999999999</v>
      </c>
      <c r="DR457">
        <v>28</v>
      </c>
      <c r="DS457">
        <v>0</v>
      </c>
      <c r="DT457">
        <v>0</v>
      </c>
      <c r="DU457">
        <v>1</v>
      </c>
      <c r="DV457">
        <v>1</v>
      </c>
      <c r="DW457">
        <v>1700</v>
      </c>
      <c r="DX457">
        <v>1462</v>
      </c>
      <c r="DY457">
        <v>1273</v>
      </c>
      <c r="DZ457">
        <v>1161</v>
      </c>
      <c r="EA457">
        <v>895</v>
      </c>
      <c r="EB457">
        <v>805</v>
      </c>
      <c r="EC457">
        <v>80.86</v>
      </c>
      <c r="ED457">
        <v>82.91</v>
      </c>
      <c r="EE457">
        <v>63</v>
      </c>
      <c r="EF457">
        <v>90</v>
      </c>
      <c r="EG457" s="41">
        <v>7.0391061452513962E-2</v>
      </c>
      <c r="EH457" s="43">
        <v>0.88819875776397517</v>
      </c>
      <c r="EI457" s="44">
        <v>0.95858981921648911</v>
      </c>
      <c r="EJ457">
        <v>1702</v>
      </c>
      <c r="EK457">
        <v>1464</v>
      </c>
      <c r="EL457">
        <v>1274</v>
      </c>
      <c r="EM457">
        <v>1163</v>
      </c>
      <c r="EN457">
        <v>896</v>
      </c>
      <c r="EO457">
        <v>806</v>
      </c>
      <c r="EP457">
        <v>64</v>
      </c>
      <c r="EQ457">
        <v>90</v>
      </c>
      <c r="ER457">
        <v>798</v>
      </c>
      <c r="ES457">
        <v>731</v>
      </c>
      <c r="ET457">
        <v>312</v>
      </c>
      <c r="EU457">
        <v>283</v>
      </c>
      <c r="EV457">
        <v>39</v>
      </c>
      <c r="EW457">
        <v>54</v>
      </c>
      <c r="EX457">
        <v>117</v>
      </c>
      <c r="EY457">
        <v>104</v>
      </c>
      <c r="EZ457">
        <v>1.6</v>
      </c>
      <c r="FA457">
        <v>1.2</v>
      </c>
      <c r="FB457">
        <v>2.8</v>
      </c>
      <c r="FC457" s="20">
        <v>55.94</v>
      </c>
      <c r="FD457" s="26">
        <v>0.68219512195121945</v>
      </c>
      <c r="FE457">
        <v>4.3993000000000002</v>
      </c>
      <c r="FF457">
        <v>-0.26</v>
      </c>
      <c r="FG457">
        <v>-0.28999999999999998</v>
      </c>
      <c r="FH457">
        <v>-0.55000000000000004</v>
      </c>
      <c r="FI457">
        <v>2</v>
      </c>
      <c r="FJ457">
        <v>0</v>
      </c>
      <c r="FK457">
        <v>0</v>
      </c>
      <c r="FL457" s="42">
        <v>172</v>
      </c>
      <c r="FM457" s="20">
        <v>4.8214285714285712</v>
      </c>
      <c r="FN457" s="41">
        <v>6.9306930700000005E-2</v>
      </c>
      <c r="FO457" s="20">
        <v>37.200000000000003</v>
      </c>
      <c r="FP457" s="20">
        <v>41.0792</v>
      </c>
      <c r="FQ457" s="20">
        <v>121.67154071109744</v>
      </c>
      <c r="FV457" t="s">
        <v>711</v>
      </c>
      <c r="FW457" s="45">
        <v>3575000</v>
      </c>
      <c r="FX457" s="45">
        <v>3575000</v>
      </c>
      <c r="FY457">
        <v>543</v>
      </c>
      <c r="FZ457">
        <v>108</v>
      </c>
      <c r="GA457">
        <v>165</v>
      </c>
      <c r="GB457">
        <v>273</v>
      </c>
      <c r="GC457">
        <v>-4</v>
      </c>
      <c r="GD457">
        <v>257</v>
      </c>
      <c r="GE457">
        <v>1212</v>
      </c>
      <c r="GF457">
        <v>8962</v>
      </c>
      <c r="GG457">
        <v>16.2</v>
      </c>
      <c r="GH457">
        <v>10.4</v>
      </c>
      <c r="GI457">
        <v>26.7</v>
      </c>
      <c r="GJ457" s="42">
        <v>37.200000000000003</v>
      </c>
    </row>
    <row r="458" spans="1:192" x14ac:dyDescent="0.45">
      <c r="A458" s="40">
        <v>32467</v>
      </c>
      <c r="B458" t="s">
        <v>3537</v>
      </c>
      <c r="C458" t="s">
        <v>442</v>
      </c>
      <c r="D458" t="s">
        <v>107</v>
      </c>
      <c r="E458" t="s">
        <v>107</v>
      </c>
      <c r="F458">
        <v>74</v>
      </c>
      <c r="G458">
        <v>206</v>
      </c>
      <c r="H458">
        <v>2007</v>
      </c>
      <c r="I458">
        <v>1</v>
      </c>
      <c r="J458">
        <v>22</v>
      </c>
      <c r="K458" t="s">
        <v>92</v>
      </c>
      <c r="L458">
        <v>2008</v>
      </c>
      <c r="M458">
        <v>29</v>
      </c>
      <c r="N458">
        <v>10</v>
      </c>
      <c r="O458">
        <v>8474157</v>
      </c>
      <c r="P458" t="s">
        <v>3538</v>
      </c>
      <c r="Q458" t="s">
        <v>3539</v>
      </c>
      <c r="R458" t="s">
        <v>3540</v>
      </c>
      <c r="S458" t="s">
        <v>2269</v>
      </c>
      <c r="T458" t="s">
        <v>725</v>
      </c>
      <c r="U458" t="s">
        <v>178</v>
      </c>
      <c r="V458">
        <v>64</v>
      </c>
      <c r="W458">
        <v>17</v>
      </c>
      <c r="X458">
        <v>20</v>
      </c>
      <c r="Y458">
        <v>11</v>
      </c>
      <c r="Z458">
        <v>37</v>
      </c>
      <c r="AA458">
        <v>5</v>
      </c>
      <c r="AB458">
        <v>17</v>
      </c>
      <c r="AC458" s="26">
        <v>0.578125</v>
      </c>
      <c r="AD458" s="20">
        <v>-9.804270462633454</v>
      </c>
      <c r="AE458" s="20">
        <v>14.792</v>
      </c>
      <c r="AF458">
        <v>-16</v>
      </c>
      <c r="AG458">
        <v>5.7</v>
      </c>
      <c r="AH458">
        <v>30</v>
      </c>
      <c r="AI458">
        <v>1503</v>
      </c>
      <c r="AJ458">
        <v>73007</v>
      </c>
      <c r="AK458" s="20">
        <v>1216.7833333333001</v>
      </c>
      <c r="AL458">
        <v>1216.8499999999999</v>
      </c>
      <c r="AM458">
        <v>1217</v>
      </c>
      <c r="AN458" s="26">
        <v>19.012239583333333</v>
      </c>
      <c r="AO458">
        <v>31.31</v>
      </c>
      <c r="AP458" s="41">
        <v>0.52112676056338025</v>
      </c>
      <c r="AQ458">
        <v>391</v>
      </c>
      <c r="AR458">
        <v>391</v>
      </c>
      <c r="AS458">
        <v>391</v>
      </c>
      <c r="AT458">
        <v>293</v>
      </c>
      <c r="AU458">
        <v>293</v>
      </c>
      <c r="AV458">
        <v>212</v>
      </c>
      <c r="AW458">
        <v>200</v>
      </c>
      <c r="AX458">
        <v>83</v>
      </c>
      <c r="AY458">
        <v>16</v>
      </c>
      <c r="AZ458">
        <v>29</v>
      </c>
      <c r="BA458" s="42">
        <v>45</v>
      </c>
      <c r="BB458">
        <v>25.19</v>
      </c>
      <c r="BC458">
        <v>30.315999999999999</v>
      </c>
      <c r="BD458" s="20">
        <v>172.3</v>
      </c>
      <c r="BE458" s="20">
        <v>563.29999999999995</v>
      </c>
      <c r="BF458" s="20">
        <v>27.774992809302709</v>
      </c>
      <c r="BG458">
        <v>565</v>
      </c>
      <c r="BH458">
        <v>402</v>
      </c>
      <c r="BI458">
        <v>325</v>
      </c>
      <c r="BJ458" s="41">
        <v>0.6348314606741573</v>
      </c>
      <c r="BK458">
        <v>118</v>
      </c>
      <c r="BL458">
        <v>118</v>
      </c>
      <c r="BM458">
        <v>105</v>
      </c>
      <c r="BN458" s="42">
        <v>13</v>
      </c>
      <c r="BO458">
        <v>81</v>
      </c>
      <c r="BP458">
        <v>40</v>
      </c>
      <c r="BQ458">
        <v>24</v>
      </c>
      <c r="BR458">
        <v>27</v>
      </c>
      <c r="BS458" s="41">
        <v>3.1764705882352938E-2</v>
      </c>
      <c r="BT458">
        <v>7</v>
      </c>
      <c r="BU458">
        <v>13</v>
      </c>
      <c r="BV458" s="41">
        <v>0.35</v>
      </c>
      <c r="BW458">
        <v>1</v>
      </c>
      <c r="BX458">
        <v>1</v>
      </c>
      <c r="BY458">
        <v>0</v>
      </c>
      <c r="BZ458">
        <v>4</v>
      </c>
      <c r="CA458">
        <v>6</v>
      </c>
      <c r="CB458">
        <v>8</v>
      </c>
      <c r="CC458">
        <v>1</v>
      </c>
      <c r="CD458">
        <v>1</v>
      </c>
      <c r="CE458">
        <v>5</v>
      </c>
      <c r="CF458">
        <v>6</v>
      </c>
      <c r="CG458">
        <v>2</v>
      </c>
      <c r="CH458">
        <v>8</v>
      </c>
      <c r="CI458">
        <v>0</v>
      </c>
      <c r="CJ458">
        <v>2</v>
      </c>
      <c r="CK458">
        <v>4</v>
      </c>
      <c r="CL458">
        <v>4</v>
      </c>
      <c r="CM458">
        <v>2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2</v>
      </c>
      <c r="CT458">
        <v>2</v>
      </c>
      <c r="CU458">
        <v>0</v>
      </c>
      <c r="CV458">
        <v>11</v>
      </c>
      <c r="CW458">
        <v>0</v>
      </c>
      <c r="CX458">
        <v>1</v>
      </c>
      <c r="CY458">
        <v>6</v>
      </c>
      <c r="CZ458">
        <v>74</v>
      </c>
      <c r="DA458">
        <v>12</v>
      </c>
      <c r="DB458">
        <v>3</v>
      </c>
      <c r="DC458">
        <v>14</v>
      </c>
      <c r="DD458">
        <v>24</v>
      </c>
      <c r="DE458">
        <v>19</v>
      </c>
      <c r="DF458">
        <v>0</v>
      </c>
      <c r="DG458">
        <v>140</v>
      </c>
      <c r="DH458">
        <v>15</v>
      </c>
      <c r="DI458">
        <v>10</v>
      </c>
      <c r="DJ458">
        <v>15</v>
      </c>
      <c r="DK458">
        <v>15</v>
      </c>
      <c r="DL458">
        <v>0</v>
      </c>
      <c r="DM458">
        <v>10</v>
      </c>
      <c r="DN458">
        <v>10</v>
      </c>
      <c r="DO458">
        <v>0</v>
      </c>
      <c r="DP458" s="42">
        <v>-5</v>
      </c>
      <c r="DQ458" s="20">
        <v>-5.7720000000000002</v>
      </c>
      <c r="DR458">
        <v>15</v>
      </c>
      <c r="DS458">
        <v>0</v>
      </c>
      <c r="DT458">
        <v>0</v>
      </c>
      <c r="DU458">
        <v>0</v>
      </c>
      <c r="DV458">
        <v>0</v>
      </c>
      <c r="DW458">
        <v>1426</v>
      </c>
      <c r="DX458">
        <v>1123</v>
      </c>
      <c r="DY458">
        <v>1041</v>
      </c>
      <c r="DZ458">
        <v>823</v>
      </c>
      <c r="EA458">
        <v>762</v>
      </c>
      <c r="EB458">
        <v>604</v>
      </c>
      <c r="EC458">
        <v>77.42</v>
      </c>
      <c r="ED458">
        <v>65.709999999999994</v>
      </c>
      <c r="EE458">
        <v>71</v>
      </c>
      <c r="EF458">
        <v>75</v>
      </c>
      <c r="EG458" s="41">
        <v>9.3175853018372709E-2</v>
      </c>
      <c r="EH458" s="43">
        <v>0.8758278145695364</v>
      </c>
      <c r="EI458" s="44">
        <v>0.96900366758790912</v>
      </c>
      <c r="EJ458">
        <v>1428</v>
      </c>
      <c r="EK458">
        <v>1121</v>
      </c>
      <c r="EL458">
        <v>1043</v>
      </c>
      <c r="EM458">
        <v>821</v>
      </c>
      <c r="EN458">
        <v>764</v>
      </c>
      <c r="EO458">
        <v>602</v>
      </c>
      <c r="EP458">
        <v>72</v>
      </c>
      <c r="EQ458">
        <v>74</v>
      </c>
      <c r="ER458">
        <v>696</v>
      </c>
      <c r="ES458">
        <v>557</v>
      </c>
      <c r="ET458">
        <v>298</v>
      </c>
      <c r="EU458">
        <v>214</v>
      </c>
      <c r="EV458">
        <v>36</v>
      </c>
      <c r="EW458">
        <v>38</v>
      </c>
      <c r="EX458">
        <v>67</v>
      </c>
      <c r="EY458">
        <v>77</v>
      </c>
      <c r="EZ458">
        <v>2.2999999999999998</v>
      </c>
      <c r="FA458">
        <v>0.9</v>
      </c>
      <c r="FB458">
        <v>3.2</v>
      </c>
      <c r="FC458" s="20">
        <v>44.64</v>
      </c>
      <c r="FD458" s="26">
        <v>0.69750000000000001</v>
      </c>
      <c r="FE458">
        <v>5.3712999999999997</v>
      </c>
      <c r="FF458">
        <v>0.33</v>
      </c>
      <c r="FG458">
        <v>0.12</v>
      </c>
      <c r="FH458">
        <v>0.45</v>
      </c>
      <c r="FI458">
        <v>4</v>
      </c>
      <c r="FJ458">
        <v>0</v>
      </c>
      <c r="FK458">
        <v>0</v>
      </c>
      <c r="FL458" s="42">
        <v>175</v>
      </c>
      <c r="FM458" s="20">
        <v>9.4666666666666668</v>
      </c>
      <c r="FN458" s="41">
        <v>0.11463815790000001</v>
      </c>
      <c r="FO458" s="20">
        <v>34</v>
      </c>
      <c r="FP458" s="20">
        <v>35.845599999999997</v>
      </c>
      <c r="FQ458" s="20">
        <v>125.68517072769859</v>
      </c>
      <c r="FR458">
        <v>18</v>
      </c>
      <c r="FS458" t="s">
        <v>430</v>
      </c>
      <c r="FT458">
        <v>988</v>
      </c>
      <c r="FV458" t="s">
        <v>711</v>
      </c>
      <c r="FW458" s="45">
        <v>5000000</v>
      </c>
      <c r="FX458" s="45">
        <v>4500000</v>
      </c>
      <c r="FY458">
        <v>626</v>
      </c>
      <c r="FZ458">
        <v>226</v>
      </c>
      <c r="GA458">
        <v>222</v>
      </c>
      <c r="GB458">
        <v>448</v>
      </c>
      <c r="GC458">
        <v>36</v>
      </c>
      <c r="GD458">
        <v>339</v>
      </c>
      <c r="GE458">
        <v>2047</v>
      </c>
      <c r="GF458">
        <v>11038</v>
      </c>
      <c r="GG458">
        <v>44.3</v>
      </c>
      <c r="GH458">
        <v>14.5</v>
      </c>
      <c r="GI458">
        <v>58.8</v>
      </c>
      <c r="GJ458" s="42">
        <v>34</v>
      </c>
    </row>
    <row r="459" spans="1:192" x14ac:dyDescent="0.45">
      <c r="A459" s="40">
        <v>32199</v>
      </c>
      <c r="B459" t="s">
        <v>2430</v>
      </c>
      <c r="C459" t="s">
        <v>175</v>
      </c>
      <c r="D459" t="s">
        <v>107</v>
      </c>
      <c r="E459" t="s">
        <v>107</v>
      </c>
      <c r="F459">
        <v>68</v>
      </c>
      <c r="G459">
        <v>175</v>
      </c>
      <c r="K459" t="s">
        <v>92</v>
      </c>
      <c r="L459">
        <v>2013</v>
      </c>
      <c r="M459">
        <v>29</v>
      </c>
      <c r="N459">
        <v>3</v>
      </c>
      <c r="O459">
        <v>8476207</v>
      </c>
      <c r="P459" t="s">
        <v>3541</v>
      </c>
      <c r="Q459" t="s">
        <v>3542</v>
      </c>
      <c r="R459" t="s">
        <v>3543</v>
      </c>
      <c r="S459" t="s">
        <v>219</v>
      </c>
      <c r="T459" t="s">
        <v>725</v>
      </c>
      <c r="U459" t="s">
        <v>194</v>
      </c>
      <c r="V459">
        <v>59</v>
      </c>
      <c r="W459">
        <v>12</v>
      </c>
      <c r="X459">
        <v>14</v>
      </c>
      <c r="Y459">
        <v>11</v>
      </c>
      <c r="Z459">
        <v>26</v>
      </c>
      <c r="AA459">
        <v>9</v>
      </c>
      <c r="AB459">
        <v>67</v>
      </c>
      <c r="AC459" s="26">
        <v>0.44067796610169491</v>
      </c>
      <c r="AD459" s="20">
        <v>6.3333333333333321</v>
      </c>
      <c r="AE459" s="20">
        <v>10.417999999999999</v>
      </c>
      <c r="AF459">
        <v>10</v>
      </c>
      <c r="AG459">
        <v>-0.30000000000000004</v>
      </c>
      <c r="AH459">
        <v>20</v>
      </c>
      <c r="AI459">
        <v>1144</v>
      </c>
      <c r="AJ459">
        <v>51084</v>
      </c>
      <c r="AK459" s="20">
        <v>851.4</v>
      </c>
      <c r="AL459">
        <v>851.12</v>
      </c>
      <c r="AM459">
        <v>851</v>
      </c>
      <c r="AN459" s="26">
        <v>14.430508474576271</v>
      </c>
      <c r="AO459">
        <v>24.04</v>
      </c>
      <c r="AP459" s="41">
        <v>0.70270270270270274</v>
      </c>
      <c r="AQ459">
        <v>110</v>
      </c>
      <c r="AR459">
        <v>109</v>
      </c>
      <c r="AS459">
        <v>110</v>
      </c>
      <c r="AT459">
        <v>90</v>
      </c>
      <c r="AU459">
        <v>90</v>
      </c>
      <c r="AV459">
        <v>72</v>
      </c>
      <c r="AW459">
        <v>68</v>
      </c>
      <c r="AX459">
        <v>35</v>
      </c>
      <c r="AY459">
        <v>4</v>
      </c>
      <c r="AZ459">
        <v>5</v>
      </c>
      <c r="BA459" s="42">
        <v>9</v>
      </c>
      <c r="BB459">
        <v>7.57</v>
      </c>
      <c r="BC459">
        <v>29</v>
      </c>
      <c r="BD459" s="20">
        <v>176.1</v>
      </c>
      <c r="BE459" s="20">
        <v>286.10000000000002</v>
      </c>
      <c r="BF459" s="20">
        <v>20.16871886455494</v>
      </c>
      <c r="BG459">
        <v>190</v>
      </c>
      <c r="BH459">
        <v>255</v>
      </c>
      <c r="BI459">
        <v>433</v>
      </c>
      <c r="BJ459" s="41">
        <v>0.30497592295345105</v>
      </c>
      <c r="BK459">
        <v>35</v>
      </c>
      <c r="BL459">
        <v>35</v>
      </c>
      <c r="BM459">
        <v>61</v>
      </c>
      <c r="BN459" s="42">
        <v>-26</v>
      </c>
      <c r="BO459">
        <v>18</v>
      </c>
      <c r="BP459">
        <v>10</v>
      </c>
      <c r="BQ459">
        <v>35</v>
      </c>
      <c r="BR459">
        <v>58</v>
      </c>
      <c r="BS459" s="41">
        <v>7.483870967741936E-2</v>
      </c>
      <c r="BT459">
        <v>22</v>
      </c>
      <c r="BU459">
        <v>29</v>
      </c>
      <c r="BV459" s="41">
        <v>0.43137254901960786</v>
      </c>
      <c r="BW459">
        <v>8</v>
      </c>
      <c r="BX459">
        <v>14</v>
      </c>
      <c r="BY459">
        <v>6</v>
      </c>
      <c r="BZ459">
        <v>7</v>
      </c>
      <c r="CA459">
        <v>8</v>
      </c>
      <c r="CB459">
        <v>8</v>
      </c>
      <c r="CC459">
        <v>7</v>
      </c>
      <c r="CD459">
        <v>11</v>
      </c>
      <c r="CE459">
        <v>6</v>
      </c>
      <c r="CF459">
        <v>7</v>
      </c>
      <c r="CG459">
        <v>16</v>
      </c>
      <c r="CH459">
        <v>20</v>
      </c>
      <c r="CI459">
        <v>0</v>
      </c>
      <c r="CJ459">
        <v>1</v>
      </c>
      <c r="CK459">
        <v>0</v>
      </c>
      <c r="CL459">
        <v>3</v>
      </c>
      <c r="CM459">
        <v>0</v>
      </c>
      <c r="CN459">
        <v>1</v>
      </c>
      <c r="CO459">
        <v>1</v>
      </c>
      <c r="CP459">
        <v>2</v>
      </c>
      <c r="CQ459">
        <v>0</v>
      </c>
      <c r="CR459">
        <v>0</v>
      </c>
      <c r="CS459">
        <v>5</v>
      </c>
      <c r="CT459">
        <v>2</v>
      </c>
      <c r="CU459">
        <v>0</v>
      </c>
      <c r="CV459">
        <v>3</v>
      </c>
      <c r="CW459">
        <v>0</v>
      </c>
      <c r="CX459">
        <v>0</v>
      </c>
      <c r="CY459">
        <v>0</v>
      </c>
      <c r="CZ459">
        <v>18</v>
      </c>
      <c r="DA459">
        <v>12</v>
      </c>
      <c r="DB459">
        <v>0</v>
      </c>
      <c r="DC459">
        <v>1</v>
      </c>
      <c r="DD459">
        <v>19</v>
      </c>
      <c r="DE459">
        <v>8</v>
      </c>
      <c r="DF459">
        <v>0</v>
      </c>
      <c r="DG459">
        <v>32</v>
      </c>
      <c r="DH459">
        <v>10</v>
      </c>
      <c r="DI459">
        <v>10</v>
      </c>
      <c r="DJ459">
        <v>10</v>
      </c>
      <c r="DK459">
        <v>10</v>
      </c>
      <c r="DL459">
        <v>0</v>
      </c>
      <c r="DM459">
        <v>10</v>
      </c>
      <c r="DN459">
        <v>10</v>
      </c>
      <c r="DO459">
        <v>0</v>
      </c>
      <c r="DP459" s="42">
        <v>0</v>
      </c>
      <c r="DQ459" s="20">
        <v>2.4239999999999999</v>
      </c>
      <c r="DR459">
        <v>10</v>
      </c>
      <c r="DS459">
        <v>0</v>
      </c>
      <c r="DT459">
        <v>0</v>
      </c>
      <c r="DU459">
        <v>0</v>
      </c>
      <c r="DV459">
        <v>0</v>
      </c>
      <c r="DW459">
        <v>601</v>
      </c>
      <c r="DX459">
        <v>979</v>
      </c>
      <c r="DY459">
        <v>468</v>
      </c>
      <c r="DZ459">
        <v>717</v>
      </c>
      <c r="EA459">
        <v>364</v>
      </c>
      <c r="EB459">
        <v>510</v>
      </c>
      <c r="EC459">
        <v>32.6</v>
      </c>
      <c r="ED459">
        <v>44.92</v>
      </c>
      <c r="EE459">
        <v>37</v>
      </c>
      <c r="EF459">
        <v>40</v>
      </c>
      <c r="EG459" s="41">
        <v>0.10164835164835165</v>
      </c>
      <c r="EH459" s="43">
        <v>0.92156862745098045</v>
      </c>
      <c r="EI459" s="44">
        <v>1.0232169790993322</v>
      </c>
      <c r="EJ459">
        <v>597</v>
      </c>
      <c r="EK459">
        <v>977</v>
      </c>
      <c r="EL459">
        <v>465</v>
      </c>
      <c r="EM459">
        <v>716</v>
      </c>
      <c r="EN459">
        <v>362</v>
      </c>
      <c r="EO459">
        <v>509</v>
      </c>
      <c r="EP459">
        <v>36</v>
      </c>
      <c r="EQ459">
        <v>40</v>
      </c>
      <c r="ER459">
        <v>301</v>
      </c>
      <c r="ES459">
        <v>482</v>
      </c>
      <c r="ET459">
        <v>132</v>
      </c>
      <c r="EU459">
        <v>171</v>
      </c>
      <c r="EV459">
        <v>20</v>
      </c>
      <c r="EW459">
        <v>18</v>
      </c>
      <c r="EX459">
        <v>67</v>
      </c>
      <c r="EY459">
        <v>54</v>
      </c>
      <c r="EZ459">
        <v>1.6</v>
      </c>
      <c r="FA459">
        <v>1.4</v>
      </c>
      <c r="FB459">
        <v>3</v>
      </c>
      <c r="FC459" s="20">
        <v>21.78</v>
      </c>
      <c r="FD459" s="26">
        <v>0.36915254237288136</v>
      </c>
      <c r="FE459">
        <v>2.1888000000000001</v>
      </c>
      <c r="FF459">
        <v>0.76</v>
      </c>
      <c r="FG459">
        <v>-0.02</v>
      </c>
      <c r="FH459">
        <v>0.74</v>
      </c>
      <c r="FI459">
        <v>2</v>
      </c>
      <c r="FJ459">
        <v>0</v>
      </c>
      <c r="FK459">
        <v>0</v>
      </c>
      <c r="FL459" s="42">
        <v>113</v>
      </c>
      <c r="FM459" s="20">
        <v>7</v>
      </c>
      <c r="FN459" s="41">
        <v>7.2198987500000006E-2</v>
      </c>
      <c r="FO459" s="20">
        <v>24</v>
      </c>
      <c r="FP459" s="20">
        <v>26.4848</v>
      </c>
      <c r="FQ459" s="20">
        <v>111.38264874518282</v>
      </c>
      <c r="FR459">
        <v>22</v>
      </c>
      <c r="FS459" t="s">
        <v>1254</v>
      </c>
      <c r="FT459">
        <v>174</v>
      </c>
      <c r="FV459" t="s">
        <v>711</v>
      </c>
      <c r="FW459" s="45">
        <v>650000</v>
      </c>
      <c r="FX459" s="45">
        <v>650000</v>
      </c>
      <c r="FY459">
        <v>125</v>
      </c>
      <c r="FZ459">
        <v>17</v>
      </c>
      <c r="GA459">
        <v>31</v>
      </c>
      <c r="GB459">
        <v>48</v>
      </c>
      <c r="GC459">
        <v>17</v>
      </c>
      <c r="GD459">
        <v>34</v>
      </c>
      <c r="GE459">
        <v>122</v>
      </c>
      <c r="GF459">
        <v>1687</v>
      </c>
      <c r="GG459">
        <v>2.2999999999999998</v>
      </c>
      <c r="GH459">
        <v>2.6</v>
      </c>
      <c r="GI459">
        <v>4.9000000000000004</v>
      </c>
      <c r="GJ459" s="42">
        <v>24</v>
      </c>
    </row>
    <row r="460" spans="1:192" x14ac:dyDescent="0.45">
      <c r="A460" s="40">
        <v>32735</v>
      </c>
      <c r="B460" t="s">
        <v>427</v>
      </c>
      <c r="D460" t="s">
        <v>399</v>
      </c>
      <c r="E460" t="s">
        <v>399</v>
      </c>
      <c r="F460">
        <v>74</v>
      </c>
      <c r="G460">
        <v>214</v>
      </c>
      <c r="H460">
        <v>2007</v>
      </c>
      <c r="I460">
        <v>1</v>
      </c>
      <c r="J460">
        <v>7</v>
      </c>
      <c r="K460" t="s">
        <v>92</v>
      </c>
      <c r="L460">
        <v>2008</v>
      </c>
      <c r="M460">
        <v>28</v>
      </c>
      <c r="N460">
        <v>10</v>
      </c>
      <c r="O460">
        <v>8474161</v>
      </c>
      <c r="P460" t="s">
        <v>3544</v>
      </c>
      <c r="Q460" t="s">
        <v>3545</v>
      </c>
      <c r="R460" t="s">
        <v>3546</v>
      </c>
      <c r="S460" t="s">
        <v>3081</v>
      </c>
      <c r="T460" t="s">
        <v>710</v>
      </c>
      <c r="U460" t="s">
        <v>382</v>
      </c>
      <c r="V460">
        <v>82</v>
      </c>
      <c r="W460">
        <v>20</v>
      </c>
      <c r="X460">
        <v>65</v>
      </c>
      <c r="Y460">
        <v>41</v>
      </c>
      <c r="Z460">
        <v>85</v>
      </c>
      <c r="AA460">
        <v>2</v>
      </c>
      <c r="AB460">
        <v>17</v>
      </c>
      <c r="AC460" s="26">
        <v>1.0365853658536586</v>
      </c>
      <c r="AD460" s="20">
        <v>26.667638483965014</v>
      </c>
      <c r="AE460" s="20">
        <v>28.309000000000001</v>
      </c>
      <c r="AF460">
        <v>10</v>
      </c>
      <c r="AG460">
        <v>6.5</v>
      </c>
      <c r="AH460">
        <v>50</v>
      </c>
      <c r="AI460">
        <v>1946</v>
      </c>
      <c r="AJ460">
        <v>95729</v>
      </c>
      <c r="AK460" s="20">
        <v>1595.4833333332999</v>
      </c>
      <c r="AL460">
        <v>1594.27</v>
      </c>
      <c r="AM460">
        <v>1595</v>
      </c>
      <c r="AN460" s="26">
        <v>19.457113821138211</v>
      </c>
      <c r="AO460">
        <v>31.98</v>
      </c>
      <c r="AP460" s="41">
        <v>0.72033898305084743</v>
      </c>
      <c r="AQ460">
        <v>412</v>
      </c>
      <c r="AR460">
        <v>412</v>
      </c>
      <c r="AS460">
        <v>412</v>
      </c>
      <c r="AT460">
        <v>308</v>
      </c>
      <c r="AU460">
        <v>308</v>
      </c>
      <c r="AV460">
        <v>228</v>
      </c>
      <c r="AW460">
        <v>216</v>
      </c>
      <c r="AX460">
        <v>75</v>
      </c>
      <c r="AY460">
        <v>7</v>
      </c>
      <c r="AZ460">
        <v>32</v>
      </c>
      <c r="BA460" s="42">
        <v>39</v>
      </c>
      <c r="BB460">
        <v>22</v>
      </c>
      <c r="BC460">
        <v>32.771900000000002</v>
      </c>
      <c r="BD460" s="20">
        <v>646.79999999999995</v>
      </c>
      <c r="BE460" s="20">
        <v>1058.8</v>
      </c>
      <c r="BF460" s="20">
        <v>39.84770459207035</v>
      </c>
      <c r="BG460">
        <v>733</v>
      </c>
      <c r="BH460">
        <v>500</v>
      </c>
      <c r="BI460">
        <v>426</v>
      </c>
      <c r="BJ460" s="41">
        <v>0.63244176013805009</v>
      </c>
      <c r="BK460">
        <v>23</v>
      </c>
      <c r="BL460">
        <v>23</v>
      </c>
      <c r="BM460">
        <v>91</v>
      </c>
      <c r="BN460" s="42">
        <v>-68</v>
      </c>
      <c r="BO460">
        <v>80</v>
      </c>
      <c r="BP460">
        <v>65</v>
      </c>
      <c r="BQ460">
        <v>33</v>
      </c>
      <c r="BR460">
        <v>32</v>
      </c>
      <c r="BS460" s="41">
        <v>3.0563514804202482E-2</v>
      </c>
      <c r="BT460">
        <v>15</v>
      </c>
      <c r="BU460">
        <v>19</v>
      </c>
      <c r="BV460" s="41">
        <v>0.44117647058823528</v>
      </c>
      <c r="BW460">
        <v>2</v>
      </c>
      <c r="BX460">
        <v>1</v>
      </c>
      <c r="BY460">
        <v>3</v>
      </c>
      <c r="BZ460">
        <v>6</v>
      </c>
      <c r="CA460">
        <v>10</v>
      </c>
      <c r="CB460">
        <v>12</v>
      </c>
      <c r="CC460">
        <v>1</v>
      </c>
      <c r="CD460">
        <v>6</v>
      </c>
      <c r="CE460">
        <v>7</v>
      </c>
      <c r="CF460">
        <v>2</v>
      </c>
      <c r="CG460">
        <v>11</v>
      </c>
      <c r="CH460">
        <v>12</v>
      </c>
      <c r="CI460">
        <v>0</v>
      </c>
      <c r="CJ460">
        <v>1</v>
      </c>
      <c r="CK460">
        <v>2</v>
      </c>
      <c r="CL460">
        <v>3</v>
      </c>
      <c r="CM460">
        <v>1</v>
      </c>
      <c r="CN460">
        <v>0</v>
      </c>
      <c r="CO460">
        <v>0</v>
      </c>
      <c r="CP460">
        <v>2</v>
      </c>
      <c r="CQ460">
        <v>0</v>
      </c>
      <c r="CR460">
        <v>3</v>
      </c>
      <c r="CS460">
        <v>5</v>
      </c>
      <c r="CT460">
        <v>3</v>
      </c>
      <c r="CU460">
        <v>0</v>
      </c>
      <c r="CV460">
        <v>7</v>
      </c>
      <c r="CW460">
        <v>0</v>
      </c>
      <c r="CX460">
        <v>3</v>
      </c>
      <c r="CY460">
        <v>9</v>
      </c>
      <c r="CZ460">
        <v>68</v>
      </c>
      <c r="DA460">
        <v>10</v>
      </c>
      <c r="DB460">
        <v>4</v>
      </c>
      <c r="DC460">
        <v>47</v>
      </c>
      <c r="DD460">
        <v>36</v>
      </c>
      <c r="DE460">
        <v>13</v>
      </c>
      <c r="DF460">
        <v>8</v>
      </c>
      <c r="DG460">
        <v>110</v>
      </c>
      <c r="DH460">
        <v>24</v>
      </c>
      <c r="DI460">
        <v>29</v>
      </c>
      <c r="DJ460">
        <v>24</v>
      </c>
      <c r="DK460">
        <v>24</v>
      </c>
      <c r="DL460">
        <v>0</v>
      </c>
      <c r="DM460">
        <v>29</v>
      </c>
      <c r="DN460">
        <v>29</v>
      </c>
      <c r="DO460">
        <v>0</v>
      </c>
      <c r="DP460" s="42">
        <v>5</v>
      </c>
      <c r="DQ460" s="20">
        <v>8.7230000000000008</v>
      </c>
      <c r="DR460">
        <v>24</v>
      </c>
      <c r="DS460">
        <v>0</v>
      </c>
      <c r="DT460">
        <v>0</v>
      </c>
      <c r="DU460">
        <v>0</v>
      </c>
      <c r="DV460">
        <v>0</v>
      </c>
      <c r="DW460">
        <v>1887</v>
      </c>
      <c r="DX460">
        <v>1331</v>
      </c>
      <c r="DY460">
        <v>1421</v>
      </c>
      <c r="DZ460">
        <v>1015</v>
      </c>
      <c r="EA460">
        <v>1035</v>
      </c>
      <c r="EB460">
        <v>742</v>
      </c>
      <c r="EC460">
        <v>111.74</v>
      </c>
      <c r="ED460">
        <v>66.62</v>
      </c>
      <c r="EE460">
        <v>118</v>
      </c>
      <c r="EF460">
        <v>60</v>
      </c>
      <c r="EG460" s="41">
        <v>0.11400966183574879</v>
      </c>
      <c r="EH460" s="43">
        <v>0.91913746630727766</v>
      </c>
      <c r="EI460" s="44">
        <v>1.0331471281430264</v>
      </c>
      <c r="EJ460">
        <v>1886</v>
      </c>
      <c r="EK460">
        <v>1331</v>
      </c>
      <c r="EL460">
        <v>1420</v>
      </c>
      <c r="EM460">
        <v>1015</v>
      </c>
      <c r="EN460">
        <v>1035</v>
      </c>
      <c r="EO460">
        <v>742</v>
      </c>
      <c r="EP460">
        <v>118</v>
      </c>
      <c r="EQ460">
        <v>60</v>
      </c>
      <c r="ER460">
        <v>970</v>
      </c>
      <c r="ES460">
        <v>689</v>
      </c>
      <c r="ET460">
        <v>398</v>
      </c>
      <c r="EU460">
        <v>261</v>
      </c>
      <c r="EV460">
        <v>70</v>
      </c>
      <c r="EW460">
        <v>38</v>
      </c>
      <c r="EX460">
        <v>104</v>
      </c>
      <c r="EY460">
        <v>109</v>
      </c>
      <c r="EZ460">
        <v>6.1</v>
      </c>
      <c r="FA460">
        <v>2</v>
      </c>
      <c r="FB460">
        <v>8.1</v>
      </c>
      <c r="FC460" s="20">
        <v>79.11</v>
      </c>
      <c r="FD460" s="26">
        <v>0.96475609756097558</v>
      </c>
      <c r="FE460">
        <v>7.9939</v>
      </c>
      <c r="FF460">
        <v>1.47</v>
      </c>
      <c r="FG460">
        <v>-0.01</v>
      </c>
      <c r="FH460">
        <v>1.46</v>
      </c>
      <c r="FI460">
        <v>8</v>
      </c>
      <c r="FJ460">
        <v>3</v>
      </c>
      <c r="FK460">
        <v>0</v>
      </c>
      <c r="FL460" s="42">
        <v>105</v>
      </c>
      <c r="FM460" s="20">
        <v>2.3333333333333335</v>
      </c>
      <c r="FN460" s="41">
        <v>8.7336244500000007E-2</v>
      </c>
      <c r="FO460" s="20">
        <v>80</v>
      </c>
      <c r="FP460" s="20">
        <v>86.744600000000005</v>
      </c>
      <c r="FQ460" s="20">
        <v>121.10872060566906</v>
      </c>
      <c r="FV460" t="s">
        <v>711</v>
      </c>
      <c r="FW460" s="45">
        <v>10000000</v>
      </c>
      <c r="FX460" s="45">
        <v>8250000</v>
      </c>
      <c r="FY460">
        <v>768</v>
      </c>
      <c r="FZ460">
        <v>175</v>
      </c>
      <c r="GA460">
        <v>398</v>
      </c>
      <c r="GB460">
        <v>573</v>
      </c>
      <c r="GC460">
        <v>-2</v>
      </c>
      <c r="GD460">
        <v>407</v>
      </c>
      <c r="GE460">
        <v>1907</v>
      </c>
      <c r="GF460">
        <v>13191</v>
      </c>
      <c r="GG460">
        <v>44.3</v>
      </c>
      <c r="GH460">
        <v>14.2</v>
      </c>
      <c r="GI460">
        <v>58.6</v>
      </c>
      <c r="GJ460" s="42">
        <v>80</v>
      </c>
    </row>
    <row r="461" spans="1:192" x14ac:dyDescent="0.45">
      <c r="A461" s="40">
        <v>33737</v>
      </c>
      <c r="B461" t="s">
        <v>207</v>
      </c>
      <c r="C461" t="s">
        <v>208</v>
      </c>
      <c r="D461" t="s">
        <v>91</v>
      </c>
      <c r="E461" t="s">
        <v>91</v>
      </c>
      <c r="F461">
        <v>76</v>
      </c>
      <c r="G461">
        <v>219</v>
      </c>
      <c r="H461">
        <v>2010</v>
      </c>
      <c r="I461">
        <v>6</v>
      </c>
      <c r="J461">
        <v>178</v>
      </c>
      <c r="K461" t="s">
        <v>202</v>
      </c>
      <c r="L461">
        <v>2012</v>
      </c>
      <c r="M461">
        <v>25</v>
      </c>
      <c r="N461">
        <v>6</v>
      </c>
      <c r="O461">
        <v>8475913</v>
      </c>
      <c r="P461" t="s">
        <v>3556</v>
      </c>
      <c r="Q461" t="s">
        <v>3557</v>
      </c>
      <c r="R461" t="s">
        <v>719</v>
      </c>
      <c r="S461" t="s">
        <v>884</v>
      </c>
      <c r="T461" t="s">
        <v>710</v>
      </c>
      <c r="U461" t="s">
        <v>110</v>
      </c>
      <c r="V461">
        <v>58</v>
      </c>
      <c r="W461">
        <v>20</v>
      </c>
      <c r="X461">
        <v>42</v>
      </c>
      <c r="Y461">
        <v>26</v>
      </c>
      <c r="Z461">
        <v>62</v>
      </c>
      <c r="AA461">
        <v>1</v>
      </c>
      <c r="AB461">
        <v>0</v>
      </c>
      <c r="AC461" s="26">
        <v>1.0689655172413792</v>
      </c>
      <c r="AD461" s="20">
        <v>18.441767068273094</v>
      </c>
      <c r="AE461" s="20">
        <v>22.363</v>
      </c>
      <c r="AF461">
        <v>9</v>
      </c>
      <c r="AG461">
        <v>5.6</v>
      </c>
      <c r="AH461">
        <v>10</v>
      </c>
      <c r="AI461">
        <v>1447</v>
      </c>
      <c r="AJ461">
        <v>71942</v>
      </c>
      <c r="AK461" s="20">
        <v>1199.0333333333001</v>
      </c>
      <c r="AL461">
        <v>1199.02</v>
      </c>
      <c r="AM461">
        <v>1199</v>
      </c>
      <c r="AN461" s="26">
        <v>20.672988505747124</v>
      </c>
      <c r="AO461">
        <v>34.08</v>
      </c>
      <c r="AP461" s="41">
        <v>0.75609756097560976</v>
      </c>
      <c r="AQ461">
        <v>239</v>
      </c>
      <c r="AR461">
        <v>239</v>
      </c>
      <c r="AS461">
        <v>239</v>
      </c>
      <c r="AT461">
        <v>186</v>
      </c>
      <c r="AU461">
        <v>186</v>
      </c>
      <c r="AV461">
        <v>132</v>
      </c>
      <c r="AW461">
        <v>154</v>
      </c>
      <c r="AX461">
        <v>70</v>
      </c>
      <c r="AY461">
        <v>8</v>
      </c>
      <c r="AZ461">
        <v>17</v>
      </c>
      <c r="BA461" s="42">
        <v>25</v>
      </c>
      <c r="BB461">
        <v>17.079999999999998</v>
      </c>
      <c r="BC461">
        <v>29.696999999999999</v>
      </c>
      <c r="BD461" s="20">
        <v>400.2</v>
      </c>
      <c r="BE461" s="20">
        <v>639.20000000000005</v>
      </c>
      <c r="BF461" s="20">
        <v>31.986121999633038</v>
      </c>
      <c r="BG461">
        <v>493</v>
      </c>
      <c r="BH461">
        <v>382</v>
      </c>
      <c r="BI461">
        <v>323</v>
      </c>
      <c r="BJ461" s="41">
        <v>0.60416666666666663</v>
      </c>
      <c r="BK461">
        <v>53</v>
      </c>
      <c r="BL461">
        <v>53</v>
      </c>
      <c r="BM461">
        <v>53</v>
      </c>
      <c r="BN461" s="42">
        <v>0</v>
      </c>
      <c r="BO461">
        <v>54</v>
      </c>
      <c r="BP461">
        <v>57</v>
      </c>
      <c r="BQ461">
        <v>59</v>
      </c>
      <c r="BR461">
        <v>39</v>
      </c>
      <c r="BS461" s="41">
        <v>4.5296167247386762E-2</v>
      </c>
      <c r="BT461">
        <v>33</v>
      </c>
      <c r="BU461">
        <v>28</v>
      </c>
      <c r="BV461" s="41">
        <v>0.54098360655737709</v>
      </c>
      <c r="BW461">
        <v>6</v>
      </c>
      <c r="BX461">
        <v>0</v>
      </c>
      <c r="BY461">
        <v>12</v>
      </c>
      <c r="BZ461">
        <v>6</v>
      </c>
      <c r="CA461">
        <v>15</v>
      </c>
      <c r="CB461">
        <v>22</v>
      </c>
      <c r="CC461">
        <v>13</v>
      </c>
      <c r="CD461">
        <v>9</v>
      </c>
      <c r="CE461">
        <v>13</v>
      </c>
      <c r="CF461">
        <v>7</v>
      </c>
      <c r="CG461">
        <v>19</v>
      </c>
      <c r="CH461">
        <v>20</v>
      </c>
      <c r="CI461">
        <v>0</v>
      </c>
      <c r="CJ461">
        <v>1</v>
      </c>
      <c r="CK461">
        <v>4</v>
      </c>
      <c r="CL461">
        <v>3</v>
      </c>
      <c r="CM461">
        <v>1</v>
      </c>
      <c r="CN461">
        <v>0</v>
      </c>
      <c r="CO461">
        <v>0</v>
      </c>
      <c r="CP461">
        <v>4</v>
      </c>
      <c r="CQ461">
        <v>1</v>
      </c>
      <c r="CR461">
        <v>0</v>
      </c>
      <c r="CS461">
        <v>6</v>
      </c>
      <c r="CT461">
        <v>3</v>
      </c>
      <c r="CU461">
        <v>0</v>
      </c>
      <c r="CV461">
        <v>6</v>
      </c>
      <c r="CW461">
        <v>0</v>
      </c>
      <c r="CX461">
        <v>2</v>
      </c>
      <c r="CY461">
        <v>10</v>
      </c>
      <c r="CZ461">
        <v>42</v>
      </c>
      <c r="DA461">
        <v>10</v>
      </c>
      <c r="DB461">
        <v>2</v>
      </c>
      <c r="DC461">
        <v>12</v>
      </c>
      <c r="DD461">
        <v>20</v>
      </c>
      <c r="DE461">
        <v>13</v>
      </c>
      <c r="DF461">
        <v>0</v>
      </c>
      <c r="DG461">
        <v>75</v>
      </c>
      <c r="DH461">
        <v>5</v>
      </c>
      <c r="DI461">
        <v>14</v>
      </c>
      <c r="DJ461">
        <v>5</v>
      </c>
      <c r="DK461">
        <v>5</v>
      </c>
      <c r="DL461">
        <v>0</v>
      </c>
      <c r="DM461">
        <v>13</v>
      </c>
      <c r="DN461">
        <v>13</v>
      </c>
      <c r="DO461">
        <v>0</v>
      </c>
      <c r="DP461" s="42">
        <v>9</v>
      </c>
      <c r="DQ461" s="20">
        <v>6.35</v>
      </c>
      <c r="DR461">
        <v>5</v>
      </c>
      <c r="DS461">
        <v>0</v>
      </c>
      <c r="DT461">
        <v>0</v>
      </c>
      <c r="DU461">
        <v>0</v>
      </c>
      <c r="DV461">
        <v>0</v>
      </c>
      <c r="DW461">
        <v>1357</v>
      </c>
      <c r="DX461">
        <v>1091</v>
      </c>
      <c r="DY461">
        <v>988</v>
      </c>
      <c r="DZ461">
        <v>822</v>
      </c>
      <c r="EA461">
        <v>720</v>
      </c>
      <c r="EB461">
        <v>588</v>
      </c>
      <c r="EC461">
        <v>68.989999999999995</v>
      </c>
      <c r="ED461">
        <v>63.52</v>
      </c>
      <c r="EE461">
        <v>82</v>
      </c>
      <c r="EF461">
        <v>63</v>
      </c>
      <c r="EG461" s="41">
        <v>0.11388888888888889</v>
      </c>
      <c r="EH461" s="43">
        <v>0.8928571428571429</v>
      </c>
      <c r="EI461" s="44">
        <v>1.0067460317460317</v>
      </c>
      <c r="EJ461">
        <v>1355</v>
      </c>
      <c r="EK461">
        <v>1088</v>
      </c>
      <c r="EL461">
        <v>985</v>
      </c>
      <c r="EM461">
        <v>820</v>
      </c>
      <c r="EN461">
        <v>718</v>
      </c>
      <c r="EO461">
        <v>587</v>
      </c>
      <c r="EP461">
        <v>81</v>
      </c>
      <c r="EQ461">
        <v>63</v>
      </c>
      <c r="ER461">
        <v>678</v>
      </c>
      <c r="ES461">
        <v>546</v>
      </c>
      <c r="ET461">
        <v>265</v>
      </c>
      <c r="EU461">
        <v>218</v>
      </c>
      <c r="EV461">
        <v>41</v>
      </c>
      <c r="EW461">
        <v>32</v>
      </c>
      <c r="EX461">
        <v>57</v>
      </c>
      <c r="EY461">
        <v>78</v>
      </c>
      <c r="EZ461">
        <v>5.0999999999999996</v>
      </c>
      <c r="FA461">
        <v>1.7000000000000002</v>
      </c>
      <c r="FB461">
        <v>6.8</v>
      </c>
      <c r="FC461" s="20">
        <v>56.8</v>
      </c>
      <c r="FD461" s="26">
        <v>0.97931034482758617</v>
      </c>
      <c r="FE461">
        <v>7.3726000000000003</v>
      </c>
      <c r="FF461">
        <v>0.57999999999999996</v>
      </c>
      <c r="FG461">
        <v>-0.22</v>
      </c>
      <c r="FH461">
        <v>0.36</v>
      </c>
      <c r="FI461">
        <v>3</v>
      </c>
      <c r="FJ461">
        <v>1</v>
      </c>
      <c r="FK461">
        <v>1</v>
      </c>
      <c r="FL461" s="42">
        <v>102</v>
      </c>
      <c r="FM461" s="20">
        <v>22.4</v>
      </c>
      <c r="FN461" s="41">
        <v>0.14208975910000002</v>
      </c>
      <c r="FO461" s="20">
        <v>61</v>
      </c>
      <c r="FP461" s="20">
        <v>63.27</v>
      </c>
      <c r="FQ461" s="20">
        <v>122.50004170072225</v>
      </c>
      <c r="FR461">
        <v>4</v>
      </c>
      <c r="FS461" t="s">
        <v>1410</v>
      </c>
      <c r="FT461">
        <v>195</v>
      </c>
      <c r="FV461" t="s">
        <v>751</v>
      </c>
      <c r="FW461" s="45">
        <v>4500000</v>
      </c>
      <c r="FX461" s="45">
        <v>3500000</v>
      </c>
      <c r="FY461">
        <v>307</v>
      </c>
      <c r="FZ461">
        <v>95</v>
      </c>
      <c r="GA461">
        <v>154</v>
      </c>
      <c r="GB461">
        <v>249</v>
      </c>
      <c r="GC461">
        <v>42</v>
      </c>
      <c r="GD461">
        <v>93</v>
      </c>
      <c r="GE461">
        <v>613</v>
      </c>
      <c r="GF461">
        <v>5702</v>
      </c>
      <c r="GG461">
        <v>22.4</v>
      </c>
      <c r="GH461">
        <v>7.5</v>
      </c>
      <c r="GI461">
        <v>29.9</v>
      </c>
      <c r="GJ461" s="42">
        <v>61</v>
      </c>
    </row>
    <row r="462" spans="1:192" x14ac:dyDescent="0.45">
      <c r="A462" s="40">
        <v>34379</v>
      </c>
      <c r="B462" t="s">
        <v>885</v>
      </c>
      <c r="C462" t="s">
        <v>475</v>
      </c>
      <c r="D462" t="s">
        <v>91</v>
      </c>
      <c r="E462" t="s">
        <v>91</v>
      </c>
      <c r="F462">
        <v>74</v>
      </c>
      <c r="G462">
        <v>189</v>
      </c>
      <c r="K462" t="s">
        <v>202</v>
      </c>
      <c r="L462">
        <v>2017</v>
      </c>
      <c r="M462">
        <v>23</v>
      </c>
      <c r="N462">
        <v>1</v>
      </c>
      <c r="O462">
        <v>8478268</v>
      </c>
      <c r="P462" t="s">
        <v>3558</v>
      </c>
      <c r="Q462" t="s">
        <v>3559</v>
      </c>
      <c r="R462" t="s">
        <v>3560</v>
      </c>
      <c r="S462" t="s">
        <v>2783</v>
      </c>
      <c r="T462" t="s">
        <v>710</v>
      </c>
      <c r="U462" t="s">
        <v>110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41</v>
      </c>
      <c r="AB462">
        <v>62</v>
      </c>
      <c r="AC462" s="26">
        <v>0</v>
      </c>
      <c r="AD462" s="20">
        <v>0</v>
      </c>
      <c r="AE462" s="20">
        <v>0</v>
      </c>
      <c r="AF462">
        <v>-1</v>
      </c>
      <c r="AG462">
        <v>-0.30000000000000004</v>
      </c>
      <c r="AH462">
        <v>2</v>
      </c>
      <c r="AI462">
        <v>41</v>
      </c>
      <c r="AJ462">
        <v>1752</v>
      </c>
      <c r="AK462" s="20">
        <v>29.2</v>
      </c>
      <c r="AL462">
        <v>29.2</v>
      </c>
      <c r="AM462">
        <v>29</v>
      </c>
      <c r="AN462" s="26">
        <v>7.3</v>
      </c>
      <c r="AO462">
        <v>12.51</v>
      </c>
      <c r="AP462" s="41">
        <v>0</v>
      </c>
      <c r="AQ462">
        <v>3</v>
      </c>
      <c r="AR462">
        <v>3</v>
      </c>
      <c r="AS462">
        <v>3</v>
      </c>
      <c r="AT462">
        <v>2</v>
      </c>
      <c r="AU462">
        <v>2</v>
      </c>
      <c r="AV462">
        <v>0</v>
      </c>
      <c r="AW462">
        <v>1</v>
      </c>
      <c r="AX462">
        <v>0</v>
      </c>
      <c r="AY462">
        <v>0</v>
      </c>
      <c r="AZ462">
        <v>0</v>
      </c>
      <c r="BA462" s="42">
        <v>0</v>
      </c>
      <c r="BB462">
        <v>0.05</v>
      </c>
      <c r="BC462">
        <v>0</v>
      </c>
      <c r="BD462" s="20">
        <v>0</v>
      </c>
      <c r="BE462" s="20">
        <v>3</v>
      </c>
      <c r="BF462" s="20">
        <v>6.1643835616438363</v>
      </c>
      <c r="BG462">
        <v>6</v>
      </c>
      <c r="BH462">
        <v>10</v>
      </c>
      <c r="BI462">
        <v>10</v>
      </c>
      <c r="BJ462" s="41">
        <v>0.375</v>
      </c>
      <c r="BK462">
        <v>5</v>
      </c>
      <c r="BL462">
        <v>5</v>
      </c>
      <c r="BM462">
        <v>2</v>
      </c>
      <c r="BN462" s="42">
        <v>3</v>
      </c>
      <c r="BO462">
        <v>2</v>
      </c>
      <c r="BP462">
        <v>2</v>
      </c>
      <c r="BQ462">
        <v>2</v>
      </c>
      <c r="BR462">
        <v>2</v>
      </c>
      <c r="BS462" s="41">
        <v>0.13333333333333333</v>
      </c>
      <c r="BT462">
        <v>0</v>
      </c>
      <c r="BU462">
        <v>2</v>
      </c>
      <c r="BV462" s="41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</v>
      </c>
      <c r="DK462">
        <v>2</v>
      </c>
      <c r="DL462">
        <v>0</v>
      </c>
      <c r="DM462">
        <v>0</v>
      </c>
      <c r="DN462">
        <v>0</v>
      </c>
      <c r="DO462">
        <v>0</v>
      </c>
      <c r="DP462" s="42">
        <v>-1</v>
      </c>
      <c r="DQ462" s="20">
        <v>-2.0310000000000001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19</v>
      </c>
      <c r="DX462">
        <v>23</v>
      </c>
      <c r="DY462">
        <v>15</v>
      </c>
      <c r="DZ462">
        <v>13</v>
      </c>
      <c r="EA462">
        <v>6</v>
      </c>
      <c r="EB462">
        <v>9</v>
      </c>
      <c r="EC462">
        <v>1.1200000000000001</v>
      </c>
      <c r="ED462">
        <v>1.1000000000000001</v>
      </c>
      <c r="EE462">
        <v>0</v>
      </c>
      <c r="EF462">
        <v>1</v>
      </c>
      <c r="EG462" s="41">
        <v>0</v>
      </c>
      <c r="EH462" s="43">
        <v>0.88888888888888884</v>
      </c>
      <c r="EI462" s="44">
        <v>0.88888888888888884</v>
      </c>
      <c r="EJ462">
        <v>19</v>
      </c>
      <c r="EK462">
        <v>23</v>
      </c>
      <c r="EL462">
        <v>15</v>
      </c>
      <c r="EM462">
        <v>13</v>
      </c>
      <c r="EN462">
        <v>6</v>
      </c>
      <c r="EO462">
        <v>9</v>
      </c>
      <c r="EP462">
        <v>0</v>
      </c>
      <c r="EQ462">
        <v>1</v>
      </c>
      <c r="ER462">
        <v>10</v>
      </c>
      <c r="ES462">
        <v>9</v>
      </c>
      <c r="ET462">
        <v>5</v>
      </c>
      <c r="EU462">
        <v>3</v>
      </c>
      <c r="EV462">
        <v>0</v>
      </c>
      <c r="EW462">
        <v>1</v>
      </c>
      <c r="EX462">
        <v>7</v>
      </c>
      <c r="EY462">
        <v>2</v>
      </c>
      <c r="EZ462">
        <v>-0.1</v>
      </c>
      <c r="FA462">
        <v>0</v>
      </c>
      <c r="FB462">
        <v>-0.1</v>
      </c>
      <c r="FC462" s="20">
        <v>-0.67</v>
      </c>
      <c r="FD462" s="26">
        <v>-0.16750000000000001</v>
      </c>
      <c r="FE462">
        <v>3.0000000000000003E-4</v>
      </c>
      <c r="FF462">
        <v>0</v>
      </c>
      <c r="FG462">
        <v>0</v>
      </c>
      <c r="FH462">
        <v>0</v>
      </c>
      <c r="FL462" s="42">
        <v>9</v>
      </c>
      <c r="FM462" s="20">
        <v>7</v>
      </c>
      <c r="FN462" s="41">
        <v>0</v>
      </c>
      <c r="FO462" s="20">
        <v>-0.2</v>
      </c>
      <c r="FP462" s="20">
        <v>-0.40620000000000001</v>
      </c>
      <c r="FQ462" s="20">
        <v>86.30136986301369</v>
      </c>
      <c r="FV462" t="s">
        <v>751</v>
      </c>
      <c r="FW462" s="45">
        <v>690000</v>
      </c>
      <c r="FX462" s="45">
        <v>706250</v>
      </c>
      <c r="FY462">
        <v>4</v>
      </c>
      <c r="FZ462">
        <v>0</v>
      </c>
      <c r="GA462">
        <v>0</v>
      </c>
      <c r="GB462">
        <v>0</v>
      </c>
      <c r="GC462">
        <v>-1</v>
      </c>
      <c r="GD462">
        <v>2</v>
      </c>
      <c r="GE462">
        <v>0</v>
      </c>
      <c r="GF462">
        <v>29</v>
      </c>
      <c r="GG462">
        <v>-0.1</v>
      </c>
      <c r="GH462">
        <v>0</v>
      </c>
      <c r="GI462">
        <v>-0.1</v>
      </c>
      <c r="GJ462" s="42">
        <v>-0.2</v>
      </c>
    </row>
    <row r="463" spans="1:192" x14ac:dyDescent="0.45">
      <c r="A463" s="40">
        <v>32378</v>
      </c>
      <c r="B463" t="s">
        <v>2923</v>
      </c>
      <c r="D463" t="s">
        <v>223</v>
      </c>
      <c r="E463" t="s">
        <v>223</v>
      </c>
      <c r="F463">
        <v>71</v>
      </c>
      <c r="G463">
        <v>186</v>
      </c>
      <c r="H463">
        <v>2007</v>
      </c>
      <c r="I463">
        <v>6</v>
      </c>
      <c r="J463">
        <v>168</v>
      </c>
      <c r="K463" t="s">
        <v>92</v>
      </c>
      <c r="L463">
        <v>2011</v>
      </c>
      <c r="M463">
        <v>29</v>
      </c>
      <c r="N463">
        <v>7</v>
      </c>
      <c r="O463">
        <v>8474176</v>
      </c>
      <c r="P463" t="s">
        <v>3561</v>
      </c>
      <c r="Q463" t="s">
        <v>3562</v>
      </c>
      <c r="R463" t="s">
        <v>3563</v>
      </c>
      <c r="S463" t="s">
        <v>1348</v>
      </c>
      <c r="T463" t="s">
        <v>725</v>
      </c>
      <c r="U463" t="s">
        <v>230</v>
      </c>
      <c r="V463">
        <v>81</v>
      </c>
      <c r="W463">
        <v>10</v>
      </c>
      <c r="X463">
        <v>21</v>
      </c>
      <c r="Y463">
        <v>11</v>
      </c>
      <c r="Z463">
        <v>31</v>
      </c>
      <c r="AA463">
        <v>9</v>
      </c>
      <c r="AB463">
        <v>67</v>
      </c>
      <c r="AC463" s="26">
        <v>0.38271604938271603</v>
      </c>
      <c r="AD463" s="20">
        <v>-7.0122850122850124</v>
      </c>
      <c r="AE463" s="20">
        <v>11.176</v>
      </c>
      <c r="AF463">
        <v>8</v>
      </c>
      <c r="AG463">
        <v>12.6</v>
      </c>
      <c r="AH463">
        <v>28</v>
      </c>
      <c r="AI463">
        <v>1864</v>
      </c>
      <c r="AJ463">
        <v>77478</v>
      </c>
      <c r="AK463" s="20">
        <v>1291.3</v>
      </c>
      <c r="AL463">
        <v>1291.3</v>
      </c>
      <c r="AM463">
        <v>1291</v>
      </c>
      <c r="AN463" s="26">
        <v>15.941975308641975</v>
      </c>
      <c r="AO463">
        <v>26.72</v>
      </c>
      <c r="AP463" s="41">
        <v>0.63265306122448983</v>
      </c>
      <c r="AQ463">
        <v>256</v>
      </c>
      <c r="AR463">
        <v>256</v>
      </c>
      <c r="AS463">
        <v>256</v>
      </c>
      <c r="AT463">
        <v>207</v>
      </c>
      <c r="AU463">
        <v>207</v>
      </c>
      <c r="AV463">
        <v>169</v>
      </c>
      <c r="AW463">
        <v>138</v>
      </c>
      <c r="AX463">
        <v>55</v>
      </c>
      <c r="AY463">
        <v>15</v>
      </c>
      <c r="AZ463">
        <v>19</v>
      </c>
      <c r="BA463" s="42">
        <v>34</v>
      </c>
      <c r="BB463">
        <v>12.9</v>
      </c>
      <c r="BC463">
        <v>33.994100000000003</v>
      </c>
      <c r="BD463" s="20">
        <v>235</v>
      </c>
      <c r="BE463" s="20">
        <v>491</v>
      </c>
      <c r="BF463" s="20">
        <v>22.814218229691011</v>
      </c>
      <c r="BG463">
        <v>386</v>
      </c>
      <c r="BH463">
        <v>416</v>
      </c>
      <c r="BI463">
        <v>537</v>
      </c>
      <c r="BJ463" s="41">
        <v>0.41820151679306611</v>
      </c>
      <c r="BK463">
        <v>112</v>
      </c>
      <c r="BL463">
        <v>112</v>
      </c>
      <c r="BM463">
        <v>116</v>
      </c>
      <c r="BN463" s="42">
        <v>-4</v>
      </c>
      <c r="BO463">
        <v>38</v>
      </c>
      <c r="BP463">
        <v>25</v>
      </c>
      <c r="BQ463">
        <v>46</v>
      </c>
      <c r="BR463">
        <v>36</v>
      </c>
      <c r="BS463" s="41">
        <v>3.7499999999999999E-2</v>
      </c>
      <c r="BT463">
        <v>21</v>
      </c>
      <c r="BU463">
        <v>28</v>
      </c>
      <c r="BV463" s="41">
        <v>0.42857142857142855</v>
      </c>
      <c r="BW463">
        <v>1</v>
      </c>
      <c r="BX463">
        <v>7</v>
      </c>
      <c r="BY463">
        <v>9</v>
      </c>
      <c r="BZ463">
        <v>5</v>
      </c>
      <c r="CA463">
        <v>11</v>
      </c>
      <c r="CB463">
        <v>16</v>
      </c>
      <c r="CC463">
        <v>4</v>
      </c>
      <c r="CD463">
        <v>6</v>
      </c>
      <c r="CE463">
        <v>13</v>
      </c>
      <c r="CF463">
        <v>8</v>
      </c>
      <c r="CG463">
        <v>15</v>
      </c>
      <c r="CH463">
        <v>19</v>
      </c>
      <c r="CI463">
        <v>0</v>
      </c>
      <c r="CJ463">
        <v>0</v>
      </c>
      <c r="CK463">
        <v>1</v>
      </c>
      <c r="CL463">
        <v>2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1</v>
      </c>
      <c r="CU463">
        <v>1</v>
      </c>
      <c r="CV463">
        <v>6</v>
      </c>
      <c r="CW463">
        <v>0</v>
      </c>
      <c r="CX463">
        <v>1</v>
      </c>
      <c r="CY463">
        <v>6</v>
      </c>
      <c r="CZ463">
        <v>31</v>
      </c>
      <c r="DA463">
        <v>23</v>
      </c>
      <c r="DB463">
        <v>1</v>
      </c>
      <c r="DC463">
        <v>12</v>
      </c>
      <c r="DD463">
        <v>16</v>
      </c>
      <c r="DE463">
        <v>9</v>
      </c>
      <c r="DF463">
        <v>4</v>
      </c>
      <c r="DG463">
        <v>104</v>
      </c>
      <c r="DH463">
        <v>14</v>
      </c>
      <c r="DI463">
        <v>20</v>
      </c>
      <c r="DJ463">
        <v>13</v>
      </c>
      <c r="DK463">
        <v>13</v>
      </c>
      <c r="DL463">
        <v>0</v>
      </c>
      <c r="DM463">
        <v>20</v>
      </c>
      <c r="DN463">
        <v>20</v>
      </c>
      <c r="DO463">
        <v>0</v>
      </c>
      <c r="DP463" s="42">
        <v>6</v>
      </c>
      <c r="DQ463" s="20">
        <v>3.766</v>
      </c>
      <c r="DR463">
        <v>14</v>
      </c>
      <c r="DS463">
        <v>0</v>
      </c>
      <c r="DT463">
        <v>0</v>
      </c>
      <c r="DU463">
        <v>0</v>
      </c>
      <c r="DV463">
        <v>0</v>
      </c>
      <c r="DW463">
        <v>1148</v>
      </c>
      <c r="DX463">
        <v>1240</v>
      </c>
      <c r="DY463">
        <v>878</v>
      </c>
      <c r="DZ463">
        <v>924</v>
      </c>
      <c r="EA463">
        <v>671</v>
      </c>
      <c r="EB463">
        <v>696</v>
      </c>
      <c r="EC463">
        <v>50.5</v>
      </c>
      <c r="ED463">
        <v>63.76</v>
      </c>
      <c r="EE463">
        <v>49</v>
      </c>
      <c r="EF463">
        <v>63</v>
      </c>
      <c r="EG463" s="41">
        <v>7.3025335320417287E-2</v>
      </c>
      <c r="EH463" s="43">
        <v>0.90948275862068961</v>
      </c>
      <c r="EI463" s="44">
        <v>0.98250809394110694</v>
      </c>
      <c r="EJ463">
        <v>1148</v>
      </c>
      <c r="EK463">
        <v>1238</v>
      </c>
      <c r="EL463">
        <v>878</v>
      </c>
      <c r="EM463">
        <v>925</v>
      </c>
      <c r="EN463">
        <v>671</v>
      </c>
      <c r="EO463">
        <v>697</v>
      </c>
      <c r="EP463">
        <v>49</v>
      </c>
      <c r="EQ463">
        <v>63</v>
      </c>
      <c r="ER463">
        <v>552</v>
      </c>
      <c r="ES463">
        <v>626</v>
      </c>
      <c r="ET463">
        <v>220</v>
      </c>
      <c r="EU463">
        <v>274</v>
      </c>
      <c r="EV463">
        <v>25</v>
      </c>
      <c r="EW463">
        <v>38</v>
      </c>
      <c r="EX463">
        <v>89</v>
      </c>
      <c r="EY463">
        <v>100</v>
      </c>
      <c r="EZ463">
        <v>0.60000000000000009</v>
      </c>
      <c r="FA463">
        <v>1.7000000000000002</v>
      </c>
      <c r="FB463">
        <v>2.2000000000000002</v>
      </c>
      <c r="FC463" s="20">
        <v>44.6</v>
      </c>
      <c r="FD463" s="26">
        <v>0.55061728395061726</v>
      </c>
      <c r="FE463">
        <v>1.6638000000000002</v>
      </c>
      <c r="FF463">
        <v>0.43</v>
      </c>
      <c r="FG463">
        <v>0.5</v>
      </c>
      <c r="FH463">
        <v>0.94</v>
      </c>
      <c r="FL463" s="42">
        <v>176</v>
      </c>
      <c r="FM463" s="20">
        <v>11.285714285714286</v>
      </c>
      <c r="FN463" s="41">
        <v>3.8936372300000001E-2</v>
      </c>
      <c r="FO463" s="20">
        <v>28.2</v>
      </c>
      <c r="FP463" s="20">
        <v>31.7532</v>
      </c>
      <c r="FQ463" s="20">
        <v>110.95794935336482</v>
      </c>
      <c r="FV463" t="s">
        <v>711</v>
      </c>
      <c r="FW463" s="45">
        <v>3667000</v>
      </c>
      <c r="FX463" s="45">
        <v>4000000</v>
      </c>
      <c r="FY463">
        <v>488</v>
      </c>
      <c r="FZ463">
        <v>88</v>
      </c>
      <c r="GA463">
        <v>134</v>
      </c>
      <c r="GB463">
        <v>222</v>
      </c>
      <c r="GC463">
        <v>83</v>
      </c>
      <c r="GD463">
        <v>208</v>
      </c>
      <c r="GE463">
        <v>1067</v>
      </c>
      <c r="GF463">
        <v>7652</v>
      </c>
      <c r="GG463">
        <v>13.2</v>
      </c>
      <c r="GH463">
        <v>11.7</v>
      </c>
      <c r="GI463">
        <v>24.8</v>
      </c>
      <c r="GJ463" s="42">
        <v>28.2</v>
      </c>
    </row>
    <row r="464" spans="1:192" x14ac:dyDescent="0.45">
      <c r="A464" s="40">
        <v>34473</v>
      </c>
      <c r="B464" t="s">
        <v>1170</v>
      </c>
      <c r="C464" t="s">
        <v>475</v>
      </c>
      <c r="D464" t="s">
        <v>91</v>
      </c>
      <c r="E464" t="s">
        <v>91</v>
      </c>
      <c r="F464">
        <v>72</v>
      </c>
      <c r="G464">
        <v>190</v>
      </c>
      <c r="K464" t="s">
        <v>202</v>
      </c>
      <c r="L464">
        <v>2017</v>
      </c>
      <c r="M464">
        <v>23</v>
      </c>
      <c r="N464">
        <v>1</v>
      </c>
      <c r="O464">
        <v>8480330</v>
      </c>
      <c r="P464" t="s">
        <v>3564</v>
      </c>
      <c r="Q464" t="s">
        <v>3565</v>
      </c>
      <c r="R464" t="s">
        <v>3566</v>
      </c>
      <c r="S464" t="s">
        <v>3567</v>
      </c>
      <c r="T464" t="s">
        <v>710</v>
      </c>
      <c r="U464" t="s">
        <v>123</v>
      </c>
      <c r="V464">
        <v>4</v>
      </c>
      <c r="W464">
        <v>2</v>
      </c>
      <c r="X464">
        <v>0</v>
      </c>
      <c r="Y464">
        <v>0</v>
      </c>
      <c r="Z464">
        <v>2</v>
      </c>
      <c r="AA464">
        <v>24</v>
      </c>
      <c r="AB464">
        <v>82</v>
      </c>
      <c r="AC464" s="26">
        <v>0.5</v>
      </c>
      <c r="AD464" s="20">
        <v>0</v>
      </c>
      <c r="AE464" s="20">
        <v>1</v>
      </c>
      <c r="AF464">
        <v>1</v>
      </c>
      <c r="AG464">
        <v>1</v>
      </c>
      <c r="AH464">
        <v>0</v>
      </c>
      <c r="AI464">
        <v>73</v>
      </c>
      <c r="AJ464">
        <v>3805</v>
      </c>
      <c r="AK464" s="20">
        <v>63.416666666666998</v>
      </c>
      <c r="AL464">
        <v>63.42</v>
      </c>
      <c r="AM464">
        <v>63</v>
      </c>
      <c r="AN464" s="26">
        <v>15.854166666666666</v>
      </c>
      <c r="AO464">
        <v>26.77</v>
      </c>
      <c r="AP464" s="41">
        <v>1</v>
      </c>
      <c r="AQ464">
        <v>22</v>
      </c>
      <c r="AR464">
        <v>22</v>
      </c>
      <c r="AS464">
        <v>22</v>
      </c>
      <c r="AT464">
        <v>20</v>
      </c>
      <c r="AU464">
        <v>20</v>
      </c>
      <c r="AV464">
        <v>16</v>
      </c>
      <c r="AW464">
        <v>16</v>
      </c>
      <c r="AX464">
        <v>11</v>
      </c>
      <c r="AY464">
        <v>1</v>
      </c>
      <c r="AZ464">
        <v>1</v>
      </c>
      <c r="BA464" s="42">
        <v>2</v>
      </c>
      <c r="BB464">
        <v>2.4300000000000002</v>
      </c>
      <c r="BC464">
        <v>20.75</v>
      </c>
      <c r="BD464" s="20">
        <v>0</v>
      </c>
      <c r="BE464" s="20">
        <v>22</v>
      </c>
      <c r="BF464" s="20">
        <v>20.813623462630087</v>
      </c>
      <c r="BG464">
        <v>30</v>
      </c>
      <c r="BH464">
        <v>23</v>
      </c>
      <c r="BI464">
        <v>15</v>
      </c>
      <c r="BJ464" s="41">
        <v>0.66666666666666663</v>
      </c>
      <c r="BK464">
        <v>6</v>
      </c>
      <c r="BL464">
        <v>6</v>
      </c>
      <c r="BM464">
        <v>5</v>
      </c>
      <c r="BN464" s="42">
        <v>1</v>
      </c>
      <c r="BO464">
        <v>4</v>
      </c>
      <c r="BP464">
        <v>1</v>
      </c>
      <c r="BQ464">
        <v>2</v>
      </c>
      <c r="BR464">
        <v>3</v>
      </c>
      <c r="BS464" s="41">
        <v>7.3170731707317069E-2</v>
      </c>
      <c r="BT464">
        <v>1</v>
      </c>
      <c r="BU464">
        <v>0</v>
      </c>
      <c r="BV464" s="41">
        <v>1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4</v>
      </c>
      <c r="DA464">
        <v>1</v>
      </c>
      <c r="DB464">
        <v>4</v>
      </c>
      <c r="DC464">
        <v>1</v>
      </c>
      <c r="DD464">
        <v>0</v>
      </c>
      <c r="DE464">
        <v>2</v>
      </c>
      <c r="DF464">
        <v>0</v>
      </c>
      <c r="DG464">
        <v>8</v>
      </c>
      <c r="DH464">
        <v>0</v>
      </c>
      <c r="DI464">
        <v>2</v>
      </c>
      <c r="DJ464">
        <v>0</v>
      </c>
      <c r="DK464">
        <v>0</v>
      </c>
      <c r="DL464">
        <v>0</v>
      </c>
      <c r="DM464">
        <v>2</v>
      </c>
      <c r="DN464">
        <v>2</v>
      </c>
      <c r="DO464">
        <v>0</v>
      </c>
      <c r="DP464" s="42">
        <v>2</v>
      </c>
      <c r="DQ464" s="20">
        <v>1.974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76</v>
      </c>
      <c r="DX464">
        <v>48</v>
      </c>
      <c r="DY464">
        <v>61</v>
      </c>
      <c r="DZ464">
        <v>38</v>
      </c>
      <c r="EA464">
        <v>44</v>
      </c>
      <c r="EB464">
        <v>24</v>
      </c>
      <c r="EC464">
        <v>4.8600000000000003</v>
      </c>
      <c r="ED464">
        <v>2.15</v>
      </c>
      <c r="EE464">
        <v>2</v>
      </c>
      <c r="EF464">
        <v>1</v>
      </c>
      <c r="EG464" s="41">
        <v>4.5454545454545456E-2</v>
      </c>
      <c r="EH464" s="43">
        <v>0.95833333333333337</v>
      </c>
      <c r="EI464" s="44">
        <v>1.0037878787878789</v>
      </c>
      <c r="EJ464">
        <v>76</v>
      </c>
      <c r="EK464">
        <v>47</v>
      </c>
      <c r="EL464">
        <v>61</v>
      </c>
      <c r="EM464">
        <v>37</v>
      </c>
      <c r="EN464">
        <v>44</v>
      </c>
      <c r="EO464">
        <v>23</v>
      </c>
      <c r="EP464">
        <v>2</v>
      </c>
      <c r="EQ464">
        <v>1</v>
      </c>
      <c r="ER464">
        <v>40</v>
      </c>
      <c r="ES464">
        <v>23</v>
      </c>
      <c r="ET464">
        <v>18</v>
      </c>
      <c r="EU464">
        <v>5</v>
      </c>
      <c r="EV464">
        <v>2</v>
      </c>
      <c r="EW464">
        <v>0</v>
      </c>
      <c r="EX464">
        <v>3</v>
      </c>
      <c r="EY464">
        <v>7</v>
      </c>
      <c r="EZ464">
        <v>0.2</v>
      </c>
      <c r="FA464">
        <v>0.1</v>
      </c>
      <c r="FB464">
        <v>0.30000000000000004</v>
      </c>
      <c r="FC464" s="20">
        <v>3.91</v>
      </c>
      <c r="FD464" s="26">
        <v>0.97750000000000004</v>
      </c>
      <c r="FE464">
        <v>0.16370000000000001</v>
      </c>
      <c r="FF464">
        <v>0</v>
      </c>
      <c r="FG464">
        <v>0</v>
      </c>
      <c r="FH464">
        <v>0</v>
      </c>
      <c r="FL464" s="42">
        <v>9</v>
      </c>
      <c r="FM464" s="20">
        <v>0</v>
      </c>
      <c r="FN464" s="41">
        <v>0.19158878500000001</v>
      </c>
      <c r="FO464" s="20">
        <v>2</v>
      </c>
      <c r="FP464" s="20">
        <v>2.3948</v>
      </c>
      <c r="FQ464" s="20">
        <v>117.3131504257332</v>
      </c>
      <c r="FU464" t="s">
        <v>721</v>
      </c>
      <c r="FV464" t="s">
        <v>751</v>
      </c>
      <c r="FW464" s="45">
        <v>925000</v>
      </c>
      <c r="FX464" s="45">
        <v>925000</v>
      </c>
      <c r="FY464">
        <v>4</v>
      </c>
      <c r="FZ464">
        <v>2</v>
      </c>
      <c r="GA464">
        <v>0</v>
      </c>
      <c r="GB464">
        <v>2</v>
      </c>
      <c r="GC464">
        <v>1</v>
      </c>
      <c r="GD464">
        <v>0</v>
      </c>
      <c r="GE464">
        <v>16</v>
      </c>
      <c r="GF464">
        <v>63</v>
      </c>
      <c r="GG464">
        <v>0.2</v>
      </c>
      <c r="GH464">
        <v>0.1</v>
      </c>
      <c r="GI464">
        <v>0.30000000000000004</v>
      </c>
      <c r="GJ464" s="42">
        <v>2</v>
      </c>
    </row>
    <row r="465" spans="1:192" x14ac:dyDescent="0.45">
      <c r="A465" s="40">
        <v>32636</v>
      </c>
      <c r="B465" t="s">
        <v>3568</v>
      </c>
      <c r="D465" t="s">
        <v>99</v>
      </c>
      <c r="E465" t="s">
        <v>99</v>
      </c>
      <c r="F465">
        <v>74</v>
      </c>
      <c r="G465">
        <v>207</v>
      </c>
      <c r="H465">
        <v>2007</v>
      </c>
      <c r="I465">
        <v>1</v>
      </c>
      <c r="J465">
        <v>13</v>
      </c>
      <c r="K465" t="s">
        <v>92</v>
      </c>
      <c r="L465">
        <v>2009</v>
      </c>
      <c r="M465">
        <v>28</v>
      </c>
      <c r="N465">
        <v>9</v>
      </c>
      <c r="O465">
        <v>8474189</v>
      </c>
      <c r="P465" t="s">
        <v>3569</v>
      </c>
      <c r="Q465" t="s">
        <v>3570</v>
      </c>
      <c r="R465" t="s">
        <v>3571</v>
      </c>
      <c r="S465" t="s">
        <v>3572</v>
      </c>
      <c r="T465" t="s">
        <v>716</v>
      </c>
      <c r="U465" t="s">
        <v>253</v>
      </c>
      <c r="V465">
        <v>81</v>
      </c>
      <c r="W465">
        <v>18</v>
      </c>
      <c r="X465">
        <v>20</v>
      </c>
      <c r="Y465">
        <v>14</v>
      </c>
      <c r="Z465">
        <v>38</v>
      </c>
      <c r="AA465">
        <v>6</v>
      </c>
      <c r="AB465">
        <v>49</v>
      </c>
      <c r="AC465" s="26">
        <v>0.46913580246913578</v>
      </c>
      <c r="AD465" s="20">
        <v>9.9674952198852758</v>
      </c>
      <c r="AE465" s="20">
        <v>14.858000000000001</v>
      </c>
      <c r="AF465">
        <v>-6</v>
      </c>
      <c r="AG465">
        <v>-6.2</v>
      </c>
      <c r="AH465">
        <v>38</v>
      </c>
      <c r="AI465">
        <v>1539</v>
      </c>
      <c r="AJ465">
        <v>74361</v>
      </c>
      <c r="AK465" s="20">
        <v>1239.3499999999999</v>
      </c>
      <c r="AL465">
        <v>1239.3499999999999</v>
      </c>
      <c r="AM465">
        <v>1239</v>
      </c>
      <c r="AN465" s="26">
        <v>15.300617283950617</v>
      </c>
      <c r="AO465">
        <v>25.39</v>
      </c>
      <c r="AP465" s="41">
        <v>0.6785714285714286</v>
      </c>
      <c r="AQ465">
        <v>296</v>
      </c>
      <c r="AR465">
        <v>299</v>
      </c>
      <c r="AS465">
        <v>299</v>
      </c>
      <c r="AT465">
        <v>217</v>
      </c>
      <c r="AU465">
        <v>219</v>
      </c>
      <c r="AV465">
        <v>161</v>
      </c>
      <c r="AW465">
        <v>162</v>
      </c>
      <c r="AX465">
        <v>69</v>
      </c>
      <c r="AY465">
        <v>12</v>
      </c>
      <c r="AZ465">
        <v>19</v>
      </c>
      <c r="BA465" s="42">
        <v>31</v>
      </c>
      <c r="BB465">
        <v>15.62</v>
      </c>
      <c r="BC465">
        <v>33.701900000000002</v>
      </c>
      <c r="BD465" s="20">
        <v>314.39999999999998</v>
      </c>
      <c r="BE465" s="20">
        <v>610.4</v>
      </c>
      <c r="BF465" s="20">
        <v>29.550974301044903</v>
      </c>
      <c r="BG465">
        <v>330</v>
      </c>
      <c r="BH465">
        <v>360</v>
      </c>
      <c r="BI465">
        <v>422</v>
      </c>
      <c r="BJ465" s="41">
        <v>0.43882978723404253</v>
      </c>
      <c r="BK465">
        <v>71</v>
      </c>
      <c r="BL465">
        <v>71</v>
      </c>
      <c r="BM465">
        <v>124</v>
      </c>
      <c r="BN465" s="42">
        <v>-53</v>
      </c>
      <c r="BO465">
        <v>58</v>
      </c>
      <c r="BP465">
        <v>47</v>
      </c>
      <c r="BQ465">
        <v>39</v>
      </c>
      <c r="BR465">
        <v>69</v>
      </c>
      <c r="BS465" s="41">
        <v>6.718597857838364E-2</v>
      </c>
      <c r="BT465">
        <v>471</v>
      </c>
      <c r="BU465">
        <v>485</v>
      </c>
      <c r="BV465" s="41">
        <v>0.49267782426778245</v>
      </c>
      <c r="BW465">
        <v>188</v>
      </c>
      <c r="BX465">
        <v>158</v>
      </c>
      <c r="BY465">
        <v>168</v>
      </c>
      <c r="BZ465">
        <v>168</v>
      </c>
      <c r="CA465">
        <v>115</v>
      </c>
      <c r="CB465">
        <v>159</v>
      </c>
      <c r="CC465">
        <v>121</v>
      </c>
      <c r="CD465">
        <v>118</v>
      </c>
      <c r="CE465">
        <v>191</v>
      </c>
      <c r="CF465">
        <v>203</v>
      </c>
      <c r="CG465">
        <v>274</v>
      </c>
      <c r="CH465">
        <v>275</v>
      </c>
      <c r="CI465">
        <v>0</v>
      </c>
      <c r="CJ465">
        <v>0</v>
      </c>
      <c r="CK465">
        <v>1</v>
      </c>
      <c r="CL465">
        <v>2</v>
      </c>
      <c r="CM465">
        <v>3</v>
      </c>
      <c r="CN465">
        <v>0</v>
      </c>
      <c r="CO465">
        <v>0</v>
      </c>
      <c r="CP465">
        <v>0</v>
      </c>
      <c r="CQ465">
        <v>0</v>
      </c>
      <c r="CR465">
        <v>6</v>
      </c>
      <c r="CS465">
        <v>1</v>
      </c>
      <c r="CT465">
        <v>1</v>
      </c>
      <c r="CU465">
        <v>0</v>
      </c>
      <c r="CV465">
        <v>10</v>
      </c>
      <c r="CW465">
        <v>0</v>
      </c>
      <c r="CX465">
        <v>5</v>
      </c>
      <c r="CY465">
        <v>8</v>
      </c>
      <c r="CZ465">
        <v>45</v>
      </c>
      <c r="DA465">
        <v>19</v>
      </c>
      <c r="DB465">
        <v>2</v>
      </c>
      <c r="DC465">
        <v>25</v>
      </c>
      <c r="DD465">
        <v>21</v>
      </c>
      <c r="DE465">
        <v>5</v>
      </c>
      <c r="DF465">
        <v>1</v>
      </c>
      <c r="DG465">
        <v>88</v>
      </c>
      <c r="DH465">
        <v>19</v>
      </c>
      <c r="DI465">
        <v>21</v>
      </c>
      <c r="DJ465">
        <v>17</v>
      </c>
      <c r="DK465">
        <v>17</v>
      </c>
      <c r="DL465">
        <v>0</v>
      </c>
      <c r="DM465">
        <v>18</v>
      </c>
      <c r="DN465">
        <v>18</v>
      </c>
      <c r="DO465">
        <v>0</v>
      </c>
      <c r="DP465" s="42">
        <v>2</v>
      </c>
      <c r="DQ465" s="20">
        <v>0.53800000000000003</v>
      </c>
      <c r="DR465">
        <v>19</v>
      </c>
      <c r="DS465">
        <v>0</v>
      </c>
      <c r="DT465">
        <v>0</v>
      </c>
      <c r="DU465">
        <v>0</v>
      </c>
      <c r="DV465">
        <v>0</v>
      </c>
      <c r="DW465">
        <v>1105</v>
      </c>
      <c r="DX465">
        <v>1278</v>
      </c>
      <c r="DY465">
        <v>787</v>
      </c>
      <c r="DZ465">
        <v>958</v>
      </c>
      <c r="EA465">
        <v>565</v>
      </c>
      <c r="EB465">
        <v>663</v>
      </c>
      <c r="EC465">
        <v>51.15</v>
      </c>
      <c r="ED465">
        <v>66.27</v>
      </c>
      <c r="EE465">
        <v>56</v>
      </c>
      <c r="EF465">
        <v>67</v>
      </c>
      <c r="EG465" s="41">
        <v>9.9115044247787609E-2</v>
      </c>
      <c r="EH465" s="43">
        <v>0.89894419306184015</v>
      </c>
      <c r="EI465" s="44">
        <v>0.99805923730962776</v>
      </c>
      <c r="EJ465">
        <v>1111</v>
      </c>
      <c r="EK465">
        <v>1276</v>
      </c>
      <c r="EL465">
        <v>790</v>
      </c>
      <c r="EM465">
        <v>957</v>
      </c>
      <c r="EN465">
        <v>568</v>
      </c>
      <c r="EO465">
        <v>662</v>
      </c>
      <c r="EP465">
        <v>56</v>
      </c>
      <c r="EQ465">
        <v>66</v>
      </c>
      <c r="ER465">
        <v>561</v>
      </c>
      <c r="ES465">
        <v>669</v>
      </c>
      <c r="ET465">
        <v>192</v>
      </c>
      <c r="EU465">
        <v>273</v>
      </c>
      <c r="EV465">
        <v>16</v>
      </c>
      <c r="EW465">
        <v>43</v>
      </c>
      <c r="EX465">
        <v>77</v>
      </c>
      <c r="EY465">
        <v>68</v>
      </c>
      <c r="EZ465">
        <v>2.2999999999999998</v>
      </c>
      <c r="FA465">
        <v>1.1000000000000001</v>
      </c>
      <c r="FB465">
        <v>3.4</v>
      </c>
      <c r="FC465" s="20">
        <v>36.03</v>
      </c>
      <c r="FD465" s="26">
        <v>0.44481481481481483</v>
      </c>
      <c r="FE465">
        <v>4.7252000000000001</v>
      </c>
      <c r="FF465">
        <v>0.35</v>
      </c>
      <c r="FG465">
        <v>-0.7</v>
      </c>
      <c r="FH465">
        <v>-0.36</v>
      </c>
      <c r="FL465" s="42">
        <v>178</v>
      </c>
      <c r="FM465" s="20">
        <v>5.7894736842105265</v>
      </c>
      <c r="FN465" s="41">
        <v>7.6563958900000006E-2</v>
      </c>
      <c r="FO465" s="20">
        <v>34.200000000000003</v>
      </c>
      <c r="FP465" s="20">
        <v>38.107599999999998</v>
      </c>
      <c r="FQ465" s="20">
        <v>115.36692621132046</v>
      </c>
      <c r="FR465">
        <v>1</v>
      </c>
      <c r="FS465" t="s">
        <v>455</v>
      </c>
      <c r="FT465">
        <v>43</v>
      </c>
      <c r="FV465" t="s">
        <v>711</v>
      </c>
      <c r="FW465" s="45">
        <v>4750000</v>
      </c>
      <c r="FX465" s="45">
        <v>3500000</v>
      </c>
      <c r="FY465">
        <v>604</v>
      </c>
      <c r="FZ465">
        <v>103</v>
      </c>
      <c r="GA465">
        <v>116</v>
      </c>
      <c r="GB465">
        <v>219</v>
      </c>
      <c r="GC465">
        <v>-24</v>
      </c>
      <c r="GD465">
        <v>375</v>
      </c>
      <c r="GE465">
        <v>1012</v>
      </c>
      <c r="GF465">
        <v>8818</v>
      </c>
      <c r="GG465">
        <v>10.7</v>
      </c>
      <c r="GH465">
        <v>8.9</v>
      </c>
      <c r="GI465">
        <v>19.600000000000001</v>
      </c>
      <c r="GJ465" s="42">
        <v>34.200000000000003</v>
      </c>
    </row>
    <row r="466" spans="1:192" x14ac:dyDescent="0.45">
      <c r="A466" s="40">
        <v>32381</v>
      </c>
      <c r="B466" t="s">
        <v>2657</v>
      </c>
      <c r="C466" t="s">
        <v>145</v>
      </c>
      <c r="D466" t="s">
        <v>91</v>
      </c>
      <c r="E466" t="s">
        <v>91</v>
      </c>
      <c r="F466">
        <v>74</v>
      </c>
      <c r="G466">
        <v>185</v>
      </c>
      <c r="H466">
        <v>2007</v>
      </c>
      <c r="I466">
        <v>2</v>
      </c>
      <c r="J466">
        <v>61</v>
      </c>
      <c r="K466" t="s">
        <v>202</v>
      </c>
      <c r="L466">
        <v>2008</v>
      </c>
      <c r="M466">
        <v>29</v>
      </c>
      <c r="N466">
        <v>10</v>
      </c>
      <c r="O466">
        <v>8474190</v>
      </c>
      <c r="P466" t="s">
        <v>3573</v>
      </c>
      <c r="Q466" t="s">
        <v>3574</v>
      </c>
      <c r="R466" t="s">
        <v>3575</v>
      </c>
      <c r="S466" t="s">
        <v>3576</v>
      </c>
      <c r="T466" t="s">
        <v>710</v>
      </c>
      <c r="U466" t="s">
        <v>382</v>
      </c>
      <c r="V466">
        <v>75</v>
      </c>
      <c r="W466">
        <v>24</v>
      </c>
      <c r="X466">
        <v>22</v>
      </c>
      <c r="Y466">
        <v>12</v>
      </c>
      <c r="Z466">
        <v>46</v>
      </c>
      <c r="AA466">
        <v>6</v>
      </c>
      <c r="AB466">
        <v>56</v>
      </c>
      <c r="AC466" s="26">
        <v>0.61333333333333329</v>
      </c>
      <c r="AD466" s="20">
        <v>2.5502183406113517</v>
      </c>
      <c r="AE466" s="20">
        <v>18.196999999999999</v>
      </c>
      <c r="AF466">
        <v>-16</v>
      </c>
      <c r="AG466">
        <v>-2.5</v>
      </c>
      <c r="AH466">
        <v>57</v>
      </c>
      <c r="AI466">
        <v>1700</v>
      </c>
      <c r="AJ466">
        <v>81394</v>
      </c>
      <c r="AK466" s="20">
        <v>1356.5666666667</v>
      </c>
      <c r="AL466">
        <v>1356.57</v>
      </c>
      <c r="AM466">
        <v>1357</v>
      </c>
      <c r="AN466" s="26">
        <v>18.087555555555554</v>
      </c>
      <c r="AO466">
        <v>29.95</v>
      </c>
      <c r="AP466" s="41">
        <v>0.54761904761904767</v>
      </c>
      <c r="AQ466">
        <v>291</v>
      </c>
      <c r="AR466">
        <v>292</v>
      </c>
      <c r="AS466">
        <v>292</v>
      </c>
      <c r="AT466">
        <v>241</v>
      </c>
      <c r="AU466">
        <v>242</v>
      </c>
      <c r="AV466">
        <v>176</v>
      </c>
      <c r="AW466">
        <v>210</v>
      </c>
      <c r="AX466">
        <v>125</v>
      </c>
      <c r="AY466">
        <v>1</v>
      </c>
      <c r="AZ466">
        <v>24</v>
      </c>
      <c r="BA466" s="42">
        <v>25</v>
      </c>
      <c r="BB466">
        <v>28.97</v>
      </c>
      <c r="BC466">
        <v>27.8977</v>
      </c>
      <c r="BD466" s="20">
        <v>236.9</v>
      </c>
      <c r="BE466" s="20">
        <v>527.9</v>
      </c>
      <c r="BF466" s="20">
        <v>23.3485924058471</v>
      </c>
      <c r="BG466">
        <v>575</v>
      </c>
      <c r="BH466">
        <v>407</v>
      </c>
      <c r="BI466">
        <v>401</v>
      </c>
      <c r="BJ466" s="41">
        <v>0.58913934426229508</v>
      </c>
      <c r="BK466">
        <v>129</v>
      </c>
      <c r="BL466">
        <v>129</v>
      </c>
      <c r="BM466">
        <v>74</v>
      </c>
      <c r="BN466" s="42">
        <v>55</v>
      </c>
      <c r="BO466">
        <v>66</v>
      </c>
      <c r="BP466">
        <v>27</v>
      </c>
      <c r="BQ466">
        <v>38</v>
      </c>
      <c r="BR466">
        <v>54</v>
      </c>
      <c r="BS466" s="41">
        <v>5.5842812823164424E-2</v>
      </c>
      <c r="BT466">
        <v>12</v>
      </c>
      <c r="BU466">
        <v>9</v>
      </c>
      <c r="BV466" s="41">
        <v>0.5714285714285714</v>
      </c>
      <c r="BW466">
        <v>3</v>
      </c>
      <c r="BX466">
        <v>4</v>
      </c>
      <c r="BY466">
        <v>4</v>
      </c>
      <c r="BZ466">
        <v>3</v>
      </c>
      <c r="CA466">
        <v>5</v>
      </c>
      <c r="CB466">
        <v>2</v>
      </c>
      <c r="CC466">
        <v>2</v>
      </c>
      <c r="CD466">
        <v>2</v>
      </c>
      <c r="CE466">
        <v>5</v>
      </c>
      <c r="CF466">
        <v>5</v>
      </c>
      <c r="CG466">
        <v>8</v>
      </c>
      <c r="CH466">
        <v>6</v>
      </c>
      <c r="CI466">
        <v>1</v>
      </c>
      <c r="CJ466">
        <v>1</v>
      </c>
      <c r="CK466">
        <v>1</v>
      </c>
      <c r="CL466">
        <v>5</v>
      </c>
      <c r="CM466">
        <v>3</v>
      </c>
      <c r="CN466">
        <v>0</v>
      </c>
      <c r="CO466">
        <v>0</v>
      </c>
      <c r="CP466">
        <v>2</v>
      </c>
      <c r="CQ466">
        <v>1</v>
      </c>
      <c r="CR466">
        <v>0</v>
      </c>
      <c r="CS466">
        <v>4</v>
      </c>
      <c r="CT466">
        <v>6</v>
      </c>
      <c r="CU466">
        <v>0</v>
      </c>
      <c r="CV466">
        <v>11</v>
      </c>
      <c r="CW466">
        <v>0</v>
      </c>
      <c r="CX466">
        <v>3</v>
      </c>
      <c r="CY466">
        <v>4</v>
      </c>
      <c r="CZ466">
        <v>59</v>
      </c>
      <c r="DA466">
        <v>21</v>
      </c>
      <c r="DB466">
        <v>8</v>
      </c>
      <c r="DC466">
        <v>2</v>
      </c>
      <c r="DD466">
        <v>33</v>
      </c>
      <c r="DE466">
        <v>29</v>
      </c>
      <c r="DF466">
        <v>2</v>
      </c>
      <c r="DG466">
        <v>81</v>
      </c>
      <c r="DH466">
        <v>20</v>
      </c>
      <c r="DI466">
        <v>14</v>
      </c>
      <c r="DJ466">
        <v>18</v>
      </c>
      <c r="DK466">
        <v>15</v>
      </c>
      <c r="DL466">
        <v>3</v>
      </c>
      <c r="DM466">
        <v>16</v>
      </c>
      <c r="DN466">
        <v>13</v>
      </c>
      <c r="DO466">
        <v>3</v>
      </c>
      <c r="DP466" s="42">
        <v>-6</v>
      </c>
      <c r="DQ466" s="20">
        <v>-5.4660000000000002</v>
      </c>
      <c r="DR466">
        <v>16</v>
      </c>
      <c r="DS466">
        <v>3</v>
      </c>
      <c r="DT466">
        <v>0</v>
      </c>
      <c r="DU466">
        <v>1</v>
      </c>
      <c r="DV466">
        <v>0</v>
      </c>
      <c r="DW466">
        <v>1513</v>
      </c>
      <c r="DX466">
        <v>1217</v>
      </c>
      <c r="DY466">
        <v>1144</v>
      </c>
      <c r="DZ466">
        <v>913</v>
      </c>
      <c r="EA466">
        <v>822</v>
      </c>
      <c r="EB466">
        <v>630</v>
      </c>
      <c r="EC466">
        <v>89.94</v>
      </c>
      <c r="ED466">
        <v>60.05</v>
      </c>
      <c r="EE466">
        <v>84</v>
      </c>
      <c r="EF466">
        <v>67</v>
      </c>
      <c r="EG466" s="41">
        <v>0.10218978102189781</v>
      </c>
      <c r="EH466" s="43">
        <v>0.8936507936507937</v>
      </c>
      <c r="EI466" s="44">
        <v>0.99584057467269149</v>
      </c>
      <c r="EJ466">
        <v>1511</v>
      </c>
      <c r="EK466">
        <v>1217</v>
      </c>
      <c r="EL466">
        <v>1141</v>
      </c>
      <c r="EM466">
        <v>913</v>
      </c>
      <c r="EN466">
        <v>821</v>
      </c>
      <c r="EO466">
        <v>630</v>
      </c>
      <c r="EP466">
        <v>84</v>
      </c>
      <c r="EQ466">
        <v>67</v>
      </c>
      <c r="ER466">
        <v>770</v>
      </c>
      <c r="ES466">
        <v>600</v>
      </c>
      <c r="ET466">
        <v>296</v>
      </c>
      <c r="EU466">
        <v>231</v>
      </c>
      <c r="EV466">
        <v>40</v>
      </c>
      <c r="EW466">
        <v>31</v>
      </c>
      <c r="EX466">
        <v>77</v>
      </c>
      <c r="EY466">
        <v>91</v>
      </c>
      <c r="EZ466">
        <v>3.2</v>
      </c>
      <c r="FA466">
        <v>0.8</v>
      </c>
      <c r="FB466">
        <v>4</v>
      </c>
      <c r="FC466" s="20">
        <v>40.299999999999997</v>
      </c>
      <c r="FD466" s="26">
        <v>0.53733333333333333</v>
      </c>
      <c r="FE466">
        <v>6.0392000000000001</v>
      </c>
      <c r="FF466">
        <v>1.1299999999999999</v>
      </c>
      <c r="FG466">
        <v>-0.18</v>
      </c>
      <c r="FH466">
        <v>0.95</v>
      </c>
      <c r="FI466">
        <v>1</v>
      </c>
      <c r="FJ466">
        <v>0</v>
      </c>
      <c r="FK466">
        <v>0</v>
      </c>
      <c r="FL466" s="42">
        <v>243</v>
      </c>
      <c r="FM466" s="20">
        <v>10.4375</v>
      </c>
      <c r="FN466" s="41">
        <v>0.1166222222</v>
      </c>
      <c r="FO466" s="20">
        <v>40.299999999999997</v>
      </c>
      <c r="FP466" s="20">
        <v>44.906799999999997</v>
      </c>
      <c r="FQ466" s="20">
        <v>120.74570423936842</v>
      </c>
      <c r="FR466">
        <v>7</v>
      </c>
      <c r="FS466" t="s">
        <v>189</v>
      </c>
      <c r="FT466">
        <v>339</v>
      </c>
      <c r="FV466" t="s">
        <v>711</v>
      </c>
      <c r="FW466" s="45">
        <v>4750000</v>
      </c>
      <c r="FX466" s="45">
        <v>3975000</v>
      </c>
      <c r="FY466">
        <v>762</v>
      </c>
      <c r="FZ466">
        <v>226</v>
      </c>
      <c r="GA466">
        <v>218</v>
      </c>
      <c r="GB466">
        <v>444</v>
      </c>
      <c r="GC466">
        <v>-46</v>
      </c>
      <c r="GD466">
        <v>958</v>
      </c>
      <c r="GE466">
        <v>1704</v>
      </c>
      <c r="GF466">
        <v>12293</v>
      </c>
      <c r="GG466">
        <v>38.799999999999997</v>
      </c>
      <c r="GH466">
        <v>12.3</v>
      </c>
      <c r="GI466">
        <v>51.1</v>
      </c>
      <c r="GJ466" s="42">
        <v>40.299999999999997</v>
      </c>
    </row>
    <row r="467" spans="1:192" x14ac:dyDescent="0.45">
      <c r="A467" s="40">
        <v>30596</v>
      </c>
      <c r="B467" t="s">
        <v>3577</v>
      </c>
      <c r="C467" t="s">
        <v>475</v>
      </c>
      <c r="D467" t="s">
        <v>91</v>
      </c>
      <c r="E467" t="s">
        <v>91</v>
      </c>
      <c r="F467">
        <v>72</v>
      </c>
      <c r="G467">
        <v>200</v>
      </c>
      <c r="H467">
        <v>2002</v>
      </c>
      <c r="I467">
        <v>1</v>
      </c>
      <c r="J467">
        <v>6</v>
      </c>
      <c r="K467" t="s">
        <v>92</v>
      </c>
      <c r="L467">
        <v>2002</v>
      </c>
      <c r="M467">
        <v>34</v>
      </c>
      <c r="N467">
        <v>15</v>
      </c>
      <c r="O467">
        <v>8470105</v>
      </c>
      <c r="P467" t="s">
        <v>3578</v>
      </c>
      <c r="Q467" t="s">
        <v>3579</v>
      </c>
      <c r="R467" t="s">
        <v>3580</v>
      </c>
      <c r="S467" t="s">
        <v>3581</v>
      </c>
      <c r="T467" t="s">
        <v>710</v>
      </c>
      <c r="U467" t="s">
        <v>95</v>
      </c>
      <c r="V467">
        <v>63</v>
      </c>
      <c r="W467">
        <v>7</v>
      </c>
      <c r="X467">
        <v>12</v>
      </c>
      <c r="Y467">
        <v>7</v>
      </c>
      <c r="Z467">
        <v>19</v>
      </c>
      <c r="AA467">
        <v>12</v>
      </c>
      <c r="AB467">
        <v>51</v>
      </c>
      <c r="AC467" s="26">
        <v>0.30158730158730157</v>
      </c>
      <c r="AD467" s="20">
        <v>-5.0775862068965516</v>
      </c>
      <c r="AE467" s="20">
        <v>6.9569999999999999</v>
      </c>
      <c r="AF467">
        <v>-1</v>
      </c>
      <c r="AG467">
        <v>-0.7</v>
      </c>
      <c r="AH467">
        <v>46</v>
      </c>
      <c r="AI467">
        <v>1050</v>
      </c>
      <c r="AJ467">
        <v>41027</v>
      </c>
      <c r="AK467" s="20">
        <v>683.78333333333001</v>
      </c>
      <c r="AL467">
        <v>683.78</v>
      </c>
      <c r="AM467">
        <v>684</v>
      </c>
      <c r="AN467" s="26">
        <v>10.853703703703703</v>
      </c>
      <c r="AO467">
        <v>18.440000000000001</v>
      </c>
      <c r="AP467" s="41">
        <v>0.82608695652173914</v>
      </c>
      <c r="AQ467">
        <v>119</v>
      </c>
      <c r="AR467">
        <v>120</v>
      </c>
      <c r="AS467">
        <v>120</v>
      </c>
      <c r="AT467">
        <v>92</v>
      </c>
      <c r="AU467">
        <v>93</v>
      </c>
      <c r="AV467">
        <v>71</v>
      </c>
      <c r="AW467">
        <v>53</v>
      </c>
      <c r="AX467">
        <v>25</v>
      </c>
      <c r="AY467">
        <v>5</v>
      </c>
      <c r="AZ467">
        <v>6</v>
      </c>
      <c r="BA467" s="42">
        <v>11</v>
      </c>
      <c r="BB467">
        <v>6.38</v>
      </c>
      <c r="BC467">
        <v>31.084499999999998</v>
      </c>
      <c r="BD467" s="20">
        <v>167.4</v>
      </c>
      <c r="BE467" s="20">
        <v>286.39999999999998</v>
      </c>
      <c r="BF467" s="20">
        <v>25.130890052356023</v>
      </c>
      <c r="BG467">
        <v>124</v>
      </c>
      <c r="BH467">
        <v>190</v>
      </c>
      <c r="BI467">
        <v>312</v>
      </c>
      <c r="BJ467" s="41">
        <v>0.28440366972477066</v>
      </c>
      <c r="BK467">
        <v>119</v>
      </c>
      <c r="BL467">
        <v>119</v>
      </c>
      <c r="BM467">
        <v>62</v>
      </c>
      <c r="BN467" s="42">
        <v>57</v>
      </c>
      <c r="BO467">
        <v>22</v>
      </c>
      <c r="BP467">
        <v>9</v>
      </c>
      <c r="BQ467">
        <v>18</v>
      </c>
      <c r="BR467">
        <v>24</v>
      </c>
      <c r="BS467" s="41">
        <v>4.3715846994535519E-2</v>
      </c>
      <c r="BT467">
        <v>8</v>
      </c>
      <c r="BU467">
        <v>7</v>
      </c>
      <c r="BV467" s="41">
        <v>0.53333333333333333</v>
      </c>
      <c r="BW467">
        <v>4</v>
      </c>
      <c r="BX467">
        <v>1</v>
      </c>
      <c r="BY467">
        <v>2</v>
      </c>
      <c r="BZ467">
        <v>2</v>
      </c>
      <c r="CA467">
        <v>2</v>
      </c>
      <c r="CB467">
        <v>4</v>
      </c>
      <c r="CC467">
        <v>2</v>
      </c>
      <c r="CD467">
        <v>2</v>
      </c>
      <c r="CE467">
        <v>3</v>
      </c>
      <c r="CF467">
        <v>3</v>
      </c>
      <c r="CG467">
        <v>5</v>
      </c>
      <c r="CH467">
        <v>4</v>
      </c>
      <c r="CI467">
        <v>0</v>
      </c>
      <c r="CJ467">
        <v>0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2</v>
      </c>
      <c r="CU467">
        <v>0</v>
      </c>
      <c r="CV467">
        <v>4</v>
      </c>
      <c r="CW467">
        <v>0</v>
      </c>
      <c r="CX467">
        <v>1</v>
      </c>
      <c r="CY467">
        <v>0</v>
      </c>
      <c r="CZ467">
        <v>21</v>
      </c>
      <c r="DA467">
        <v>3</v>
      </c>
      <c r="DB467">
        <v>3</v>
      </c>
      <c r="DC467">
        <v>2</v>
      </c>
      <c r="DD467">
        <v>4</v>
      </c>
      <c r="DE467">
        <v>8</v>
      </c>
      <c r="DF467">
        <v>1</v>
      </c>
      <c r="DG467">
        <v>50</v>
      </c>
      <c r="DH467">
        <v>22</v>
      </c>
      <c r="DI467">
        <v>19</v>
      </c>
      <c r="DJ467">
        <v>22</v>
      </c>
      <c r="DK467">
        <v>22</v>
      </c>
      <c r="DL467">
        <v>0</v>
      </c>
      <c r="DM467">
        <v>16</v>
      </c>
      <c r="DN467">
        <v>16</v>
      </c>
      <c r="DO467">
        <v>0</v>
      </c>
      <c r="DP467" s="42">
        <v>-3</v>
      </c>
      <c r="DQ467" s="20">
        <v>-6.0830000000000002</v>
      </c>
      <c r="DR467">
        <v>22</v>
      </c>
      <c r="DS467">
        <v>0</v>
      </c>
      <c r="DT467">
        <v>0</v>
      </c>
      <c r="DU467">
        <v>0</v>
      </c>
      <c r="DV467">
        <v>0</v>
      </c>
      <c r="DW467">
        <v>551</v>
      </c>
      <c r="DX467">
        <v>725</v>
      </c>
      <c r="DY467">
        <v>421</v>
      </c>
      <c r="DZ467">
        <v>525</v>
      </c>
      <c r="EA467">
        <v>316</v>
      </c>
      <c r="EB467">
        <v>379</v>
      </c>
      <c r="EC467">
        <v>22.87</v>
      </c>
      <c r="ED467">
        <v>31.82</v>
      </c>
      <c r="EE467">
        <v>23</v>
      </c>
      <c r="EF467">
        <v>37</v>
      </c>
      <c r="EG467" s="41">
        <v>7.2784810126582278E-2</v>
      </c>
      <c r="EH467" s="43">
        <v>0.90237467018469653</v>
      </c>
      <c r="EI467" s="44">
        <v>0.97515948031127886</v>
      </c>
      <c r="EJ467">
        <v>550</v>
      </c>
      <c r="EK467">
        <v>723</v>
      </c>
      <c r="EL467">
        <v>420</v>
      </c>
      <c r="EM467">
        <v>524</v>
      </c>
      <c r="EN467">
        <v>317</v>
      </c>
      <c r="EO467">
        <v>378</v>
      </c>
      <c r="EP467">
        <v>22</v>
      </c>
      <c r="EQ467">
        <v>37</v>
      </c>
      <c r="ER467">
        <v>229</v>
      </c>
      <c r="ES467">
        <v>345</v>
      </c>
      <c r="ET467">
        <v>92</v>
      </c>
      <c r="EU467">
        <v>122</v>
      </c>
      <c r="EV467">
        <v>13</v>
      </c>
      <c r="EW467">
        <v>19</v>
      </c>
      <c r="EX467">
        <v>57</v>
      </c>
      <c r="EY467">
        <v>51</v>
      </c>
      <c r="EZ467">
        <v>0.7</v>
      </c>
      <c r="FA467">
        <v>0.8</v>
      </c>
      <c r="FB467">
        <v>1.6</v>
      </c>
      <c r="FC467" s="20">
        <v>15.76</v>
      </c>
      <c r="FD467" s="26">
        <v>0.25015873015873014</v>
      </c>
      <c r="FE467">
        <v>1.5156000000000001</v>
      </c>
      <c r="FF467">
        <v>0.4</v>
      </c>
      <c r="FG467">
        <v>-0.32</v>
      </c>
      <c r="FH467">
        <v>7.0000000000000007E-2</v>
      </c>
      <c r="FL467" s="42">
        <v>189</v>
      </c>
      <c r="FM467" s="20">
        <v>6.2272727272727275</v>
      </c>
      <c r="FN467" s="41">
        <v>4.2181070000000001E-2</v>
      </c>
      <c r="FO467" s="20">
        <v>14.4</v>
      </c>
      <c r="FP467" s="20">
        <v>17.7834</v>
      </c>
      <c r="FQ467" s="20">
        <v>111.96583696510574</v>
      </c>
      <c r="FR467">
        <v>13</v>
      </c>
      <c r="FS467" t="s">
        <v>3582</v>
      </c>
      <c r="FT467">
        <v>283</v>
      </c>
      <c r="FV467" t="s">
        <v>711</v>
      </c>
      <c r="FW467" s="45">
        <v>800000</v>
      </c>
      <c r="FX467" s="45">
        <v>800000</v>
      </c>
      <c r="FY467">
        <v>759</v>
      </c>
      <c r="FZ467">
        <v>138</v>
      </c>
      <c r="GA467">
        <v>147</v>
      </c>
      <c r="GB467">
        <v>285</v>
      </c>
      <c r="GC467">
        <v>9</v>
      </c>
      <c r="GD467">
        <v>615</v>
      </c>
      <c r="GE467">
        <v>1431</v>
      </c>
      <c r="GF467">
        <v>9845</v>
      </c>
      <c r="GG467">
        <v>18.2</v>
      </c>
      <c r="GH467">
        <v>11.2</v>
      </c>
      <c r="GI467">
        <v>29.4</v>
      </c>
      <c r="GJ467" s="42">
        <v>14.4</v>
      </c>
    </row>
    <row r="468" spans="1:192" x14ac:dyDescent="0.45">
      <c r="A468" s="40">
        <v>33152</v>
      </c>
      <c r="B468" t="s">
        <v>384</v>
      </c>
      <c r="C468" t="s">
        <v>145</v>
      </c>
      <c r="D468" t="s">
        <v>91</v>
      </c>
      <c r="E468" t="s">
        <v>91</v>
      </c>
      <c r="F468">
        <v>72</v>
      </c>
      <c r="G468">
        <v>190</v>
      </c>
      <c r="H468">
        <v>2009</v>
      </c>
      <c r="I468">
        <v>1</v>
      </c>
      <c r="J468">
        <v>7</v>
      </c>
      <c r="K468" t="s">
        <v>92</v>
      </c>
      <c r="L468">
        <v>2009</v>
      </c>
      <c r="M468">
        <v>27</v>
      </c>
      <c r="N468">
        <v>9</v>
      </c>
      <c r="O468">
        <v>8475172</v>
      </c>
      <c r="P468" t="s">
        <v>3589</v>
      </c>
      <c r="Q468" t="s">
        <v>3590</v>
      </c>
      <c r="R468" t="s">
        <v>3591</v>
      </c>
      <c r="S468" t="s">
        <v>3592</v>
      </c>
      <c r="T468" t="s">
        <v>716</v>
      </c>
      <c r="U468" t="s">
        <v>129</v>
      </c>
      <c r="V468">
        <v>80</v>
      </c>
      <c r="W468">
        <v>32</v>
      </c>
      <c r="X468">
        <v>23</v>
      </c>
      <c r="Y468">
        <v>12</v>
      </c>
      <c r="Z468">
        <v>55</v>
      </c>
      <c r="AA468">
        <v>4</v>
      </c>
      <c r="AB468">
        <v>14</v>
      </c>
      <c r="AC468" s="26">
        <v>0.6875</v>
      </c>
      <c r="AD468" s="20">
        <v>4.411764705882355</v>
      </c>
      <c r="AE468" s="20">
        <v>23.009</v>
      </c>
      <c r="AF468">
        <v>2</v>
      </c>
      <c r="AG468">
        <v>-0.7</v>
      </c>
      <c r="AH468">
        <v>42</v>
      </c>
      <c r="AI468">
        <v>1840</v>
      </c>
      <c r="AJ468">
        <v>80445</v>
      </c>
      <c r="AK468" s="20">
        <v>1340.75</v>
      </c>
      <c r="AL468">
        <v>1340.75</v>
      </c>
      <c r="AM468">
        <v>1341</v>
      </c>
      <c r="AN468" s="26">
        <v>16.759374999999999</v>
      </c>
      <c r="AO468">
        <v>27.66</v>
      </c>
      <c r="AP468" s="41">
        <v>0.6179775280898876</v>
      </c>
      <c r="AQ468">
        <v>368</v>
      </c>
      <c r="AR468">
        <v>368</v>
      </c>
      <c r="AS468">
        <v>367</v>
      </c>
      <c r="AT468">
        <v>287</v>
      </c>
      <c r="AU468">
        <v>286</v>
      </c>
      <c r="AV468">
        <v>211</v>
      </c>
      <c r="AW468">
        <v>228</v>
      </c>
      <c r="AX468">
        <v>100</v>
      </c>
      <c r="AY468">
        <v>7</v>
      </c>
      <c r="AZ468">
        <v>14</v>
      </c>
      <c r="BA468" s="42">
        <v>21</v>
      </c>
      <c r="BB468">
        <v>25.8</v>
      </c>
      <c r="BC468">
        <v>27.189599999999999</v>
      </c>
      <c r="BD468" s="20">
        <v>241.8</v>
      </c>
      <c r="BE468" s="20">
        <v>609.79999999999995</v>
      </c>
      <c r="BF468" s="20">
        <v>27.289203803841133</v>
      </c>
      <c r="BG468">
        <v>524</v>
      </c>
      <c r="BH468">
        <v>492</v>
      </c>
      <c r="BI468">
        <v>494</v>
      </c>
      <c r="BJ468" s="41">
        <v>0.51473477406679768</v>
      </c>
      <c r="BK468">
        <v>94</v>
      </c>
      <c r="BL468">
        <v>94</v>
      </c>
      <c r="BM468">
        <v>132</v>
      </c>
      <c r="BN468" s="42">
        <v>-38</v>
      </c>
      <c r="BO468">
        <v>75</v>
      </c>
      <c r="BP468">
        <v>48</v>
      </c>
      <c r="BQ468">
        <v>42</v>
      </c>
      <c r="BR468">
        <v>26</v>
      </c>
      <c r="BS468" s="41">
        <v>2.5024061597690085E-2</v>
      </c>
      <c r="BT468">
        <v>546</v>
      </c>
      <c r="BU468">
        <v>547</v>
      </c>
      <c r="BV468" s="41">
        <v>0.49954254345837146</v>
      </c>
      <c r="BW468">
        <v>193</v>
      </c>
      <c r="BX468">
        <v>187</v>
      </c>
      <c r="BY468">
        <v>209</v>
      </c>
      <c r="BZ468">
        <v>208</v>
      </c>
      <c r="CA468">
        <v>144</v>
      </c>
      <c r="CB468">
        <v>152</v>
      </c>
      <c r="CC468">
        <v>156</v>
      </c>
      <c r="CD468">
        <v>155</v>
      </c>
      <c r="CE468">
        <v>184</v>
      </c>
      <c r="CF468">
        <v>191</v>
      </c>
      <c r="CG468">
        <v>322</v>
      </c>
      <c r="CH468">
        <v>327</v>
      </c>
      <c r="CI468">
        <v>1</v>
      </c>
      <c r="CJ468">
        <v>0</v>
      </c>
      <c r="CK468">
        <v>7</v>
      </c>
      <c r="CL468">
        <v>3</v>
      </c>
      <c r="CM468">
        <v>2</v>
      </c>
      <c r="CN468">
        <v>0</v>
      </c>
      <c r="CO468">
        <v>0</v>
      </c>
      <c r="CP468">
        <v>3</v>
      </c>
      <c r="CQ468">
        <v>0</v>
      </c>
      <c r="CR468">
        <v>0</v>
      </c>
      <c r="CS468">
        <v>9</v>
      </c>
      <c r="CT468">
        <v>5</v>
      </c>
      <c r="CU468">
        <v>0</v>
      </c>
      <c r="CV468">
        <v>15</v>
      </c>
      <c r="CW468">
        <v>0</v>
      </c>
      <c r="CX468">
        <v>2</v>
      </c>
      <c r="CY468">
        <v>7</v>
      </c>
      <c r="CZ468">
        <v>66</v>
      </c>
      <c r="DA468">
        <v>19</v>
      </c>
      <c r="DB468">
        <v>5</v>
      </c>
      <c r="DC468">
        <v>4</v>
      </c>
      <c r="DD468">
        <v>47</v>
      </c>
      <c r="DE468">
        <v>24</v>
      </c>
      <c r="DF468">
        <v>1</v>
      </c>
      <c r="DG468">
        <v>111</v>
      </c>
      <c r="DH468">
        <v>18</v>
      </c>
      <c r="DI468">
        <v>27</v>
      </c>
      <c r="DJ468">
        <v>17</v>
      </c>
      <c r="DK468">
        <v>15</v>
      </c>
      <c r="DL468">
        <v>2</v>
      </c>
      <c r="DM468">
        <v>27</v>
      </c>
      <c r="DN468">
        <v>25</v>
      </c>
      <c r="DO468">
        <v>2</v>
      </c>
      <c r="DP468" s="42">
        <v>9</v>
      </c>
      <c r="DQ468" s="20">
        <v>8.4369999999999994</v>
      </c>
      <c r="DR468">
        <v>16</v>
      </c>
      <c r="DS468">
        <v>2</v>
      </c>
      <c r="DT468">
        <v>0</v>
      </c>
      <c r="DU468">
        <v>0</v>
      </c>
      <c r="DV468">
        <v>0</v>
      </c>
      <c r="DW468">
        <v>1567</v>
      </c>
      <c r="DX468">
        <v>1293</v>
      </c>
      <c r="DY468">
        <v>1171</v>
      </c>
      <c r="DZ468">
        <v>1013</v>
      </c>
      <c r="EA468">
        <v>835</v>
      </c>
      <c r="EB468">
        <v>716</v>
      </c>
      <c r="EC468">
        <v>96.97</v>
      </c>
      <c r="ED468">
        <v>61.81</v>
      </c>
      <c r="EE468">
        <v>89</v>
      </c>
      <c r="EF468">
        <v>53</v>
      </c>
      <c r="EG468" s="41">
        <v>0.10658682634730539</v>
      </c>
      <c r="EH468" s="43">
        <v>0.92597765363128492</v>
      </c>
      <c r="EI468" s="44">
        <v>1.0325644799785902</v>
      </c>
      <c r="EJ468">
        <v>1569</v>
      </c>
      <c r="EK468">
        <v>1292</v>
      </c>
      <c r="EL468">
        <v>1172</v>
      </c>
      <c r="EM468">
        <v>1012</v>
      </c>
      <c r="EN468">
        <v>836</v>
      </c>
      <c r="EO468">
        <v>715</v>
      </c>
      <c r="EP468">
        <v>90</v>
      </c>
      <c r="EQ468">
        <v>53</v>
      </c>
      <c r="ER468">
        <v>882</v>
      </c>
      <c r="ES468">
        <v>628</v>
      </c>
      <c r="ET468">
        <v>354</v>
      </c>
      <c r="EU468">
        <v>262</v>
      </c>
      <c r="EV468">
        <v>49</v>
      </c>
      <c r="EW468">
        <v>29</v>
      </c>
      <c r="EX468">
        <v>73</v>
      </c>
      <c r="EY468">
        <v>74</v>
      </c>
      <c r="EZ468">
        <v>5.3</v>
      </c>
      <c r="FA468">
        <v>1.4</v>
      </c>
      <c r="FB468">
        <v>6.7</v>
      </c>
      <c r="FC468" s="20">
        <v>54.23</v>
      </c>
      <c r="FD468" s="26">
        <v>0.67787500000000001</v>
      </c>
      <c r="FE468">
        <v>9.3286999999999995</v>
      </c>
      <c r="FF468">
        <v>2.91</v>
      </c>
      <c r="FG468">
        <v>-0.23</v>
      </c>
      <c r="FH468">
        <v>2.68</v>
      </c>
      <c r="FL468" s="42">
        <v>164</v>
      </c>
      <c r="FM468" s="20">
        <v>8.5</v>
      </c>
      <c r="FN468" s="41">
        <v>0.13781512610000002</v>
      </c>
      <c r="FO468" s="20">
        <v>50.8</v>
      </c>
      <c r="FP468" s="20">
        <v>56.687399999999997</v>
      </c>
      <c r="FQ468" s="20">
        <v>127.98806638075705</v>
      </c>
      <c r="FR468">
        <v>4</v>
      </c>
      <c r="FS468" t="s">
        <v>189</v>
      </c>
      <c r="FT468">
        <v>195</v>
      </c>
      <c r="FV468" t="s">
        <v>711</v>
      </c>
      <c r="FW468" s="45">
        <v>5000000</v>
      </c>
      <c r="FX468" s="45">
        <v>4500000</v>
      </c>
      <c r="FY468">
        <v>488</v>
      </c>
      <c r="FZ468">
        <v>145</v>
      </c>
      <c r="GA468">
        <v>168</v>
      </c>
      <c r="GB468">
        <v>313</v>
      </c>
      <c r="GC468">
        <v>-25</v>
      </c>
      <c r="GD468">
        <v>344</v>
      </c>
      <c r="GE468">
        <v>1217</v>
      </c>
      <c r="GF468">
        <v>8273</v>
      </c>
      <c r="GG468">
        <v>27.9</v>
      </c>
      <c r="GH468">
        <v>7.5</v>
      </c>
      <c r="GI468">
        <v>35.299999999999997</v>
      </c>
      <c r="GJ468" s="42">
        <v>50.8</v>
      </c>
    </row>
    <row r="469" spans="1:192" x14ac:dyDescent="0.45">
      <c r="A469" s="40">
        <v>29503</v>
      </c>
      <c r="B469" t="s">
        <v>3603</v>
      </c>
      <c r="D469" t="s">
        <v>223</v>
      </c>
      <c r="E469" t="s">
        <v>223</v>
      </c>
      <c r="F469">
        <v>72</v>
      </c>
      <c r="G469">
        <v>197</v>
      </c>
      <c r="H469">
        <v>1999</v>
      </c>
      <c r="I469">
        <v>7</v>
      </c>
      <c r="J469">
        <v>210</v>
      </c>
      <c r="K469" t="s">
        <v>92</v>
      </c>
      <c r="L469">
        <v>2002</v>
      </c>
      <c r="M469">
        <v>37</v>
      </c>
      <c r="N469">
        <v>15</v>
      </c>
      <c r="O469">
        <v>8468083</v>
      </c>
      <c r="P469" t="s">
        <v>3604</v>
      </c>
      <c r="Q469" t="s">
        <v>3605</v>
      </c>
      <c r="R469" t="s">
        <v>3606</v>
      </c>
      <c r="S469" t="s">
        <v>367</v>
      </c>
      <c r="T469" t="s">
        <v>938</v>
      </c>
      <c r="U469" t="s">
        <v>298</v>
      </c>
      <c r="V469">
        <v>82</v>
      </c>
      <c r="W469">
        <v>11</v>
      </c>
      <c r="X469">
        <v>45</v>
      </c>
      <c r="Y469">
        <v>32</v>
      </c>
      <c r="Z469">
        <v>56</v>
      </c>
      <c r="AA469">
        <v>2</v>
      </c>
      <c r="AB469">
        <v>7</v>
      </c>
      <c r="AC469" s="26">
        <v>0.68292682926829273</v>
      </c>
      <c r="AD469" s="20">
        <v>-18.128</v>
      </c>
      <c r="AE469" s="20">
        <v>18.677</v>
      </c>
      <c r="AF469">
        <v>1</v>
      </c>
      <c r="AG469">
        <v>8</v>
      </c>
      <c r="AH469">
        <v>14</v>
      </c>
      <c r="AI469">
        <v>1929</v>
      </c>
      <c r="AJ469">
        <v>95924</v>
      </c>
      <c r="AK469" s="20">
        <v>1598.7333333332999</v>
      </c>
      <c r="AL469">
        <v>1581.4</v>
      </c>
      <c r="AM469">
        <v>1599</v>
      </c>
      <c r="AN469" s="26">
        <v>19.496747967479674</v>
      </c>
      <c r="AO469">
        <v>32.28</v>
      </c>
      <c r="AP469" s="41">
        <v>0.71794871794871795</v>
      </c>
      <c r="AQ469">
        <v>331</v>
      </c>
      <c r="AR469">
        <v>332</v>
      </c>
      <c r="AS469">
        <v>332</v>
      </c>
      <c r="AT469">
        <v>252</v>
      </c>
      <c r="AU469">
        <v>253</v>
      </c>
      <c r="AV469">
        <v>180</v>
      </c>
      <c r="AW469">
        <v>168</v>
      </c>
      <c r="AX469">
        <v>57</v>
      </c>
      <c r="AY469">
        <v>6</v>
      </c>
      <c r="AZ469">
        <v>15</v>
      </c>
      <c r="BA469" s="42">
        <v>21</v>
      </c>
      <c r="BB469">
        <v>15.9</v>
      </c>
      <c r="BC469">
        <v>32.122199999999999</v>
      </c>
      <c r="BD469" s="20">
        <v>621</v>
      </c>
      <c r="BE469" s="20">
        <v>952</v>
      </c>
      <c r="BF469" s="20">
        <v>36.119893765018332</v>
      </c>
      <c r="BG469">
        <v>644</v>
      </c>
      <c r="BH469">
        <v>475</v>
      </c>
      <c r="BI469">
        <v>387</v>
      </c>
      <c r="BJ469" s="41">
        <v>0.62463627546071776</v>
      </c>
      <c r="BK469">
        <v>49</v>
      </c>
      <c r="BL469">
        <v>49</v>
      </c>
      <c r="BM469">
        <v>78</v>
      </c>
      <c r="BN469" s="42">
        <v>-29</v>
      </c>
      <c r="BO469">
        <v>73</v>
      </c>
      <c r="BP469">
        <v>57</v>
      </c>
      <c r="BQ469">
        <v>51</v>
      </c>
      <c r="BR469">
        <v>34</v>
      </c>
      <c r="BS469" s="41">
        <v>3.3830845771144279E-2</v>
      </c>
      <c r="BT469">
        <v>666</v>
      </c>
      <c r="BU469">
        <v>709</v>
      </c>
      <c r="BV469" s="41">
        <v>0.48436363636363639</v>
      </c>
      <c r="BW469">
        <v>178</v>
      </c>
      <c r="BX469">
        <v>176</v>
      </c>
      <c r="BY469">
        <v>221</v>
      </c>
      <c r="BZ469">
        <v>231</v>
      </c>
      <c r="CA469">
        <v>267</v>
      </c>
      <c r="CB469">
        <v>302</v>
      </c>
      <c r="CC469">
        <v>199</v>
      </c>
      <c r="CD469">
        <v>196</v>
      </c>
      <c r="CE469">
        <v>259</v>
      </c>
      <c r="CF469">
        <v>271</v>
      </c>
      <c r="CG469">
        <v>385</v>
      </c>
      <c r="CH469">
        <v>411</v>
      </c>
      <c r="CI469">
        <v>0</v>
      </c>
      <c r="CJ469">
        <v>0</v>
      </c>
      <c r="CK469">
        <v>2</v>
      </c>
      <c r="CL469">
        <v>2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6</v>
      </c>
      <c r="CW469">
        <v>1</v>
      </c>
      <c r="CX469">
        <v>2</v>
      </c>
      <c r="CY469">
        <v>12</v>
      </c>
      <c r="CZ469">
        <v>58</v>
      </c>
      <c r="DA469">
        <v>24</v>
      </c>
      <c r="DB469">
        <v>1</v>
      </c>
      <c r="DC469">
        <v>15</v>
      </c>
      <c r="DD469">
        <v>34</v>
      </c>
      <c r="DE469">
        <v>7</v>
      </c>
      <c r="DF469">
        <v>1</v>
      </c>
      <c r="DG469">
        <v>98</v>
      </c>
      <c r="DH469">
        <v>7</v>
      </c>
      <c r="DI469">
        <v>10</v>
      </c>
      <c r="DJ469">
        <v>7</v>
      </c>
      <c r="DK469">
        <v>7</v>
      </c>
      <c r="DL469">
        <v>0</v>
      </c>
      <c r="DM469">
        <v>10</v>
      </c>
      <c r="DN469">
        <v>10</v>
      </c>
      <c r="DO469">
        <v>0</v>
      </c>
      <c r="DP469" s="42">
        <v>3</v>
      </c>
      <c r="DQ469" s="20">
        <v>1.371</v>
      </c>
      <c r="DR469">
        <v>7</v>
      </c>
      <c r="DS469">
        <v>0</v>
      </c>
      <c r="DT469">
        <v>0</v>
      </c>
      <c r="DU469">
        <v>0</v>
      </c>
      <c r="DV469">
        <v>0</v>
      </c>
      <c r="DW469">
        <v>1585</v>
      </c>
      <c r="DX469">
        <v>1267</v>
      </c>
      <c r="DY469">
        <v>1228</v>
      </c>
      <c r="DZ469">
        <v>971</v>
      </c>
      <c r="EA469">
        <v>896</v>
      </c>
      <c r="EB469">
        <v>699</v>
      </c>
      <c r="EC469">
        <v>83.83</v>
      </c>
      <c r="ED469">
        <v>59.35</v>
      </c>
      <c r="EE469">
        <v>78</v>
      </c>
      <c r="EF469">
        <v>53</v>
      </c>
      <c r="EG469" s="41">
        <v>8.7053571428571425E-2</v>
      </c>
      <c r="EH469" s="43">
        <v>0.92417739628040052</v>
      </c>
      <c r="EI469" s="44">
        <v>1.0112309677089719</v>
      </c>
      <c r="EJ469">
        <v>1606</v>
      </c>
      <c r="EK469">
        <v>1281</v>
      </c>
      <c r="EL469">
        <v>1244</v>
      </c>
      <c r="EM469">
        <v>978</v>
      </c>
      <c r="EN469">
        <v>905</v>
      </c>
      <c r="EO469">
        <v>705</v>
      </c>
      <c r="EP469">
        <v>79</v>
      </c>
      <c r="EQ469">
        <v>53</v>
      </c>
      <c r="ER469">
        <v>818</v>
      </c>
      <c r="ES469">
        <v>593</v>
      </c>
      <c r="ET469">
        <v>334</v>
      </c>
      <c r="EU469">
        <v>217</v>
      </c>
      <c r="EV469">
        <v>52</v>
      </c>
      <c r="EW469">
        <v>29</v>
      </c>
      <c r="EX469">
        <v>84</v>
      </c>
      <c r="EY469">
        <v>100</v>
      </c>
      <c r="EZ469">
        <v>2.4</v>
      </c>
      <c r="FA469">
        <v>2</v>
      </c>
      <c r="FB469">
        <v>4.4000000000000004</v>
      </c>
      <c r="FC469" s="20">
        <v>54.09</v>
      </c>
      <c r="FD469" s="26">
        <v>0.65963414634146345</v>
      </c>
      <c r="FE469">
        <v>5.1687000000000003</v>
      </c>
      <c r="FF469">
        <v>0.03</v>
      </c>
      <c r="FG469">
        <v>0.47</v>
      </c>
      <c r="FH469">
        <v>0.5</v>
      </c>
      <c r="FI469">
        <v>3</v>
      </c>
      <c r="FJ469">
        <v>0</v>
      </c>
      <c r="FK469">
        <v>0</v>
      </c>
      <c r="FL469" s="42">
        <v>97</v>
      </c>
      <c r="FM469" s="20">
        <v>14.285714285714286</v>
      </c>
      <c r="FN469" s="41">
        <v>5.47263682E-2</v>
      </c>
      <c r="FO469" s="20">
        <v>54.6</v>
      </c>
      <c r="FP469" s="20">
        <v>56.2742</v>
      </c>
      <c r="FQ469" s="20">
        <v>108.20791703553812</v>
      </c>
      <c r="FV469" t="s">
        <v>711</v>
      </c>
      <c r="FW469" s="45">
        <v>7000000</v>
      </c>
      <c r="FX469" s="45">
        <v>6083333</v>
      </c>
      <c r="FY469">
        <v>1082</v>
      </c>
      <c r="FZ469">
        <v>337</v>
      </c>
      <c r="GA469">
        <v>623</v>
      </c>
      <c r="GB469">
        <v>960</v>
      </c>
      <c r="GC469">
        <v>160</v>
      </c>
      <c r="GD469">
        <v>401</v>
      </c>
      <c r="GE469">
        <v>3455</v>
      </c>
      <c r="GF469">
        <v>21186</v>
      </c>
      <c r="GG469">
        <v>79.900000000000006</v>
      </c>
      <c r="GH469">
        <v>29.4</v>
      </c>
      <c r="GI469">
        <v>109.3</v>
      </c>
      <c r="GJ469" s="42">
        <v>54.6</v>
      </c>
    </row>
    <row r="470" spans="1:192" x14ac:dyDescent="0.45">
      <c r="A470" s="40">
        <v>32296</v>
      </c>
      <c r="B470" t="s">
        <v>3607</v>
      </c>
      <c r="D470" t="s">
        <v>223</v>
      </c>
      <c r="E470" t="s">
        <v>223</v>
      </c>
      <c r="F470">
        <v>76</v>
      </c>
      <c r="G470">
        <v>219</v>
      </c>
      <c r="H470">
        <v>2006</v>
      </c>
      <c r="I470">
        <v>1</v>
      </c>
      <c r="J470">
        <v>25</v>
      </c>
      <c r="K470" t="s">
        <v>92</v>
      </c>
      <c r="L470">
        <v>2008</v>
      </c>
      <c r="M470">
        <v>29</v>
      </c>
      <c r="N470">
        <v>10</v>
      </c>
      <c r="O470">
        <v>8473534</v>
      </c>
      <c r="P470" t="s">
        <v>3608</v>
      </c>
      <c r="Q470" t="s">
        <v>3609</v>
      </c>
      <c r="R470" t="s">
        <v>3610</v>
      </c>
      <c r="S470" t="s">
        <v>1806</v>
      </c>
      <c r="T470" t="s">
        <v>716</v>
      </c>
      <c r="U470" t="s">
        <v>95</v>
      </c>
      <c r="V470">
        <v>57</v>
      </c>
      <c r="W470">
        <v>17</v>
      </c>
      <c r="X470">
        <v>9</v>
      </c>
      <c r="Y470">
        <v>7</v>
      </c>
      <c r="Z470">
        <v>26</v>
      </c>
      <c r="AA470">
        <v>10</v>
      </c>
      <c r="AB470">
        <v>44</v>
      </c>
      <c r="AC470" s="26">
        <v>0.45614035087719296</v>
      </c>
      <c r="AD470" s="20">
        <v>-0.48665620094191553</v>
      </c>
      <c r="AE470" s="20">
        <v>11.093</v>
      </c>
      <c r="AF470">
        <v>-5</v>
      </c>
      <c r="AG470">
        <v>-4.4000000000000004</v>
      </c>
      <c r="AH470">
        <v>30</v>
      </c>
      <c r="AI470">
        <v>1248</v>
      </c>
      <c r="AJ470">
        <v>55253</v>
      </c>
      <c r="AK470" s="20">
        <v>920.88333333333003</v>
      </c>
      <c r="AL470">
        <v>920.88</v>
      </c>
      <c r="AM470">
        <v>921</v>
      </c>
      <c r="AN470" s="26">
        <v>16.155847953216373</v>
      </c>
      <c r="AO470">
        <v>26.93</v>
      </c>
      <c r="AP470" s="41">
        <v>0.72222222222222221</v>
      </c>
      <c r="AQ470">
        <v>183</v>
      </c>
      <c r="AR470">
        <v>183</v>
      </c>
      <c r="AS470">
        <v>183</v>
      </c>
      <c r="AT470">
        <v>149</v>
      </c>
      <c r="AU470">
        <v>149</v>
      </c>
      <c r="AV470">
        <v>112</v>
      </c>
      <c r="AW470">
        <v>115</v>
      </c>
      <c r="AX470">
        <v>42</v>
      </c>
      <c r="AY470">
        <v>7</v>
      </c>
      <c r="AZ470">
        <v>8</v>
      </c>
      <c r="BA470" s="42">
        <v>15</v>
      </c>
      <c r="BB470">
        <v>10.48</v>
      </c>
      <c r="BC470">
        <v>30.803599999999999</v>
      </c>
      <c r="BD470" s="20">
        <v>183.8</v>
      </c>
      <c r="BE470" s="20">
        <v>366.8</v>
      </c>
      <c r="BF470" s="20">
        <v>23.898879332812093</v>
      </c>
      <c r="BG470">
        <v>270</v>
      </c>
      <c r="BH470">
        <v>299</v>
      </c>
      <c r="BI470">
        <v>305</v>
      </c>
      <c r="BJ470" s="41">
        <v>0.46956521739130436</v>
      </c>
      <c r="BK470">
        <v>111</v>
      </c>
      <c r="BL470">
        <v>111</v>
      </c>
      <c r="BM470">
        <v>47</v>
      </c>
      <c r="BN470" s="42">
        <v>64</v>
      </c>
      <c r="BO470">
        <v>37</v>
      </c>
      <c r="BP470">
        <v>11</v>
      </c>
      <c r="BQ470">
        <v>22</v>
      </c>
      <c r="BR470">
        <v>36</v>
      </c>
      <c r="BS470" s="41">
        <v>6.1538461538461542E-2</v>
      </c>
      <c r="BT470">
        <v>173</v>
      </c>
      <c r="BU470">
        <v>141</v>
      </c>
      <c r="BV470" s="41">
        <v>0.55095541401273884</v>
      </c>
      <c r="BW470">
        <v>61</v>
      </c>
      <c r="BX470">
        <v>56</v>
      </c>
      <c r="BY470">
        <v>57</v>
      </c>
      <c r="BZ470">
        <v>42</v>
      </c>
      <c r="CA470">
        <v>55</v>
      </c>
      <c r="CB470">
        <v>43</v>
      </c>
      <c r="CC470">
        <v>47</v>
      </c>
      <c r="CD470">
        <v>46</v>
      </c>
      <c r="CE470">
        <v>54</v>
      </c>
      <c r="CF470">
        <v>48</v>
      </c>
      <c r="CG470">
        <v>118</v>
      </c>
      <c r="CH470">
        <v>82</v>
      </c>
      <c r="CI470">
        <v>0</v>
      </c>
      <c r="CJ470">
        <v>1</v>
      </c>
      <c r="CK470">
        <v>4</v>
      </c>
      <c r="CL470">
        <v>4</v>
      </c>
      <c r="CM470">
        <v>1</v>
      </c>
      <c r="CN470">
        <v>0</v>
      </c>
      <c r="CO470">
        <v>0</v>
      </c>
      <c r="CP470">
        <v>3</v>
      </c>
      <c r="CQ470">
        <v>2</v>
      </c>
      <c r="CR470">
        <v>2</v>
      </c>
      <c r="CS470">
        <v>1</v>
      </c>
      <c r="CT470">
        <v>1</v>
      </c>
      <c r="CU470">
        <v>0</v>
      </c>
      <c r="CV470">
        <v>8</v>
      </c>
      <c r="CW470">
        <v>0</v>
      </c>
      <c r="CX470">
        <v>2</v>
      </c>
      <c r="CY470">
        <v>4</v>
      </c>
      <c r="CZ470">
        <v>31</v>
      </c>
      <c r="DA470">
        <v>15</v>
      </c>
      <c r="DB470">
        <v>3</v>
      </c>
      <c r="DC470">
        <v>9</v>
      </c>
      <c r="DD470">
        <v>5</v>
      </c>
      <c r="DE470">
        <v>9</v>
      </c>
      <c r="DF470">
        <v>2</v>
      </c>
      <c r="DG470">
        <v>69</v>
      </c>
      <c r="DH470">
        <v>13</v>
      </c>
      <c r="DI470">
        <v>7</v>
      </c>
      <c r="DJ470">
        <v>14</v>
      </c>
      <c r="DK470">
        <v>14</v>
      </c>
      <c r="DL470">
        <v>0</v>
      </c>
      <c r="DM470">
        <v>6</v>
      </c>
      <c r="DN470">
        <v>6</v>
      </c>
      <c r="DO470">
        <v>0</v>
      </c>
      <c r="DP470" s="42">
        <v>-6</v>
      </c>
      <c r="DQ470" s="20">
        <v>-5.7119999999999997</v>
      </c>
      <c r="DR470">
        <v>13</v>
      </c>
      <c r="DS470">
        <v>0</v>
      </c>
      <c r="DT470">
        <v>0</v>
      </c>
      <c r="DU470">
        <v>0</v>
      </c>
      <c r="DV470">
        <v>0</v>
      </c>
      <c r="DW470">
        <v>898</v>
      </c>
      <c r="DX470">
        <v>761</v>
      </c>
      <c r="DY470">
        <v>664</v>
      </c>
      <c r="DZ470">
        <v>549</v>
      </c>
      <c r="EA470">
        <v>491</v>
      </c>
      <c r="EB470">
        <v>411</v>
      </c>
      <c r="EC470">
        <v>36.08</v>
      </c>
      <c r="ED470">
        <v>35.840000000000003</v>
      </c>
      <c r="EE470">
        <v>36</v>
      </c>
      <c r="EF470">
        <v>36</v>
      </c>
      <c r="EG470" s="41">
        <v>7.3319755600814662E-2</v>
      </c>
      <c r="EH470" s="43">
        <v>0.91240875912408759</v>
      </c>
      <c r="EI470" s="44">
        <v>0.98572851472490219</v>
      </c>
      <c r="EJ470">
        <v>898</v>
      </c>
      <c r="EK470">
        <v>762</v>
      </c>
      <c r="EL470">
        <v>664</v>
      </c>
      <c r="EM470">
        <v>549</v>
      </c>
      <c r="EN470">
        <v>490</v>
      </c>
      <c r="EO470">
        <v>411</v>
      </c>
      <c r="EP470">
        <v>36</v>
      </c>
      <c r="EQ470">
        <v>36</v>
      </c>
      <c r="ER470">
        <v>411</v>
      </c>
      <c r="ES470">
        <v>390</v>
      </c>
      <c r="ET470">
        <v>138</v>
      </c>
      <c r="EU470">
        <v>140</v>
      </c>
      <c r="EV470">
        <v>11</v>
      </c>
      <c r="EW470">
        <v>22</v>
      </c>
      <c r="EX470">
        <v>39</v>
      </c>
      <c r="EY470">
        <v>58</v>
      </c>
      <c r="EZ470">
        <v>1.8</v>
      </c>
      <c r="FA470">
        <v>1</v>
      </c>
      <c r="FB470">
        <v>2.8</v>
      </c>
      <c r="FC470" s="20">
        <v>30.47</v>
      </c>
      <c r="FD470" s="26">
        <v>0.5345614035087719</v>
      </c>
      <c r="FE470">
        <v>4.2591000000000001</v>
      </c>
      <c r="FF470">
        <v>-0.02</v>
      </c>
      <c r="FG470">
        <v>0.74</v>
      </c>
      <c r="FH470">
        <v>0.72</v>
      </c>
      <c r="FL470" s="42">
        <v>177</v>
      </c>
      <c r="FM470" s="20">
        <v>10.23076923076923</v>
      </c>
      <c r="FN470" s="41">
        <v>0.1187191279</v>
      </c>
      <c r="FO470" s="20">
        <v>23</v>
      </c>
      <c r="FP470" s="20">
        <v>24.857600000000001</v>
      </c>
      <c r="FQ470" s="20">
        <v>108.09225957779516</v>
      </c>
      <c r="FR470">
        <v>24</v>
      </c>
      <c r="FS470" t="s">
        <v>876</v>
      </c>
      <c r="FT470">
        <v>1127</v>
      </c>
      <c r="FV470" t="s">
        <v>711</v>
      </c>
      <c r="FW470" s="45">
        <v>4700000</v>
      </c>
      <c r="FX470" s="45">
        <v>3850000</v>
      </c>
      <c r="FY470">
        <v>694</v>
      </c>
      <c r="FZ470">
        <v>168</v>
      </c>
      <c r="GA470">
        <v>154</v>
      </c>
      <c r="GB470">
        <v>322</v>
      </c>
      <c r="GC470">
        <v>10</v>
      </c>
      <c r="GD470">
        <v>242</v>
      </c>
      <c r="GE470">
        <v>1343</v>
      </c>
      <c r="GF470">
        <v>11017</v>
      </c>
      <c r="GG470">
        <v>22.6</v>
      </c>
      <c r="GH470">
        <v>13.9</v>
      </c>
      <c r="GI470">
        <v>36.5</v>
      </c>
      <c r="GJ470" s="42">
        <v>23</v>
      </c>
    </row>
    <row r="471" spans="1:192" x14ac:dyDescent="0.45">
      <c r="A471" s="40">
        <v>31501</v>
      </c>
      <c r="B471" t="s">
        <v>3403</v>
      </c>
      <c r="C471" t="s">
        <v>145</v>
      </c>
      <c r="D471" t="s">
        <v>91</v>
      </c>
      <c r="E471" t="s">
        <v>91</v>
      </c>
      <c r="F471">
        <v>71</v>
      </c>
      <c r="G471">
        <v>205</v>
      </c>
      <c r="K471" t="s">
        <v>92</v>
      </c>
      <c r="L471">
        <v>2009</v>
      </c>
      <c r="M471">
        <v>31</v>
      </c>
      <c r="N471">
        <v>8</v>
      </c>
      <c r="O471">
        <v>8474230</v>
      </c>
      <c r="P471" t="s">
        <v>3611</v>
      </c>
      <c r="Q471" t="s">
        <v>3612</v>
      </c>
      <c r="R471" t="s">
        <v>3613</v>
      </c>
      <c r="S471" t="s">
        <v>1267</v>
      </c>
      <c r="T471" t="s">
        <v>938</v>
      </c>
      <c r="U471" t="s">
        <v>373</v>
      </c>
      <c r="V471">
        <v>75</v>
      </c>
      <c r="W471">
        <v>3</v>
      </c>
      <c r="X471">
        <v>6</v>
      </c>
      <c r="Y471">
        <v>2</v>
      </c>
      <c r="Z471">
        <v>9</v>
      </c>
      <c r="AA471">
        <v>18</v>
      </c>
      <c r="AB471">
        <v>69</v>
      </c>
      <c r="AC471" s="26">
        <v>0.12</v>
      </c>
      <c r="AD471" s="20">
        <v>-0.23076923076922995</v>
      </c>
      <c r="AE471" s="20">
        <v>3.246</v>
      </c>
      <c r="AF471">
        <v>-13</v>
      </c>
      <c r="AG471">
        <v>-6.3</v>
      </c>
      <c r="AH471">
        <v>212</v>
      </c>
      <c r="AI471">
        <v>895</v>
      </c>
      <c r="AJ471">
        <v>35059</v>
      </c>
      <c r="AK471" s="20">
        <v>584.31666666667002</v>
      </c>
      <c r="AL471">
        <v>584.66999999999996</v>
      </c>
      <c r="AM471">
        <v>584</v>
      </c>
      <c r="AN471" s="26">
        <v>7.7908888888888894</v>
      </c>
      <c r="AO471">
        <v>13.37</v>
      </c>
      <c r="AP471" s="41">
        <v>0.6428571428571429</v>
      </c>
      <c r="AQ471">
        <v>83</v>
      </c>
      <c r="AR471">
        <v>83</v>
      </c>
      <c r="AS471">
        <v>83</v>
      </c>
      <c r="AT471">
        <v>73</v>
      </c>
      <c r="AU471">
        <v>73</v>
      </c>
      <c r="AV471">
        <v>55</v>
      </c>
      <c r="AW471">
        <v>55</v>
      </c>
      <c r="AX471">
        <v>26</v>
      </c>
      <c r="AY471">
        <v>4</v>
      </c>
      <c r="AZ471">
        <v>5</v>
      </c>
      <c r="BA471" s="42">
        <v>9</v>
      </c>
      <c r="BB471">
        <v>5.12</v>
      </c>
      <c r="BC471">
        <v>26.909099999999999</v>
      </c>
      <c r="BD471" s="20">
        <v>66.099999999999994</v>
      </c>
      <c r="BE471" s="20">
        <v>149.1</v>
      </c>
      <c r="BF471" s="20">
        <v>15.30093899122582</v>
      </c>
      <c r="BG471">
        <v>167</v>
      </c>
      <c r="BH471">
        <v>195</v>
      </c>
      <c r="BI471">
        <v>128</v>
      </c>
      <c r="BJ471" s="41">
        <v>0.56610169491525419</v>
      </c>
      <c r="BK471">
        <v>124</v>
      </c>
      <c r="BL471">
        <v>124</v>
      </c>
      <c r="BM471">
        <v>54</v>
      </c>
      <c r="BN471" s="42">
        <v>70</v>
      </c>
      <c r="BO471">
        <v>18</v>
      </c>
      <c r="BP471">
        <v>14</v>
      </c>
      <c r="BQ471">
        <v>8</v>
      </c>
      <c r="BR471">
        <v>23</v>
      </c>
      <c r="BS471" s="41">
        <v>5.2873563218390804E-2</v>
      </c>
      <c r="BT471">
        <v>19</v>
      </c>
      <c r="BU471">
        <v>21</v>
      </c>
      <c r="BV471" s="41">
        <v>0.47499999999999998</v>
      </c>
      <c r="BW471">
        <v>8</v>
      </c>
      <c r="BX471">
        <v>8</v>
      </c>
      <c r="BY471">
        <v>1</v>
      </c>
      <c r="BZ471">
        <v>7</v>
      </c>
      <c r="CA471">
        <v>10</v>
      </c>
      <c r="CB471">
        <v>6</v>
      </c>
      <c r="CC471">
        <v>2</v>
      </c>
      <c r="CD471">
        <v>5</v>
      </c>
      <c r="CE471">
        <v>12</v>
      </c>
      <c r="CF471">
        <v>11</v>
      </c>
      <c r="CG471">
        <v>14</v>
      </c>
      <c r="CH471">
        <v>8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17</v>
      </c>
      <c r="DA471">
        <v>7</v>
      </c>
      <c r="DB471">
        <v>2</v>
      </c>
      <c r="DC471">
        <v>10</v>
      </c>
      <c r="DD471">
        <v>12</v>
      </c>
      <c r="DE471">
        <v>6</v>
      </c>
      <c r="DF471">
        <v>2</v>
      </c>
      <c r="DG471">
        <v>16</v>
      </c>
      <c r="DH471">
        <v>49</v>
      </c>
      <c r="DI471">
        <v>10</v>
      </c>
      <c r="DJ471">
        <v>49</v>
      </c>
      <c r="DK471">
        <v>27</v>
      </c>
      <c r="DL471">
        <v>22</v>
      </c>
      <c r="DM471">
        <v>31</v>
      </c>
      <c r="DN471">
        <v>9</v>
      </c>
      <c r="DO471">
        <v>22</v>
      </c>
      <c r="DP471" s="42">
        <v>-39</v>
      </c>
      <c r="DQ471" s="20">
        <v>-18.63</v>
      </c>
      <c r="DR471">
        <v>21</v>
      </c>
      <c r="DS471">
        <v>22</v>
      </c>
      <c r="DT471">
        <v>0</v>
      </c>
      <c r="DU471">
        <v>5</v>
      </c>
      <c r="DV471">
        <v>1</v>
      </c>
      <c r="DW471">
        <v>470</v>
      </c>
      <c r="DX471">
        <v>549</v>
      </c>
      <c r="DY471">
        <v>366</v>
      </c>
      <c r="DZ471">
        <v>412</v>
      </c>
      <c r="EA471">
        <v>257</v>
      </c>
      <c r="EB471">
        <v>324</v>
      </c>
      <c r="EC471">
        <v>18.63</v>
      </c>
      <c r="ED471">
        <v>22.89</v>
      </c>
      <c r="EE471">
        <v>14</v>
      </c>
      <c r="EF471">
        <v>28</v>
      </c>
      <c r="EG471" s="41">
        <v>5.4474708171206226E-2</v>
      </c>
      <c r="EH471" s="43">
        <v>0.91358024691358031</v>
      </c>
      <c r="EI471" s="44">
        <v>0.96805495508478656</v>
      </c>
      <c r="EJ471">
        <v>472</v>
      </c>
      <c r="EK471">
        <v>547</v>
      </c>
      <c r="EL471">
        <v>368</v>
      </c>
      <c r="EM471">
        <v>410</v>
      </c>
      <c r="EN471">
        <v>258</v>
      </c>
      <c r="EO471">
        <v>322</v>
      </c>
      <c r="EP471">
        <v>14</v>
      </c>
      <c r="EQ471">
        <v>27</v>
      </c>
      <c r="ER471">
        <v>186</v>
      </c>
      <c r="ES471">
        <v>251</v>
      </c>
      <c r="ET471">
        <v>81</v>
      </c>
      <c r="EU471">
        <v>91</v>
      </c>
      <c r="EV471">
        <v>10</v>
      </c>
      <c r="EW471">
        <v>13</v>
      </c>
      <c r="EX471">
        <v>80</v>
      </c>
      <c r="EY471">
        <v>66</v>
      </c>
      <c r="EZ471">
        <v>-0.4</v>
      </c>
      <c r="FA471">
        <v>0.1</v>
      </c>
      <c r="FB471">
        <v>-0.30000000000000004</v>
      </c>
      <c r="FC471" s="20">
        <v>2.46</v>
      </c>
      <c r="FD471" s="26">
        <v>3.2800000000000003E-2</v>
      </c>
      <c r="FE471">
        <v>0.40529999999999999</v>
      </c>
      <c r="FF471">
        <v>-0.49</v>
      </c>
      <c r="FG471">
        <v>-0.23</v>
      </c>
      <c r="FH471">
        <v>-0.72</v>
      </c>
      <c r="FL471" s="42">
        <v>381</v>
      </c>
      <c r="FM471" s="20">
        <v>6.2857142857142856</v>
      </c>
      <c r="FN471" s="41">
        <v>1.3553719000000001E-2</v>
      </c>
      <c r="FO471" s="20">
        <v>-12.2</v>
      </c>
      <c r="FP471" s="20">
        <v>5.274</v>
      </c>
      <c r="FQ471" s="20">
        <v>104.57180973882704</v>
      </c>
      <c r="FV471" t="s">
        <v>711</v>
      </c>
      <c r="FW471" s="45">
        <v>800000</v>
      </c>
      <c r="FX471" s="45">
        <v>825000</v>
      </c>
      <c r="FY471">
        <v>205</v>
      </c>
      <c r="FZ471">
        <v>8</v>
      </c>
      <c r="GA471">
        <v>17</v>
      </c>
      <c r="GB471">
        <v>25</v>
      </c>
      <c r="GC471">
        <v>-19</v>
      </c>
      <c r="GD471">
        <v>562</v>
      </c>
      <c r="GE471">
        <v>133</v>
      </c>
      <c r="GF471">
        <v>1663</v>
      </c>
      <c r="GG471">
        <v>-1.2</v>
      </c>
      <c r="GH471">
        <v>1.2</v>
      </c>
      <c r="GI471">
        <v>0</v>
      </c>
      <c r="GJ471" s="42">
        <v>-12.2</v>
      </c>
    </row>
    <row r="472" spans="1:192" x14ac:dyDescent="0.45">
      <c r="A472" s="40">
        <v>34035</v>
      </c>
      <c r="B472" t="s">
        <v>3614</v>
      </c>
      <c r="C472" t="s">
        <v>106</v>
      </c>
      <c r="D472" t="s">
        <v>107</v>
      </c>
      <c r="E472" t="s">
        <v>107</v>
      </c>
      <c r="F472">
        <v>72</v>
      </c>
      <c r="G472">
        <v>178</v>
      </c>
      <c r="H472">
        <v>2011</v>
      </c>
      <c r="I472">
        <v>7</v>
      </c>
      <c r="J472">
        <v>199</v>
      </c>
      <c r="K472" t="s">
        <v>92</v>
      </c>
      <c r="L472">
        <v>2017</v>
      </c>
      <c r="M472">
        <v>24</v>
      </c>
      <c r="N472">
        <v>1</v>
      </c>
      <c r="O472">
        <v>8476283</v>
      </c>
      <c r="P472" t="s">
        <v>3615</v>
      </c>
      <c r="Q472" t="s">
        <v>3616</v>
      </c>
      <c r="R472" t="s">
        <v>3617</v>
      </c>
      <c r="S472" t="s">
        <v>486</v>
      </c>
      <c r="T472" t="s">
        <v>716</v>
      </c>
      <c r="U472" t="s">
        <v>159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31</v>
      </c>
      <c r="AB472">
        <v>82</v>
      </c>
      <c r="AC472" s="26">
        <v>0</v>
      </c>
      <c r="AD472" s="20">
        <v>0</v>
      </c>
      <c r="AE472" s="20">
        <v>0</v>
      </c>
      <c r="AF472">
        <v>0</v>
      </c>
      <c r="AG472">
        <v>0.7</v>
      </c>
      <c r="AH472">
        <v>2</v>
      </c>
      <c r="AI472">
        <v>25</v>
      </c>
      <c r="AJ472">
        <v>1205</v>
      </c>
      <c r="AK472" s="20">
        <v>20.083333333333002</v>
      </c>
      <c r="AL472">
        <v>20.079999999999998</v>
      </c>
      <c r="AM472">
        <v>20</v>
      </c>
      <c r="AN472" s="26">
        <v>10.041666666666666</v>
      </c>
      <c r="AO472">
        <v>17.059999999999999</v>
      </c>
      <c r="AP472" s="41">
        <v>0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1</v>
      </c>
      <c r="AW472">
        <v>3</v>
      </c>
      <c r="AX472">
        <v>0</v>
      </c>
      <c r="AY472">
        <v>0</v>
      </c>
      <c r="AZ472">
        <v>1</v>
      </c>
      <c r="BA472" s="42">
        <v>1</v>
      </c>
      <c r="BB472">
        <v>0.23</v>
      </c>
      <c r="BC472">
        <v>13</v>
      </c>
      <c r="BD472" s="20">
        <v>0</v>
      </c>
      <c r="BE472" s="20">
        <v>3</v>
      </c>
      <c r="BF472" s="20">
        <v>8.9641434262948216</v>
      </c>
      <c r="BG472">
        <v>8</v>
      </c>
      <c r="BH472">
        <v>2</v>
      </c>
      <c r="BI472">
        <v>6</v>
      </c>
      <c r="BJ472" s="41">
        <v>0.5714285714285714</v>
      </c>
      <c r="BK472">
        <v>0</v>
      </c>
      <c r="BL472">
        <v>0</v>
      </c>
      <c r="BM472">
        <v>0</v>
      </c>
      <c r="BN472" s="42">
        <v>0</v>
      </c>
      <c r="BO472">
        <v>2</v>
      </c>
      <c r="BP472">
        <v>2</v>
      </c>
      <c r="BQ472">
        <v>2</v>
      </c>
      <c r="BR472">
        <v>0</v>
      </c>
      <c r="BS472" s="41">
        <v>0</v>
      </c>
      <c r="BT472">
        <v>0</v>
      </c>
      <c r="BU472">
        <v>0</v>
      </c>
      <c r="BV472" s="41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v>-1</v>
      </c>
      <c r="DQ472" s="20">
        <v>-1.0169999999999999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28</v>
      </c>
      <c r="DX472">
        <v>15</v>
      </c>
      <c r="DY472">
        <v>21</v>
      </c>
      <c r="DZ472">
        <v>9</v>
      </c>
      <c r="EA472">
        <v>16</v>
      </c>
      <c r="EB472">
        <v>2</v>
      </c>
      <c r="EC472">
        <v>1.28</v>
      </c>
      <c r="ED472">
        <v>0.64</v>
      </c>
      <c r="EE472">
        <v>0</v>
      </c>
      <c r="EF472">
        <v>0</v>
      </c>
      <c r="EG472" s="41">
        <v>0</v>
      </c>
      <c r="EH472" s="43">
        <v>1</v>
      </c>
      <c r="EI472" s="44">
        <v>1</v>
      </c>
      <c r="EJ472">
        <v>28</v>
      </c>
      <c r="EK472">
        <v>15</v>
      </c>
      <c r="EL472">
        <v>21</v>
      </c>
      <c r="EM472">
        <v>9</v>
      </c>
      <c r="EN472">
        <v>16</v>
      </c>
      <c r="EO472">
        <v>2</v>
      </c>
      <c r="EP472">
        <v>0</v>
      </c>
      <c r="EQ472">
        <v>0</v>
      </c>
      <c r="ER472">
        <v>15</v>
      </c>
      <c r="ES472">
        <v>7</v>
      </c>
      <c r="ET472">
        <v>3</v>
      </c>
      <c r="EU472">
        <v>3</v>
      </c>
      <c r="EV472">
        <v>0</v>
      </c>
      <c r="EW472">
        <v>0</v>
      </c>
      <c r="EX472">
        <v>3</v>
      </c>
      <c r="EY472">
        <v>2</v>
      </c>
      <c r="EZ472">
        <v>-0.1</v>
      </c>
      <c r="FA472">
        <v>0</v>
      </c>
      <c r="FB472">
        <v>0</v>
      </c>
      <c r="FC472" s="20">
        <v>0.52</v>
      </c>
      <c r="FD472" s="26">
        <v>0.26</v>
      </c>
      <c r="FE472">
        <v>5.0000000000000001E-4</v>
      </c>
      <c r="FF472">
        <v>0</v>
      </c>
      <c r="FG472">
        <v>0</v>
      </c>
      <c r="FH472">
        <v>0</v>
      </c>
      <c r="FL472" s="42">
        <v>2</v>
      </c>
      <c r="FM472" s="20">
        <v>2</v>
      </c>
      <c r="FN472" s="41">
        <v>0</v>
      </c>
      <c r="FO472" s="20">
        <v>-0.2</v>
      </c>
      <c r="FP472" s="20">
        <v>-0.20339999999999997</v>
      </c>
      <c r="FQ472" s="20">
        <v>128.48605577689244</v>
      </c>
      <c r="FV472" t="s">
        <v>711</v>
      </c>
      <c r="FW472" s="45">
        <v>650000</v>
      </c>
      <c r="FX472" s="45">
        <v>650000</v>
      </c>
      <c r="FY472">
        <v>2</v>
      </c>
      <c r="FZ472">
        <v>0</v>
      </c>
      <c r="GA472">
        <v>0</v>
      </c>
      <c r="GB472">
        <v>0</v>
      </c>
      <c r="GC472">
        <v>0</v>
      </c>
      <c r="GD472">
        <v>2</v>
      </c>
      <c r="GE472">
        <v>1</v>
      </c>
      <c r="GF472">
        <v>20</v>
      </c>
      <c r="GG472">
        <v>-0.1</v>
      </c>
      <c r="GH472">
        <v>0</v>
      </c>
      <c r="GI472">
        <v>0</v>
      </c>
      <c r="GJ472" s="42">
        <v>-0.2</v>
      </c>
    </row>
    <row r="473" spans="1:192" x14ac:dyDescent="0.45">
      <c r="A473" s="40">
        <v>34086</v>
      </c>
      <c r="B473" t="s">
        <v>3618</v>
      </c>
      <c r="C473" t="s">
        <v>145</v>
      </c>
      <c r="D473" t="s">
        <v>91</v>
      </c>
      <c r="E473" t="s">
        <v>91</v>
      </c>
      <c r="F473">
        <v>68</v>
      </c>
      <c r="G473">
        <v>178</v>
      </c>
      <c r="H473">
        <v>2011</v>
      </c>
      <c r="I473">
        <v>7</v>
      </c>
      <c r="J473">
        <v>201</v>
      </c>
      <c r="K473" t="s">
        <v>92</v>
      </c>
      <c r="L473">
        <v>2016</v>
      </c>
      <c r="M473">
        <v>24</v>
      </c>
      <c r="N473">
        <v>2</v>
      </c>
      <c r="O473">
        <v>8476285</v>
      </c>
      <c r="P473" t="s">
        <v>3619</v>
      </c>
      <c r="Q473" t="s">
        <v>3620</v>
      </c>
      <c r="R473" t="s">
        <v>3621</v>
      </c>
      <c r="S473" t="s">
        <v>420</v>
      </c>
      <c r="T473" t="s">
        <v>716</v>
      </c>
      <c r="U473" t="s">
        <v>153</v>
      </c>
      <c r="V473">
        <v>10</v>
      </c>
      <c r="W473">
        <v>2</v>
      </c>
      <c r="X473">
        <v>3</v>
      </c>
      <c r="Y473">
        <v>2</v>
      </c>
      <c r="Z473">
        <v>5</v>
      </c>
      <c r="AA473">
        <v>23</v>
      </c>
      <c r="AB473">
        <v>95</v>
      </c>
      <c r="AC473" s="26">
        <v>0.5</v>
      </c>
      <c r="AD473" s="20">
        <v>3</v>
      </c>
      <c r="AE473" s="20">
        <v>1.879</v>
      </c>
      <c r="AF473">
        <v>6</v>
      </c>
      <c r="AG473">
        <v>-0.7</v>
      </c>
      <c r="AH473">
        <v>0</v>
      </c>
      <c r="AI473">
        <v>184</v>
      </c>
      <c r="AJ473">
        <v>8202</v>
      </c>
      <c r="AK473" s="20">
        <v>136.69999999999999</v>
      </c>
      <c r="AL473">
        <v>136.69999999999999</v>
      </c>
      <c r="AM473">
        <v>137</v>
      </c>
      <c r="AN473" s="26">
        <v>13.669999999999998</v>
      </c>
      <c r="AO473">
        <v>22.85</v>
      </c>
      <c r="AP473" s="41">
        <v>0.45454545454545453</v>
      </c>
      <c r="AQ473">
        <v>22</v>
      </c>
      <c r="AR473">
        <v>22</v>
      </c>
      <c r="AS473">
        <v>22</v>
      </c>
      <c r="AT473">
        <v>19</v>
      </c>
      <c r="AU473">
        <v>19</v>
      </c>
      <c r="AV473">
        <v>17</v>
      </c>
      <c r="AW473">
        <v>15</v>
      </c>
      <c r="AX473">
        <v>8</v>
      </c>
      <c r="AY473">
        <v>0</v>
      </c>
      <c r="AZ473">
        <v>2</v>
      </c>
      <c r="BA473" s="42">
        <v>2</v>
      </c>
      <c r="BB473">
        <v>1.62</v>
      </c>
      <c r="BC473">
        <v>22.882400000000001</v>
      </c>
      <c r="BD473" s="20">
        <v>19</v>
      </c>
      <c r="BE473" s="20">
        <v>41</v>
      </c>
      <c r="BF473" s="20">
        <v>17.995610826627654</v>
      </c>
      <c r="BG473">
        <v>37</v>
      </c>
      <c r="BH473">
        <v>45</v>
      </c>
      <c r="BI473">
        <v>68</v>
      </c>
      <c r="BJ473" s="41">
        <v>0.35238095238095241</v>
      </c>
      <c r="BK473">
        <v>11</v>
      </c>
      <c r="BL473">
        <v>11</v>
      </c>
      <c r="BM473">
        <v>23</v>
      </c>
      <c r="BN473" s="42">
        <v>-12</v>
      </c>
      <c r="BO473">
        <v>2</v>
      </c>
      <c r="BP473">
        <v>5</v>
      </c>
      <c r="BQ473">
        <v>1</v>
      </c>
      <c r="BR473">
        <v>8</v>
      </c>
      <c r="BS473" s="41">
        <v>6.4000000000000001E-2</v>
      </c>
      <c r="BT473">
        <v>78</v>
      </c>
      <c r="BU473">
        <v>59</v>
      </c>
      <c r="BV473" s="41">
        <v>0.56934306569343063</v>
      </c>
      <c r="BW473">
        <v>42</v>
      </c>
      <c r="BX473">
        <v>22</v>
      </c>
      <c r="BY473">
        <v>20</v>
      </c>
      <c r="BZ473">
        <v>19</v>
      </c>
      <c r="CA473">
        <v>16</v>
      </c>
      <c r="CB473">
        <v>18</v>
      </c>
      <c r="CC473">
        <v>28</v>
      </c>
      <c r="CD473">
        <v>14</v>
      </c>
      <c r="CE473">
        <v>30</v>
      </c>
      <c r="CF473">
        <v>26</v>
      </c>
      <c r="CG473">
        <v>33</v>
      </c>
      <c r="CH473">
        <v>24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</v>
      </c>
      <c r="CW473">
        <v>0</v>
      </c>
      <c r="CX473">
        <v>0</v>
      </c>
      <c r="CY473">
        <v>0</v>
      </c>
      <c r="CZ473">
        <v>2</v>
      </c>
      <c r="DA473">
        <v>1</v>
      </c>
      <c r="DB473">
        <v>1</v>
      </c>
      <c r="DC473">
        <v>2</v>
      </c>
      <c r="DD473">
        <v>2</v>
      </c>
      <c r="DE473">
        <v>0</v>
      </c>
      <c r="DF473">
        <v>0</v>
      </c>
      <c r="DG473">
        <v>11</v>
      </c>
      <c r="DH473">
        <v>0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4</v>
      </c>
      <c r="DO473">
        <v>0</v>
      </c>
      <c r="DP473" s="42">
        <v>4</v>
      </c>
      <c r="DQ473" s="20">
        <v>3.8109999999999999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100</v>
      </c>
      <c r="DX473">
        <v>157</v>
      </c>
      <c r="DY473">
        <v>73</v>
      </c>
      <c r="DZ473">
        <v>117</v>
      </c>
      <c r="EA473">
        <v>58</v>
      </c>
      <c r="EB473">
        <v>83</v>
      </c>
      <c r="EC473">
        <v>4.49</v>
      </c>
      <c r="ED473">
        <v>7.8</v>
      </c>
      <c r="EE473">
        <v>11</v>
      </c>
      <c r="EF473">
        <v>6</v>
      </c>
      <c r="EG473" s="41">
        <v>0.18965517241379309</v>
      </c>
      <c r="EH473" s="43">
        <v>0.92771084337349397</v>
      </c>
      <c r="EI473" s="44">
        <v>1.1173660157872871</v>
      </c>
      <c r="EJ473">
        <v>99</v>
      </c>
      <c r="EK473">
        <v>157</v>
      </c>
      <c r="EL473">
        <v>72</v>
      </c>
      <c r="EM473">
        <v>117</v>
      </c>
      <c r="EN473">
        <v>57</v>
      </c>
      <c r="EO473">
        <v>83</v>
      </c>
      <c r="EP473">
        <v>10</v>
      </c>
      <c r="EQ473">
        <v>6</v>
      </c>
      <c r="ER473">
        <v>45</v>
      </c>
      <c r="ES473">
        <v>84</v>
      </c>
      <c r="ET473">
        <v>21</v>
      </c>
      <c r="EU473">
        <v>33</v>
      </c>
      <c r="EV473">
        <v>6</v>
      </c>
      <c r="EW473">
        <v>2</v>
      </c>
      <c r="EX473">
        <v>5</v>
      </c>
      <c r="EY473">
        <v>8</v>
      </c>
      <c r="EZ473">
        <v>0.30000000000000004</v>
      </c>
      <c r="FA473">
        <v>0.30000000000000004</v>
      </c>
      <c r="FB473">
        <v>0.7</v>
      </c>
      <c r="FC473" s="20">
        <v>5.92</v>
      </c>
      <c r="FD473" s="26">
        <v>0.59199999999999997</v>
      </c>
      <c r="FE473">
        <v>0.40700000000000003</v>
      </c>
      <c r="FF473">
        <v>0.11</v>
      </c>
      <c r="FG473">
        <v>-0.15</v>
      </c>
      <c r="FH473">
        <v>-0.04</v>
      </c>
      <c r="FL473" s="42">
        <v>19</v>
      </c>
      <c r="FM473" s="20">
        <v>0</v>
      </c>
      <c r="FN473" s="41">
        <v>5.6944444400000002E-2</v>
      </c>
      <c r="FO473" s="20">
        <v>5</v>
      </c>
      <c r="FP473" s="20">
        <v>5.7622</v>
      </c>
      <c r="FQ473" s="20">
        <v>112.80175566934895</v>
      </c>
      <c r="FV473" t="s">
        <v>711</v>
      </c>
      <c r="FW473" s="45">
        <v>650000</v>
      </c>
      <c r="FX473" s="45">
        <v>650000</v>
      </c>
      <c r="FY473">
        <v>20</v>
      </c>
      <c r="FZ473">
        <v>3</v>
      </c>
      <c r="GA473">
        <v>4</v>
      </c>
      <c r="GB473">
        <v>7</v>
      </c>
      <c r="GC473">
        <v>3</v>
      </c>
      <c r="GD473">
        <v>2</v>
      </c>
      <c r="GE473">
        <v>26</v>
      </c>
      <c r="GF473">
        <v>251</v>
      </c>
      <c r="GG473">
        <v>0.30000000000000004</v>
      </c>
      <c r="GH473">
        <v>0.30000000000000004</v>
      </c>
      <c r="GI473">
        <v>0.7</v>
      </c>
      <c r="GJ473" s="42">
        <v>5</v>
      </c>
    </row>
    <row r="474" spans="1:192" x14ac:dyDescent="0.45">
      <c r="A474" s="40">
        <v>30796</v>
      </c>
      <c r="B474" t="s">
        <v>98</v>
      </c>
      <c r="D474" t="s">
        <v>99</v>
      </c>
      <c r="E474" t="s">
        <v>99</v>
      </c>
      <c r="F474">
        <v>73</v>
      </c>
      <c r="G474">
        <v>188</v>
      </c>
      <c r="H474">
        <v>2002</v>
      </c>
      <c r="I474">
        <v>3</v>
      </c>
      <c r="J474">
        <v>87</v>
      </c>
      <c r="K474" t="s">
        <v>92</v>
      </c>
      <c r="L474">
        <v>2006</v>
      </c>
      <c r="M474">
        <v>33</v>
      </c>
      <c r="N474">
        <v>12</v>
      </c>
      <c r="O474">
        <v>8470144</v>
      </c>
      <c r="P474" t="s">
        <v>3622</v>
      </c>
      <c r="Q474" t="s">
        <v>3623</v>
      </c>
      <c r="R474" t="s">
        <v>3624</v>
      </c>
      <c r="S474" t="s">
        <v>3625</v>
      </c>
      <c r="T474" t="s">
        <v>716</v>
      </c>
      <c r="U474" t="s">
        <v>298</v>
      </c>
      <c r="V474">
        <v>79</v>
      </c>
      <c r="W474">
        <v>16</v>
      </c>
      <c r="X474">
        <v>17</v>
      </c>
      <c r="Y474">
        <v>11</v>
      </c>
      <c r="Z474">
        <v>33</v>
      </c>
      <c r="AA474">
        <v>8</v>
      </c>
      <c r="AB474">
        <v>30</v>
      </c>
      <c r="AC474" s="26">
        <v>0.41772151898734178</v>
      </c>
      <c r="AD474" s="20">
        <v>-11.978102189781019</v>
      </c>
      <c r="AE474" s="20">
        <v>12.978</v>
      </c>
      <c r="AF474">
        <v>1</v>
      </c>
      <c r="AG474">
        <v>-5.5</v>
      </c>
      <c r="AH474">
        <v>14</v>
      </c>
      <c r="AI474">
        <v>1848</v>
      </c>
      <c r="AJ474">
        <v>75023</v>
      </c>
      <c r="AK474" s="20">
        <v>1250.3833333333</v>
      </c>
      <c r="AL474">
        <v>1234.72</v>
      </c>
      <c r="AM474">
        <v>1250</v>
      </c>
      <c r="AN474" s="26">
        <v>15.827637130801689</v>
      </c>
      <c r="AO474">
        <v>26.34</v>
      </c>
      <c r="AP474" s="41">
        <v>0.66</v>
      </c>
      <c r="AQ474">
        <v>233</v>
      </c>
      <c r="AR474">
        <v>237</v>
      </c>
      <c r="AS474">
        <v>237</v>
      </c>
      <c r="AT474">
        <v>186</v>
      </c>
      <c r="AU474">
        <v>190</v>
      </c>
      <c r="AV474">
        <v>134</v>
      </c>
      <c r="AW474">
        <v>125</v>
      </c>
      <c r="AX474">
        <v>43</v>
      </c>
      <c r="AY474">
        <v>9</v>
      </c>
      <c r="AZ474">
        <v>15</v>
      </c>
      <c r="BA474" s="42">
        <v>24</v>
      </c>
      <c r="BB474">
        <v>12.59</v>
      </c>
      <c r="BC474">
        <v>32.798499999999997</v>
      </c>
      <c r="BD474" s="20">
        <v>192</v>
      </c>
      <c r="BE474" s="20">
        <v>425</v>
      </c>
      <c r="BF474" s="20">
        <v>20.652455617467929</v>
      </c>
      <c r="BG474">
        <v>398</v>
      </c>
      <c r="BH474">
        <v>463</v>
      </c>
      <c r="BI474">
        <v>528</v>
      </c>
      <c r="BJ474" s="41">
        <v>0.42980561555075592</v>
      </c>
      <c r="BK474">
        <v>49</v>
      </c>
      <c r="BL474">
        <v>48</v>
      </c>
      <c r="BM474">
        <v>76</v>
      </c>
      <c r="BN474" s="42">
        <v>-28</v>
      </c>
      <c r="BO474">
        <v>56</v>
      </c>
      <c r="BP474">
        <v>25</v>
      </c>
      <c r="BQ474">
        <v>29</v>
      </c>
      <c r="BR474">
        <v>62</v>
      </c>
      <c r="BS474" s="41">
        <v>6.2689585439838214E-2</v>
      </c>
      <c r="BT474">
        <v>483</v>
      </c>
      <c r="BU474">
        <v>558</v>
      </c>
      <c r="BV474" s="41">
        <v>0.46397694524495675</v>
      </c>
      <c r="BW474">
        <v>174</v>
      </c>
      <c r="BX474">
        <v>210</v>
      </c>
      <c r="BY474">
        <v>188</v>
      </c>
      <c r="BZ474">
        <v>196</v>
      </c>
      <c r="CA474">
        <v>121</v>
      </c>
      <c r="CB474">
        <v>152</v>
      </c>
      <c r="CC474">
        <v>137</v>
      </c>
      <c r="CD474">
        <v>156</v>
      </c>
      <c r="CE474">
        <v>161</v>
      </c>
      <c r="CF474">
        <v>201</v>
      </c>
      <c r="CG474">
        <v>277</v>
      </c>
      <c r="CH474">
        <v>337</v>
      </c>
      <c r="CI474">
        <v>0</v>
      </c>
      <c r="CJ474">
        <v>0</v>
      </c>
      <c r="CK474">
        <v>2</v>
      </c>
      <c r="CL474">
        <v>3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2</v>
      </c>
      <c r="CT474">
        <v>1</v>
      </c>
      <c r="CU474">
        <v>0</v>
      </c>
      <c r="CV474">
        <v>12</v>
      </c>
      <c r="CW474">
        <v>1</v>
      </c>
      <c r="CX474">
        <v>5</v>
      </c>
      <c r="CY474">
        <v>6</v>
      </c>
      <c r="CZ474">
        <v>44</v>
      </c>
      <c r="DA474">
        <v>22</v>
      </c>
      <c r="DB474">
        <v>0</v>
      </c>
      <c r="DC474">
        <v>11</v>
      </c>
      <c r="DD474">
        <v>22</v>
      </c>
      <c r="DE474">
        <v>4</v>
      </c>
      <c r="DF474">
        <v>0</v>
      </c>
      <c r="DG474">
        <v>75</v>
      </c>
      <c r="DH474">
        <v>7</v>
      </c>
      <c r="DI474">
        <v>16</v>
      </c>
      <c r="DJ474">
        <v>8</v>
      </c>
      <c r="DK474">
        <v>8</v>
      </c>
      <c r="DL474">
        <v>0</v>
      </c>
      <c r="DM474">
        <v>16</v>
      </c>
      <c r="DN474">
        <v>16</v>
      </c>
      <c r="DO474">
        <v>0</v>
      </c>
      <c r="DP474" s="42">
        <v>9</v>
      </c>
      <c r="DQ474" s="20">
        <v>5.298</v>
      </c>
      <c r="DR474">
        <v>7</v>
      </c>
      <c r="DS474">
        <v>0</v>
      </c>
      <c r="DT474">
        <v>0</v>
      </c>
      <c r="DU474">
        <v>0</v>
      </c>
      <c r="DV474">
        <v>0</v>
      </c>
      <c r="DW474">
        <v>1041</v>
      </c>
      <c r="DX474">
        <v>1223</v>
      </c>
      <c r="DY474">
        <v>791</v>
      </c>
      <c r="DZ474">
        <v>927</v>
      </c>
      <c r="EA474">
        <v>556</v>
      </c>
      <c r="EB474">
        <v>681</v>
      </c>
      <c r="EC474">
        <v>49.87</v>
      </c>
      <c r="ED474">
        <v>63.56</v>
      </c>
      <c r="EE474">
        <v>50</v>
      </c>
      <c r="EF474">
        <v>62</v>
      </c>
      <c r="EG474" s="41">
        <v>8.9928057553956831E-2</v>
      </c>
      <c r="EH474" s="43">
        <v>0.90895741556534504</v>
      </c>
      <c r="EI474" s="44">
        <v>0.99888547311930187</v>
      </c>
      <c r="EJ474">
        <v>1046</v>
      </c>
      <c r="EK474">
        <v>1239</v>
      </c>
      <c r="EL474">
        <v>796</v>
      </c>
      <c r="EM474">
        <v>936</v>
      </c>
      <c r="EN474">
        <v>562</v>
      </c>
      <c r="EO474">
        <v>686</v>
      </c>
      <c r="EP474">
        <v>50</v>
      </c>
      <c r="EQ474">
        <v>63</v>
      </c>
      <c r="ER474">
        <v>488</v>
      </c>
      <c r="ES474">
        <v>594</v>
      </c>
      <c r="ET474">
        <v>175</v>
      </c>
      <c r="EU474">
        <v>222</v>
      </c>
      <c r="EV474">
        <v>31</v>
      </c>
      <c r="EW474">
        <v>29</v>
      </c>
      <c r="EX474">
        <v>73</v>
      </c>
      <c r="EY474">
        <v>68</v>
      </c>
      <c r="EZ474">
        <v>1.5</v>
      </c>
      <c r="FA474">
        <v>1.6</v>
      </c>
      <c r="FB474">
        <v>3.1</v>
      </c>
      <c r="FC474" s="20">
        <v>32.840000000000003</v>
      </c>
      <c r="FD474" s="26">
        <v>0.41569620253164563</v>
      </c>
      <c r="FE474">
        <v>2.2862</v>
      </c>
      <c r="FF474">
        <v>0.36</v>
      </c>
      <c r="FG474">
        <v>0.13</v>
      </c>
      <c r="FH474">
        <v>0.49</v>
      </c>
      <c r="FI474">
        <v>6</v>
      </c>
      <c r="FJ474">
        <v>4</v>
      </c>
      <c r="FK474">
        <v>3</v>
      </c>
      <c r="FL474" s="42">
        <v>125</v>
      </c>
      <c r="FM474" s="20">
        <v>11.142857142857142</v>
      </c>
      <c r="FN474" s="41">
        <v>8.4732627200000007E-2</v>
      </c>
      <c r="FO474" s="20">
        <v>31.6</v>
      </c>
      <c r="FP474" s="20">
        <v>34.059600000000003</v>
      </c>
      <c r="FQ474" s="20">
        <v>110.01684592458209</v>
      </c>
      <c r="FR474">
        <v>3</v>
      </c>
      <c r="FS474" t="s">
        <v>189</v>
      </c>
      <c r="FT474">
        <v>192</v>
      </c>
      <c r="FU474" t="s">
        <v>702</v>
      </c>
      <c r="FV474" t="s">
        <v>711</v>
      </c>
      <c r="FW474" s="45">
        <v>6000000</v>
      </c>
      <c r="FX474" s="45">
        <v>5250000</v>
      </c>
      <c r="FY474">
        <v>764</v>
      </c>
      <c r="FZ474">
        <v>152</v>
      </c>
      <c r="GA474">
        <v>271</v>
      </c>
      <c r="GB474">
        <v>423</v>
      </c>
      <c r="GC474">
        <v>-14</v>
      </c>
      <c r="GD474">
        <v>144</v>
      </c>
      <c r="GE474">
        <v>1453</v>
      </c>
      <c r="GF474">
        <v>12860</v>
      </c>
      <c r="GG474">
        <v>27.3</v>
      </c>
      <c r="GH474">
        <v>13.9</v>
      </c>
      <c r="GI474">
        <v>41.2</v>
      </c>
      <c r="GJ474" s="42">
        <v>31.6</v>
      </c>
    </row>
    <row r="475" spans="1:192" x14ac:dyDescent="0.45">
      <c r="A475" s="40">
        <v>33325</v>
      </c>
      <c r="B475" t="s">
        <v>3626</v>
      </c>
      <c r="D475" t="s">
        <v>399</v>
      </c>
      <c r="E475" t="s">
        <v>399</v>
      </c>
      <c r="F475">
        <v>72</v>
      </c>
      <c r="G475">
        <v>188</v>
      </c>
      <c r="H475">
        <v>2011</v>
      </c>
      <c r="I475">
        <v>7</v>
      </c>
      <c r="J475">
        <v>208</v>
      </c>
      <c r="K475" t="s">
        <v>92</v>
      </c>
      <c r="L475">
        <v>2012</v>
      </c>
      <c r="M475">
        <v>26</v>
      </c>
      <c r="N475">
        <v>6</v>
      </c>
      <c r="O475">
        <v>8476292</v>
      </c>
      <c r="P475" t="s">
        <v>3627</v>
      </c>
      <c r="Q475" t="s">
        <v>3628</v>
      </c>
      <c r="R475" t="s">
        <v>3629</v>
      </c>
      <c r="S475" t="s">
        <v>428</v>
      </c>
      <c r="T475" t="s">
        <v>725</v>
      </c>
      <c r="U475" t="s">
        <v>153</v>
      </c>
      <c r="V475">
        <v>56</v>
      </c>
      <c r="W475">
        <v>11</v>
      </c>
      <c r="X475">
        <v>24</v>
      </c>
      <c r="Y475">
        <v>11</v>
      </c>
      <c r="Z475">
        <v>35</v>
      </c>
      <c r="AA475">
        <v>10</v>
      </c>
      <c r="AB475">
        <v>65</v>
      </c>
      <c r="AC475" s="26">
        <v>0.625</v>
      </c>
      <c r="AD475" s="20">
        <v>-4.7654723127035865</v>
      </c>
      <c r="AE475" s="20">
        <v>12.53</v>
      </c>
      <c r="AF475">
        <v>16</v>
      </c>
      <c r="AG475">
        <v>5.5</v>
      </c>
      <c r="AH475">
        <v>6</v>
      </c>
      <c r="AI475">
        <v>1243</v>
      </c>
      <c r="AJ475">
        <v>57107</v>
      </c>
      <c r="AK475" s="20">
        <v>951.78333333333001</v>
      </c>
      <c r="AL475">
        <v>951.78</v>
      </c>
      <c r="AM475">
        <v>952</v>
      </c>
      <c r="AN475" s="26">
        <v>16.996130952380952</v>
      </c>
      <c r="AO475">
        <v>28.26</v>
      </c>
      <c r="AP475" s="41">
        <v>0.546875</v>
      </c>
      <c r="AQ475">
        <v>195</v>
      </c>
      <c r="AR475">
        <v>195</v>
      </c>
      <c r="AS475">
        <v>195</v>
      </c>
      <c r="AT475">
        <v>152</v>
      </c>
      <c r="AU475">
        <v>152</v>
      </c>
      <c r="AV475">
        <v>109</v>
      </c>
      <c r="AW475">
        <v>126</v>
      </c>
      <c r="AX475">
        <v>55</v>
      </c>
      <c r="AY475">
        <v>6</v>
      </c>
      <c r="AZ475">
        <v>11</v>
      </c>
      <c r="BA475" s="42">
        <v>17</v>
      </c>
      <c r="BB475">
        <v>12.58</v>
      </c>
      <c r="BC475">
        <v>34.055</v>
      </c>
      <c r="BD475" s="20">
        <v>181.2</v>
      </c>
      <c r="BE475" s="20">
        <v>376.2</v>
      </c>
      <c r="BF475" s="20">
        <v>23.715564521212887</v>
      </c>
      <c r="BG475">
        <v>377</v>
      </c>
      <c r="BH475">
        <v>332</v>
      </c>
      <c r="BI475">
        <v>313</v>
      </c>
      <c r="BJ475" s="41">
        <v>0.54637681159420293</v>
      </c>
      <c r="BK475">
        <v>80</v>
      </c>
      <c r="BL475">
        <v>80</v>
      </c>
      <c r="BM475">
        <v>83</v>
      </c>
      <c r="BN475" s="42">
        <v>-3</v>
      </c>
      <c r="BO475">
        <v>43</v>
      </c>
      <c r="BP475">
        <v>41</v>
      </c>
      <c r="BQ475">
        <v>34</v>
      </c>
      <c r="BR475">
        <v>48</v>
      </c>
      <c r="BS475" s="41">
        <v>6.8669527896995708E-2</v>
      </c>
      <c r="BT475">
        <v>7</v>
      </c>
      <c r="BU475">
        <v>24</v>
      </c>
      <c r="BV475" s="41">
        <v>0.22580645161290322</v>
      </c>
      <c r="BW475">
        <v>2</v>
      </c>
      <c r="BX475">
        <v>10</v>
      </c>
      <c r="BY475">
        <v>1</v>
      </c>
      <c r="BZ475">
        <v>3</v>
      </c>
      <c r="CA475">
        <v>4</v>
      </c>
      <c r="CB475">
        <v>11</v>
      </c>
      <c r="CC475">
        <v>3</v>
      </c>
      <c r="CD475">
        <v>9</v>
      </c>
      <c r="CE475">
        <v>3</v>
      </c>
      <c r="CF475">
        <v>7</v>
      </c>
      <c r="CG475">
        <v>4</v>
      </c>
      <c r="CH475">
        <v>16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4</v>
      </c>
      <c r="CT475">
        <v>1</v>
      </c>
      <c r="CU475">
        <v>0</v>
      </c>
      <c r="CV475">
        <v>5</v>
      </c>
      <c r="CW475">
        <v>1</v>
      </c>
      <c r="CX475">
        <v>2</v>
      </c>
      <c r="CY475">
        <v>9</v>
      </c>
      <c r="CZ475">
        <v>31</v>
      </c>
      <c r="DA475">
        <v>6</v>
      </c>
      <c r="DB475">
        <v>2</v>
      </c>
      <c r="DC475">
        <v>8</v>
      </c>
      <c r="DD475">
        <v>19</v>
      </c>
      <c r="DE475">
        <v>10</v>
      </c>
      <c r="DF475">
        <v>0</v>
      </c>
      <c r="DG475">
        <v>64</v>
      </c>
      <c r="DH475">
        <v>3</v>
      </c>
      <c r="DI475">
        <v>18</v>
      </c>
      <c r="DJ475">
        <v>3</v>
      </c>
      <c r="DK475">
        <v>3</v>
      </c>
      <c r="DL475">
        <v>0</v>
      </c>
      <c r="DM475">
        <v>18</v>
      </c>
      <c r="DN475">
        <v>18</v>
      </c>
      <c r="DO475">
        <v>0</v>
      </c>
      <c r="DP475" s="42">
        <v>15</v>
      </c>
      <c r="DQ475" s="20">
        <v>12.314</v>
      </c>
      <c r="DR475">
        <v>3</v>
      </c>
      <c r="DS475">
        <v>0</v>
      </c>
      <c r="DT475">
        <v>0</v>
      </c>
      <c r="DU475">
        <v>0</v>
      </c>
      <c r="DV475">
        <v>0</v>
      </c>
      <c r="DW475">
        <v>1012</v>
      </c>
      <c r="DX475">
        <v>881</v>
      </c>
      <c r="DY475">
        <v>756</v>
      </c>
      <c r="DZ475">
        <v>651</v>
      </c>
      <c r="EA475">
        <v>538</v>
      </c>
      <c r="EB475">
        <v>499</v>
      </c>
      <c r="EC475">
        <v>51.23</v>
      </c>
      <c r="ED475">
        <v>39.04</v>
      </c>
      <c r="EE475">
        <v>64</v>
      </c>
      <c r="EF475">
        <v>41</v>
      </c>
      <c r="EG475" s="41">
        <v>0.11895910780669144</v>
      </c>
      <c r="EH475" s="43">
        <v>0.9178356713426854</v>
      </c>
      <c r="EI475" s="44">
        <v>1.0367947791493768</v>
      </c>
      <c r="EJ475">
        <v>1010</v>
      </c>
      <c r="EK475">
        <v>881</v>
      </c>
      <c r="EL475">
        <v>754</v>
      </c>
      <c r="EM475">
        <v>651</v>
      </c>
      <c r="EN475">
        <v>537</v>
      </c>
      <c r="EO475">
        <v>499</v>
      </c>
      <c r="EP475">
        <v>64</v>
      </c>
      <c r="EQ475">
        <v>41</v>
      </c>
      <c r="ER475">
        <v>559</v>
      </c>
      <c r="ES475">
        <v>410</v>
      </c>
      <c r="ET475">
        <v>214</v>
      </c>
      <c r="EU475">
        <v>154</v>
      </c>
      <c r="EV475">
        <v>32</v>
      </c>
      <c r="EW475">
        <v>22</v>
      </c>
      <c r="EX475">
        <v>54</v>
      </c>
      <c r="EY475">
        <v>65</v>
      </c>
      <c r="EZ475">
        <v>2.1</v>
      </c>
      <c r="FA475">
        <v>1.3</v>
      </c>
      <c r="FB475">
        <v>3.4</v>
      </c>
      <c r="FC475" s="20">
        <v>39.159999999999997</v>
      </c>
      <c r="FD475" s="26">
        <v>0.69928571428571418</v>
      </c>
      <c r="FE475">
        <v>2.1095000000000002</v>
      </c>
      <c r="FF475">
        <v>1.29</v>
      </c>
      <c r="FG475">
        <v>0.13</v>
      </c>
      <c r="FH475">
        <v>1.42</v>
      </c>
      <c r="FL475" s="42">
        <v>134</v>
      </c>
      <c r="FM475" s="20">
        <v>38</v>
      </c>
      <c r="FN475" s="41">
        <v>5.7731694800000004E-2</v>
      </c>
      <c r="FO475" s="20">
        <v>34.4</v>
      </c>
      <c r="FP475" s="20">
        <v>37.462800000000001</v>
      </c>
      <c r="FQ475" s="20">
        <v>119.3342999432642</v>
      </c>
      <c r="FR475">
        <v>4</v>
      </c>
      <c r="FS475" t="s">
        <v>111</v>
      </c>
      <c r="FT475">
        <v>195</v>
      </c>
      <c r="FV475" t="s">
        <v>711</v>
      </c>
      <c r="FW475" s="45">
        <v>5600000</v>
      </c>
      <c r="FX475" s="45">
        <v>5300000</v>
      </c>
      <c r="FY475">
        <v>363</v>
      </c>
      <c r="FZ475">
        <v>85</v>
      </c>
      <c r="GA475">
        <v>168</v>
      </c>
      <c r="GB475">
        <v>253</v>
      </c>
      <c r="GC475">
        <v>102</v>
      </c>
      <c r="GD475">
        <v>109</v>
      </c>
      <c r="GE475">
        <v>708</v>
      </c>
      <c r="GF475">
        <v>6429</v>
      </c>
      <c r="GG475">
        <v>19.5</v>
      </c>
      <c r="GH475">
        <v>10.7</v>
      </c>
      <c r="GI475">
        <v>30.3</v>
      </c>
      <c r="GJ475" s="42">
        <v>34.4</v>
      </c>
    </row>
    <row r="476" spans="1:192" x14ac:dyDescent="0.45">
      <c r="A476" s="40">
        <v>33718</v>
      </c>
      <c r="B476" t="s">
        <v>379</v>
      </c>
      <c r="C476" t="s">
        <v>145</v>
      </c>
      <c r="D476" t="s">
        <v>91</v>
      </c>
      <c r="E476" t="s">
        <v>91</v>
      </c>
      <c r="F476">
        <v>71</v>
      </c>
      <c r="G476">
        <v>183</v>
      </c>
      <c r="H476">
        <v>2011</v>
      </c>
      <c r="I476">
        <v>7</v>
      </c>
      <c r="J476">
        <v>209</v>
      </c>
      <c r="K476" t="s">
        <v>92</v>
      </c>
      <c r="L476">
        <v>2014</v>
      </c>
      <c r="M476">
        <v>25</v>
      </c>
      <c r="N476">
        <v>4</v>
      </c>
      <c r="O476">
        <v>8476293</v>
      </c>
      <c r="P476" t="s">
        <v>3630</v>
      </c>
      <c r="Q476" t="s">
        <v>3631</v>
      </c>
      <c r="R476" t="s">
        <v>1127</v>
      </c>
      <c r="S476" t="s">
        <v>198</v>
      </c>
      <c r="T476" t="s">
        <v>716</v>
      </c>
      <c r="U476" t="s">
        <v>3632</v>
      </c>
      <c r="V476">
        <v>69</v>
      </c>
      <c r="W476">
        <v>6</v>
      </c>
      <c r="X476">
        <v>8</v>
      </c>
      <c r="Y476">
        <v>7</v>
      </c>
      <c r="Z476">
        <v>14</v>
      </c>
      <c r="AA476">
        <v>0</v>
      </c>
      <c r="AB476">
        <v>0</v>
      </c>
      <c r="AC476" s="26">
        <v>0.20289855072463769</v>
      </c>
      <c r="AD476" s="20">
        <v>-7.4368932038834963</v>
      </c>
      <c r="AE476" s="20">
        <v>5.407</v>
      </c>
      <c r="AF476">
        <v>-20</v>
      </c>
      <c r="AG476">
        <v>-8.9</v>
      </c>
      <c r="AH476">
        <v>8</v>
      </c>
      <c r="AI476">
        <v>1177</v>
      </c>
      <c r="AJ476">
        <v>50536</v>
      </c>
      <c r="AK476" s="20">
        <v>842.26666666666995</v>
      </c>
      <c r="AL476">
        <v>833.67</v>
      </c>
      <c r="AM476">
        <v>842</v>
      </c>
      <c r="AN476" s="26">
        <v>12.206763285024154</v>
      </c>
      <c r="AO476">
        <v>20.66</v>
      </c>
      <c r="AP476" s="41">
        <v>0.48275862068965519</v>
      </c>
      <c r="AQ476">
        <v>158</v>
      </c>
      <c r="AR476">
        <v>158</v>
      </c>
      <c r="AS476">
        <v>158</v>
      </c>
      <c r="AT476">
        <v>130</v>
      </c>
      <c r="AU476">
        <v>130</v>
      </c>
      <c r="AV476">
        <v>98</v>
      </c>
      <c r="AW476">
        <v>76</v>
      </c>
      <c r="AX476">
        <v>34</v>
      </c>
      <c r="AY476">
        <v>2</v>
      </c>
      <c r="AZ476">
        <v>6</v>
      </c>
      <c r="BA476" s="42">
        <v>8</v>
      </c>
      <c r="BB476">
        <v>7.45</v>
      </c>
      <c r="BC476">
        <v>32.683700000000002</v>
      </c>
      <c r="BD476" s="20">
        <v>168.5</v>
      </c>
      <c r="BE476" s="20">
        <v>326.5</v>
      </c>
      <c r="BF476" s="20">
        <v>23.498506603332252</v>
      </c>
      <c r="BG476">
        <v>242</v>
      </c>
      <c r="BH476">
        <v>249</v>
      </c>
      <c r="BI476">
        <v>270</v>
      </c>
      <c r="BJ476" s="41">
        <v>0.47265625</v>
      </c>
      <c r="BK476">
        <v>128</v>
      </c>
      <c r="BL476">
        <v>126</v>
      </c>
      <c r="BM476">
        <v>54</v>
      </c>
      <c r="BN476" s="42">
        <v>72</v>
      </c>
      <c r="BO476">
        <v>32</v>
      </c>
      <c r="BP476">
        <v>14</v>
      </c>
      <c r="BQ476">
        <v>14</v>
      </c>
      <c r="BR476">
        <v>33</v>
      </c>
      <c r="BS476" s="41">
        <v>4.7482014388489209E-2</v>
      </c>
      <c r="BT476">
        <v>10</v>
      </c>
      <c r="BU476">
        <v>9</v>
      </c>
      <c r="BV476" s="41">
        <v>0.52631578947368418</v>
      </c>
      <c r="BW476">
        <v>3</v>
      </c>
      <c r="BX476">
        <v>2</v>
      </c>
      <c r="BY476">
        <v>3</v>
      </c>
      <c r="BZ476">
        <v>3</v>
      </c>
      <c r="CA476">
        <v>4</v>
      </c>
      <c r="CB476">
        <v>4</v>
      </c>
      <c r="CC476">
        <v>2</v>
      </c>
      <c r="CD476">
        <v>2</v>
      </c>
      <c r="CE476">
        <v>4</v>
      </c>
      <c r="CF476">
        <v>4</v>
      </c>
      <c r="CG476">
        <v>7</v>
      </c>
      <c r="CH476">
        <v>6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4</v>
      </c>
      <c r="CW476">
        <v>0</v>
      </c>
      <c r="CX476">
        <v>3</v>
      </c>
      <c r="CY476">
        <v>4</v>
      </c>
      <c r="CZ476">
        <v>25</v>
      </c>
      <c r="DA476">
        <v>7</v>
      </c>
      <c r="DB476">
        <v>1</v>
      </c>
      <c r="DC476">
        <v>7</v>
      </c>
      <c r="DD476">
        <v>14</v>
      </c>
      <c r="DE476">
        <v>9</v>
      </c>
      <c r="DF476">
        <v>0</v>
      </c>
      <c r="DG476">
        <v>60</v>
      </c>
      <c r="DH476">
        <v>4</v>
      </c>
      <c r="DI476">
        <v>6</v>
      </c>
      <c r="DJ476">
        <v>4</v>
      </c>
      <c r="DK476">
        <v>4</v>
      </c>
      <c r="DL476">
        <v>0</v>
      </c>
      <c r="DM476">
        <v>6</v>
      </c>
      <c r="DN476">
        <v>6</v>
      </c>
      <c r="DO476">
        <v>0</v>
      </c>
      <c r="DP476" s="42">
        <v>2</v>
      </c>
      <c r="DQ476" s="20">
        <v>1.915</v>
      </c>
      <c r="DR476">
        <v>4</v>
      </c>
      <c r="DS476">
        <v>0</v>
      </c>
      <c r="DT476">
        <v>0</v>
      </c>
      <c r="DU476">
        <v>0</v>
      </c>
      <c r="DV476">
        <v>0</v>
      </c>
      <c r="DW476">
        <v>702</v>
      </c>
      <c r="DX476">
        <v>869</v>
      </c>
      <c r="DY476">
        <v>546</v>
      </c>
      <c r="DZ476">
        <v>662</v>
      </c>
      <c r="EA476">
        <v>403</v>
      </c>
      <c r="EB476">
        <v>481</v>
      </c>
      <c r="EC476">
        <v>29.27</v>
      </c>
      <c r="ED476">
        <v>40.340000000000003</v>
      </c>
      <c r="EE476">
        <v>29</v>
      </c>
      <c r="EF476">
        <v>54</v>
      </c>
      <c r="EG476" s="41">
        <v>7.1960297766749379E-2</v>
      </c>
      <c r="EH476" s="43">
        <v>0.88773388773388773</v>
      </c>
      <c r="EI476" s="44">
        <v>0.95969418550063712</v>
      </c>
      <c r="EJ476">
        <v>705</v>
      </c>
      <c r="EK476">
        <v>881</v>
      </c>
      <c r="EL476">
        <v>549</v>
      </c>
      <c r="EM476">
        <v>673</v>
      </c>
      <c r="EN476">
        <v>405</v>
      </c>
      <c r="EO476">
        <v>490</v>
      </c>
      <c r="EP476">
        <v>29</v>
      </c>
      <c r="EQ476">
        <v>55</v>
      </c>
      <c r="ER476">
        <v>308</v>
      </c>
      <c r="ES476">
        <v>417</v>
      </c>
      <c r="ET476">
        <v>116</v>
      </c>
      <c r="EU476">
        <v>166</v>
      </c>
      <c r="EV476">
        <v>10</v>
      </c>
      <c r="EW476">
        <v>30</v>
      </c>
      <c r="EX476">
        <v>36</v>
      </c>
      <c r="EY476">
        <v>50</v>
      </c>
      <c r="EZ476">
        <v>-0.30000000000000004</v>
      </c>
      <c r="FA476">
        <v>0.4</v>
      </c>
      <c r="FB476">
        <v>0.2</v>
      </c>
      <c r="FC476" s="20">
        <v>12.04</v>
      </c>
      <c r="FD476" s="26">
        <v>0.17449275362318839</v>
      </c>
      <c r="FE476">
        <v>1.3083</v>
      </c>
      <c r="FF476">
        <v>0.06</v>
      </c>
      <c r="FG476">
        <v>0.02</v>
      </c>
      <c r="FH476">
        <v>7.0000000000000007E-2</v>
      </c>
      <c r="FL476" s="42">
        <v>169</v>
      </c>
      <c r="FM476" s="20">
        <v>35.5</v>
      </c>
      <c r="FN476" s="41">
        <v>5.2295918400000002E-2</v>
      </c>
      <c r="FO476" s="20">
        <v>13.2</v>
      </c>
      <c r="FP476" s="20">
        <v>14.382999999999999</v>
      </c>
      <c r="FQ476" s="20">
        <v>113.06632120623269</v>
      </c>
      <c r="FV476" t="s">
        <v>751</v>
      </c>
      <c r="FW476" s="45">
        <v>660000</v>
      </c>
      <c r="FX476" s="45">
        <v>625000</v>
      </c>
      <c r="FY476">
        <v>172</v>
      </c>
      <c r="FZ476">
        <v>19</v>
      </c>
      <c r="GA476">
        <v>27</v>
      </c>
      <c r="GB476">
        <v>46</v>
      </c>
      <c r="GC476">
        <v>-20</v>
      </c>
      <c r="GD476">
        <v>52</v>
      </c>
      <c r="GE476">
        <v>264</v>
      </c>
      <c r="GF476">
        <v>1957</v>
      </c>
      <c r="GG476">
        <v>1.6</v>
      </c>
      <c r="GH476">
        <v>1.3</v>
      </c>
      <c r="GI476">
        <v>2.9</v>
      </c>
      <c r="GJ476" s="42">
        <v>13.2</v>
      </c>
    </row>
    <row r="477" spans="1:192" x14ac:dyDescent="0.45">
      <c r="A477" s="40">
        <v>32238</v>
      </c>
      <c r="B477" t="s">
        <v>3638</v>
      </c>
      <c r="C477" t="s">
        <v>213</v>
      </c>
      <c r="D477" t="s">
        <v>91</v>
      </c>
      <c r="E477" t="s">
        <v>91</v>
      </c>
      <c r="F477">
        <v>74</v>
      </c>
      <c r="G477">
        <v>208</v>
      </c>
      <c r="H477">
        <v>2008</v>
      </c>
      <c r="I477">
        <v>3</v>
      </c>
      <c r="J477">
        <v>79</v>
      </c>
      <c r="K477" t="s">
        <v>92</v>
      </c>
      <c r="L477">
        <v>2008</v>
      </c>
      <c r="M477">
        <v>29</v>
      </c>
      <c r="N477">
        <v>10</v>
      </c>
      <c r="O477">
        <v>8474250</v>
      </c>
      <c r="P477" t="s">
        <v>3639</v>
      </c>
      <c r="Q477" t="s">
        <v>3640</v>
      </c>
      <c r="R477" t="s">
        <v>479</v>
      </c>
      <c r="S477" t="s">
        <v>1666</v>
      </c>
      <c r="T477" t="s">
        <v>725</v>
      </c>
      <c r="U477" t="s">
        <v>110</v>
      </c>
      <c r="V477">
        <v>68</v>
      </c>
      <c r="W477">
        <v>5</v>
      </c>
      <c r="X477">
        <v>14</v>
      </c>
      <c r="Y477">
        <v>5</v>
      </c>
      <c r="Z477">
        <v>19</v>
      </c>
      <c r="AA477">
        <v>11</v>
      </c>
      <c r="AB477">
        <v>43</v>
      </c>
      <c r="AC477" s="26">
        <v>0.27941176470588236</v>
      </c>
      <c r="AD477" s="20">
        <v>-1.9451476793248936</v>
      </c>
      <c r="AE477" s="20">
        <v>6.6210000000000004</v>
      </c>
      <c r="AF477">
        <v>-32</v>
      </c>
      <c r="AG477">
        <v>-10.7</v>
      </c>
      <c r="AH477">
        <v>54</v>
      </c>
      <c r="AI477">
        <v>1499</v>
      </c>
      <c r="AJ477">
        <v>68217</v>
      </c>
      <c r="AK477" s="20">
        <v>1136.95</v>
      </c>
      <c r="AL477">
        <v>1136.95</v>
      </c>
      <c r="AM477">
        <v>1137</v>
      </c>
      <c r="AN477" s="26">
        <v>16.71985294117647</v>
      </c>
      <c r="AO477">
        <v>27.81</v>
      </c>
      <c r="AP477" s="41">
        <v>0.51351351351351349</v>
      </c>
      <c r="AQ477">
        <v>227</v>
      </c>
      <c r="AR477">
        <v>228</v>
      </c>
      <c r="AS477">
        <v>228</v>
      </c>
      <c r="AT477">
        <v>180</v>
      </c>
      <c r="AU477">
        <v>181</v>
      </c>
      <c r="AV477">
        <v>124</v>
      </c>
      <c r="AW477">
        <v>124</v>
      </c>
      <c r="AX477">
        <v>57</v>
      </c>
      <c r="AY477">
        <v>13</v>
      </c>
      <c r="AZ477">
        <v>10</v>
      </c>
      <c r="BA477" s="42">
        <v>23</v>
      </c>
      <c r="BB477">
        <v>12.47</v>
      </c>
      <c r="BC477">
        <v>32.548400000000001</v>
      </c>
      <c r="BD477" s="20">
        <v>175.9</v>
      </c>
      <c r="BE477" s="20">
        <v>402.9</v>
      </c>
      <c r="BF477" s="20">
        <v>21.262148731254673</v>
      </c>
      <c r="BG477">
        <v>318</v>
      </c>
      <c r="BH477">
        <v>398</v>
      </c>
      <c r="BI477">
        <v>405</v>
      </c>
      <c r="BJ477" s="41">
        <v>0.43983402489626555</v>
      </c>
      <c r="BK477">
        <v>90</v>
      </c>
      <c r="BL477">
        <v>90</v>
      </c>
      <c r="BM477">
        <v>79</v>
      </c>
      <c r="BN477" s="42">
        <v>11</v>
      </c>
      <c r="BO477">
        <v>57</v>
      </c>
      <c r="BP477">
        <v>29</v>
      </c>
      <c r="BQ477">
        <v>27</v>
      </c>
      <c r="BR477">
        <v>29</v>
      </c>
      <c r="BS477" s="41">
        <v>3.0982905982905984E-2</v>
      </c>
      <c r="BT477">
        <v>297</v>
      </c>
      <c r="BU477">
        <v>323</v>
      </c>
      <c r="BV477" s="41">
        <v>0.4790322580645161</v>
      </c>
      <c r="BW477">
        <v>100</v>
      </c>
      <c r="BX477">
        <v>115</v>
      </c>
      <c r="BY477">
        <v>107</v>
      </c>
      <c r="BZ477">
        <v>108</v>
      </c>
      <c r="CA477">
        <v>90</v>
      </c>
      <c r="CB477">
        <v>100</v>
      </c>
      <c r="CC477">
        <v>108</v>
      </c>
      <c r="CD477">
        <v>127</v>
      </c>
      <c r="CE477">
        <v>98</v>
      </c>
      <c r="CF477">
        <v>91</v>
      </c>
      <c r="CG477">
        <v>182</v>
      </c>
      <c r="CH477">
        <v>194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2</v>
      </c>
      <c r="CW477">
        <v>1</v>
      </c>
      <c r="CX477">
        <v>3</v>
      </c>
      <c r="CY477">
        <v>9</v>
      </c>
      <c r="CZ477">
        <v>44</v>
      </c>
      <c r="DA477">
        <v>13</v>
      </c>
      <c r="DB477">
        <v>4</v>
      </c>
      <c r="DC477">
        <v>6</v>
      </c>
      <c r="DD477">
        <v>21</v>
      </c>
      <c r="DE477">
        <v>9</v>
      </c>
      <c r="DF477">
        <v>2</v>
      </c>
      <c r="DG477">
        <v>69</v>
      </c>
      <c r="DH477">
        <v>24</v>
      </c>
      <c r="DI477">
        <v>25</v>
      </c>
      <c r="DJ477">
        <v>21</v>
      </c>
      <c r="DK477">
        <v>19</v>
      </c>
      <c r="DL477">
        <v>2</v>
      </c>
      <c r="DM477">
        <v>26</v>
      </c>
      <c r="DN477">
        <v>24</v>
      </c>
      <c r="DO477">
        <v>2</v>
      </c>
      <c r="DP477" s="42">
        <v>1</v>
      </c>
      <c r="DQ477" s="20">
        <v>6.8849999999999998</v>
      </c>
      <c r="DR477">
        <v>22</v>
      </c>
      <c r="DS477">
        <v>2</v>
      </c>
      <c r="DT477">
        <v>0</v>
      </c>
      <c r="DU477">
        <v>0</v>
      </c>
      <c r="DV477">
        <v>0</v>
      </c>
      <c r="DW477">
        <v>1070</v>
      </c>
      <c r="DX477">
        <v>1217</v>
      </c>
      <c r="DY477">
        <v>821</v>
      </c>
      <c r="DZ477">
        <v>907</v>
      </c>
      <c r="EA477">
        <v>596</v>
      </c>
      <c r="EB477">
        <v>676</v>
      </c>
      <c r="EC477">
        <v>48.07</v>
      </c>
      <c r="ED477">
        <v>58.61</v>
      </c>
      <c r="EE477">
        <v>37</v>
      </c>
      <c r="EF477">
        <v>69</v>
      </c>
      <c r="EG477" s="41">
        <v>6.2080536912751678E-2</v>
      </c>
      <c r="EH477" s="43">
        <v>0.89792899408284022</v>
      </c>
      <c r="EI477" s="44">
        <v>0.96000953099559194</v>
      </c>
      <c r="EJ477">
        <v>1073</v>
      </c>
      <c r="EK477">
        <v>1218</v>
      </c>
      <c r="EL477">
        <v>821</v>
      </c>
      <c r="EM477">
        <v>908</v>
      </c>
      <c r="EN477">
        <v>594</v>
      </c>
      <c r="EO477">
        <v>677</v>
      </c>
      <c r="EP477">
        <v>37</v>
      </c>
      <c r="EQ477">
        <v>69</v>
      </c>
      <c r="ER477">
        <v>504</v>
      </c>
      <c r="ES477">
        <v>605</v>
      </c>
      <c r="ET477">
        <v>200</v>
      </c>
      <c r="EU477">
        <v>218</v>
      </c>
      <c r="EV477">
        <v>19</v>
      </c>
      <c r="EW477">
        <v>31</v>
      </c>
      <c r="EX477">
        <v>69</v>
      </c>
      <c r="EY477">
        <v>68</v>
      </c>
      <c r="EZ477">
        <v>-0.7</v>
      </c>
      <c r="FA477">
        <v>0.1</v>
      </c>
      <c r="FB477">
        <v>-0.7</v>
      </c>
      <c r="FC477" s="20">
        <v>11.49</v>
      </c>
      <c r="FD477" s="26">
        <v>0.16897058823529412</v>
      </c>
      <c r="FE477">
        <v>1.3191999999999999</v>
      </c>
      <c r="FF477">
        <v>-0.05</v>
      </c>
      <c r="FG477">
        <v>-0.96</v>
      </c>
      <c r="FH477">
        <v>-1.01</v>
      </c>
      <c r="FL477" s="42">
        <v>175</v>
      </c>
      <c r="FM477" s="20">
        <v>5.3181818181818183</v>
      </c>
      <c r="FN477" s="41">
        <v>2.81748213E-2</v>
      </c>
      <c r="FO477" s="20">
        <v>13.6</v>
      </c>
      <c r="FP477" s="20">
        <v>20.376999999999999</v>
      </c>
      <c r="FQ477" s="20">
        <v>120.69132327718896</v>
      </c>
      <c r="FR477">
        <v>4</v>
      </c>
      <c r="FS477" t="s">
        <v>189</v>
      </c>
      <c r="FT477">
        <v>195</v>
      </c>
      <c r="FU477" t="s">
        <v>731</v>
      </c>
      <c r="FV477" t="s">
        <v>711</v>
      </c>
      <c r="FW477" s="45">
        <v>3250000</v>
      </c>
      <c r="FX477" s="45">
        <v>3250000</v>
      </c>
      <c r="FY477">
        <v>542</v>
      </c>
      <c r="FZ477">
        <v>85</v>
      </c>
      <c r="GA477">
        <v>80</v>
      </c>
      <c r="GB477">
        <v>165</v>
      </c>
      <c r="GC477">
        <v>-42</v>
      </c>
      <c r="GD477">
        <v>612</v>
      </c>
      <c r="GE477">
        <v>891</v>
      </c>
      <c r="GF477">
        <v>8018</v>
      </c>
      <c r="GG477">
        <v>5.5</v>
      </c>
      <c r="GH477">
        <v>6.5</v>
      </c>
      <c r="GI477">
        <v>12</v>
      </c>
      <c r="GJ477" s="42">
        <v>13.6</v>
      </c>
    </row>
    <row r="478" spans="1:192" x14ac:dyDescent="0.45">
      <c r="A478" s="40">
        <v>30669</v>
      </c>
      <c r="B478" t="s">
        <v>933</v>
      </c>
      <c r="C478" t="s">
        <v>145</v>
      </c>
      <c r="D478" t="s">
        <v>91</v>
      </c>
      <c r="E478" t="s">
        <v>91</v>
      </c>
      <c r="F478">
        <v>73</v>
      </c>
      <c r="G478">
        <v>195</v>
      </c>
      <c r="H478">
        <v>2002</v>
      </c>
      <c r="I478">
        <v>2</v>
      </c>
      <c r="J478">
        <v>57</v>
      </c>
      <c r="K478" t="s">
        <v>92</v>
      </c>
      <c r="L478">
        <v>2002</v>
      </c>
      <c r="M478">
        <v>34</v>
      </c>
      <c r="N478">
        <v>15</v>
      </c>
      <c r="O478">
        <v>8470162</v>
      </c>
      <c r="P478" t="s">
        <v>3652</v>
      </c>
      <c r="Q478" t="s">
        <v>3653</v>
      </c>
      <c r="R478" t="s">
        <v>3654</v>
      </c>
      <c r="S478" t="s">
        <v>404</v>
      </c>
      <c r="T478" t="s">
        <v>716</v>
      </c>
      <c r="U478" t="s">
        <v>123</v>
      </c>
      <c r="V478">
        <v>68</v>
      </c>
      <c r="W478">
        <v>4</v>
      </c>
      <c r="X478">
        <v>8</v>
      </c>
      <c r="Y478">
        <v>4</v>
      </c>
      <c r="Z478">
        <v>12</v>
      </c>
      <c r="AA478">
        <v>15</v>
      </c>
      <c r="AB478">
        <v>72</v>
      </c>
      <c r="AC478" s="26">
        <v>0.17647058823529413</v>
      </c>
      <c r="AD478" s="20">
        <v>-17.163636363636364</v>
      </c>
      <c r="AE478" s="20">
        <v>4.3159999999999998</v>
      </c>
      <c r="AF478">
        <v>4</v>
      </c>
      <c r="AG478">
        <v>2.4</v>
      </c>
      <c r="AH478">
        <v>28</v>
      </c>
      <c r="AI478">
        <v>1030</v>
      </c>
      <c r="AJ478">
        <v>44614</v>
      </c>
      <c r="AK478" s="20">
        <v>743.56666666667002</v>
      </c>
      <c r="AL478">
        <v>743.75</v>
      </c>
      <c r="AM478">
        <v>744</v>
      </c>
      <c r="AN478" s="26">
        <v>10.934803921568628</v>
      </c>
      <c r="AO478">
        <v>18.47</v>
      </c>
      <c r="AP478" s="41">
        <v>0.63157894736842102</v>
      </c>
      <c r="AQ478">
        <v>99</v>
      </c>
      <c r="AR478">
        <v>99</v>
      </c>
      <c r="AS478">
        <v>99</v>
      </c>
      <c r="AT478">
        <v>86</v>
      </c>
      <c r="AU478">
        <v>86</v>
      </c>
      <c r="AV478">
        <v>65</v>
      </c>
      <c r="AW478">
        <v>66</v>
      </c>
      <c r="AX478">
        <v>42</v>
      </c>
      <c r="AY478">
        <v>5</v>
      </c>
      <c r="AZ478">
        <v>8</v>
      </c>
      <c r="BA478" s="42">
        <v>13</v>
      </c>
      <c r="BB478">
        <v>8.4499999999999993</v>
      </c>
      <c r="BC478">
        <v>29.1538</v>
      </c>
      <c r="BD478" s="20">
        <v>129.69999999999999</v>
      </c>
      <c r="BE478" s="20">
        <v>228.7</v>
      </c>
      <c r="BF478" s="20">
        <v>18.449747899159664</v>
      </c>
      <c r="BG478">
        <v>160</v>
      </c>
      <c r="BH478">
        <v>212</v>
      </c>
      <c r="BI478">
        <v>301</v>
      </c>
      <c r="BJ478" s="41">
        <v>0.34707158351409978</v>
      </c>
      <c r="BK478">
        <v>74</v>
      </c>
      <c r="BL478">
        <v>74</v>
      </c>
      <c r="BM478">
        <v>53</v>
      </c>
      <c r="BN478" s="42">
        <v>21</v>
      </c>
      <c r="BO478">
        <v>21</v>
      </c>
      <c r="BP478">
        <v>16</v>
      </c>
      <c r="BQ478">
        <v>20</v>
      </c>
      <c r="BR478">
        <v>31</v>
      </c>
      <c r="BS478" s="41">
        <v>5.2453468697123522E-2</v>
      </c>
      <c r="BT478">
        <v>248</v>
      </c>
      <c r="BU478">
        <v>234</v>
      </c>
      <c r="BV478" s="41">
        <v>0.51452282157676343</v>
      </c>
      <c r="BW478">
        <v>119</v>
      </c>
      <c r="BX478">
        <v>114</v>
      </c>
      <c r="BY478">
        <v>91</v>
      </c>
      <c r="BZ478">
        <v>79</v>
      </c>
      <c r="CA478">
        <v>38</v>
      </c>
      <c r="CB478">
        <v>41</v>
      </c>
      <c r="CC478">
        <v>95</v>
      </c>
      <c r="CD478">
        <v>77</v>
      </c>
      <c r="CE478">
        <v>67</v>
      </c>
      <c r="CF478">
        <v>76</v>
      </c>
      <c r="CG478">
        <v>156</v>
      </c>
      <c r="CH478">
        <v>147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3</v>
      </c>
      <c r="CW478">
        <v>0</v>
      </c>
      <c r="CX478">
        <v>0</v>
      </c>
      <c r="CY478">
        <v>1</v>
      </c>
      <c r="CZ478">
        <v>20</v>
      </c>
      <c r="DA478">
        <v>6</v>
      </c>
      <c r="DB478">
        <v>3</v>
      </c>
      <c r="DC478">
        <v>11</v>
      </c>
      <c r="DD478">
        <v>3</v>
      </c>
      <c r="DE478">
        <v>10</v>
      </c>
      <c r="DF478">
        <v>0</v>
      </c>
      <c r="DG478">
        <v>32</v>
      </c>
      <c r="DH478">
        <v>14</v>
      </c>
      <c r="DI478">
        <v>9</v>
      </c>
      <c r="DJ478">
        <v>12</v>
      </c>
      <c r="DK478">
        <v>12</v>
      </c>
      <c r="DL478">
        <v>0</v>
      </c>
      <c r="DM478">
        <v>8</v>
      </c>
      <c r="DN478">
        <v>8</v>
      </c>
      <c r="DO478">
        <v>0</v>
      </c>
      <c r="DP478" s="42">
        <v>-5</v>
      </c>
      <c r="DQ478" s="20">
        <v>-4.2119999999999997</v>
      </c>
      <c r="DR478">
        <v>14</v>
      </c>
      <c r="DS478">
        <v>0</v>
      </c>
      <c r="DT478">
        <v>0</v>
      </c>
      <c r="DU478">
        <v>0</v>
      </c>
      <c r="DV478">
        <v>0</v>
      </c>
      <c r="DW478">
        <v>653</v>
      </c>
      <c r="DX478">
        <v>772</v>
      </c>
      <c r="DY478">
        <v>492</v>
      </c>
      <c r="DZ478">
        <v>560</v>
      </c>
      <c r="EA478">
        <v>335</v>
      </c>
      <c r="EB478">
        <v>392</v>
      </c>
      <c r="EC478">
        <v>30.11</v>
      </c>
      <c r="ED478">
        <v>35.24</v>
      </c>
      <c r="EE478">
        <v>19</v>
      </c>
      <c r="EF478">
        <v>33</v>
      </c>
      <c r="EG478" s="41">
        <v>5.6716417910447764E-2</v>
      </c>
      <c r="EH478" s="43">
        <v>0.91581632653061229</v>
      </c>
      <c r="EI478" s="44">
        <v>0.97253274444106008</v>
      </c>
      <c r="EJ478">
        <v>652</v>
      </c>
      <c r="EK478">
        <v>769</v>
      </c>
      <c r="EL478">
        <v>491</v>
      </c>
      <c r="EM478">
        <v>557</v>
      </c>
      <c r="EN478">
        <v>334</v>
      </c>
      <c r="EO478">
        <v>389</v>
      </c>
      <c r="EP478">
        <v>19</v>
      </c>
      <c r="EQ478">
        <v>32</v>
      </c>
      <c r="ER478">
        <v>290</v>
      </c>
      <c r="ES478">
        <v>380</v>
      </c>
      <c r="ET478">
        <v>125</v>
      </c>
      <c r="EU478">
        <v>134</v>
      </c>
      <c r="EV478">
        <v>11</v>
      </c>
      <c r="EW478">
        <v>10</v>
      </c>
      <c r="EX478">
        <v>59</v>
      </c>
      <c r="EY478">
        <v>59</v>
      </c>
      <c r="EZ478">
        <v>-0.5</v>
      </c>
      <c r="FA478">
        <v>1.1000000000000001</v>
      </c>
      <c r="FB478">
        <v>0.60000000000000009</v>
      </c>
      <c r="FC478" s="20">
        <v>17.77</v>
      </c>
      <c r="FD478" s="26">
        <v>0.26132352941176468</v>
      </c>
      <c r="FE478">
        <v>0.66520000000000001</v>
      </c>
      <c r="FF478">
        <v>0.14000000000000001</v>
      </c>
      <c r="FG478">
        <v>1.1400000000000001</v>
      </c>
      <c r="FH478">
        <v>1.28</v>
      </c>
      <c r="FL478" s="42">
        <v>133</v>
      </c>
      <c r="FM478" s="20">
        <v>6.7142857142857144</v>
      </c>
      <c r="FN478" s="41">
        <v>2.2752497199999999E-2</v>
      </c>
      <c r="FO478" s="20">
        <v>9.1999999999999993</v>
      </c>
      <c r="FP478" s="20">
        <v>11.1576</v>
      </c>
      <c r="FQ478" s="20">
        <v>114.95798319327731</v>
      </c>
      <c r="FU478" t="s">
        <v>731</v>
      </c>
      <c r="FV478" t="s">
        <v>711</v>
      </c>
      <c r="FW478" s="45">
        <v>2500000</v>
      </c>
      <c r="FX478" s="45">
        <v>3125000</v>
      </c>
      <c r="FY478">
        <v>1003</v>
      </c>
      <c r="FZ478">
        <v>146</v>
      </c>
      <c r="GA478">
        <v>267</v>
      </c>
      <c r="GB478">
        <v>413</v>
      </c>
      <c r="GC478">
        <v>-3</v>
      </c>
      <c r="GD478">
        <v>526</v>
      </c>
      <c r="GE478">
        <v>1152</v>
      </c>
      <c r="GF478">
        <v>14678</v>
      </c>
      <c r="GG478">
        <v>18.2</v>
      </c>
      <c r="GH478">
        <v>15.4</v>
      </c>
      <c r="GI478">
        <v>33.6</v>
      </c>
      <c r="GJ478" s="42">
        <v>9.1999999999999993</v>
      </c>
    </row>
    <row r="479" spans="1:192" x14ac:dyDescent="0.45">
      <c r="A479" s="40">
        <v>34025</v>
      </c>
      <c r="B479" t="s">
        <v>3655</v>
      </c>
      <c r="D479" t="s">
        <v>399</v>
      </c>
      <c r="E479" t="s">
        <v>399</v>
      </c>
      <c r="F479">
        <v>72</v>
      </c>
      <c r="G479">
        <v>205</v>
      </c>
      <c r="H479">
        <v>2011</v>
      </c>
      <c r="I479">
        <v>6</v>
      </c>
      <c r="J479">
        <v>158</v>
      </c>
      <c r="K479" t="s">
        <v>92</v>
      </c>
      <c r="L479">
        <v>2016</v>
      </c>
      <c r="M479">
        <v>24</v>
      </c>
      <c r="N479">
        <v>2</v>
      </c>
      <c r="O479">
        <v>8476310</v>
      </c>
      <c r="P479" t="s">
        <v>3656</v>
      </c>
      <c r="Q479" t="s">
        <v>3657</v>
      </c>
      <c r="R479" t="s">
        <v>3658</v>
      </c>
      <c r="S479" t="s">
        <v>3659</v>
      </c>
      <c r="T479" t="s">
        <v>938</v>
      </c>
      <c r="U479" t="s">
        <v>159</v>
      </c>
      <c r="V479">
        <v>53</v>
      </c>
      <c r="W479">
        <v>4</v>
      </c>
      <c r="X479">
        <v>4</v>
      </c>
      <c r="Y479">
        <v>0</v>
      </c>
      <c r="Z479">
        <v>8</v>
      </c>
      <c r="AA479">
        <v>19</v>
      </c>
      <c r="AB479">
        <v>74</v>
      </c>
      <c r="AC479" s="26">
        <v>0.15094339622641509</v>
      </c>
      <c r="AD479" s="20">
        <v>-3.112903225806452</v>
      </c>
      <c r="AE479" s="20">
        <v>3.22</v>
      </c>
      <c r="AF479">
        <v>-3</v>
      </c>
      <c r="AG479">
        <v>0.30000000000000004</v>
      </c>
      <c r="AH479">
        <v>21</v>
      </c>
      <c r="AI479">
        <v>727</v>
      </c>
      <c r="AJ479">
        <v>29893</v>
      </c>
      <c r="AK479" s="20">
        <v>498.21666666666999</v>
      </c>
      <c r="AL479">
        <v>498.22</v>
      </c>
      <c r="AM479">
        <v>498</v>
      </c>
      <c r="AN479" s="26">
        <v>9.4003144654088047</v>
      </c>
      <c r="AO479">
        <v>16.02</v>
      </c>
      <c r="AP479" s="41">
        <v>0.5</v>
      </c>
      <c r="AQ479">
        <v>93</v>
      </c>
      <c r="AR479">
        <v>94</v>
      </c>
      <c r="AS479">
        <v>94</v>
      </c>
      <c r="AT479">
        <v>79</v>
      </c>
      <c r="AU479">
        <v>80</v>
      </c>
      <c r="AV479">
        <v>50</v>
      </c>
      <c r="AW479">
        <v>65</v>
      </c>
      <c r="AX479">
        <v>35</v>
      </c>
      <c r="AY479">
        <v>1</v>
      </c>
      <c r="AZ479">
        <v>4</v>
      </c>
      <c r="BA479" s="42">
        <v>5</v>
      </c>
      <c r="BB479">
        <v>6.92</v>
      </c>
      <c r="BC479">
        <v>23.92</v>
      </c>
      <c r="BD479" s="20">
        <v>0</v>
      </c>
      <c r="BE479" s="20">
        <v>93</v>
      </c>
      <c r="BF479" s="20">
        <v>11.199871542691984</v>
      </c>
      <c r="BG479">
        <v>115</v>
      </c>
      <c r="BH479">
        <v>153</v>
      </c>
      <c r="BI479">
        <v>196</v>
      </c>
      <c r="BJ479" s="41">
        <v>0.36977491961414793</v>
      </c>
      <c r="BK479">
        <v>77</v>
      </c>
      <c r="BL479">
        <v>76</v>
      </c>
      <c r="BM479">
        <v>64</v>
      </c>
      <c r="BN479" s="42">
        <v>12</v>
      </c>
      <c r="BO479">
        <v>30</v>
      </c>
      <c r="BP479">
        <v>10</v>
      </c>
      <c r="BQ479">
        <v>13</v>
      </c>
      <c r="BR479">
        <v>26</v>
      </c>
      <c r="BS479" s="41">
        <v>7.0080862533692723E-2</v>
      </c>
      <c r="BT479">
        <v>191</v>
      </c>
      <c r="BU479">
        <v>180</v>
      </c>
      <c r="BV479" s="41">
        <v>0.51482479784366575</v>
      </c>
      <c r="BW479">
        <v>79</v>
      </c>
      <c r="BX479">
        <v>65</v>
      </c>
      <c r="BY479">
        <v>70</v>
      </c>
      <c r="BZ479">
        <v>65</v>
      </c>
      <c r="CA479">
        <v>42</v>
      </c>
      <c r="CB479">
        <v>50</v>
      </c>
      <c r="CC479">
        <v>44</v>
      </c>
      <c r="CD479">
        <v>42</v>
      </c>
      <c r="CE479">
        <v>79</v>
      </c>
      <c r="CF479">
        <v>62</v>
      </c>
      <c r="CG479">
        <v>122</v>
      </c>
      <c r="CH479">
        <v>114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0</v>
      </c>
      <c r="CX479">
        <v>2</v>
      </c>
      <c r="CY479">
        <v>5</v>
      </c>
      <c r="CZ479">
        <v>23</v>
      </c>
      <c r="DA479">
        <v>3</v>
      </c>
      <c r="DB479">
        <v>0</v>
      </c>
      <c r="DC479">
        <v>2</v>
      </c>
      <c r="DD479">
        <v>12</v>
      </c>
      <c r="DE479">
        <v>1</v>
      </c>
      <c r="DF479">
        <v>4</v>
      </c>
      <c r="DG479">
        <v>28</v>
      </c>
      <c r="DH479">
        <v>9</v>
      </c>
      <c r="DI479">
        <v>11</v>
      </c>
      <c r="DJ479">
        <v>8</v>
      </c>
      <c r="DK479">
        <v>7</v>
      </c>
      <c r="DL479">
        <v>1</v>
      </c>
      <c r="DM479">
        <v>11</v>
      </c>
      <c r="DN479">
        <v>10</v>
      </c>
      <c r="DO479">
        <v>1</v>
      </c>
      <c r="DP479" s="42">
        <v>2</v>
      </c>
      <c r="DQ479" s="20">
        <v>2.3460000000000001</v>
      </c>
      <c r="DR479">
        <v>8</v>
      </c>
      <c r="DS479">
        <v>1</v>
      </c>
      <c r="DT479">
        <v>0</v>
      </c>
      <c r="DU479">
        <v>0</v>
      </c>
      <c r="DV479">
        <v>0</v>
      </c>
      <c r="DW479">
        <v>408</v>
      </c>
      <c r="DX479">
        <v>461</v>
      </c>
      <c r="DY479">
        <v>323</v>
      </c>
      <c r="DZ479">
        <v>345</v>
      </c>
      <c r="EA479">
        <v>230</v>
      </c>
      <c r="EB479">
        <v>252</v>
      </c>
      <c r="EC479">
        <v>18.05</v>
      </c>
      <c r="ED479">
        <v>22.02</v>
      </c>
      <c r="EE479">
        <v>16</v>
      </c>
      <c r="EF479">
        <v>27</v>
      </c>
      <c r="EG479" s="41">
        <v>6.9565217391304349E-2</v>
      </c>
      <c r="EH479" s="43">
        <v>0.8928571428571429</v>
      </c>
      <c r="EI479" s="44">
        <v>0.9624223602484473</v>
      </c>
      <c r="EJ479">
        <v>409</v>
      </c>
      <c r="EK479">
        <v>465</v>
      </c>
      <c r="EL479">
        <v>324</v>
      </c>
      <c r="EM479">
        <v>348</v>
      </c>
      <c r="EN479">
        <v>230</v>
      </c>
      <c r="EO479">
        <v>254</v>
      </c>
      <c r="EP479">
        <v>17</v>
      </c>
      <c r="EQ479">
        <v>27</v>
      </c>
      <c r="ER479">
        <v>188</v>
      </c>
      <c r="ES479">
        <v>227</v>
      </c>
      <c r="ET479">
        <v>72</v>
      </c>
      <c r="EU479">
        <v>97</v>
      </c>
      <c r="EV479">
        <v>6</v>
      </c>
      <c r="EW479">
        <v>14</v>
      </c>
      <c r="EX479">
        <v>31</v>
      </c>
      <c r="EY479">
        <v>34</v>
      </c>
      <c r="EZ479">
        <v>-0.1</v>
      </c>
      <c r="FA479">
        <v>0.4</v>
      </c>
      <c r="FB479">
        <v>0.30000000000000004</v>
      </c>
      <c r="FC479" s="20">
        <v>8.59</v>
      </c>
      <c r="FD479" s="26">
        <v>0.1620754716981132</v>
      </c>
      <c r="FE479">
        <v>0.37570000000000003</v>
      </c>
      <c r="FF479">
        <v>-0.1</v>
      </c>
      <c r="FG479">
        <v>0.03</v>
      </c>
      <c r="FH479">
        <v>-0.08</v>
      </c>
      <c r="FL479" s="42">
        <v>125</v>
      </c>
      <c r="FM479" s="20">
        <v>11.25</v>
      </c>
      <c r="FN479" s="41">
        <v>2.6675341599999999E-2</v>
      </c>
      <c r="FO479" s="20">
        <v>5.9</v>
      </c>
      <c r="FP479" s="20">
        <v>8.4692000000000007</v>
      </c>
      <c r="FQ479" s="20">
        <v>104.65256312472401</v>
      </c>
      <c r="FR479">
        <v>11</v>
      </c>
      <c r="FS479" t="s">
        <v>3660</v>
      </c>
      <c r="FT479">
        <v>265</v>
      </c>
      <c r="FV479" t="s">
        <v>751</v>
      </c>
      <c r="FW479" s="45">
        <v>800000</v>
      </c>
      <c r="FX479" s="45">
        <v>825000</v>
      </c>
      <c r="FY479">
        <v>115</v>
      </c>
      <c r="FZ479">
        <v>11</v>
      </c>
      <c r="GA479">
        <v>10</v>
      </c>
      <c r="GB479">
        <v>21</v>
      </c>
      <c r="GC479">
        <v>7</v>
      </c>
      <c r="GD479">
        <v>46</v>
      </c>
      <c r="GE479">
        <v>107</v>
      </c>
      <c r="GF479">
        <v>1101</v>
      </c>
      <c r="GG479">
        <v>0.4</v>
      </c>
      <c r="GH479">
        <v>1.4</v>
      </c>
      <c r="GI479">
        <v>1.9</v>
      </c>
      <c r="GJ479" s="42">
        <v>5.9</v>
      </c>
    </row>
    <row r="480" spans="1:192" x14ac:dyDescent="0.45">
      <c r="A480" s="40">
        <v>34680</v>
      </c>
      <c r="B480" t="s">
        <v>2595</v>
      </c>
      <c r="C480" t="s">
        <v>126</v>
      </c>
      <c r="D480" t="s">
        <v>91</v>
      </c>
      <c r="E480" t="s">
        <v>91</v>
      </c>
      <c r="F480">
        <v>68</v>
      </c>
      <c r="G480">
        <v>162</v>
      </c>
      <c r="K480" t="s">
        <v>92</v>
      </c>
      <c r="L480">
        <v>2017</v>
      </c>
      <c r="M480">
        <v>23</v>
      </c>
      <c r="N480">
        <v>1</v>
      </c>
      <c r="O480">
        <v>8478365</v>
      </c>
      <c r="P480" t="s">
        <v>3665</v>
      </c>
      <c r="Q480" t="s">
        <v>3666</v>
      </c>
      <c r="R480" t="s">
        <v>3667</v>
      </c>
      <c r="S480" t="s">
        <v>3668</v>
      </c>
      <c r="T480" t="s">
        <v>725</v>
      </c>
      <c r="U480" t="s">
        <v>382</v>
      </c>
      <c r="V480">
        <v>4</v>
      </c>
      <c r="W480">
        <v>0</v>
      </c>
      <c r="X480">
        <v>0</v>
      </c>
      <c r="Y480">
        <v>0</v>
      </c>
      <c r="Z480">
        <v>0</v>
      </c>
      <c r="AA480">
        <v>26</v>
      </c>
      <c r="AB480">
        <v>102</v>
      </c>
      <c r="AC480" s="26">
        <v>0</v>
      </c>
      <c r="AD480" s="20">
        <v>0</v>
      </c>
      <c r="AE480" s="20">
        <v>0</v>
      </c>
      <c r="AF480">
        <v>-1</v>
      </c>
      <c r="AG480">
        <v>0.60000000000000009</v>
      </c>
      <c r="AH480">
        <v>0</v>
      </c>
      <c r="AI480">
        <v>58</v>
      </c>
      <c r="AJ480">
        <v>2452</v>
      </c>
      <c r="AK480" s="20">
        <v>40.866666666667001</v>
      </c>
      <c r="AL480">
        <v>40.869999999999997</v>
      </c>
      <c r="AM480">
        <v>41</v>
      </c>
      <c r="AN480" s="26">
        <v>10.216666666666667</v>
      </c>
      <c r="AO480">
        <v>17.690000000000001</v>
      </c>
      <c r="AP480" s="41">
        <v>0</v>
      </c>
      <c r="AQ480">
        <v>12</v>
      </c>
      <c r="AR480">
        <v>12</v>
      </c>
      <c r="AS480">
        <v>12</v>
      </c>
      <c r="AT480">
        <v>11</v>
      </c>
      <c r="AU480">
        <v>11</v>
      </c>
      <c r="AV480">
        <v>6</v>
      </c>
      <c r="AW480">
        <v>9</v>
      </c>
      <c r="AX480">
        <v>5</v>
      </c>
      <c r="AY480">
        <v>1</v>
      </c>
      <c r="AZ480">
        <v>0</v>
      </c>
      <c r="BA480" s="42">
        <v>1</v>
      </c>
      <c r="BB480">
        <v>1.08</v>
      </c>
      <c r="BC480">
        <v>23.666699999999999</v>
      </c>
      <c r="BD480" s="20">
        <v>0</v>
      </c>
      <c r="BE480" s="20">
        <v>12</v>
      </c>
      <c r="BF480" s="20">
        <v>17.616833863469537</v>
      </c>
      <c r="BG480">
        <v>13</v>
      </c>
      <c r="BH480">
        <v>14</v>
      </c>
      <c r="BI480">
        <v>13</v>
      </c>
      <c r="BJ480" s="41">
        <v>0.5</v>
      </c>
      <c r="BK480">
        <v>2</v>
      </c>
      <c r="BL480">
        <v>2</v>
      </c>
      <c r="BM480">
        <v>3</v>
      </c>
      <c r="BN480" s="42">
        <v>-1</v>
      </c>
      <c r="BO480">
        <v>5</v>
      </c>
      <c r="BP480">
        <v>0</v>
      </c>
      <c r="BQ480">
        <v>1</v>
      </c>
      <c r="BR480">
        <v>9</v>
      </c>
      <c r="BS480" s="41">
        <v>0.18367346938775511</v>
      </c>
      <c r="BT480">
        <v>0</v>
      </c>
      <c r="BU480">
        <v>0</v>
      </c>
      <c r="BV480" s="41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4</v>
      </c>
      <c r="DA480">
        <v>2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s="42">
        <v>0</v>
      </c>
      <c r="DQ480" s="20">
        <v>-4.3000000000000003E-2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34</v>
      </c>
      <c r="DX480">
        <v>53</v>
      </c>
      <c r="DY480">
        <v>31</v>
      </c>
      <c r="DZ480">
        <v>40</v>
      </c>
      <c r="EA480">
        <v>20</v>
      </c>
      <c r="EB480">
        <v>27</v>
      </c>
      <c r="EC480">
        <v>2.4700000000000002</v>
      </c>
      <c r="ED480">
        <v>1.82</v>
      </c>
      <c r="EE480">
        <v>1</v>
      </c>
      <c r="EF480">
        <v>2</v>
      </c>
      <c r="EG480" s="41">
        <v>0.05</v>
      </c>
      <c r="EH480" s="43">
        <v>0.92592592592592593</v>
      </c>
      <c r="EI480" s="44">
        <v>0.97592592592592597</v>
      </c>
      <c r="EJ480">
        <v>33</v>
      </c>
      <c r="EK480">
        <v>53</v>
      </c>
      <c r="EL480">
        <v>30</v>
      </c>
      <c r="EM480">
        <v>40</v>
      </c>
      <c r="EN480">
        <v>20</v>
      </c>
      <c r="EO480">
        <v>27</v>
      </c>
      <c r="EP480">
        <v>1</v>
      </c>
      <c r="EQ480">
        <v>2</v>
      </c>
      <c r="ER480">
        <v>21</v>
      </c>
      <c r="ES480">
        <v>20</v>
      </c>
      <c r="ET480">
        <v>10</v>
      </c>
      <c r="EU480">
        <v>10</v>
      </c>
      <c r="EV480">
        <v>0</v>
      </c>
      <c r="EW480">
        <v>1</v>
      </c>
      <c r="EX480">
        <v>6</v>
      </c>
      <c r="EY480">
        <v>4</v>
      </c>
      <c r="EZ480">
        <v>-0.1</v>
      </c>
      <c r="FA480">
        <v>0</v>
      </c>
      <c r="FB480">
        <v>-0.1</v>
      </c>
      <c r="FC480" s="20">
        <v>-0.2</v>
      </c>
      <c r="FD480" s="26">
        <v>-0.05</v>
      </c>
      <c r="FE480">
        <v>3.0000000000000003E-4</v>
      </c>
      <c r="FF480">
        <v>0</v>
      </c>
      <c r="FG480">
        <v>0</v>
      </c>
      <c r="FH480">
        <v>0</v>
      </c>
      <c r="FL480" s="42">
        <v>11</v>
      </c>
      <c r="FM480" s="20">
        <v>0</v>
      </c>
      <c r="FN480" s="41">
        <v>0</v>
      </c>
      <c r="FO480" s="20">
        <v>0</v>
      </c>
      <c r="FP480" s="20">
        <v>-8.6E-3</v>
      </c>
      <c r="FQ480" s="20">
        <v>127.72204551015417</v>
      </c>
      <c r="FV480" t="s">
        <v>751</v>
      </c>
      <c r="FW480" s="45">
        <v>730000</v>
      </c>
      <c r="FX480" s="45">
        <v>680000</v>
      </c>
      <c r="FY480">
        <v>4</v>
      </c>
      <c r="FZ480">
        <v>0</v>
      </c>
      <c r="GA480">
        <v>0</v>
      </c>
      <c r="GB480">
        <v>0</v>
      </c>
      <c r="GC480">
        <v>-1</v>
      </c>
      <c r="GD480">
        <v>0</v>
      </c>
      <c r="GE480">
        <v>6</v>
      </c>
      <c r="GF480">
        <v>41</v>
      </c>
      <c r="GG480">
        <v>-0.1</v>
      </c>
      <c r="GH480">
        <v>0</v>
      </c>
      <c r="GI480">
        <v>-0.1</v>
      </c>
      <c r="GJ480" s="42">
        <v>0</v>
      </c>
    </row>
    <row r="481" spans="1:192" x14ac:dyDescent="0.45">
      <c r="A481" s="40">
        <v>34407</v>
      </c>
      <c r="B481" t="s">
        <v>3669</v>
      </c>
      <c r="C481" t="s">
        <v>175</v>
      </c>
      <c r="D481" t="s">
        <v>107</v>
      </c>
      <c r="E481" t="s">
        <v>107</v>
      </c>
      <c r="F481">
        <v>69</v>
      </c>
      <c r="G481">
        <v>201</v>
      </c>
      <c r="K481" t="s">
        <v>92</v>
      </c>
      <c r="L481">
        <v>2015</v>
      </c>
      <c r="M481">
        <v>23</v>
      </c>
      <c r="N481">
        <v>3</v>
      </c>
      <c r="O481">
        <v>8478366</v>
      </c>
      <c r="P481" t="s">
        <v>3670</v>
      </c>
      <c r="Q481" t="s">
        <v>3671</v>
      </c>
      <c r="R481" t="s">
        <v>3672</v>
      </c>
      <c r="S481" t="s">
        <v>3647</v>
      </c>
      <c r="T481" t="s">
        <v>716</v>
      </c>
      <c r="U481" t="s">
        <v>3673</v>
      </c>
      <c r="V481">
        <v>41</v>
      </c>
      <c r="W481">
        <v>7</v>
      </c>
      <c r="X481">
        <v>3</v>
      </c>
      <c r="Y481">
        <v>3</v>
      </c>
      <c r="Z481">
        <v>10</v>
      </c>
      <c r="AA481">
        <v>0</v>
      </c>
      <c r="AB481">
        <v>0</v>
      </c>
      <c r="AC481" s="26">
        <v>0.24390243902439024</v>
      </c>
      <c r="AD481" s="20">
        <v>-4.3253012048192776</v>
      </c>
      <c r="AE481" s="20">
        <v>4.3730000000000002</v>
      </c>
      <c r="AF481">
        <v>3</v>
      </c>
      <c r="AG481">
        <v>4.0999999999999996</v>
      </c>
      <c r="AH481">
        <v>34</v>
      </c>
      <c r="AI481">
        <v>650</v>
      </c>
      <c r="AJ481">
        <v>26664</v>
      </c>
      <c r="AK481" s="20">
        <v>444.4</v>
      </c>
      <c r="AL481">
        <v>444.35</v>
      </c>
      <c r="AM481">
        <v>445</v>
      </c>
      <c r="AN481" s="26">
        <v>10.839024390243901</v>
      </c>
      <c r="AO481">
        <v>18.489999999999998</v>
      </c>
      <c r="AP481" s="41">
        <v>0.58823529411764708</v>
      </c>
      <c r="AQ481">
        <v>121</v>
      </c>
      <c r="AR481">
        <v>121</v>
      </c>
      <c r="AS481">
        <v>121</v>
      </c>
      <c r="AT481">
        <v>96</v>
      </c>
      <c r="AU481">
        <v>96</v>
      </c>
      <c r="AV481">
        <v>72</v>
      </c>
      <c r="AW481">
        <v>70</v>
      </c>
      <c r="AX481">
        <v>20</v>
      </c>
      <c r="AY481">
        <v>5</v>
      </c>
      <c r="AZ481">
        <v>3</v>
      </c>
      <c r="BA481" s="42">
        <v>8</v>
      </c>
      <c r="BB481">
        <v>5.34</v>
      </c>
      <c r="BC481">
        <v>34.277799999999999</v>
      </c>
      <c r="BD481" s="20">
        <v>71.8</v>
      </c>
      <c r="BE481" s="20">
        <v>192.8</v>
      </c>
      <c r="BF481" s="20">
        <v>26.033532125576684</v>
      </c>
      <c r="BG481">
        <v>163</v>
      </c>
      <c r="BH481">
        <v>171</v>
      </c>
      <c r="BI481">
        <v>117</v>
      </c>
      <c r="BJ481" s="41">
        <v>0.58214285714285718</v>
      </c>
      <c r="BK481">
        <v>51</v>
      </c>
      <c r="BL481">
        <v>51</v>
      </c>
      <c r="BM481">
        <v>38</v>
      </c>
      <c r="BN481" s="42">
        <v>13</v>
      </c>
      <c r="BO481">
        <v>24</v>
      </c>
      <c r="BP481">
        <v>12</v>
      </c>
      <c r="BQ481">
        <v>11</v>
      </c>
      <c r="BR481">
        <v>15</v>
      </c>
      <c r="BS481" s="41">
        <v>5.2816901408450703E-2</v>
      </c>
      <c r="BT481">
        <v>10</v>
      </c>
      <c r="BU481">
        <v>9</v>
      </c>
      <c r="BV481" s="41">
        <v>0.52631578947368418</v>
      </c>
      <c r="BW481">
        <v>1</v>
      </c>
      <c r="BX481">
        <v>1</v>
      </c>
      <c r="BY481">
        <v>5</v>
      </c>
      <c r="BZ481">
        <v>4</v>
      </c>
      <c r="CA481">
        <v>4</v>
      </c>
      <c r="CB481">
        <v>4</v>
      </c>
      <c r="CC481">
        <v>2</v>
      </c>
      <c r="CD481">
        <v>2</v>
      </c>
      <c r="CE481">
        <v>4</v>
      </c>
      <c r="CF481">
        <v>2</v>
      </c>
      <c r="CG481">
        <v>4</v>
      </c>
      <c r="CH481">
        <v>7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2</v>
      </c>
      <c r="CT481">
        <v>1</v>
      </c>
      <c r="CU481">
        <v>0</v>
      </c>
      <c r="CV481">
        <v>2</v>
      </c>
      <c r="CW481">
        <v>0</v>
      </c>
      <c r="CX481">
        <v>2</v>
      </c>
      <c r="CY481">
        <v>4</v>
      </c>
      <c r="CZ481">
        <v>18</v>
      </c>
      <c r="DA481">
        <v>3</v>
      </c>
      <c r="DB481">
        <v>0</v>
      </c>
      <c r="DC481">
        <v>7</v>
      </c>
      <c r="DD481">
        <v>22</v>
      </c>
      <c r="DE481">
        <v>4</v>
      </c>
      <c r="DF481">
        <v>0</v>
      </c>
      <c r="DG481">
        <v>36</v>
      </c>
      <c r="DH481">
        <v>17</v>
      </c>
      <c r="DI481">
        <v>10</v>
      </c>
      <c r="DJ481">
        <v>18</v>
      </c>
      <c r="DK481">
        <v>18</v>
      </c>
      <c r="DL481">
        <v>0</v>
      </c>
      <c r="DM481">
        <v>10</v>
      </c>
      <c r="DN481">
        <v>10</v>
      </c>
      <c r="DO481">
        <v>0</v>
      </c>
      <c r="DP481" s="42">
        <v>-7</v>
      </c>
      <c r="DQ481" s="20">
        <v>-9.327</v>
      </c>
      <c r="DR481">
        <v>17</v>
      </c>
      <c r="DS481">
        <v>0</v>
      </c>
      <c r="DT481">
        <v>0</v>
      </c>
      <c r="DU481">
        <v>0</v>
      </c>
      <c r="DV481">
        <v>0</v>
      </c>
      <c r="DW481">
        <v>445</v>
      </c>
      <c r="DX481">
        <v>356</v>
      </c>
      <c r="DY481">
        <v>339</v>
      </c>
      <c r="DZ481">
        <v>269</v>
      </c>
      <c r="EA481">
        <v>232</v>
      </c>
      <c r="EB481">
        <v>184</v>
      </c>
      <c r="EC481">
        <v>17.95</v>
      </c>
      <c r="ED481">
        <v>15.88</v>
      </c>
      <c r="EE481">
        <v>17</v>
      </c>
      <c r="EF481">
        <v>14</v>
      </c>
      <c r="EG481" s="41">
        <v>7.3275862068965511E-2</v>
      </c>
      <c r="EH481" s="43">
        <v>0.92391304347826086</v>
      </c>
      <c r="EI481" s="44">
        <v>0.99718890554722639</v>
      </c>
      <c r="EJ481">
        <v>447</v>
      </c>
      <c r="EK481">
        <v>356</v>
      </c>
      <c r="EL481">
        <v>340</v>
      </c>
      <c r="EM481">
        <v>269</v>
      </c>
      <c r="EN481">
        <v>233</v>
      </c>
      <c r="EO481">
        <v>184</v>
      </c>
      <c r="EP481">
        <v>17</v>
      </c>
      <c r="EQ481">
        <v>14</v>
      </c>
      <c r="ER481">
        <v>211</v>
      </c>
      <c r="ES481">
        <v>152</v>
      </c>
      <c r="ET481">
        <v>74</v>
      </c>
      <c r="EU481">
        <v>63</v>
      </c>
      <c r="EV481">
        <v>9</v>
      </c>
      <c r="EW481">
        <v>8</v>
      </c>
      <c r="EX481">
        <v>34</v>
      </c>
      <c r="EY481">
        <v>36</v>
      </c>
      <c r="EZ481">
        <v>0.4</v>
      </c>
      <c r="FA481">
        <v>0.7</v>
      </c>
      <c r="FB481">
        <v>1.1000000000000001</v>
      </c>
      <c r="FC481" s="20">
        <v>16.11</v>
      </c>
      <c r="FD481" s="26">
        <v>0.39292682926829264</v>
      </c>
      <c r="FE481">
        <v>1.8130000000000002</v>
      </c>
      <c r="FF481">
        <v>-0.04</v>
      </c>
      <c r="FG481">
        <v>-0.27</v>
      </c>
      <c r="FH481">
        <v>-0.31</v>
      </c>
      <c r="FI481">
        <v>1</v>
      </c>
      <c r="FJ481">
        <v>0</v>
      </c>
      <c r="FK481">
        <v>0</v>
      </c>
      <c r="FL481" s="42">
        <v>100</v>
      </c>
      <c r="FM481" s="20">
        <v>3.6470588235294117</v>
      </c>
      <c r="FN481" s="41">
        <v>0.13152555030000002</v>
      </c>
      <c r="FO481" s="20">
        <v>6.6</v>
      </c>
      <c r="FP481" s="20">
        <v>8.1346000000000007</v>
      </c>
      <c r="FQ481" s="20">
        <v>108.15798357150894</v>
      </c>
      <c r="FR481">
        <v>12</v>
      </c>
      <c r="FS481" t="s">
        <v>2897</v>
      </c>
      <c r="FT481">
        <v>285</v>
      </c>
      <c r="FV481" t="s">
        <v>751</v>
      </c>
      <c r="FW481" s="45">
        <v>842500</v>
      </c>
      <c r="FX481" s="45">
        <v>792500</v>
      </c>
      <c r="FY481">
        <v>124</v>
      </c>
      <c r="FZ481">
        <v>25</v>
      </c>
      <c r="GA481">
        <v>14</v>
      </c>
      <c r="GB481">
        <v>39</v>
      </c>
      <c r="GC481">
        <v>-3</v>
      </c>
      <c r="GD481">
        <v>62</v>
      </c>
      <c r="GE481">
        <v>287</v>
      </c>
      <c r="GF481">
        <v>1501</v>
      </c>
      <c r="GG481">
        <v>2.9</v>
      </c>
      <c r="GH481">
        <v>1.6</v>
      </c>
      <c r="GI481">
        <v>4.5</v>
      </c>
      <c r="GJ481" s="42">
        <v>6.6</v>
      </c>
    </row>
    <row r="482" spans="1:192" x14ac:dyDescent="0.45">
      <c r="A482" s="40">
        <v>33636</v>
      </c>
      <c r="B482" t="s">
        <v>3674</v>
      </c>
      <c r="C482" t="s">
        <v>664</v>
      </c>
      <c r="D482" t="s">
        <v>107</v>
      </c>
      <c r="E482" t="s">
        <v>107</v>
      </c>
      <c r="F482">
        <v>71</v>
      </c>
      <c r="G482">
        <v>179</v>
      </c>
      <c r="H482">
        <v>2011</v>
      </c>
      <c r="I482">
        <v>6</v>
      </c>
      <c r="J482">
        <v>170</v>
      </c>
      <c r="K482" t="s">
        <v>92</v>
      </c>
      <c r="L482">
        <v>2017</v>
      </c>
      <c r="M482">
        <v>25</v>
      </c>
      <c r="N482">
        <v>1</v>
      </c>
      <c r="O482">
        <v>8476322</v>
      </c>
      <c r="P482" t="s">
        <v>3675</v>
      </c>
      <c r="Q482" t="s">
        <v>3676</v>
      </c>
      <c r="R482" t="s">
        <v>3677</v>
      </c>
      <c r="S482" t="s">
        <v>3678</v>
      </c>
      <c r="T482" t="s">
        <v>716</v>
      </c>
      <c r="U482" t="s">
        <v>373</v>
      </c>
      <c r="V482">
        <v>8</v>
      </c>
      <c r="W482">
        <v>0</v>
      </c>
      <c r="X482">
        <v>0</v>
      </c>
      <c r="Y482">
        <v>0</v>
      </c>
      <c r="Z482">
        <v>0</v>
      </c>
      <c r="AA482">
        <v>28</v>
      </c>
      <c r="AB482">
        <v>78</v>
      </c>
      <c r="AC482" s="26">
        <v>0</v>
      </c>
      <c r="AD482" s="20">
        <v>0</v>
      </c>
      <c r="AE482" s="20">
        <v>0</v>
      </c>
      <c r="AF482">
        <v>-2</v>
      </c>
      <c r="AG482">
        <v>-0.5</v>
      </c>
      <c r="AH482">
        <v>0</v>
      </c>
      <c r="AI482">
        <v>123</v>
      </c>
      <c r="AJ482">
        <v>4712</v>
      </c>
      <c r="AK482" s="20">
        <v>78.533333333333005</v>
      </c>
      <c r="AL482">
        <v>78.53</v>
      </c>
      <c r="AM482">
        <v>79</v>
      </c>
      <c r="AN482" s="26">
        <v>9.8166666666666664</v>
      </c>
      <c r="AO482">
        <v>16.53</v>
      </c>
      <c r="AP482" s="41">
        <v>0</v>
      </c>
      <c r="AQ482">
        <v>13</v>
      </c>
      <c r="AR482">
        <v>13</v>
      </c>
      <c r="AS482">
        <v>13</v>
      </c>
      <c r="AT482">
        <v>9</v>
      </c>
      <c r="AU482">
        <v>9</v>
      </c>
      <c r="AV482">
        <v>6</v>
      </c>
      <c r="AW482">
        <v>7</v>
      </c>
      <c r="AX482">
        <v>4</v>
      </c>
      <c r="AY482">
        <v>1</v>
      </c>
      <c r="AZ482">
        <v>0</v>
      </c>
      <c r="BA482" s="42">
        <v>1</v>
      </c>
      <c r="BB482">
        <v>0.71</v>
      </c>
      <c r="BC482">
        <v>25.833300000000001</v>
      </c>
      <c r="BD482" s="20">
        <v>0</v>
      </c>
      <c r="BE482" s="20">
        <v>13</v>
      </c>
      <c r="BF482" s="20">
        <v>9.9325098688399329</v>
      </c>
      <c r="BG482">
        <v>17</v>
      </c>
      <c r="BH482">
        <v>36</v>
      </c>
      <c r="BI482">
        <v>20</v>
      </c>
      <c r="BJ482" s="41">
        <v>0.45945945945945948</v>
      </c>
      <c r="BK482">
        <v>4</v>
      </c>
      <c r="BL482">
        <v>4</v>
      </c>
      <c r="BM482">
        <v>5</v>
      </c>
      <c r="BN482" s="42">
        <v>-1</v>
      </c>
      <c r="BO482">
        <v>3</v>
      </c>
      <c r="BP482">
        <v>2</v>
      </c>
      <c r="BQ482">
        <v>5</v>
      </c>
      <c r="BR482">
        <v>2</v>
      </c>
      <c r="BS482" s="41">
        <v>3.3898305084745763E-2</v>
      </c>
      <c r="BT482">
        <v>11</v>
      </c>
      <c r="BU482">
        <v>19</v>
      </c>
      <c r="BV482" s="41">
        <v>0.36666666666666664</v>
      </c>
      <c r="BW482">
        <v>1</v>
      </c>
      <c r="BX482">
        <v>6</v>
      </c>
      <c r="BY482">
        <v>7</v>
      </c>
      <c r="BZ482">
        <v>8</v>
      </c>
      <c r="CA482">
        <v>3</v>
      </c>
      <c r="CB482">
        <v>5</v>
      </c>
      <c r="CC482">
        <v>4</v>
      </c>
      <c r="CD482">
        <v>4</v>
      </c>
      <c r="CE482">
        <v>3</v>
      </c>
      <c r="CF482">
        <v>9</v>
      </c>
      <c r="CG482">
        <v>6</v>
      </c>
      <c r="CH482">
        <v>12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</v>
      </c>
      <c r="DA482">
        <v>2</v>
      </c>
      <c r="DB482">
        <v>0</v>
      </c>
      <c r="DC482">
        <v>2</v>
      </c>
      <c r="DD482">
        <v>0</v>
      </c>
      <c r="DE482">
        <v>0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 s="42">
        <v>1</v>
      </c>
      <c r="DQ482" s="20">
        <v>0.86299999999999999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61</v>
      </c>
      <c r="DX482">
        <v>78</v>
      </c>
      <c r="DY482">
        <v>47</v>
      </c>
      <c r="DZ482">
        <v>57</v>
      </c>
      <c r="EA482">
        <v>31</v>
      </c>
      <c r="EB482">
        <v>41</v>
      </c>
      <c r="EC482">
        <v>2.11</v>
      </c>
      <c r="ED482">
        <v>3.25</v>
      </c>
      <c r="EE482">
        <v>0</v>
      </c>
      <c r="EF482">
        <v>3</v>
      </c>
      <c r="EG482" s="41">
        <v>0</v>
      </c>
      <c r="EH482" s="43">
        <v>0.92682926829268297</v>
      </c>
      <c r="EI482" s="44">
        <v>0.92682926829268297</v>
      </c>
      <c r="EJ482">
        <v>61</v>
      </c>
      <c r="EK482">
        <v>78</v>
      </c>
      <c r="EL482">
        <v>47</v>
      </c>
      <c r="EM482">
        <v>57</v>
      </c>
      <c r="EN482">
        <v>31</v>
      </c>
      <c r="EO482">
        <v>41</v>
      </c>
      <c r="EP482">
        <v>0</v>
      </c>
      <c r="EQ482">
        <v>3</v>
      </c>
      <c r="ER482">
        <v>29</v>
      </c>
      <c r="ES482">
        <v>25</v>
      </c>
      <c r="ET482">
        <v>9</v>
      </c>
      <c r="EU482">
        <v>13</v>
      </c>
      <c r="EV482">
        <v>0</v>
      </c>
      <c r="EW482">
        <v>2</v>
      </c>
      <c r="EX482">
        <v>6</v>
      </c>
      <c r="EY482">
        <v>9</v>
      </c>
      <c r="EZ482">
        <v>-0.2</v>
      </c>
      <c r="FA482">
        <v>0</v>
      </c>
      <c r="FB482">
        <v>-0.2</v>
      </c>
      <c r="FC482" s="20">
        <v>0.47</v>
      </c>
      <c r="FD482" s="26">
        <v>5.8749999999999997E-2</v>
      </c>
      <c r="FE482">
        <v>9.0000000000000008E-4</v>
      </c>
      <c r="FF482">
        <v>0.01</v>
      </c>
      <c r="FG482">
        <v>0</v>
      </c>
      <c r="FH482">
        <v>0.02</v>
      </c>
      <c r="FL482" s="42">
        <v>6</v>
      </c>
      <c r="FM482" s="20">
        <v>0</v>
      </c>
      <c r="FN482" s="41">
        <v>0</v>
      </c>
      <c r="FO482" s="20">
        <v>0</v>
      </c>
      <c r="FP482" s="20">
        <v>0.1726</v>
      </c>
      <c r="FQ482" s="20">
        <v>106.20145167451929</v>
      </c>
      <c r="FV482" t="s">
        <v>711</v>
      </c>
      <c r="FW482" s="45">
        <v>650000</v>
      </c>
      <c r="FX482" s="45">
        <v>650000</v>
      </c>
      <c r="FY482">
        <v>8</v>
      </c>
      <c r="FZ482">
        <v>0</v>
      </c>
      <c r="GA482">
        <v>0</v>
      </c>
      <c r="GB482">
        <v>0</v>
      </c>
      <c r="GC482">
        <v>-2</v>
      </c>
      <c r="GD482">
        <v>0</v>
      </c>
      <c r="GE482">
        <v>6</v>
      </c>
      <c r="GF482">
        <v>79</v>
      </c>
      <c r="GG482">
        <v>-0.2</v>
      </c>
      <c r="GH482">
        <v>0</v>
      </c>
      <c r="GI482">
        <v>-0.2</v>
      </c>
      <c r="GJ482" s="42">
        <v>0</v>
      </c>
    </row>
    <row r="483" spans="1:192" x14ac:dyDescent="0.45">
      <c r="A483" s="40">
        <v>33725</v>
      </c>
      <c r="B483" t="s">
        <v>3679</v>
      </c>
      <c r="C483" t="s">
        <v>823</v>
      </c>
      <c r="D483" t="s">
        <v>107</v>
      </c>
      <c r="E483" t="s">
        <v>107</v>
      </c>
      <c r="F483">
        <v>71</v>
      </c>
      <c r="G483">
        <v>188</v>
      </c>
      <c r="H483">
        <v>2011</v>
      </c>
      <c r="I483">
        <v>6</v>
      </c>
      <c r="J483">
        <v>171</v>
      </c>
      <c r="K483" t="s">
        <v>92</v>
      </c>
      <c r="L483">
        <v>2015</v>
      </c>
      <c r="M483">
        <v>25</v>
      </c>
      <c r="N483">
        <v>3</v>
      </c>
      <c r="O483">
        <v>8476323</v>
      </c>
      <c r="P483" t="s">
        <v>3680</v>
      </c>
      <c r="Q483" t="s">
        <v>3681</v>
      </c>
      <c r="R483" t="s">
        <v>3682</v>
      </c>
      <c r="S483" t="s">
        <v>2269</v>
      </c>
      <c r="T483" t="s">
        <v>725</v>
      </c>
      <c r="U483" t="s">
        <v>110</v>
      </c>
      <c r="V483">
        <v>30</v>
      </c>
      <c r="W483">
        <v>3</v>
      </c>
      <c r="X483">
        <v>2</v>
      </c>
      <c r="Y483">
        <v>1</v>
      </c>
      <c r="Z483">
        <v>5</v>
      </c>
      <c r="AA483">
        <v>25</v>
      </c>
      <c r="AB483">
        <v>57</v>
      </c>
      <c r="AC483" s="26">
        <v>0.16666666666666666</v>
      </c>
      <c r="AD483" s="20">
        <v>0.55555555555555536</v>
      </c>
      <c r="AE483" s="20">
        <v>2.089</v>
      </c>
      <c r="AF483">
        <v>-5</v>
      </c>
      <c r="AG483">
        <v>0.8</v>
      </c>
      <c r="AH483">
        <v>37</v>
      </c>
      <c r="AI483">
        <v>362</v>
      </c>
      <c r="AJ483">
        <v>15032</v>
      </c>
      <c r="AK483" s="20">
        <v>250.53333333333001</v>
      </c>
      <c r="AL483">
        <v>250.53</v>
      </c>
      <c r="AM483">
        <v>251</v>
      </c>
      <c r="AN483" s="26">
        <v>8.3511111111111109</v>
      </c>
      <c r="AO483">
        <v>14.17</v>
      </c>
      <c r="AP483" s="41">
        <v>0.7142857142857143</v>
      </c>
      <c r="AQ483">
        <v>50</v>
      </c>
      <c r="AR483">
        <v>50</v>
      </c>
      <c r="AS483">
        <v>50</v>
      </c>
      <c r="AT483">
        <v>39</v>
      </c>
      <c r="AU483">
        <v>39</v>
      </c>
      <c r="AV483">
        <v>33</v>
      </c>
      <c r="AW483">
        <v>26</v>
      </c>
      <c r="AX483">
        <v>9</v>
      </c>
      <c r="AY483">
        <v>1</v>
      </c>
      <c r="AZ483">
        <v>5</v>
      </c>
      <c r="BA483" s="42">
        <v>6</v>
      </c>
      <c r="BB483">
        <v>2.44</v>
      </c>
      <c r="BC483">
        <v>38.242400000000004</v>
      </c>
      <c r="BD483" s="20">
        <v>27.7</v>
      </c>
      <c r="BE483" s="20">
        <v>77.7</v>
      </c>
      <c r="BF483" s="20">
        <v>18.608549874266554</v>
      </c>
      <c r="BG483">
        <v>64</v>
      </c>
      <c r="BH483">
        <v>87</v>
      </c>
      <c r="BI483">
        <v>56</v>
      </c>
      <c r="BJ483" s="41">
        <v>0.53333333333333333</v>
      </c>
      <c r="BK483">
        <v>56</v>
      </c>
      <c r="BL483">
        <v>56</v>
      </c>
      <c r="BM483">
        <v>29</v>
      </c>
      <c r="BN483" s="42">
        <v>27</v>
      </c>
      <c r="BO483">
        <v>6</v>
      </c>
      <c r="BP483">
        <v>9</v>
      </c>
      <c r="BQ483">
        <v>5</v>
      </c>
      <c r="BR483">
        <v>8</v>
      </c>
      <c r="BS483" s="41">
        <v>4.5454545454545456E-2</v>
      </c>
      <c r="BT483">
        <v>9</v>
      </c>
      <c r="BU483">
        <v>12</v>
      </c>
      <c r="BV483" s="41">
        <v>0.42857142857142855</v>
      </c>
      <c r="BW483">
        <v>1</v>
      </c>
      <c r="BX483">
        <v>1</v>
      </c>
      <c r="BY483">
        <v>3</v>
      </c>
      <c r="BZ483">
        <v>2</v>
      </c>
      <c r="CA483">
        <v>5</v>
      </c>
      <c r="CB483">
        <v>9</v>
      </c>
      <c r="CC483">
        <v>4</v>
      </c>
      <c r="CD483">
        <v>4</v>
      </c>
      <c r="CE483">
        <v>2</v>
      </c>
      <c r="CF483">
        <v>5</v>
      </c>
      <c r="CG483">
        <v>4</v>
      </c>
      <c r="CH483">
        <v>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2</v>
      </c>
      <c r="CW483">
        <v>0</v>
      </c>
      <c r="CX483">
        <v>0</v>
      </c>
      <c r="CY483">
        <v>1</v>
      </c>
      <c r="CZ483">
        <v>5</v>
      </c>
      <c r="DA483">
        <v>6</v>
      </c>
      <c r="DB483">
        <v>1</v>
      </c>
      <c r="DC483">
        <v>2</v>
      </c>
      <c r="DD483">
        <v>2</v>
      </c>
      <c r="DE483">
        <v>3</v>
      </c>
      <c r="DF483">
        <v>0</v>
      </c>
      <c r="DG483">
        <v>19</v>
      </c>
      <c r="DH483">
        <v>10</v>
      </c>
      <c r="DI483">
        <v>8</v>
      </c>
      <c r="DJ483">
        <v>10</v>
      </c>
      <c r="DK483">
        <v>7</v>
      </c>
      <c r="DL483">
        <v>3</v>
      </c>
      <c r="DM483">
        <v>9</v>
      </c>
      <c r="DN483">
        <v>6</v>
      </c>
      <c r="DO483">
        <v>3</v>
      </c>
      <c r="DP483" s="42">
        <v>-2</v>
      </c>
      <c r="DQ483" s="20">
        <v>-2.3069999999999999</v>
      </c>
      <c r="DR483">
        <v>6</v>
      </c>
      <c r="DS483">
        <v>3</v>
      </c>
      <c r="DT483">
        <v>0</v>
      </c>
      <c r="DU483">
        <v>1</v>
      </c>
      <c r="DV483">
        <v>0</v>
      </c>
      <c r="DW483">
        <v>201</v>
      </c>
      <c r="DX483">
        <v>239</v>
      </c>
      <c r="DY483">
        <v>152</v>
      </c>
      <c r="DZ483">
        <v>168</v>
      </c>
      <c r="EA483">
        <v>122</v>
      </c>
      <c r="EB483">
        <v>120</v>
      </c>
      <c r="EC483">
        <v>9.36</v>
      </c>
      <c r="ED483">
        <v>8.36</v>
      </c>
      <c r="EE483">
        <v>7</v>
      </c>
      <c r="EF483">
        <v>13</v>
      </c>
      <c r="EG483" s="41">
        <v>5.737704918032787E-2</v>
      </c>
      <c r="EH483" s="43">
        <v>0.89166666666666661</v>
      </c>
      <c r="EI483" s="44">
        <v>0.94904371584699443</v>
      </c>
      <c r="EJ483">
        <v>200</v>
      </c>
      <c r="EK483">
        <v>240</v>
      </c>
      <c r="EL483">
        <v>152</v>
      </c>
      <c r="EM483">
        <v>169</v>
      </c>
      <c r="EN483">
        <v>122</v>
      </c>
      <c r="EO483">
        <v>121</v>
      </c>
      <c r="EP483">
        <v>7</v>
      </c>
      <c r="EQ483">
        <v>13</v>
      </c>
      <c r="ER483">
        <v>93</v>
      </c>
      <c r="ES483">
        <v>111</v>
      </c>
      <c r="ET483">
        <v>41</v>
      </c>
      <c r="EU483">
        <v>35</v>
      </c>
      <c r="EV483">
        <v>5</v>
      </c>
      <c r="EW483">
        <v>5</v>
      </c>
      <c r="EX483">
        <v>22</v>
      </c>
      <c r="EY483">
        <v>19</v>
      </c>
      <c r="EZ483">
        <v>0.1</v>
      </c>
      <c r="FA483">
        <v>0.1</v>
      </c>
      <c r="FB483">
        <v>0.2</v>
      </c>
      <c r="FC483" s="20">
        <v>3.8</v>
      </c>
      <c r="FD483" s="26">
        <v>0.12666666666666665</v>
      </c>
      <c r="FE483">
        <v>0.13200000000000001</v>
      </c>
      <c r="FF483">
        <v>0.02</v>
      </c>
      <c r="FG483">
        <v>0.1</v>
      </c>
      <c r="FH483">
        <v>0.12</v>
      </c>
      <c r="FL483" s="42">
        <v>104</v>
      </c>
      <c r="FM483" s="20">
        <v>10.166666666666666</v>
      </c>
      <c r="FN483" s="41">
        <v>3.7962963000000002E-2</v>
      </c>
      <c r="FO483" s="20">
        <v>1.2999999999999998</v>
      </c>
      <c r="FP483" s="20">
        <v>4.5385999999999997</v>
      </c>
      <c r="FQ483" s="20">
        <v>105.37660160459825</v>
      </c>
      <c r="FV483" t="s">
        <v>711</v>
      </c>
      <c r="FW483" s="45">
        <v>650000</v>
      </c>
      <c r="FX483" s="45">
        <v>650000</v>
      </c>
      <c r="FY483">
        <v>57</v>
      </c>
      <c r="FZ483">
        <v>5</v>
      </c>
      <c r="GA483">
        <v>4</v>
      </c>
      <c r="GB483">
        <v>9</v>
      </c>
      <c r="GC483">
        <v>-12</v>
      </c>
      <c r="GD483">
        <v>74</v>
      </c>
      <c r="GE483">
        <v>77</v>
      </c>
      <c r="GF483">
        <v>507</v>
      </c>
      <c r="GG483">
        <v>0.1</v>
      </c>
      <c r="GH483">
        <v>0</v>
      </c>
      <c r="GI483">
        <v>0.1</v>
      </c>
      <c r="GJ483" s="42">
        <v>1.2999999999999998</v>
      </c>
    </row>
    <row r="484" spans="1:192" x14ac:dyDescent="0.45">
      <c r="A484" s="40">
        <v>34256</v>
      </c>
      <c r="B484" t="s">
        <v>2605</v>
      </c>
      <c r="D484" t="s">
        <v>156</v>
      </c>
      <c r="E484" t="s">
        <v>156</v>
      </c>
      <c r="F484">
        <v>71</v>
      </c>
      <c r="G484">
        <v>185</v>
      </c>
      <c r="K484" t="s">
        <v>92</v>
      </c>
      <c r="L484">
        <v>2015</v>
      </c>
      <c r="M484">
        <v>24</v>
      </c>
      <c r="N484">
        <v>3</v>
      </c>
      <c r="O484">
        <v>8478373</v>
      </c>
      <c r="P484" t="s">
        <v>3683</v>
      </c>
      <c r="Q484" t="s">
        <v>3684</v>
      </c>
      <c r="R484" t="s">
        <v>3685</v>
      </c>
      <c r="S484" t="s">
        <v>2026</v>
      </c>
      <c r="T484" t="s">
        <v>710</v>
      </c>
      <c r="U484" t="s">
        <v>3686</v>
      </c>
      <c r="V484">
        <v>15</v>
      </c>
      <c r="W484">
        <v>1</v>
      </c>
      <c r="X484">
        <v>1</v>
      </c>
      <c r="Y484">
        <v>1</v>
      </c>
      <c r="Z484">
        <v>2</v>
      </c>
      <c r="AA484">
        <v>0</v>
      </c>
      <c r="AB484">
        <v>0</v>
      </c>
      <c r="AC484" s="26">
        <v>0.13333333333333333</v>
      </c>
      <c r="AD484" s="20">
        <v>-1.1343283582089554</v>
      </c>
      <c r="AE484" s="20">
        <v>0.78800000000000003</v>
      </c>
      <c r="AF484">
        <v>-2</v>
      </c>
      <c r="AG484">
        <v>-4.9000000000000004</v>
      </c>
      <c r="AH484">
        <v>4</v>
      </c>
      <c r="AI484">
        <v>242</v>
      </c>
      <c r="AJ484">
        <v>9916</v>
      </c>
      <c r="AK484" s="20">
        <v>165.26666666667001</v>
      </c>
      <c r="AL484">
        <v>165.27</v>
      </c>
      <c r="AM484">
        <v>165</v>
      </c>
      <c r="AN484" s="26">
        <v>11.017777777777779</v>
      </c>
      <c r="AO484">
        <v>18.71</v>
      </c>
      <c r="AP484" s="41">
        <v>0.5</v>
      </c>
      <c r="AQ484">
        <v>27</v>
      </c>
      <c r="AR484">
        <v>27</v>
      </c>
      <c r="AS484">
        <v>27</v>
      </c>
      <c r="AT484">
        <v>23</v>
      </c>
      <c r="AU484">
        <v>23</v>
      </c>
      <c r="AV484">
        <v>17</v>
      </c>
      <c r="AW484">
        <v>12</v>
      </c>
      <c r="AX484">
        <v>5</v>
      </c>
      <c r="AY484">
        <v>1</v>
      </c>
      <c r="AZ484">
        <v>0</v>
      </c>
      <c r="BA484" s="42">
        <v>1</v>
      </c>
      <c r="BB484">
        <v>1.1400000000000001</v>
      </c>
      <c r="BC484">
        <v>28.882400000000001</v>
      </c>
      <c r="BD484" s="20">
        <v>25.8</v>
      </c>
      <c r="BE484" s="20">
        <v>52.8</v>
      </c>
      <c r="BF484" s="20">
        <v>19.168633145761479</v>
      </c>
      <c r="BG484">
        <v>29</v>
      </c>
      <c r="BH484">
        <v>53</v>
      </c>
      <c r="BI484">
        <v>50</v>
      </c>
      <c r="BJ484" s="41">
        <v>0.36708860759493672</v>
      </c>
      <c r="BK484">
        <v>24</v>
      </c>
      <c r="BL484">
        <v>24</v>
      </c>
      <c r="BM484">
        <v>15</v>
      </c>
      <c r="BN484" s="42">
        <v>9</v>
      </c>
      <c r="BO484">
        <v>6</v>
      </c>
      <c r="BP484">
        <v>2</v>
      </c>
      <c r="BQ484">
        <v>3</v>
      </c>
      <c r="BR484">
        <v>2</v>
      </c>
      <c r="BS484" s="41">
        <v>1.4925373134328358E-2</v>
      </c>
      <c r="BT484">
        <v>0</v>
      </c>
      <c r="BU484">
        <v>1</v>
      </c>
      <c r="BV484" s="41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6</v>
      </c>
      <c r="DA484">
        <v>4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11</v>
      </c>
      <c r="DH484">
        <v>2</v>
      </c>
      <c r="DI484">
        <v>6</v>
      </c>
      <c r="DJ484">
        <v>2</v>
      </c>
      <c r="DK484">
        <v>2</v>
      </c>
      <c r="DL484">
        <v>0</v>
      </c>
      <c r="DM484">
        <v>5</v>
      </c>
      <c r="DN484">
        <v>5</v>
      </c>
      <c r="DO484">
        <v>0</v>
      </c>
      <c r="DP484" s="42">
        <v>4</v>
      </c>
      <c r="DQ484" s="20">
        <v>2.7919999999999998</v>
      </c>
      <c r="DR484">
        <v>2</v>
      </c>
      <c r="DS484">
        <v>0</v>
      </c>
      <c r="DT484">
        <v>0</v>
      </c>
      <c r="DU484">
        <v>0</v>
      </c>
      <c r="DV484">
        <v>0</v>
      </c>
      <c r="DW484">
        <v>106</v>
      </c>
      <c r="DX484">
        <v>170</v>
      </c>
      <c r="DY484">
        <v>73</v>
      </c>
      <c r="DZ484">
        <v>132</v>
      </c>
      <c r="EA484">
        <v>51</v>
      </c>
      <c r="EB484">
        <v>95</v>
      </c>
      <c r="EC484">
        <v>3.44</v>
      </c>
      <c r="ED484">
        <v>9.65</v>
      </c>
      <c r="EE484">
        <v>4</v>
      </c>
      <c r="EF484">
        <v>7</v>
      </c>
      <c r="EG484" s="41">
        <v>7.8431372549019607E-2</v>
      </c>
      <c r="EH484" s="43">
        <v>0.9263157894736842</v>
      </c>
      <c r="EI484" s="44">
        <v>1.0047471620227038</v>
      </c>
      <c r="EJ484">
        <v>106</v>
      </c>
      <c r="EK484">
        <v>171</v>
      </c>
      <c r="EL484">
        <v>73</v>
      </c>
      <c r="EM484">
        <v>133</v>
      </c>
      <c r="EN484">
        <v>51</v>
      </c>
      <c r="EO484">
        <v>96</v>
      </c>
      <c r="EP484">
        <v>4</v>
      </c>
      <c r="EQ484">
        <v>7</v>
      </c>
      <c r="ER484">
        <v>38</v>
      </c>
      <c r="ES484">
        <v>87</v>
      </c>
      <c r="ET484">
        <v>10</v>
      </c>
      <c r="EU484">
        <v>37</v>
      </c>
      <c r="EV484">
        <v>2</v>
      </c>
      <c r="EW484">
        <v>3</v>
      </c>
      <c r="EX484">
        <v>9</v>
      </c>
      <c r="EY484">
        <v>9</v>
      </c>
      <c r="EZ484">
        <v>-0.2</v>
      </c>
      <c r="FA484">
        <v>0.2</v>
      </c>
      <c r="FB484">
        <v>0</v>
      </c>
      <c r="FC484" s="20">
        <v>0.22</v>
      </c>
      <c r="FD484" s="26">
        <v>1.4666666666666666E-2</v>
      </c>
      <c r="FE484">
        <v>0.17899999999999999</v>
      </c>
      <c r="FF484">
        <v>-0.09</v>
      </c>
      <c r="FG484">
        <v>-0.23</v>
      </c>
      <c r="FH484">
        <v>-0.32</v>
      </c>
      <c r="FL484" s="42">
        <v>30</v>
      </c>
      <c r="FM484" s="20">
        <v>13.5</v>
      </c>
      <c r="FN484" s="41">
        <v>3.0780780800000001E-2</v>
      </c>
      <c r="FO484" s="20">
        <v>1.6</v>
      </c>
      <c r="FP484" s="20">
        <v>2.5583999999999998</v>
      </c>
      <c r="FQ484" s="20">
        <v>100.199673261935</v>
      </c>
      <c r="FR484">
        <v>8</v>
      </c>
      <c r="FS484" t="s">
        <v>3687</v>
      </c>
      <c r="FT484">
        <v>390</v>
      </c>
      <c r="FV484" t="s">
        <v>751</v>
      </c>
      <c r="FW484" s="45">
        <v>800000</v>
      </c>
      <c r="FX484" s="45">
        <v>736666</v>
      </c>
      <c r="FY484">
        <v>82</v>
      </c>
      <c r="FZ484">
        <v>8</v>
      </c>
      <c r="GA484">
        <v>8</v>
      </c>
      <c r="GB484">
        <v>16</v>
      </c>
      <c r="GC484">
        <v>-5</v>
      </c>
      <c r="GD484">
        <v>26</v>
      </c>
      <c r="GE484">
        <v>120</v>
      </c>
      <c r="GF484">
        <v>945</v>
      </c>
      <c r="GG484">
        <v>0</v>
      </c>
      <c r="GH484">
        <v>0.8</v>
      </c>
      <c r="GI484">
        <v>0.8</v>
      </c>
      <c r="GJ484" s="42">
        <v>1.6</v>
      </c>
    </row>
    <row r="485" spans="1:192" x14ac:dyDescent="0.45">
      <c r="A485" s="40">
        <v>33883</v>
      </c>
      <c r="B485" t="s">
        <v>212</v>
      </c>
      <c r="C485" t="s">
        <v>213</v>
      </c>
      <c r="D485" t="s">
        <v>91</v>
      </c>
      <c r="E485" t="s">
        <v>91</v>
      </c>
      <c r="F485">
        <v>70</v>
      </c>
      <c r="G485">
        <v>176</v>
      </c>
      <c r="H485">
        <v>2011</v>
      </c>
      <c r="I485">
        <v>6</v>
      </c>
      <c r="J485">
        <v>174</v>
      </c>
      <c r="K485" t="s">
        <v>202</v>
      </c>
      <c r="L485">
        <v>2015</v>
      </c>
      <c r="M485">
        <v>25</v>
      </c>
      <c r="N485">
        <v>3</v>
      </c>
      <c r="O485">
        <v>8476326</v>
      </c>
      <c r="P485" t="s">
        <v>3688</v>
      </c>
      <c r="Q485" t="s">
        <v>3689</v>
      </c>
      <c r="R485" t="s">
        <v>1953</v>
      </c>
      <c r="S485" t="s">
        <v>1545</v>
      </c>
      <c r="T485" t="s">
        <v>710</v>
      </c>
      <c r="U485" t="s">
        <v>3690</v>
      </c>
      <c r="V485">
        <v>42</v>
      </c>
      <c r="W485">
        <v>5</v>
      </c>
      <c r="X485">
        <v>6</v>
      </c>
      <c r="Y485">
        <v>5</v>
      </c>
      <c r="Z485">
        <v>11</v>
      </c>
      <c r="AA485">
        <v>0</v>
      </c>
      <c r="AB485">
        <v>0</v>
      </c>
      <c r="AC485" s="26">
        <v>0.26190476190476192</v>
      </c>
      <c r="AD485" s="20">
        <v>-0.45454545454545503</v>
      </c>
      <c r="AE485" s="20">
        <v>4.2809999999999997</v>
      </c>
      <c r="AF485">
        <v>-2</v>
      </c>
      <c r="AG485">
        <v>-5</v>
      </c>
      <c r="AH485">
        <v>25</v>
      </c>
      <c r="AI485">
        <v>760</v>
      </c>
      <c r="AJ485">
        <v>30102</v>
      </c>
      <c r="AK485" s="20">
        <v>501.7</v>
      </c>
      <c r="AL485">
        <v>501.7</v>
      </c>
      <c r="AM485">
        <v>502</v>
      </c>
      <c r="AN485" s="26">
        <v>11.945238095238095</v>
      </c>
      <c r="AO485">
        <v>20.21</v>
      </c>
      <c r="AP485" s="41">
        <v>0.6470588235294118</v>
      </c>
      <c r="AQ485">
        <v>85</v>
      </c>
      <c r="AR485">
        <v>86</v>
      </c>
      <c r="AS485">
        <v>86</v>
      </c>
      <c r="AT485">
        <v>62</v>
      </c>
      <c r="AU485">
        <v>62</v>
      </c>
      <c r="AV485">
        <v>42</v>
      </c>
      <c r="AW485">
        <v>40</v>
      </c>
      <c r="AX485">
        <v>17</v>
      </c>
      <c r="AY485">
        <v>1</v>
      </c>
      <c r="AZ485">
        <v>2</v>
      </c>
      <c r="BA485" s="42">
        <v>3</v>
      </c>
      <c r="BB485">
        <v>3.48</v>
      </c>
      <c r="BC485">
        <v>32.904800000000002</v>
      </c>
      <c r="BD485" s="20">
        <v>112</v>
      </c>
      <c r="BE485" s="20">
        <v>197</v>
      </c>
      <c r="BF485" s="20">
        <v>23.559896352401836</v>
      </c>
      <c r="BG485">
        <v>134</v>
      </c>
      <c r="BH485">
        <v>164</v>
      </c>
      <c r="BI485">
        <v>169</v>
      </c>
      <c r="BJ485" s="41">
        <v>0.44224422442244227</v>
      </c>
      <c r="BK485">
        <v>86</v>
      </c>
      <c r="BL485">
        <v>86</v>
      </c>
      <c r="BM485">
        <v>51</v>
      </c>
      <c r="BN485" s="42">
        <v>35</v>
      </c>
      <c r="BO485">
        <v>20</v>
      </c>
      <c r="BP485">
        <v>4</v>
      </c>
      <c r="BQ485">
        <v>7</v>
      </c>
      <c r="BR485">
        <v>16</v>
      </c>
      <c r="BS485" s="41">
        <v>3.9024390243902439E-2</v>
      </c>
      <c r="BT485">
        <v>25</v>
      </c>
      <c r="BU485">
        <v>40</v>
      </c>
      <c r="BV485" s="41">
        <v>0.38461538461538464</v>
      </c>
      <c r="BW485">
        <v>13</v>
      </c>
      <c r="BX485">
        <v>12</v>
      </c>
      <c r="BY485">
        <v>4</v>
      </c>
      <c r="BZ485">
        <v>12</v>
      </c>
      <c r="CA485">
        <v>8</v>
      </c>
      <c r="CB485">
        <v>16</v>
      </c>
      <c r="CC485">
        <v>11</v>
      </c>
      <c r="CD485">
        <v>21</v>
      </c>
      <c r="CE485">
        <v>9</v>
      </c>
      <c r="CF485">
        <v>8</v>
      </c>
      <c r="CG485">
        <v>9</v>
      </c>
      <c r="CH485">
        <v>24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2</v>
      </c>
      <c r="CT485">
        <v>0</v>
      </c>
      <c r="CU485">
        <v>0</v>
      </c>
      <c r="CV485">
        <v>2</v>
      </c>
      <c r="CW485">
        <v>1</v>
      </c>
      <c r="CX485">
        <v>1</v>
      </c>
      <c r="CY485">
        <v>1</v>
      </c>
      <c r="CZ485">
        <v>17</v>
      </c>
      <c r="DA485">
        <v>3</v>
      </c>
      <c r="DB485">
        <v>0</v>
      </c>
      <c r="DC485">
        <v>3</v>
      </c>
      <c r="DD485">
        <v>4</v>
      </c>
      <c r="DE485">
        <v>3</v>
      </c>
      <c r="DF485">
        <v>1</v>
      </c>
      <c r="DG485">
        <v>28</v>
      </c>
      <c r="DH485">
        <v>7</v>
      </c>
      <c r="DI485">
        <v>6</v>
      </c>
      <c r="DJ485">
        <v>7</v>
      </c>
      <c r="DK485">
        <v>7</v>
      </c>
      <c r="DL485">
        <v>0</v>
      </c>
      <c r="DM485">
        <v>6</v>
      </c>
      <c r="DN485">
        <v>5</v>
      </c>
      <c r="DO485">
        <v>1</v>
      </c>
      <c r="DP485" s="42">
        <v>-1</v>
      </c>
      <c r="DQ485" s="20">
        <v>-2.6550000000000002</v>
      </c>
      <c r="DR485">
        <v>5</v>
      </c>
      <c r="DS485">
        <v>1</v>
      </c>
      <c r="DT485">
        <v>0</v>
      </c>
      <c r="DU485">
        <v>0</v>
      </c>
      <c r="DV485">
        <v>1</v>
      </c>
      <c r="DW485">
        <v>412</v>
      </c>
      <c r="DX485">
        <v>525</v>
      </c>
      <c r="DY485">
        <v>288</v>
      </c>
      <c r="DZ485">
        <v>394</v>
      </c>
      <c r="EA485">
        <v>198</v>
      </c>
      <c r="EB485">
        <v>262</v>
      </c>
      <c r="EC485">
        <v>15.57</v>
      </c>
      <c r="ED485">
        <v>23.28</v>
      </c>
      <c r="EE485">
        <v>17</v>
      </c>
      <c r="EF485">
        <v>20</v>
      </c>
      <c r="EG485" s="41">
        <v>8.5858585858585856E-2</v>
      </c>
      <c r="EH485" s="43">
        <v>0.92366412213740456</v>
      </c>
      <c r="EI485" s="44">
        <v>1.0095227079959903</v>
      </c>
      <c r="EJ485">
        <v>415</v>
      </c>
      <c r="EK485">
        <v>524</v>
      </c>
      <c r="EL485">
        <v>290</v>
      </c>
      <c r="EM485">
        <v>393</v>
      </c>
      <c r="EN485">
        <v>199</v>
      </c>
      <c r="EO485">
        <v>261</v>
      </c>
      <c r="EP485">
        <v>17</v>
      </c>
      <c r="EQ485">
        <v>20</v>
      </c>
      <c r="ER485">
        <v>176</v>
      </c>
      <c r="ES485">
        <v>251</v>
      </c>
      <c r="ET485">
        <v>64</v>
      </c>
      <c r="EU485">
        <v>112</v>
      </c>
      <c r="EV485">
        <v>8</v>
      </c>
      <c r="EW485">
        <v>14</v>
      </c>
      <c r="EX485">
        <v>30</v>
      </c>
      <c r="EY485">
        <v>33</v>
      </c>
      <c r="EZ485">
        <v>0.2</v>
      </c>
      <c r="FA485">
        <v>0.60000000000000009</v>
      </c>
      <c r="FB485">
        <v>0.8</v>
      </c>
      <c r="FC485" s="20">
        <v>8.8000000000000007</v>
      </c>
      <c r="FD485" s="26">
        <v>0.20952380952380953</v>
      </c>
      <c r="FE485">
        <v>0.45910000000000001</v>
      </c>
      <c r="FF485">
        <v>-0.21</v>
      </c>
      <c r="FG485">
        <v>-0.05</v>
      </c>
      <c r="FH485">
        <v>-0.26</v>
      </c>
      <c r="FL485" s="42">
        <v>128</v>
      </c>
      <c r="FM485" s="20">
        <v>18.600000000000001</v>
      </c>
      <c r="FN485" s="41">
        <v>5.2302589600000005E-2</v>
      </c>
      <c r="FO485" s="20">
        <v>8.5</v>
      </c>
      <c r="FP485" s="20">
        <v>10.468999999999999</v>
      </c>
      <c r="FQ485" s="20">
        <v>112.05899940203308</v>
      </c>
      <c r="FV485" t="s">
        <v>751</v>
      </c>
      <c r="FW485" s="45">
        <v>650000</v>
      </c>
      <c r="FX485" s="45">
        <v>675000</v>
      </c>
      <c r="FY485">
        <v>53</v>
      </c>
      <c r="FZ485">
        <v>8</v>
      </c>
      <c r="GA485">
        <v>6</v>
      </c>
      <c r="GB485">
        <v>14</v>
      </c>
      <c r="GC485">
        <v>1</v>
      </c>
      <c r="GD485">
        <v>29</v>
      </c>
      <c r="GE485">
        <v>53</v>
      </c>
      <c r="GF485">
        <v>615</v>
      </c>
      <c r="GG485">
        <v>0.60000000000000009</v>
      </c>
      <c r="GH485">
        <v>0.8</v>
      </c>
      <c r="GI485">
        <v>1.4</v>
      </c>
      <c r="GJ485" s="42">
        <v>8.5</v>
      </c>
    </row>
    <row r="486" spans="1:192" x14ac:dyDescent="0.45">
      <c r="A486" s="40">
        <v>34226</v>
      </c>
      <c r="B486" t="s">
        <v>3695</v>
      </c>
      <c r="C486" t="s">
        <v>362</v>
      </c>
      <c r="D486" t="s">
        <v>107</v>
      </c>
      <c r="E486" t="s">
        <v>107</v>
      </c>
      <c r="F486">
        <v>71</v>
      </c>
      <c r="G486">
        <v>185</v>
      </c>
      <c r="H486">
        <v>2011</v>
      </c>
      <c r="I486">
        <v>6</v>
      </c>
      <c r="J486">
        <v>177</v>
      </c>
      <c r="K486" t="s">
        <v>92</v>
      </c>
      <c r="L486">
        <v>2017</v>
      </c>
      <c r="M486">
        <v>24</v>
      </c>
      <c r="N486">
        <v>1</v>
      </c>
      <c r="O486">
        <v>8476329</v>
      </c>
      <c r="P486" t="s">
        <v>3696</v>
      </c>
      <c r="Q486" t="s">
        <v>3697</v>
      </c>
      <c r="R486" t="s">
        <v>3698</v>
      </c>
      <c r="S486" t="s">
        <v>955</v>
      </c>
      <c r="T486" t="s">
        <v>716</v>
      </c>
      <c r="U486" t="s">
        <v>253</v>
      </c>
      <c r="V486">
        <v>8</v>
      </c>
      <c r="W486">
        <v>0</v>
      </c>
      <c r="X486">
        <v>1</v>
      </c>
      <c r="Y486">
        <v>1</v>
      </c>
      <c r="Z486">
        <v>1</v>
      </c>
      <c r="AA486">
        <v>26</v>
      </c>
      <c r="AB486">
        <v>86</v>
      </c>
      <c r="AC486" s="26">
        <v>0.125</v>
      </c>
      <c r="AD486" s="20">
        <v>0</v>
      </c>
      <c r="AE486" s="20">
        <v>0.29299999999999998</v>
      </c>
      <c r="AF486">
        <v>2</v>
      </c>
      <c r="AG486">
        <v>-2</v>
      </c>
      <c r="AH486">
        <v>2</v>
      </c>
      <c r="AI486">
        <v>100</v>
      </c>
      <c r="AJ486">
        <v>4236</v>
      </c>
      <c r="AK486" s="20">
        <v>70.599999999999994</v>
      </c>
      <c r="AL486">
        <v>70.599999999999994</v>
      </c>
      <c r="AM486">
        <v>71</v>
      </c>
      <c r="AN486" s="26">
        <v>8.8249999999999993</v>
      </c>
      <c r="AO486">
        <v>15.27</v>
      </c>
      <c r="AP486" s="41">
        <v>0.33333333333333331</v>
      </c>
      <c r="AQ486">
        <v>5</v>
      </c>
      <c r="AR486">
        <v>5</v>
      </c>
      <c r="AS486">
        <v>5</v>
      </c>
      <c r="AT486">
        <v>4</v>
      </c>
      <c r="AU486">
        <v>4</v>
      </c>
      <c r="AV486">
        <v>2</v>
      </c>
      <c r="AW486">
        <v>3</v>
      </c>
      <c r="AX486">
        <v>2</v>
      </c>
      <c r="AY486">
        <v>0</v>
      </c>
      <c r="AZ486">
        <v>1</v>
      </c>
      <c r="BA486" s="42">
        <v>1</v>
      </c>
      <c r="BB486">
        <v>0.28000000000000003</v>
      </c>
      <c r="BC486">
        <v>46.5</v>
      </c>
      <c r="BD486" s="20">
        <v>21</v>
      </c>
      <c r="BE486" s="20">
        <v>26</v>
      </c>
      <c r="BF486" s="20">
        <v>22.09631728045326</v>
      </c>
      <c r="BG486">
        <v>23</v>
      </c>
      <c r="BH486">
        <v>23</v>
      </c>
      <c r="BI486">
        <v>16</v>
      </c>
      <c r="BJ486" s="41">
        <v>0.58974358974358976</v>
      </c>
      <c r="BK486">
        <v>2</v>
      </c>
      <c r="BL486">
        <v>2</v>
      </c>
      <c r="BM486">
        <v>10</v>
      </c>
      <c r="BN486" s="42">
        <v>-8</v>
      </c>
      <c r="BO486">
        <v>2</v>
      </c>
      <c r="BP486">
        <v>0</v>
      </c>
      <c r="BQ486">
        <v>0</v>
      </c>
      <c r="BR486">
        <v>1</v>
      </c>
      <c r="BS486" s="41">
        <v>1.6949152542372881E-2</v>
      </c>
      <c r="BT486">
        <v>18</v>
      </c>
      <c r="BU486">
        <v>18</v>
      </c>
      <c r="BV486" s="41">
        <v>0.5</v>
      </c>
      <c r="BW486">
        <v>2</v>
      </c>
      <c r="BX486">
        <v>8</v>
      </c>
      <c r="BY486">
        <v>7</v>
      </c>
      <c r="BZ486">
        <v>6</v>
      </c>
      <c r="CA486">
        <v>9</v>
      </c>
      <c r="CB486">
        <v>4</v>
      </c>
      <c r="CC486">
        <v>3</v>
      </c>
      <c r="CD486">
        <v>1</v>
      </c>
      <c r="CE486">
        <v>10</v>
      </c>
      <c r="CF486">
        <v>10</v>
      </c>
      <c r="CG486">
        <v>9</v>
      </c>
      <c r="CH486">
        <v>10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2</v>
      </c>
      <c r="DH486">
        <v>1</v>
      </c>
      <c r="DI486">
        <v>0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 s="42">
        <v>-1</v>
      </c>
      <c r="DQ486" s="20">
        <v>-1.075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63</v>
      </c>
      <c r="DX486">
        <v>83</v>
      </c>
      <c r="DY486">
        <v>49</v>
      </c>
      <c r="DZ486">
        <v>58</v>
      </c>
      <c r="EA486">
        <v>26</v>
      </c>
      <c r="EB486">
        <v>41</v>
      </c>
      <c r="EC486">
        <v>2</v>
      </c>
      <c r="ED486">
        <v>2.88</v>
      </c>
      <c r="EE486">
        <v>3</v>
      </c>
      <c r="EF486">
        <v>1</v>
      </c>
      <c r="EG486" s="41">
        <v>0.11538461538461539</v>
      </c>
      <c r="EH486" s="43">
        <v>0.97560975609756095</v>
      </c>
      <c r="EI486" s="44">
        <v>1.0909943714821764</v>
      </c>
      <c r="EJ486">
        <v>63</v>
      </c>
      <c r="EK486">
        <v>83</v>
      </c>
      <c r="EL486">
        <v>49</v>
      </c>
      <c r="EM486">
        <v>58</v>
      </c>
      <c r="EN486">
        <v>26</v>
      </c>
      <c r="EO486">
        <v>41</v>
      </c>
      <c r="EP486">
        <v>3</v>
      </c>
      <c r="EQ486">
        <v>1</v>
      </c>
      <c r="ER486">
        <v>24</v>
      </c>
      <c r="ES486">
        <v>34</v>
      </c>
      <c r="ET486">
        <v>11</v>
      </c>
      <c r="EU486">
        <v>12</v>
      </c>
      <c r="EV486">
        <v>1</v>
      </c>
      <c r="EW486">
        <v>0</v>
      </c>
      <c r="EX486">
        <v>9</v>
      </c>
      <c r="EY486">
        <v>6</v>
      </c>
      <c r="EZ486">
        <v>-0.1</v>
      </c>
      <c r="FA486">
        <v>0.2</v>
      </c>
      <c r="FB486">
        <v>0.1</v>
      </c>
      <c r="FC486" s="20">
        <v>0.05</v>
      </c>
      <c r="FD486" s="26">
        <v>6.2500000000000003E-3</v>
      </c>
      <c r="FE486">
        <v>1.4E-3</v>
      </c>
      <c r="FF486">
        <v>0</v>
      </c>
      <c r="FG486">
        <v>0</v>
      </c>
      <c r="FH486">
        <v>0</v>
      </c>
      <c r="FL486" s="42">
        <v>5</v>
      </c>
      <c r="FM486" s="20">
        <v>2</v>
      </c>
      <c r="FN486" s="41">
        <v>0</v>
      </c>
      <c r="FO486" s="20">
        <v>0.8</v>
      </c>
      <c r="FP486" s="20">
        <v>0.78500000000000003</v>
      </c>
      <c r="FQ486" s="20">
        <v>124.07932011331447</v>
      </c>
      <c r="FV486" t="s">
        <v>751</v>
      </c>
      <c r="FW486" s="45">
        <v>650000</v>
      </c>
      <c r="FX486" s="45">
        <v>650000</v>
      </c>
      <c r="FY486">
        <v>8</v>
      </c>
      <c r="FZ486">
        <v>0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71</v>
      </c>
      <c r="GG486">
        <v>-0.1</v>
      </c>
      <c r="GH486">
        <v>0.2</v>
      </c>
      <c r="GI486">
        <v>0.1</v>
      </c>
      <c r="GJ486" s="42">
        <v>0.8</v>
      </c>
    </row>
    <row r="487" spans="1:192" x14ac:dyDescent="0.45">
      <c r="A487" s="40">
        <v>36416</v>
      </c>
      <c r="B487" t="s">
        <v>300</v>
      </c>
      <c r="C487" t="s">
        <v>145</v>
      </c>
      <c r="D487" t="s">
        <v>91</v>
      </c>
      <c r="E487" t="s">
        <v>91</v>
      </c>
      <c r="F487">
        <v>74</v>
      </c>
      <c r="G487">
        <v>165</v>
      </c>
      <c r="H487">
        <v>2017</v>
      </c>
      <c r="I487">
        <v>2</v>
      </c>
      <c r="J487">
        <v>47</v>
      </c>
      <c r="K487" t="s">
        <v>92</v>
      </c>
      <c r="L487">
        <v>2017</v>
      </c>
      <c r="M487">
        <v>18</v>
      </c>
      <c r="N487">
        <v>1</v>
      </c>
      <c r="O487">
        <v>8480029</v>
      </c>
      <c r="P487" t="s">
        <v>3702</v>
      </c>
      <c r="Q487" t="s">
        <v>3703</v>
      </c>
      <c r="R487" t="s">
        <v>3704</v>
      </c>
      <c r="S487" t="s">
        <v>486</v>
      </c>
      <c r="T487" t="s">
        <v>725</v>
      </c>
      <c r="U487" t="s">
        <v>110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36</v>
      </c>
      <c r="AB487">
        <v>62</v>
      </c>
      <c r="AC487" s="26">
        <v>0</v>
      </c>
      <c r="AD487" s="20">
        <v>0</v>
      </c>
      <c r="AE487" s="20">
        <v>0</v>
      </c>
      <c r="AF487">
        <v>0</v>
      </c>
      <c r="AG487">
        <v>-0.1</v>
      </c>
      <c r="AH487">
        <v>0</v>
      </c>
      <c r="AI487">
        <v>7</v>
      </c>
      <c r="AJ487">
        <v>294</v>
      </c>
      <c r="AK487" s="20">
        <v>4.9000000000000004</v>
      </c>
      <c r="AL487">
        <v>4.9000000000000004</v>
      </c>
      <c r="AM487">
        <v>5</v>
      </c>
      <c r="AN487" s="26">
        <v>4.9000000000000004</v>
      </c>
      <c r="AO487">
        <v>8.36</v>
      </c>
      <c r="AP487" s="41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42">
        <v>0</v>
      </c>
      <c r="BB487">
        <v>0</v>
      </c>
      <c r="BC487">
        <v>0</v>
      </c>
      <c r="BD487" s="20">
        <v>0</v>
      </c>
      <c r="BE487" s="20">
        <v>0</v>
      </c>
      <c r="BF487" s="20">
        <v>0</v>
      </c>
      <c r="BG487">
        <v>2</v>
      </c>
      <c r="BH487">
        <v>0</v>
      </c>
      <c r="BI487">
        <v>0</v>
      </c>
      <c r="BJ487" s="41">
        <v>1</v>
      </c>
      <c r="BK487">
        <v>1</v>
      </c>
      <c r="BL487">
        <v>1</v>
      </c>
      <c r="BM487">
        <v>0</v>
      </c>
      <c r="BN487" s="42">
        <v>1</v>
      </c>
      <c r="BO487">
        <v>0</v>
      </c>
      <c r="BP487">
        <v>1</v>
      </c>
      <c r="BQ487">
        <v>0</v>
      </c>
      <c r="BR487">
        <v>1</v>
      </c>
      <c r="BS487" s="41">
        <v>0.125</v>
      </c>
      <c r="BT487">
        <v>0</v>
      </c>
      <c r="BU487">
        <v>0</v>
      </c>
      <c r="BV487" s="41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 s="42">
        <v>0</v>
      </c>
      <c r="DQ487" s="20">
        <v>-5.0000000000000001E-3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4</v>
      </c>
      <c r="DX487">
        <v>8</v>
      </c>
      <c r="DY487">
        <v>3</v>
      </c>
      <c r="DZ487">
        <v>7</v>
      </c>
      <c r="EA487">
        <v>1</v>
      </c>
      <c r="EB487">
        <v>5</v>
      </c>
      <c r="EC487">
        <v>0.06</v>
      </c>
      <c r="ED487">
        <v>0.24</v>
      </c>
      <c r="EE487">
        <v>0</v>
      </c>
      <c r="EF487">
        <v>0</v>
      </c>
      <c r="EG487" s="41">
        <v>0</v>
      </c>
      <c r="EH487" s="43">
        <v>1</v>
      </c>
      <c r="EI487" s="44">
        <v>1</v>
      </c>
      <c r="EJ487">
        <v>4</v>
      </c>
      <c r="EK487">
        <v>8</v>
      </c>
      <c r="EL487">
        <v>3</v>
      </c>
      <c r="EM487">
        <v>7</v>
      </c>
      <c r="EN487">
        <v>1</v>
      </c>
      <c r="EO487">
        <v>5</v>
      </c>
      <c r="EP487">
        <v>0</v>
      </c>
      <c r="EQ487">
        <v>0</v>
      </c>
      <c r="ER487">
        <v>0</v>
      </c>
      <c r="ES487">
        <v>4</v>
      </c>
      <c r="ET487">
        <v>0</v>
      </c>
      <c r="EU487">
        <v>4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 s="20">
        <v>-0.15</v>
      </c>
      <c r="FD487" s="26">
        <v>-0.15</v>
      </c>
      <c r="FE487">
        <v>1E-4</v>
      </c>
      <c r="FF487">
        <v>0</v>
      </c>
      <c r="FG487">
        <v>0</v>
      </c>
      <c r="FH487">
        <v>0</v>
      </c>
      <c r="FL487" s="42">
        <v>2</v>
      </c>
      <c r="FM487" s="20">
        <v>0</v>
      </c>
      <c r="FN487" s="41">
        <v>0</v>
      </c>
      <c r="FO487" s="20">
        <v>0</v>
      </c>
      <c r="FP487" s="20">
        <v>-1E-3</v>
      </c>
      <c r="FQ487" s="20">
        <v>146.93877551020407</v>
      </c>
      <c r="FV487" t="s">
        <v>751</v>
      </c>
      <c r="FW487" s="45">
        <v>742500</v>
      </c>
      <c r="FX487" s="45">
        <v>784166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5</v>
      </c>
      <c r="GG487">
        <v>0</v>
      </c>
      <c r="GH487">
        <v>0</v>
      </c>
      <c r="GI487">
        <v>0</v>
      </c>
      <c r="GJ487" s="42">
        <v>0</v>
      </c>
    </row>
    <row r="488" spans="1:192" x14ac:dyDescent="0.45">
      <c r="A488" s="40">
        <v>33475</v>
      </c>
      <c r="B488" t="s">
        <v>3705</v>
      </c>
      <c r="D488" t="s">
        <v>120</v>
      </c>
      <c r="E488" t="s">
        <v>120</v>
      </c>
      <c r="F488">
        <v>73</v>
      </c>
      <c r="G488">
        <v>212</v>
      </c>
      <c r="H488">
        <v>2011</v>
      </c>
      <c r="I488">
        <v>7</v>
      </c>
      <c r="J488">
        <v>184</v>
      </c>
      <c r="K488" t="s">
        <v>202</v>
      </c>
      <c r="L488">
        <v>2014</v>
      </c>
      <c r="M488">
        <v>26</v>
      </c>
      <c r="N488">
        <v>4</v>
      </c>
      <c r="O488">
        <v>8476336</v>
      </c>
      <c r="P488" t="s">
        <v>3706</v>
      </c>
      <c r="Q488" t="s">
        <v>3707</v>
      </c>
      <c r="R488" t="s">
        <v>3708</v>
      </c>
      <c r="S488" t="s">
        <v>3709</v>
      </c>
      <c r="T488" t="s">
        <v>710</v>
      </c>
      <c r="U488" t="s">
        <v>166</v>
      </c>
      <c r="V488">
        <v>40</v>
      </c>
      <c r="W488">
        <v>2</v>
      </c>
      <c r="X488">
        <v>1</v>
      </c>
      <c r="Y488">
        <v>1</v>
      </c>
      <c r="Z488">
        <v>3</v>
      </c>
      <c r="AA488">
        <v>26</v>
      </c>
      <c r="AB488">
        <v>105</v>
      </c>
      <c r="AC488" s="26">
        <v>7.4999999999999997E-2</v>
      </c>
      <c r="AD488" s="20">
        <v>-5.5106382978723403</v>
      </c>
      <c r="AE488" s="20">
        <v>1.3009999999999999</v>
      </c>
      <c r="AF488">
        <v>1</v>
      </c>
      <c r="AG488">
        <v>-2.6</v>
      </c>
      <c r="AH488">
        <v>6</v>
      </c>
      <c r="AI488">
        <v>620</v>
      </c>
      <c r="AJ488">
        <v>24464</v>
      </c>
      <c r="AK488" s="20">
        <v>407.73333333332999</v>
      </c>
      <c r="AL488">
        <v>407.73</v>
      </c>
      <c r="AM488">
        <v>408</v>
      </c>
      <c r="AN488" s="26">
        <v>10.193333333333333</v>
      </c>
      <c r="AO488">
        <v>17.14</v>
      </c>
      <c r="AP488" s="41">
        <v>0.42857142857142855</v>
      </c>
      <c r="AQ488">
        <v>98</v>
      </c>
      <c r="AR488">
        <v>98</v>
      </c>
      <c r="AS488">
        <v>98</v>
      </c>
      <c r="AT488">
        <v>76</v>
      </c>
      <c r="AU488">
        <v>76</v>
      </c>
      <c r="AV488">
        <v>50</v>
      </c>
      <c r="AW488">
        <v>46</v>
      </c>
      <c r="AX488">
        <v>17</v>
      </c>
      <c r="AY488">
        <v>5</v>
      </c>
      <c r="AZ488">
        <v>5</v>
      </c>
      <c r="BA488" s="42">
        <v>10</v>
      </c>
      <c r="BB488">
        <v>4.41</v>
      </c>
      <c r="BC488">
        <v>40.520000000000003</v>
      </c>
      <c r="BD488" s="20">
        <v>40</v>
      </c>
      <c r="BE488" s="20">
        <v>138</v>
      </c>
      <c r="BF488" s="20">
        <v>20.307556471194172</v>
      </c>
      <c r="BG488">
        <v>117</v>
      </c>
      <c r="BH488">
        <v>126</v>
      </c>
      <c r="BI488">
        <v>138</v>
      </c>
      <c r="BJ488" s="41">
        <v>0.45882352941176469</v>
      </c>
      <c r="BK488">
        <v>72</v>
      </c>
      <c r="BL488">
        <v>72</v>
      </c>
      <c r="BM488">
        <v>35</v>
      </c>
      <c r="BN488" s="42">
        <v>37</v>
      </c>
      <c r="BO488">
        <v>26</v>
      </c>
      <c r="BP488">
        <v>13</v>
      </c>
      <c r="BQ488">
        <v>13</v>
      </c>
      <c r="BR488">
        <v>17</v>
      </c>
      <c r="BS488" s="41">
        <v>5.4487179487179488E-2</v>
      </c>
      <c r="BT488">
        <v>1</v>
      </c>
      <c r="BU488">
        <v>5</v>
      </c>
      <c r="BV488" s="41">
        <v>0.16666666666666666</v>
      </c>
      <c r="BW488">
        <v>1</v>
      </c>
      <c r="BX488">
        <v>2</v>
      </c>
      <c r="BY488">
        <v>0</v>
      </c>
      <c r="BZ488">
        <v>1</v>
      </c>
      <c r="CA488">
        <v>0</v>
      </c>
      <c r="CB488">
        <v>2</v>
      </c>
      <c r="CC488">
        <v>1</v>
      </c>
      <c r="CD488">
        <v>2</v>
      </c>
      <c r="CE488">
        <v>0</v>
      </c>
      <c r="CF488">
        <v>1</v>
      </c>
      <c r="CG488">
        <v>0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25</v>
      </c>
      <c r="DA488">
        <v>5</v>
      </c>
      <c r="DB488">
        <v>1</v>
      </c>
      <c r="DC488">
        <v>2</v>
      </c>
      <c r="DD488">
        <v>16</v>
      </c>
      <c r="DE488">
        <v>2</v>
      </c>
      <c r="DF488">
        <v>1</v>
      </c>
      <c r="DG488">
        <v>23</v>
      </c>
      <c r="DH488">
        <v>3</v>
      </c>
      <c r="DI488">
        <v>2</v>
      </c>
      <c r="DJ488">
        <v>3</v>
      </c>
      <c r="DK488">
        <v>3</v>
      </c>
      <c r="DL488">
        <v>0</v>
      </c>
      <c r="DM488">
        <v>2</v>
      </c>
      <c r="DN488">
        <v>2</v>
      </c>
      <c r="DO488">
        <v>0</v>
      </c>
      <c r="DP488" s="42">
        <v>-1</v>
      </c>
      <c r="DQ488" s="20">
        <v>-2.657</v>
      </c>
      <c r="DR488">
        <v>3</v>
      </c>
      <c r="DS488">
        <v>0</v>
      </c>
      <c r="DT488">
        <v>0</v>
      </c>
      <c r="DU488">
        <v>0</v>
      </c>
      <c r="DV488">
        <v>0</v>
      </c>
      <c r="DW488">
        <v>315</v>
      </c>
      <c r="DX488">
        <v>400</v>
      </c>
      <c r="DY488">
        <v>238</v>
      </c>
      <c r="DZ488">
        <v>295</v>
      </c>
      <c r="EA488">
        <v>169</v>
      </c>
      <c r="EB488">
        <v>216</v>
      </c>
      <c r="EC488">
        <v>12.91</v>
      </c>
      <c r="ED488">
        <v>19.579999999999998</v>
      </c>
      <c r="EE488">
        <v>7</v>
      </c>
      <c r="EF488">
        <v>12</v>
      </c>
      <c r="EG488" s="41">
        <v>4.142011834319527E-2</v>
      </c>
      <c r="EH488" s="43">
        <v>0.94444444444444442</v>
      </c>
      <c r="EI488" s="44">
        <v>0.98586456278763968</v>
      </c>
      <c r="EJ488">
        <v>319</v>
      </c>
      <c r="EK488">
        <v>397</v>
      </c>
      <c r="EL488">
        <v>241</v>
      </c>
      <c r="EM488">
        <v>293</v>
      </c>
      <c r="EN488">
        <v>171</v>
      </c>
      <c r="EO488">
        <v>214</v>
      </c>
      <c r="EP488">
        <v>7</v>
      </c>
      <c r="EQ488">
        <v>12</v>
      </c>
      <c r="ER488">
        <v>135</v>
      </c>
      <c r="ES488">
        <v>193</v>
      </c>
      <c r="ET488">
        <v>54</v>
      </c>
      <c r="EU488">
        <v>94</v>
      </c>
      <c r="EV488">
        <v>6</v>
      </c>
      <c r="EW488">
        <v>7</v>
      </c>
      <c r="EX488">
        <v>30</v>
      </c>
      <c r="EY488">
        <v>20</v>
      </c>
      <c r="EZ488">
        <v>-0.60000000000000009</v>
      </c>
      <c r="FA488">
        <v>0.5</v>
      </c>
      <c r="FB488">
        <v>-0.2</v>
      </c>
      <c r="FC488" s="20">
        <v>4.6100000000000003</v>
      </c>
      <c r="FD488" s="26">
        <v>0.11525000000000001</v>
      </c>
      <c r="FE488">
        <v>4.7199999999999999E-2</v>
      </c>
      <c r="FF488">
        <v>-0.11</v>
      </c>
      <c r="FG488">
        <v>0.02</v>
      </c>
      <c r="FH488">
        <v>-0.09</v>
      </c>
      <c r="FL488" s="42">
        <v>95</v>
      </c>
      <c r="FM488" s="20">
        <v>28.333333333333332</v>
      </c>
      <c r="FN488" s="41">
        <v>1.8061674E-2</v>
      </c>
      <c r="FO488" s="20">
        <v>2.4</v>
      </c>
      <c r="FP488" s="20">
        <v>2.4685999999999999</v>
      </c>
      <c r="FQ488" s="20">
        <v>105.21668751379589</v>
      </c>
      <c r="FV488" t="s">
        <v>751</v>
      </c>
      <c r="FW488" s="45">
        <v>725000</v>
      </c>
      <c r="FX488" s="45">
        <v>725000</v>
      </c>
      <c r="FY488">
        <v>134</v>
      </c>
      <c r="FZ488">
        <v>10</v>
      </c>
      <c r="GA488">
        <v>13</v>
      </c>
      <c r="GB488">
        <v>23</v>
      </c>
      <c r="GC488">
        <v>-11</v>
      </c>
      <c r="GD488">
        <v>18</v>
      </c>
      <c r="GE488">
        <v>175</v>
      </c>
      <c r="GF488">
        <v>1382</v>
      </c>
      <c r="GG488">
        <v>-0.2</v>
      </c>
      <c r="GH488">
        <v>1.2</v>
      </c>
      <c r="GI488">
        <v>1</v>
      </c>
      <c r="GJ488" s="42">
        <v>2.4</v>
      </c>
    </row>
    <row r="489" spans="1:192" x14ac:dyDescent="0.45">
      <c r="A489" s="40">
        <v>32042</v>
      </c>
      <c r="B489" t="s">
        <v>3710</v>
      </c>
      <c r="C489" t="s">
        <v>126</v>
      </c>
      <c r="D489" t="s">
        <v>91</v>
      </c>
      <c r="E489" t="s">
        <v>91</v>
      </c>
      <c r="F489">
        <v>73</v>
      </c>
      <c r="G489">
        <v>202</v>
      </c>
      <c r="H489">
        <v>2006</v>
      </c>
      <c r="I489">
        <v>1</v>
      </c>
      <c r="J489">
        <v>6</v>
      </c>
      <c r="K489" t="s">
        <v>92</v>
      </c>
      <c r="L489">
        <v>2007</v>
      </c>
      <c r="M489">
        <v>30</v>
      </c>
      <c r="N489">
        <v>11</v>
      </c>
      <c r="O489">
        <v>8473544</v>
      </c>
      <c r="P489" t="s">
        <v>3711</v>
      </c>
      <c r="Q489" t="s">
        <v>3712</v>
      </c>
      <c r="R489" t="s">
        <v>3713</v>
      </c>
      <c r="S489" t="s">
        <v>3714</v>
      </c>
      <c r="T489" t="s">
        <v>716</v>
      </c>
      <c r="U489" t="s">
        <v>3715</v>
      </c>
      <c r="V489">
        <v>72</v>
      </c>
      <c r="W489">
        <v>21</v>
      </c>
      <c r="X489">
        <v>25</v>
      </c>
      <c r="Y489">
        <v>17</v>
      </c>
      <c r="Z489">
        <v>46</v>
      </c>
      <c r="AA489">
        <v>0</v>
      </c>
      <c r="AB489">
        <v>0</v>
      </c>
      <c r="AC489" s="26">
        <v>0.63888888888888884</v>
      </c>
      <c r="AD489" s="20">
        <v>3.29192546583851</v>
      </c>
      <c r="AE489" s="20">
        <v>17.858000000000001</v>
      </c>
      <c r="AF489">
        <v>0</v>
      </c>
      <c r="AG489">
        <v>5.8</v>
      </c>
      <c r="AH489">
        <v>34</v>
      </c>
      <c r="AI489">
        <v>1654</v>
      </c>
      <c r="AJ489">
        <v>76605</v>
      </c>
      <c r="AK489" s="20">
        <v>1276.75</v>
      </c>
      <c r="AL489">
        <v>1276.73</v>
      </c>
      <c r="AM489">
        <v>1277</v>
      </c>
      <c r="AN489" s="26">
        <v>17.732638888888889</v>
      </c>
      <c r="AO489">
        <v>29.34</v>
      </c>
      <c r="AP489" s="41">
        <v>0.57499999999999996</v>
      </c>
      <c r="AQ489">
        <v>317</v>
      </c>
      <c r="AR489">
        <v>316</v>
      </c>
      <c r="AS489">
        <v>317</v>
      </c>
      <c r="AT489">
        <v>258</v>
      </c>
      <c r="AU489">
        <v>258</v>
      </c>
      <c r="AV489">
        <v>197</v>
      </c>
      <c r="AW489">
        <v>198</v>
      </c>
      <c r="AX489">
        <v>88</v>
      </c>
      <c r="AY489">
        <v>12</v>
      </c>
      <c r="AZ489">
        <v>23</v>
      </c>
      <c r="BA489" s="42">
        <v>35</v>
      </c>
      <c r="BB489">
        <v>21.26</v>
      </c>
      <c r="BC489">
        <v>29</v>
      </c>
      <c r="BD489" s="20">
        <v>266.3</v>
      </c>
      <c r="BE489" s="20">
        <v>583.29999999999995</v>
      </c>
      <c r="BF489" s="20">
        <v>27.412217148496545</v>
      </c>
      <c r="BG489">
        <v>534</v>
      </c>
      <c r="BH489">
        <v>426</v>
      </c>
      <c r="BI489">
        <v>345</v>
      </c>
      <c r="BJ489" s="41">
        <v>0.60750853242320824</v>
      </c>
      <c r="BK489">
        <v>96</v>
      </c>
      <c r="BL489">
        <v>96</v>
      </c>
      <c r="BM489">
        <v>60</v>
      </c>
      <c r="BN489" s="42">
        <v>36</v>
      </c>
      <c r="BO489">
        <v>61</v>
      </c>
      <c r="BP489">
        <v>40</v>
      </c>
      <c r="BQ489">
        <v>42</v>
      </c>
      <c r="BR489">
        <v>25</v>
      </c>
      <c r="BS489" s="41">
        <v>2.7995520716685332E-2</v>
      </c>
      <c r="BT489">
        <v>516</v>
      </c>
      <c r="BU489">
        <v>534</v>
      </c>
      <c r="BV489" s="41">
        <v>0.49142857142857144</v>
      </c>
      <c r="BW489">
        <v>162</v>
      </c>
      <c r="BX489">
        <v>142</v>
      </c>
      <c r="BY489">
        <v>179</v>
      </c>
      <c r="BZ489">
        <v>201</v>
      </c>
      <c r="CA489">
        <v>174</v>
      </c>
      <c r="CB489">
        <v>191</v>
      </c>
      <c r="CC489">
        <v>137</v>
      </c>
      <c r="CD489">
        <v>134</v>
      </c>
      <c r="CE489">
        <v>204</v>
      </c>
      <c r="CF489">
        <v>194</v>
      </c>
      <c r="CG489">
        <v>301</v>
      </c>
      <c r="CH489">
        <v>343</v>
      </c>
      <c r="CI489">
        <v>0</v>
      </c>
      <c r="CJ489">
        <v>0</v>
      </c>
      <c r="CK489">
        <v>0</v>
      </c>
      <c r="CL489">
        <v>3</v>
      </c>
      <c r="CM489">
        <v>0</v>
      </c>
      <c r="CN489">
        <v>0</v>
      </c>
      <c r="CO489">
        <v>1</v>
      </c>
      <c r="CP489">
        <v>3</v>
      </c>
      <c r="CQ489">
        <v>2</v>
      </c>
      <c r="CR489">
        <v>3</v>
      </c>
      <c r="CS489">
        <v>3</v>
      </c>
      <c r="CT489">
        <v>2</v>
      </c>
      <c r="CU489">
        <v>0</v>
      </c>
      <c r="CV489">
        <v>8</v>
      </c>
      <c r="CW489">
        <v>1</v>
      </c>
      <c r="CX489">
        <v>2</v>
      </c>
      <c r="CY489">
        <v>8</v>
      </c>
      <c r="CZ489">
        <v>50</v>
      </c>
      <c r="DA489">
        <v>15</v>
      </c>
      <c r="DB489">
        <v>8</v>
      </c>
      <c r="DC489">
        <v>27</v>
      </c>
      <c r="DD489">
        <v>19</v>
      </c>
      <c r="DE489">
        <v>12</v>
      </c>
      <c r="DF489">
        <v>8</v>
      </c>
      <c r="DG489">
        <v>108</v>
      </c>
      <c r="DH489">
        <v>17</v>
      </c>
      <c r="DI489">
        <v>13</v>
      </c>
      <c r="DJ489">
        <v>17</v>
      </c>
      <c r="DK489">
        <v>17</v>
      </c>
      <c r="DL489">
        <v>0</v>
      </c>
      <c r="DM489">
        <v>14</v>
      </c>
      <c r="DN489">
        <v>14</v>
      </c>
      <c r="DO489">
        <v>0</v>
      </c>
      <c r="DP489" s="42">
        <v>-4</v>
      </c>
      <c r="DQ489" s="20">
        <v>2.5310000000000001</v>
      </c>
      <c r="DR489">
        <v>17</v>
      </c>
      <c r="DS489">
        <v>0</v>
      </c>
      <c r="DT489">
        <v>0</v>
      </c>
      <c r="DU489">
        <v>0</v>
      </c>
      <c r="DV489">
        <v>0</v>
      </c>
      <c r="DW489">
        <v>1429</v>
      </c>
      <c r="DX489">
        <v>1153</v>
      </c>
      <c r="DY489">
        <v>1038</v>
      </c>
      <c r="DZ489">
        <v>868</v>
      </c>
      <c r="EA489">
        <v>768</v>
      </c>
      <c r="EB489">
        <v>622</v>
      </c>
      <c r="EC489">
        <v>72.48</v>
      </c>
      <c r="ED489">
        <v>62.49</v>
      </c>
      <c r="EE489">
        <v>80</v>
      </c>
      <c r="EF489">
        <v>63</v>
      </c>
      <c r="EG489" s="41">
        <v>0.10416666666666667</v>
      </c>
      <c r="EH489" s="43">
        <v>0.8987138263665595</v>
      </c>
      <c r="EI489" s="44">
        <v>1.0028804930332262</v>
      </c>
      <c r="EJ489">
        <v>1428</v>
      </c>
      <c r="EK489">
        <v>1154</v>
      </c>
      <c r="EL489">
        <v>1035</v>
      </c>
      <c r="EM489">
        <v>869</v>
      </c>
      <c r="EN489">
        <v>766</v>
      </c>
      <c r="EO489">
        <v>624</v>
      </c>
      <c r="EP489">
        <v>80</v>
      </c>
      <c r="EQ489">
        <v>63</v>
      </c>
      <c r="ER489">
        <v>728</v>
      </c>
      <c r="ES489">
        <v>570</v>
      </c>
      <c r="ET489">
        <v>281</v>
      </c>
      <c r="EU489">
        <v>221</v>
      </c>
      <c r="EV489">
        <v>39</v>
      </c>
      <c r="EW489">
        <v>34</v>
      </c>
      <c r="EX489">
        <v>71</v>
      </c>
      <c r="EY489">
        <v>72</v>
      </c>
      <c r="EZ489">
        <v>3.3</v>
      </c>
      <c r="FA489">
        <v>1.5</v>
      </c>
      <c r="FB489">
        <v>4.7</v>
      </c>
      <c r="FC489" s="20">
        <v>47.34</v>
      </c>
      <c r="FD489" s="26">
        <v>0.65750000000000008</v>
      </c>
      <c r="FE489">
        <v>5.25</v>
      </c>
      <c r="FF489">
        <v>1.06</v>
      </c>
      <c r="FG489">
        <v>-0.35</v>
      </c>
      <c r="FH489">
        <v>0.71</v>
      </c>
      <c r="FI489">
        <v>3</v>
      </c>
      <c r="FJ489">
        <v>0</v>
      </c>
      <c r="FK489">
        <v>0</v>
      </c>
      <c r="FL489" s="42">
        <v>155</v>
      </c>
      <c r="FM489" s="20">
        <v>8.117647058823529</v>
      </c>
      <c r="FN489" s="41">
        <v>0.1924189315</v>
      </c>
      <c r="FO489" s="20">
        <v>42.6</v>
      </c>
      <c r="FP489" s="20">
        <v>46.5062</v>
      </c>
      <c r="FQ489" s="20">
        <v>121.34123894637082</v>
      </c>
      <c r="FR489">
        <v>7</v>
      </c>
      <c r="FS489" t="s">
        <v>3716</v>
      </c>
      <c r="FT489">
        <v>305</v>
      </c>
      <c r="FU489" t="s">
        <v>731</v>
      </c>
      <c r="FV489" t="s">
        <v>711</v>
      </c>
      <c r="FW489" s="45">
        <v>3500000</v>
      </c>
      <c r="FX489" s="45">
        <v>5000000</v>
      </c>
      <c r="FY489">
        <v>716</v>
      </c>
      <c r="FZ489">
        <v>162</v>
      </c>
      <c r="GA489">
        <v>266</v>
      </c>
      <c r="GB489">
        <v>428</v>
      </c>
      <c r="GC489">
        <v>-4</v>
      </c>
      <c r="GD489">
        <v>352</v>
      </c>
      <c r="GE489">
        <v>1494</v>
      </c>
      <c r="GF489">
        <v>11815</v>
      </c>
      <c r="GG489">
        <v>32</v>
      </c>
      <c r="GH489">
        <v>12.7</v>
      </c>
      <c r="GI489">
        <v>44.7</v>
      </c>
      <c r="GJ489" s="42">
        <v>42.6</v>
      </c>
    </row>
    <row r="490" spans="1:192" x14ac:dyDescent="0.45">
      <c r="A490" s="40">
        <v>31336</v>
      </c>
      <c r="B490" t="s">
        <v>885</v>
      </c>
      <c r="C490" t="s">
        <v>475</v>
      </c>
      <c r="D490" t="s">
        <v>91</v>
      </c>
      <c r="E490" t="s">
        <v>91</v>
      </c>
      <c r="F490">
        <v>75</v>
      </c>
      <c r="G490">
        <v>218</v>
      </c>
      <c r="K490" t="s">
        <v>202</v>
      </c>
      <c r="L490">
        <v>2008</v>
      </c>
      <c r="M490">
        <v>32</v>
      </c>
      <c r="N490">
        <v>10</v>
      </c>
      <c r="O490">
        <v>8474291</v>
      </c>
      <c r="P490" t="s">
        <v>3717</v>
      </c>
      <c r="Q490" t="s">
        <v>3718</v>
      </c>
      <c r="R490" t="s">
        <v>3719</v>
      </c>
      <c r="S490" t="s">
        <v>3636</v>
      </c>
      <c r="T490" t="s">
        <v>949</v>
      </c>
      <c r="U490" t="s">
        <v>253</v>
      </c>
      <c r="V490">
        <v>79</v>
      </c>
      <c r="W490">
        <v>7</v>
      </c>
      <c r="X490">
        <v>15</v>
      </c>
      <c r="Y490">
        <v>6</v>
      </c>
      <c r="Z490">
        <v>22</v>
      </c>
      <c r="AA490">
        <v>13</v>
      </c>
      <c r="AB490">
        <v>65</v>
      </c>
      <c r="AC490" s="26">
        <v>0.27848101265822783</v>
      </c>
      <c r="AD490" s="20">
        <v>3.0561224489795933</v>
      </c>
      <c r="AE490" s="20">
        <v>7.8940000000000001</v>
      </c>
      <c r="AF490">
        <v>3</v>
      </c>
      <c r="AG490">
        <v>-10.8</v>
      </c>
      <c r="AH490">
        <v>16</v>
      </c>
      <c r="AI490">
        <v>1421</v>
      </c>
      <c r="AJ490">
        <v>58995</v>
      </c>
      <c r="AK490" s="20">
        <v>983.25</v>
      </c>
      <c r="AL490">
        <v>983.25</v>
      </c>
      <c r="AM490">
        <v>983</v>
      </c>
      <c r="AN490" s="26">
        <v>12.44620253164557</v>
      </c>
      <c r="AO490">
        <v>20.83</v>
      </c>
      <c r="AP490" s="41">
        <v>0.70967741935483875</v>
      </c>
      <c r="AQ490">
        <v>120</v>
      </c>
      <c r="AR490">
        <v>120</v>
      </c>
      <c r="AS490">
        <v>120</v>
      </c>
      <c r="AT490">
        <v>95</v>
      </c>
      <c r="AU490">
        <v>95</v>
      </c>
      <c r="AV490">
        <v>65</v>
      </c>
      <c r="AW490">
        <v>73</v>
      </c>
      <c r="AX490">
        <v>35</v>
      </c>
      <c r="AY490">
        <v>4</v>
      </c>
      <c r="AZ490">
        <v>11</v>
      </c>
      <c r="BA490" s="42">
        <v>15</v>
      </c>
      <c r="BB490">
        <v>9.02</v>
      </c>
      <c r="BC490">
        <v>26.938500000000001</v>
      </c>
      <c r="BD490" s="20">
        <v>118</v>
      </c>
      <c r="BE490" s="20">
        <v>238</v>
      </c>
      <c r="BF490" s="20">
        <v>14.523264683447751</v>
      </c>
      <c r="BG490">
        <v>176</v>
      </c>
      <c r="BH490">
        <v>285</v>
      </c>
      <c r="BI490">
        <v>709</v>
      </c>
      <c r="BJ490" s="41">
        <v>0.19887005649717515</v>
      </c>
      <c r="BK490">
        <v>69</v>
      </c>
      <c r="BL490">
        <v>69</v>
      </c>
      <c r="BM490">
        <v>45</v>
      </c>
      <c r="BN490" s="42">
        <v>24</v>
      </c>
      <c r="BO490">
        <v>30</v>
      </c>
      <c r="BP490">
        <v>10</v>
      </c>
      <c r="BQ490">
        <v>25</v>
      </c>
      <c r="BR490">
        <v>44</v>
      </c>
      <c r="BS490" s="41">
        <v>4.656084656084656E-2</v>
      </c>
      <c r="BT490">
        <v>584</v>
      </c>
      <c r="BU490">
        <v>414</v>
      </c>
      <c r="BV490" s="41">
        <v>0.58517034068136276</v>
      </c>
      <c r="BW490">
        <v>358</v>
      </c>
      <c r="BX490">
        <v>246</v>
      </c>
      <c r="BY490">
        <v>150</v>
      </c>
      <c r="BZ490">
        <v>105</v>
      </c>
      <c r="CA490">
        <v>76</v>
      </c>
      <c r="CB490">
        <v>63</v>
      </c>
      <c r="CC490">
        <v>151</v>
      </c>
      <c r="CD490">
        <v>115</v>
      </c>
      <c r="CE490">
        <v>227</v>
      </c>
      <c r="CF490">
        <v>148</v>
      </c>
      <c r="CG490">
        <v>341</v>
      </c>
      <c r="CH490">
        <v>242</v>
      </c>
      <c r="CI490">
        <v>0</v>
      </c>
      <c r="CJ490">
        <v>0</v>
      </c>
      <c r="CK490">
        <v>1</v>
      </c>
      <c r="CL490">
        <v>2</v>
      </c>
      <c r="CM490">
        <v>2</v>
      </c>
      <c r="CN490">
        <v>0</v>
      </c>
      <c r="CO490">
        <v>0</v>
      </c>
      <c r="CP490">
        <v>2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4</v>
      </c>
      <c r="CW490">
        <v>0</v>
      </c>
      <c r="CX490">
        <v>1</v>
      </c>
      <c r="CY490">
        <v>5</v>
      </c>
      <c r="CZ490">
        <v>24</v>
      </c>
      <c r="DA490">
        <v>9</v>
      </c>
      <c r="DB490">
        <v>3</v>
      </c>
      <c r="DC490">
        <v>3</v>
      </c>
      <c r="DD490">
        <v>7</v>
      </c>
      <c r="DE490">
        <v>7</v>
      </c>
      <c r="DF490">
        <v>0</v>
      </c>
      <c r="DG490">
        <v>36</v>
      </c>
      <c r="DH490">
        <v>8</v>
      </c>
      <c r="DI490">
        <v>5</v>
      </c>
      <c r="DJ490">
        <v>7</v>
      </c>
      <c r="DK490">
        <v>7</v>
      </c>
      <c r="DL490">
        <v>0</v>
      </c>
      <c r="DM490">
        <v>5</v>
      </c>
      <c r="DN490">
        <v>5</v>
      </c>
      <c r="DO490">
        <v>0</v>
      </c>
      <c r="DP490" s="42">
        <v>-3</v>
      </c>
      <c r="DQ490" s="20">
        <v>-3.875</v>
      </c>
      <c r="DR490">
        <v>8</v>
      </c>
      <c r="DS490">
        <v>0</v>
      </c>
      <c r="DT490">
        <v>0</v>
      </c>
      <c r="DU490">
        <v>0</v>
      </c>
      <c r="DV490">
        <v>0</v>
      </c>
      <c r="DW490">
        <v>567</v>
      </c>
      <c r="DX490">
        <v>1224</v>
      </c>
      <c r="DY490">
        <v>427</v>
      </c>
      <c r="DZ490">
        <v>901</v>
      </c>
      <c r="EA490">
        <v>296</v>
      </c>
      <c r="EB490">
        <v>628</v>
      </c>
      <c r="EC490">
        <v>28.65</v>
      </c>
      <c r="ED490">
        <v>62.08</v>
      </c>
      <c r="EE490">
        <v>31</v>
      </c>
      <c r="EF490">
        <v>57</v>
      </c>
      <c r="EG490" s="41">
        <v>0.10472972972972973</v>
      </c>
      <c r="EH490" s="43">
        <v>0.90923566878980888</v>
      </c>
      <c r="EI490" s="44">
        <v>1.0139653985195387</v>
      </c>
      <c r="EJ490">
        <v>563</v>
      </c>
      <c r="EK490">
        <v>1226</v>
      </c>
      <c r="EL490">
        <v>423</v>
      </c>
      <c r="EM490">
        <v>903</v>
      </c>
      <c r="EN490">
        <v>293</v>
      </c>
      <c r="EO490">
        <v>630</v>
      </c>
      <c r="EP490">
        <v>31</v>
      </c>
      <c r="EQ490">
        <v>57</v>
      </c>
      <c r="ER490">
        <v>274</v>
      </c>
      <c r="ES490">
        <v>630</v>
      </c>
      <c r="ET490">
        <v>96</v>
      </c>
      <c r="EU490">
        <v>269</v>
      </c>
      <c r="EV490">
        <v>16</v>
      </c>
      <c r="EW490">
        <v>30</v>
      </c>
      <c r="EX490">
        <v>54</v>
      </c>
      <c r="EY490">
        <v>50</v>
      </c>
      <c r="EZ490">
        <v>0.2</v>
      </c>
      <c r="FA490">
        <v>1.2</v>
      </c>
      <c r="FB490">
        <v>1.4</v>
      </c>
      <c r="FC490" s="20">
        <v>8.32</v>
      </c>
      <c r="FD490" s="26">
        <v>0.10531645569620253</v>
      </c>
      <c r="FE490">
        <v>1.1339000000000001</v>
      </c>
      <c r="FF490">
        <v>-0.52</v>
      </c>
      <c r="FG490">
        <v>-0.38</v>
      </c>
      <c r="FH490">
        <v>-0.89</v>
      </c>
      <c r="FL490" s="42">
        <v>129</v>
      </c>
      <c r="FM490" s="20">
        <v>11.75</v>
      </c>
      <c r="FN490" s="41">
        <v>2.9180011200000001E-2</v>
      </c>
      <c r="FO490" s="20">
        <v>20.399999999999999</v>
      </c>
      <c r="FP490" s="20">
        <v>21.225000000000001</v>
      </c>
      <c r="FQ490" s="20">
        <v>109.29061784897024</v>
      </c>
      <c r="FR490">
        <v>4</v>
      </c>
      <c r="FS490" t="s">
        <v>189</v>
      </c>
      <c r="FT490">
        <v>195</v>
      </c>
      <c r="FV490" t="s">
        <v>711</v>
      </c>
      <c r="FW490" s="45">
        <v>1750000</v>
      </c>
      <c r="FX490" s="45">
        <v>1750000</v>
      </c>
      <c r="FY490">
        <v>471</v>
      </c>
      <c r="FZ490">
        <v>51</v>
      </c>
      <c r="GA490">
        <v>65</v>
      </c>
      <c r="GB490">
        <v>116</v>
      </c>
      <c r="GC490">
        <v>11</v>
      </c>
      <c r="GD490">
        <v>159</v>
      </c>
      <c r="GE490">
        <v>530</v>
      </c>
      <c r="GF490">
        <v>5858</v>
      </c>
      <c r="GG490">
        <v>1.8</v>
      </c>
      <c r="GH490">
        <v>6.5</v>
      </c>
      <c r="GI490">
        <v>8.4</v>
      </c>
      <c r="GJ490" s="42">
        <v>20.399999999999999</v>
      </c>
    </row>
    <row r="491" spans="1:192" x14ac:dyDescent="0.45">
      <c r="A491" s="40">
        <v>34051</v>
      </c>
      <c r="B491" t="s">
        <v>3720</v>
      </c>
      <c r="D491" t="s">
        <v>399</v>
      </c>
      <c r="E491" t="s">
        <v>399</v>
      </c>
      <c r="F491">
        <v>71</v>
      </c>
      <c r="G491">
        <v>160</v>
      </c>
      <c r="H491">
        <v>2012</v>
      </c>
      <c r="I491">
        <v>6</v>
      </c>
      <c r="J491">
        <v>171</v>
      </c>
      <c r="K491" t="s">
        <v>202</v>
      </c>
      <c r="L491">
        <v>2017</v>
      </c>
      <c r="M491">
        <v>24</v>
      </c>
      <c r="N491">
        <v>1</v>
      </c>
      <c r="O491">
        <v>8476617</v>
      </c>
      <c r="P491" t="s">
        <v>3721</v>
      </c>
      <c r="Q491" t="s">
        <v>3722</v>
      </c>
      <c r="R491" t="s">
        <v>3723</v>
      </c>
      <c r="S491" t="s">
        <v>1133</v>
      </c>
      <c r="T491" t="s">
        <v>710</v>
      </c>
      <c r="U491" t="s">
        <v>917</v>
      </c>
      <c r="V491">
        <v>10</v>
      </c>
      <c r="W491">
        <v>1</v>
      </c>
      <c r="X491">
        <v>2</v>
      </c>
      <c r="Y491">
        <v>2</v>
      </c>
      <c r="Z491">
        <v>3</v>
      </c>
      <c r="AA491">
        <v>23</v>
      </c>
      <c r="AB491">
        <v>75</v>
      </c>
      <c r="AC491" s="26">
        <v>0.3</v>
      </c>
      <c r="AD491" s="20">
        <v>0</v>
      </c>
      <c r="AE491" s="20">
        <v>1.1060000000000001</v>
      </c>
      <c r="AF491">
        <v>2</v>
      </c>
      <c r="AG491">
        <v>2.1</v>
      </c>
      <c r="AH491">
        <v>0</v>
      </c>
      <c r="AI491">
        <v>153</v>
      </c>
      <c r="AJ491">
        <v>7232</v>
      </c>
      <c r="AK491" s="20">
        <v>120.53333333333001</v>
      </c>
      <c r="AL491">
        <v>120.53</v>
      </c>
      <c r="AM491">
        <v>121</v>
      </c>
      <c r="AN491" s="26">
        <v>12.053333333333333</v>
      </c>
      <c r="AO491">
        <v>20.329999999999998</v>
      </c>
      <c r="AP491" s="41">
        <v>0.6</v>
      </c>
      <c r="AQ491">
        <v>20</v>
      </c>
      <c r="AR491">
        <v>20</v>
      </c>
      <c r="AS491">
        <v>20</v>
      </c>
      <c r="AT491">
        <v>17</v>
      </c>
      <c r="AU491">
        <v>17</v>
      </c>
      <c r="AV491">
        <v>15</v>
      </c>
      <c r="AW491">
        <v>15</v>
      </c>
      <c r="AX491">
        <v>8</v>
      </c>
      <c r="AY491">
        <v>1</v>
      </c>
      <c r="AZ491">
        <v>0</v>
      </c>
      <c r="BA491" s="42">
        <v>1</v>
      </c>
      <c r="BB491">
        <v>1.56</v>
      </c>
      <c r="BC491">
        <v>32.933300000000003</v>
      </c>
      <c r="BD491" s="20">
        <v>50</v>
      </c>
      <c r="BE491" s="20">
        <v>70</v>
      </c>
      <c r="BF491" s="20">
        <v>34.846096407533395</v>
      </c>
      <c r="BG491">
        <v>53</v>
      </c>
      <c r="BH491">
        <v>43</v>
      </c>
      <c r="BI491">
        <v>26</v>
      </c>
      <c r="BJ491" s="41">
        <v>0.67088607594936711</v>
      </c>
      <c r="BK491">
        <v>6</v>
      </c>
      <c r="BL491">
        <v>6</v>
      </c>
      <c r="BM491">
        <v>13</v>
      </c>
      <c r="BN491" s="42">
        <v>-7</v>
      </c>
      <c r="BO491">
        <v>2</v>
      </c>
      <c r="BP491">
        <v>4</v>
      </c>
      <c r="BQ491">
        <v>5</v>
      </c>
      <c r="BR491">
        <v>3</v>
      </c>
      <c r="BS491" s="41">
        <v>3.614457831325301E-2</v>
      </c>
      <c r="BT491">
        <v>0</v>
      </c>
      <c r="BU491">
        <v>0</v>
      </c>
      <c r="BV491" s="4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3</v>
      </c>
      <c r="DB491">
        <v>1</v>
      </c>
      <c r="DC491">
        <v>0</v>
      </c>
      <c r="DD491">
        <v>1</v>
      </c>
      <c r="DE491">
        <v>3</v>
      </c>
      <c r="DF491">
        <v>0</v>
      </c>
      <c r="DG491">
        <v>7</v>
      </c>
      <c r="DH491">
        <v>0</v>
      </c>
      <c r="DI491">
        <v>3</v>
      </c>
      <c r="DJ491">
        <v>0</v>
      </c>
      <c r="DK491">
        <v>0</v>
      </c>
      <c r="DL491">
        <v>0</v>
      </c>
      <c r="DM491">
        <v>2</v>
      </c>
      <c r="DN491">
        <v>2</v>
      </c>
      <c r="DO491">
        <v>0</v>
      </c>
      <c r="DP491" s="42">
        <v>3</v>
      </c>
      <c r="DQ491" s="20">
        <v>0.94900000000000007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130</v>
      </c>
      <c r="DX491">
        <v>97</v>
      </c>
      <c r="DY491">
        <v>93</v>
      </c>
      <c r="DZ491">
        <v>80</v>
      </c>
      <c r="EA491">
        <v>74</v>
      </c>
      <c r="EB491">
        <v>57</v>
      </c>
      <c r="EC491">
        <v>6.9</v>
      </c>
      <c r="ED491">
        <v>4.8100000000000005</v>
      </c>
      <c r="EE491">
        <v>5</v>
      </c>
      <c r="EF491">
        <v>2</v>
      </c>
      <c r="EG491" s="41">
        <v>6.7567567567567571E-2</v>
      </c>
      <c r="EH491" s="43">
        <v>0.96491228070175439</v>
      </c>
      <c r="EI491" s="44">
        <v>1.032479848269322</v>
      </c>
      <c r="EJ491">
        <v>129</v>
      </c>
      <c r="EK491">
        <v>97</v>
      </c>
      <c r="EL491">
        <v>92</v>
      </c>
      <c r="EM491">
        <v>80</v>
      </c>
      <c r="EN491">
        <v>74</v>
      </c>
      <c r="EO491">
        <v>58</v>
      </c>
      <c r="EP491">
        <v>5</v>
      </c>
      <c r="EQ491">
        <v>2</v>
      </c>
      <c r="ER491">
        <v>61</v>
      </c>
      <c r="ES491">
        <v>40</v>
      </c>
      <c r="ET491">
        <v>24</v>
      </c>
      <c r="EU491">
        <v>17</v>
      </c>
      <c r="EV491">
        <v>4</v>
      </c>
      <c r="EW491">
        <v>2</v>
      </c>
      <c r="EX491">
        <v>2</v>
      </c>
      <c r="EY491">
        <v>5</v>
      </c>
      <c r="EZ491">
        <v>0.1</v>
      </c>
      <c r="FA491">
        <v>0.2</v>
      </c>
      <c r="FB491">
        <v>0.30000000000000004</v>
      </c>
      <c r="FC491" s="20">
        <v>3.67</v>
      </c>
      <c r="FD491" s="26">
        <v>0.36699999999999999</v>
      </c>
      <c r="FE491">
        <v>0.10210000000000001</v>
      </c>
      <c r="FF491">
        <v>0.03</v>
      </c>
      <c r="FG491">
        <v>0.01</v>
      </c>
      <c r="FH491">
        <v>0.04</v>
      </c>
      <c r="FL491" s="42">
        <v>9</v>
      </c>
      <c r="FM491" s="20">
        <v>0</v>
      </c>
      <c r="FN491" s="41">
        <v>3.07116105E-2</v>
      </c>
      <c r="FO491" s="20">
        <v>3</v>
      </c>
      <c r="FP491" s="20">
        <v>3.1898</v>
      </c>
      <c r="FQ491" s="20">
        <v>113.0009126358583</v>
      </c>
      <c r="FV491" t="s">
        <v>751</v>
      </c>
      <c r="FW491" s="45">
        <v>710000</v>
      </c>
      <c r="FX491" s="45">
        <v>710000</v>
      </c>
      <c r="FY491">
        <v>10</v>
      </c>
      <c r="FZ491">
        <v>1</v>
      </c>
      <c r="GA491">
        <v>2</v>
      </c>
      <c r="GB491">
        <v>3</v>
      </c>
      <c r="GC491">
        <v>2</v>
      </c>
      <c r="GD491">
        <v>0</v>
      </c>
      <c r="GE491">
        <v>15</v>
      </c>
      <c r="GF491">
        <v>121</v>
      </c>
      <c r="GG491">
        <v>0.1</v>
      </c>
      <c r="GH491">
        <v>0.2</v>
      </c>
      <c r="GI491">
        <v>0.30000000000000004</v>
      </c>
      <c r="GJ491" s="42">
        <v>3</v>
      </c>
    </row>
    <row r="492" spans="1:192" x14ac:dyDescent="0.45">
      <c r="A492" s="40">
        <v>34086</v>
      </c>
      <c r="B492" t="s">
        <v>2245</v>
      </c>
      <c r="C492" t="s">
        <v>145</v>
      </c>
      <c r="D492" t="s">
        <v>91</v>
      </c>
      <c r="E492" t="s">
        <v>91</v>
      </c>
      <c r="F492">
        <v>77</v>
      </c>
      <c r="G492">
        <v>208</v>
      </c>
      <c r="H492">
        <v>2011</v>
      </c>
      <c r="I492">
        <v>7</v>
      </c>
      <c r="J492">
        <v>191</v>
      </c>
      <c r="K492" t="s">
        <v>92</v>
      </c>
      <c r="L492">
        <v>2014</v>
      </c>
      <c r="M492">
        <v>24</v>
      </c>
      <c r="N492">
        <v>4</v>
      </c>
      <c r="O492">
        <v>8476344</v>
      </c>
      <c r="P492" t="s">
        <v>3724</v>
      </c>
      <c r="Q492" t="s">
        <v>3725</v>
      </c>
      <c r="R492" t="s">
        <v>3726</v>
      </c>
      <c r="S492" t="s">
        <v>1540</v>
      </c>
      <c r="T492" t="s">
        <v>716</v>
      </c>
      <c r="U492" t="s">
        <v>253</v>
      </c>
      <c r="V492">
        <v>5</v>
      </c>
      <c r="W492">
        <v>0</v>
      </c>
      <c r="X492">
        <v>0</v>
      </c>
      <c r="Y492">
        <v>0</v>
      </c>
      <c r="Z492">
        <v>0</v>
      </c>
      <c r="AA492">
        <v>29</v>
      </c>
      <c r="AB492">
        <v>87</v>
      </c>
      <c r="AC492" s="26">
        <v>0</v>
      </c>
      <c r="AD492" s="20">
        <v>-0.78947368421052633</v>
      </c>
      <c r="AE492" s="20">
        <v>0</v>
      </c>
      <c r="AF492">
        <v>-3</v>
      </c>
      <c r="AG492">
        <v>-1.7000000000000002</v>
      </c>
      <c r="AH492">
        <v>2</v>
      </c>
      <c r="AI492">
        <v>53</v>
      </c>
      <c r="AJ492">
        <v>2022</v>
      </c>
      <c r="AK492" s="20">
        <v>33.700000000000003</v>
      </c>
      <c r="AL492">
        <v>33.700000000000003</v>
      </c>
      <c r="AM492">
        <v>34</v>
      </c>
      <c r="AN492" s="26">
        <v>6.74</v>
      </c>
      <c r="AO492">
        <v>11.55</v>
      </c>
      <c r="AP492" s="41">
        <v>0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1</v>
      </c>
      <c r="AW492">
        <v>2</v>
      </c>
      <c r="AX492">
        <v>2</v>
      </c>
      <c r="AY492">
        <v>1</v>
      </c>
      <c r="AZ492">
        <v>0</v>
      </c>
      <c r="BA492" s="42">
        <v>1</v>
      </c>
      <c r="BB492">
        <v>0.19</v>
      </c>
      <c r="BC492">
        <v>33</v>
      </c>
      <c r="BD492" s="20">
        <v>0</v>
      </c>
      <c r="BE492" s="20">
        <v>2</v>
      </c>
      <c r="BF492" s="20">
        <v>3.5608308605341241</v>
      </c>
      <c r="BG492">
        <v>6</v>
      </c>
      <c r="BH492">
        <v>15</v>
      </c>
      <c r="BI492">
        <v>11</v>
      </c>
      <c r="BJ492" s="41">
        <v>0.35294117647058826</v>
      </c>
      <c r="BK492">
        <v>5</v>
      </c>
      <c r="BL492">
        <v>5</v>
      </c>
      <c r="BM492">
        <v>8</v>
      </c>
      <c r="BN492" s="42">
        <v>-3</v>
      </c>
      <c r="BO492">
        <v>1</v>
      </c>
      <c r="BP492">
        <v>0</v>
      </c>
      <c r="BQ492">
        <v>3</v>
      </c>
      <c r="BR492">
        <v>1</v>
      </c>
      <c r="BS492" s="41">
        <v>2.5000000000000001E-2</v>
      </c>
      <c r="BT492">
        <v>1</v>
      </c>
      <c r="BU492">
        <v>2</v>
      </c>
      <c r="BV492" s="41">
        <v>0.33333333333333331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0</v>
      </c>
      <c r="DO492">
        <v>0</v>
      </c>
      <c r="DP492" s="42">
        <v>0</v>
      </c>
      <c r="DQ492" s="20">
        <v>-1.0369999999999999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13</v>
      </c>
      <c r="DX492">
        <v>44</v>
      </c>
      <c r="DY492">
        <v>9</v>
      </c>
      <c r="DZ492">
        <v>39</v>
      </c>
      <c r="EA492">
        <v>5</v>
      </c>
      <c r="EB492">
        <v>28</v>
      </c>
      <c r="EC492">
        <v>0.52</v>
      </c>
      <c r="ED492">
        <v>3.03</v>
      </c>
      <c r="EE492">
        <v>0</v>
      </c>
      <c r="EF492">
        <v>4</v>
      </c>
      <c r="EG492" s="41">
        <v>0</v>
      </c>
      <c r="EH492" s="43">
        <v>0.85714285714285721</v>
      </c>
      <c r="EI492" s="44">
        <v>0.85714285714285721</v>
      </c>
      <c r="EJ492">
        <v>14</v>
      </c>
      <c r="EK492">
        <v>43</v>
      </c>
      <c r="EL492">
        <v>10</v>
      </c>
      <c r="EM492">
        <v>38</v>
      </c>
      <c r="EN492">
        <v>6</v>
      </c>
      <c r="EO492">
        <v>27</v>
      </c>
      <c r="EP492">
        <v>0</v>
      </c>
      <c r="EQ492">
        <v>4</v>
      </c>
      <c r="ER492">
        <v>7</v>
      </c>
      <c r="ES492">
        <v>24</v>
      </c>
      <c r="ET492">
        <v>3</v>
      </c>
      <c r="EU492">
        <v>11</v>
      </c>
      <c r="EV492">
        <v>0</v>
      </c>
      <c r="EW492">
        <v>1</v>
      </c>
      <c r="EX492">
        <v>3</v>
      </c>
      <c r="EY492">
        <v>1</v>
      </c>
      <c r="EZ492">
        <v>-0.1</v>
      </c>
      <c r="FA492">
        <v>-0.1</v>
      </c>
      <c r="FB492">
        <v>-0.2</v>
      </c>
      <c r="FC492" s="20">
        <v>-1.88</v>
      </c>
      <c r="FD492" s="26">
        <v>-0.376</v>
      </c>
      <c r="FE492">
        <v>2.0000000000000001E-4</v>
      </c>
      <c r="FF492">
        <v>0</v>
      </c>
      <c r="FG492">
        <v>0</v>
      </c>
      <c r="FH492">
        <v>0</v>
      </c>
      <c r="FL492" s="42">
        <v>8</v>
      </c>
      <c r="FM492" s="20">
        <v>8</v>
      </c>
      <c r="FN492" s="41">
        <v>0</v>
      </c>
      <c r="FO492" s="20">
        <v>-0.2</v>
      </c>
      <c r="FP492" s="20">
        <v>-0.20739999999999997</v>
      </c>
      <c r="FQ492" s="20">
        <v>101.48367952522254</v>
      </c>
      <c r="FR492">
        <v>4</v>
      </c>
      <c r="FS492" t="s">
        <v>189</v>
      </c>
      <c r="FT492">
        <v>195</v>
      </c>
      <c r="FV492" t="s">
        <v>711</v>
      </c>
      <c r="FW492" s="45">
        <v>650000</v>
      </c>
      <c r="FX492" s="45">
        <v>625000</v>
      </c>
      <c r="FY492">
        <v>62</v>
      </c>
      <c r="FZ492">
        <v>7</v>
      </c>
      <c r="GA492">
        <v>2</v>
      </c>
      <c r="GB492">
        <v>9</v>
      </c>
      <c r="GC492">
        <v>3</v>
      </c>
      <c r="GD492">
        <v>12</v>
      </c>
      <c r="GE492">
        <v>55</v>
      </c>
      <c r="GF492">
        <v>596</v>
      </c>
      <c r="GG492">
        <v>0.1</v>
      </c>
      <c r="GH492">
        <v>0.7</v>
      </c>
      <c r="GI492">
        <v>0.8</v>
      </c>
      <c r="GJ492" s="42">
        <v>-0.2</v>
      </c>
    </row>
    <row r="493" spans="1:192" x14ac:dyDescent="0.45">
      <c r="A493" s="40">
        <v>34194</v>
      </c>
      <c r="B493" t="s">
        <v>3727</v>
      </c>
      <c r="C493" t="s">
        <v>1029</v>
      </c>
      <c r="D493" t="s">
        <v>107</v>
      </c>
      <c r="E493" t="s">
        <v>107</v>
      </c>
      <c r="F493">
        <v>69</v>
      </c>
      <c r="G493">
        <v>157</v>
      </c>
      <c r="H493">
        <v>2011</v>
      </c>
      <c r="I493">
        <v>4</v>
      </c>
      <c r="J493">
        <v>104</v>
      </c>
      <c r="K493" t="s">
        <v>92</v>
      </c>
      <c r="L493">
        <v>2013</v>
      </c>
      <c r="M493">
        <v>24</v>
      </c>
      <c r="N493">
        <v>5</v>
      </c>
      <c r="O493">
        <v>8476346</v>
      </c>
      <c r="P493" t="s">
        <v>3728</v>
      </c>
      <c r="Q493" t="s">
        <v>3729</v>
      </c>
      <c r="R493" t="s">
        <v>2993</v>
      </c>
      <c r="S493" t="s">
        <v>1569</v>
      </c>
      <c r="T493" t="s">
        <v>725</v>
      </c>
      <c r="U493" t="s">
        <v>123</v>
      </c>
      <c r="V493">
        <v>80</v>
      </c>
      <c r="W493">
        <v>24</v>
      </c>
      <c r="X493">
        <v>60</v>
      </c>
      <c r="Y493">
        <v>34</v>
      </c>
      <c r="Z493">
        <v>84</v>
      </c>
      <c r="AA493">
        <v>1</v>
      </c>
      <c r="AB493">
        <v>0</v>
      </c>
      <c r="AC493" s="26">
        <v>1.05</v>
      </c>
      <c r="AD493" s="20">
        <v>13.65517241379311</v>
      </c>
      <c r="AE493" s="20">
        <v>29.373000000000001</v>
      </c>
      <c r="AF493">
        <v>2</v>
      </c>
      <c r="AG493">
        <v>13</v>
      </c>
      <c r="AH493">
        <v>26</v>
      </c>
      <c r="AI493">
        <v>1716</v>
      </c>
      <c r="AJ493">
        <v>93234</v>
      </c>
      <c r="AK493" s="20">
        <v>1553.9</v>
      </c>
      <c r="AL493">
        <v>1553.9</v>
      </c>
      <c r="AM493">
        <v>1554</v>
      </c>
      <c r="AN493" s="26">
        <v>19.423750000000002</v>
      </c>
      <c r="AO493">
        <v>32.08</v>
      </c>
      <c r="AP493" s="41">
        <v>0.77064220183486243</v>
      </c>
      <c r="AQ493">
        <v>407</v>
      </c>
      <c r="AR493">
        <v>409</v>
      </c>
      <c r="AS493">
        <v>410</v>
      </c>
      <c r="AT493">
        <v>316</v>
      </c>
      <c r="AU493">
        <v>318</v>
      </c>
      <c r="AV493">
        <v>227</v>
      </c>
      <c r="AW493">
        <v>228</v>
      </c>
      <c r="AX493">
        <v>95</v>
      </c>
      <c r="AY493">
        <v>13</v>
      </c>
      <c r="AZ493">
        <v>34</v>
      </c>
      <c r="BA493" s="42">
        <v>47</v>
      </c>
      <c r="BB493">
        <v>22.61</v>
      </c>
      <c r="BC493">
        <v>28.136600000000001</v>
      </c>
      <c r="BD493" s="20">
        <v>619.79999999999995</v>
      </c>
      <c r="BE493" s="20">
        <v>1026.8</v>
      </c>
      <c r="BF493" s="20">
        <v>39.64733895360061</v>
      </c>
      <c r="BG493">
        <v>814</v>
      </c>
      <c r="BH493">
        <v>451</v>
      </c>
      <c r="BI493">
        <v>371</v>
      </c>
      <c r="BJ493" s="41">
        <v>0.68691983122362865</v>
      </c>
      <c r="BK493">
        <v>16</v>
      </c>
      <c r="BL493">
        <v>15</v>
      </c>
      <c r="BM493">
        <v>38</v>
      </c>
      <c r="BN493" s="42">
        <v>-23</v>
      </c>
      <c r="BO493">
        <v>91</v>
      </c>
      <c r="BP493">
        <v>100</v>
      </c>
      <c r="BQ493">
        <v>44</v>
      </c>
      <c r="BR493">
        <v>18</v>
      </c>
      <c r="BS493" s="41">
        <v>1.7578125E-2</v>
      </c>
      <c r="BT493">
        <v>1</v>
      </c>
      <c r="BU493">
        <v>4</v>
      </c>
      <c r="BV493" s="41">
        <v>0.2</v>
      </c>
      <c r="BW493">
        <v>1</v>
      </c>
      <c r="BX493">
        <v>0</v>
      </c>
      <c r="BY493">
        <v>0</v>
      </c>
      <c r="BZ493">
        <v>1</v>
      </c>
      <c r="CA493">
        <v>0</v>
      </c>
      <c r="CB493">
        <v>3</v>
      </c>
      <c r="CC493">
        <v>1</v>
      </c>
      <c r="CD493">
        <v>2</v>
      </c>
      <c r="CE493">
        <v>0</v>
      </c>
      <c r="CF493">
        <v>0</v>
      </c>
      <c r="CG493">
        <v>0</v>
      </c>
      <c r="CH493">
        <v>2</v>
      </c>
      <c r="CI493">
        <v>0</v>
      </c>
      <c r="CJ493">
        <v>0</v>
      </c>
      <c r="CK493">
        <v>3</v>
      </c>
      <c r="CL493">
        <v>4</v>
      </c>
      <c r="CM493">
        <v>1</v>
      </c>
      <c r="CN493">
        <v>0</v>
      </c>
      <c r="CO493">
        <v>0</v>
      </c>
      <c r="CP493">
        <v>3</v>
      </c>
      <c r="CQ493">
        <v>0</v>
      </c>
      <c r="CR493">
        <v>1</v>
      </c>
      <c r="CS493">
        <v>2</v>
      </c>
      <c r="CT493">
        <v>1</v>
      </c>
      <c r="CU493">
        <v>0</v>
      </c>
      <c r="CV493">
        <v>17</v>
      </c>
      <c r="CW493">
        <v>1</v>
      </c>
      <c r="CX493">
        <v>2</v>
      </c>
      <c r="CY493">
        <v>18</v>
      </c>
      <c r="CZ493">
        <v>70</v>
      </c>
      <c r="DA493">
        <v>24</v>
      </c>
      <c r="DB493">
        <v>0</v>
      </c>
      <c r="DC493">
        <v>24</v>
      </c>
      <c r="DD493">
        <v>19</v>
      </c>
      <c r="DE493">
        <v>13</v>
      </c>
      <c r="DF493">
        <v>5</v>
      </c>
      <c r="DG493">
        <v>142</v>
      </c>
      <c r="DH493">
        <v>9</v>
      </c>
      <c r="DI493">
        <v>36</v>
      </c>
      <c r="DJ493">
        <v>9</v>
      </c>
      <c r="DK493">
        <v>9</v>
      </c>
      <c r="DL493">
        <v>0</v>
      </c>
      <c r="DM493">
        <v>39</v>
      </c>
      <c r="DN493">
        <v>39</v>
      </c>
      <c r="DO493">
        <v>0</v>
      </c>
      <c r="DP493" s="42">
        <v>27</v>
      </c>
      <c r="DQ493" s="20">
        <v>22.748999999999999</v>
      </c>
      <c r="DR493">
        <v>8</v>
      </c>
      <c r="DS493">
        <v>0</v>
      </c>
      <c r="DT493">
        <v>0</v>
      </c>
      <c r="DU493">
        <v>1</v>
      </c>
      <c r="DV493">
        <v>0</v>
      </c>
      <c r="DW493">
        <v>2016</v>
      </c>
      <c r="DX493">
        <v>1271</v>
      </c>
      <c r="DY493">
        <v>1500</v>
      </c>
      <c r="DZ493">
        <v>1006</v>
      </c>
      <c r="EA493">
        <v>1050</v>
      </c>
      <c r="EB493">
        <v>708</v>
      </c>
      <c r="EC493">
        <v>115.27</v>
      </c>
      <c r="ED493">
        <v>70.94</v>
      </c>
      <c r="EE493">
        <v>109</v>
      </c>
      <c r="EF493">
        <v>74</v>
      </c>
      <c r="EG493" s="41">
        <v>0.10380952380952381</v>
      </c>
      <c r="EH493" s="43">
        <v>0.89548022598870058</v>
      </c>
      <c r="EI493" s="44">
        <v>0.99928974979822438</v>
      </c>
      <c r="EJ493">
        <v>2016</v>
      </c>
      <c r="EK493">
        <v>1267</v>
      </c>
      <c r="EL493">
        <v>1498</v>
      </c>
      <c r="EM493">
        <v>1003</v>
      </c>
      <c r="EN493">
        <v>1047</v>
      </c>
      <c r="EO493">
        <v>706</v>
      </c>
      <c r="EP493">
        <v>109</v>
      </c>
      <c r="EQ493">
        <v>73</v>
      </c>
      <c r="ER493">
        <v>1092</v>
      </c>
      <c r="ES493">
        <v>640</v>
      </c>
      <c r="ET493">
        <v>473</v>
      </c>
      <c r="EU493">
        <v>277</v>
      </c>
      <c r="EV493">
        <v>62</v>
      </c>
      <c r="EW493">
        <v>34</v>
      </c>
      <c r="EX493">
        <v>91</v>
      </c>
      <c r="EY493">
        <v>125</v>
      </c>
      <c r="EZ493">
        <v>6.7</v>
      </c>
      <c r="FA493">
        <v>2.1</v>
      </c>
      <c r="FB493">
        <v>8.6999999999999993</v>
      </c>
      <c r="FC493" s="20">
        <v>87.97</v>
      </c>
      <c r="FD493" s="26">
        <v>1.0996250000000001</v>
      </c>
      <c r="FE493">
        <v>8.4240999999999993</v>
      </c>
      <c r="FF493">
        <v>1.1400000000000001</v>
      </c>
      <c r="FG493">
        <v>-0.82</v>
      </c>
      <c r="FH493">
        <v>0.32</v>
      </c>
      <c r="FI493">
        <v>2</v>
      </c>
      <c r="FJ493">
        <v>1</v>
      </c>
      <c r="FK493">
        <v>0</v>
      </c>
      <c r="FL493" s="42">
        <v>60</v>
      </c>
      <c r="FM493" s="20">
        <v>7.5</v>
      </c>
      <c r="FN493" s="41">
        <v>0.12812499999999999</v>
      </c>
      <c r="FO493" s="20">
        <v>81.400000000000006</v>
      </c>
      <c r="FP493" s="20">
        <v>88.549800000000005</v>
      </c>
      <c r="FQ493" s="20">
        <v>126.91936418044919</v>
      </c>
      <c r="FV493" t="s">
        <v>711</v>
      </c>
      <c r="FW493" s="45">
        <v>6750000</v>
      </c>
      <c r="FX493" s="45">
        <v>6750000</v>
      </c>
      <c r="FY493">
        <v>312</v>
      </c>
      <c r="FZ493">
        <v>97</v>
      </c>
      <c r="GA493">
        <v>191</v>
      </c>
      <c r="GB493">
        <v>288</v>
      </c>
      <c r="GC493">
        <v>11</v>
      </c>
      <c r="GD493">
        <v>64</v>
      </c>
      <c r="GE493">
        <v>794</v>
      </c>
      <c r="GF493">
        <v>5892</v>
      </c>
      <c r="GG493">
        <v>24.9</v>
      </c>
      <c r="GH493">
        <v>7.2</v>
      </c>
      <c r="GI493">
        <v>32.1</v>
      </c>
      <c r="GJ493" s="42">
        <v>81.400000000000006</v>
      </c>
    </row>
    <row r="494" spans="1:192" x14ac:dyDescent="0.45">
      <c r="A494" s="40">
        <v>35408</v>
      </c>
      <c r="B494" t="s">
        <v>3738</v>
      </c>
      <c r="C494" t="s">
        <v>282</v>
      </c>
      <c r="D494" t="s">
        <v>107</v>
      </c>
      <c r="E494" t="s">
        <v>107</v>
      </c>
      <c r="F494">
        <v>73</v>
      </c>
      <c r="G494">
        <v>182</v>
      </c>
      <c r="H494">
        <v>2015</v>
      </c>
      <c r="I494">
        <v>1</v>
      </c>
      <c r="J494">
        <v>17</v>
      </c>
      <c r="K494" t="s">
        <v>92</v>
      </c>
      <c r="L494">
        <v>2016</v>
      </c>
      <c r="M494">
        <v>21</v>
      </c>
      <c r="N494">
        <v>2</v>
      </c>
      <c r="O494">
        <v>8478398</v>
      </c>
      <c r="P494" t="s">
        <v>3739</v>
      </c>
      <c r="Q494" t="s">
        <v>3740</v>
      </c>
      <c r="R494" t="s">
        <v>283</v>
      </c>
      <c r="S494" t="s">
        <v>1082</v>
      </c>
      <c r="T494" t="s">
        <v>725</v>
      </c>
      <c r="U494" t="s">
        <v>285</v>
      </c>
      <c r="V494">
        <v>76</v>
      </c>
      <c r="W494">
        <v>31</v>
      </c>
      <c r="X494">
        <v>26</v>
      </c>
      <c r="Y494">
        <v>13</v>
      </c>
      <c r="Z494">
        <v>57</v>
      </c>
      <c r="AA494">
        <v>5</v>
      </c>
      <c r="AB494">
        <v>34</v>
      </c>
      <c r="AC494" s="26">
        <v>0.75</v>
      </c>
      <c r="AD494" s="20">
        <v>38</v>
      </c>
      <c r="AE494" s="20">
        <v>23.181999999999999</v>
      </c>
      <c r="AF494">
        <v>8</v>
      </c>
      <c r="AG494">
        <v>3.9</v>
      </c>
      <c r="AH494">
        <v>16</v>
      </c>
      <c r="AI494">
        <v>1611</v>
      </c>
      <c r="AJ494">
        <v>77096</v>
      </c>
      <c r="AK494" s="20">
        <v>1284.9333333333</v>
      </c>
      <c r="AL494">
        <v>1284.97</v>
      </c>
      <c r="AM494">
        <v>1285</v>
      </c>
      <c r="AN494" s="26">
        <v>16.907017543859649</v>
      </c>
      <c r="AO494">
        <v>28.15</v>
      </c>
      <c r="AP494" s="41">
        <v>0.68674698795180722</v>
      </c>
      <c r="AQ494">
        <v>289</v>
      </c>
      <c r="AR494">
        <v>288</v>
      </c>
      <c r="AS494">
        <v>289</v>
      </c>
      <c r="AT494">
        <v>241</v>
      </c>
      <c r="AU494">
        <v>241</v>
      </c>
      <c r="AV494">
        <v>192</v>
      </c>
      <c r="AW494">
        <v>209</v>
      </c>
      <c r="AX494">
        <v>101</v>
      </c>
      <c r="AY494">
        <v>5</v>
      </c>
      <c r="AZ494">
        <v>22</v>
      </c>
      <c r="BA494" s="42">
        <v>27</v>
      </c>
      <c r="BB494">
        <v>23.99</v>
      </c>
      <c r="BC494">
        <v>26.572900000000001</v>
      </c>
      <c r="BD494" s="20">
        <v>242.5</v>
      </c>
      <c r="BE494" s="20">
        <v>531.5</v>
      </c>
      <c r="BF494" s="20">
        <v>24.817700024125077</v>
      </c>
      <c r="BG494">
        <v>563</v>
      </c>
      <c r="BH494">
        <v>437</v>
      </c>
      <c r="BI494">
        <v>329</v>
      </c>
      <c r="BJ494" s="41">
        <v>0.6311659192825112</v>
      </c>
      <c r="BK494">
        <v>18</v>
      </c>
      <c r="BL494">
        <v>18</v>
      </c>
      <c r="BM494">
        <v>56</v>
      </c>
      <c r="BN494" s="42">
        <v>-38</v>
      </c>
      <c r="BO494">
        <v>49</v>
      </c>
      <c r="BP494">
        <v>34</v>
      </c>
      <c r="BQ494">
        <v>39</v>
      </c>
      <c r="BR494">
        <v>26</v>
      </c>
      <c r="BS494" s="41">
        <v>3.0303030303030304E-2</v>
      </c>
      <c r="BT494">
        <v>2</v>
      </c>
      <c r="BU494">
        <v>5</v>
      </c>
      <c r="BV494" s="41">
        <v>0.2857142857142857</v>
      </c>
      <c r="BW494">
        <v>0</v>
      </c>
      <c r="BX494">
        <v>1</v>
      </c>
      <c r="BY494">
        <v>0</v>
      </c>
      <c r="BZ494">
        <v>1</v>
      </c>
      <c r="CA494">
        <v>2</v>
      </c>
      <c r="CB494">
        <v>3</v>
      </c>
      <c r="CC494">
        <v>0</v>
      </c>
      <c r="CD494">
        <v>2</v>
      </c>
      <c r="CE494">
        <v>1</v>
      </c>
      <c r="CF494">
        <v>2</v>
      </c>
      <c r="CG494">
        <v>1</v>
      </c>
      <c r="CH494">
        <v>2</v>
      </c>
      <c r="CI494">
        <v>0</v>
      </c>
      <c r="CJ494">
        <v>3</v>
      </c>
      <c r="CK494">
        <v>2</v>
      </c>
      <c r="CL494">
        <v>7</v>
      </c>
      <c r="CM494">
        <v>3</v>
      </c>
      <c r="CN494">
        <v>0</v>
      </c>
      <c r="CO494">
        <v>1</v>
      </c>
      <c r="CP494">
        <v>2</v>
      </c>
      <c r="CQ494">
        <v>1</v>
      </c>
      <c r="CR494">
        <v>3</v>
      </c>
      <c r="CS494">
        <v>2</v>
      </c>
      <c r="CT494">
        <v>3</v>
      </c>
      <c r="CU494">
        <v>0</v>
      </c>
      <c r="CV494">
        <v>20</v>
      </c>
      <c r="CW494">
        <v>0</v>
      </c>
      <c r="CX494">
        <v>3</v>
      </c>
      <c r="CY494">
        <v>4</v>
      </c>
      <c r="CZ494">
        <v>42</v>
      </c>
      <c r="DA494">
        <v>18</v>
      </c>
      <c r="DB494">
        <v>8</v>
      </c>
      <c r="DC494">
        <v>12</v>
      </c>
      <c r="DD494">
        <v>17</v>
      </c>
      <c r="DE494">
        <v>13</v>
      </c>
      <c r="DF494">
        <v>2</v>
      </c>
      <c r="DG494">
        <v>122</v>
      </c>
      <c r="DH494">
        <v>8</v>
      </c>
      <c r="DI494">
        <v>10</v>
      </c>
      <c r="DJ494">
        <v>8</v>
      </c>
      <c r="DK494">
        <v>8</v>
      </c>
      <c r="DL494">
        <v>0</v>
      </c>
      <c r="DM494">
        <v>11</v>
      </c>
      <c r="DN494">
        <v>11</v>
      </c>
      <c r="DO494">
        <v>0</v>
      </c>
      <c r="DP494" s="42">
        <v>2</v>
      </c>
      <c r="DQ494" s="20">
        <v>-1.3679999999999999</v>
      </c>
      <c r="DR494">
        <v>8</v>
      </c>
      <c r="DS494">
        <v>0</v>
      </c>
      <c r="DT494">
        <v>0</v>
      </c>
      <c r="DU494">
        <v>0</v>
      </c>
      <c r="DV494">
        <v>0</v>
      </c>
      <c r="DW494">
        <v>1381</v>
      </c>
      <c r="DX494">
        <v>1115</v>
      </c>
      <c r="DY494">
        <v>1069</v>
      </c>
      <c r="DZ494">
        <v>832</v>
      </c>
      <c r="EA494">
        <v>793</v>
      </c>
      <c r="EB494">
        <v>605</v>
      </c>
      <c r="EC494">
        <v>74.33</v>
      </c>
      <c r="ED494">
        <v>47.7</v>
      </c>
      <c r="EE494">
        <v>83</v>
      </c>
      <c r="EF494">
        <v>49</v>
      </c>
      <c r="EG494" s="41">
        <v>0.10466582597730138</v>
      </c>
      <c r="EH494" s="43">
        <v>0.91900826446280992</v>
      </c>
      <c r="EI494" s="44">
        <v>1.0236740904401114</v>
      </c>
      <c r="EJ494">
        <v>1379</v>
      </c>
      <c r="EK494">
        <v>1119</v>
      </c>
      <c r="EL494">
        <v>1067</v>
      </c>
      <c r="EM494">
        <v>835</v>
      </c>
      <c r="EN494">
        <v>792</v>
      </c>
      <c r="EO494">
        <v>607</v>
      </c>
      <c r="EP494">
        <v>82</v>
      </c>
      <c r="EQ494">
        <v>49</v>
      </c>
      <c r="ER494">
        <v>687</v>
      </c>
      <c r="ES494">
        <v>529</v>
      </c>
      <c r="ET494">
        <v>266</v>
      </c>
      <c r="EU494">
        <v>182</v>
      </c>
      <c r="EV494">
        <v>38</v>
      </c>
      <c r="EW494">
        <v>27</v>
      </c>
      <c r="EX494">
        <v>92</v>
      </c>
      <c r="EY494">
        <v>72</v>
      </c>
      <c r="EZ494">
        <v>5.4</v>
      </c>
      <c r="FA494">
        <v>1.6</v>
      </c>
      <c r="FB494">
        <v>7</v>
      </c>
      <c r="FC494" s="20">
        <v>55.82</v>
      </c>
      <c r="FD494" s="26">
        <v>0.73447368421052628</v>
      </c>
      <c r="FE494">
        <v>8.4878</v>
      </c>
      <c r="FF494">
        <v>1.22</v>
      </c>
      <c r="FG494">
        <v>-0.14000000000000001</v>
      </c>
      <c r="FH494">
        <v>1.08</v>
      </c>
      <c r="FL494" s="42">
        <v>60</v>
      </c>
      <c r="FM494" s="20">
        <v>7.125</v>
      </c>
      <c r="FN494" s="41">
        <v>0.13821226620000002</v>
      </c>
      <c r="FO494" s="20">
        <v>55.4</v>
      </c>
      <c r="FP494" s="20">
        <v>56.726399999999998</v>
      </c>
      <c r="FQ494" s="20">
        <v>116.54746803427317</v>
      </c>
      <c r="FR494">
        <v>4</v>
      </c>
      <c r="FS494" t="s">
        <v>111</v>
      </c>
      <c r="FT494">
        <v>195</v>
      </c>
      <c r="FV494" t="s">
        <v>751</v>
      </c>
      <c r="FW494" s="45">
        <v>925000</v>
      </c>
      <c r="FX494" s="45">
        <v>925000</v>
      </c>
      <c r="FY494">
        <v>96</v>
      </c>
      <c r="FZ494">
        <v>33</v>
      </c>
      <c r="GA494">
        <v>29</v>
      </c>
      <c r="GB494">
        <v>62</v>
      </c>
      <c r="GC494">
        <v>1</v>
      </c>
      <c r="GD494">
        <v>20</v>
      </c>
      <c r="GE494">
        <v>216</v>
      </c>
      <c r="GF494">
        <v>1529</v>
      </c>
      <c r="GG494">
        <v>5.5</v>
      </c>
      <c r="GH494">
        <v>1.5</v>
      </c>
      <c r="GI494">
        <v>7</v>
      </c>
      <c r="GJ494" s="42">
        <v>55.4</v>
      </c>
    </row>
    <row r="495" spans="1:192" x14ac:dyDescent="0.45">
      <c r="A495" s="40">
        <v>29750</v>
      </c>
      <c r="B495" t="s">
        <v>3720</v>
      </c>
      <c r="D495" t="s">
        <v>399</v>
      </c>
      <c r="E495" t="s">
        <v>399</v>
      </c>
      <c r="F495">
        <v>73</v>
      </c>
      <c r="G495">
        <v>194</v>
      </c>
      <c r="H495">
        <v>1999</v>
      </c>
      <c r="I495">
        <v>7</v>
      </c>
      <c r="J495">
        <v>212</v>
      </c>
      <c r="K495" t="s">
        <v>202</v>
      </c>
      <c r="L495">
        <v>2001</v>
      </c>
      <c r="M495">
        <v>36</v>
      </c>
      <c r="N495">
        <v>16</v>
      </c>
      <c r="O495">
        <v>8468085</v>
      </c>
      <c r="P495" t="s">
        <v>3741</v>
      </c>
      <c r="Q495" t="s">
        <v>3742</v>
      </c>
      <c r="R495" t="s">
        <v>3743</v>
      </c>
      <c r="S495" t="s">
        <v>3744</v>
      </c>
      <c r="T495" t="s">
        <v>710</v>
      </c>
      <c r="U495" t="s">
        <v>373</v>
      </c>
      <c r="V495">
        <v>42</v>
      </c>
      <c r="W495">
        <v>5</v>
      </c>
      <c r="X495">
        <v>9</v>
      </c>
      <c r="Y495">
        <v>5</v>
      </c>
      <c r="Z495">
        <v>14</v>
      </c>
      <c r="AA495">
        <v>14</v>
      </c>
      <c r="AB495">
        <v>64</v>
      </c>
      <c r="AC495" s="26">
        <v>0.33333333333333331</v>
      </c>
      <c r="AD495" s="20">
        <v>-11.2</v>
      </c>
      <c r="AE495" s="20">
        <v>5.1189999999999998</v>
      </c>
      <c r="AF495">
        <v>-7</v>
      </c>
      <c r="AG495">
        <v>-6.6</v>
      </c>
      <c r="AH495">
        <v>16</v>
      </c>
      <c r="AI495">
        <v>804</v>
      </c>
      <c r="AJ495">
        <v>32521</v>
      </c>
      <c r="AK495" s="20">
        <v>542.01666666666995</v>
      </c>
      <c r="AL495">
        <v>542.02</v>
      </c>
      <c r="AM495">
        <v>542</v>
      </c>
      <c r="AN495" s="26">
        <v>12.90515873015873</v>
      </c>
      <c r="AO495">
        <v>21.84</v>
      </c>
      <c r="AP495" s="41">
        <v>0.63636363636363635</v>
      </c>
      <c r="AQ495">
        <v>144</v>
      </c>
      <c r="AR495">
        <v>144</v>
      </c>
      <c r="AS495">
        <v>144</v>
      </c>
      <c r="AT495">
        <v>116</v>
      </c>
      <c r="AU495">
        <v>116</v>
      </c>
      <c r="AV495">
        <v>88</v>
      </c>
      <c r="AW495">
        <v>70</v>
      </c>
      <c r="AX495">
        <v>20</v>
      </c>
      <c r="AY495">
        <v>7</v>
      </c>
      <c r="AZ495">
        <v>7</v>
      </c>
      <c r="BA495" s="42">
        <v>14</v>
      </c>
      <c r="BB495">
        <v>6.6</v>
      </c>
      <c r="BC495">
        <v>34.829500000000003</v>
      </c>
      <c r="BD495" s="20">
        <v>115.9</v>
      </c>
      <c r="BE495" s="20">
        <v>259.89999999999998</v>
      </c>
      <c r="BF495" s="20">
        <v>28.770156082801371</v>
      </c>
      <c r="BG495">
        <v>169</v>
      </c>
      <c r="BH495">
        <v>238</v>
      </c>
      <c r="BI495">
        <v>196</v>
      </c>
      <c r="BJ495" s="41">
        <v>0.46301369863013697</v>
      </c>
      <c r="BK495">
        <v>15</v>
      </c>
      <c r="BL495">
        <v>15</v>
      </c>
      <c r="BM495">
        <v>20</v>
      </c>
      <c r="BN495" s="42">
        <v>-5</v>
      </c>
      <c r="BO495">
        <v>28</v>
      </c>
      <c r="BP495">
        <v>18</v>
      </c>
      <c r="BQ495">
        <v>22</v>
      </c>
      <c r="BR495">
        <v>16</v>
      </c>
      <c r="BS495" s="41">
        <v>3.6199095022624438E-2</v>
      </c>
      <c r="BT495">
        <v>7</v>
      </c>
      <c r="BU495">
        <v>14</v>
      </c>
      <c r="BV495" s="41">
        <v>0.33333333333333331</v>
      </c>
      <c r="BW495">
        <v>0</v>
      </c>
      <c r="BX495">
        <v>2</v>
      </c>
      <c r="BY495">
        <v>1</v>
      </c>
      <c r="BZ495">
        <v>2</v>
      </c>
      <c r="CA495">
        <v>6</v>
      </c>
      <c r="CB495">
        <v>10</v>
      </c>
      <c r="CC495">
        <v>2</v>
      </c>
      <c r="CD495">
        <v>2</v>
      </c>
      <c r="CE495">
        <v>2</v>
      </c>
      <c r="CF495">
        <v>6</v>
      </c>
      <c r="CG495">
        <v>4</v>
      </c>
      <c r="CH495">
        <v>11</v>
      </c>
      <c r="CI495">
        <v>1</v>
      </c>
      <c r="CJ495">
        <v>0</v>
      </c>
      <c r="CK495">
        <v>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2</v>
      </c>
      <c r="CT495">
        <v>0</v>
      </c>
      <c r="CU495">
        <v>0</v>
      </c>
      <c r="CV495">
        <v>1</v>
      </c>
      <c r="CW495">
        <v>0</v>
      </c>
      <c r="CX495">
        <v>2</v>
      </c>
      <c r="CY495">
        <v>1</v>
      </c>
      <c r="CZ495">
        <v>25</v>
      </c>
      <c r="DA495">
        <v>3</v>
      </c>
      <c r="DB495">
        <v>0</v>
      </c>
      <c r="DC495">
        <v>27</v>
      </c>
      <c r="DD495">
        <v>18</v>
      </c>
      <c r="DE495">
        <v>2</v>
      </c>
      <c r="DF495">
        <v>1</v>
      </c>
      <c r="DG495">
        <v>37</v>
      </c>
      <c r="DH495">
        <v>8</v>
      </c>
      <c r="DI495">
        <v>4</v>
      </c>
      <c r="DJ495">
        <v>8</v>
      </c>
      <c r="DK495">
        <v>8</v>
      </c>
      <c r="DL495">
        <v>0</v>
      </c>
      <c r="DM495">
        <v>4</v>
      </c>
      <c r="DN495">
        <v>4</v>
      </c>
      <c r="DO495">
        <v>0</v>
      </c>
      <c r="DP495" s="42">
        <v>-4</v>
      </c>
      <c r="DQ495" s="20">
        <v>-0.29599999999999999</v>
      </c>
      <c r="DR495">
        <v>8</v>
      </c>
      <c r="DS495">
        <v>0</v>
      </c>
      <c r="DT495">
        <v>0</v>
      </c>
      <c r="DU495">
        <v>0</v>
      </c>
      <c r="DV495">
        <v>0</v>
      </c>
      <c r="DW495">
        <v>531</v>
      </c>
      <c r="DX495">
        <v>552</v>
      </c>
      <c r="DY495">
        <v>415</v>
      </c>
      <c r="DZ495">
        <v>426</v>
      </c>
      <c r="EA495">
        <v>309</v>
      </c>
      <c r="EB495">
        <v>314</v>
      </c>
      <c r="EC495">
        <v>25.67</v>
      </c>
      <c r="ED495">
        <v>26.39</v>
      </c>
      <c r="EE495">
        <v>22</v>
      </c>
      <c r="EF495">
        <v>25</v>
      </c>
      <c r="EG495" s="41">
        <v>7.1197411003236247E-2</v>
      </c>
      <c r="EH495" s="43">
        <v>0.92038216560509556</v>
      </c>
      <c r="EI495" s="44">
        <v>0.99157957660833185</v>
      </c>
      <c r="EJ495">
        <v>532</v>
      </c>
      <c r="EK495">
        <v>553</v>
      </c>
      <c r="EL495">
        <v>415</v>
      </c>
      <c r="EM495">
        <v>427</v>
      </c>
      <c r="EN495">
        <v>309</v>
      </c>
      <c r="EO495">
        <v>315</v>
      </c>
      <c r="EP495">
        <v>22</v>
      </c>
      <c r="EQ495">
        <v>25</v>
      </c>
      <c r="ER495">
        <v>247</v>
      </c>
      <c r="ES495">
        <v>255</v>
      </c>
      <c r="ET495">
        <v>91</v>
      </c>
      <c r="EU495">
        <v>105</v>
      </c>
      <c r="EV495">
        <v>16</v>
      </c>
      <c r="EW495">
        <v>12</v>
      </c>
      <c r="EX495">
        <v>42</v>
      </c>
      <c r="EY495">
        <v>40</v>
      </c>
      <c r="EZ495">
        <v>0.4</v>
      </c>
      <c r="FA495">
        <v>0.30000000000000004</v>
      </c>
      <c r="FB495">
        <v>0.7</v>
      </c>
      <c r="FC495" s="20">
        <v>9.1300000000000008</v>
      </c>
      <c r="FD495" s="26">
        <v>0.2173809523809524</v>
      </c>
      <c r="FE495">
        <v>0.89340000000000008</v>
      </c>
      <c r="FF495">
        <v>0.39</v>
      </c>
      <c r="FG495">
        <v>-0.30000000000000004</v>
      </c>
      <c r="FH495">
        <v>0.09</v>
      </c>
      <c r="FI495">
        <v>1</v>
      </c>
      <c r="FJ495">
        <v>0</v>
      </c>
      <c r="FK495">
        <v>0</v>
      </c>
      <c r="FL495" s="42">
        <v>47</v>
      </c>
      <c r="FM495" s="20">
        <v>4.625</v>
      </c>
      <c r="FN495" s="41">
        <v>4.0674603199999999E-2</v>
      </c>
      <c r="FO495" s="20">
        <v>12.4</v>
      </c>
      <c r="FP495" s="20">
        <v>13.940799999999999</v>
      </c>
      <c r="FQ495" s="20">
        <v>119.8848750968599</v>
      </c>
      <c r="FR495">
        <v>9</v>
      </c>
      <c r="FS495" t="s">
        <v>3745</v>
      </c>
      <c r="FT495">
        <v>424</v>
      </c>
      <c r="FV495" t="s">
        <v>711</v>
      </c>
      <c r="FW495" s="45">
        <v>2500000</v>
      </c>
      <c r="FX495" s="45">
        <v>2500000</v>
      </c>
      <c r="FY495">
        <v>1057</v>
      </c>
      <c r="FZ495">
        <v>284</v>
      </c>
      <c r="GA495">
        <v>339</v>
      </c>
      <c r="GB495">
        <v>623</v>
      </c>
      <c r="GC495">
        <v>-19</v>
      </c>
      <c r="GD495">
        <v>294</v>
      </c>
      <c r="GE495">
        <v>3103</v>
      </c>
      <c r="GF495">
        <v>17160</v>
      </c>
      <c r="GG495">
        <v>50.5</v>
      </c>
      <c r="GH495">
        <v>18.5</v>
      </c>
      <c r="GI495">
        <v>69.099999999999994</v>
      </c>
      <c r="GJ495" s="42">
        <v>12.4</v>
      </c>
    </row>
    <row r="496" spans="1:192" x14ac:dyDescent="0.45">
      <c r="A496" s="40">
        <v>35460</v>
      </c>
      <c r="B496" t="s">
        <v>1221</v>
      </c>
      <c r="C496" t="s">
        <v>175</v>
      </c>
      <c r="D496" t="s">
        <v>107</v>
      </c>
      <c r="E496" t="s">
        <v>107</v>
      </c>
      <c r="F496">
        <v>72</v>
      </c>
      <c r="G496">
        <v>183</v>
      </c>
      <c r="H496">
        <v>2015</v>
      </c>
      <c r="I496">
        <v>1</v>
      </c>
      <c r="J496">
        <v>21</v>
      </c>
      <c r="K496" t="s">
        <v>202</v>
      </c>
      <c r="L496">
        <v>4015</v>
      </c>
      <c r="M496">
        <v>21</v>
      </c>
      <c r="N496">
        <v>14</v>
      </c>
      <c r="O496">
        <v>8478400</v>
      </c>
      <c r="P496" t="s">
        <v>3746</v>
      </c>
      <c r="Q496" t="s">
        <v>3747</v>
      </c>
      <c r="R496" t="s">
        <v>3748</v>
      </c>
      <c r="S496" t="s">
        <v>3749</v>
      </c>
      <c r="T496" t="s">
        <v>716</v>
      </c>
      <c r="U496" t="s">
        <v>110</v>
      </c>
      <c r="V496">
        <v>21</v>
      </c>
      <c r="W496">
        <v>2</v>
      </c>
      <c r="X496">
        <v>4</v>
      </c>
      <c r="Y496">
        <v>2</v>
      </c>
      <c r="Z496">
        <v>6</v>
      </c>
      <c r="AA496">
        <v>24</v>
      </c>
      <c r="AB496">
        <v>56</v>
      </c>
      <c r="AC496" s="26">
        <v>0.2857142857142857</v>
      </c>
      <c r="AD496" s="20">
        <v>2.6095118898623277</v>
      </c>
      <c r="AE496" s="20">
        <v>2.177</v>
      </c>
      <c r="AF496">
        <v>1</v>
      </c>
      <c r="AG496">
        <v>-3.3</v>
      </c>
      <c r="AH496">
        <v>8</v>
      </c>
      <c r="AI496">
        <v>375</v>
      </c>
      <c r="AJ496">
        <v>16814</v>
      </c>
      <c r="AK496" s="20">
        <v>280.23333333332999</v>
      </c>
      <c r="AL496">
        <v>280.23</v>
      </c>
      <c r="AM496">
        <v>280</v>
      </c>
      <c r="AN496" s="26">
        <v>13.344444444444445</v>
      </c>
      <c r="AO496">
        <v>22.66</v>
      </c>
      <c r="AP496" s="41">
        <v>0.46153846153846156</v>
      </c>
      <c r="AQ496">
        <v>42</v>
      </c>
      <c r="AR496">
        <v>42</v>
      </c>
      <c r="AS496">
        <v>42</v>
      </c>
      <c r="AT496">
        <v>33</v>
      </c>
      <c r="AU496">
        <v>33</v>
      </c>
      <c r="AV496">
        <v>24</v>
      </c>
      <c r="AW496">
        <v>20</v>
      </c>
      <c r="AX496">
        <v>11</v>
      </c>
      <c r="AY496">
        <v>2</v>
      </c>
      <c r="AZ496">
        <v>2</v>
      </c>
      <c r="BA496" s="42">
        <v>4</v>
      </c>
      <c r="BB496">
        <v>2.23</v>
      </c>
      <c r="BC496">
        <v>32.083300000000001</v>
      </c>
      <c r="BD496" s="20">
        <v>36.5</v>
      </c>
      <c r="BE496" s="20">
        <v>78.5</v>
      </c>
      <c r="BF496" s="20">
        <v>16.807622310245158</v>
      </c>
      <c r="BG496">
        <v>98</v>
      </c>
      <c r="BH496">
        <v>91</v>
      </c>
      <c r="BI496">
        <v>91</v>
      </c>
      <c r="BJ496" s="41">
        <v>0.51851851851851849</v>
      </c>
      <c r="BK496">
        <v>12</v>
      </c>
      <c r="BL496">
        <v>12</v>
      </c>
      <c r="BM496">
        <v>34</v>
      </c>
      <c r="BN496" s="42">
        <v>-22</v>
      </c>
      <c r="BO496">
        <v>9</v>
      </c>
      <c r="BP496">
        <v>12</v>
      </c>
      <c r="BQ496">
        <v>7</v>
      </c>
      <c r="BR496">
        <v>15</v>
      </c>
      <c r="BS496" s="41">
        <v>6.6079295154185022E-2</v>
      </c>
      <c r="BT496">
        <v>20</v>
      </c>
      <c r="BU496">
        <v>40</v>
      </c>
      <c r="BV496" s="41">
        <v>0.33333333333333331</v>
      </c>
      <c r="BW496">
        <v>2</v>
      </c>
      <c r="BX496">
        <v>6</v>
      </c>
      <c r="BY496">
        <v>8</v>
      </c>
      <c r="BZ496">
        <v>17</v>
      </c>
      <c r="CA496">
        <v>10</v>
      </c>
      <c r="CB496">
        <v>17</v>
      </c>
      <c r="CC496">
        <v>3</v>
      </c>
      <c r="CD496">
        <v>14</v>
      </c>
      <c r="CE496">
        <v>11</v>
      </c>
      <c r="CF496">
        <v>16</v>
      </c>
      <c r="CG496">
        <v>11</v>
      </c>
      <c r="CH496">
        <v>21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>
        <v>0</v>
      </c>
      <c r="CZ496">
        <v>9</v>
      </c>
      <c r="DA496">
        <v>4</v>
      </c>
      <c r="DB496">
        <v>0</v>
      </c>
      <c r="DC496">
        <v>0</v>
      </c>
      <c r="DD496">
        <v>0</v>
      </c>
      <c r="DE496">
        <v>2</v>
      </c>
      <c r="DF496">
        <v>1</v>
      </c>
      <c r="DG496">
        <v>17</v>
      </c>
      <c r="DH496">
        <v>4</v>
      </c>
      <c r="DI496">
        <v>3</v>
      </c>
      <c r="DJ496">
        <v>4</v>
      </c>
      <c r="DK496">
        <v>4</v>
      </c>
      <c r="DL496">
        <v>0</v>
      </c>
      <c r="DM496">
        <v>3</v>
      </c>
      <c r="DN496">
        <v>3</v>
      </c>
      <c r="DO496">
        <v>0</v>
      </c>
      <c r="DP496" s="42">
        <v>-1</v>
      </c>
      <c r="DQ496" s="20">
        <v>-1.2350000000000001</v>
      </c>
      <c r="DR496">
        <v>4</v>
      </c>
      <c r="DS496">
        <v>0</v>
      </c>
      <c r="DT496">
        <v>0</v>
      </c>
      <c r="DU496">
        <v>0</v>
      </c>
      <c r="DV496">
        <v>0</v>
      </c>
      <c r="DW496">
        <v>245</v>
      </c>
      <c r="DX496">
        <v>288</v>
      </c>
      <c r="DY496">
        <v>174</v>
      </c>
      <c r="DZ496">
        <v>212</v>
      </c>
      <c r="EA496">
        <v>126</v>
      </c>
      <c r="EB496">
        <v>161</v>
      </c>
      <c r="EC496">
        <v>10.51</v>
      </c>
      <c r="ED496">
        <v>12.14</v>
      </c>
      <c r="EE496">
        <v>13</v>
      </c>
      <c r="EF496">
        <v>11</v>
      </c>
      <c r="EG496" s="41">
        <v>0.10317460317460317</v>
      </c>
      <c r="EH496" s="43">
        <v>0.93167701863354035</v>
      </c>
      <c r="EI496" s="44">
        <v>1.0348516218081436</v>
      </c>
      <c r="EJ496">
        <v>244</v>
      </c>
      <c r="EK496">
        <v>289</v>
      </c>
      <c r="EL496">
        <v>173</v>
      </c>
      <c r="EM496">
        <v>212</v>
      </c>
      <c r="EN496">
        <v>125</v>
      </c>
      <c r="EO496">
        <v>161</v>
      </c>
      <c r="EP496">
        <v>13</v>
      </c>
      <c r="EQ496">
        <v>11</v>
      </c>
      <c r="ER496">
        <v>104</v>
      </c>
      <c r="ES496">
        <v>139</v>
      </c>
      <c r="ET496">
        <v>45</v>
      </c>
      <c r="EU496">
        <v>45</v>
      </c>
      <c r="EV496">
        <v>6</v>
      </c>
      <c r="EW496">
        <v>4</v>
      </c>
      <c r="EX496">
        <v>21</v>
      </c>
      <c r="EY496">
        <v>21</v>
      </c>
      <c r="EZ496">
        <v>0</v>
      </c>
      <c r="FA496">
        <v>0.4</v>
      </c>
      <c r="FB496">
        <v>0.4</v>
      </c>
      <c r="FC496" s="20">
        <v>3.4</v>
      </c>
      <c r="FD496" s="26">
        <v>0.16190476190476191</v>
      </c>
      <c r="FE496">
        <v>0.20650000000000002</v>
      </c>
      <c r="FF496">
        <v>-0.15</v>
      </c>
      <c r="FG496">
        <v>0</v>
      </c>
      <c r="FH496">
        <v>-0.14000000000000001</v>
      </c>
      <c r="FL496" s="42">
        <v>35</v>
      </c>
      <c r="FM496" s="20">
        <v>4.75</v>
      </c>
      <c r="FN496" s="41">
        <v>3.5988589000000001E-2</v>
      </c>
      <c r="FO496" s="20">
        <v>5.2</v>
      </c>
      <c r="FP496" s="20">
        <v>5.7530000000000001</v>
      </c>
      <c r="FQ496" s="20">
        <v>114.12054383898939</v>
      </c>
      <c r="FV496" t="s">
        <v>751</v>
      </c>
      <c r="FW496" s="45">
        <v>925000</v>
      </c>
      <c r="FX496" s="45">
        <v>925000</v>
      </c>
      <c r="FY496">
        <v>820</v>
      </c>
      <c r="FZ496">
        <v>23</v>
      </c>
      <c r="GA496">
        <v>112</v>
      </c>
      <c r="GB496">
        <v>135</v>
      </c>
      <c r="GC496">
        <v>75</v>
      </c>
      <c r="GD496">
        <v>877</v>
      </c>
      <c r="GE496">
        <v>723</v>
      </c>
      <c r="GF496">
        <v>15993</v>
      </c>
      <c r="GG496">
        <v>-2.1</v>
      </c>
      <c r="GH496">
        <v>44.6</v>
      </c>
      <c r="GI496">
        <v>42.5</v>
      </c>
      <c r="GJ496" s="42">
        <v>5.2</v>
      </c>
    </row>
    <row r="497" spans="1:192" x14ac:dyDescent="0.45">
      <c r="A497" s="40">
        <v>35526</v>
      </c>
      <c r="B497" t="s">
        <v>3750</v>
      </c>
      <c r="D497" t="s">
        <v>399</v>
      </c>
      <c r="E497" t="s">
        <v>399</v>
      </c>
      <c r="F497">
        <v>75</v>
      </c>
      <c r="G497">
        <v>210</v>
      </c>
      <c r="H497">
        <v>2015</v>
      </c>
      <c r="I497">
        <v>1</v>
      </c>
      <c r="J497">
        <v>6</v>
      </c>
      <c r="K497" t="s">
        <v>92</v>
      </c>
      <c r="L497">
        <v>2015</v>
      </c>
      <c r="M497">
        <v>20</v>
      </c>
      <c r="N497">
        <v>3</v>
      </c>
      <c r="O497">
        <v>8478401</v>
      </c>
      <c r="P497" t="s">
        <v>3751</v>
      </c>
      <c r="Q497" t="s">
        <v>3752</v>
      </c>
      <c r="R497" t="s">
        <v>3753</v>
      </c>
      <c r="S497" t="s">
        <v>2010</v>
      </c>
      <c r="T497" t="s">
        <v>716</v>
      </c>
      <c r="U497" t="s">
        <v>194</v>
      </c>
      <c r="V497">
        <v>69</v>
      </c>
      <c r="W497">
        <v>8</v>
      </c>
      <c r="X497">
        <v>17</v>
      </c>
      <c r="Y497">
        <v>12</v>
      </c>
      <c r="Z497">
        <v>25</v>
      </c>
      <c r="AA497">
        <v>11</v>
      </c>
      <c r="AB497">
        <v>68</v>
      </c>
      <c r="AC497" s="26">
        <v>0.36231884057971014</v>
      </c>
      <c r="AD497" s="20">
        <v>-0.2676056338028161</v>
      </c>
      <c r="AE497" s="20">
        <v>9.3650000000000002</v>
      </c>
      <c r="AF497">
        <v>-3</v>
      </c>
      <c r="AG497">
        <v>3.3</v>
      </c>
      <c r="AH497">
        <v>30</v>
      </c>
      <c r="AI497">
        <v>1298</v>
      </c>
      <c r="AJ497">
        <v>59497</v>
      </c>
      <c r="AK497" s="20">
        <v>991.61666666666997</v>
      </c>
      <c r="AL497">
        <v>991.62</v>
      </c>
      <c r="AM497">
        <v>992</v>
      </c>
      <c r="AN497" s="26">
        <v>14.371256038647344</v>
      </c>
      <c r="AO497">
        <v>24.04</v>
      </c>
      <c r="AP497" s="41">
        <v>0.625</v>
      </c>
      <c r="AQ497">
        <v>190</v>
      </c>
      <c r="AR497">
        <v>191</v>
      </c>
      <c r="AS497">
        <v>191</v>
      </c>
      <c r="AT497">
        <v>159</v>
      </c>
      <c r="AU497">
        <v>160</v>
      </c>
      <c r="AV497">
        <v>112</v>
      </c>
      <c r="AW497">
        <v>131</v>
      </c>
      <c r="AX497">
        <v>54</v>
      </c>
      <c r="AY497">
        <v>9</v>
      </c>
      <c r="AZ497">
        <v>9</v>
      </c>
      <c r="BA497" s="42">
        <v>18</v>
      </c>
      <c r="BB497">
        <v>11.49</v>
      </c>
      <c r="BC497">
        <v>28.741099999999999</v>
      </c>
      <c r="BD497" s="20">
        <v>265.89999999999998</v>
      </c>
      <c r="BE497" s="20">
        <v>455.9</v>
      </c>
      <c r="BF497" s="20">
        <v>27.585163671567734</v>
      </c>
      <c r="BG497">
        <v>333</v>
      </c>
      <c r="BH497">
        <v>301</v>
      </c>
      <c r="BI497">
        <v>290</v>
      </c>
      <c r="BJ497" s="41">
        <v>0.5345104333868379</v>
      </c>
      <c r="BK497">
        <v>70</v>
      </c>
      <c r="BL497">
        <v>70</v>
      </c>
      <c r="BM497">
        <v>49</v>
      </c>
      <c r="BN497" s="42">
        <v>21</v>
      </c>
      <c r="BO497">
        <v>48</v>
      </c>
      <c r="BP497">
        <v>34</v>
      </c>
      <c r="BQ497">
        <v>37</v>
      </c>
      <c r="BR497">
        <v>22</v>
      </c>
      <c r="BS497" s="41">
        <v>3.0898876404494381E-2</v>
      </c>
      <c r="BT497">
        <v>318</v>
      </c>
      <c r="BU497">
        <v>407</v>
      </c>
      <c r="BV497" s="41">
        <v>0.43862068965517242</v>
      </c>
      <c r="BW497">
        <v>119</v>
      </c>
      <c r="BX497">
        <v>119</v>
      </c>
      <c r="BY497">
        <v>102</v>
      </c>
      <c r="BZ497">
        <v>147</v>
      </c>
      <c r="CA497">
        <v>97</v>
      </c>
      <c r="CB497">
        <v>141</v>
      </c>
      <c r="CC497">
        <v>89</v>
      </c>
      <c r="CD497">
        <v>111</v>
      </c>
      <c r="CE497">
        <v>120</v>
      </c>
      <c r="CF497">
        <v>147</v>
      </c>
      <c r="CG497">
        <v>195</v>
      </c>
      <c r="CH497">
        <v>258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5</v>
      </c>
      <c r="CT497">
        <v>0</v>
      </c>
      <c r="CU497">
        <v>0</v>
      </c>
      <c r="CV497">
        <v>2</v>
      </c>
      <c r="CW497">
        <v>0</v>
      </c>
      <c r="CX497">
        <v>4</v>
      </c>
      <c r="CY497">
        <v>4</v>
      </c>
      <c r="CZ497">
        <v>40</v>
      </c>
      <c r="DA497">
        <v>10</v>
      </c>
      <c r="DB497">
        <v>0</v>
      </c>
      <c r="DC497">
        <v>6</v>
      </c>
      <c r="DD497">
        <v>45</v>
      </c>
      <c r="DE497">
        <v>10</v>
      </c>
      <c r="DF497">
        <v>3</v>
      </c>
      <c r="DG497">
        <v>38</v>
      </c>
      <c r="DH497">
        <v>14</v>
      </c>
      <c r="DI497">
        <v>6</v>
      </c>
      <c r="DJ497">
        <v>13</v>
      </c>
      <c r="DK497">
        <v>13</v>
      </c>
      <c r="DL497">
        <v>0</v>
      </c>
      <c r="DM497">
        <v>6</v>
      </c>
      <c r="DN497">
        <v>6</v>
      </c>
      <c r="DO497">
        <v>0</v>
      </c>
      <c r="DP497" s="42">
        <v>-8</v>
      </c>
      <c r="DQ497" s="20">
        <v>-8.9090000000000007</v>
      </c>
      <c r="DR497">
        <v>14</v>
      </c>
      <c r="DS497">
        <v>0</v>
      </c>
      <c r="DT497">
        <v>0</v>
      </c>
      <c r="DU497">
        <v>0</v>
      </c>
      <c r="DV497">
        <v>0</v>
      </c>
      <c r="DW497">
        <v>930</v>
      </c>
      <c r="DX497">
        <v>923</v>
      </c>
      <c r="DY497">
        <v>742</v>
      </c>
      <c r="DZ497">
        <v>690</v>
      </c>
      <c r="EA497">
        <v>526</v>
      </c>
      <c r="EB497">
        <v>502</v>
      </c>
      <c r="EC497">
        <v>47.64</v>
      </c>
      <c r="ED497">
        <v>41.3</v>
      </c>
      <c r="EE497">
        <v>40</v>
      </c>
      <c r="EF497">
        <v>39</v>
      </c>
      <c r="EG497" s="41">
        <v>7.6045627376425853E-2</v>
      </c>
      <c r="EH497" s="43">
        <v>0.92231075697211151</v>
      </c>
      <c r="EI497" s="44">
        <v>0.99835638434853735</v>
      </c>
      <c r="EJ497">
        <v>930</v>
      </c>
      <c r="EK497">
        <v>920</v>
      </c>
      <c r="EL497">
        <v>742</v>
      </c>
      <c r="EM497">
        <v>687</v>
      </c>
      <c r="EN497">
        <v>527</v>
      </c>
      <c r="EO497">
        <v>500</v>
      </c>
      <c r="EP497">
        <v>41</v>
      </c>
      <c r="EQ497">
        <v>39</v>
      </c>
      <c r="ER497">
        <v>482</v>
      </c>
      <c r="ES497">
        <v>473</v>
      </c>
      <c r="ET497">
        <v>187</v>
      </c>
      <c r="EU497">
        <v>145</v>
      </c>
      <c r="EV497">
        <v>24</v>
      </c>
      <c r="EW497">
        <v>27</v>
      </c>
      <c r="EX497">
        <v>66</v>
      </c>
      <c r="EY497">
        <v>63</v>
      </c>
      <c r="EZ497">
        <v>0.7</v>
      </c>
      <c r="FA497">
        <v>1.1000000000000001</v>
      </c>
      <c r="FB497">
        <v>1.8</v>
      </c>
      <c r="FC497" s="20">
        <v>21.21</v>
      </c>
      <c r="FD497" s="26">
        <v>0.30739130434782608</v>
      </c>
      <c r="FE497">
        <v>1.5958000000000001</v>
      </c>
      <c r="FF497">
        <v>0.03</v>
      </c>
      <c r="FG497">
        <v>-0.03</v>
      </c>
      <c r="FH497">
        <v>0</v>
      </c>
      <c r="FI497">
        <v>1</v>
      </c>
      <c r="FJ497">
        <v>0</v>
      </c>
      <c r="FK497">
        <v>0</v>
      </c>
      <c r="FL497" s="42">
        <v>122</v>
      </c>
      <c r="FM497" s="20">
        <v>7.6428571428571432</v>
      </c>
      <c r="FN497" s="41">
        <v>4.0456367600000001E-2</v>
      </c>
      <c r="FO497" s="20">
        <v>22</v>
      </c>
      <c r="FP497" s="20">
        <v>23.2182</v>
      </c>
      <c r="FQ497" s="20">
        <v>112.11956192896473</v>
      </c>
      <c r="FR497">
        <v>4</v>
      </c>
      <c r="FS497" t="s">
        <v>189</v>
      </c>
      <c r="FT497">
        <v>195</v>
      </c>
      <c r="FV497" t="s">
        <v>751</v>
      </c>
      <c r="FW497" s="45">
        <v>925000</v>
      </c>
      <c r="FX497" s="45">
        <v>894167</v>
      </c>
      <c r="FY497">
        <v>140</v>
      </c>
      <c r="FZ497">
        <v>16</v>
      </c>
      <c r="GA497">
        <v>35</v>
      </c>
      <c r="GB497">
        <v>51</v>
      </c>
      <c r="GC497">
        <v>-16</v>
      </c>
      <c r="GD497">
        <v>49</v>
      </c>
      <c r="GE497">
        <v>198</v>
      </c>
      <c r="GF497">
        <v>2010</v>
      </c>
      <c r="GG497">
        <v>1.7000000000000002</v>
      </c>
      <c r="GH497">
        <v>2</v>
      </c>
      <c r="GI497">
        <v>3.7</v>
      </c>
      <c r="GJ497" s="42">
        <v>22</v>
      </c>
    </row>
    <row r="498" spans="1:192" x14ac:dyDescent="0.45">
      <c r="A498" s="40">
        <v>35443</v>
      </c>
      <c r="B498" t="s">
        <v>144</v>
      </c>
      <c r="C498" t="s">
        <v>145</v>
      </c>
      <c r="D498" t="s">
        <v>91</v>
      </c>
      <c r="E498" t="s">
        <v>91</v>
      </c>
      <c r="F498">
        <v>73</v>
      </c>
      <c r="G498">
        <v>192</v>
      </c>
      <c r="H498">
        <v>2015</v>
      </c>
      <c r="I498">
        <v>1</v>
      </c>
      <c r="J498">
        <v>1</v>
      </c>
      <c r="K498" t="s">
        <v>92</v>
      </c>
      <c r="L498">
        <v>2015</v>
      </c>
      <c r="M498">
        <v>21</v>
      </c>
      <c r="N498">
        <v>3</v>
      </c>
      <c r="O498">
        <v>8478402</v>
      </c>
      <c r="P498" t="s">
        <v>3754</v>
      </c>
      <c r="Q498" t="s">
        <v>3755</v>
      </c>
      <c r="R498" t="s">
        <v>3756</v>
      </c>
      <c r="S498" t="s">
        <v>283</v>
      </c>
      <c r="T498" t="s">
        <v>716</v>
      </c>
      <c r="U498" t="s">
        <v>166</v>
      </c>
      <c r="V498">
        <v>82</v>
      </c>
      <c r="W498">
        <v>41</v>
      </c>
      <c r="X498">
        <v>67</v>
      </c>
      <c r="Y498">
        <v>39</v>
      </c>
      <c r="Z498">
        <v>108</v>
      </c>
      <c r="AA498">
        <v>1</v>
      </c>
      <c r="AB498">
        <v>0</v>
      </c>
      <c r="AC498" s="26">
        <v>1.3170731707317074</v>
      </c>
      <c r="AD498" s="20">
        <v>12.440944881889763</v>
      </c>
      <c r="AE498" s="20">
        <v>40.634999999999998</v>
      </c>
      <c r="AF498">
        <v>20</v>
      </c>
      <c r="AG498">
        <v>13.7</v>
      </c>
      <c r="AH498">
        <v>26</v>
      </c>
      <c r="AI498">
        <v>1940</v>
      </c>
      <c r="AJ498">
        <v>106034</v>
      </c>
      <c r="AK498" s="20">
        <v>1766.8</v>
      </c>
      <c r="AL498">
        <v>1765.9</v>
      </c>
      <c r="AM498">
        <v>1767</v>
      </c>
      <c r="AN498" s="26">
        <v>21.551626016260162</v>
      </c>
      <c r="AO498">
        <v>35.51</v>
      </c>
      <c r="AP498" s="41">
        <v>0.8925619834710744</v>
      </c>
      <c r="AQ498">
        <v>434</v>
      </c>
      <c r="AR498">
        <v>433</v>
      </c>
      <c r="AS498">
        <v>434</v>
      </c>
      <c r="AT498">
        <v>357</v>
      </c>
      <c r="AU498">
        <v>357</v>
      </c>
      <c r="AV498">
        <v>275</v>
      </c>
      <c r="AW498">
        <v>331</v>
      </c>
      <c r="AX498">
        <v>173</v>
      </c>
      <c r="AY498">
        <v>18</v>
      </c>
      <c r="AZ498">
        <v>34</v>
      </c>
      <c r="BA498" s="42">
        <v>52</v>
      </c>
      <c r="BB498">
        <v>36.46</v>
      </c>
      <c r="BC498">
        <v>19.949100000000001</v>
      </c>
      <c r="BD498" s="20">
        <v>590.9</v>
      </c>
      <c r="BE498" s="20">
        <v>1024.9000000000001</v>
      </c>
      <c r="BF498" s="20">
        <v>34.823036412027861</v>
      </c>
      <c r="BG498">
        <v>746</v>
      </c>
      <c r="BH498">
        <v>545</v>
      </c>
      <c r="BI498">
        <v>475</v>
      </c>
      <c r="BJ498" s="41">
        <v>0.61097461097461092</v>
      </c>
      <c r="BK498">
        <v>28</v>
      </c>
      <c r="BL498">
        <v>28</v>
      </c>
      <c r="BM498">
        <v>118</v>
      </c>
      <c r="BN498" s="42">
        <v>-90</v>
      </c>
      <c r="BO498">
        <v>82</v>
      </c>
      <c r="BP498">
        <v>67</v>
      </c>
      <c r="BQ498">
        <v>111</v>
      </c>
      <c r="BR498">
        <v>46</v>
      </c>
      <c r="BS498" s="41">
        <v>3.6334913112164295E-2</v>
      </c>
      <c r="BT498">
        <v>376</v>
      </c>
      <c r="BU498">
        <v>533</v>
      </c>
      <c r="BV498" s="41">
        <v>0.41364136413641361</v>
      </c>
      <c r="BW498">
        <v>92</v>
      </c>
      <c r="BX498">
        <v>152</v>
      </c>
      <c r="BY498">
        <v>161</v>
      </c>
      <c r="BZ498">
        <v>231</v>
      </c>
      <c r="CA498">
        <v>123</v>
      </c>
      <c r="CB498">
        <v>150</v>
      </c>
      <c r="CC498">
        <v>102</v>
      </c>
      <c r="CD498">
        <v>140</v>
      </c>
      <c r="CE498">
        <v>122</v>
      </c>
      <c r="CF498">
        <v>183</v>
      </c>
      <c r="CG498">
        <v>243</v>
      </c>
      <c r="CH498">
        <v>341</v>
      </c>
      <c r="CI498">
        <v>3</v>
      </c>
      <c r="CJ498">
        <v>2</v>
      </c>
      <c r="CK498">
        <v>8</v>
      </c>
      <c r="CL498">
        <v>7</v>
      </c>
      <c r="CM498">
        <v>2</v>
      </c>
      <c r="CN498">
        <v>0</v>
      </c>
      <c r="CO498">
        <v>1</v>
      </c>
      <c r="CP498">
        <v>3</v>
      </c>
      <c r="CQ498">
        <v>0</v>
      </c>
      <c r="CR498">
        <v>1</v>
      </c>
      <c r="CS498">
        <v>9</v>
      </c>
      <c r="CT498">
        <v>3</v>
      </c>
      <c r="CU498">
        <v>0</v>
      </c>
      <c r="CV498">
        <v>25</v>
      </c>
      <c r="CW498">
        <v>2</v>
      </c>
      <c r="CX498">
        <v>7</v>
      </c>
      <c r="CY498">
        <v>5</v>
      </c>
      <c r="CZ498">
        <v>68</v>
      </c>
      <c r="DA498">
        <v>38</v>
      </c>
      <c r="DB498">
        <v>5</v>
      </c>
      <c r="DC498">
        <v>7</v>
      </c>
      <c r="DD498">
        <v>40</v>
      </c>
      <c r="DE498">
        <v>14</v>
      </c>
      <c r="DF498">
        <v>3</v>
      </c>
      <c r="DG498">
        <v>168</v>
      </c>
      <c r="DH498">
        <v>9</v>
      </c>
      <c r="DI498">
        <v>35</v>
      </c>
      <c r="DJ498">
        <v>8</v>
      </c>
      <c r="DK498">
        <v>8</v>
      </c>
      <c r="DL498">
        <v>0</v>
      </c>
      <c r="DM498">
        <v>36</v>
      </c>
      <c r="DN498">
        <v>36</v>
      </c>
      <c r="DO498">
        <v>0</v>
      </c>
      <c r="DP498" s="42">
        <v>26</v>
      </c>
      <c r="DQ498" s="20">
        <v>21.966999999999999</v>
      </c>
      <c r="DR498">
        <v>8</v>
      </c>
      <c r="DS498">
        <v>0</v>
      </c>
      <c r="DT498">
        <v>0</v>
      </c>
      <c r="DU498">
        <v>0</v>
      </c>
      <c r="DV498">
        <v>1</v>
      </c>
      <c r="DW498">
        <v>2129</v>
      </c>
      <c r="DX498">
        <v>1655</v>
      </c>
      <c r="DY498">
        <v>1632</v>
      </c>
      <c r="DZ498">
        <v>1220</v>
      </c>
      <c r="EA498">
        <v>1166</v>
      </c>
      <c r="EB498">
        <v>894</v>
      </c>
      <c r="EC498">
        <v>130.56</v>
      </c>
      <c r="ED498">
        <v>96.27</v>
      </c>
      <c r="EE498">
        <v>121</v>
      </c>
      <c r="EF498">
        <v>89</v>
      </c>
      <c r="EG498" s="41">
        <v>0.10377358490566038</v>
      </c>
      <c r="EH498" s="43">
        <v>0.90044742729306493</v>
      </c>
      <c r="EI498" s="44">
        <v>1.0042210121987254</v>
      </c>
      <c r="EJ498">
        <v>2134</v>
      </c>
      <c r="EK498">
        <v>1655</v>
      </c>
      <c r="EL498">
        <v>1637</v>
      </c>
      <c r="EM498">
        <v>1220</v>
      </c>
      <c r="EN498">
        <v>1169</v>
      </c>
      <c r="EO498">
        <v>894</v>
      </c>
      <c r="EP498">
        <v>122</v>
      </c>
      <c r="EQ498">
        <v>90</v>
      </c>
      <c r="ER498">
        <v>1184</v>
      </c>
      <c r="ES498">
        <v>890</v>
      </c>
      <c r="ET498">
        <v>524</v>
      </c>
      <c r="EU498">
        <v>369</v>
      </c>
      <c r="EV498">
        <v>66</v>
      </c>
      <c r="EW498">
        <v>47</v>
      </c>
      <c r="EX498">
        <v>82</v>
      </c>
      <c r="EY498">
        <v>119</v>
      </c>
      <c r="EZ498">
        <v>10.5</v>
      </c>
      <c r="FA498">
        <v>2.6</v>
      </c>
      <c r="FB498">
        <v>13.1</v>
      </c>
      <c r="FC498" s="20">
        <v>108.31</v>
      </c>
      <c r="FD498" s="26">
        <v>1.3208536585365853</v>
      </c>
      <c r="FE498">
        <v>18.136500000000002</v>
      </c>
      <c r="FF498">
        <v>7.86</v>
      </c>
      <c r="FG498">
        <v>-0.7</v>
      </c>
      <c r="FH498">
        <v>7.16</v>
      </c>
      <c r="FI498">
        <v>6</v>
      </c>
      <c r="FJ498">
        <v>4</v>
      </c>
      <c r="FK498">
        <v>3</v>
      </c>
      <c r="FL498" s="42">
        <v>100</v>
      </c>
      <c r="FM498" s="20">
        <v>17.375</v>
      </c>
      <c r="FN498" s="41">
        <v>0.21808510640000001</v>
      </c>
      <c r="FO498" s="20">
        <v>105.4</v>
      </c>
      <c r="FP498" s="20">
        <v>112.3934</v>
      </c>
      <c r="FQ498" s="20">
        <v>128.56900164222208</v>
      </c>
      <c r="FV498" t="s">
        <v>711</v>
      </c>
      <c r="FW498" s="45">
        <v>925000</v>
      </c>
      <c r="FX498" s="45">
        <v>925000</v>
      </c>
      <c r="FY498">
        <v>209</v>
      </c>
      <c r="FZ498">
        <v>87</v>
      </c>
      <c r="GA498">
        <v>169</v>
      </c>
      <c r="GB498">
        <v>256</v>
      </c>
      <c r="GC498">
        <v>46</v>
      </c>
      <c r="GD498">
        <v>70</v>
      </c>
      <c r="GE498">
        <v>630</v>
      </c>
      <c r="GF498">
        <v>4350</v>
      </c>
      <c r="GG498">
        <v>25</v>
      </c>
      <c r="GH498">
        <v>6.7</v>
      </c>
      <c r="GI498">
        <v>31.7</v>
      </c>
      <c r="GJ498" s="42">
        <v>105.4</v>
      </c>
    </row>
    <row r="499" spans="1:192" x14ac:dyDescent="0.45">
      <c r="A499" s="40">
        <v>35366</v>
      </c>
      <c r="B499" t="s">
        <v>3757</v>
      </c>
      <c r="C499" t="s">
        <v>175</v>
      </c>
      <c r="D499" t="s">
        <v>107</v>
      </c>
      <c r="E499" t="s">
        <v>107</v>
      </c>
      <c r="F499">
        <v>74</v>
      </c>
      <c r="G499">
        <v>206</v>
      </c>
      <c r="H499">
        <v>2015</v>
      </c>
      <c r="I499">
        <v>1</v>
      </c>
      <c r="J499">
        <v>2</v>
      </c>
      <c r="K499" t="s">
        <v>202</v>
      </c>
      <c r="L499">
        <v>2015</v>
      </c>
      <c r="M499">
        <v>21</v>
      </c>
      <c r="N499">
        <v>3</v>
      </c>
      <c r="O499">
        <v>8478403</v>
      </c>
      <c r="P499" t="s">
        <v>3758</v>
      </c>
      <c r="Q499" t="s">
        <v>3759</v>
      </c>
      <c r="R499" t="s">
        <v>3760</v>
      </c>
      <c r="S499" t="s">
        <v>2783</v>
      </c>
      <c r="T499" t="s">
        <v>716</v>
      </c>
      <c r="U499" t="s">
        <v>313</v>
      </c>
      <c r="V499">
        <v>67</v>
      </c>
      <c r="W499">
        <v>25</v>
      </c>
      <c r="X499">
        <v>39</v>
      </c>
      <c r="Y499">
        <v>23</v>
      </c>
      <c r="Z499">
        <v>64</v>
      </c>
      <c r="AA499">
        <v>1</v>
      </c>
      <c r="AB499">
        <v>0</v>
      </c>
      <c r="AC499" s="26">
        <v>0.95522388059701491</v>
      </c>
      <c r="AD499" s="20">
        <v>10.683098591549296</v>
      </c>
      <c r="AE499" s="20">
        <v>24.236000000000001</v>
      </c>
      <c r="AF499">
        <v>-25</v>
      </c>
      <c r="AG499">
        <v>0.2</v>
      </c>
      <c r="AH499">
        <v>32</v>
      </c>
      <c r="AI499">
        <v>1558</v>
      </c>
      <c r="AJ499">
        <v>80976</v>
      </c>
      <c r="AK499" s="20">
        <v>1349.6</v>
      </c>
      <c r="AL499">
        <v>1349.57</v>
      </c>
      <c r="AM499">
        <v>1350</v>
      </c>
      <c r="AN499" s="26">
        <v>20.143283582089552</v>
      </c>
      <c r="AO499">
        <v>33.380000000000003</v>
      </c>
      <c r="AP499" s="41">
        <v>0.72727272727272729</v>
      </c>
      <c r="AQ499">
        <v>434</v>
      </c>
      <c r="AR499">
        <v>433</v>
      </c>
      <c r="AS499">
        <v>434</v>
      </c>
      <c r="AT499">
        <v>338</v>
      </c>
      <c r="AU499">
        <v>338</v>
      </c>
      <c r="AV499">
        <v>246</v>
      </c>
      <c r="AW499">
        <v>206</v>
      </c>
      <c r="AX499">
        <v>54</v>
      </c>
      <c r="AY499">
        <v>6</v>
      </c>
      <c r="AZ499">
        <v>21</v>
      </c>
      <c r="BA499" s="42">
        <v>27</v>
      </c>
      <c r="BB499">
        <v>19.579999999999998</v>
      </c>
      <c r="BC499">
        <v>34.227600000000002</v>
      </c>
      <c r="BD499" s="20">
        <v>367.3</v>
      </c>
      <c r="BE499" s="20">
        <v>801.3</v>
      </c>
      <c r="BF499" s="20">
        <v>35.624680453774168</v>
      </c>
      <c r="BG499">
        <v>711</v>
      </c>
      <c r="BH499">
        <v>416</v>
      </c>
      <c r="BI499">
        <v>319</v>
      </c>
      <c r="BJ499" s="41">
        <v>0.69029126213592229</v>
      </c>
      <c r="BK499">
        <v>52</v>
      </c>
      <c r="BL499">
        <v>52</v>
      </c>
      <c r="BM499">
        <v>62</v>
      </c>
      <c r="BN499" s="42">
        <v>-10</v>
      </c>
      <c r="BO499">
        <v>92</v>
      </c>
      <c r="BP499">
        <v>61</v>
      </c>
      <c r="BQ499">
        <v>38</v>
      </c>
      <c r="BR499">
        <v>35</v>
      </c>
      <c r="BS499" s="41">
        <v>3.7756202804746494E-2</v>
      </c>
      <c r="BT499">
        <v>347</v>
      </c>
      <c r="BU499">
        <v>489</v>
      </c>
      <c r="BV499" s="41">
        <v>0.4150717703349282</v>
      </c>
      <c r="BW499">
        <v>84</v>
      </c>
      <c r="BX499">
        <v>120</v>
      </c>
      <c r="BY499">
        <v>145</v>
      </c>
      <c r="BZ499">
        <v>191</v>
      </c>
      <c r="CA499">
        <v>118</v>
      </c>
      <c r="CB499">
        <v>178</v>
      </c>
      <c r="CC499">
        <v>114</v>
      </c>
      <c r="CD499">
        <v>148</v>
      </c>
      <c r="CE499">
        <v>118</v>
      </c>
      <c r="CF499">
        <v>172</v>
      </c>
      <c r="CG499">
        <v>211</v>
      </c>
      <c r="CH499">
        <v>294</v>
      </c>
      <c r="CI499">
        <v>1</v>
      </c>
      <c r="CJ499">
        <v>1</v>
      </c>
      <c r="CK499">
        <v>4</v>
      </c>
      <c r="CL499">
        <v>4</v>
      </c>
      <c r="CM499">
        <v>4</v>
      </c>
      <c r="CN499">
        <v>0</v>
      </c>
      <c r="CO499">
        <v>1</v>
      </c>
      <c r="CP499">
        <v>3</v>
      </c>
      <c r="CQ499">
        <v>0</v>
      </c>
      <c r="CR499">
        <v>2</v>
      </c>
      <c r="CS499">
        <v>3</v>
      </c>
      <c r="CT499">
        <v>2</v>
      </c>
      <c r="CU499">
        <v>0</v>
      </c>
      <c r="CV499">
        <v>15</v>
      </c>
      <c r="CW499">
        <v>1</v>
      </c>
      <c r="CX499">
        <v>4</v>
      </c>
      <c r="CY499">
        <v>8</v>
      </c>
      <c r="CZ499">
        <v>79</v>
      </c>
      <c r="DA499">
        <v>27</v>
      </c>
      <c r="DB499">
        <v>1</v>
      </c>
      <c r="DC499">
        <v>23</v>
      </c>
      <c r="DD499">
        <v>40</v>
      </c>
      <c r="DE499">
        <v>5</v>
      </c>
      <c r="DF499">
        <v>2</v>
      </c>
      <c r="DG499">
        <v>148</v>
      </c>
      <c r="DH499">
        <v>12</v>
      </c>
      <c r="DI499">
        <v>22</v>
      </c>
      <c r="DJ499">
        <v>12</v>
      </c>
      <c r="DK499">
        <v>12</v>
      </c>
      <c r="DL499">
        <v>0</v>
      </c>
      <c r="DM499">
        <v>24</v>
      </c>
      <c r="DN499">
        <v>24</v>
      </c>
      <c r="DO499">
        <v>0</v>
      </c>
      <c r="DP499" s="42">
        <v>10</v>
      </c>
      <c r="DQ499" s="20">
        <v>4.58</v>
      </c>
      <c r="DR499">
        <v>11</v>
      </c>
      <c r="DS499">
        <v>0</v>
      </c>
      <c r="DT499">
        <v>0</v>
      </c>
      <c r="DU499">
        <v>1</v>
      </c>
      <c r="DV499">
        <v>0</v>
      </c>
      <c r="DW499">
        <v>1498</v>
      </c>
      <c r="DX499">
        <v>1136</v>
      </c>
      <c r="DY499">
        <v>1172</v>
      </c>
      <c r="DZ499">
        <v>892</v>
      </c>
      <c r="EA499">
        <v>860</v>
      </c>
      <c r="EB499">
        <v>658</v>
      </c>
      <c r="EC499">
        <v>81.91</v>
      </c>
      <c r="ED499">
        <v>68.56</v>
      </c>
      <c r="EE499">
        <v>88</v>
      </c>
      <c r="EF499">
        <v>80</v>
      </c>
      <c r="EG499" s="41">
        <v>0.10232558139534884</v>
      </c>
      <c r="EH499" s="43">
        <v>0.87841945288753798</v>
      </c>
      <c r="EI499" s="44">
        <v>0.98074503428288684</v>
      </c>
      <c r="EJ499">
        <v>1503</v>
      </c>
      <c r="EK499">
        <v>1136</v>
      </c>
      <c r="EL499">
        <v>1176</v>
      </c>
      <c r="EM499">
        <v>892</v>
      </c>
      <c r="EN499">
        <v>862</v>
      </c>
      <c r="EO499">
        <v>658</v>
      </c>
      <c r="EP499">
        <v>88</v>
      </c>
      <c r="EQ499">
        <v>80</v>
      </c>
      <c r="ER499">
        <v>761</v>
      </c>
      <c r="ES499">
        <v>542</v>
      </c>
      <c r="ET499">
        <v>302</v>
      </c>
      <c r="EU499">
        <v>224</v>
      </c>
      <c r="EV499">
        <v>51</v>
      </c>
      <c r="EW499">
        <v>44</v>
      </c>
      <c r="EX499">
        <v>81</v>
      </c>
      <c r="EY499">
        <v>96</v>
      </c>
      <c r="EZ499">
        <v>5.5</v>
      </c>
      <c r="FA499">
        <v>1</v>
      </c>
      <c r="FB499">
        <v>6.5</v>
      </c>
      <c r="FC499" s="20">
        <v>61.28</v>
      </c>
      <c r="FD499" s="26">
        <v>0.91462686567164175</v>
      </c>
      <c r="FE499">
        <v>9.2286999999999999</v>
      </c>
      <c r="FF499">
        <v>1.0900000000000001</v>
      </c>
      <c r="FG499">
        <v>0.01</v>
      </c>
      <c r="FH499">
        <v>1.1000000000000001</v>
      </c>
      <c r="FL499" s="42">
        <v>119</v>
      </c>
      <c r="FM499" s="20">
        <v>8.1818181818181817</v>
      </c>
      <c r="FN499" s="41">
        <v>0.17686135800000002</v>
      </c>
      <c r="FO499" s="20">
        <v>60.8</v>
      </c>
      <c r="FP499" s="20">
        <v>64.915999999999997</v>
      </c>
      <c r="FQ499" s="20">
        <v>117.10396644857251</v>
      </c>
      <c r="FR499">
        <v>4</v>
      </c>
      <c r="FS499" t="s">
        <v>136</v>
      </c>
      <c r="FT499">
        <v>195</v>
      </c>
      <c r="FV499" t="s">
        <v>711</v>
      </c>
      <c r="FW499" s="45">
        <v>925000</v>
      </c>
      <c r="FX499" s="45">
        <v>925000</v>
      </c>
      <c r="FY499">
        <v>209</v>
      </c>
      <c r="FZ499">
        <v>73</v>
      </c>
      <c r="GA499">
        <v>104</v>
      </c>
      <c r="GB499">
        <v>177</v>
      </c>
      <c r="GC499">
        <v>-54</v>
      </c>
      <c r="GD499">
        <v>76</v>
      </c>
      <c r="GE499">
        <v>733</v>
      </c>
      <c r="GF499">
        <v>4114</v>
      </c>
      <c r="GG499">
        <v>16</v>
      </c>
      <c r="GH499">
        <v>3.4</v>
      </c>
      <c r="GI499">
        <v>19.399999999999999</v>
      </c>
      <c r="GJ499" s="42">
        <v>60.8</v>
      </c>
    </row>
    <row r="500" spans="1:192" x14ac:dyDescent="0.45">
      <c r="A500" s="40">
        <v>33979</v>
      </c>
      <c r="B500" t="s">
        <v>2919</v>
      </c>
      <c r="D500" t="s">
        <v>246</v>
      </c>
      <c r="E500" t="s">
        <v>246</v>
      </c>
      <c r="F500">
        <v>71</v>
      </c>
      <c r="G500">
        <v>188</v>
      </c>
      <c r="H500">
        <v>2011</v>
      </c>
      <c r="I500">
        <v>4</v>
      </c>
      <c r="J500">
        <v>114</v>
      </c>
      <c r="K500" t="s">
        <v>92</v>
      </c>
      <c r="L500">
        <v>2014</v>
      </c>
      <c r="M500">
        <v>25</v>
      </c>
      <c r="N500">
        <v>4</v>
      </c>
      <c r="O500">
        <v>8476356</v>
      </c>
      <c r="P500" t="s">
        <v>3761</v>
      </c>
      <c r="Q500" t="s">
        <v>3762</v>
      </c>
      <c r="R500" t="s">
        <v>3763</v>
      </c>
      <c r="S500" t="s">
        <v>3764</v>
      </c>
      <c r="T500" t="s">
        <v>949</v>
      </c>
      <c r="U500" t="s">
        <v>3765</v>
      </c>
      <c r="V500">
        <v>78</v>
      </c>
      <c r="W500">
        <v>12</v>
      </c>
      <c r="X500">
        <v>13</v>
      </c>
      <c r="Y500">
        <v>10</v>
      </c>
      <c r="Z500">
        <v>25</v>
      </c>
      <c r="AA500">
        <v>0</v>
      </c>
      <c r="AB500">
        <v>0</v>
      </c>
      <c r="AC500" s="26">
        <v>0.32051282051282054</v>
      </c>
      <c r="AD500" s="20">
        <v>-5.6666666666666679</v>
      </c>
      <c r="AE500" s="20">
        <v>9.8559999999999999</v>
      </c>
      <c r="AF500">
        <v>-12</v>
      </c>
      <c r="AG500">
        <v>-7.6</v>
      </c>
      <c r="AH500">
        <v>6</v>
      </c>
      <c r="AI500">
        <v>1692</v>
      </c>
      <c r="AJ500">
        <v>68573</v>
      </c>
      <c r="AK500" s="20">
        <v>1142.8833333333</v>
      </c>
      <c r="AL500">
        <v>1142.07</v>
      </c>
      <c r="AM500">
        <v>1143</v>
      </c>
      <c r="AN500" s="26">
        <v>14.652350427350429</v>
      </c>
      <c r="AO500">
        <v>24.43</v>
      </c>
      <c r="AP500" s="41">
        <v>0.64102564102564108</v>
      </c>
      <c r="AQ500">
        <v>213</v>
      </c>
      <c r="AR500">
        <v>213</v>
      </c>
      <c r="AS500">
        <v>213</v>
      </c>
      <c r="AT500">
        <v>167</v>
      </c>
      <c r="AU500">
        <v>167</v>
      </c>
      <c r="AV500">
        <v>114</v>
      </c>
      <c r="AW500">
        <v>117</v>
      </c>
      <c r="AX500">
        <v>66</v>
      </c>
      <c r="AY500">
        <v>11</v>
      </c>
      <c r="AZ500">
        <v>17</v>
      </c>
      <c r="BA500" s="42">
        <v>28</v>
      </c>
      <c r="BB500">
        <v>12.73</v>
      </c>
      <c r="BC500">
        <v>26.5351</v>
      </c>
      <c r="BD500" s="20">
        <v>259.39999999999998</v>
      </c>
      <c r="BE500" s="20">
        <v>472.4</v>
      </c>
      <c r="BF500" s="20">
        <v>24.818093461871864</v>
      </c>
      <c r="BG500">
        <v>343</v>
      </c>
      <c r="BH500">
        <v>375</v>
      </c>
      <c r="BI500">
        <v>438</v>
      </c>
      <c r="BJ500" s="41">
        <v>0.43918053777208704</v>
      </c>
      <c r="BK500">
        <v>96</v>
      </c>
      <c r="BL500">
        <v>96</v>
      </c>
      <c r="BM500">
        <v>90</v>
      </c>
      <c r="BN500" s="42">
        <v>6</v>
      </c>
      <c r="BO500">
        <v>53</v>
      </c>
      <c r="BP500">
        <v>8</v>
      </c>
      <c r="BQ500">
        <v>18</v>
      </c>
      <c r="BR500">
        <v>41</v>
      </c>
      <c r="BS500" s="41">
        <v>4.2797494780793317E-2</v>
      </c>
      <c r="BT500">
        <v>22</v>
      </c>
      <c r="BU500">
        <v>24</v>
      </c>
      <c r="BV500" s="41">
        <v>0.47826086956521741</v>
      </c>
      <c r="BW500">
        <v>4</v>
      </c>
      <c r="BX500">
        <v>9</v>
      </c>
      <c r="BY500">
        <v>1</v>
      </c>
      <c r="BZ500">
        <v>5</v>
      </c>
      <c r="CA500">
        <v>17</v>
      </c>
      <c r="CB500">
        <v>10</v>
      </c>
      <c r="CC500">
        <v>2</v>
      </c>
      <c r="CD500">
        <v>3</v>
      </c>
      <c r="CE500">
        <v>12</v>
      </c>
      <c r="CF500">
        <v>9</v>
      </c>
      <c r="CG500">
        <v>12</v>
      </c>
      <c r="CH500">
        <v>17</v>
      </c>
      <c r="CI500">
        <v>0</v>
      </c>
      <c r="CJ500">
        <v>0</v>
      </c>
      <c r="CK500">
        <v>2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3</v>
      </c>
      <c r="CT500">
        <v>1</v>
      </c>
      <c r="CU500">
        <v>0</v>
      </c>
      <c r="CV500">
        <v>7</v>
      </c>
      <c r="CW500">
        <v>1</v>
      </c>
      <c r="CX500">
        <v>0</v>
      </c>
      <c r="CY500">
        <v>2</v>
      </c>
      <c r="CZ500">
        <v>50</v>
      </c>
      <c r="DA500">
        <v>14</v>
      </c>
      <c r="DB500">
        <v>1</v>
      </c>
      <c r="DC500">
        <v>6</v>
      </c>
      <c r="DD500">
        <v>10</v>
      </c>
      <c r="DE500">
        <v>14</v>
      </c>
      <c r="DF500">
        <v>2</v>
      </c>
      <c r="DG500">
        <v>67</v>
      </c>
      <c r="DH500">
        <v>3</v>
      </c>
      <c r="DI500">
        <v>11</v>
      </c>
      <c r="DJ500">
        <v>3</v>
      </c>
      <c r="DK500">
        <v>3</v>
      </c>
      <c r="DL500">
        <v>0</v>
      </c>
      <c r="DM500">
        <v>10</v>
      </c>
      <c r="DN500">
        <v>10</v>
      </c>
      <c r="DO500">
        <v>0</v>
      </c>
      <c r="DP500" s="42">
        <v>8</v>
      </c>
      <c r="DQ500" s="20">
        <v>1.528</v>
      </c>
      <c r="DR500">
        <v>3</v>
      </c>
      <c r="DS500">
        <v>0</v>
      </c>
      <c r="DT500">
        <v>0</v>
      </c>
      <c r="DU500">
        <v>0</v>
      </c>
      <c r="DV500">
        <v>0</v>
      </c>
      <c r="DW500">
        <v>1009</v>
      </c>
      <c r="DX500">
        <v>1220</v>
      </c>
      <c r="DY500">
        <v>738</v>
      </c>
      <c r="DZ500">
        <v>917</v>
      </c>
      <c r="EA500">
        <v>512</v>
      </c>
      <c r="EB500">
        <v>630</v>
      </c>
      <c r="EC500">
        <v>42.77</v>
      </c>
      <c r="ED500">
        <v>58.43</v>
      </c>
      <c r="EE500">
        <v>39</v>
      </c>
      <c r="EF500">
        <v>60</v>
      </c>
      <c r="EG500" s="41">
        <v>7.6171875E-2</v>
      </c>
      <c r="EH500" s="43">
        <v>0.90476190476190477</v>
      </c>
      <c r="EI500" s="44">
        <v>0.98093377976190477</v>
      </c>
      <c r="EJ500">
        <v>1010</v>
      </c>
      <c r="EK500">
        <v>1221</v>
      </c>
      <c r="EL500">
        <v>737</v>
      </c>
      <c r="EM500">
        <v>918</v>
      </c>
      <c r="EN500">
        <v>512</v>
      </c>
      <c r="EO500">
        <v>632</v>
      </c>
      <c r="EP500">
        <v>41</v>
      </c>
      <c r="EQ500">
        <v>60</v>
      </c>
      <c r="ER500">
        <v>460</v>
      </c>
      <c r="ES500">
        <v>578</v>
      </c>
      <c r="ET500">
        <v>188</v>
      </c>
      <c r="EU500">
        <v>226</v>
      </c>
      <c r="EV500">
        <v>24</v>
      </c>
      <c r="EW500">
        <v>31</v>
      </c>
      <c r="EX500">
        <v>44</v>
      </c>
      <c r="EY500">
        <v>58</v>
      </c>
      <c r="EZ500">
        <v>0.60000000000000009</v>
      </c>
      <c r="FA500">
        <v>1.1000000000000001</v>
      </c>
      <c r="FB500">
        <v>1.7000000000000002</v>
      </c>
      <c r="FC500" s="20">
        <v>20.93</v>
      </c>
      <c r="FD500" s="26">
        <v>0.26833333333333331</v>
      </c>
      <c r="FE500">
        <v>1.4478</v>
      </c>
      <c r="FF500">
        <v>0.05</v>
      </c>
      <c r="FG500">
        <v>0.15</v>
      </c>
      <c r="FH500">
        <v>0.2</v>
      </c>
      <c r="FI500">
        <v>1</v>
      </c>
      <c r="FJ500">
        <v>0</v>
      </c>
      <c r="FK500">
        <v>0</v>
      </c>
      <c r="FL500" s="42">
        <v>143</v>
      </c>
      <c r="FM500" s="20">
        <v>38</v>
      </c>
      <c r="FN500" s="41">
        <v>0.12750921980000002</v>
      </c>
      <c r="FO500" s="20">
        <v>24.4</v>
      </c>
      <c r="FP500" s="20">
        <v>25.305599999999998</v>
      </c>
      <c r="FQ500" s="20">
        <v>117.10315479786703</v>
      </c>
      <c r="FV500" t="s">
        <v>751</v>
      </c>
      <c r="FW500" s="45">
        <v>2450000</v>
      </c>
      <c r="FX500" s="45">
        <v>2225000</v>
      </c>
      <c r="FY500">
        <v>312</v>
      </c>
      <c r="FZ500">
        <v>55</v>
      </c>
      <c r="GA500">
        <v>62</v>
      </c>
      <c r="GB500">
        <v>117</v>
      </c>
      <c r="GC500">
        <v>-60</v>
      </c>
      <c r="GD500">
        <v>36</v>
      </c>
      <c r="GE500">
        <v>647</v>
      </c>
      <c r="GF500">
        <v>5164</v>
      </c>
      <c r="GG500">
        <v>4.5</v>
      </c>
      <c r="GH500">
        <v>3.9</v>
      </c>
      <c r="GI500">
        <v>8.4</v>
      </c>
      <c r="GJ500" s="42">
        <v>24.4</v>
      </c>
    </row>
    <row r="501" spans="1:192" x14ac:dyDescent="0.45">
      <c r="A501" s="40">
        <v>35477</v>
      </c>
      <c r="B501" t="s">
        <v>1715</v>
      </c>
      <c r="C501" t="s">
        <v>295</v>
      </c>
      <c r="D501" t="s">
        <v>107</v>
      </c>
      <c r="E501" t="s">
        <v>107</v>
      </c>
      <c r="F501">
        <v>78</v>
      </c>
      <c r="G501">
        <v>226</v>
      </c>
      <c r="H501">
        <v>2015</v>
      </c>
      <c r="I501">
        <v>2</v>
      </c>
      <c r="J501">
        <v>50</v>
      </c>
      <c r="K501" t="s">
        <v>92</v>
      </c>
      <c r="L501">
        <v>2017</v>
      </c>
      <c r="M501">
        <v>20</v>
      </c>
      <c r="N501">
        <v>1</v>
      </c>
      <c r="O501">
        <v>8478413</v>
      </c>
      <c r="P501" t="s">
        <v>3773</v>
      </c>
      <c r="Q501" t="s">
        <v>3774</v>
      </c>
      <c r="R501" t="s">
        <v>3775</v>
      </c>
      <c r="S501" t="s">
        <v>146</v>
      </c>
      <c r="T501" t="s">
        <v>725</v>
      </c>
      <c r="U501" t="s">
        <v>30</v>
      </c>
      <c r="V501">
        <v>6</v>
      </c>
      <c r="W501">
        <v>0</v>
      </c>
      <c r="X501">
        <v>1</v>
      </c>
      <c r="Y501">
        <v>1</v>
      </c>
      <c r="Z501">
        <v>1</v>
      </c>
      <c r="AA501">
        <v>29</v>
      </c>
      <c r="AB501">
        <v>75</v>
      </c>
      <c r="AC501" s="26">
        <v>0.16666666666666666</v>
      </c>
      <c r="AD501" s="20">
        <v>0</v>
      </c>
      <c r="AE501" s="20">
        <v>0.29299999999999998</v>
      </c>
      <c r="AF501">
        <v>0</v>
      </c>
      <c r="AG501">
        <v>0.5</v>
      </c>
      <c r="AH501">
        <v>0</v>
      </c>
      <c r="AI501">
        <v>90</v>
      </c>
      <c r="AJ501">
        <v>4119</v>
      </c>
      <c r="AK501" s="20">
        <v>68.650000000000006</v>
      </c>
      <c r="AL501">
        <v>68.650000000000006</v>
      </c>
      <c r="AM501">
        <v>69</v>
      </c>
      <c r="AN501" s="26">
        <v>11.441666666666668</v>
      </c>
      <c r="AO501">
        <v>19.260000000000002</v>
      </c>
      <c r="AP501" s="41">
        <v>0.5</v>
      </c>
      <c r="AQ501">
        <v>7</v>
      </c>
      <c r="AR501">
        <v>7</v>
      </c>
      <c r="AS501">
        <v>7</v>
      </c>
      <c r="AT501">
        <v>6</v>
      </c>
      <c r="AU501">
        <v>6</v>
      </c>
      <c r="AV501">
        <v>4</v>
      </c>
      <c r="AW501">
        <v>5</v>
      </c>
      <c r="AX501">
        <v>1</v>
      </c>
      <c r="AY501">
        <v>0</v>
      </c>
      <c r="AZ501">
        <v>0</v>
      </c>
      <c r="BA501" s="42">
        <v>0</v>
      </c>
      <c r="BB501">
        <v>0.26</v>
      </c>
      <c r="BC501">
        <v>22.25</v>
      </c>
      <c r="BD501" s="20">
        <v>48</v>
      </c>
      <c r="BE501" s="20">
        <v>55</v>
      </c>
      <c r="BF501" s="20">
        <v>48.069919883466852</v>
      </c>
      <c r="BG501">
        <v>19</v>
      </c>
      <c r="BH501">
        <v>30</v>
      </c>
      <c r="BI501">
        <v>16</v>
      </c>
      <c r="BJ501" s="41">
        <v>0.54285714285714282</v>
      </c>
      <c r="BK501">
        <v>5</v>
      </c>
      <c r="BL501">
        <v>5</v>
      </c>
      <c r="BM501">
        <v>13</v>
      </c>
      <c r="BN501" s="42">
        <v>-8</v>
      </c>
      <c r="BO501">
        <v>2</v>
      </c>
      <c r="BP501">
        <v>2</v>
      </c>
      <c r="BQ501">
        <v>2</v>
      </c>
      <c r="BR501">
        <v>3</v>
      </c>
      <c r="BS501" s="41">
        <v>6.9767441860465115E-2</v>
      </c>
      <c r="BT501">
        <v>0</v>
      </c>
      <c r="BU501">
        <v>5</v>
      </c>
      <c r="BV501" s="41">
        <v>0</v>
      </c>
      <c r="BW501">
        <v>0</v>
      </c>
      <c r="BX501">
        <v>1</v>
      </c>
      <c r="BY501">
        <v>0</v>
      </c>
      <c r="BZ501">
        <v>2</v>
      </c>
      <c r="CA501">
        <v>0</v>
      </c>
      <c r="CB501">
        <v>2</v>
      </c>
      <c r="CC501">
        <v>0</v>
      </c>
      <c r="CD501">
        <v>3</v>
      </c>
      <c r="CE501">
        <v>0</v>
      </c>
      <c r="CF501">
        <v>2</v>
      </c>
      <c r="CG501">
        <v>0</v>
      </c>
      <c r="CH501">
        <v>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s="42">
        <v>0</v>
      </c>
      <c r="DQ501" s="20">
        <v>-6.9000000000000006E-2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49</v>
      </c>
      <c r="DX501">
        <v>64</v>
      </c>
      <c r="DY501">
        <v>37</v>
      </c>
      <c r="DZ501">
        <v>40</v>
      </c>
      <c r="EA501">
        <v>26</v>
      </c>
      <c r="EB501">
        <v>24</v>
      </c>
      <c r="EC501">
        <v>2.4300000000000002</v>
      </c>
      <c r="ED501">
        <v>1.67</v>
      </c>
      <c r="EE501">
        <v>2</v>
      </c>
      <c r="EF501">
        <v>2</v>
      </c>
      <c r="EG501" s="41">
        <v>7.6923076923076927E-2</v>
      </c>
      <c r="EH501" s="43">
        <v>0.91666666666666663</v>
      </c>
      <c r="EI501" s="44">
        <v>0.99358974358974361</v>
      </c>
      <c r="EJ501">
        <v>49</v>
      </c>
      <c r="EK501">
        <v>65</v>
      </c>
      <c r="EL501">
        <v>37</v>
      </c>
      <c r="EM501">
        <v>41</v>
      </c>
      <c r="EN501">
        <v>26</v>
      </c>
      <c r="EO501">
        <v>25</v>
      </c>
      <c r="EP501">
        <v>2</v>
      </c>
      <c r="EQ501">
        <v>2</v>
      </c>
      <c r="ER501">
        <v>23</v>
      </c>
      <c r="ES501">
        <v>25</v>
      </c>
      <c r="ET501">
        <v>9</v>
      </c>
      <c r="EU501">
        <v>8</v>
      </c>
      <c r="EV501">
        <v>1</v>
      </c>
      <c r="EW501">
        <v>0</v>
      </c>
      <c r="EX501">
        <v>6</v>
      </c>
      <c r="EY501">
        <v>4</v>
      </c>
      <c r="EZ501">
        <v>-0.1</v>
      </c>
      <c r="FA501">
        <v>0.1</v>
      </c>
      <c r="FB501">
        <v>0</v>
      </c>
      <c r="FC501" s="20">
        <v>0.35</v>
      </c>
      <c r="FD501" s="26">
        <v>5.8333333333333327E-2</v>
      </c>
      <c r="FE501">
        <v>4.2000000000000006E-3</v>
      </c>
      <c r="FF501">
        <v>0</v>
      </c>
      <c r="FG501">
        <v>0</v>
      </c>
      <c r="FH501">
        <v>0</v>
      </c>
      <c r="FL501" s="42">
        <v>8</v>
      </c>
      <c r="FM501" s="20">
        <v>0</v>
      </c>
      <c r="FN501" s="41">
        <v>0</v>
      </c>
      <c r="FO501" s="20">
        <v>1</v>
      </c>
      <c r="FP501" s="20">
        <v>0.98619999999999997</v>
      </c>
      <c r="FQ501" s="20">
        <v>98.761835396940995</v>
      </c>
      <c r="FV501" t="s">
        <v>751</v>
      </c>
      <c r="FW501" s="45">
        <v>900000</v>
      </c>
      <c r="FX501" s="45">
        <v>916666</v>
      </c>
      <c r="FY501">
        <v>6</v>
      </c>
      <c r="FZ501">
        <v>0</v>
      </c>
      <c r="GA501">
        <v>1</v>
      </c>
      <c r="GB501">
        <v>1</v>
      </c>
      <c r="GC501">
        <v>0</v>
      </c>
      <c r="GD501">
        <v>0</v>
      </c>
      <c r="GE501">
        <v>4</v>
      </c>
      <c r="GF501">
        <v>69</v>
      </c>
      <c r="GG501">
        <v>-0.1</v>
      </c>
      <c r="GH501">
        <v>0.1</v>
      </c>
      <c r="GI501">
        <v>0</v>
      </c>
      <c r="GJ501" s="42">
        <v>1</v>
      </c>
    </row>
    <row r="502" spans="1:192" x14ac:dyDescent="0.45">
      <c r="A502" s="40">
        <v>35346</v>
      </c>
      <c r="B502" t="s">
        <v>3776</v>
      </c>
      <c r="D502" t="s">
        <v>132</v>
      </c>
      <c r="E502" t="s">
        <v>132</v>
      </c>
      <c r="F502">
        <v>72</v>
      </c>
      <c r="G502">
        <v>215</v>
      </c>
      <c r="H502">
        <v>2015</v>
      </c>
      <c r="I502">
        <v>1</v>
      </c>
      <c r="J502">
        <v>9</v>
      </c>
      <c r="K502" t="s">
        <v>92</v>
      </c>
      <c r="L502">
        <v>2016</v>
      </c>
      <c r="M502">
        <v>21</v>
      </c>
      <c r="N502">
        <v>2</v>
      </c>
      <c r="O502">
        <v>8478414</v>
      </c>
      <c r="P502" t="s">
        <v>3777</v>
      </c>
      <c r="Q502" t="s">
        <v>3778</v>
      </c>
      <c r="R502" t="s">
        <v>3779</v>
      </c>
      <c r="S502" t="s">
        <v>3780</v>
      </c>
      <c r="T502" t="s">
        <v>710</v>
      </c>
      <c r="U502" t="s">
        <v>319</v>
      </c>
      <c r="V502">
        <v>81</v>
      </c>
      <c r="W502">
        <v>21</v>
      </c>
      <c r="X502">
        <v>15</v>
      </c>
      <c r="Y502">
        <v>5</v>
      </c>
      <c r="Z502">
        <v>36</v>
      </c>
      <c r="AA502">
        <v>9</v>
      </c>
      <c r="AB502">
        <v>31</v>
      </c>
      <c r="AC502" s="26">
        <v>0.44444444444444442</v>
      </c>
      <c r="AD502" s="20">
        <v>21.705882352941174</v>
      </c>
      <c r="AE502" s="20">
        <v>14.759</v>
      </c>
      <c r="AF502">
        <v>2</v>
      </c>
      <c r="AG502">
        <v>5.3</v>
      </c>
      <c r="AH502">
        <v>51</v>
      </c>
      <c r="AI502">
        <v>1656</v>
      </c>
      <c r="AJ502">
        <v>72257</v>
      </c>
      <c r="AK502" s="20">
        <v>1204.2833333333001</v>
      </c>
      <c r="AL502">
        <v>1204.28</v>
      </c>
      <c r="AM502">
        <v>1204</v>
      </c>
      <c r="AN502" s="26">
        <v>14.867695473251029</v>
      </c>
      <c r="AO502">
        <v>24.86</v>
      </c>
      <c r="AP502" s="41">
        <v>0.5901639344262295</v>
      </c>
      <c r="AQ502">
        <v>360</v>
      </c>
      <c r="AR502">
        <v>361</v>
      </c>
      <c r="AS502">
        <v>360</v>
      </c>
      <c r="AT502">
        <v>295</v>
      </c>
      <c r="AU502">
        <v>295</v>
      </c>
      <c r="AV502">
        <v>210</v>
      </c>
      <c r="AW502">
        <v>251</v>
      </c>
      <c r="AX502">
        <v>126</v>
      </c>
      <c r="AY502">
        <v>9</v>
      </c>
      <c r="AZ502">
        <v>24</v>
      </c>
      <c r="BA502" s="42">
        <v>33</v>
      </c>
      <c r="BB502">
        <v>25.81</v>
      </c>
      <c r="BC502">
        <v>25.714300000000001</v>
      </c>
      <c r="BD502" s="20">
        <v>117.1</v>
      </c>
      <c r="BE502" s="20">
        <v>477.1</v>
      </c>
      <c r="BF502" s="20">
        <v>23.770219550270703</v>
      </c>
      <c r="BG502">
        <v>412</v>
      </c>
      <c r="BH502">
        <v>392</v>
      </c>
      <c r="BI502">
        <v>326</v>
      </c>
      <c r="BJ502" s="41">
        <v>0.5582655826558266</v>
      </c>
      <c r="BK502">
        <v>105</v>
      </c>
      <c r="BL502">
        <v>105</v>
      </c>
      <c r="BM502">
        <v>142</v>
      </c>
      <c r="BN502" s="42">
        <v>-37</v>
      </c>
      <c r="BO502">
        <v>85</v>
      </c>
      <c r="BP502">
        <v>40</v>
      </c>
      <c r="BQ502">
        <v>48</v>
      </c>
      <c r="BR502">
        <v>48</v>
      </c>
      <c r="BS502" s="41">
        <v>5.5619930475086905E-2</v>
      </c>
      <c r="BT502">
        <v>71</v>
      </c>
      <c r="BU502">
        <v>75</v>
      </c>
      <c r="BV502" s="41">
        <v>0.4863013698630137</v>
      </c>
      <c r="BW502">
        <v>24</v>
      </c>
      <c r="BX502">
        <v>20</v>
      </c>
      <c r="BY502">
        <v>18</v>
      </c>
      <c r="BZ502">
        <v>20</v>
      </c>
      <c r="CA502">
        <v>29</v>
      </c>
      <c r="CB502">
        <v>35</v>
      </c>
      <c r="CC502">
        <v>23</v>
      </c>
      <c r="CD502">
        <v>25</v>
      </c>
      <c r="CE502">
        <v>31</v>
      </c>
      <c r="CF502">
        <v>28</v>
      </c>
      <c r="CG502">
        <v>33</v>
      </c>
      <c r="CH502">
        <v>42</v>
      </c>
      <c r="CI502">
        <v>0</v>
      </c>
      <c r="CJ502">
        <v>0</v>
      </c>
      <c r="CK502">
        <v>2</v>
      </c>
      <c r="CL502">
        <v>4</v>
      </c>
      <c r="CM502">
        <v>0</v>
      </c>
      <c r="CN502">
        <v>0</v>
      </c>
      <c r="CO502">
        <v>0</v>
      </c>
      <c r="CP502">
        <v>2</v>
      </c>
      <c r="CQ502">
        <v>3</v>
      </c>
      <c r="CR502">
        <v>2</v>
      </c>
      <c r="CS502">
        <v>2</v>
      </c>
      <c r="CT502">
        <v>3</v>
      </c>
      <c r="CU502">
        <v>0</v>
      </c>
      <c r="CV502">
        <v>9</v>
      </c>
      <c r="CW502">
        <v>0</v>
      </c>
      <c r="CX502">
        <v>4</v>
      </c>
      <c r="CY502">
        <v>9</v>
      </c>
      <c r="CZ502">
        <v>72</v>
      </c>
      <c r="DA502">
        <v>37</v>
      </c>
      <c r="DB502">
        <v>13</v>
      </c>
      <c r="DC502">
        <v>12</v>
      </c>
      <c r="DD502">
        <v>14</v>
      </c>
      <c r="DE502">
        <v>13</v>
      </c>
      <c r="DF502">
        <v>9</v>
      </c>
      <c r="DG502">
        <v>112</v>
      </c>
      <c r="DH502">
        <v>20</v>
      </c>
      <c r="DI502">
        <v>34</v>
      </c>
      <c r="DJ502">
        <v>19</v>
      </c>
      <c r="DK502">
        <v>19</v>
      </c>
      <c r="DL502">
        <v>0</v>
      </c>
      <c r="DM502">
        <v>33</v>
      </c>
      <c r="DN502">
        <v>33</v>
      </c>
      <c r="DO502">
        <v>0</v>
      </c>
      <c r="DP502" s="42">
        <v>14</v>
      </c>
      <c r="DQ502" s="20">
        <v>7.1660000000000004</v>
      </c>
      <c r="DR502">
        <v>18</v>
      </c>
      <c r="DS502">
        <v>1</v>
      </c>
      <c r="DT502">
        <v>0</v>
      </c>
      <c r="DU502">
        <v>0</v>
      </c>
      <c r="DV502">
        <v>1</v>
      </c>
      <c r="DW502">
        <v>1384</v>
      </c>
      <c r="DX502">
        <v>1136</v>
      </c>
      <c r="DY502">
        <v>1021</v>
      </c>
      <c r="DZ502">
        <v>815</v>
      </c>
      <c r="EA502">
        <v>728</v>
      </c>
      <c r="EB502">
        <v>594</v>
      </c>
      <c r="EC502">
        <v>68.12</v>
      </c>
      <c r="ED502">
        <v>49.34</v>
      </c>
      <c r="EE502">
        <v>61</v>
      </c>
      <c r="EF502">
        <v>49</v>
      </c>
      <c r="EG502" s="41">
        <v>8.3791208791208785E-2</v>
      </c>
      <c r="EH502" s="43">
        <v>0.9175084175084175</v>
      </c>
      <c r="EI502" s="44">
        <v>1.0012996262996263</v>
      </c>
      <c r="EJ502">
        <v>1382</v>
      </c>
      <c r="EK502">
        <v>1137</v>
      </c>
      <c r="EL502">
        <v>1019</v>
      </c>
      <c r="EM502">
        <v>816</v>
      </c>
      <c r="EN502">
        <v>727</v>
      </c>
      <c r="EO502">
        <v>596</v>
      </c>
      <c r="EP502">
        <v>61</v>
      </c>
      <c r="EQ502">
        <v>50</v>
      </c>
      <c r="ER502">
        <v>719</v>
      </c>
      <c r="ES502">
        <v>559</v>
      </c>
      <c r="ET502">
        <v>299</v>
      </c>
      <c r="EU502">
        <v>228</v>
      </c>
      <c r="EV502">
        <v>38</v>
      </c>
      <c r="EW502">
        <v>31</v>
      </c>
      <c r="EX502">
        <v>71</v>
      </c>
      <c r="EY502">
        <v>90</v>
      </c>
      <c r="EZ502">
        <v>2.4</v>
      </c>
      <c r="FA502">
        <v>1.6</v>
      </c>
      <c r="FB502">
        <v>4</v>
      </c>
      <c r="FC502" s="20">
        <v>51.53</v>
      </c>
      <c r="FD502" s="26">
        <v>0.63617283950617287</v>
      </c>
      <c r="FE502">
        <v>4.8398000000000003</v>
      </c>
      <c r="FF502">
        <v>1.48</v>
      </c>
      <c r="FG502">
        <v>0</v>
      </c>
      <c r="FH502">
        <v>1.47</v>
      </c>
      <c r="FL502" s="42">
        <v>205</v>
      </c>
      <c r="FM502" s="20">
        <v>8.5</v>
      </c>
      <c r="FN502" s="41">
        <v>9.40675188E-2</v>
      </c>
      <c r="FO502" s="20">
        <v>30.9</v>
      </c>
      <c r="FP502" s="20">
        <v>37.433199999999999</v>
      </c>
      <c r="FQ502" s="20">
        <v>125.55219716345037</v>
      </c>
      <c r="FV502" t="s">
        <v>751</v>
      </c>
      <c r="FW502" s="45">
        <v>925000</v>
      </c>
      <c r="FX502" s="45">
        <v>894167</v>
      </c>
      <c r="FY502">
        <v>115</v>
      </c>
      <c r="FZ502">
        <v>24</v>
      </c>
      <c r="GA502">
        <v>18</v>
      </c>
      <c r="GB502">
        <v>42</v>
      </c>
      <c r="GC502">
        <v>3</v>
      </c>
      <c r="GD502">
        <v>61</v>
      </c>
      <c r="GE502">
        <v>295</v>
      </c>
      <c r="GF502">
        <v>1628</v>
      </c>
      <c r="GG502">
        <v>2.2000000000000002</v>
      </c>
      <c r="GH502">
        <v>2.2000000000000002</v>
      </c>
      <c r="GI502">
        <v>4.3</v>
      </c>
      <c r="GJ502" s="42">
        <v>30.9</v>
      </c>
    </row>
    <row r="503" spans="1:192" x14ac:dyDescent="0.45">
      <c r="A503" s="40">
        <v>34020</v>
      </c>
      <c r="B503" t="s">
        <v>441</v>
      </c>
      <c r="C503" t="s">
        <v>282</v>
      </c>
      <c r="D503" t="s">
        <v>107</v>
      </c>
      <c r="E503" t="s">
        <v>107</v>
      </c>
      <c r="F503">
        <v>71</v>
      </c>
      <c r="G503">
        <v>200</v>
      </c>
      <c r="H503">
        <v>2011</v>
      </c>
      <c r="I503">
        <v>5</v>
      </c>
      <c r="J503">
        <v>129</v>
      </c>
      <c r="K503" t="s">
        <v>92</v>
      </c>
      <c r="L503">
        <v>2015</v>
      </c>
      <c r="M503">
        <v>24</v>
      </c>
      <c r="N503">
        <v>3</v>
      </c>
      <c r="O503">
        <v>8476370</v>
      </c>
      <c r="P503" t="s">
        <v>3785</v>
      </c>
      <c r="Q503" t="s">
        <v>3786</v>
      </c>
      <c r="R503" t="s">
        <v>3787</v>
      </c>
      <c r="S503" t="s">
        <v>1484</v>
      </c>
      <c r="T503" t="s">
        <v>725</v>
      </c>
      <c r="U503" t="s">
        <v>194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28</v>
      </c>
      <c r="AB503">
        <v>93</v>
      </c>
      <c r="AC503" s="26">
        <v>0</v>
      </c>
      <c r="AD503" s="20">
        <v>-0.35294117647058826</v>
      </c>
      <c r="AE503" s="20">
        <v>0</v>
      </c>
      <c r="AF503">
        <v>0</v>
      </c>
      <c r="AG503">
        <v>0.4</v>
      </c>
      <c r="AH503">
        <v>0</v>
      </c>
      <c r="AI503">
        <v>23</v>
      </c>
      <c r="AJ503">
        <v>1135</v>
      </c>
      <c r="AK503" s="20">
        <v>18.916666666666998</v>
      </c>
      <c r="AL503">
        <v>18.920000000000002</v>
      </c>
      <c r="AM503">
        <v>19</v>
      </c>
      <c r="AN503" s="26">
        <v>9.4583333333333339</v>
      </c>
      <c r="AO503">
        <v>16.72</v>
      </c>
      <c r="AP503" s="41">
        <v>0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0</v>
      </c>
      <c r="BA503" s="42">
        <v>0</v>
      </c>
      <c r="BB503">
        <v>0.13</v>
      </c>
      <c r="BC503">
        <v>42</v>
      </c>
      <c r="BD503" s="20">
        <v>0</v>
      </c>
      <c r="BE503" s="20">
        <v>4</v>
      </c>
      <c r="BF503" s="20">
        <v>12.684989429175474</v>
      </c>
      <c r="BG503">
        <v>3</v>
      </c>
      <c r="BH503">
        <v>2</v>
      </c>
      <c r="BI503">
        <v>4</v>
      </c>
      <c r="BJ503" s="41">
        <v>0.42857142857142855</v>
      </c>
      <c r="BK503">
        <v>5</v>
      </c>
      <c r="BL503">
        <v>5</v>
      </c>
      <c r="BM503">
        <v>2</v>
      </c>
      <c r="BN503" s="42">
        <v>3</v>
      </c>
      <c r="BO503">
        <v>3</v>
      </c>
      <c r="BP503">
        <v>1</v>
      </c>
      <c r="BQ503">
        <v>2</v>
      </c>
      <c r="BR503">
        <v>0</v>
      </c>
      <c r="BS503" s="41">
        <v>0</v>
      </c>
      <c r="BT503">
        <v>0</v>
      </c>
      <c r="BU503">
        <v>0</v>
      </c>
      <c r="BV503" s="41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s="42">
        <v>0</v>
      </c>
      <c r="DQ503" s="20">
        <v>-0.02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14</v>
      </c>
      <c r="DX503">
        <v>16</v>
      </c>
      <c r="DY503">
        <v>13</v>
      </c>
      <c r="DZ503">
        <v>12</v>
      </c>
      <c r="EA503">
        <v>10</v>
      </c>
      <c r="EB503">
        <v>6</v>
      </c>
      <c r="EC503">
        <v>0.54</v>
      </c>
      <c r="ED503">
        <v>0.69</v>
      </c>
      <c r="EE503">
        <v>0</v>
      </c>
      <c r="EF503">
        <v>0</v>
      </c>
      <c r="EG503" s="41">
        <v>0</v>
      </c>
      <c r="EH503" s="43">
        <v>1</v>
      </c>
      <c r="EI503" s="44">
        <v>1</v>
      </c>
      <c r="EJ503">
        <v>14</v>
      </c>
      <c r="EK503">
        <v>17</v>
      </c>
      <c r="EL503">
        <v>13</v>
      </c>
      <c r="EM503">
        <v>13</v>
      </c>
      <c r="EN503">
        <v>10</v>
      </c>
      <c r="EO503">
        <v>7</v>
      </c>
      <c r="EP503">
        <v>0</v>
      </c>
      <c r="EQ503">
        <v>0</v>
      </c>
      <c r="ER503">
        <v>7</v>
      </c>
      <c r="ES503">
        <v>9</v>
      </c>
      <c r="ET503">
        <v>3</v>
      </c>
      <c r="EU503">
        <v>3</v>
      </c>
      <c r="EV503">
        <v>0</v>
      </c>
      <c r="EW503">
        <v>0</v>
      </c>
      <c r="EX503">
        <v>1</v>
      </c>
      <c r="EY503">
        <v>0</v>
      </c>
      <c r="EZ503">
        <v>-0.1</v>
      </c>
      <c r="FA503">
        <v>0</v>
      </c>
      <c r="FB503">
        <v>0</v>
      </c>
      <c r="FC503" s="20">
        <v>-0.02</v>
      </c>
      <c r="FD503" s="26">
        <v>-0.01</v>
      </c>
      <c r="FE503">
        <v>9.0000000000000008E-4</v>
      </c>
      <c r="FF503">
        <v>0</v>
      </c>
      <c r="FG503">
        <v>0</v>
      </c>
      <c r="FH503">
        <v>0</v>
      </c>
      <c r="FL503" s="42">
        <v>5</v>
      </c>
      <c r="FM503" s="20">
        <v>0</v>
      </c>
      <c r="FN503" s="41">
        <v>0</v>
      </c>
      <c r="FO503" s="20">
        <v>0</v>
      </c>
      <c r="FP503" s="20">
        <v>-4.0000000000000001E-3</v>
      </c>
      <c r="FQ503" s="20">
        <v>95.13742071881606</v>
      </c>
      <c r="FV503" t="s">
        <v>751</v>
      </c>
      <c r="FW503" s="45">
        <v>660000</v>
      </c>
      <c r="FX503" s="45">
        <v>667500</v>
      </c>
      <c r="FY503">
        <v>19</v>
      </c>
      <c r="FZ503">
        <v>1</v>
      </c>
      <c r="GA503">
        <v>2</v>
      </c>
      <c r="GB503">
        <v>3</v>
      </c>
      <c r="GC503">
        <v>-5</v>
      </c>
      <c r="GD503">
        <v>6</v>
      </c>
      <c r="GE503">
        <v>20</v>
      </c>
      <c r="GF503">
        <v>234</v>
      </c>
      <c r="GG503">
        <v>-0.2</v>
      </c>
      <c r="GH503">
        <v>0.1</v>
      </c>
      <c r="GI503">
        <v>-0.1</v>
      </c>
      <c r="GJ503" s="42">
        <v>0</v>
      </c>
    </row>
    <row r="504" spans="1:192" x14ac:dyDescent="0.45">
      <c r="A504" s="40">
        <v>35413</v>
      </c>
      <c r="B504" t="s">
        <v>3792</v>
      </c>
      <c r="C504" t="s">
        <v>126</v>
      </c>
      <c r="D504" t="s">
        <v>91</v>
      </c>
      <c r="E504" t="s">
        <v>91</v>
      </c>
      <c r="F504">
        <v>75</v>
      </c>
      <c r="G504">
        <v>204</v>
      </c>
      <c r="H504">
        <v>2015</v>
      </c>
      <c r="I504">
        <v>2</v>
      </c>
      <c r="J504">
        <v>39</v>
      </c>
      <c r="K504" t="s">
        <v>92</v>
      </c>
      <c r="L504">
        <v>2016</v>
      </c>
      <c r="M504">
        <v>21</v>
      </c>
      <c r="N504">
        <v>2</v>
      </c>
      <c r="O504">
        <v>8478421</v>
      </c>
      <c r="P504" t="s">
        <v>3793</v>
      </c>
      <c r="Q504" t="s">
        <v>3794</v>
      </c>
      <c r="R504" t="s">
        <v>3795</v>
      </c>
      <c r="S504" t="s">
        <v>3796</v>
      </c>
      <c r="T504" t="s">
        <v>725</v>
      </c>
      <c r="U504" t="s">
        <v>135</v>
      </c>
      <c r="V504">
        <v>17</v>
      </c>
      <c r="W504">
        <v>0</v>
      </c>
      <c r="X504">
        <v>3</v>
      </c>
      <c r="Y504">
        <v>2</v>
      </c>
      <c r="Z504">
        <v>3</v>
      </c>
      <c r="AA504">
        <v>25</v>
      </c>
      <c r="AB504">
        <v>94</v>
      </c>
      <c r="AC504" s="26">
        <v>0.17647058823529413</v>
      </c>
      <c r="AD504" s="20">
        <v>-0.39999999999999991</v>
      </c>
      <c r="AE504" s="20">
        <v>0.90400000000000003</v>
      </c>
      <c r="AF504">
        <v>2</v>
      </c>
      <c r="AG504">
        <v>-1.4</v>
      </c>
      <c r="AH504">
        <v>29</v>
      </c>
      <c r="AI504">
        <v>188</v>
      </c>
      <c r="AJ504">
        <v>7541</v>
      </c>
      <c r="AK504" s="20">
        <v>125.68333333333</v>
      </c>
      <c r="AL504">
        <v>125.68</v>
      </c>
      <c r="AM504">
        <v>126</v>
      </c>
      <c r="AN504" s="26">
        <v>7.3931372549019612</v>
      </c>
      <c r="AO504">
        <v>12.65</v>
      </c>
      <c r="AP504" s="41">
        <v>0.75</v>
      </c>
      <c r="AQ504">
        <v>19</v>
      </c>
      <c r="AR504">
        <v>20</v>
      </c>
      <c r="AS504">
        <v>20</v>
      </c>
      <c r="AT504">
        <v>14</v>
      </c>
      <c r="AU504">
        <v>15</v>
      </c>
      <c r="AV504">
        <v>13</v>
      </c>
      <c r="AW504">
        <v>8</v>
      </c>
      <c r="AX504">
        <v>3</v>
      </c>
      <c r="AY504">
        <v>1</v>
      </c>
      <c r="AZ504">
        <v>0</v>
      </c>
      <c r="BA504" s="42">
        <v>1</v>
      </c>
      <c r="BB504">
        <v>0.45</v>
      </c>
      <c r="BC504">
        <v>29.923100000000002</v>
      </c>
      <c r="BD504" s="20">
        <v>41.5</v>
      </c>
      <c r="BE504" s="20">
        <v>60.5</v>
      </c>
      <c r="BF504" s="20">
        <v>28.882877148313177</v>
      </c>
      <c r="BG504">
        <v>36</v>
      </c>
      <c r="BH504">
        <v>34</v>
      </c>
      <c r="BI504">
        <v>33</v>
      </c>
      <c r="BJ504" s="41">
        <v>0.52173913043478259</v>
      </c>
      <c r="BK504">
        <v>30</v>
      </c>
      <c r="BL504">
        <v>30</v>
      </c>
      <c r="BM504">
        <v>16</v>
      </c>
      <c r="BN504" s="42">
        <v>14</v>
      </c>
      <c r="BO504">
        <v>2</v>
      </c>
      <c r="BP504">
        <v>2</v>
      </c>
      <c r="BQ504">
        <v>3</v>
      </c>
      <c r="BR504">
        <v>5</v>
      </c>
      <c r="BS504" s="41">
        <v>4.7619047619047616E-2</v>
      </c>
      <c r="BT504">
        <v>1</v>
      </c>
      <c r="BU504">
        <v>2</v>
      </c>
      <c r="BV504" s="41">
        <v>0.33333333333333331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0</v>
      </c>
      <c r="DB504">
        <v>0</v>
      </c>
      <c r="DC504">
        <v>1</v>
      </c>
      <c r="DD504">
        <v>3</v>
      </c>
      <c r="DE504">
        <v>0</v>
      </c>
      <c r="DF504">
        <v>0</v>
      </c>
      <c r="DG504">
        <v>9</v>
      </c>
      <c r="DH504">
        <v>9</v>
      </c>
      <c r="DI504">
        <v>5</v>
      </c>
      <c r="DJ504">
        <v>8</v>
      </c>
      <c r="DK504">
        <v>7</v>
      </c>
      <c r="DL504">
        <v>1</v>
      </c>
      <c r="DM504">
        <v>7</v>
      </c>
      <c r="DN504">
        <v>6</v>
      </c>
      <c r="DO504">
        <v>1</v>
      </c>
      <c r="DP504" s="42">
        <v>-4</v>
      </c>
      <c r="DQ504" s="20">
        <v>-1.119</v>
      </c>
      <c r="DR504">
        <v>7</v>
      </c>
      <c r="DS504">
        <v>1</v>
      </c>
      <c r="DT504">
        <v>0</v>
      </c>
      <c r="DU504">
        <v>1</v>
      </c>
      <c r="DV504">
        <v>0</v>
      </c>
      <c r="DW504">
        <v>86</v>
      </c>
      <c r="DX504">
        <v>129</v>
      </c>
      <c r="DY504">
        <v>66</v>
      </c>
      <c r="DZ504">
        <v>100</v>
      </c>
      <c r="EA504">
        <v>51</v>
      </c>
      <c r="EB504">
        <v>73</v>
      </c>
      <c r="EC504">
        <v>3.2</v>
      </c>
      <c r="ED504">
        <v>5.4</v>
      </c>
      <c r="EE504">
        <v>4</v>
      </c>
      <c r="EF504">
        <v>2</v>
      </c>
      <c r="EG504" s="41">
        <v>7.8431372549019607E-2</v>
      </c>
      <c r="EH504" s="43">
        <v>0.9726027397260274</v>
      </c>
      <c r="EI504" s="44">
        <v>1.0510341122750471</v>
      </c>
      <c r="EJ504">
        <v>88</v>
      </c>
      <c r="EK504">
        <v>129</v>
      </c>
      <c r="EL504">
        <v>68</v>
      </c>
      <c r="EM504">
        <v>100</v>
      </c>
      <c r="EN504">
        <v>54</v>
      </c>
      <c r="EO504">
        <v>73</v>
      </c>
      <c r="EP504">
        <v>4</v>
      </c>
      <c r="EQ504">
        <v>2</v>
      </c>
      <c r="ER504">
        <v>47</v>
      </c>
      <c r="ES504">
        <v>56</v>
      </c>
      <c r="ET504">
        <v>17</v>
      </c>
      <c r="EU504">
        <v>26</v>
      </c>
      <c r="EV504">
        <v>2</v>
      </c>
      <c r="EW504">
        <v>1</v>
      </c>
      <c r="EX504">
        <v>19</v>
      </c>
      <c r="EY504">
        <v>15</v>
      </c>
      <c r="EZ504">
        <v>0</v>
      </c>
      <c r="FA504">
        <v>0.2</v>
      </c>
      <c r="FB504">
        <v>0.2</v>
      </c>
      <c r="FC504" s="20">
        <v>1.04</v>
      </c>
      <c r="FD504" s="26">
        <v>6.1176470588235297E-2</v>
      </c>
      <c r="FE504">
        <v>0.01</v>
      </c>
      <c r="FF504">
        <v>0.04</v>
      </c>
      <c r="FG504">
        <v>-0.06</v>
      </c>
      <c r="FH504">
        <v>-0.02</v>
      </c>
      <c r="FL504" s="42">
        <v>65</v>
      </c>
      <c r="FM504" s="20">
        <v>4.7142857142857144</v>
      </c>
      <c r="FN504" s="41">
        <v>0</v>
      </c>
      <c r="FO504" s="20">
        <v>0.10000000000000009</v>
      </c>
      <c r="FP504" s="20">
        <v>2.7762000000000002</v>
      </c>
      <c r="FQ504" s="20">
        <v>102.64162953532781</v>
      </c>
      <c r="FV504" t="s">
        <v>751</v>
      </c>
      <c r="FW504" s="45">
        <v>750000</v>
      </c>
      <c r="FX504" s="45">
        <v>741667</v>
      </c>
      <c r="FY504">
        <v>22</v>
      </c>
      <c r="FZ504">
        <v>0</v>
      </c>
      <c r="GA504">
        <v>4</v>
      </c>
      <c r="GB504">
        <v>4</v>
      </c>
      <c r="GC504">
        <v>0</v>
      </c>
      <c r="GD504">
        <v>33</v>
      </c>
      <c r="GE504">
        <v>21</v>
      </c>
      <c r="GF504">
        <v>194</v>
      </c>
      <c r="GG504">
        <v>-0.1</v>
      </c>
      <c r="GH504">
        <v>0.2</v>
      </c>
      <c r="GI504">
        <v>0.1</v>
      </c>
      <c r="GJ504" s="42">
        <v>0.10000000000000009</v>
      </c>
    </row>
    <row r="505" spans="1:192" x14ac:dyDescent="0.45">
      <c r="A505" s="40">
        <v>33989</v>
      </c>
      <c r="B505" t="s">
        <v>3797</v>
      </c>
      <c r="C505" t="s">
        <v>3798</v>
      </c>
      <c r="D505" t="s">
        <v>107</v>
      </c>
      <c r="E505" t="s">
        <v>107</v>
      </c>
      <c r="F505">
        <v>74</v>
      </c>
      <c r="G505">
        <v>213</v>
      </c>
      <c r="H505">
        <v>2011</v>
      </c>
      <c r="I505">
        <v>5</v>
      </c>
      <c r="J505">
        <v>133</v>
      </c>
      <c r="K505" t="s">
        <v>92</v>
      </c>
      <c r="L505">
        <v>2016</v>
      </c>
      <c r="M505">
        <v>25</v>
      </c>
      <c r="N505">
        <v>2</v>
      </c>
      <c r="O505">
        <v>8476374</v>
      </c>
      <c r="P505" t="s">
        <v>3799</v>
      </c>
      <c r="Q505" t="s">
        <v>3800</v>
      </c>
      <c r="R505" t="s">
        <v>3801</v>
      </c>
      <c r="S505" t="s">
        <v>2249</v>
      </c>
      <c r="T505" t="s">
        <v>716</v>
      </c>
      <c r="U505" t="s">
        <v>263</v>
      </c>
      <c r="V505">
        <v>75</v>
      </c>
      <c r="W505">
        <v>6</v>
      </c>
      <c r="X505">
        <v>8</v>
      </c>
      <c r="Y505">
        <v>5</v>
      </c>
      <c r="Z505">
        <v>14</v>
      </c>
      <c r="AA505">
        <v>16</v>
      </c>
      <c r="AB505">
        <v>71</v>
      </c>
      <c r="AC505" s="26">
        <v>0.18666666666666668</v>
      </c>
      <c r="AD505" s="20">
        <v>4.625</v>
      </c>
      <c r="AE505" s="20">
        <v>5.3520000000000003</v>
      </c>
      <c r="AF505">
        <v>-5</v>
      </c>
      <c r="AG505">
        <v>5.2</v>
      </c>
      <c r="AH505">
        <v>40</v>
      </c>
      <c r="AI505">
        <v>1303</v>
      </c>
      <c r="AJ505">
        <v>55120</v>
      </c>
      <c r="AK505" s="20">
        <v>918.66666666667004</v>
      </c>
      <c r="AL505">
        <v>918.67</v>
      </c>
      <c r="AM505">
        <v>919</v>
      </c>
      <c r="AN505" s="26">
        <v>12.248888888888889</v>
      </c>
      <c r="AO505">
        <v>20.5</v>
      </c>
      <c r="AP505" s="41">
        <v>0.56000000000000005</v>
      </c>
      <c r="AQ505">
        <v>210</v>
      </c>
      <c r="AR505">
        <v>210</v>
      </c>
      <c r="AS505">
        <v>210</v>
      </c>
      <c r="AT505">
        <v>173</v>
      </c>
      <c r="AU505">
        <v>173</v>
      </c>
      <c r="AV505">
        <v>134</v>
      </c>
      <c r="AW505">
        <v>118</v>
      </c>
      <c r="AX505">
        <v>49</v>
      </c>
      <c r="AY505">
        <v>13</v>
      </c>
      <c r="AZ505">
        <v>10</v>
      </c>
      <c r="BA505" s="42">
        <v>23</v>
      </c>
      <c r="BB505">
        <v>11.73</v>
      </c>
      <c r="BC505">
        <v>36.552199999999999</v>
      </c>
      <c r="BD505" s="20">
        <v>166</v>
      </c>
      <c r="BE505" s="20">
        <v>376</v>
      </c>
      <c r="BF505" s="20">
        <v>24.557240358344128</v>
      </c>
      <c r="BG505">
        <v>155</v>
      </c>
      <c r="BH505">
        <v>357</v>
      </c>
      <c r="BI505">
        <v>321</v>
      </c>
      <c r="BJ505" s="41">
        <v>0.32563025210084034</v>
      </c>
      <c r="BK505">
        <v>143</v>
      </c>
      <c r="BL505">
        <v>143</v>
      </c>
      <c r="BM505">
        <v>95</v>
      </c>
      <c r="BN505" s="42">
        <v>48</v>
      </c>
      <c r="BO505">
        <v>39</v>
      </c>
      <c r="BP505">
        <v>28</v>
      </c>
      <c r="BQ505">
        <v>32</v>
      </c>
      <c r="BR505">
        <v>22</v>
      </c>
      <c r="BS505" s="41">
        <v>3.2934131736526949E-2</v>
      </c>
      <c r="BT505">
        <v>335</v>
      </c>
      <c r="BU505">
        <v>386</v>
      </c>
      <c r="BV505" s="41">
        <v>0.46463245492371708</v>
      </c>
      <c r="BW505">
        <v>129</v>
      </c>
      <c r="BX505">
        <v>142</v>
      </c>
      <c r="BY505">
        <v>153</v>
      </c>
      <c r="BZ505">
        <v>171</v>
      </c>
      <c r="CA505">
        <v>53</v>
      </c>
      <c r="CB505">
        <v>73</v>
      </c>
      <c r="CC505">
        <v>93</v>
      </c>
      <c r="CD505">
        <v>99</v>
      </c>
      <c r="CE505">
        <v>138</v>
      </c>
      <c r="CF505">
        <v>152</v>
      </c>
      <c r="CG505">
        <v>183</v>
      </c>
      <c r="CH505">
        <v>230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3</v>
      </c>
      <c r="CT505">
        <v>0</v>
      </c>
      <c r="CU505">
        <v>0</v>
      </c>
      <c r="CV505">
        <v>3</v>
      </c>
      <c r="CW505">
        <v>0</v>
      </c>
      <c r="CX505">
        <v>3</v>
      </c>
      <c r="CY505">
        <v>4</v>
      </c>
      <c r="CZ505">
        <v>32</v>
      </c>
      <c r="DA505">
        <v>13</v>
      </c>
      <c r="DB505">
        <v>0</v>
      </c>
      <c r="DC505">
        <v>8</v>
      </c>
      <c r="DD505">
        <v>20</v>
      </c>
      <c r="DE505">
        <v>6</v>
      </c>
      <c r="DF505">
        <v>1</v>
      </c>
      <c r="DG505">
        <v>86</v>
      </c>
      <c r="DH505">
        <v>17</v>
      </c>
      <c r="DI505">
        <v>16</v>
      </c>
      <c r="DJ505">
        <v>16</v>
      </c>
      <c r="DK505">
        <v>14</v>
      </c>
      <c r="DL505">
        <v>2</v>
      </c>
      <c r="DM505">
        <v>18</v>
      </c>
      <c r="DN505">
        <v>16</v>
      </c>
      <c r="DO505">
        <v>2</v>
      </c>
      <c r="DP505" s="42">
        <v>-1</v>
      </c>
      <c r="DQ505" s="20">
        <v>0.68700000000000006</v>
      </c>
      <c r="DR505">
        <v>15</v>
      </c>
      <c r="DS505">
        <v>2</v>
      </c>
      <c r="DT505">
        <v>0</v>
      </c>
      <c r="DU505">
        <v>0</v>
      </c>
      <c r="DV505">
        <v>0</v>
      </c>
      <c r="DW505">
        <v>775</v>
      </c>
      <c r="DX505">
        <v>886</v>
      </c>
      <c r="DY505">
        <v>597</v>
      </c>
      <c r="DZ505">
        <v>646</v>
      </c>
      <c r="EA505">
        <v>440</v>
      </c>
      <c r="EB505">
        <v>452</v>
      </c>
      <c r="EC505">
        <v>39.729999999999997</v>
      </c>
      <c r="ED505">
        <v>36.1</v>
      </c>
      <c r="EE505">
        <v>25</v>
      </c>
      <c r="EF505">
        <v>40</v>
      </c>
      <c r="EG505" s="41">
        <v>5.6818181818181816E-2</v>
      </c>
      <c r="EH505" s="43">
        <v>0.91150442477876104</v>
      </c>
      <c r="EI505" s="44">
        <v>0.9683226065969428</v>
      </c>
      <c r="EJ505">
        <v>777</v>
      </c>
      <c r="EK505">
        <v>887</v>
      </c>
      <c r="EL505">
        <v>598</v>
      </c>
      <c r="EM505">
        <v>647</v>
      </c>
      <c r="EN505">
        <v>441</v>
      </c>
      <c r="EO505">
        <v>454</v>
      </c>
      <c r="EP505">
        <v>25</v>
      </c>
      <c r="EQ505">
        <v>40</v>
      </c>
      <c r="ER505">
        <v>380</v>
      </c>
      <c r="ES505">
        <v>443</v>
      </c>
      <c r="ET505">
        <v>166</v>
      </c>
      <c r="EU505">
        <v>158</v>
      </c>
      <c r="EV505">
        <v>15</v>
      </c>
      <c r="EW505">
        <v>16</v>
      </c>
      <c r="EX505">
        <v>68</v>
      </c>
      <c r="EY505">
        <v>69</v>
      </c>
      <c r="EZ505">
        <v>-0.5</v>
      </c>
      <c r="FA505">
        <v>0.9</v>
      </c>
      <c r="FB505">
        <v>0.30000000000000004</v>
      </c>
      <c r="FC505" s="20">
        <v>19.54</v>
      </c>
      <c r="FD505" s="26">
        <v>0.26053333333333334</v>
      </c>
      <c r="FE505">
        <v>1.7284999999999999</v>
      </c>
      <c r="FF505">
        <v>0.09</v>
      </c>
      <c r="FG505">
        <v>-0.04</v>
      </c>
      <c r="FH505">
        <v>0.04</v>
      </c>
      <c r="FL505" s="42">
        <v>207</v>
      </c>
      <c r="FM505" s="20">
        <v>11.666666666666666</v>
      </c>
      <c r="FN505" s="41">
        <v>2.5134099600000001E-2</v>
      </c>
      <c r="FO505" s="20">
        <v>10</v>
      </c>
      <c r="FP505" s="20">
        <v>14.1374</v>
      </c>
      <c r="FQ505" s="20">
        <v>108.48291551917445</v>
      </c>
      <c r="FR505">
        <v>7</v>
      </c>
      <c r="FS505" t="s">
        <v>189</v>
      </c>
      <c r="FT505">
        <v>79</v>
      </c>
      <c r="FV505" t="s">
        <v>751</v>
      </c>
      <c r="FW505" s="45">
        <v>925000</v>
      </c>
      <c r="FX505" s="45">
        <v>808750</v>
      </c>
      <c r="FY505">
        <v>83</v>
      </c>
      <c r="FZ505">
        <v>6</v>
      </c>
      <c r="GA505">
        <v>9</v>
      </c>
      <c r="GB505">
        <v>15</v>
      </c>
      <c r="GC505">
        <v>-6</v>
      </c>
      <c r="GD505">
        <v>42</v>
      </c>
      <c r="GE505">
        <v>145</v>
      </c>
      <c r="GF505">
        <v>992</v>
      </c>
      <c r="GG505">
        <v>-0.60000000000000009</v>
      </c>
      <c r="GH505">
        <v>0.9</v>
      </c>
      <c r="GI505">
        <v>0.30000000000000004</v>
      </c>
      <c r="GJ505" s="42">
        <v>10</v>
      </c>
    </row>
    <row r="506" spans="1:192" x14ac:dyDescent="0.45">
      <c r="A506" s="40">
        <v>29038</v>
      </c>
      <c r="B506" t="s">
        <v>384</v>
      </c>
      <c r="C506" t="s">
        <v>145</v>
      </c>
      <c r="D506" t="s">
        <v>91</v>
      </c>
      <c r="E506" t="s">
        <v>91</v>
      </c>
      <c r="F506">
        <v>76</v>
      </c>
      <c r="G506">
        <v>220</v>
      </c>
      <c r="H506">
        <v>1997</v>
      </c>
      <c r="I506">
        <v>1</v>
      </c>
      <c r="J506">
        <v>1</v>
      </c>
      <c r="K506" t="s">
        <v>92</v>
      </c>
      <c r="L506">
        <v>1997</v>
      </c>
      <c r="M506">
        <v>38</v>
      </c>
      <c r="N506">
        <v>20</v>
      </c>
      <c r="O506">
        <v>8466138</v>
      </c>
      <c r="P506" t="s">
        <v>3805</v>
      </c>
      <c r="Q506" t="s">
        <v>3806</v>
      </c>
      <c r="R506" t="s">
        <v>3807</v>
      </c>
      <c r="S506" t="s">
        <v>1272</v>
      </c>
      <c r="T506" t="s">
        <v>716</v>
      </c>
      <c r="U506" t="s">
        <v>319</v>
      </c>
      <c r="V506">
        <v>47</v>
      </c>
      <c r="W506">
        <v>13</v>
      </c>
      <c r="X506">
        <v>23</v>
      </c>
      <c r="Y506">
        <v>11</v>
      </c>
      <c r="Z506">
        <v>36</v>
      </c>
      <c r="AA506">
        <v>8</v>
      </c>
      <c r="AB506">
        <v>31</v>
      </c>
      <c r="AC506" s="26">
        <v>0.76595744680851063</v>
      </c>
      <c r="AD506" s="20">
        <v>-9.2123098201936386</v>
      </c>
      <c r="AE506" s="20">
        <v>13.03</v>
      </c>
      <c r="AF506">
        <v>-9</v>
      </c>
      <c r="AG506">
        <v>0.4</v>
      </c>
      <c r="AH506">
        <v>38</v>
      </c>
      <c r="AI506">
        <v>1077</v>
      </c>
      <c r="AJ506">
        <v>51733</v>
      </c>
      <c r="AK506" s="20">
        <v>862.21666666666999</v>
      </c>
      <c r="AL506">
        <v>862.22</v>
      </c>
      <c r="AM506">
        <v>862</v>
      </c>
      <c r="AN506" s="26">
        <v>18.345035460992907</v>
      </c>
      <c r="AO506">
        <v>30.23</v>
      </c>
      <c r="AP506" s="41">
        <v>0.62068965517241381</v>
      </c>
      <c r="AQ506">
        <v>132</v>
      </c>
      <c r="AR506">
        <v>132</v>
      </c>
      <c r="AS506">
        <v>132</v>
      </c>
      <c r="AT506">
        <v>104</v>
      </c>
      <c r="AU506">
        <v>104</v>
      </c>
      <c r="AV506">
        <v>75</v>
      </c>
      <c r="AW506">
        <v>75</v>
      </c>
      <c r="AX506">
        <v>16</v>
      </c>
      <c r="AY506">
        <v>2</v>
      </c>
      <c r="AZ506">
        <v>7</v>
      </c>
      <c r="BA506" s="42">
        <v>9</v>
      </c>
      <c r="BB506">
        <v>7.64</v>
      </c>
      <c r="BC506">
        <v>34.813299999999998</v>
      </c>
      <c r="BD506" s="20">
        <v>229.3</v>
      </c>
      <c r="BE506" s="20">
        <v>361.3</v>
      </c>
      <c r="BF506" s="20">
        <v>25.142075108441002</v>
      </c>
      <c r="BG506">
        <v>439</v>
      </c>
      <c r="BH506">
        <v>283</v>
      </c>
      <c r="BI506">
        <v>207</v>
      </c>
      <c r="BJ506" s="41">
        <v>0.67956656346749222</v>
      </c>
      <c r="BK506">
        <v>32</v>
      </c>
      <c r="BL506">
        <v>32</v>
      </c>
      <c r="BM506">
        <v>28</v>
      </c>
      <c r="BN506" s="42">
        <v>4</v>
      </c>
      <c r="BO506">
        <v>29</v>
      </c>
      <c r="BP506">
        <v>55</v>
      </c>
      <c r="BQ506">
        <v>33</v>
      </c>
      <c r="BR506">
        <v>18</v>
      </c>
      <c r="BS506" s="41">
        <v>3.4285714285714287E-2</v>
      </c>
      <c r="BT506">
        <v>229</v>
      </c>
      <c r="BU506">
        <v>211</v>
      </c>
      <c r="BV506" s="41">
        <v>0.5204545454545455</v>
      </c>
      <c r="BW506">
        <v>52</v>
      </c>
      <c r="BX506">
        <v>39</v>
      </c>
      <c r="BY506">
        <v>92</v>
      </c>
      <c r="BZ506">
        <v>69</v>
      </c>
      <c r="CA506">
        <v>85</v>
      </c>
      <c r="CB506">
        <v>103</v>
      </c>
      <c r="CC506">
        <v>70</v>
      </c>
      <c r="CD506">
        <v>71</v>
      </c>
      <c r="CE506">
        <v>67</v>
      </c>
      <c r="CF506">
        <v>69</v>
      </c>
      <c r="CG506">
        <v>155</v>
      </c>
      <c r="CH506">
        <v>130</v>
      </c>
      <c r="CI506">
        <v>0</v>
      </c>
      <c r="CJ506">
        <v>0</v>
      </c>
      <c r="CK506">
        <v>4</v>
      </c>
      <c r="CL506">
        <v>1</v>
      </c>
      <c r="CM506">
        <v>2</v>
      </c>
      <c r="CN506">
        <v>0</v>
      </c>
      <c r="CO506">
        <v>0</v>
      </c>
      <c r="CP506">
        <v>0</v>
      </c>
      <c r="CQ506">
        <v>0</v>
      </c>
      <c r="CR506">
        <v>3</v>
      </c>
      <c r="CS506">
        <v>2</v>
      </c>
      <c r="CT506">
        <v>0</v>
      </c>
      <c r="CU506">
        <v>0</v>
      </c>
      <c r="CV506">
        <v>8</v>
      </c>
      <c r="CW506">
        <v>0</v>
      </c>
      <c r="CX506">
        <v>2</v>
      </c>
      <c r="CY506">
        <v>4</v>
      </c>
      <c r="CZ506">
        <v>23</v>
      </c>
      <c r="DA506">
        <v>6</v>
      </c>
      <c r="DB506">
        <v>1</v>
      </c>
      <c r="DC506">
        <v>13</v>
      </c>
      <c r="DD506">
        <v>8</v>
      </c>
      <c r="DE506">
        <v>2</v>
      </c>
      <c r="DF506">
        <v>0</v>
      </c>
      <c r="DG506">
        <v>45</v>
      </c>
      <c r="DH506">
        <v>12</v>
      </c>
      <c r="DI506">
        <v>12</v>
      </c>
      <c r="DJ506">
        <v>12</v>
      </c>
      <c r="DK506">
        <v>10</v>
      </c>
      <c r="DL506">
        <v>2</v>
      </c>
      <c r="DM506">
        <v>15</v>
      </c>
      <c r="DN506">
        <v>13</v>
      </c>
      <c r="DO506">
        <v>2</v>
      </c>
      <c r="DP506" s="42">
        <v>0</v>
      </c>
      <c r="DQ506" s="20">
        <v>3.9180000000000001</v>
      </c>
      <c r="DR506">
        <v>9</v>
      </c>
      <c r="DS506">
        <v>2</v>
      </c>
      <c r="DT506">
        <v>0</v>
      </c>
      <c r="DU506">
        <v>1</v>
      </c>
      <c r="DV506">
        <v>0</v>
      </c>
      <c r="DW506">
        <v>1116</v>
      </c>
      <c r="DX506">
        <v>711</v>
      </c>
      <c r="DY506">
        <v>793</v>
      </c>
      <c r="DZ506">
        <v>507</v>
      </c>
      <c r="EA506">
        <v>557</v>
      </c>
      <c r="EB506">
        <v>360</v>
      </c>
      <c r="EC506">
        <v>56.06</v>
      </c>
      <c r="ED506">
        <v>34.549999999999997</v>
      </c>
      <c r="EE506">
        <v>58</v>
      </c>
      <c r="EF506">
        <v>38</v>
      </c>
      <c r="EG506" s="41">
        <v>0.10412926391382406</v>
      </c>
      <c r="EH506" s="43">
        <v>0.89444444444444449</v>
      </c>
      <c r="EI506" s="44">
        <v>0.99857370835826853</v>
      </c>
      <c r="EJ506">
        <v>1113</v>
      </c>
      <c r="EK506">
        <v>711</v>
      </c>
      <c r="EL506">
        <v>791</v>
      </c>
      <c r="EM506">
        <v>507</v>
      </c>
      <c r="EN506">
        <v>554</v>
      </c>
      <c r="EO506">
        <v>359</v>
      </c>
      <c r="EP506">
        <v>58</v>
      </c>
      <c r="EQ506">
        <v>38</v>
      </c>
      <c r="ER506">
        <v>541</v>
      </c>
      <c r="ES506">
        <v>366</v>
      </c>
      <c r="ET506">
        <v>195</v>
      </c>
      <c r="EU506">
        <v>146</v>
      </c>
      <c r="EV506">
        <v>29</v>
      </c>
      <c r="EW506">
        <v>21</v>
      </c>
      <c r="EX506">
        <v>55</v>
      </c>
      <c r="EY506">
        <v>63</v>
      </c>
      <c r="EZ506">
        <v>2.5</v>
      </c>
      <c r="FA506">
        <v>0.7</v>
      </c>
      <c r="FB506">
        <v>3.3</v>
      </c>
      <c r="FC506" s="20">
        <v>35.6</v>
      </c>
      <c r="FD506" s="26">
        <v>0.75744680851063828</v>
      </c>
      <c r="FE506">
        <v>3.3895</v>
      </c>
      <c r="FF506">
        <v>0.77</v>
      </c>
      <c r="FG506">
        <v>0.08</v>
      </c>
      <c r="FH506">
        <v>0.84</v>
      </c>
      <c r="FL506" s="42">
        <v>90</v>
      </c>
      <c r="FM506" s="20">
        <v>7.2222222222222223</v>
      </c>
      <c r="FN506" s="41">
        <v>9.6926713900000003E-2</v>
      </c>
      <c r="FO506" s="20">
        <v>32.200000000000003</v>
      </c>
      <c r="FP506" s="20">
        <v>36.7836</v>
      </c>
      <c r="FQ506" s="20">
        <v>127.136925610633</v>
      </c>
      <c r="FR506">
        <v>4</v>
      </c>
      <c r="FS506" t="s">
        <v>430</v>
      </c>
      <c r="FT506">
        <v>195</v>
      </c>
      <c r="FU506" t="s">
        <v>702</v>
      </c>
      <c r="FV506" t="s">
        <v>711</v>
      </c>
      <c r="FW506" s="45">
        <v>8000000</v>
      </c>
      <c r="FX506" s="45">
        <v>8000000</v>
      </c>
      <c r="FY506">
        <v>1493</v>
      </c>
      <c r="FZ506">
        <v>397</v>
      </c>
      <c r="GA506">
        <v>1030</v>
      </c>
      <c r="GB506">
        <v>1427</v>
      </c>
      <c r="GC506">
        <v>197</v>
      </c>
      <c r="GD506">
        <v>1194</v>
      </c>
      <c r="GE506">
        <v>2834</v>
      </c>
      <c r="GF506">
        <v>28503</v>
      </c>
      <c r="GG506">
        <v>112.8</v>
      </c>
      <c r="GH506">
        <v>42</v>
      </c>
      <c r="GI506">
        <v>154.80000000000001</v>
      </c>
      <c r="GJ506" s="42">
        <v>32.200000000000003</v>
      </c>
    </row>
    <row r="507" spans="1:192" x14ac:dyDescent="0.45">
      <c r="A507" s="40">
        <v>35637</v>
      </c>
      <c r="B507" t="s">
        <v>445</v>
      </c>
      <c r="D507" t="s">
        <v>120</v>
      </c>
      <c r="E507" t="s">
        <v>120</v>
      </c>
      <c r="F507">
        <v>71</v>
      </c>
      <c r="G507">
        <v>172</v>
      </c>
      <c r="H507">
        <v>2015</v>
      </c>
      <c r="I507">
        <v>2</v>
      </c>
      <c r="J507">
        <v>35</v>
      </c>
      <c r="K507" t="s">
        <v>92</v>
      </c>
      <c r="L507">
        <v>2016</v>
      </c>
      <c r="M507">
        <v>20</v>
      </c>
      <c r="N507">
        <v>2</v>
      </c>
      <c r="O507">
        <v>8478427</v>
      </c>
      <c r="P507" t="s">
        <v>3808</v>
      </c>
      <c r="Q507" t="s">
        <v>3441</v>
      </c>
      <c r="R507" t="s">
        <v>3442</v>
      </c>
      <c r="S507" t="s">
        <v>3443</v>
      </c>
      <c r="T507" t="s">
        <v>710</v>
      </c>
      <c r="U507" t="s">
        <v>343</v>
      </c>
      <c r="V507">
        <v>78</v>
      </c>
      <c r="W507">
        <v>29</v>
      </c>
      <c r="X507">
        <v>36</v>
      </c>
      <c r="Y507">
        <v>24</v>
      </c>
      <c r="Z507">
        <v>65</v>
      </c>
      <c r="AA507">
        <v>1</v>
      </c>
      <c r="AB507">
        <v>0</v>
      </c>
      <c r="AC507" s="26">
        <v>0.83333333333333337</v>
      </c>
      <c r="AD507" s="20">
        <v>18.390243902439025</v>
      </c>
      <c r="AE507" s="20">
        <v>26.279</v>
      </c>
      <c r="AF507">
        <v>4</v>
      </c>
      <c r="AG507">
        <v>5.4</v>
      </c>
      <c r="AH507">
        <v>24</v>
      </c>
      <c r="AI507">
        <v>1731</v>
      </c>
      <c r="AJ507">
        <v>83857</v>
      </c>
      <c r="AK507" s="20">
        <v>1397.6166666667</v>
      </c>
      <c r="AL507">
        <v>1397.62</v>
      </c>
      <c r="AM507">
        <v>1398</v>
      </c>
      <c r="AN507" s="26">
        <v>17.91816239316239</v>
      </c>
      <c r="AO507">
        <v>29.59</v>
      </c>
      <c r="AP507" s="41">
        <v>0.74712643678160917</v>
      </c>
      <c r="AQ507">
        <v>390</v>
      </c>
      <c r="AR507">
        <v>390</v>
      </c>
      <c r="AS507">
        <v>390</v>
      </c>
      <c r="AT507">
        <v>290</v>
      </c>
      <c r="AU507">
        <v>290</v>
      </c>
      <c r="AV507">
        <v>200</v>
      </c>
      <c r="AW507">
        <v>231</v>
      </c>
      <c r="AX507">
        <v>90</v>
      </c>
      <c r="AY507">
        <v>13</v>
      </c>
      <c r="AZ507">
        <v>23</v>
      </c>
      <c r="BA507" s="42">
        <v>36</v>
      </c>
      <c r="BB507">
        <v>23.58</v>
      </c>
      <c r="BC507">
        <v>29.925000000000001</v>
      </c>
      <c r="BD507" s="20">
        <v>482.9</v>
      </c>
      <c r="BE507" s="20">
        <v>872.9</v>
      </c>
      <c r="BF507" s="20">
        <v>37.473705299008316</v>
      </c>
      <c r="BG507">
        <v>620</v>
      </c>
      <c r="BH507">
        <v>441</v>
      </c>
      <c r="BI507">
        <v>333</v>
      </c>
      <c r="BJ507" s="41">
        <v>0.65057712486883523</v>
      </c>
      <c r="BK507">
        <v>65</v>
      </c>
      <c r="BL507">
        <v>65</v>
      </c>
      <c r="BM507">
        <v>122</v>
      </c>
      <c r="BN507" s="42">
        <v>-57</v>
      </c>
      <c r="BO507">
        <v>90</v>
      </c>
      <c r="BP507">
        <v>53</v>
      </c>
      <c r="BQ507">
        <v>59</v>
      </c>
      <c r="BR507">
        <v>17</v>
      </c>
      <c r="BS507" s="41">
        <v>1.9883040935672516E-2</v>
      </c>
      <c r="BT507">
        <v>78</v>
      </c>
      <c r="BU507">
        <v>94</v>
      </c>
      <c r="BV507" s="41">
        <v>0.45348837209302323</v>
      </c>
      <c r="BW507">
        <v>15</v>
      </c>
      <c r="BX507">
        <v>13</v>
      </c>
      <c r="BY507">
        <v>27</v>
      </c>
      <c r="BZ507">
        <v>38</v>
      </c>
      <c r="CA507">
        <v>36</v>
      </c>
      <c r="CB507">
        <v>43</v>
      </c>
      <c r="CC507">
        <v>21</v>
      </c>
      <c r="CD507">
        <v>25</v>
      </c>
      <c r="CE507">
        <v>23</v>
      </c>
      <c r="CF507">
        <v>29</v>
      </c>
      <c r="CG507">
        <v>50</v>
      </c>
      <c r="CH507">
        <v>64</v>
      </c>
      <c r="CI507">
        <v>0</v>
      </c>
      <c r="CJ507">
        <v>0</v>
      </c>
      <c r="CK507">
        <v>5</v>
      </c>
      <c r="CL507">
        <v>4</v>
      </c>
      <c r="CM507">
        <v>3</v>
      </c>
      <c r="CN507">
        <v>0</v>
      </c>
      <c r="CO507">
        <v>0</v>
      </c>
      <c r="CP507">
        <v>7</v>
      </c>
      <c r="CQ507">
        <v>1</v>
      </c>
      <c r="CR507">
        <v>3</v>
      </c>
      <c r="CS507">
        <v>6</v>
      </c>
      <c r="CT507">
        <v>2</v>
      </c>
      <c r="CU507">
        <v>0</v>
      </c>
      <c r="CV507">
        <v>10</v>
      </c>
      <c r="CW507">
        <v>1</v>
      </c>
      <c r="CX507">
        <v>6</v>
      </c>
      <c r="CY507">
        <v>3</v>
      </c>
      <c r="CZ507">
        <v>80</v>
      </c>
      <c r="DA507">
        <v>30</v>
      </c>
      <c r="DB507">
        <v>3</v>
      </c>
      <c r="DC507">
        <v>27</v>
      </c>
      <c r="DD507">
        <v>55</v>
      </c>
      <c r="DE507">
        <v>7</v>
      </c>
      <c r="DF507">
        <v>8</v>
      </c>
      <c r="DG507">
        <v>70</v>
      </c>
      <c r="DH507">
        <v>12</v>
      </c>
      <c r="DI507">
        <v>19</v>
      </c>
      <c r="DJ507">
        <v>14</v>
      </c>
      <c r="DK507">
        <v>14</v>
      </c>
      <c r="DL507">
        <v>0</v>
      </c>
      <c r="DM507">
        <v>19</v>
      </c>
      <c r="DN507">
        <v>19</v>
      </c>
      <c r="DO507">
        <v>0</v>
      </c>
      <c r="DP507" s="42">
        <v>7</v>
      </c>
      <c r="DQ507" s="20">
        <v>2.5499999999999998</v>
      </c>
      <c r="DR507">
        <v>12</v>
      </c>
      <c r="DS507">
        <v>0</v>
      </c>
      <c r="DT507">
        <v>0</v>
      </c>
      <c r="DU507">
        <v>0</v>
      </c>
      <c r="DV507">
        <v>0</v>
      </c>
      <c r="DW507">
        <v>1672</v>
      </c>
      <c r="DX507">
        <v>1063</v>
      </c>
      <c r="DY507">
        <v>1231</v>
      </c>
      <c r="DZ507">
        <v>838</v>
      </c>
      <c r="EA507">
        <v>880</v>
      </c>
      <c r="EB507">
        <v>618</v>
      </c>
      <c r="EC507">
        <v>88.97</v>
      </c>
      <c r="ED507">
        <v>55.71</v>
      </c>
      <c r="EE507">
        <v>87</v>
      </c>
      <c r="EF507">
        <v>59</v>
      </c>
      <c r="EG507" s="41">
        <v>9.8863636363636362E-2</v>
      </c>
      <c r="EH507" s="43">
        <v>0.90453074433656955</v>
      </c>
      <c r="EI507" s="44">
        <v>1.0033943807002059</v>
      </c>
      <c r="EJ507">
        <v>1673</v>
      </c>
      <c r="EK507">
        <v>1060</v>
      </c>
      <c r="EL507">
        <v>1230</v>
      </c>
      <c r="EM507">
        <v>836</v>
      </c>
      <c r="EN507">
        <v>879</v>
      </c>
      <c r="EO507">
        <v>616</v>
      </c>
      <c r="EP507">
        <v>87</v>
      </c>
      <c r="EQ507">
        <v>59</v>
      </c>
      <c r="ER507">
        <v>844</v>
      </c>
      <c r="ES507">
        <v>526</v>
      </c>
      <c r="ET507">
        <v>339</v>
      </c>
      <c r="EU507">
        <v>224</v>
      </c>
      <c r="EV507">
        <v>44</v>
      </c>
      <c r="EW507">
        <v>25</v>
      </c>
      <c r="EX507">
        <v>59</v>
      </c>
      <c r="EY507">
        <v>61</v>
      </c>
      <c r="EZ507">
        <v>5.7</v>
      </c>
      <c r="FA507">
        <v>1.9</v>
      </c>
      <c r="FB507">
        <v>7.6</v>
      </c>
      <c r="FC507" s="20">
        <v>73.14</v>
      </c>
      <c r="FD507" s="26">
        <v>0.93769230769230771</v>
      </c>
      <c r="FE507">
        <v>9.1373999999999995</v>
      </c>
      <c r="FF507">
        <v>1.08</v>
      </c>
      <c r="FG507">
        <v>7.0000000000000007E-2</v>
      </c>
      <c r="FH507">
        <v>1.1599999999999999</v>
      </c>
      <c r="FI507">
        <v>5</v>
      </c>
      <c r="FJ507">
        <v>1</v>
      </c>
      <c r="FK507">
        <v>1</v>
      </c>
      <c r="FL507" s="42">
        <v>106</v>
      </c>
      <c r="FM507" s="20">
        <v>10.333333333333334</v>
      </c>
      <c r="FN507" s="41">
        <v>0.16988249850000001</v>
      </c>
      <c r="FO507" s="20">
        <v>62.6</v>
      </c>
      <c r="FP507" s="20">
        <v>65.510000000000005</v>
      </c>
      <c r="FQ507" s="20">
        <v>117.41388932614015</v>
      </c>
      <c r="FR507">
        <v>4</v>
      </c>
      <c r="FS507" t="s">
        <v>1225</v>
      </c>
      <c r="FT507">
        <v>87</v>
      </c>
      <c r="FV507" t="s">
        <v>751</v>
      </c>
      <c r="FW507" s="45">
        <v>925000</v>
      </c>
      <c r="FX507" s="45">
        <v>925000</v>
      </c>
      <c r="FY507">
        <v>160</v>
      </c>
      <c r="FZ507">
        <v>53</v>
      </c>
      <c r="GA507">
        <v>61</v>
      </c>
      <c r="GB507">
        <v>114</v>
      </c>
      <c r="GC507">
        <v>3</v>
      </c>
      <c r="GD507">
        <v>50</v>
      </c>
      <c r="GE507">
        <v>414</v>
      </c>
      <c r="GF507">
        <v>2774</v>
      </c>
      <c r="GG507">
        <v>9.9</v>
      </c>
      <c r="GH507">
        <v>3.7</v>
      </c>
      <c r="GI507">
        <v>13.6</v>
      </c>
      <c r="GJ507" s="42">
        <v>62.6</v>
      </c>
    </row>
    <row r="508" spans="1:192" x14ac:dyDescent="0.45">
      <c r="A508" s="40">
        <v>33439</v>
      </c>
      <c r="B508" t="s">
        <v>1186</v>
      </c>
      <c r="C508" t="s">
        <v>145</v>
      </c>
      <c r="D508" t="s">
        <v>91</v>
      </c>
      <c r="E508" t="s">
        <v>91</v>
      </c>
      <c r="F508">
        <v>71</v>
      </c>
      <c r="G508">
        <v>182</v>
      </c>
      <c r="H508">
        <v>2011</v>
      </c>
      <c r="I508">
        <v>5</v>
      </c>
      <c r="J508">
        <v>139</v>
      </c>
      <c r="K508" t="s">
        <v>202</v>
      </c>
      <c r="L508">
        <v>2011</v>
      </c>
      <c r="M508">
        <v>26</v>
      </c>
      <c r="N508">
        <v>7</v>
      </c>
      <c r="O508">
        <v>8476381</v>
      </c>
      <c r="P508" t="s">
        <v>3809</v>
      </c>
      <c r="Q508" t="s">
        <v>3810</v>
      </c>
      <c r="R508" t="s">
        <v>1493</v>
      </c>
      <c r="S508" t="s">
        <v>272</v>
      </c>
      <c r="T508" t="s">
        <v>710</v>
      </c>
      <c r="U508" t="s">
        <v>178</v>
      </c>
      <c r="V508">
        <v>51</v>
      </c>
      <c r="W508">
        <v>10</v>
      </c>
      <c r="X508">
        <v>10</v>
      </c>
      <c r="Y508">
        <v>6</v>
      </c>
      <c r="Z508">
        <v>20</v>
      </c>
      <c r="AA508">
        <v>11</v>
      </c>
      <c r="AB508">
        <v>34</v>
      </c>
      <c r="AC508" s="26">
        <v>0.39215686274509803</v>
      </c>
      <c r="AD508" s="20">
        <v>-1.7076923076923087</v>
      </c>
      <c r="AE508" s="20">
        <v>8.1460000000000008</v>
      </c>
      <c r="AF508">
        <v>-8</v>
      </c>
      <c r="AG508">
        <v>2.8</v>
      </c>
      <c r="AH508">
        <v>53</v>
      </c>
      <c r="AI508">
        <v>990</v>
      </c>
      <c r="AJ508">
        <v>48377</v>
      </c>
      <c r="AK508" s="20">
        <v>806.28333333333001</v>
      </c>
      <c r="AL508">
        <v>806.28</v>
      </c>
      <c r="AM508">
        <v>806</v>
      </c>
      <c r="AN508" s="26">
        <v>15.809477124183006</v>
      </c>
      <c r="AO508">
        <v>26.42</v>
      </c>
      <c r="AP508" s="41">
        <v>0.5</v>
      </c>
      <c r="AQ508">
        <v>152</v>
      </c>
      <c r="AR508">
        <v>152</v>
      </c>
      <c r="AS508">
        <v>152</v>
      </c>
      <c r="AT508">
        <v>126</v>
      </c>
      <c r="AU508">
        <v>126</v>
      </c>
      <c r="AV508">
        <v>94</v>
      </c>
      <c r="AW508">
        <v>104</v>
      </c>
      <c r="AX508">
        <v>61</v>
      </c>
      <c r="AY508">
        <v>3</v>
      </c>
      <c r="AZ508">
        <v>12</v>
      </c>
      <c r="BA508" s="42">
        <v>15</v>
      </c>
      <c r="BB508">
        <v>10.93</v>
      </c>
      <c r="BC508">
        <v>26.138300000000001</v>
      </c>
      <c r="BD508" s="20">
        <v>154.30000000000001</v>
      </c>
      <c r="BE508" s="20">
        <v>306.3</v>
      </c>
      <c r="BF508" s="20">
        <v>22.7935704717964</v>
      </c>
      <c r="BG508">
        <v>369</v>
      </c>
      <c r="BH508">
        <v>277</v>
      </c>
      <c r="BI508">
        <v>201</v>
      </c>
      <c r="BJ508" s="41">
        <v>0.64736842105263159</v>
      </c>
      <c r="BK508">
        <v>80</v>
      </c>
      <c r="BL508">
        <v>80</v>
      </c>
      <c r="BM508">
        <v>105</v>
      </c>
      <c r="BN508" s="42">
        <v>-25</v>
      </c>
      <c r="BO508">
        <v>32</v>
      </c>
      <c r="BP508">
        <v>28</v>
      </c>
      <c r="BQ508">
        <v>19</v>
      </c>
      <c r="BR508">
        <v>26</v>
      </c>
      <c r="BS508" s="41">
        <v>4.7445255474452552E-2</v>
      </c>
      <c r="BT508">
        <v>177</v>
      </c>
      <c r="BU508">
        <v>149</v>
      </c>
      <c r="BV508" s="41">
        <v>0.54294478527607359</v>
      </c>
      <c r="BW508">
        <v>23</v>
      </c>
      <c r="BX508">
        <v>29</v>
      </c>
      <c r="BY508">
        <v>36</v>
      </c>
      <c r="BZ508">
        <v>33</v>
      </c>
      <c r="CA508">
        <v>118</v>
      </c>
      <c r="CB508">
        <v>87</v>
      </c>
      <c r="CC508">
        <v>50</v>
      </c>
      <c r="CD508">
        <v>34</v>
      </c>
      <c r="CE508">
        <v>67</v>
      </c>
      <c r="CF508">
        <v>62</v>
      </c>
      <c r="CG508">
        <v>99</v>
      </c>
      <c r="CH508">
        <v>78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2</v>
      </c>
      <c r="CU508">
        <v>0</v>
      </c>
      <c r="CV508">
        <v>7</v>
      </c>
      <c r="CW508">
        <v>1</v>
      </c>
      <c r="CX508">
        <v>0</v>
      </c>
      <c r="CY508">
        <v>0</v>
      </c>
      <c r="CZ508">
        <v>31</v>
      </c>
      <c r="DA508">
        <v>11</v>
      </c>
      <c r="DB508">
        <v>4</v>
      </c>
      <c r="DC508">
        <v>2</v>
      </c>
      <c r="DD508">
        <v>4</v>
      </c>
      <c r="DE508">
        <v>12</v>
      </c>
      <c r="DF508">
        <v>5</v>
      </c>
      <c r="DG508">
        <v>56</v>
      </c>
      <c r="DH508">
        <v>20</v>
      </c>
      <c r="DI508">
        <v>14</v>
      </c>
      <c r="DJ508">
        <v>21</v>
      </c>
      <c r="DK508">
        <v>20</v>
      </c>
      <c r="DL508">
        <v>1</v>
      </c>
      <c r="DM508">
        <v>12</v>
      </c>
      <c r="DN508">
        <v>11</v>
      </c>
      <c r="DO508">
        <v>1</v>
      </c>
      <c r="DP508" s="42">
        <v>-6</v>
      </c>
      <c r="DQ508" s="20">
        <v>-9.2840000000000007</v>
      </c>
      <c r="DR508">
        <v>18</v>
      </c>
      <c r="DS508">
        <v>1</v>
      </c>
      <c r="DT508">
        <v>0</v>
      </c>
      <c r="DU508">
        <v>1</v>
      </c>
      <c r="DV508">
        <v>0</v>
      </c>
      <c r="DW508">
        <v>921</v>
      </c>
      <c r="DX508">
        <v>704</v>
      </c>
      <c r="DY508">
        <v>657</v>
      </c>
      <c r="DZ508">
        <v>522</v>
      </c>
      <c r="EA508">
        <v>487</v>
      </c>
      <c r="EB508">
        <v>379</v>
      </c>
      <c r="EC508">
        <v>45.78</v>
      </c>
      <c r="ED508">
        <v>31.69</v>
      </c>
      <c r="EE508">
        <v>40</v>
      </c>
      <c r="EF508">
        <v>37</v>
      </c>
      <c r="EG508" s="41">
        <v>8.2135523613963035E-2</v>
      </c>
      <c r="EH508" s="43">
        <v>0.90237467018469653</v>
      </c>
      <c r="EI508" s="44">
        <v>0.98451019379865956</v>
      </c>
      <c r="EJ508">
        <v>920</v>
      </c>
      <c r="EK508">
        <v>706</v>
      </c>
      <c r="EL508">
        <v>656</v>
      </c>
      <c r="EM508">
        <v>523</v>
      </c>
      <c r="EN508">
        <v>486</v>
      </c>
      <c r="EO508">
        <v>380</v>
      </c>
      <c r="EP508">
        <v>39</v>
      </c>
      <c r="EQ508">
        <v>37</v>
      </c>
      <c r="ER508">
        <v>440</v>
      </c>
      <c r="ES508">
        <v>351</v>
      </c>
      <c r="ET508">
        <v>185</v>
      </c>
      <c r="EU508">
        <v>127</v>
      </c>
      <c r="EV508">
        <v>19</v>
      </c>
      <c r="EW508">
        <v>18</v>
      </c>
      <c r="EX508">
        <v>60</v>
      </c>
      <c r="EY508">
        <v>58</v>
      </c>
      <c r="EZ508">
        <v>0.9</v>
      </c>
      <c r="FA508">
        <v>0.7</v>
      </c>
      <c r="FB508">
        <v>1.6</v>
      </c>
      <c r="FC508" s="20">
        <v>22.48</v>
      </c>
      <c r="FD508" s="26">
        <v>0.44078431372549021</v>
      </c>
      <c r="FE508">
        <v>1.8589</v>
      </c>
      <c r="FF508">
        <v>0.03</v>
      </c>
      <c r="FG508">
        <v>-0.22</v>
      </c>
      <c r="FH508">
        <v>-0.2</v>
      </c>
      <c r="FL508" s="42">
        <v>160</v>
      </c>
      <c r="FM508" s="20">
        <v>5.5</v>
      </c>
      <c r="FN508" s="41">
        <v>8.161640290000001E-2</v>
      </c>
      <c r="FO508" s="20">
        <v>14.7</v>
      </c>
      <c r="FP508" s="20">
        <v>18.1432</v>
      </c>
      <c r="FQ508" s="20">
        <v>120.92573299598155</v>
      </c>
      <c r="FR508">
        <v>23</v>
      </c>
      <c r="FS508" t="s">
        <v>3811</v>
      </c>
      <c r="FT508">
        <v>1099</v>
      </c>
      <c r="FV508" t="s">
        <v>711</v>
      </c>
      <c r="FW508" s="45">
        <v>5000000</v>
      </c>
      <c r="FX508" s="45">
        <v>3900000</v>
      </c>
      <c r="FY508">
        <v>441</v>
      </c>
      <c r="FZ508">
        <v>92</v>
      </c>
      <c r="GA508">
        <v>94</v>
      </c>
      <c r="GB508">
        <v>186</v>
      </c>
      <c r="GC508">
        <v>16</v>
      </c>
      <c r="GD508">
        <v>463</v>
      </c>
      <c r="GE508">
        <v>807</v>
      </c>
      <c r="GF508">
        <v>6704</v>
      </c>
      <c r="GG508">
        <v>12.2</v>
      </c>
      <c r="GH508">
        <v>7.6</v>
      </c>
      <c r="GI508">
        <v>19.8</v>
      </c>
      <c r="GJ508" s="42">
        <v>14.7</v>
      </c>
    </row>
    <row r="509" spans="1:192" x14ac:dyDescent="0.45">
      <c r="A509" s="40">
        <v>35369</v>
      </c>
      <c r="B509" t="s">
        <v>3812</v>
      </c>
      <c r="D509" t="s">
        <v>156</v>
      </c>
      <c r="E509" t="s">
        <v>156</v>
      </c>
      <c r="F509">
        <v>75</v>
      </c>
      <c r="G509">
        <v>212</v>
      </c>
      <c r="H509">
        <v>2015</v>
      </c>
      <c r="I509">
        <v>1</v>
      </c>
      <c r="J509">
        <v>19</v>
      </c>
      <c r="K509" t="s">
        <v>92</v>
      </c>
      <c r="L509">
        <v>2016</v>
      </c>
      <c r="M509">
        <v>21</v>
      </c>
      <c r="N509">
        <v>2</v>
      </c>
      <c r="O509">
        <v>8478431</v>
      </c>
      <c r="P509" t="s">
        <v>3813</v>
      </c>
      <c r="Q509" t="s">
        <v>3814</v>
      </c>
      <c r="R509" t="s">
        <v>3815</v>
      </c>
      <c r="S509" t="s">
        <v>2704</v>
      </c>
      <c r="T509" t="s">
        <v>710</v>
      </c>
      <c r="U509" t="s">
        <v>298</v>
      </c>
      <c r="V509">
        <v>14</v>
      </c>
      <c r="W509">
        <v>2</v>
      </c>
      <c r="X509">
        <v>2</v>
      </c>
      <c r="Y509">
        <v>2</v>
      </c>
      <c r="Z509">
        <v>4</v>
      </c>
      <c r="AA509">
        <v>21</v>
      </c>
      <c r="AB509">
        <v>59</v>
      </c>
      <c r="AC509" s="26">
        <v>0.2857142857142857</v>
      </c>
      <c r="AD509" s="20">
        <v>4</v>
      </c>
      <c r="AE509" s="20">
        <v>1.5859999999999999</v>
      </c>
      <c r="AF509">
        <v>-2</v>
      </c>
      <c r="AG509">
        <v>-0.30000000000000004</v>
      </c>
      <c r="AH509">
        <v>8</v>
      </c>
      <c r="AI509">
        <v>179</v>
      </c>
      <c r="AJ509">
        <v>7409</v>
      </c>
      <c r="AK509" s="20">
        <v>123.48333333332999</v>
      </c>
      <c r="AL509">
        <v>123.48</v>
      </c>
      <c r="AM509">
        <v>123</v>
      </c>
      <c r="AN509" s="26">
        <v>8.8202380952380945</v>
      </c>
      <c r="AO509">
        <v>15</v>
      </c>
      <c r="AP509" s="41">
        <v>0.8</v>
      </c>
      <c r="AQ509">
        <v>26</v>
      </c>
      <c r="AR509">
        <v>26</v>
      </c>
      <c r="AS509">
        <v>26</v>
      </c>
      <c r="AT509">
        <v>21</v>
      </c>
      <c r="AU509">
        <v>21</v>
      </c>
      <c r="AV509">
        <v>15</v>
      </c>
      <c r="AW509">
        <v>13</v>
      </c>
      <c r="AX509">
        <v>7</v>
      </c>
      <c r="AY509">
        <v>0</v>
      </c>
      <c r="AZ509">
        <v>0</v>
      </c>
      <c r="BA509" s="42">
        <v>0</v>
      </c>
      <c r="BB509">
        <v>1.4</v>
      </c>
      <c r="BC509">
        <v>38.666699999999999</v>
      </c>
      <c r="BD509" s="20">
        <v>41.6</v>
      </c>
      <c r="BE509" s="20">
        <v>67.599999999999994</v>
      </c>
      <c r="BF509" s="20">
        <v>32.847424684159371</v>
      </c>
      <c r="BG509">
        <v>38</v>
      </c>
      <c r="BH509">
        <v>39</v>
      </c>
      <c r="BI509">
        <v>31</v>
      </c>
      <c r="BJ509" s="41">
        <v>0.55072463768115942</v>
      </c>
      <c r="BK509">
        <v>15</v>
      </c>
      <c r="BL509">
        <v>15</v>
      </c>
      <c r="BM509">
        <v>20</v>
      </c>
      <c r="BN509" s="42">
        <v>-5</v>
      </c>
      <c r="BO509">
        <v>6</v>
      </c>
      <c r="BP509">
        <v>5</v>
      </c>
      <c r="BQ509">
        <v>3</v>
      </c>
      <c r="BR509">
        <v>6</v>
      </c>
      <c r="BS509" s="41">
        <v>6.5934065934065936E-2</v>
      </c>
      <c r="BT509">
        <v>1</v>
      </c>
      <c r="BU509">
        <v>4</v>
      </c>
      <c r="BV509" s="41">
        <v>0.2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4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6</v>
      </c>
      <c r="DA509">
        <v>0</v>
      </c>
      <c r="DB509">
        <v>0</v>
      </c>
      <c r="DC509">
        <v>2</v>
      </c>
      <c r="DD509">
        <v>0</v>
      </c>
      <c r="DE509">
        <v>1</v>
      </c>
      <c r="DF509">
        <v>2</v>
      </c>
      <c r="DG509">
        <v>10</v>
      </c>
      <c r="DH509">
        <v>4</v>
      </c>
      <c r="DI509">
        <v>4</v>
      </c>
      <c r="DJ509">
        <v>4</v>
      </c>
      <c r="DK509">
        <v>4</v>
      </c>
      <c r="DL509">
        <v>0</v>
      </c>
      <c r="DM509">
        <v>4</v>
      </c>
      <c r="DN509">
        <v>4</v>
      </c>
      <c r="DO509">
        <v>0</v>
      </c>
      <c r="DP509" s="42">
        <v>0</v>
      </c>
      <c r="DQ509" s="20">
        <v>0.87</v>
      </c>
      <c r="DR509">
        <v>4</v>
      </c>
      <c r="DS509">
        <v>0</v>
      </c>
      <c r="DT509">
        <v>0</v>
      </c>
      <c r="DU509">
        <v>0</v>
      </c>
      <c r="DV509">
        <v>0</v>
      </c>
      <c r="DW509">
        <v>104</v>
      </c>
      <c r="DX509">
        <v>110</v>
      </c>
      <c r="DY509">
        <v>80</v>
      </c>
      <c r="DZ509">
        <v>85</v>
      </c>
      <c r="EA509">
        <v>53</v>
      </c>
      <c r="EB509">
        <v>60</v>
      </c>
      <c r="EC509">
        <v>3.91</v>
      </c>
      <c r="ED509">
        <v>5.46</v>
      </c>
      <c r="EE509">
        <v>5</v>
      </c>
      <c r="EF509">
        <v>7</v>
      </c>
      <c r="EG509" s="41">
        <v>9.4339622641509441E-2</v>
      </c>
      <c r="EH509" s="43">
        <v>0.8833333333333333</v>
      </c>
      <c r="EI509" s="44">
        <v>0.97767295597484272</v>
      </c>
      <c r="EJ509">
        <v>104</v>
      </c>
      <c r="EK509">
        <v>110</v>
      </c>
      <c r="EL509">
        <v>80</v>
      </c>
      <c r="EM509">
        <v>85</v>
      </c>
      <c r="EN509">
        <v>53</v>
      </c>
      <c r="EO509">
        <v>60</v>
      </c>
      <c r="EP509">
        <v>5</v>
      </c>
      <c r="EQ509">
        <v>7</v>
      </c>
      <c r="ER509">
        <v>43</v>
      </c>
      <c r="ES509">
        <v>53</v>
      </c>
      <c r="ET509">
        <v>15</v>
      </c>
      <c r="EU509">
        <v>21</v>
      </c>
      <c r="EV509">
        <v>2</v>
      </c>
      <c r="EW509">
        <v>4</v>
      </c>
      <c r="EX509">
        <v>7</v>
      </c>
      <c r="EY509">
        <v>5</v>
      </c>
      <c r="EZ509">
        <v>0.30000000000000004</v>
      </c>
      <c r="FA509">
        <v>0.1</v>
      </c>
      <c r="FB509">
        <v>0.30000000000000004</v>
      </c>
      <c r="FC509" s="20">
        <v>4.29</v>
      </c>
      <c r="FD509" s="26">
        <v>0.30642857142857144</v>
      </c>
      <c r="FE509">
        <v>0.2278</v>
      </c>
      <c r="FF509">
        <v>0.02</v>
      </c>
      <c r="FG509">
        <v>-0.05</v>
      </c>
      <c r="FH509">
        <v>-0.03</v>
      </c>
      <c r="FL509" s="42">
        <v>29</v>
      </c>
      <c r="FM509" s="20">
        <v>4.5</v>
      </c>
      <c r="FN509" s="41">
        <v>5.5782312899999999E-2</v>
      </c>
      <c r="FO509" s="20">
        <v>3.2</v>
      </c>
      <c r="FP509" s="20">
        <v>4.1740000000000004</v>
      </c>
      <c r="FQ509" s="20">
        <v>103.98445092322643</v>
      </c>
      <c r="FV509" t="s">
        <v>751</v>
      </c>
      <c r="FW509" s="45">
        <v>925000</v>
      </c>
      <c r="FX509" s="45">
        <v>863333</v>
      </c>
      <c r="FY509">
        <v>16</v>
      </c>
      <c r="FZ509">
        <v>2</v>
      </c>
      <c r="GA509">
        <v>2</v>
      </c>
      <c r="GB509">
        <v>4</v>
      </c>
      <c r="GC509">
        <v>-2</v>
      </c>
      <c r="GD509">
        <v>8</v>
      </c>
      <c r="GE509">
        <v>19</v>
      </c>
      <c r="GF509">
        <v>150</v>
      </c>
      <c r="GG509">
        <v>0.2</v>
      </c>
      <c r="GH509">
        <v>0.1</v>
      </c>
      <c r="GI509">
        <v>0.30000000000000004</v>
      </c>
      <c r="GJ509" s="42">
        <v>3.2</v>
      </c>
    </row>
    <row r="510" spans="1:192" x14ac:dyDescent="0.45">
      <c r="A510" s="40">
        <v>35535</v>
      </c>
      <c r="B510" t="s">
        <v>393</v>
      </c>
      <c r="C510" t="s">
        <v>106</v>
      </c>
      <c r="D510" t="s">
        <v>107</v>
      </c>
      <c r="E510" t="s">
        <v>107</v>
      </c>
      <c r="F510">
        <v>74</v>
      </c>
      <c r="G510">
        <v>214</v>
      </c>
      <c r="H510">
        <v>2015</v>
      </c>
      <c r="I510">
        <v>2</v>
      </c>
      <c r="J510">
        <v>32</v>
      </c>
      <c r="K510" t="s">
        <v>202</v>
      </c>
      <c r="L510">
        <v>2016</v>
      </c>
      <c r="M510">
        <v>20</v>
      </c>
      <c r="N510">
        <v>2</v>
      </c>
      <c r="O510">
        <v>8478432</v>
      </c>
      <c r="P510" t="s">
        <v>3816</v>
      </c>
      <c r="Q510" t="s">
        <v>3817</v>
      </c>
      <c r="R510" t="s">
        <v>3818</v>
      </c>
      <c r="S510" t="s">
        <v>979</v>
      </c>
      <c r="T510" t="s">
        <v>710</v>
      </c>
      <c r="U510" t="s">
        <v>205</v>
      </c>
      <c r="V510">
        <v>79</v>
      </c>
      <c r="W510">
        <v>15</v>
      </c>
      <c r="X510">
        <v>18</v>
      </c>
      <c r="Y510">
        <v>10</v>
      </c>
      <c r="Z510">
        <v>33</v>
      </c>
      <c r="AA510">
        <v>7</v>
      </c>
      <c r="AB510">
        <v>32</v>
      </c>
      <c r="AC510" s="26">
        <v>0.41772151898734178</v>
      </c>
      <c r="AD510" s="20">
        <v>-0.8571428571428541</v>
      </c>
      <c r="AE510" s="20">
        <v>12.843</v>
      </c>
      <c r="AF510">
        <v>-17</v>
      </c>
      <c r="AG510">
        <v>0.2</v>
      </c>
      <c r="AH510">
        <v>14</v>
      </c>
      <c r="AI510">
        <v>1572</v>
      </c>
      <c r="AJ510">
        <v>65909</v>
      </c>
      <c r="AK510" s="20">
        <v>1098.2166666666999</v>
      </c>
      <c r="AL510">
        <v>1098.22</v>
      </c>
      <c r="AM510">
        <v>1098</v>
      </c>
      <c r="AN510" s="26">
        <v>13.904852320675106</v>
      </c>
      <c r="AO510">
        <v>23.13</v>
      </c>
      <c r="AP510" s="41">
        <v>0.63461538461538458</v>
      </c>
      <c r="AQ510">
        <v>240</v>
      </c>
      <c r="AR510">
        <v>240</v>
      </c>
      <c r="AS510">
        <v>240</v>
      </c>
      <c r="AT510">
        <v>196</v>
      </c>
      <c r="AU510">
        <v>196</v>
      </c>
      <c r="AV510">
        <v>154</v>
      </c>
      <c r="AW510">
        <v>153</v>
      </c>
      <c r="AX510">
        <v>91</v>
      </c>
      <c r="AY510">
        <v>9</v>
      </c>
      <c r="AZ510">
        <v>28</v>
      </c>
      <c r="BA510" s="42">
        <v>37</v>
      </c>
      <c r="BB510">
        <v>17.86</v>
      </c>
      <c r="BC510">
        <v>24.318200000000001</v>
      </c>
      <c r="BD510" s="20">
        <v>246.6</v>
      </c>
      <c r="BE510" s="20">
        <v>486.6</v>
      </c>
      <c r="BF510" s="20">
        <v>26.584837282147475</v>
      </c>
      <c r="BG510">
        <v>415</v>
      </c>
      <c r="BH510">
        <v>349</v>
      </c>
      <c r="BI510">
        <v>336</v>
      </c>
      <c r="BJ510" s="41">
        <v>0.55259653794940078</v>
      </c>
      <c r="BK510">
        <v>109</v>
      </c>
      <c r="BL510">
        <v>109</v>
      </c>
      <c r="BM510">
        <v>101</v>
      </c>
      <c r="BN510" s="42">
        <v>8</v>
      </c>
      <c r="BO510">
        <v>42</v>
      </c>
      <c r="BP510">
        <v>11</v>
      </c>
      <c r="BQ510">
        <v>15</v>
      </c>
      <c r="BR510">
        <v>23</v>
      </c>
      <c r="BS510" s="41">
        <v>2.9411764705882353E-2</v>
      </c>
      <c r="BT510">
        <v>5</v>
      </c>
      <c r="BU510">
        <v>24</v>
      </c>
      <c r="BV510" s="41">
        <v>0.17241379310344829</v>
      </c>
      <c r="BW510">
        <v>1</v>
      </c>
      <c r="BX510">
        <v>4</v>
      </c>
      <c r="BY510">
        <v>2</v>
      </c>
      <c r="BZ510">
        <v>5</v>
      </c>
      <c r="CA510">
        <v>2</v>
      </c>
      <c r="CB510">
        <v>15</v>
      </c>
      <c r="CC510">
        <v>1</v>
      </c>
      <c r="CD510">
        <v>7</v>
      </c>
      <c r="CE510">
        <v>1</v>
      </c>
      <c r="CF510">
        <v>7</v>
      </c>
      <c r="CG510">
        <v>4</v>
      </c>
      <c r="CH510">
        <v>14</v>
      </c>
      <c r="CI510">
        <v>0</v>
      </c>
      <c r="CJ510">
        <v>2</v>
      </c>
      <c r="CK510">
        <v>5</v>
      </c>
      <c r="CL510">
        <v>3</v>
      </c>
      <c r="CM510">
        <v>0</v>
      </c>
      <c r="CN510">
        <v>0</v>
      </c>
      <c r="CO510">
        <v>0</v>
      </c>
      <c r="CP510">
        <v>2</v>
      </c>
      <c r="CQ510">
        <v>2</v>
      </c>
      <c r="CR510">
        <v>0</v>
      </c>
      <c r="CS510">
        <v>1</v>
      </c>
      <c r="CT510">
        <v>3</v>
      </c>
      <c r="CU510">
        <v>0</v>
      </c>
      <c r="CV510">
        <v>7</v>
      </c>
      <c r="CW510">
        <v>0</v>
      </c>
      <c r="CX510">
        <v>2</v>
      </c>
      <c r="CY510">
        <v>4</v>
      </c>
      <c r="CZ510">
        <v>36</v>
      </c>
      <c r="DA510">
        <v>16</v>
      </c>
      <c r="DB510">
        <v>4</v>
      </c>
      <c r="DC510">
        <v>5</v>
      </c>
      <c r="DD510">
        <v>12</v>
      </c>
      <c r="DE510">
        <v>13</v>
      </c>
      <c r="DF510">
        <v>6</v>
      </c>
      <c r="DG510">
        <v>98</v>
      </c>
      <c r="DH510">
        <v>7</v>
      </c>
      <c r="DI510">
        <v>14</v>
      </c>
      <c r="DJ510">
        <v>7</v>
      </c>
      <c r="DK510">
        <v>7</v>
      </c>
      <c r="DL510">
        <v>0</v>
      </c>
      <c r="DM510">
        <v>13</v>
      </c>
      <c r="DN510">
        <v>13</v>
      </c>
      <c r="DO510">
        <v>0</v>
      </c>
      <c r="DP510" s="42">
        <v>7</v>
      </c>
      <c r="DQ510" s="20">
        <v>4.6820000000000004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1209</v>
      </c>
      <c r="DX510">
        <v>995</v>
      </c>
      <c r="DY510">
        <v>886</v>
      </c>
      <c r="DZ510">
        <v>759</v>
      </c>
      <c r="EA510">
        <v>639</v>
      </c>
      <c r="EB510">
        <v>527</v>
      </c>
      <c r="EC510">
        <v>58.55</v>
      </c>
      <c r="ED510">
        <v>45.11</v>
      </c>
      <c r="EE510">
        <v>52</v>
      </c>
      <c r="EF510">
        <v>49</v>
      </c>
      <c r="EG510" s="41">
        <v>8.1377151799687006E-2</v>
      </c>
      <c r="EH510" s="43">
        <v>0.90702087286527511</v>
      </c>
      <c r="EI510" s="44">
        <v>0.98839802466496207</v>
      </c>
      <c r="EJ510">
        <v>1218</v>
      </c>
      <c r="EK510">
        <v>998</v>
      </c>
      <c r="EL510">
        <v>892</v>
      </c>
      <c r="EM510">
        <v>762</v>
      </c>
      <c r="EN510">
        <v>644</v>
      </c>
      <c r="EO510">
        <v>530</v>
      </c>
      <c r="EP510">
        <v>52</v>
      </c>
      <c r="EQ510">
        <v>50</v>
      </c>
      <c r="ER510">
        <v>597</v>
      </c>
      <c r="ES510">
        <v>473</v>
      </c>
      <c r="ET510">
        <v>262</v>
      </c>
      <c r="EU510">
        <v>186</v>
      </c>
      <c r="EV510">
        <v>29</v>
      </c>
      <c r="EW510">
        <v>26</v>
      </c>
      <c r="EX510">
        <v>65</v>
      </c>
      <c r="EY510">
        <v>77</v>
      </c>
      <c r="EZ510">
        <v>1.9</v>
      </c>
      <c r="FA510">
        <v>0.8</v>
      </c>
      <c r="FB510">
        <v>2.7</v>
      </c>
      <c r="FC510" s="20">
        <v>32.159999999999997</v>
      </c>
      <c r="FD510" s="26">
        <v>0.40708860759493665</v>
      </c>
      <c r="FE510">
        <v>3.2978999999999998</v>
      </c>
      <c r="FF510">
        <v>0.34</v>
      </c>
      <c r="FG510">
        <v>0.67</v>
      </c>
      <c r="FH510">
        <v>1</v>
      </c>
      <c r="FL510" s="42">
        <v>146</v>
      </c>
      <c r="FM510" s="20">
        <v>17.714285714285715</v>
      </c>
      <c r="FN510" s="41">
        <v>8.15163364E-2</v>
      </c>
      <c r="FO510" s="20">
        <v>31.6</v>
      </c>
      <c r="FP510" s="20">
        <v>33.936399999999999</v>
      </c>
      <c r="FQ510" s="20">
        <v>120.4130319972319</v>
      </c>
      <c r="FR510">
        <v>1</v>
      </c>
      <c r="FS510" t="s">
        <v>111</v>
      </c>
      <c r="FT510">
        <v>13</v>
      </c>
      <c r="FV510" t="s">
        <v>751</v>
      </c>
      <c r="FW510" s="45">
        <v>817500</v>
      </c>
      <c r="FX510" s="45">
        <v>821666</v>
      </c>
      <c r="FY510">
        <v>86</v>
      </c>
      <c r="FZ510">
        <v>18</v>
      </c>
      <c r="GA510">
        <v>18</v>
      </c>
      <c r="GB510">
        <v>36</v>
      </c>
      <c r="GC510">
        <v>-17</v>
      </c>
      <c r="GD510">
        <v>14</v>
      </c>
      <c r="GE510">
        <v>164</v>
      </c>
      <c r="GF510">
        <v>1185</v>
      </c>
      <c r="GG510">
        <v>2.2999999999999998</v>
      </c>
      <c r="GH510">
        <v>0.9</v>
      </c>
      <c r="GI510">
        <v>3.2</v>
      </c>
      <c r="GJ510" s="42">
        <v>31.6</v>
      </c>
    </row>
    <row r="511" spans="1:192" x14ac:dyDescent="0.45">
      <c r="A511" s="40">
        <v>33924</v>
      </c>
      <c r="B511" t="s">
        <v>1143</v>
      </c>
      <c r="C511" t="s">
        <v>295</v>
      </c>
      <c r="D511" t="s">
        <v>107</v>
      </c>
      <c r="E511" t="s">
        <v>107</v>
      </c>
      <c r="F511">
        <v>71</v>
      </c>
      <c r="G511">
        <v>193</v>
      </c>
      <c r="H511">
        <v>2011</v>
      </c>
      <c r="I511">
        <v>2</v>
      </c>
      <c r="J511">
        <v>61</v>
      </c>
      <c r="K511" t="s">
        <v>92</v>
      </c>
      <c r="L511">
        <v>2014</v>
      </c>
      <c r="M511">
        <v>25</v>
      </c>
      <c r="N511">
        <v>4</v>
      </c>
      <c r="O511">
        <v>8476386</v>
      </c>
      <c r="P511" t="s">
        <v>3819</v>
      </c>
      <c r="Q511" t="s">
        <v>3820</v>
      </c>
      <c r="R511" t="s">
        <v>3821</v>
      </c>
      <c r="S511" t="s">
        <v>1024</v>
      </c>
      <c r="T511" t="s">
        <v>725</v>
      </c>
      <c r="U511" t="s">
        <v>142</v>
      </c>
      <c r="V511">
        <v>14</v>
      </c>
      <c r="W511">
        <v>1</v>
      </c>
      <c r="X511">
        <v>1</v>
      </c>
      <c r="Y511">
        <v>1</v>
      </c>
      <c r="Z511">
        <v>2</v>
      </c>
      <c r="AA511">
        <v>26</v>
      </c>
      <c r="AB511">
        <v>83</v>
      </c>
      <c r="AC511" s="26">
        <v>0.14285714285714285</v>
      </c>
      <c r="AD511" s="20">
        <v>-2.4210526315789478</v>
      </c>
      <c r="AE511" s="20">
        <v>0.78900000000000003</v>
      </c>
      <c r="AF511">
        <v>-3</v>
      </c>
      <c r="AG511">
        <v>-4.0999999999999996</v>
      </c>
      <c r="AH511">
        <v>11</v>
      </c>
      <c r="AI511">
        <v>203</v>
      </c>
      <c r="AJ511">
        <v>10082</v>
      </c>
      <c r="AK511" s="20">
        <v>168.03333333333001</v>
      </c>
      <c r="AL511">
        <v>168.03</v>
      </c>
      <c r="AM511">
        <v>168</v>
      </c>
      <c r="AN511" s="26">
        <v>12.002380952380951</v>
      </c>
      <c r="AO511">
        <v>20.3</v>
      </c>
      <c r="AP511" s="41">
        <v>1</v>
      </c>
      <c r="AQ511">
        <v>37</v>
      </c>
      <c r="AR511">
        <v>37</v>
      </c>
      <c r="AS511">
        <v>37</v>
      </c>
      <c r="AT511">
        <v>26</v>
      </c>
      <c r="AU511">
        <v>26</v>
      </c>
      <c r="AV511">
        <v>20</v>
      </c>
      <c r="AW511">
        <v>24</v>
      </c>
      <c r="AX511">
        <v>6</v>
      </c>
      <c r="AY511">
        <v>1</v>
      </c>
      <c r="AZ511">
        <v>2</v>
      </c>
      <c r="BA511" s="42">
        <v>3</v>
      </c>
      <c r="BB511">
        <v>1.6</v>
      </c>
      <c r="BC511">
        <v>30.85</v>
      </c>
      <c r="BD511" s="20">
        <v>61</v>
      </c>
      <c r="BE511" s="20">
        <v>98</v>
      </c>
      <c r="BF511" s="20">
        <v>34.993751115872165</v>
      </c>
      <c r="BG511">
        <v>59</v>
      </c>
      <c r="BH511">
        <v>43</v>
      </c>
      <c r="BI511">
        <v>46</v>
      </c>
      <c r="BJ511" s="41">
        <v>0.56190476190476191</v>
      </c>
      <c r="BK511">
        <v>10</v>
      </c>
      <c r="BL511">
        <v>10</v>
      </c>
      <c r="BM511">
        <v>13</v>
      </c>
      <c r="BN511" s="42">
        <v>-3</v>
      </c>
      <c r="BO511">
        <v>6</v>
      </c>
      <c r="BP511">
        <v>6</v>
      </c>
      <c r="BQ511">
        <v>6</v>
      </c>
      <c r="BR511">
        <v>3</v>
      </c>
      <c r="BS511" s="41">
        <v>2.1126760563380281E-2</v>
      </c>
      <c r="BT511">
        <v>5</v>
      </c>
      <c r="BU511">
        <v>6</v>
      </c>
      <c r="BV511" s="41">
        <v>0.45454545454545453</v>
      </c>
      <c r="BW511">
        <v>2</v>
      </c>
      <c r="BX511">
        <v>1</v>
      </c>
      <c r="BY511">
        <v>2</v>
      </c>
      <c r="BZ511">
        <v>1</v>
      </c>
      <c r="CA511">
        <v>1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2</v>
      </c>
      <c r="CH511">
        <v>4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5</v>
      </c>
      <c r="DA511">
        <v>2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17</v>
      </c>
      <c r="DH511">
        <v>3</v>
      </c>
      <c r="DI511">
        <v>3</v>
      </c>
      <c r="DJ511">
        <v>4</v>
      </c>
      <c r="DK511">
        <v>3</v>
      </c>
      <c r="DL511">
        <v>1</v>
      </c>
      <c r="DM511">
        <v>4</v>
      </c>
      <c r="DN511">
        <v>3</v>
      </c>
      <c r="DO511">
        <v>1</v>
      </c>
      <c r="DP511" s="42">
        <v>0</v>
      </c>
      <c r="DQ511" s="20">
        <v>-1.1180000000000001</v>
      </c>
      <c r="DR511">
        <v>2</v>
      </c>
      <c r="DS511">
        <v>1</v>
      </c>
      <c r="DT511">
        <v>0</v>
      </c>
      <c r="DU511">
        <v>0</v>
      </c>
      <c r="DV511">
        <v>0</v>
      </c>
      <c r="DW511">
        <v>138</v>
      </c>
      <c r="DX511">
        <v>181</v>
      </c>
      <c r="DY511">
        <v>96</v>
      </c>
      <c r="DZ511">
        <v>139</v>
      </c>
      <c r="EA511">
        <v>72</v>
      </c>
      <c r="EB511">
        <v>111</v>
      </c>
      <c r="EC511">
        <v>5.34</v>
      </c>
      <c r="ED511">
        <v>6.99</v>
      </c>
      <c r="EE511">
        <v>2</v>
      </c>
      <c r="EF511">
        <v>5</v>
      </c>
      <c r="EG511" s="41">
        <v>2.7777777777777776E-2</v>
      </c>
      <c r="EH511" s="43">
        <v>0.95495495495495497</v>
      </c>
      <c r="EI511" s="44">
        <v>0.98273273273273276</v>
      </c>
      <c r="EJ511">
        <v>140</v>
      </c>
      <c r="EK511">
        <v>180</v>
      </c>
      <c r="EL511">
        <v>98</v>
      </c>
      <c r="EM511">
        <v>138</v>
      </c>
      <c r="EN511">
        <v>73</v>
      </c>
      <c r="EO511">
        <v>110</v>
      </c>
      <c r="EP511">
        <v>2</v>
      </c>
      <c r="EQ511">
        <v>5</v>
      </c>
      <c r="ER511">
        <v>73</v>
      </c>
      <c r="ES511">
        <v>100</v>
      </c>
      <c r="ET511">
        <v>19</v>
      </c>
      <c r="EU511">
        <v>35</v>
      </c>
      <c r="EV511">
        <v>1</v>
      </c>
      <c r="EW511">
        <v>4</v>
      </c>
      <c r="EX511">
        <v>12</v>
      </c>
      <c r="EY511">
        <v>10</v>
      </c>
      <c r="EZ511">
        <v>-0.2</v>
      </c>
      <c r="FA511">
        <v>0</v>
      </c>
      <c r="FB511">
        <v>-0.1</v>
      </c>
      <c r="FC511" s="20">
        <v>-0.21</v>
      </c>
      <c r="FD511" s="26">
        <v>-1.4999999999999999E-2</v>
      </c>
      <c r="FE511">
        <v>6.4000000000000003E-3</v>
      </c>
      <c r="FF511">
        <v>-0.03</v>
      </c>
      <c r="FG511">
        <v>-0.18</v>
      </c>
      <c r="FH511">
        <v>-0.21</v>
      </c>
      <c r="FL511" s="42">
        <v>25</v>
      </c>
      <c r="FM511" s="20">
        <v>8</v>
      </c>
      <c r="FN511" s="41">
        <v>2.25274725E-2</v>
      </c>
      <c r="FO511" s="20">
        <v>0.89999999999999991</v>
      </c>
      <c r="FP511" s="20">
        <v>1.7764</v>
      </c>
      <c r="FQ511" s="20">
        <v>113.90823067309408</v>
      </c>
      <c r="FR511">
        <v>4</v>
      </c>
      <c r="FS511" t="s">
        <v>189</v>
      </c>
      <c r="FT511">
        <v>195</v>
      </c>
      <c r="FV511" t="s">
        <v>751</v>
      </c>
      <c r="FW511" s="45">
        <v>900000</v>
      </c>
      <c r="FX511" s="45">
        <v>850000</v>
      </c>
      <c r="FY511">
        <v>128</v>
      </c>
      <c r="FZ511">
        <v>12</v>
      </c>
      <c r="GA511">
        <v>26</v>
      </c>
      <c r="GB511">
        <v>38</v>
      </c>
      <c r="GC511">
        <v>-6</v>
      </c>
      <c r="GD511">
        <v>39</v>
      </c>
      <c r="GE511">
        <v>181</v>
      </c>
      <c r="GF511">
        <v>1534</v>
      </c>
      <c r="GG511">
        <v>1.4</v>
      </c>
      <c r="GH511">
        <v>1.2</v>
      </c>
      <c r="GI511">
        <v>2.6</v>
      </c>
      <c r="GJ511" s="42">
        <v>0.89999999999999991</v>
      </c>
    </row>
    <row r="512" spans="1:192" x14ac:dyDescent="0.45">
      <c r="A512" s="40">
        <v>34161</v>
      </c>
      <c r="B512" t="s">
        <v>241</v>
      </c>
      <c r="C512" t="s">
        <v>242</v>
      </c>
      <c r="D512" t="s">
        <v>107</v>
      </c>
      <c r="E512" t="s">
        <v>107</v>
      </c>
      <c r="F512">
        <v>70</v>
      </c>
      <c r="G512">
        <v>182</v>
      </c>
      <c r="H512">
        <v>2011</v>
      </c>
      <c r="I512">
        <v>3</v>
      </c>
      <c r="J512">
        <v>64</v>
      </c>
      <c r="K512" t="s">
        <v>202</v>
      </c>
      <c r="L512">
        <v>2013</v>
      </c>
      <c r="M512">
        <v>24</v>
      </c>
      <c r="N512">
        <v>5</v>
      </c>
      <c r="O512">
        <v>8476389</v>
      </c>
      <c r="P512" t="s">
        <v>3822</v>
      </c>
      <c r="Q512" t="s">
        <v>3823</v>
      </c>
      <c r="R512" t="s">
        <v>3824</v>
      </c>
      <c r="S512" t="s">
        <v>3825</v>
      </c>
      <c r="T512" t="s">
        <v>716</v>
      </c>
      <c r="U512" t="s">
        <v>373</v>
      </c>
      <c r="V512">
        <v>82</v>
      </c>
      <c r="W512">
        <v>31</v>
      </c>
      <c r="X512">
        <v>44</v>
      </c>
      <c r="Y512">
        <v>22</v>
      </c>
      <c r="Z512">
        <v>75</v>
      </c>
      <c r="AA512">
        <v>2</v>
      </c>
      <c r="AB512">
        <v>3</v>
      </c>
      <c r="AC512" s="26">
        <v>0.91463414634146345</v>
      </c>
      <c r="AD512" s="20">
        <v>25.728070175438596</v>
      </c>
      <c r="AE512" s="20">
        <v>28.303000000000001</v>
      </c>
      <c r="AF512">
        <v>-9</v>
      </c>
      <c r="AG512">
        <v>-5.3</v>
      </c>
      <c r="AH512">
        <v>54</v>
      </c>
      <c r="AI512">
        <v>2168</v>
      </c>
      <c r="AJ512">
        <v>105112</v>
      </c>
      <c r="AK512" s="20">
        <v>1751.8666666667</v>
      </c>
      <c r="AL512">
        <v>1751.33</v>
      </c>
      <c r="AM512">
        <v>1752</v>
      </c>
      <c r="AN512" s="26">
        <v>21.364227642276422</v>
      </c>
      <c r="AO512">
        <v>35.28</v>
      </c>
      <c r="AP512" s="41">
        <v>0.72115384615384615</v>
      </c>
      <c r="AQ512">
        <v>493</v>
      </c>
      <c r="AR512">
        <v>494</v>
      </c>
      <c r="AS512">
        <v>494</v>
      </c>
      <c r="AT512">
        <v>410</v>
      </c>
      <c r="AU512">
        <v>410</v>
      </c>
      <c r="AV512">
        <v>287</v>
      </c>
      <c r="AW512">
        <v>261</v>
      </c>
      <c r="AX512">
        <v>88</v>
      </c>
      <c r="AY512">
        <v>17</v>
      </c>
      <c r="AZ512">
        <v>24</v>
      </c>
      <c r="BA512" s="42">
        <v>41</v>
      </c>
      <c r="BB512">
        <v>30.41</v>
      </c>
      <c r="BC512">
        <v>27.8537</v>
      </c>
      <c r="BD512" s="20">
        <v>393.4</v>
      </c>
      <c r="BE512" s="20">
        <v>886.4</v>
      </c>
      <c r="BF512" s="20">
        <v>30.367777631856935</v>
      </c>
      <c r="BG512">
        <v>699</v>
      </c>
      <c r="BH512">
        <v>566</v>
      </c>
      <c r="BI512">
        <v>730</v>
      </c>
      <c r="BJ512" s="41">
        <v>0.48915325402379284</v>
      </c>
      <c r="BK512">
        <v>145</v>
      </c>
      <c r="BL512">
        <v>145</v>
      </c>
      <c r="BM512">
        <v>108</v>
      </c>
      <c r="BN512" s="42">
        <v>37</v>
      </c>
      <c r="BO512">
        <v>123</v>
      </c>
      <c r="BP512">
        <v>84</v>
      </c>
      <c r="BQ512">
        <v>65</v>
      </c>
      <c r="BR512">
        <v>55</v>
      </c>
      <c r="BS512" s="41">
        <v>3.8542396636299929E-2</v>
      </c>
      <c r="BT512">
        <v>853</v>
      </c>
      <c r="BU512">
        <v>724</v>
      </c>
      <c r="BV512" s="41">
        <v>0.54090044388078629</v>
      </c>
      <c r="BW512">
        <v>340</v>
      </c>
      <c r="BX512">
        <v>269</v>
      </c>
      <c r="BY512">
        <v>247</v>
      </c>
      <c r="BZ512">
        <v>244</v>
      </c>
      <c r="CA512">
        <v>266</v>
      </c>
      <c r="CB512">
        <v>211</v>
      </c>
      <c r="CC512">
        <v>207</v>
      </c>
      <c r="CD512">
        <v>188</v>
      </c>
      <c r="CE512">
        <v>341</v>
      </c>
      <c r="CF512">
        <v>285</v>
      </c>
      <c r="CG512">
        <v>548</v>
      </c>
      <c r="CH512">
        <v>439</v>
      </c>
      <c r="CI512">
        <v>1</v>
      </c>
      <c r="CJ512">
        <v>0</v>
      </c>
      <c r="CK512">
        <v>1</v>
      </c>
      <c r="CL512">
        <v>5</v>
      </c>
      <c r="CM512">
        <v>5</v>
      </c>
      <c r="CN512">
        <v>0</v>
      </c>
      <c r="CO512">
        <v>0</v>
      </c>
      <c r="CP512">
        <v>3</v>
      </c>
      <c r="CQ512">
        <v>0</v>
      </c>
      <c r="CR512">
        <v>3</v>
      </c>
      <c r="CS512">
        <v>5</v>
      </c>
      <c r="CT512">
        <v>5</v>
      </c>
      <c r="CU512">
        <v>0</v>
      </c>
      <c r="CV512">
        <v>15</v>
      </c>
      <c r="CW512">
        <v>2</v>
      </c>
      <c r="CX512">
        <v>7</v>
      </c>
      <c r="CY512">
        <v>12</v>
      </c>
      <c r="CZ512">
        <v>102</v>
      </c>
      <c r="DA512">
        <v>42</v>
      </c>
      <c r="DB512">
        <v>0</v>
      </c>
      <c r="DC512">
        <v>39</v>
      </c>
      <c r="DD512">
        <v>67</v>
      </c>
      <c r="DE512">
        <v>19</v>
      </c>
      <c r="DF512">
        <v>3</v>
      </c>
      <c r="DG512">
        <v>117</v>
      </c>
      <c r="DH512">
        <v>27</v>
      </c>
      <c r="DI512">
        <v>35</v>
      </c>
      <c r="DJ512">
        <v>27</v>
      </c>
      <c r="DK512">
        <v>27</v>
      </c>
      <c r="DL512">
        <v>0</v>
      </c>
      <c r="DM512">
        <v>32</v>
      </c>
      <c r="DN512">
        <v>32</v>
      </c>
      <c r="DO512">
        <v>0</v>
      </c>
      <c r="DP512" s="42">
        <v>8</v>
      </c>
      <c r="DQ512" s="20">
        <v>8.9629999999999992</v>
      </c>
      <c r="DR512">
        <v>27</v>
      </c>
      <c r="DS512">
        <v>0</v>
      </c>
      <c r="DT512">
        <v>0</v>
      </c>
      <c r="DU512">
        <v>0</v>
      </c>
      <c r="DV512">
        <v>0</v>
      </c>
      <c r="DW512">
        <v>1976</v>
      </c>
      <c r="DX512">
        <v>1753</v>
      </c>
      <c r="DY512">
        <v>1549</v>
      </c>
      <c r="DZ512">
        <v>1372</v>
      </c>
      <c r="EA512">
        <v>1107</v>
      </c>
      <c r="EB512">
        <v>1028</v>
      </c>
      <c r="EC512">
        <v>112.08</v>
      </c>
      <c r="ED512">
        <v>96.76</v>
      </c>
      <c r="EE512">
        <v>104</v>
      </c>
      <c r="EF512">
        <v>95</v>
      </c>
      <c r="EG512" s="41">
        <v>9.3947606142728096E-2</v>
      </c>
      <c r="EH512" s="43">
        <v>0.90758754863813229</v>
      </c>
      <c r="EI512" s="44">
        <v>1.0015351547808604</v>
      </c>
      <c r="EJ512">
        <v>1978</v>
      </c>
      <c r="EK512">
        <v>1754</v>
      </c>
      <c r="EL512">
        <v>1549</v>
      </c>
      <c r="EM512">
        <v>1372</v>
      </c>
      <c r="EN512">
        <v>1107</v>
      </c>
      <c r="EO512">
        <v>1029</v>
      </c>
      <c r="EP512">
        <v>104</v>
      </c>
      <c r="EQ512">
        <v>96</v>
      </c>
      <c r="ER512">
        <v>998</v>
      </c>
      <c r="ES512">
        <v>899</v>
      </c>
      <c r="ET512">
        <v>346</v>
      </c>
      <c r="EU512">
        <v>348</v>
      </c>
      <c r="EV512">
        <v>60</v>
      </c>
      <c r="EW512">
        <v>54</v>
      </c>
      <c r="EX512">
        <v>112</v>
      </c>
      <c r="EY512">
        <v>142</v>
      </c>
      <c r="EZ512">
        <v>5.9</v>
      </c>
      <c r="FA512">
        <v>1.5</v>
      </c>
      <c r="FB512">
        <v>7.4</v>
      </c>
      <c r="FC512" s="20">
        <v>70.86</v>
      </c>
      <c r="FD512" s="26">
        <v>0.86414634146341462</v>
      </c>
      <c r="FE512">
        <v>9.7794000000000008</v>
      </c>
      <c r="FF512">
        <v>1.96</v>
      </c>
      <c r="FG512">
        <v>-0.57999999999999996</v>
      </c>
      <c r="FH512">
        <v>1.38</v>
      </c>
      <c r="FI512">
        <v>6</v>
      </c>
      <c r="FJ512">
        <v>2</v>
      </c>
      <c r="FK512">
        <v>2</v>
      </c>
      <c r="FL512" s="42">
        <v>254</v>
      </c>
      <c r="FM512" s="20">
        <v>7.7777777777777777</v>
      </c>
      <c r="FN512" s="41">
        <v>0.14485981310000001</v>
      </c>
      <c r="FO512" s="20">
        <v>69.599999999999994</v>
      </c>
      <c r="FP512" s="20">
        <v>76.792599999999993</v>
      </c>
      <c r="FQ512" s="20">
        <v>127.75433527661835</v>
      </c>
      <c r="FV512" t="s">
        <v>711</v>
      </c>
      <c r="FW512" s="45">
        <v>4500000</v>
      </c>
      <c r="FX512" s="45">
        <v>4750000</v>
      </c>
      <c r="FY512">
        <v>310</v>
      </c>
      <c r="FZ512">
        <v>91</v>
      </c>
      <c r="GA512">
        <v>121</v>
      </c>
      <c r="GB512">
        <v>212</v>
      </c>
      <c r="GC512">
        <v>-9</v>
      </c>
      <c r="GD512">
        <v>171</v>
      </c>
      <c r="GE512">
        <v>818</v>
      </c>
      <c r="GF512">
        <v>5888</v>
      </c>
      <c r="GG512">
        <v>16.600000000000001</v>
      </c>
      <c r="GH512">
        <v>6.3</v>
      </c>
      <c r="GI512">
        <v>22.9</v>
      </c>
      <c r="GJ512" s="42">
        <v>69.599999999999994</v>
      </c>
    </row>
    <row r="513" spans="1:192" x14ac:dyDescent="0.45">
      <c r="A513" s="40">
        <v>35500</v>
      </c>
      <c r="B513" t="s">
        <v>384</v>
      </c>
      <c r="C513" t="s">
        <v>145</v>
      </c>
      <c r="D513" t="s">
        <v>91</v>
      </c>
      <c r="E513" t="s">
        <v>91</v>
      </c>
      <c r="F513">
        <v>70</v>
      </c>
      <c r="G513">
        <v>175</v>
      </c>
      <c r="H513">
        <v>2015</v>
      </c>
      <c r="I513">
        <v>1</v>
      </c>
      <c r="J513">
        <v>24</v>
      </c>
      <c r="K513" t="s">
        <v>202</v>
      </c>
      <c r="L513">
        <v>2016</v>
      </c>
      <c r="M513">
        <v>20</v>
      </c>
      <c r="N513">
        <v>2</v>
      </c>
      <c r="O513">
        <v>8478439</v>
      </c>
      <c r="P513" t="s">
        <v>3826</v>
      </c>
      <c r="Q513" t="s">
        <v>3827</v>
      </c>
      <c r="R513" t="s">
        <v>3828</v>
      </c>
      <c r="S513" t="s">
        <v>955</v>
      </c>
      <c r="T513" t="s">
        <v>716</v>
      </c>
      <c r="U513" t="s">
        <v>382</v>
      </c>
      <c r="V513">
        <v>81</v>
      </c>
      <c r="W513">
        <v>24</v>
      </c>
      <c r="X513">
        <v>23</v>
      </c>
      <c r="Y513">
        <v>13</v>
      </c>
      <c r="Z513">
        <v>47</v>
      </c>
      <c r="AA513">
        <v>5</v>
      </c>
      <c r="AB513">
        <v>55</v>
      </c>
      <c r="AC513" s="26">
        <v>0.58024691358024694</v>
      </c>
      <c r="AD513" s="20">
        <v>14.600000000000001</v>
      </c>
      <c r="AE513" s="20">
        <v>18.478999999999999</v>
      </c>
      <c r="AF513">
        <v>17</v>
      </c>
      <c r="AG513">
        <v>5.9</v>
      </c>
      <c r="AH513">
        <v>46</v>
      </c>
      <c r="AI513">
        <v>1593</v>
      </c>
      <c r="AJ513">
        <v>72449</v>
      </c>
      <c r="AK513" s="20">
        <v>1207.4833333332999</v>
      </c>
      <c r="AL513">
        <v>1207.45</v>
      </c>
      <c r="AM513">
        <v>1207</v>
      </c>
      <c r="AN513" s="26">
        <v>14.907201646090535</v>
      </c>
      <c r="AO513">
        <v>24.8</v>
      </c>
      <c r="AP513" s="41">
        <v>0.71212121212121215</v>
      </c>
      <c r="AQ513">
        <v>290</v>
      </c>
      <c r="AR513">
        <v>290</v>
      </c>
      <c r="AS513">
        <v>290</v>
      </c>
      <c r="AT513">
        <v>236</v>
      </c>
      <c r="AU513">
        <v>236</v>
      </c>
      <c r="AV513">
        <v>177</v>
      </c>
      <c r="AW513">
        <v>193</v>
      </c>
      <c r="AX513">
        <v>86</v>
      </c>
      <c r="AY513">
        <v>13</v>
      </c>
      <c r="AZ513">
        <v>18</v>
      </c>
      <c r="BA513" s="42">
        <v>31</v>
      </c>
      <c r="BB513">
        <v>19.149999999999999</v>
      </c>
      <c r="BC513">
        <v>26.2881</v>
      </c>
      <c r="BD513" s="20">
        <v>288.5</v>
      </c>
      <c r="BE513" s="20">
        <v>578.5</v>
      </c>
      <c r="BF513" s="20">
        <v>28.746531947492649</v>
      </c>
      <c r="BG513">
        <v>344</v>
      </c>
      <c r="BH513">
        <v>393</v>
      </c>
      <c r="BI513">
        <v>327</v>
      </c>
      <c r="BJ513" s="41">
        <v>0.51266766020864385</v>
      </c>
      <c r="BK513">
        <v>97</v>
      </c>
      <c r="BL513">
        <v>96</v>
      </c>
      <c r="BM513">
        <v>95</v>
      </c>
      <c r="BN513" s="42">
        <v>1</v>
      </c>
      <c r="BO513">
        <v>59</v>
      </c>
      <c r="BP513">
        <v>38</v>
      </c>
      <c r="BQ513">
        <v>31</v>
      </c>
      <c r="BR513">
        <v>53</v>
      </c>
      <c r="BS513" s="41">
        <v>6.1484918793503478E-2</v>
      </c>
      <c r="BT513">
        <v>7</v>
      </c>
      <c r="BU513">
        <v>14</v>
      </c>
      <c r="BV513" s="41">
        <v>0.33333333333333331</v>
      </c>
      <c r="BW513">
        <v>1</v>
      </c>
      <c r="BX513">
        <v>2</v>
      </c>
      <c r="BY513">
        <v>4</v>
      </c>
      <c r="BZ513">
        <v>4</v>
      </c>
      <c r="CA513">
        <v>2</v>
      </c>
      <c r="CB513">
        <v>8</v>
      </c>
      <c r="CC513">
        <v>6</v>
      </c>
      <c r="CD513">
        <v>5</v>
      </c>
      <c r="CE513">
        <v>1</v>
      </c>
      <c r="CF513">
        <v>5</v>
      </c>
      <c r="CG513">
        <v>2</v>
      </c>
      <c r="CH513">
        <v>6</v>
      </c>
      <c r="CI513">
        <v>0</v>
      </c>
      <c r="CJ513">
        <v>2</v>
      </c>
      <c r="CK513">
        <v>4</v>
      </c>
      <c r="CL513">
        <v>6</v>
      </c>
      <c r="CM513">
        <v>0</v>
      </c>
      <c r="CN513">
        <v>0</v>
      </c>
      <c r="CO513">
        <v>0</v>
      </c>
      <c r="CP513">
        <v>0</v>
      </c>
      <c r="CQ513">
        <v>2</v>
      </c>
      <c r="CR513">
        <v>0</v>
      </c>
      <c r="CS513">
        <v>4</v>
      </c>
      <c r="CT513">
        <v>4</v>
      </c>
      <c r="CU513">
        <v>0</v>
      </c>
      <c r="CV513">
        <v>14</v>
      </c>
      <c r="CW513">
        <v>0</v>
      </c>
      <c r="CX513">
        <v>2</v>
      </c>
      <c r="CY513">
        <v>10</v>
      </c>
      <c r="CZ513">
        <v>47</v>
      </c>
      <c r="DA513">
        <v>15</v>
      </c>
      <c r="DB513">
        <v>7</v>
      </c>
      <c r="DC513">
        <v>5</v>
      </c>
      <c r="DD513">
        <v>41</v>
      </c>
      <c r="DE513">
        <v>13</v>
      </c>
      <c r="DF513">
        <v>1</v>
      </c>
      <c r="DG513">
        <v>95</v>
      </c>
      <c r="DH513">
        <v>20</v>
      </c>
      <c r="DI513">
        <v>24</v>
      </c>
      <c r="DJ513">
        <v>20</v>
      </c>
      <c r="DK513">
        <v>18</v>
      </c>
      <c r="DL513">
        <v>2</v>
      </c>
      <c r="DM513">
        <v>24</v>
      </c>
      <c r="DN513">
        <v>22</v>
      </c>
      <c r="DO513">
        <v>2</v>
      </c>
      <c r="DP513" s="42">
        <v>4</v>
      </c>
      <c r="DQ513" s="20">
        <v>2.286</v>
      </c>
      <c r="DR513">
        <v>18</v>
      </c>
      <c r="DS513">
        <v>2</v>
      </c>
      <c r="DT513">
        <v>0</v>
      </c>
      <c r="DU513">
        <v>0</v>
      </c>
      <c r="DV513">
        <v>0</v>
      </c>
      <c r="DW513">
        <v>1207</v>
      </c>
      <c r="DX513">
        <v>1103</v>
      </c>
      <c r="DY513">
        <v>914</v>
      </c>
      <c r="DZ513">
        <v>809</v>
      </c>
      <c r="EA513">
        <v>680</v>
      </c>
      <c r="EB513">
        <v>576</v>
      </c>
      <c r="EC513">
        <v>58.66</v>
      </c>
      <c r="ED513">
        <v>48.77</v>
      </c>
      <c r="EE513">
        <v>66</v>
      </c>
      <c r="EF513">
        <v>46</v>
      </c>
      <c r="EG513" s="41">
        <v>9.7058823529411767E-2</v>
      </c>
      <c r="EH513" s="43">
        <v>0.92013888888888884</v>
      </c>
      <c r="EI513" s="44">
        <v>1.0171977124183007</v>
      </c>
      <c r="EJ513">
        <v>1206</v>
      </c>
      <c r="EK513">
        <v>1101</v>
      </c>
      <c r="EL513">
        <v>914</v>
      </c>
      <c r="EM513">
        <v>807</v>
      </c>
      <c r="EN513">
        <v>679</v>
      </c>
      <c r="EO513">
        <v>574</v>
      </c>
      <c r="EP513">
        <v>66</v>
      </c>
      <c r="EQ513">
        <v>45</v>
      </c>
      <c r="ER513">
        <v>588</v>
      </c>
      <c r="ES513">
        <v>534</v>
      </c>
      <c r="ET513">
        <v>227</v>
      </c>
      <c r="EU513">
        <v>189</v>
      </c>
      <c r="EV513">
        <v>33</v>
      </c>
      <c r="EW513">
        <v>24</v>
      </c>
      <c r="EX513">
        <v>74</v>
      </c>
      <c r="EY513">
        <v>91</v>
      </c>
      <c r="EZ513">
        <v>3.8</v>
      </c>
      <c r="FA513">
        <v>1.9</v>
      </c>
      <c r="FB513">
        <v>5.7</v>
      </c>
      <c r="FC513" s="20">
        <v>49.66</v>
      </c>
      <c r="FD513" s="26">
        <v>0.61308641975308642</v>
      </c>
      <c r="FE513">
        <v>6.0952000000000002</v>
      </c>
      <c r="FF513">
        <v>1.3</v>
      </c>
      <c r="FG513">
        <v>0.05</v>
      </c>
      <c r="FH513">
        <v>1.34</v>
      </c>
      <c r="FI513">
        <v>4</v>
      </c>
      <c r="FJ513">
        <v>0</v>
      </c>
      <c r="FK513">
        <v>0</v>
      </c>
      <c r="FL513" s="42">
        <v>198</v>
      </c>
      <c r="FM513" s="20">
        <v>7.1111111111111107</v>
      </c>
      <c r="FN513" s="41">
        <v>0.1079835391</v>
      </c>
      <c r="FO513" s="20">
        <v>42.4</v>
      </c>
      <c r="FP513" s="20">
        <v>47.4572</v>
      </c>
      <c r="FQ513" s="20">
        <v>114.78736179551949</v>
      </c>
      <c r="FR513">
        <v>4</v>
      </c>
      <c r="FS513" t="s">
        <v>995</v>
      </c>
      <c r="FT513">
        <v>195</v>
      </c>
      <c r="FV513" t="s">
        <v>751</v>
      </c>
      <c r="FW513" s="45">
        <v>925000</v>
      </c>
      <c r="FX513" s="45">
        <v>894167</v>
      </c>
      <c r="FY513">
        <v>151</v>
      </c>
      <c r="FZ513">
        <v>35</v>
      </c>
      <c r="GA513">
        <v>40</v>
      </c>
      <c r="GB513">
        <v>75</v>
      </c>
      <c r="GC513">
        <v>15</v>
      </c>
      <c r="GD513">
        <v>95</v>
      </c>
      <c r="GE513">
        <v>310</v>
      </c>
      <c r="GF513">
        <v>2194</v>
      </c>
      <c r="GG513">
        <v>5.3</v>
      </c>
      <c r="GH513">
        <v>3.1</v>
      </c>
      <c r="GI513">
        <v>8.4</v>
      </c>
      <c r="GJ513" s="42">
        <v>42.4</v>
      </c>
    </row>
    <row r="514" spans="1:192" x14ac:dyDescent="0.45">
      <c r="A514" s="40">
        <v>35496</v>
      </c>
      <c r="B514" t="s">
        <v>933</v>
      </c>
      <c r="C514" t="s">
        <v>145</v>
      </c>
      <c r="D514" t="s">
        <v>91</v>
      </c>
      <c r="E514" t="s">
        <v>91</v>
      </c>
      <c r="F514">
        <v>75</v>
      </c>
      <c r="G514">
        <v>200</v>
      </c>
      <c r="H514">
        <v>2015</v>
      </c>
      <c r="I514">
        <v>1</v>
      </c>
      <c r="J514">
        <v>3</v>
      </c>
      <c r="K514" t="s">
        <v>92</v>
      </c>
      <c r="L514">
        <v>2016</v>
      </c>
      <c r="M514">
        <v>20</v>
      </c>
      <c r="N514">
        <v>2</v>
      </c>
      <c r="O514">
        <v>8478440</v>
      </c>
      <c r="P514" t="s">
        <v>3829</v>
      </c>
      <c r="Q514" t="s">
        <v>3830</v>
      </c>
      <c r="R514" t="s">
        <v>2085</v>
      </c>
      <c r="S514" t="s">
        <v>2336</v>
      </c>
      <c r="T514" t="s">
        <v>716</v>
      </c>
      <c r="U514" t="s">
        <v>205</v>
      </c>
      <c r="V514">
        <v>21</v>
      </c>
      <c r="W514">
        <v>4</v>
      </c>
      <c r="X514">
        <v>5</v>
      </c>
      <c r="Y514">
        <v>2</v>
      </c>
      <c r="Z514">
        <v>9</v>
      </c>
      <c r="AA514">
        <v>19</v>
      </c>
      <c r="AB514">
        <v>56</v>
      </c>
      <c r="AC514" s="26">
        <v>0.42857142857142855</v>
      </c>
      <c r="AD514" s="20">
        <v>6</v>
      </c>
      <c r="AE514" s="20">
        <v>3.484</v>
      </c>
      <c r="AF514">
        <v>4</v>
      </c>
      <c r="AG514">
        <v>0.7</v>
      </c>
      <c r="AH514">
        <v>8</v>
      </c>
      <c r="AI514">
        <v>382</v>
      </c>
      <c r="AJ514">
        <v>16313</v>
      </c>
      <c r="AK514" s="20">
        <v>271.88333333332997</v>
      </c>
      <c r="AL514">
        <v>271.88</v>
      </c>
      <c r="AM514">
        <v>272</v>
      </c>
      <c r="AN514" s="26">
        <v>12.946825396825396</v>
      </c>
      <c r="AO514">
        <v>21.78</v>
      </c>
      <c r="AP514" s="41">
        <v>0.75</v>
      </c>
      <c r="AQ514">
        <v>64</v>
      </c>
      <c r="AR514">
        <v>64</v>
      </c>
      <c r="AS514">
        <v>64</v>
      </c>
      <c r="AT514">
        <v>48</v>
      </c>
      <c r="AU514">
        <v>48</v>
      </c>
      <c r="AV514">
        <v>30</v>
      </c>
      <c r="AW514">
        <v>45</v>
      </c>
      <c r="AX514">
        <v>24</v>
      </c>
      <c r="AY514">
        <v>1</v>
      </c>
      <c r="AZ514">
        <v>7</v>
      </c>
      <c r="BA514" s="42">
        <v>8</v>
      </c>
      <c r="BB514">
        <v>4.5999999999999996</v>
      </c>
      <c r="BC514">
        <v>23.7667</v>
      </c>
      <c r="BD514" s="20">
        <v>46.8</v>
      </c>
      <c r="BE514" s="20">
        <v>110.8</v>
      </c>
      <c r="BF514" s="20">
        <v>24.451964101809622</v>
      </c>
      <c r="BG514">
        <v>125</v>
      </c>
      <c r="BH514">
        <v>79</v>
      </c>
      <c r="BI514">
        <v>67</v>
      </c>
      <c r="BJ514" s="41">
        <v>0.65104166666666663</v>
      </c>
      <c r="BK514">
        <v>7</v>
      </c>
      <c r="BL514">
        <v>7</v>
      </c>
      <c r="BM514">
        <v>12</v>
      </c>
      <c r="BN514" s="42">
        <v>-5</v>
      </c>
      <c r="BO514">
        <v>18</v>
      </c>
      <c r="BP514">
        <v>2</v>
      </c>
      <c r="BQ514">
        <v>12</v>
      </c>
      <c r="BR514">
        <v>12</v>
      </c>
      <c r="BS514" s="41">
        <v>5.3811659192825115E-2</v>
      </c>
      <c r="BT514">
        <v>92</v>
      </c>
      <c r="BU514">
        <v>122</v>
      </c>
      <c r="BV514" s="41">
        <v>0.42990654205607476</v>
      </c>
      <c r="BW514">
        <v>22</v>
      </c>
      <c r="BX514">
        <v>30</v>
      </c>
      <c r="BY514">
        <v>34</v>
      </c>
      <c r="BZ514">
        <v>36</v>
      </c>
      <c r="CA514">
        <v>36</v>
      </c>
      <c r="CB514">
        <v>56</v>
      </c>
      <c r="CC514">
        <v>37</v>
      </c>
      <c r="CD514">
        <v>52</v>
      </c>
      <c r="CE514">
        <v>35</v>
      </c>
      <c r="CF514">
        <v>34</v>
      </c>
      <c r="CG514">
        <v>46</v>
      </c>
      <c r="CH514">
        <v>75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3</v>
      </c>
      <c r="CW514">
        <v>0</v>
      </c>
      <c r="CX514">
        <v>2</v>
      </c>
      <c r="CY514">
        <v>0</v>
      </c>
      <c r="CZ514">
        <v>16</v>
      </c>
      <c r="DA514">
        <v>3</v>
      </c>
      <c r="DB514">
        <v>3</v>
      </c>
      <c r="DC514">
        <v>0</v>
      </c>
      <c r="DD514">
        <v>5</v>
      </c>
      <c r="DE514">
        <v>4</v>
      </c>
      <c r="DF514">
        <v>0</v>
      </c>
      <c r="DG514">
        <v>15</v>
      </c>
      <c r="DH514">
        <v>4</v>
      </c>
      <c r="DI514">
        <v>2</v>
      </c>
      <c r="DJ514">
        <v>4</v>
      </c>
      <c r="DK514">
        <v>4</v>
      </c>
      <c r="DL514">
        <v>0</v>
      </c>
      <c r="DM514">
        <v>1</v>
      </c>
      <c r="DN514">
        <v>1</v>
      </c>
      <c r="DO514">
        <v>0</v>
      </c>
      <c r="DP514" s="42">
        <v>-2</v>
      </c>
      <c r="DQ514" s="20">
        <v>-3.137</v>
      </c>
      <c r="DR514">
        <v>4</v>
      </c>
      <c r="DS514">
        <v>0</v>
      </c>
      <c r="DT514">
        <v>0</v>
      </c>
      <c r="DU514">
        <v>0</v>
      </c>
      <c r="DV514">
        <v>0</v>
      </c>
      <c r="DW514">
        <v>296</v>
      </c>
      <c r="DX514">
        <v>290</v>
      </c>
      <c r="DY514">
        <v>215</v>
      </c>
      <c r="DZ514">
        <v>211</v>
      </c>
      <c r="EA514">
        <v>153</v>
      </c>
      <c r="EB514">
        <v>148</v>
      </c>
      <c r="EC514">
        <v>15</v>
      </c>
      <c r="ED514">
        <v>13.42</v>
      </c>
      <c r="EE514">
        <v>12</v>
      </c>
      <c r="EF514">
        <v>6</v>
      </c>
      <c r="EG514" s="41">
        <v>7.8431372549019607E-2</v>
      </c>
      <c r="EH514" s="43">
        <v>0.95945945945945943</v>
      </c>
      <c r="EI514" s="44">
        <v>1.037890832008479</v>
      </c>
      <c r="EJ514">
        <v>295</v>
      </c>
      <c r="EK514">
        <v>290</v>
      </c>
      <c r="EL514">
        <v>214</v>
      </c>
      <c r="EM514">
        <v>211</v>
      </c>
      <c r="EN514">
        <v>152</v>
      </c>
      <c r="EO514">
        <v>148</v>
      </c>
      <c r="EP514">
        <v>12</v>
      </c>
      <c r="EQ514">
        <v>6</v>
      </c>
      <c r="ER514">
        <v>157</v>
      </c>
      <c r="ES514">
        <v>130</v>
      </c>
      <c r="ET514">
        <v>65</v>
      </c>
      <c r="EU514">
        <v>51</v>
      </c>
      <c r="EV514">
        <v>6</v>
      </c>
      <c r="EW514">
        <v>4</v>
      </c>
      <c r="EX514">
        <v>15</v>
      </c>
      <c r="EY514">
        <v>23</v>
      </c>
      <c r="EZ514">
        <v>0.60000000000000009</v>
      </c>
      <c r="FA514">
        <v>0.5</v>
      </c>
      <c r="FB514">
        <v>1.1000000000000001</v>
      </c>
      <c r="FC514" s="20">
        <v>6.45</v>
      </c>
      <c r="FD514" s="26">
        <v>0.30714285714285716</v>
      </c>
      <c r="FE514">
        <v>0.45150000000000001</v>
      </c>
      <c r="FF514">
        <v>0.17</v>
      </c>
      <c r="FG514">
        <v>-0.03</v>
      </c>
      <c r="FH514">
        <v>0.14000000000000001</v>
      </c>
      <c r="FL514" s="42">
        <v>27</v>
      </c>
      <c r="FM514" s="20">
        <v>4.75</v>
      </c>
      <c r="FN514" s="41">
        <v>7.7322017899999998E-2</v>
      </c>
      <c r="FO514" s="20">
        <v>8.1999999999999993</v>
      </c>
      <c r="FP514" s="20">
        <v>8.3726000000000003</v>
      </c>
      <c r="FQ514" s="20">
        <v>129.32175959982345</v>
      </c>
      <c r="FV514" t="s">
        <v>751</v>
      </c>
      <c r="FW514" s="45">
        <v>925000</v>
      </c>
      <c r="FX514" s="45">
        <v>863333</v>
      </c>
      <c r="FY514">
        <v>28</v>
      </c>
      <c r="FZ514">
        <v>4</v>
      </c>
      <c r="GA514">
        <v>6</v>
      </c>
      <c r="GB514">
        <v>10</v>
      </c>
      <c r="GC514">
        <v>-1</v>
      </c>
      <c r="GD514">
        <v>8</v>
      </c>
      <c r="GE514">
        <v>36</v>
      </c>
      <c r="GF514">
        <v>368</v>
      </c>
      <c r="GG514">
        <v>0.4</v>
      </c>
      <c r="GH514">
        <v>0.4</v>
      </c>
      <c r="GI514">
        <v>0.9</v>
      </c>
      <c r="GJ514" s="42">
        <v>8.1999999999999993</v>
      </c>
    </row>
    <row r="515" spans="1:192" x14ac:dyDescent="0.45">
      <c r="A515" s="40">
        <v>34170</v>
      </c>
      <c r="B515" t="s">
        <v>1186</v>
      </c>
      <c r="C515" t="s">
        <v>145</v>
      </c>
      <c r="D515" t="s">
        <v>91</v>
      </c>
      <c r="E515" t="s">
        <v>91</v>
      </c>
      <c r="F515">
        <v>71</v>
      </c>
      <c r="G515">
        <v>185</v>
      </c>
      <c r="H515">
        <v>2011</v>
      </c>
      <c r="I515">
        <v>3</v>
      </c>
      <c r="J515">
        <v>68</v>
      </c>
      <c r="K515" t="s">
        <v>92</v>
      </c>
      <c r="L515">
        <v>2014</v>
      </c>
      <c r="M515">
        <v>24</v>
      </c>
      <c r="N515">
        <v>4</v>
      </c>
      <c r="O515">
        <v>8476393</v>
      </c>
      <c r="P515" t="s">
        <v>3831</v>
      </c>
      <c r="Q515" t="s">
        <v>3832</v>
      </c>
      <c r="R515" t="s">
        <v>3833</v>
      </c>
      <c r="S515" t="s">
        <v>1586</v>
      </c>
      <c r="T515" t="s">
        <v>716</v>
      </c>
      <c r="U515" t="s">
        <v>205</v>
      </c>
      <c r="V515">
        <v>71</v>
      </c>
      <c r="W515">
        <v>12</v>
      </c>
      <c r="X515">
        <v>7</v>
      </c>
      <c r="Y515">
        <v>2</v>
      </c>
      <c r="Z515">
        <v>19</v>
      </c>
      <c r="AA515">
        <v>13</v>
      </c>
      <c r="AB515">
        <v>46</v>
      </c>
      <c r="AC515" s="26">
        <v>0.26760563380281688</v>
      </c>
      <c r="AD515" s="20">
        <v>1.0841121495327108</v>
      </c>
      <c r="AE515" s="20">
        <v>8.0779999999999994</v>
      </c>
      <c r="AF515">
        <v>-7</v>
      </c>
      <c r="AG515">
        <v>2.5</v>
      </c>
      <c r="AH515">
        <v>31</v>
      </c>
      <c r="AI515">
        <v>1312</v>
      </c>
      <c r="AJ515">
        <v>54795</v>
      </c>
      <c r="AK515" s="20">
        <v>912.61666666666997</v>
      </c>
      <c r="AL515">
        <v>912.62</v>
      </c>
      <c r="AM515">
        <v>913</v>
      </c>
      <c r="AN515" s="26">
        <v>12.862676056338028</v>
      </c>
      <c r="AO515">
        <v>21.61</v>
      </c>
      <c r="AP515" s="41">
        <v>0.55882352941176472</v>
      </c>
      <c r="AQ515">
        <v>179</v>
      </c>
      <c r="AR515">
        <v>179</v>
      </c>
      <c r="AS515">
        <v>179</v>
      </c>
      <c r="AT515">
        <v>146</v>
      </c>
      <c r="AU515">
        <v>146</v>
      </c>
      <c r="AV515">
        <v>119</v>
      </c>
      <c r="AW515">
        <v>113</v>
      </c>
      <c r="AX515">
        <v>58</v>
      </c>
      <c r="AY515">
        <v>4</v>
      </c>
      <c r="AZ515">
        <v>12</v>
      </c>
      <c r="BA515" s="42">
        <v>16</v>
      </c>
      <c r="BB515">
        <v>9.7200000000000006</v>
      </c>
      <c r="BC515">
        <v>28.7227</v>
      </c>
      <c r="BD515" s="20">
        <v>55.7</v>
      </c>
      <c r="BE515" s="20">
        <v>234.7</v>
      </c>
      <c r="BF515" s="20">
        <v>15.430299577041923</v>
      </c>
      <c r="BG515">
        <v>231</v>
      </c>
      <c r="BH515">
        <v>293</v>
      </c>
      <c r="BI515">
        <v>329</v>
      </c>
      <c r="BJ515" s="41">
        <v>0.41249999999999998</v>
      </c>
      <c r="BK515">
        <v>117</v>
      </c>
      <c r="BL515">
        <v>117</v>
      </c>
      <c r="BM515">
        <v>118</v>
      </c>
      <c r="BN515" s="42">
        <v>-1</v>
      </c>
      <c r="BO515">
        <v>27</v>
      </c>
      <c r="BP515">
        <v>24</v>
      </c>
      <c r="BQ515">
        <v>18</v>
      </c>
      <c r="BR515">
        <v>39</v>
      </c>
      <c r="BS515" s="41">
        <v>5.6934306569343063E-2</v>
      </c>
      <c r="BT515">
        <v>84</v>
      </c>
      <c r="BU515">
        <v>140</v>
      </c>
      <c r="BV515" s="41">
        <v>0.375</v>
      </c>
      <c r="BW515">
        <v>32</v>
      </c>
      <c r="BX515">
        <v>51</v>
      </c>
      <c r="BY515">
        <v>27</v>
      </c>
      <c r="BZ515">
        <v>43</v>
      </c>
      <c r="CA515">
        <v>25</v>
      </c>
      <c r="CB515">
        <v>46</v>
      </c>
      <c r="CC515">
        <v>31</v>
      </c>
      <c r="CD515">
        <v>50</v>
      </c>
      <c r="CE515">
        <v>25</v>
      </c>
      <c r="CF515">
        <v>37</v>
      </c>
      <c r="CG515">
        <v>46</v>
      </c>
      <c r="CH515">
        <v>89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8</v>
      </c>
      <c r="CW515">
        <v>0</v>
      </c>
      <c r="CX515">
        <v>1</v>
      </c>
      <c r="CY515">
        <v>0</v>
      </c>
      <c r="CZ515">
        <v>26</v>
      </c>
      <c r="DA515">
        <v>10</v>
      </c>
      <c r="DB515">
        <v>6</v>
      </c>
      <c r="DC515">
        <v>6</v>
      </c>
      <c r="DD515">
        <v>5</v>
      </c>
      <c r="DE515">
        <v>12</v>
      </c>
      <c r="DF515">
        <v>1</v>
      </c>
      <c r="DG515">
        <v>79</v>
      </c>
      <c r="DH515">
        <v>14</v>
      </c>
      <c r="DI515">
        <v>29</v>
      </c>
      <c r="DJ515">
        <v>14</v>
      </c>
      <c r="DK515">
        <v>13</v>
      </c>
      <c r="DL515">
        <v>1</v>
      </c>
      <c r="DM515">
        <v>29</v>
      </c>
      <c r="DN515">
        <v>28</v>
      </c>
      <c r="DO515">
        <v>1</v>
      </c>
      <c r="DP515" s="42">
        <v>15</v>
      </c>
      <c r="DQ515" s="20">
        <v>12.156000000000001</v>
      </c>
      <c r="DR515">
        <v>13</v>
      </c>
      <c r="DS515">
        <v>1</v>
      </c>
      <c r="DT515">
        <v>0</v>
      </c>
      <c r="DU515">
        <v>0</v>
      </c>
      <c r="DV515">
        <v>0</v>
      </c>
      <c r="DW515">
        <v>873</v>
      </c>
      <c r="DX515">
        <v>863</v>
      </c>
      <c r="DY515">
        <v>630</v>
      </c>
      <c r="DZ515">
        <v>646</v>
      </c>
      <c r="EA515">
        <v>455</v>
      </c>
      <c r="EB515">
        <v>421</v>
      </c>
      <c r="EC515">
        <v>37.43</v>
      </c>
      <c r="ED515">
        <v>37.21</v>
      </c>
      <c r="EE515">
        <v>34</v>
      </c>
      <c r="EF515">
        <v>38</v>
      </c>
      <c r="EG515" s="41">
        <v>7.4725274725274723E-2</v>
      </c>
      <c r="EH515" s="43">
        <v>0.90973871733966749</v>
      </c>
      <c r="EI515" s="44">
        <v>0.98446399206494217</v>
      </c>
      <c r="EJ515">
        <v>871</v>
      </c>
      <c r="EK515">
        <v>864</v>
      </c>
      <c r="EL515">
        <v>631</v>
      </c>
      <c r="EM515">
        <v>646</v>
      </c>
      <c r="EN515">
        <v>455</v>
      </c>
      <c r="EO515">
        <v>421</v>
      </c>
      <c r="EP515">
        <v>34</v>
      </c>
      <c r="EQ515">
        <v>39</v>
      </c>
      <c r="ER515">
        <v>436</v>
      </c>
      <c r="ES515">
        <v>403</v>
      </c>
      <c r="ET515">
        <v>191</v>
      </c>
      <c r="EU515">
        <v>177</v>
      </c>
      <c r="EV515">
        <v>19</v>
      </c>
      <c r="EW515">
        <v>20</v>
      </c>
      <c r="EX515">
        <v>67</v>
      </c>
      <c r="EY515">
        <v>68</v>
      </c>
      <c r="EZ515">
        <v>0.60000000000000009</v>
      </c>
      <c r="FA515">
        <v>1</v>
      </c>
      <c r="FB515">
        <v>1.6</v>
      </c>
      <c r="FC515" s="20">
        <v>23.71</v>
      </c>
      <c r="FD515" s="26">
        <v>0.33394366197183101</v>
      </c>
      <c r="FE515">
        <v>2.9472</v>
      </c>
      <c r="FF515">
        <v>0.66</v>
      </c>
      <c r="FG515">
        <v>-0.01</v>
      </c>
      <c r="FH515">
        <v>0.65</v>
      </c>
      <c r="FI515">
        <v>3</v>
      </c>
      <c r="FJ515">
        <v>2</v>
      </c>
      <c r="FK515">
        <v>0</v>
      </c>
      <c r="FL515" s="42">
        <v>188</v>
      </c>
      <c r="FM515" s="20">
        <v>10.384615384615385</v>
      </c>
      <c r="FN515" s="41">
        <v>7.1438942899999996E-2</v>
      </c>
      <c r="FO515" s="20">
        <v>15.9</v>
      </c>
      <c r="FP515" s="20">
        <v>21.4312</v>
      </c>
      <c r="FQ515" s="20">
        <v>114.13293594267054</v>
      </c>
      <c r="FU515" t="s">
        <v>721</v>
      </c>
      <c r="FV515" t="s">
        <v>751</v>
      </c>
      <c r="FW515" s="45">
        <v>950000</v>
      </c>
      <c r="FX515" s="45">
        <v>1000000</v>
      </c>
      <c r="FY515">
        <v>178</v>
      </c>
      <c r="FZ515">
        <v>24</v>
      </c>
      <c r="GA515">
        <v>22</v>
      </c>
      <c r="GB515">
        <v>46</v>
      </c>
      <c r="GC515">
        <v>-7</v>
      </c>
      <c r="GD515">
        <v>68</v>
      </c>
      <c r="GE515">
        <v>265</v>
      </c>
      <c r="GF515">
        <v>2117</v>
      </c>
      <c r="GG515">
        <v>1.6</v>
      </c>
      <c r="GH515">
        <v>2.4</v>
      </c>
      <c r="GI515">
        <v>4</v>
      </c>
      <c r="GJ515" s="42">
        <v>15.9</v>
      </c>
    </row>
    <row r="516" spans="1:192" x14ac:dyDescent="0.45">
      <c r="A516" s="40">
        <v>35486</v>
      </c>
      <c r="B516" t="s">
        <v>987</v>
      </c>
      <c r="C516" t="s">
        <v>362</v>
      </c>
      <c r="D516" t="s">
        <v>107</v>
      </c>
      <c r="E516" t="s">
        <v>107</v>
      </c>
      <c r="F516">
        <v>73</v>
      </c>
      <c r="G516">
        <v>191</v>
      </c>
      <c r="H516">
        <v>2015</v>
      </c>
      <c r="I516">
        <v>1</v>
      </c>
      <c r="J516">
        <v>23</v>
      </c>
      <c r="K516" t="s">
        <v>202</v>
      </c>
      <c r="L516">
        <v>2016</v>
      </c>
      <c r="M516">
        <v>20</v>
      </c>
      <c r="N516">
        <v>2</v>
      </c>
      <c r="O516">
        <v>8478444</v>
      </c>
      <c r="P516" t="s">
        <v>3838</v>
      </c>
      <c r="Q516" t="s">
        <v>3839</v>
      </c>
      <c r="R516" t="s">
        <v>3840</v>
      </c>
      <c r="S516" t="s">
        <v>1262</v>
      </c>
      <c r="T516" t="s">
        <v>710</v>
      </c>
      <c r="U516" t="s">
        <v>117</v>
      </c>
      <c r="V516">
        <v>62</v>
      </c>
      <c r="W516">
        <v>29</v>
      </c>
      <c r="X516">
        <v>26</v>
      </c>
      <c r="Y516">
        <v>13</v>
      </c>
      <c r="Z516">
        <v>55</v>
      </c>
      <c r="AA516">
        <v>1</v>
      </c>
      <c r="AB516">
        <v>0</v>
      </c>
      <c r="AC516" s="26">
        <v>0.88709677419354838</v>
      </c>
      <c r="AD516" s="20">
        <v>20.555555555555557</v>
      </c>
      <c r="AE516" s="20">
        <v>22.306999999999999</v>
      </c>
      <c r="AF516">
        <v>-5</v>
      </c>
      <c r="AG516">
        <v>-3.4</v>
      </c>
      <c r="AH516">
        <v>16</v>
      </c>
      <c r="AI516">
        <v>1396</v>
      </c>
      <c r="AJ516">
        <v>65072</v>
      </c>
      <c r="AK516" s="20">
        <v>1084.5333333333001</v>
      </c>
      <c r="AL516">
        <v>1066.3</v>
      </c>
      <c r="AM516">
        <v>1085</v>
      </c>
      <c r="AN516" s="26">
        <v>17.49247311827957</v>
      </c>
      <c r="AO516">
        <v>28.98</v>
      </c>
      <c r="AP516" s="41">
        <v>0.73333333333333328</v>
      </c>
      <c r="AQ516">
        <v>337</v>
      </c>
      <c r="AR516">
        <v>341</v>
      </c>
      <c r="AS516">
        <v>341</v>
      </c>
      <c r="AT516">
        <v>239</v>
      </c>
      <c r="AU516">
        <v>240</v>
      </c>
      <c r="AV516">
        <v>179</v>
      </c>
      <c r="AW516">
        <v>181</v>
      </c>
      <c r="AX516">
        <v>53</v>
      </c>
      <c r="AY516">
        <v>6</v>
      </c>
      <c r="AZ516">
        <v>14</v>
      </c>
      <c r="BA516" s="42">
        <v>20</v>
      </c>
      <c r="BB516">
        <v>14.61</v>
      </c>
      <c r="BC516">
        <v>33.463700000000003</v>
      </c>
      <c r="BD516" s="20">
        <v>179.8</v>
      </c>
      <c r="BE516" s="20">
        <v>516.79999999999995</v>
      </c>
      <c r="BF516" s="20">
        <v>29.079996248710493</v>
      </c>
      <c r="BG516">
        <v>559</v>
      </c>
      <c r="BH516">
        <v>342</v>
      </c>
      <c r="BI516">
        <v>237</v>
      </c>
      <c r="BJ516" s="41">
        <v>0.70226130653266328</v>
      </c>
      <c r="BK516">
        <v>29</v>
      </c>
      <c r="BL516">
        <v>29</v>
      </c>
      <c r="BM516">
        <v>48</v>
      </c>
      <c r="BN516" s="42">
        <v>-19</v>
      </c>
      <c r="BO516">
        <v>61</v>
      </c>
      <c r="BP516">
        <v>28</v>
      </c>
      <c r="BQ516">
        <v>26</v>
      </c>
      <c r="BR516">
        <v>24</v>
      </c>
      <c r="BS516" s="41">
        <v>3.2171581769436998E-2</v>
      </c>
      <c r="BT516">
        <v>10</v>
      </c>
      <c r="BU516">
        <v>29</v>
      </c>
      <c r="BV516" s="41">
        <v>0.25641025641025639</v>
      </c>
      <c r="BW516">
        <v>1</v>
      </c>
      <c r="BX516">
        <v>2</v>
      </c>
      <c r="BY516">
        <v>3</v>
      </c>
      <c r="BZ516">
        <v>8</v>
      </c>
      <c r="CA516">
        <v>6</v>
      </c>
      <c r="CB516">
        <v>19</v>
      </c>
      <c r="CC516">
        <v>6</v>
      </c>
      <c r="CD516">
        <v>7</v>
      </c>
      <c r="CE516">
        <v>1</v>
      </c>
      <c r="CF516">
        <v>13</v>
      </c>
      <c r="CG516">
        <v>5</v>
      </c>
      <c r="CH516">
        <v>18</v>
      </c>
      <c r="CI516">
        <v>1</v>
      </c>
      <c r="CJ516">
        <v>0</v>
      </c>
      <c r="CK516">
        <v>4</v>
      </c>
      <c r="CL516">
        <v>4</v>
      </c>
      <c r="CM516">
        <v>0</v>
      </c>
      <c r="CN516">
        <v>0</v>
      </c>
      <c r="CO516">
        <v>0</v>
      </c>
      <c r="CP516">
        <v>3</v>
      </c>
      <c r="CQ516">
        <v>0</v>
      </c>
      <c r="CR516">
        <v>3</v>
      </c>
      <c r="CS516">
        <v>2</v>
      </c>
      <c r="CT516">
        <v>1</v>
      </c>
      <c r="CU516">
        <v>0</v>
      </c>
      <c r="CV516">
        <v>20</v>
      </c>
      <c r="CW516">
        <v>1</v>
      </c>
      <c r="CX516">
        <v>6</v>
      </c>
      <c r="CY516">
        <v>6</v>
      </c>
      <c r="CZ516">
        <v>48</v>
      </c>
      <c r="DA516">
        <v>12</v>
      </c>
      <c r="DB516">
        <v>3</v>
      </c>
      <c r="DC516">
        <v>27</v>
      </c>
      <c r="DD516">
        <v>16</v>
      </c>
      <c r="DE516">
        <v>5</v>
      </c>
      <c r="DF516">
        <v>0</v>
      </c>
      <c r="DG516">
        <v>116</v>
      </c>
      <c r="DH516">
        <v>8</v>
      </c>
      <c r="DI516">
        <v>9</v>
      </c>
      <c r="DJ516">
        <v>6</v>
      </c>
      <c r="DK516">
        <v>6</v>
      </c>
      <c r="DL516">
        <v>0</v>
      </c>
      <c r="DM516">
        <v>9</v>
      </c>
      <c r="DN516">
        <v>9</v>
      </c>
      <c r="DO516">
        <v>0</v>
      </c>
      <c r="DP516" s="42">
        <v>1</v>
      </c>
      <c r="DQ516" s="20">
        <v>3.7490000000000001</v>
      </c>
      <c r="DR516">
        <v>8</v>
      </c>
      <c r="DS516">
        <v>0</v>
      </c>
      <c r="DT516">
        <v>0</v>
      </c>
      <c r="DU516">
        <v>0</v>
      </c>
      <c r="DV516">
        <v>0</v>
      </c>
      <c r="DW516">
        <v>1169</v>
      </c>
      <c r="DX516">
        <v>947</v>
      </c>
      <c r="DY516">
        <v>871</v>
      </c>
      <c r="DZ516">
        <v>722</v>
      </c>
      <c r="EA516">
        <v>654</v>
      </c>
      <c r="EB516">
        <v>524</v>
      </c>
      <c r="EC516">
        <v>62</v>
      </c>
      <c r="ED516">
        <v>47.74</v>
      </c>
      <c r="EE516">
        <v>75</v>
      </c>
      <c r="EF516">
        <v>51</v>
      </c>
      <c r="EG516" s="41">
        <v>0.11467889908256881</v>
      </c>
      <c r="EH516" s="43">
        <v>0.90267175572519087</v>
      </c>
      <c r="EI516" s="44">
        <v>1.0173506548077598</v>
      </c>
      <c r="EJ516">
        <v>1190</v>
      </c>
      <c r="EK516">
        <v>956</v>
      </c>
      <c r="EL516">
        <v>883</v>
      </c>
      <c r="EM516">
        <v>730</v>
      </c>
      <c r="EN516">
        <v>664</v>
      </c>
      <c r="EO516">
        <v>528</v>
      </c>
      <c r="EP516">
        <v>76</v>
      </c>
      <c r="EQ516">
        <v>51</v>
      </c>
      <c r="ER516">
        <v>621</v>
      </c>
      <c r="ES516">
        <v>533</v>
      </c>
      <c r="ET516">
        <v>247</v>
      </c>
      <c r="EU516">
        <v>185</v>
      </c>
      <c r="EV516">
        <v>46</v>
      </c>
      <c r="EW516">
        <v>19</v>
      </c>
      <c r="EX516">
        <v>54</v>
      </c>
      <c r="EY516">
        <v>70</v>
      </c>
      <c r="EZ516">
        <v>5.6</v>
      </c>
      <c r="FA516">
        <v>1.2</v>
      </c>
      <c r="FB516">
        <v>6.8</v>
      </c>
      <c r="FC516" s="20">
        <v>50.19</v>
      </c>
      <c r="FD516" s="26">
        <v>0.809516129032258</v>
      </c>
      <c r="FE516">
        <v>7.0228999999999999</v>
      </c>
      <c r="FF516">
        <v>3.67</v>
      </c>
      <c r="FG516">
        <v>-0.1</v>
      </c>
      <c r="FH516">
        <v>3.57</v>
      </c>
      <c r="FI516">
        <v>2</v>
      </c>
      <c r="FJ516">
        <v>1</v>
      </c>
      <c r="FK516">
        <v>0</v>
      </c>
      <c r="FL516" s="42">
        <v>69</v>
      </c>
      <c r="FM516" s="20">
        <v>6.875</v>
      </c>
      <c r="FN516" s="41">
        <v>0.20293565450000001</v>
      </c>
      <c r="FO516" s="20">
        <v>53.4</v>
      </c>
      <c r="FP516" s="20">
        <v>55.7498</v>
      </c>
      <c r="FQ516" s="20">
        <v>119.06592891306387</v>
      </c>
      <c r="FR516">
        <v>4</v>
      </c>
      <c r="FS516" t="s">
        <v>558</v>
      </c>
      <c r="FT516">
        <v>195</v>
      </c>
      <c r="FV516" t="s">
        <v>751</v>
      </c>
      <c r="FW516" s="45">
        <v>925000</v>
      </c>
      <c r="FX516" s="45">
        <v>925000</v>
      </c>
      <c r="FY516">
        <v>71</v>
      </c>
      <c r="FZ516">
        <v>33</v>
      </c>
      <c r="GA516">
        <v>27</v>
      </c>
      <c r="GB516">
        <v>60</v>
      </c>
      <c r="GC516">
        <v>-5</v>
      </c>
      <c r="GD516">
        <v>16</v>
      </c>
      <c r="GE516">
        <v>204</v>
      </c>
      <c r="GF516">
        <v>1230</v>
      </c>
      <c r="GG516">
        <v>6.2</v>
      </c>
      <c r="GH516">
        <v>1.4</v>
      </c>
      <c r="GI516">
        <v>7.6</v>
      </c>
      <c r="GJ516" s="42">
        <v>53.4</v>
      </c>
    </row>
    <row r="517" spans="1:192" x14ac:dyDescent="0.45">
      <c r="A517" s="40">
        <v>35576</v>
      </c>
      <c r="B517" t="s">
        <v>3841</v>
      </c>
      <c r="C517" t="s">
        <v>163</v>
      </c>
      <c r="D517" t="s">
        <v>91</v>
      </c>
      <c r="E517" t="s">
        <v>91</v>
      </c>
      <c r="F517">
        <v>72</v>
      </c>
      <c r="G517">
        <v>189</v>
      </c>
      <c r="H517">
        <v>2015</v>
      </c>
      <c r="I517">
        <v>1</v>
      </c>
      <c r="J517">
        <v>16</v>
      </c>
      <c r="K517" t="s">
        <v>202</v>
      </c>
      <c r="L517">
        <v>2016</v>
      </c>
      <c r="M517">
        <v>20</v>
      </c>
      <c r="N517">
        <v>2</v>
      </c>
      <c r="O517">
        <v>8478445</v>
      </c>
      <c r="P517" t="s">
        <v>3842</v>
      </c>
      <c r="Q517" t="s">
        <v>3843</v>
      </c>
      <c r="R517" t="s">
        <v>3844</v>
      </c>
      <c r="S517" t="s">
        <v>3845</v>
      </c>
      <c r="T517" t="s">
        <v>716</v>
      </c>
      <c r="U517" t="s">
        <v>142</v>
      </c>
      <c r="V517">
        <v>82</v>
      </c>
      <c r="W517">
        <v>22</v>
      </c>
      <c r="X517">
        <v>63</v>
      </c>
      <c r="Y517">
        <v>35</v>
      </c>
      <c r="Z517">
        <v>85</v>
      </c>
      <c r="AA517">
        <v>1</v>
      </c>
      <c r="AB517">
        <v>0</v>
      </c>
      <c r="AC517" s="26">
        <v>1.0365853658536586</v>
      </c>
      <c r="AD517" s="20">
        <v>85</v>
      </c>
      <c r="AE517" s="20">
        <v>29.228999999999999</v>
      </c>
      <c r="AF517">
        <v>1</v>
      </c>
      <c r="AG517">
        <v>9.5</v>
      </c>
      <c r="AH517">
        <v>30</v>
      </c>
      <c r="AI517">
        <v>1582</v>
      </c>
      <c r="AJ517">
        <v>87407</v>
      </c>
      <c r="AK517" s="20">
        <v>1456.7833333333001</v>
      </c>
      <c r="AL517">
        <v>1456.78</v>
      </c>
      <c r="AM517">
        <v>1457</v>
      </c>
      <c r="AN517" s="26">
        <v>17.765650406504065</v>
      </c>
      <c r="AO517">
        <v>29.36</v>
      </c>
      <c r="AP517" s="41">
        <v>0.72649572649572647</v>
      </c>
      <c r="AQ517">
        <v>260</v>
      </c>
      <c r="AR517">
        <v>260</v>
      </c>
      <c r="AS517">
        <v>260</v>
      </c>
      <c r="AT517">
        <v>207</v>
      </c>
      <c r="AU517">
        <v>207</v>
      </c>
      <c r="AV517">
        <v>170</v>
      </c>
      <c r="AW517">
        <v>179</v>
      </c>
      <c r="AX517">
        <v>84</v>
      </c>
      <c r="AY517">
        <v>4</v>
      </c>
      <c r="AZ517">
        <v>13</v>
      </c>
      <c r="BA517" s="42">
        <v>17</v>
      </c>
      <c r="BB517">
        <v>17.989999999999998</v>
      </c>
      <c r="BC517">
        <v>24.323499999999999</v>
      </c>
      <c r="BD517" s="20">
        <v>531.70000000000005</v>
      </c>
      <c r="BE517" s="20">
        <v>791.7</v>
      </c>
      <c r="BF517" s="20">
        <v>32.607531679457431</v>
      </c>
      <c r="BG517">
        <v>589</v>
      </c>
      <c r="BH517">
        <v>413</v>
      </c>
      <c r="BI517">
        <v>314</v>
      </c>
      <c r="BJ517" s="41">
        <v>0.65227021040974531</v>
      </c>
      <c r="BK517">
        <v>21</v>
      </c>
      <c r="BL517">
        <v>21</v>
      </c>
      <c r="BM517">
        <v>89</v>
      </c>
      <c r="BN517" s="42">
        <v>-68</v>
      </c>
      <c r="BO517">
        <v>37</v>
      </c>
      <c r="BP517">
        <v>88</v>
      </c>
      <c r="BQ517">
        <v>65</v>
      </c>
      <c r="BR517">
        <v>31</v>
      </c>
      <c r="BS517" s="41">
        <v>3.2392894461859979E-2</v>
      </c>
      <c r="BT517">
        <v>355</v>
      </c>
      <c r="BU517">
        <v>479</v>
      </c>
      <c r="BV517" s="41">
        <v>0.42565947242206237</v>
      </c>
      <c r="BW517">
        <v>120</v>
      </c>
      <c r="BX517">
        <v>150</v>
      </c>
      <c r="BY517">
        <v>135</v>
      </c>
      <c r="BZ517">
        <v>204</v>
      </c>
      <c r="CA517">
        <v>100</v>
      </c>
      <c r="CB517">
        <v>125</v>
      </c>
      <c r="CC517">
        <v>121</v>
      </c>
      <c r="CD517">
        <v>172</v>
      </c>
      <c r="CE517">
        <v>119</v>
      </c>
      <c r="CF517">
        <v>163</v>
      </c>
      <c r="CG517">
        <v>194</v>
      </c>
      <c r="CH517">
        <v>283</v>
      </c>
      <c r="CI517">
        <v>1</v>
      </c>
      <c r="CJ517">
        <v>1</v>
      </c>
      <c r="CK517">
        <v>4</v>
      </c>
      <c r="CL517">
        <v>4</v>
      </c>
      <c r="CM517">
        <v>0</v>
      </c>
      <c r="CN517">
        <v>0</v>
      </c>
      <c r="CO517">
        <v>0</v>
      </c>
      <c r="CP517">
        <v>5</v>
      </c>
      <c r="CQ517">
        <v>0</v>
      </c>
      <c r="CR517">
        <v>1</v>
      </c>
      <c r="CS517">
        <v>2</v>
      </c>
      <c r="CT517">
        <v>0</v>
      </c>
      <c r="CU517">
        <v>0</v>
      </c>
      <c r="CV517">
        <v>14</v>
      </c>
      <c r="CW517">
        <v>1</v>
      </c>
      <c r="CX517">
        <v>3</v>
      </c>
      <c r="CY517">
        <v>5</v>
      </c>
      <c r="CZ517">
        <v>28</v>
      </c>
      <c r="DA517">
        <v>29</v>
      </c>
      <c r="DB517">
        <v>1</v>
      </c>
      <c r="DC517">
        <v>9</v>
      </c>
      <c r="DD517">
        <v>19</v>
      </c>
      <c r="DE517">
        <v>5</v>
      </c>
      <c r="DF517">
        <v>0</v>
      </c>
      <c r="DG517">
        <v>107</v>
      </c>
      <c r="DH517">
        <v>14</v>
      </c>
      <c r="DI517">
        <v>40</v>
      </c>
      <c r="DJ517">
        <v>17</v>
      </c>
      <c r="DK517">
        <v>17</v>
      </c>
      <c r="DL517">
        <v>0</v>
      </c>
      <c r="DM517">
        <v>40</v>
      </c>
      <c r="DN517">
        <v>40</v>
      </c>
      <c r="DO517">
        <v>0</v>
      </c>
      <c r="DP517" s="42">
        <v>26</v>
      </c>
      <c r="DQ517" s="20">
        <v>15.727</v>
      </c>
      <c r="DR517">
        <v>14</v>
      </c>
      <c r="DS517">
        <v>0</v>
      </c>
      <c r="DT517">
        <v>0</v>
      </c>
      <c r="DU517">
        <v>0</v>
      </c>
      <c r="DV517">
        <v>0</v>
      </c>
      <c r="DW517">
        <v>1771</v>
      </c>
      <c r="DX517">
        <v>1204</v>
      </c>
      <c r="DY517">
        <v>1314</v>
      </c>
      <c r="DZ517">
        <v>926</v>
      </c>
      <c r="EA517">
        <v>989</v>
      </c>
      <c r="EB517">
        <v>683</v>
      </c>
      <c r="EC517">
        <v>97.53</v>
      </c>
      <c r="ED517">
        <v>65.430000000000007</v>
      </c>
      <c r="EE517">
        <v>117</v>
      </c>
      <c r="EF517">
        <v>72</v>
      </c>
      <c r="EG517" s="41">
        <v>0.11830131445904954</v>
      </c>
      <c r="EH517" s="43">
        <v>0.89458272327964861</v>
      </c>
      <c r="EI517" s="44">
        <v>1.0128840377386981</v>
      </c>
      <c r="EJ517">
        <v>1775</v>
      </c>
      <c r="EK517">
        <v>1202</v>
      </c>
      <c r="EL517">
        <v>1319</v>
      </c>
      <c r="EM517">
        <v>922</v>
      </c>
      <c r="EN517">
        <v>993</v>
      </c>
      <c r="EO517">
        <v>681</v>
      </c>
      <c r="EP517">
        <v>117</v>
      </c>
      <c r="EQ517">
        <v>71</v>
      </c>
      <c r="ER517">
        <v>1002</v>
      </c>
      <c r="ES517">
        <v>652</v>
      </c>
      <c r="ET517">
        <v>400</v>
      </c>
      <c r="EU517">
        <v>252</v>
      </c>
      <c r="EV517">
        <v>68</v>
      </c>
      <c r="EW517">
        <v>41</v>
      </c>
      <c r="EX517">
        <v>75</v>
      </c>
      <c r="EY517">
        <v>104</v>
      </c>
      <c r="EZ517">
        <v>6.8</v>
      </c>
      <c r="FA517">
        <v>1.3</v>
      </c>
      <c r="FB517">
        <v>8.1999999999999993</v>
      </c>
      <c r="FC517" s="20">
        <v>80.11</v>
      </c>
      <c r="FD517" s="26">
        <v>0.9769512195121951</v>
      </c>
      <c r="FE517">
        <v>9.3980999999999995</v>
      </c>
      <c r="FF517">
        <v>3.03</v>
      </c>
      <c r="FG517">
        <v>0.11</v>
      </c>
      <c r="FH517">
        <v>3.14</v>
      </c>
      <c r="FI517">
        <v>3</v>
      </c>
      <c r="FJ517">
        <v>1</v>
      </c>
      <c r="FK517">
        <v>1</v>
      </c>
      <c r="FL517" s="42">
        <v>82</v>
      </c>
      <c r="FM517" s="20">
        <v>6.1428571428571432</v>
      </c>
      <c r="FN517" s="41">
        <v>9.2050209199999997E-2</v>
      </c>
      <c r="FO517" s="20">
        <v>82</v>
      </c>
      <c r="FP517" s="20">
        <v>88.145399999999995</v>
      </c>
      <c r="FQ517" s="20">
        <v>122.53051250017161</v>
      </c>
      <c r="FV517" t="s">
        <v>751</v>
      </c>
      <c r="FW517" s="45">
        <v>925000</v>
      </c>
      <c r="FX517" s="45">
        <v>863333</v>
      </c>
      <c r="FY517">
        <v>84</v>
      </c>
      <c r="FZ517">
        <v>22</v>
      </c>
      <c r="GA517">
        <v>63</v>
      </c>
      <c r="GB517">
        <v>85</v>
      </c>
      <c r="GC517">
        <v>-1</v>
      </c>
      <c r="GD517">
        <v>36</v>
      </c>
      <c r="GE517">
        <v>170</v>
      </c>
      <c r="GF517">
        <v>1476</v>
      </c>
      <c r="GG517">
        <v>6.8</v>
      </c>
      <c r="GH517">
        <v>1.3</v>
      </c>
      <c r="GI517">
        <v>8.1</v>
      </c>
      <c r="GJ517" s="42">
        <v>82</v>
      </c>
    </row>
    <row r="518" spans="1:192" x14ac:dyDescent="0.45">
      <c r="A518" s="40">
        <v>35573</v>
      </c>
      <c r="B518" t="s">
        <v>885</v>
      </c>
      <c r="C518" t="s">
        <v>475</v>
      </c>
      <c r="D518" t="s">
        <v>91</v>
      </c>
      <c r="E518" t="s">
        <v>91</v>
      </c>
      <c r="F518">
        <v>70</v>
      </c>
      <c r="G518">
        <v>194</v>
      </c>
      <c r="H518">
        <v>2015</v>
      </c>
      <c r="I518">
        <v>1</v>
      </c>
      <c r="J518">
        <v>30</v>
      </c>
      <c r="K518" t="s">
        <v>92</v>
      </c>
      <c r="L518">
        <v>2017</v>
      </c>
      <c r="M518">
        <v>20</v>
      </c>
      <c r="N518">
        <v>1</v>
      </c>
      <c r="O518">
        <v>8478447</v>
      </c>
      <c r="P518" t="s">
        <v>3846</v>
      </c>
      <c r="Q518" t="s">
        <v>3847</v>
      </c>
      <c r="R518" t="s">
        <v>3848</v>
      </c>
      <c r="S518" t="s">
        <v>2225</v>
      </c>
      <c r="T518" t="s">
        <v>710</v>
      </c>
      <c r="U518" t="s">
        <v>205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28</v>
      </c>
      <c r="AB518">
        <v>65</v>
      </c>
      <c r="AC518" s="26">
        <v>0</v>
      </c>
      <c r="AD518" s="20">
        <v>0</v>
      </c>
      <c r="AE518" s="20">
        <v>0</v>
      </c>
      <c r="AF518">
        <v>0</v>
      </c>
      <c r="AG518">
        <v>-0.2</v>
      </c>
      <c r="AH518">
        <v>2</v>
      </c>
      <c r="AI518">
        <v>19</v>
      </c>
      <c r="AJ518">
        <v>810</v>
      </c>
      <c r="AK518" s="20">
        <v>13.5</v>
      </c>
      <c r="AL518">
        <v>13.5</v>
      </c>
      <c r="AM518">
        <v>14</v>
      </c>
      <c r="AN518" s="26">
        <v>13.5</v>
      </c>
      <c r="AO518">
        <v>23.09</v>
      </c>
      <c r="AP518" s="41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s="42">
        <v>0</v>
      </c>
      <c r="BB518">
        <v>0.04</v>
      </c>
      <c r="BC518">
        <v>0</v>
      </c>
      <c r="BD518" s="20">
        <v>0</v>
      </c>
      <c r="BE518" s="20">
        <v>1</v>
      </c>
      <c r="BF518" s="20">
        <v>4.4444444444444446</v>
      </c>
      <c r="BG518">
        <v>6</v>
      </c>
      <c r="BH518">
        <v>2</v>
      </c>
      <c r="BI518">
        <v>6</v>
      </c>
      <c r="BJ518" s="41">
        <v>0.5</v>
      </c>
      <c r="BK518">
        <v>0</v>
      </c>
      <c r="BL518">
        <v>0</v>
      </c>
      <c r="BM518">
        <v>2</v>
      </c>
      <c r="BN518" s="42">
        <v>-2</v>
      </c>
      <c r="BO518">
        <v>1</v>
      </c>
      <c r="BP518">
        <v>1</v>
      </c>
      <c r="BQ518">
        <v>1</v>
      </c>
      <c r="BR518">
        <v>0</v>
      </c>
      <c r="BS518" s="41">
        <v>0</v>
      </c>
      <c r="BT518">
        <v>0</v>
      </c>
      <c r="BU518">
        <v>0</v>
      </c>
      <c r="BV518" s="41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1</v>
      </c>
      <c r="DN518">
        <v>1</v>
      </c>
      <c r="DO518">
        <v>0</v>
      </c>
      <c r="DP518" s="42">
        <v>0</v>
      </c>
      <c r="DQ518" s="20">
        <v>-4.0000000000000001E-3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10</v>
      </c>
      <c r="DX518">
        <v>12</v>
      </c>
      <c r="DY518">
        <v>7</v>
      </c>
      <c r="DZ518">
        <v>9</v>
      </c>
      <c r="EA518">
        <v>3</v>
      </c>
      <c r="EB518">
        <v>5</v>
      </c>
      <c r="EC518">
        <v>0.22</v>
      </c>
      <c r="ED518">
        <v>0.44</v>
      </c>
      <c r="EE518">
        <v>0</v>
      </c>
      <c r="EF518">
        <v>0</v>
      </c>
      <c r="EG518" s="41">
        <v>0</v>
      </c>
      <c r="EH518" s="43">
        <v>1</v>
      </c>
      <c r="EI518" s="44">
        <v>1</v>
      </c>
      <c r="EJ518">
        <v>10</v>
      </c>
      <c r="EK518">
        <v>12</v>
      </c>
      <c r="EL518">
        <v>7</v>
      </c>
      <c r="EM518">
        <v>9</v>
      </c>
      <c r="EN518">
        <v>3</v>
      </c>
      <c r="EO518">
        <v>5</v>
      </c>
      <c r="EP518">
        <v>0</v>
      </c>
      <c r="EQ518">
        <v>0</v>
      </c>
      <c r="ER518">
        <v>4</v>
      </c>
      <c r="ES518">
        <v>7</v>
      </c>
      <c r="ET518">
        <v>1</v>
      </c>
      <c r="EU518">
        <v>3</v>
      </c>
      <c r="EV518">
        <v>0</v>
      </c>
      <c r="EW518">
        <v>0</v>
      </c>
      <c r="EX518">
        <v>1</v>
      </c>
      <c r="EY518">
        <v>2</v>
      </c>
      <c r="EZ518">
        <v>0</v>
      </c>
      <c r="FA518">
        <v>0</v>
      </c>
      <c r="FB518">
        <v>0</v>
      </c>
      <c r="FC518" s="20">
        <v>-0.4</v>
      </c>
      <c r="FD518" s="26">
        <v>-0.4</v>
      </c>
      <c r="FE518">
        <v>8.0000000000000004E-4</v>
      </c>
      <c r="FF518">
        <v>0</v>
      </c>
      <c r="FG518">
        <v>0</v>
      </c>
      <c r="FH518">
        <v>0</v>
      </c>
      <c r="FL518" s="42">
        <v>2</v>
      </c>
      <c r="FM518" s="20">
        <v>1</v>
      </c>
      <c r="FN518" s="41">
        <v>0</v>
      </c>
      <c r="FO518" s="20">
        <v>-0.2</v>
      </c>
      <c r="FP518" s="20">
        <v>-8.0000000000000004E-4</v>
      </c>
      <c r="FQ518" s="20">
        <v>97.777777777777771</v>
      </c>
      <c r="FV518" t="s">
        <v>751</v>
      </c>
      <c r="FW518" s="45">
        <v>925000</v>
      </c>
      <c r="FX518" s="45">
        <v>863333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2</v>
      </c>
      <c r="GE518">
        <v>0</v>
      </c>
      <c r="GF518">
        <v>14</v>
      </c>
      <c r="GG518">
        <v>0</v>
      </c>
      <c r="GH518">
        <v>0</v>
      </c>
      <c r="GI518">
        <v>0</v>
      </c>
      <c r="GJ518" s="42">
        <v>-0.2</v>
      </c>
    </row>
    <row r="519" spans="1:192" x14ac:dyDescent="0.45">
      <c r="A519" s="40">
        <v>29557</v>
      </c>
      <c r="B519" t="s">
        <v>1368</v>
      </c>
      <c r="C519" t="s">
        <v>145</v>
      </c>
      <c r="D519" t="s">
        <v>91</v>
      </c>
      <c r="E519" t="s">
        <v>91</v>
      </c>
      <c r="F519">
        <v>73</v>
      </c>
      <c r="G519">
        <v>225</v>
      </c>
      <c r="K519" t="s">
        <v>202</v>
      </c>
      <c r="L519">
        <v>2006</v>
      </c>
      <c r="M519">
        <v>37</v>
      </c>
      <c r="N519">
        <v>11</v>
      </c>
      <c r="O519">
        <v>8468208</v>
      </c>
      <c r="P519" t="s">
        <v>3849</v>
      </c>
      <c r="Q519" t="s">
        <v>3850</v>
      </c>
      <c r="R519" t="s">
        <v>512</v>
      </c>
      <c r="S519" t="s">
        <v>1922</v>
      </c>
      <c r="T519" t="s">
        <v>710</v>
      </c>
      <c r="U519" t="s">
        <v>319</v>
      </c>
      <c r="V519">
        <v>52</v>
      </c>
      <c r="W519">
        <v>5</v>
      </c>
      <c r="X519">
        <v>7</v>
      </c>
      <c r="Y519">
        <v>4</v>
      </c>
      <c r="Z519">
        <v>12</v>
      </c>
      <c r="AA519">
        <v>19</v>
      </c>
      <c r="AB519">
        <v>55</v>
      </c>
      <c r="AC519" s="26">
        <v>0.23076923076923078</v>
      </c>
      <c r="AD519" s="20">
        <v>-10.528189910979229</v>
      </c>
      <c r="AE519" s="20">
        <v>4.4870000000000001</v>
      </c>
      <c r="AF519">
        <v>-2</v>
      </c>
      <c r="AG519">
        <v>-3.1</v>
      </c>
      <c r="AH519">
        <v>20</v>
      </c>
      <c r="AI519">
        <v>942</v>
      </c>
      <c r="AJ519">
        <v>37047</v>
      </c>
      <c r="AK519" s="20">
        <v>617.45000000000005</v>
      </c>
      <c r="AL519">
        <v>617.45000000000005</v>
      </c>
      <c r="AM519">
        <v>617</v>
      </c>
      <c r="AN519" s="26">
        <v>11.874038461538463</v>
      </c>
      <c r="AO519">
        <v>20.03</v>
      </c>
      <c r="AP519" s="41">
        <v>0.63157894736842102</v>
      </c>
      <c r="AQ519">
        <v>82</v>
      </c>
      <c r="AR519">
        <v>82</v>
      </c>
      <c r="AS519">
        <v>82</v>
      </c>
      <c r="AT519">
        <v>59</v>
      </c>
      <c r="AU519">
        <v>59</v>
      </c>
      <c r="AV519">
        <v>40</v>
      </c>
      <c r="AW519">
        <v>59</v>
      </c>
      <c r="AX519">
        <v>33</v>
      </c>
      <c r="AY519">
        <v>2</v>
      </c>
      <c r="AZ519">
        <v>1</v>
      </c>
      <c r="BA519" s="42">
        <v>3</v>
      </c>
      <c r="BB519">
        <v>6.12</v>
      </c>
      <c r="BC519">
        <v>25.1</v>
      </c>
      <c r="BD519" s="20">
        <v>99.4</v>
      </c>
      <c r="BE519" s="20">
        <v>181.4</v>
      </c>
      <c r="BF519" s="20">
        <v>17.627338246011824</v>
      </c>
      <c r="BG519">
        <v>172</v>
      </c>
      <c r="BH519">
        <v>199</v>
      </c>
      <c r="BI519">
        <v>202</v>
      </c>
      <c r="BJ519" s="41">
        <v>0.45989304812834225</v>
      </c>
      <c r="BK519">
        <v>35</v>
      </c>
      <c r="BL519">
        <v>35</v>
      </c>
      <c r="BM519">
        <v>57</v>
      </c>
      <c r="BN519" s="42">
        <v>-22</v>
      </c>
      <c r="BO519">
        <v>19</v>
      </c>
      <c r="BP519">
        <v>13</v>
      </c>
      <c r="BQ519">
        <v>21</v>
      </c>
      <c r="BR519">
        <v>27</v>
      </c>
      <c r="BS519" s="41">
        <v>5.8695652173913045E-2</v>
      </c>
      <c r="BT519">
        <v>107</v>
      </c>
      <c r="BU519">
        <v>124</v>
      </c>
      <c r="BV519" s="41">
        <v>0.46320346320346323</v>
      </c>
      <c r="BW519">
        <v>45</v>
      </c>
      <c r="BX519">
        <v>58</v>
      </c>
      <c r="BY519">
        <v>27</v>
      </c>
      <c r="BZ519">
        <v>29</v>
      </c>
      <c r="CA519">
        <v>35</v>
      </c>
      <c r="CB519">
        <v>37</v>
      </c>
      <c r="CC519">
        <v>33</v>
      </c>
      <c r="CD519">
        <v>44</v>
      </c>
      <c r="CE519">
        <v>29</v>
      </c>
      <c r="CF519">
        <v>47</v>
      </c>
      <c r="CG519">
        <v>64</v>
      </c>
      <c r="CH519">
        <v>70</v>
      </c>
      <c r="CI519">
        <v>0</v>
      </c>
      <c r="CJ519">
        <v>0</v>
      </c>
      <c r="CK519">
        <v>0</v>
      </c>
      <c r="CL519">
        <v>2</v>
      </c>
      <c r="CM519">
        <v>2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3</v>
      </c>
      <c r="CW519">
        <v>0</v>
      </c>
      <c r="CX519">
        <v>0</v>
      </c>
      <c r="CY519">
        <v>2</v>
      </c>
      <c r="CZ519">
        <v>17</v>
      </c>
      <c r="DA519">
        <v>4</v>
      </c>
      <c r="DB519">
        <v>5</v>
      </c>
      <c r="DC519">
        <v>5</v>
      </c>
      <c r="DD519">
        <v>3</v>
      </c>
      <c r="DE519">
        <v>2</v>
      </c>
      <c r="DF519">
        <v>0</v>
      </c>
      <c r="DG519">
        <v>21</v>
      </c>
      <c r="DH519">
        <v>10</v>
      </c>
      <c r="DI519">
        <v>8</v>
      </c>
      <c r="DJ519">
        <v>10</v>
      </c>
      <c r="DK519">
        <v>10</v>
      </c>
      <c r="DL519">
        <v>0</v>
      </c>
      <c r="DM519">
        <v>7</v>
      </c>
      <c r="DN519">
        <v>7</v>
      </c>
      <c r="DO519">
        <v>0</v>
      </c>
      <c r="DP519" s="42">
        <v>-2</v>
      </c>
      <c r="DQ519" s="20">
        <v>-2.823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511</v>
      </c>
      <c r="DX519">
        <v>608</v>
      </c>
      <c r="DY519">
        <v>366</v>
      </c>
      <c r="DZ519">
        <v>433</v>
      </c>
      <c r="EA519">
        <v>267</v>
      </c>
      <c r="EB519">
        <v>299</v>
      </c>
      <c r="EC519">
        <v>22.08</v>
      </c>
      <c r="ED519">
        <v>29.82</v>
      </c>
      <c r="EE519">
        <v>19</v>
      </c>
      <c r="EF519">
        <v>24</v>
      </c>
      <c r="EG519" s="41">
        <v>7.116104868913857E-2</v>
      </c>
      <c r="EH519" s="43">
        <v>0.91973244147157196</v>
      </c>
      <c r="EI519" s="44">
        <v>0.99089349016071049</v>
      </c>
      <c r="EJ519">
        <v>511</v>
      </c>
      <c r="EK519">
        <v>604</v>
      </c>
      <c r="EL519">
        <v>366</v>
      </c>
      <c r="EM519">
        <v>429</v>
      </c>
      <c r="EN519">
        <v>268</v>
      </c>
      <c r="EO519">
        <v>297</v>
      </c>
      <c r="EP519">
        <v>19</v>
      </c>
      <c r="EQ519">
        <v>24</v>
      </c>
      <c r="ER519">
        <v>232</v>
      </c>
      <c r="ES519">
        <v>308</v>
      </c>
      <c r="ET519">
        <v>90</v>
      </c>
      <c r="EU519">
        <v>136</v>
      </c>
      <c r="EV519">
        <v>9</v>
      </c>
      <c r="EW519">
        <v>15</v>
      </c>
      <c r="EX519">
        <v>37</v>
      </c>
      <c r="EY519">
        <v>35</v>
      </c>
      <c r="EZ519">
        <v>0</v>
      </c>
      <c r="FA519">
        <v>0.7</v>
      </c>
      <c r="FB519">
        <v>0.7</v>
      </c>
      <c r="FC519" s="20">
        <v>9.83</v>
      </c>
      <c r="FD519" s="26">
        <v>0.18903846153846154</v>
      </c>
      <c r="FE519">
        <v>1.2919</v>
      </c>
      <c r="FF519">
        <v>-0.12</v>
      </c>
      <c r="FG519">
        <v>-0.01</v>
      </c>
      <c r="FH519">
        <v>-0.14000000000000001</v>
      </c>
      <c r="FL519" s="42">
        <v>82</v>
      </c>
      <c r="FM519" s="20">
        <v>5.6</v>
      </c>
      <c r="FN519" s="41">
        <v>3.2581055300000002E-2</v>
      </c>
      <c r="FO519" s="20">
        <v>10</v>
      </c>
      <c r="FP519" s="20">
        <v>11.4354</v>
      </c>
      <c r="FQ519" s="20">
        <v>108.73754959915782</v>
      </c>
      <c r="FR519">
        <v>4</v>
      </c>
      <c r="FS519" t="s">
        <v>876</v>
      </c>
      <c r="FT519">
        <v>195</v>
      </c>
      <c r="FU519" t="s">
        <v>731</v>
      </c>
      <c r="FV519" t="s">
        <v>711</v>
      </c>
      <c r="FW519" s="45">
        <v>3275000</v>
      </c>
      <c r="FX519" s="45">
        <v>3275000</v>
      </c>
      <c r="FY519">
        <v>726</v>
      </c>
      <c r="FZ519">
        <v>133</v>
      </c>
      <c r="GA519">
        <v>171</v>
      </c>
      <c r="GB519">
        <v>304</v>
      </c>
      <c r="GC519">
        <v>-2</v>
      </c>
      <c r="GD519">
        <v>261</v>
      </c>
      <c r="GE519">
        <v>1121</v>
      </c>
      <c r="GF519">
        <v>11361</v>
      </c>
      <c r="GG519">
        <v>15.8</v>
      </c>
      <c r="GH519">
        <v>13.1</v>
      </c>
      <c r="GI519">
        <v>28.9</v>
      </c>
      <c r="GJ519" s="42">
        <v>10</v>
      </c>
    </row>
    <row r="520" spans="1:192" x14ac:dyDescent="0.45">
      <c r="A520" s="40">
        <v>34037</v>
      </c>
      <c r="B520" t="s">
        <v>144</v>
      </c>
      <c r="C520" t="s">
        <v>145</v>
      </c>
      <c r="D520" t="s">
        <v>91</v>
      </c>
      <c r="E520" t="s">
        <v>91</v>
      </c>
      <c r="F520">
        <v>70</v>
      </c>
      <c r="G520">
        <v>193</v>
      </c>
      <c r="H520">
        <v>2011</v>
      </c>
      <c r="I520">
        <v>3</v>
      </c>
      <c r="J520">
        <v>77</v>
      </c>
      <c r="K520" t="s">
        <v>92</v>
      </c>
      <c r="L520">
        <v>2015</v>
      </c>
      <c r="M520">
        <v>24</v>
      </c>
      <c r="N520">
        <v>2</v>
      </c>
      <c r="O520">
        <v>8476401</v>
      </c>
      <c r="P520" t="s">
        <v>3851</v>
      </c>
      <c r="Q520" t="s">
        <v>3852</v>
      </c>
      <c r="R520" t="s">
        <v>3853</v>
      </c>
      <c r="S520" t="s">
        <v>750</v>
      </c>
      <c r="T520" t="s">
        <v>716</v>
      </c>
      <c r="U520" t="s">
        <v>279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33</v>
      </c>
      <c r="AB520">
        <v>53</v>
      </c>
      <c r="AC520" s="26">
        <v>0</v>
      </c>
      <c r="AD520" s="20">
        <v>0</v>
      </c>
      <c r="AE520" s="20">
        <v>0</v>
      </c>
      <c r="AF520">
        <v>-1</v>
      </c>
      <c r="AG520">
        <v>-0.5</v>
      </c>
      <c r="AH520">
        <v>0</v>
      </c>
      <c r="AI520">
        <v>16</v>
      </c>
      <c r="AJ520">
        <v>663</v>
      </c>
      <c r="AK520" s="20">
        <v>11.05</v>
      </c>
      <c r="AL520">
        <v>11.05</v>
      </c>
      <c r="AM520">
        <v>11</v>
      </c>
      <c r="AN520" s="26">
        <v>11.05</v>
      </c>
      <c r="AO520">
        <v>18.75</v>
      </c>
      <c r="AP520" s="41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 s="42">
        <v>0</v>
      </c>
      <c r="BB520">
        <v>0.15</v>
      </c>
      <c r="BC520">
        <v>7</v>
      </c>
      <c r="BD520" s="20">
        <v>0</v>
      </c>
      <c r="BE520" s="20">
        <v>1</v>
      </c>
      <c r="BF520" s="20">
        <v>5.4298642533936654</v>
      </c>
      <c r="BG520">
        <v>2</v>
      </c>
      <c r="BH520">
        <v>2</v>
      </c>
      <c r="BI520">
        <v>4</v>
      </c>
      <c r="BJ520" s="41">
        <v>0.33333333333333331</v>
      </c>
      <c r="BK520">
        <v>1</v>
      </c>
      <c r="BL520">
        <v>1</v>
      </c>
      <c r="BM520">
        <v>2</v>
      </c>
      <c r="BN520" s="42">
        <v>-1</v>
      </c>
      <c r="BO520">
        <v>0</v>
      </c>
      <c r="BP520">
        <v>0</v>
      </c>
      <c r="BQ520">
        <v>0</v>
      </c>
      <c r="BR520">
        <v>1</v>
      </c>
      <c r="BS520" s="41">
        <v>6.25E-2</v>
      </c>
      <c r="BT520">
        <v>0</v>
      </c>
      <c r="BU520">
        <v>0</v>
      </c>
      <c r="BV520" s="41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 s="42">
        <v>0</v>
      </c>
      <c r="DQ520" s="20">
        <v>-1.2E-2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7</v>
      </c>
      <c r="DX520">
        <v>19</v>
      </c>
      <c r="DY520">
        <v>7</v>
      </c>
      <c r="DZ520">
        <v>15</v>
      </c>
      <c r="EA520">
        <v>7</v>
      </c>
      <c r="EB520">
        <v>11</v>
      </c>
      <c r="EC520">
        <v>0.24</v>
      </c>
      <c r="ED520">
        <v>0.51</v>
      </c>
      <c r="EE520">
        <v>0</v>
      </c>
      <c r="EF520">
        <v>1</v>
      </c>
      <c r="EG520" s="41">
        <v>0</v>
      </c>
      <c r="EH520" s="43">
        <v>0.90909090909090906</v>
      </c>
      <c r="EI520" s="44">
        <v>0.90909090909090906</v>
      </c>
      <c r="EJ520">
        <v>7</v>
      </c>
      <c r="EK520">
        <v>19</v>
      </c>
      <c r="EL520">
        <v>7</v>
      </c>
      <c r="EM520">
        <v>15</v>
      </c>
      <c r="EN520">
        <v>7</v>
      </c>
      <c r="EO520">
        <v>11</v>
      </c>
      <c r="EP520">
        <v>0</v>
      </c>
      <c r="EQ520">
        <v>1</v>
      </c>
      <c r="ER520">
        <v>2</v>
      </c>
      <c r="ES520">
        <v>8</v>
      </c>
      <c r="ET520">
        <v>1</v>
      </c>
      <c r="EU520">
        <v>5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-0.1</v>
      </c>
      <c r="FC520" s="20">
        <v>-0.62</v>
      </c>
      <c r="FD520" s="26">
        <v>-0.62</v>
      </c>
      <c r="FE520">
        <v>0</v>
      </c>
      <c r="FF520">
        <v>0</v>
      </c>
      <c r="FG520">
        <v>0</v>
      </c>
      <c r="FH520">
        <v>0</v>
      </c>
      <c r="FL520" s="42">
        <v>2</v>
      </c>
      <c r="FM520" s="20">
        <v>0</v>
      </c>
      <c r="FN520" s="41">
        <v>0</v>
      </c>
      <c r="FO520" s="20">
        <v>0</v>
      </c>
      <c r="FP520" s="20">
        <v>-2.4000000000000002E-3</v>
      </c>
      <c r="FQ520" s="20">
        <v>141.17647058823528</v>
      </c>
      <c r="FV520" t="s">
        <v>711</v>
      </c>
      <c r="FW520" s="45">
        <v>650000</v>
      </c>
      <c r="FX520" s="45">
        <v>650000</v>
      </c>
      <c r="FY520">
        <v>12</v>
      </c>
      <c r="FZ520">
        <v>0</v>
      </c>
      <c r="GA520">
        <v>0</v>
      </c>
      <c r="GB520">
        <v>0</v>
      </c>
      <c r="GC520">
        <v>-3</v>
      </c>
      <c r="GD520">
        <v>0</v>
      </c>
      <c r="GE520">
        <v>8</v>
      </c>
      <c r="GF520">
        <v>107</v>
      </c>
      <c r="GG520">
        <v>-0.30000000000000004</v>
      </c>
      <c r="GH520">
        <v>0</v>
      </c>
      <c r="GI520">
        <v>-0.30000000000000004</v>
      </c>
      <c r="GJ520" s="42">
        <v>0</v>
      </c>
    </row>
    <row r="521" spans="1:192" x14ac:dyDescent="0.45">
      <c r="A521" s="40">
        <v>33375</v>
      </c>
      <c r="B521" t="s">
        <v>2044</v>
      </c>
      <c r="C521" t="s">
        <v>145</v>
      </c>
      <c r="D521" t="s">
        <v>91</v>
      </c>
      <c r="E521" t="s">
        <v>91</v>
      </c>
      <c r="F521">
        <v>73</v>
      </c>
      <c r="G521">
        <v>203</v>
      </c>
      <c r="H521">
        <v>2011</v>
      </c>
      <c r="I521">
        <v>3</v>
      </c>
      <c r="J521">
        <v>80</v>
      </c>
      <c r="K521" t="s">
        <v>92</v>
      </c>
      <c r="L521">
        <v>2014</v>
      </c>
      <c r="M521">
        <v>26</v>
      </c>
      <c r="N521">
        <v>4</v>
      </c>
      <c r="O521">
        <v>8476404</v>
      </c>
      <c r="P521" t="s">
        <v>3859</v>
      </c>
      <c r="Q521" t="s">
        <v>3860</v>
      </c>
      <c r="R521" t="s">
        <v>3861</v>
      </c>
      <c r="S521" t="s">
        <v>3862</v>
      </c>
      <c r="T521" t="s">
        <v>725</v>
      </c>
      <c r="U521" t="s">
        <v>172</v>
      </c>
      <c r="V521">
        <v>45</v>
      </c>
      <c r="W521">
        <v>3</v>
      </c>
      <c r="X521">
        <v>6</v>
      </c>
      <c r="Y521">
        <v>4</v>
      </c>
      <c r="Z521">
        <v>9</v>
      </c>
      <c r="AA521">
        <v>20</v>
      </c>
      <c r="AB521">
        <v>83</v>
      </c>
      <c r="AC521" s="26">
        <v>0.2</v>
      </c>
      <c r="AD521" s="20">
        <v>3.0789473684210522</v>
      </c>
      <c r="AE521" s="20">
        <v>3.2730000000000001</v>
      </c>
      <c r="AF521">
        <v>-6</v>
      </c>
      <c r="AG521">
        <v>-4.3</v>
      </c>
      <c r="AH521">
        <v>50</v>
      </c>
      <c r="AI521">
        <v>597</v>
      </c>
      <c r="AJ521">
        <v>25352</v>
      </c>
      <c r="AK521" s="20">
        <v>422.53333333333001</v>
      </c>
      <c r="AL521">
        <v>422.53</v>
      </c>
      <c r="AM521">
        <v>423</v>
      </c>
      <c r="AN521" s="26">
        <v>9.3896296296296295</v>
      </c>
      <c r="AO521">
        <v>16.059999999999999</v>
      </c>
      <c r="AP521" s="41">
        <v>0.9</v>
      </c>
      <c r="AQ521">
        <v>83</v>
      </c>
      <c r="AR521">
        <v>83</v>
      </c>
      <c r="AS521">
        <v>83</v>
      </c>
      <c r="AT521">
        <v>62</v>
      </c>
      <c r="AU521">
        <v>62</v>
      </c>
      <c r="AV521">
        <v>47</v>
      </c>
      <c r="AW521">
        <v>38</v>
      </c>
      <c r="AX521">
        <v>13</v>
      </c>
      <c r="AY521">
        <v>2</v>
      </c>
      <c r="AZ521">
        <v>4</v>
      </c>
      <c r="BA521" s="42">
        <v>6</v>
      </c>
      <c r="BB521">
        <v>3.33</v>
      </c>
      <c r="BC521">
        <v>31.4255</v>
      </c>
      <c r="BD521" s="20">
        <v>138.4</v>
      </c>
      <c r="BE521" s="20">
        <v>221.4</v>
      </c>
      <c r="BF521" s="20">
        <v>31.439187749982256</v>
      </c>
      <c r="BG521">
        <v>130</v>
      </c>
      <c r="BH521">
        <v>125</v>
      </c>
      <c r="BI521">
        <v>108</v>
      </c>
      <c r="BJ521" s="41">
        <v>0.54621848739495793</v>
      </c>
      <c r="BK521">
        <v>77</v>
      </c>
      <c r="BL521">
        <v>77</v>
      </c>
      <c r="BM521">
        <v>48</v>
      </c>
      <c r="BN521" s="42">
        <v>29</v>
      </c>
      <c r="BO521">
        <v>15</v>
      </c>
      <c r="BP521">
        <v>7</v>
      </c>
      <c r="BQ521">
        <v>3</v>
      </c>
      <c r="BR521">
        <v>11</v>
      </c>
      <c r="BS521" s="41">
        <v>3.3742331288343558E-2</v>
      </c>
      <c r="BT521">
        <v>24</v>
      </c>
      <c r="BU521">
        <v>29</v>
      </c>
      <c r="BV521" s="41">
        <v>0.45283018867924529</v>
      </c>
      <c r="BW521">
        <v>4</v>
      </c>
      <c r="BX521">
        <v>3</v>
      </c>
      <c r="BY521">
        <v>6</v>
      </c>
      <c r="BZ521">
        <v>5</v>
      </c>
      <c r="CA521">
        <v>14</v>
      </c>
      <c r="CB521">
        <v>21</v>
      </c>
      <c r="CC521">
        <v>6</v>
      </c>
      <c r="CD521">
        <v>8</v>
      </c>
      <c r="CE521">
        <v>8</v>
      </c>
      <c r="CF521">
        <v>11</v>
      </c>
      <c r="CG521">
        <v>18</v>
      </c>
      <c r="CH521">
        <v>17</v>
      </c>
      <c r="CI521">
        <v>0</v>
      </c>
      <c r="CJ521">
        <v>0</v>
      </c>
      <c r="CK521">
        <v>1</v>
      </c>
      <c r="CL521">
        <v>2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14</v>
      </c>
      <c r="DA521">
        <v>5</v>
      </c>
      <c r="DB521">
        <v>0</v>
      </c>
      <c r="DC521">
        <v>4</v>
      </c>
      <c r="DD521">
        <v>3</v>
      </c>
      <c r="DE521">
        <v>1</v>
      </c>
      <c r="DF521">
        <v>0</v>
      </c>
      <c r="DG521">
        <v>34</v>
      </c>
      <c r="DH521">
        <v>16</v>
      </c>
      <c r="DI521">
        <v>8</v>
      </c>
      <c r="DJ521">
        <v>15</v>
      </c>
      <c r="DK521">
        <v>9</v>
      </c>
      <c r="DL521">
        <v>6</v>
      </c>
      <c r="DM521">
        <v>14</v>
      </c>
      <c r="DN521">
        <v>8</v>
      </c>
      <c r="DO521">
        <v>6</v>
      </c>
      <c r="DP521" s="42">
        <v>-8</v>
      </c>
      <c r="DQ521" s="20">
        <v>-0.439</v>
      </c>
      <c r="DR521">
        <v>10</v>
      </c>
      <c r="DS521">
        <v>6</v>
      </c>
      <c r="DT521">
        <v>0</v>
      </c>
      <c r="DU521">
        <v>0</v>
      </c>
      <c r="DV521">
        <v>0</v>
      </c>
      <c r="DW521">
        <v>349</v>
      </c>
      <c r="DX521">
        <v>419</v>
      </c>
      <c r="DY521">
        <v>259</v>
      </c>
      <c r="DZ521">
        <v>315</v>
      </c>
      <c r="EA521">
        <v>181</v>
      </c>
      <c r="EB521">
        <v>236</v>
      </c>
      <c r="EC521">
        <v>12.78</v>
      </c>
      <c r="ED521">
        <v>16.3</v>
      </c>
      <c r="EE521">
        <v>10</v>
      </c>
      <c r="EF521">
        <v>18</v>
      </c>
      <c r="EG521" s="41">
        <v>5.5248618784530384E-2</v>
      </c>
      <c r="EH521" s="43">
        <v>0.92372881355932202</v>
      </c>
      <c r="EI521" s="44">
        <v>0.97897743234385237</v>
      </c>
      <c r="EJ521">
        <v>350</v>
      </c>
      <c r="EK521">
        <v>417</v>
      </c>
      <c r="EL521">
        <v>260</v>
      </c>
      <c r="EM521">
        <v>313</v>
      </c>
      <c r="EN521">
        <v>182</v>
      </c>
      <c r="EO521">
        <v>234</v>
      </c>
      <c r="EP521">
        <v>11</v>
      </c>
      <c r="EQ521">
        <v>17</v>
      </c>
      <c r="ER521">
        <v>159</v>
      </c>
      <c r="ES521">
        <v>206</v>
      </c>
      <c r="ET521">
        <v>48</v>
      </c>
      <c r="EU521">
        <v>75</v>
      </c>
      <c r="EV521">
        <v>4</v>
      </c>
      <c r="EW521">
        <v>9</v>
      </c>
      <c r="EX521">
        <v>44</v>
      </c>
      <c r="EY521">
        <v>33</v>
      </c>
      <c r="EZ521">
        <v>0</v>
      </c>
      <c r="FA521">
        <v>0.30000000000000004</v>
      </c>
      <c r="FB521">
        <v>0.30000000000000004</v>
      </c>
      <c r="FC521" s="20">
        <v>5.47</v>
      </c>
      <c r="FD521" s="26">
        <v>0.12155555555555556</v>
      </c>
      <c r="FE521">
        <v>0.64680000000000004</v>
      </c>
      <c r="FF521">
        <v>-0.1</v>
      </c>
      <c r="FG521">
        <v>-0.02</v>
      </c>
      <c r="FH521">
        <v>-0.12</v>
      </c>
      <c r="FL521" s="42">
        <v>144</v>
      </c>
      <c r="FM521" s="20">
        <v>8</v>
      </c>
      <c r="FN521" s="41">
        <v>2.3361823400000002E-2</v>
      </c>
      <c r="FO521" s="20">
        <v>4</v>
      </c>
      <c r="FP521" s="20">
        <v>8.9122000000000003</v>
      </c>
      <c r="FQ521" s="20">
        <v>109.05734504058884</v>
      </c>
      <c r="FR521">
        <v>4</v>
      </c>
      <c r="FS521" t="s">
        <v>189</v>
      </c>
      <c r="FT521">
        <v>195</v>
      </c>
      <c r="FV521" t="s">
        <v>711</v>
      </c>
      <c r="FW521" s="45">
        <v>675000</v>
      </c>
      <c r="FX521" s="45">
        <v>677500</v>
      </c>
      <c r="FY521">
        <v>159</v>
      </c>
      <c r="FZ521">
        <v>13</v>
      </c>
      <c r="GA521">
        <v>11</v>
      </c>
      <c r="GB521">
        <v>24</v>
      </c>
      <c r="GC521">
        <v>-6</v>
      </c>
      <c r="GD521">
        <v>214</v>
      </c>
      <c r="GE521">
        <v>145</v>
      </c>
      <c r="GF521">
        <v>1486</v>
      </c>
      <c r="GG521">
        <v>-0.1</v>
      </c>
      <c r="GH521">
        <v>1.6</v>
      </c>
      <c r="GI521">
        <v>1.5</v>
      </c>
      <c r="GJ521" s="42">
        <v>4</v>
      </c>
    </row>
    <row r="522" spans="1:192" x14ac:dyDescent="0.45">
      <c r="A522" s="40">
        <v>33873</v>
      </c>
      <c r="B522" t="s">
        <v>149</v>
      </c>
      <c r="C522" t="s">
        <v>150</v>
      </c>
      <c r="D522" t="s">
        <v>107</v>
      </c>
      <c r="E522" t="s">
        <v>107</v>
      </c>
      <c r="F522">
        <v>73</v>
      </c>
      <c r="G522">
        <v>195</v>
      </c>
      <c r="H522">
        <v>2011</v>
      </c>
      <c r="I522">
        <v>3</v>
      </c>
      <c r="J522">
        <v>82</v>
      </c>
      <c r="K522" t="s">
        <v>202</v>
      </c>
      <c r="L522">
        <v>2014</v>
      </c>
      <c r="M522">
        <v>25</v>
      </c>
      <c r="N522">
        <v>4</v>
      </c>
      <c r="O522">
        <v>8476406</v>
      </c>
      <c r="P522" t="s">
        <v>3863</v>
      </c>
      <c r="Q522" t="s">
        <v>3864</v>
      </c>
      <c r="R522" t="s">
        <v>1212</v>
      </c>
      <c r="S522" t="s">
        <v>1586</v>
      </c>
      <c r="T522" t="s">
        <v>716</v>
      </c>
      <c r="U522" t="s">
        <v>3865</v>
      </c>
      <c r="V522">
        <v>64</v>
      </c>
      <c r="W522">
        <v>5</v>
      </c>
      <c r="X522">
        <v>14</v>
      </c>
      <c r="Y522">
        <v>6</v>
      </c>
      <c r="Z522">
        <v>19</v>
      </c>
      <c r="AA522">
        <v>0</v>
      </c>
      <c r="AB522">
        <v>0</v>
      </c>
      <c r="AC522" s="26">
        <v>0.296875</v>
      </c>
      <c r="AD522" s="20">
        <v>6.3488372093023262</v>
      </c>
      <c r="AE522" s="20">
        <v>6.6239999999999997</v>
      </c>
      <c r="AF522">
        <v>-3</v>
      </c>
      <c r="AG522">
        <v>0.60000000000000009</v>
      </c>
      <c r="AH522">
        <v>16</v>
      </c>
      <c r="AI522">
        <v>1274</v>
      </c>
      <c r="AJ522">
        <v>54407</v>
      </c>
      <c r="AK522" s="20">
        <v>906.78333333333001</v>
      </c>
      <c r="AL522">
        <v>906.78</v>
      </c>
      <c r="AM522">
        <v>907</v>
      </c>
      <c r="AN522" s="26">
        <v>14.168489583333333</v>
      </c>
      <c r="AO522">
        <v>23.68</v>
      </c>
      <c r="AP522" s="41">
        <v>0.6333333333333333</v>
      </c>
      <c r="AQ522">
        <v>138</v>
      </c>
      <c r="AR522">
        <v>138</v>
      </c>
      <c r="AS522">
        <v>138</v>
      </c>
      <c r="AT522">
        <v>116</v>
      </c>
      <c r="AU522">
        <v>116</v>
      </c>
      <c r="AV522">
        <v>75</v>
      </c>
      <c r="AW522">
        <v>88</v>
      </c>
      <c r="AX522">
        <v>35</v>
      </c>
      <c r="AY522">
        <v>1</v>
      </c>
      <c r="AZ522">
        <v>11</v>
      </c>
      <c r="BA522" s="42">
        <v>12</v>
      </c>
      <c r="BB522">
        <v>8.81</v>
      </c>
      <c r="BC522">
        <v>29.9467</v>
      </c>
      <c r="BD522" s="20">
        <v>169</v>
      </c>
      <c r="BE522" s="20">
        <v>307</v>
      </c>
      <c r="BF522" s="20">
        <v>20.313637265929994</v>
      </c>
      <c r="BG522">
        <v>218</v>
      </c>
      <c r="BH522">
        <v>274</v>
      </c>
      <c r="BI522">
        <v>359</v>
      </c>
      <c r="BJ522" s="41">
        <v>0.37781629116117849</v>
      </c>
      <c r="BK522">
        <v>55</v>
      </c>
      <c r="BL522">
        <v>54</v>
      </c>
      <c r="BM522">
        <v>63</v>
      </c>
      <c r="BN522" s="42">
        <v>-9</v>
      </c>
      <c r="BO522">
        <v>41</v>
      </c>
      <c r="BP522">
        <v>23</v>
      </c>
      <c r="BQ522">
        <v>23</v>
      </c>
      <c r="BR522">
        <v>20</v>
      </c>
      <c r="BS522" s="41">
        <v>2.9717682020802376E-2</v>
      </c>
      <c r="BT522">
        <v>352</v>
      </c>
      <c r="BU522">
        <v>386</v>
      </c>
      <c r="BV522" s="41">
        <v>0.47696476964769646</v>
      </c>
      <c r="BW522">
        <v>145</v>
      </c>
      <c r="BX522">
        <v>169</v>
      </c>
      <c r="BY522">
        <v>132</v>
      </c>
      <c r="BZ522">
        <v>119</v>
      </c>
      <c r="CA522">
        <v>75</v>
      </c>
      <c r="CB522">
        <v>98</v>
      </c>
      <c r="CC522">
        <v>106</v>
      </c>
      <c r="CD522">
        <v>139</v>
      </c>
      <c r="CE522">
        <v>130</v>
      </c>
      <c r="CF522">
        <v>137</v>
      </c>
      <c r="CG522">
        <v>208</v>
      </c>
      <c r="CH522">
        <v>207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4</v>
      </c>
      <c r="CW522">
        <v>0</v>
      </c>
      <c r="CX522">
        <v>0</v>
      </c>
      <c r="CY522">
        <v>5</v>
      </c>
      <c r="CZ522">
        <v>36</v>
      </c>
      <c r="DA522">
        <v>6</v>
      </c>
      <c r="DB522">
        <v>0</v>
      </c>
      <c r="DC522">
        <v>5</v>
      </c>
      <c r="DD522">
        <v>14</v>
      </c>
      <c r="DE522">
        <v>6</v>
      </c>
      <c r="DF522">
        <v>1</v>
      </c>
      <c r="DG522">
        <v>43</v>
      </c>
      <c r="DH522">
        <v>8</v>
      </c>
      <c r="DI522">
        <v>7</v>
      </c>
      <c r="DJ522">
        <v>8</v>
      </c>
      <c r="DK522">
        <v>8</v>
      </c>
      <c r="DL522">
        <v>0</v>
      </c>
      <c r="DM522">
        <v>5</v>
      </c>
      <c r="DN522">
        <v>5</v>
      </c>
      <c r="DO522">
        <v>0</v>
      </c>
      <c r="DP522" s="42">
        <v>-1</v>
      </c>
      <c r="DQ522" s="20">
        <v>-5.3360000000000003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829</v>
      </c>
      <c r="DX522">
        <v>875</v>
      </c>
      <c r="DY522">
        <v>628</v>
      </c>
      <c r="DZ522">
        <v>653</v>
      </c>
      <c r="EA522">
        <v>432</v>
      </c>
      <c r="EB522">
        <v>468</v>
      </c>
      <c r="EC522">
        <v>40.380000000000003</v>
      </c>
      <c r="ED522">
        <v>43.11</v>
      </c>
      <c r="EE522">
        <v>30</v>
      </c>
      <c r="EF522">
        <v>41</v>
      </c>
      <c r="EG522" s="41">
        <v>6.9444444444444448E-2</v>
      </c>
      <c r="EH522" s="43">
        <v>0.91239316239316237</v>
      </c>
      <c r="EI522" s="44">
        <v>0.98183760683760679</v>
      </c>
      <c r="EJ522">
        <v>832</v>
      </c>
      <c r="EK522">
        <v>872</v>
      </c>
      <c r="EL522">
        <v>630</v>
      </c>
      <c r="EM522">
        <v>651</v>
      </c>
      <c r="EN522">
        <v>434</v>
      </c>
      <c r="EO522">
        <v>468</v>
      </c>
      <c r="EP522">
        <v>30</v>
      </c>
      <c r="EQ522">
        <v>40</v>
      </c>
      <c r="ER522">
        <v>410</v>
      </c>
      <c r="ES522">
        <v>441</v>
      </c>
      <c r="ET522">
        <v>162</v>
      </c>
      <c r="EU522">
        <v>170</v>
      </c>
      <c r="EV522">
        <v>17</v>
      </c>
      <c r="EW522">
        <v>19</v>
      </c>
      <c r="EX522">
        <v>70</v>
      </c>
      <c r="EY522">
        <v>54</v>
      </c>
      <c r="EZ522">
        <v>-0.2</v>
      </c>
      <c r="FA522">
        <v>1</v>
      </c>
      <c r="FB522">
        <v>0.9</v>
      </c>
      <c r="FC522" s="20">
        <v>21.68</v>
      </c>
      <c r="FD522" s="26">
        <v>0.33875</v>
      </c>
      <c r="FE522">
        <v>0.88380000000000003</v>
      </c>
      <c r="FF522">
        <v>-0.04</v>
      </c>
      <c r="FG522">
        <v>-0.02</v>
      </c>
      <c r="FH522">
        <v>-0.06</v>
      </c>
      <c r="FL522" s="42">
        <v>91</v>
      </c>
      <c r="FM522" s="20">
        <v>9.75</v>
      </c>
      <c r="FN522" s="41">
        <v>7.1106349200000002E-2</v>
      </c>
      <c r="FO522" s="20">
        <v>17.399999999999999</v>
      </c>
      <c r="FP522" s="20">
        <v>17.9328</v>
      </c>
      <c r="FQ522" s="20">
        <v>112.75061205584596</v>
      </c>
      <c r="FR522">
        <v>5</v>
      </c>
      <c r="FS522" t="s">
        <v>3866</v>
      </c>
      <c r="FT522">
        <v>206</v>
      </c>
      <c r="FV522" t="s">
        <v>751</v>
      </c>
      <c r="FW522" s="45">
        <v>925000</v>
      </c>
      <c r="FX522" s="45">
        <v>925000</v>
      </c>
      <c r="FY522">
        <v>236</v>
      </c>
      <c r="FZ522">
        <v>15</v>
      </c>
      <c r="GA522">
        <v>38</v>
      </c>
      <c r="GB522">
        <v>53</v>
      </c>
      <c r="GC522">
        <v>-15</v>
      </c>
      <c r="GD522">
        <v>78</v>
      </c>
      <c r="GE522">
        <v>276</v>
      </c>
      <c r="GF522">
        <v>3023</v>
      </c>
      <c r="GG522">
        <v>-1.1000000000000001</v>
      </c>
      <c r="GH522">
        <v>3.2</v>
      </c>
      <c r="GI522">
        <v>2.1</v>
      </c>
      <c r="GJ522" s="42">
        <v>17.399999999999999</v>
      </c>
    </row>
    <row r="523" spans="1:192" x14ac:dyDescent="0.45">
      <c r="A523" s="40">
        <v>34025</v>
      </c>
      <c r="B523" t="s">
        <v>1186</v>
      </c>
      <c r="C523" t="s">
        <v>145</v>
      </c>
      <c r="D523" t="s">
        <v>91</v>
      </c>
      <c r="E523" t="s">
        <v>91</v>
      </c>
      <c r="F523">
        <v>72</v>
      </c>
      <c r="G523">
        <v>203</v>
      </c>
      <c r="H523">
        <v>2013</v>
      </c>
      <c r="I523">
        <v>6</v>
      </c>
      <c r="J523">
        <v>166</v>
      </c>
      <c r="K523" t="s">
        <v>92</v>
      </c>
      <c r="L523">
        <v>2015</v>
      </c>
      <c r="M523">
        <v>24</v>
      </c>
      <c r="N523">
        <v>3</v>
      </c>
      <c r="O523">
        <v>8476409</v>
      </c>
      <c r="P523" t="s">
        <v>3870</v>
      </c>
      <c r="Q523" t="s">
        <v>3871</v>
      </c>
      <c r="R523" t="s">
        <v>3872</v>
      </c>
      <c r="S523" t="s">
        <v>3873</v>
      </c>
      <c r="T523" t="s">
        <v>716</v>
      </c>
      <c r="U523" t="s">
        <v>142</v>
      </c>
      <c r="V523">
        <v>21</v>
      </c>
      <c r="W523">
        <v>0</v>
      </c>
      <c r="X523">
        <v>3</v>
      </c>
      <c r="Y523">
        <v>2</v>
      </c>
      <c r="Z523">
        <v>3</v>
      </c>
      <c r="AA523">
        <v>25</v>
      </c>
      <c r="AB523">
        <v>82</v>
      </c>
      <c r="AC523" s="26">
        <v>0.14285714285714285</v>
      </c>
      <c r="AD523" s="20">
        <v>-3.333333333333333</v>
      </c>
      <c r="AE523" s="20">
        <v>0.86799999999999999</v>
      </c>
      <c r="AF523">
        <v>-2</v>
      </c>
      <c r="AG523">
        <v>-4</v>
      </c>
      <c r="AH523">
        <v>4</v>
      </c>
      <c r="AI523">
        <v>317</v>
      </c>
      <c r="AJ523">
        <v>14787</v>
      </c>
      <c r="AK523" s="20">
        <v>246.45</v>
      </c>
      <c r="AL523">
        <v>246.45</v>
      </c>
      <c r="AM523">
        <v>246</v>
      </c>
      <c r="AN523" s="26">
        <v>11.735714285714286</v>
      </c>
      <c r="AO523">
        <v>19.57</v>
      </c>
      <c r="AP523" s="41">
        <v>0.375</v>
      </c>
      <c r="AQ523">
        <v>31</v>
      </c>
      <c r="AR523">
        <v>31</v>
      </c>
      <c r="AS523">
        <v>31</v>
      </c>
      <c r="AT523">
        <v>20</v>
      </c>
      <c r="AU523">
        <v>20</v>
      </c>
      <c r="AV523">
        <v>15</v>
      </c>
      <c r="AW523">
        <v>17</v>
      </c>
      <c r="AX523">
        <v>8</v>
      </c>
      <c r="AY523">
        <v>1</v>
      </c>
      <c r="AZ523">
        <v>2</v>
      </c>
      <c r="BA523" s="42">
        <v>3</v>
      </c>
      <c r="BB523">
        <v>1.33</v>
      </c>
      <c r="BC523">
        <v>35.4</v>
      </c>
      <c r="BD523" s="20">
        <v>43.5</v>
      </c>
      <c r="BE523" s="20">
        <v>74.5</v>
      </c>
      <c r="BF523" s="20">
        <v>18.13755325623859</v>
      </c>
      <c r="BG523">
        <v>60</v>
      </c>
      <c r="BH523">
        <v>79</v>
      </c>
      <c r="BI523">
        <v>74</v>
      </c>
      <c r="BJ523" s="41">
        <v>0.44776119402985076</v>
      </c>
      <c r="BK523">
        <v>32</v>
      </c>
      <c r="BL523">
        <v>32</v>
      </c>
      <c r="BM523">
        <v>18</v>
      </c>
      <c r="BN523" s="42">
        <v>14</v>
      </c>
      <c r="BO523">
        <v>5</v>
      </c>
      <c r="BP523">
        <v>6</v>
      </c>
      <c r="BQ523">
        <v>5</v>
      </c>
      <c r="BR523">
        <v>9</v>
      </c>
      <c r="BS523" s="41">
        <v>3.7037037037037035E-2</v>
      </c>
      <c r="BT523">
        <v>40</v>
      </c>
      <c r="BU523">
        <v>63</v>
      </c>
      <c r="BV523" s="41">
        <v>0.38834951456310679</v>
      </c>
      <c r="BW523">
        <v>13</v>
      </c>
      <c r="BX523">
        <v>25</v>
      </c>
      <c r="BY523">
        <v>16</v>
      </c>
      <c r="BZ523">
        <v>17</v>
      </c>
      <c r="CA523">
        <v>11</v>
      </c>
      <c r="CB523">
        <v>21</v>
      </c>
      <c r="CC523">
        <v>17</v>
      </c>
      <c r="CD523">
        <v>16</v>
      </c>
      <c r="CE523">
        <v>16</v>
      </c>
      <c r="CF523">
        <v>26</v>
      </c>
      <c r="CG523">
        <v>14</v>
      </c>
      <c r="CH523">
        <v>34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5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12</v>
      </c>
      <c r="DH523">
        <v>2</v>
      </c>
      <c r="DI523">
        <v>1</v>
      </c>
      <c r="DJ523">
        <v>2</v>
      </c>
      <c r="DK523">
        <v>2</v>
      </c>
      <c r="DL523">
        <v>0</v>
      </c>
      <c r="DM523">
        <v>1</v>
      </c>
      <c r="DN523">
        <v>1</v>
      </c>
      <c r="DO523">
        <v>0</v>
      </c>
      <c r="DP523" s="42">
        <v>-1</v>
      </c>
      <c r="DQ523" s="20">
        <v>-2.2789999999999999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179</v>
      </c>
      <c r="DX523">
        <v>297</v>
      </c>
      <c r="DY523">
        <v>134</v>
      </c>
      <c r="DZ523">
        <v>234</v>
      </c>
      <c r="EA523">
        <v>109</v>
      </c>
      <c r="EB523">
        <v>165</v>
      </c>
      <c r="EC523">
        <v>7.41</v>
      </c>
      <c r="ED523">
        <v>13.05</v>
      </c>
      <c r="EE523">
        <v>8</v>
      </c>
      <c r="EF523">
        <v>10</v>
      </c>
      <c r="EG523" s="41">
        <v>7.3394495412844041E-2</v>
      </c>
      <c r="EH523" s="43">
        <v>0.93939393939393945</v>
      </c>
      <c r="EI523" s="44">
        <v>1.0127884348067835</v>
      </c>
      <c r="EJ523">
        <v>180</v>
      </c>
      <c r="EK523">
        <v>296</v>
      </c>
      <c r="EL523">
        <v>136</v>
      </c>
      <c r="EM523">
        <v>233</v>
      </c>
      <c r="EN523">
        <v>111</v>
      </c>
      <c r="EO523">
        <v>165</v>
      </c>
      <c r="EP523">
        <v>8</v>
      </c>
      <c r="EQ523">
        <v>10</v>
      </c>
      <c r="ER523">
        <v>92</v>
      </c>
      <c r="ES523">
        <v>144</v>
      </c>
      <c r="ET523">
        <v>38</v>
      </c>
      <c r="EU523">
        <v>58</v>
      </c>
      <c r="EV523">
        <v>4</v>
      </c>
      <c r="EW523">
        <v>5</v>
      </c>
      <c r="EX523">
        <v>15</v>
      </c>
      <c r="EY523">
        <v>13</v>
      </c>
      <c r="EZ523">
        <v>-0.4</v>
      </c>
      <c r="FA523">
        <v>0.1</v>
      </c>
      <c r="FB523">
        <v>-0.2</v>
      </c>
      <c r="FC523" s="20">
        <v>-1.9</v>
      </c>
      <c r="FD523" s="26">
        <v>-9.0476190476190474E-2</v>
      </c>
      <c r="FE523">
        <v>1.9300000000000001E-2</v>
      </c>
      <c r="FF523">
        <v>-0.04</v>
      </c>
      <c r="FG523">
        <v>-0.02</v>
      </c>
      <c r="FH523">
        <v>-7.0000000000000007E-2</v>
      </c>
      <c r="FL523" s="42">
        <v>45</v>
      </c>
      <c r="FM523" s="20">
        <v>18.5</v>
      </c>
      <c r="FN523" s="41">
        <v>0</v>
      </c>
      <c r="FO523" s="20">
        <v>2.6</v>
      </c>
      <c r="FP523" s="20">
        <v>2.5442</v>
      </c>
      <c r="FQ523" s="20">
        <v>115.88557516737676</v>
      </c>
      <c r="FR523">
        <v>19</v>
      </c>
      <c r="FS523" t="s">
        <v>1035</v>
      </c>
      <c r="FT523">
        <v>307</v>
      </c>
      <c r="FV523" t="s">
        <v>751</v>
      </c>
      <c r="FW523" s="45">
        <v>650000</v>
      </c>
      <c r="FX523" s="45">
        <v>612500</v>
      </c>
      <c r="FY523">
        <v>84</v>
      </c>
      <c r="FZ523">
        <v>6</v>
      </c>
      <c r="GA523">
        <v>16</v>
      </c>
      <c r="GB523">
        <v>22</v>
      </c>
      <c r="GC523">
        <v>-4</v>
      </c>
      <c r="GD523">
        <v>12</v>
      </c>
      <c r="GE523">
        <v>102</v>
      </c>
      <c r="GF523">
        <v>1046</v>
      </c>
      <c r="GG523">
        <v>0.2</v>
      </c>
      <c r="GH523">
        <v>0.8</v>
      </c>
      <c r="GI523">
        <v>1</v>
      </c>
      <c r="GJ523" s="42">
        <v>2.6</v>
      </c>
    </row>
    <row r="524" spans="1:192" x14ac:dyDescent="0.45">
      <c r="A524" s="40">
        <v>35459</v>
      </c>
      <c r="B524" t="s">
        <v>3874</v>
      </c>
      <c r="C524" t="s">
        <v>3798</v>
      </c>
      <c r="D524" t="s">
        <v>107</v>
      </c>
      <c r="E524" t="s">
        <v>107</v>
      </c>
      <c r="F524">
        <v>73</v>
      </c>
      <c r="G524">
        <v>187</v>
      </c>
      <c r="H524">
        <v>2015</v>
      </c>
      <c r="I524">
        <v>1</v>
      </c>
      <c r="J524">
        <v>25</v>
      </c>
      <c r="K524" t="s">
        <v>202</v>
      </c>
      <c r="L524">
        <v>2016</v>
      </c>
      <c r="M524">
        <v>21</v>
      </c>
      <c r="N524">
        <v>2</v>
      </c>
      <c r="O524">
        <v>8478458</v>
      </c>
      <c r="P524" t="s">
        <v>3875</v>
      </c>
      <c r="Q524" t="s">
        <v>3876</v>
      </c>
      <c r="R524" t="s">
        <v>3877</v>
      </c>
      <c r="S524" t="s">
        <v>2783</v>
      </c>
      <c r="T524" t="s">
        <v>716</v>
      </c>
      <c r="U524" t="s">
        <v>285</v>
      </c>
      <c r="V524">
        <v>31</v>
      </c>
      <c r="W524">
        <v>5</v>
      </c>
      <c r="X524">
        <v>9</v>
      </c>
      <c r="Y524">
        <v>6</v>
      </c>
      <c r="Z524">
        <v>14</v>
      </c>
      <c r="AA524">
        <v>16</v>
      </c>
      <c r="AB524">
        <v>77</v>
      </c>
      <c r="AC524" s="26">
        <v>0.45161290322580644</v>
      </c>
      <c r="AD524" s="20">
        <v>14</v>
      </c>
      <c r="AE524" s="20">
        <v>5.1589999999999998</v>
      </c>
      <c r="AF524">
        <v>5</v>
      </c>
      <c r="AG524">
        <v>-0.1</v>
      </c>
      <c r="AH524">
        <v>2</v>
      </c>
      <c r="AI524">
        <v>519</v>
      </c>
      <c r="AJ524">
        <v>22919</v>
      </c>
      <c r="AK524" s="20">
        <v>381.98333333332999</v>
      </c>
      <c r="AL524">
        <v>381.98</v>
      </c>
      <c r="AM524">
        <v>382</v>
      </c>
      <c r="AN524" s="26">
        <v>12.322043010752688</v>
      </c>
      <c r="AO524">
        <v>20.67</v>
      </c>
      <c r="AP524" s="41">
        <v>0.63636363636363635</v>
      </c>
      <c r="AQ524">
        <v>75</v>
      </c>
      <c r="AR524">
        <v>75</v>
      </c>
      <c r="AS524">
        <v>75</v>
      </c>
      <c r="AT524">
        <v>63</v>
      </c>
      <c r="AU524">
        <v>63</v>
      </c>
      <c r="AV524">
        <v>38</v>
      </c>
      <c r="AW524">
        <v>41</v>
      </c>
      <c r="AX524">
        <v>13</v>
      </c>
      <c r="AY524">
        <v>2</v>
      </c>
      <c r="AZ524">
        <v>3</v>
      </c>
      <c r="BA524" s="42">
        <v>5</v>
      </c>
      <c r="BB524">
        <v>3.37</v>
      </c>
      <c r="BC524">
        <v>31.526299999999999</v>
      </c>
      <c r="BD524" s="20">
        <v>100.3</v>
      </c>
      <c r="BE524" s="20">
        <v>175.3</v>
      </c>
      <c r="BF524" s="20">
        <v>27.535473061416827</v>
      </c>
      <c r="BG524">
        <v>132</v>
      </c>
      <c r="BH524">
        <v>115</v>
      </c>
      <c r="BI524">
        <v>117</v>
      </c>
      <c r="BJ524" s="41">
        <v>0.53012048192771088</v>
      </c>
      <c r="BK524">
        <v>20</v>
      </c>
      <c r="BL524">
        <v>20</v>
      </c>
      <c r="BM524">
        <v>32</v>
      </c>
      <c r="BN524" s="42">
        <v>-12</v>
      </c>
      <c r="BO524">
        <v>25</v>
      </c>
      <c r="BP524">
        <v>12</v>
      </c>
      <c r="BQ524">
        <v>14</v>
      </c>
      <c r="BR524">
        <v>9</v>
      </c>
      <c r="BS524" s="41">
        <v>3.3457249070631967E-2</v>
      </c>
      <c r="BT524">
        <v>18</v>
      </c>
      <c r="BU524">
        <v>21</v>
      </c>
      <c r="BV524" s="41">
        <v>0.46153846153846156</v>
      </c>
      <c r="BW524">
        <v>3</v>
      </c>
      <c r="BX524">
        <v>5</v>
      </c>
      <c r="BY524">
        <v>3</v>
      </c>
      <c r="BZ524">
        <v>5</v>
      </c>
      <c r="CA524">
        <v>12</v>
      </c>
      <c r="CB524">
        <v>11</v>
      </c>
      <c r="CC524">
        <v>1</v>
      </c>
      <c r="CD524">
        <v>4</v>
      </c>
      <c r="CE524">
        <v>12</v>
      </c>
      <c r="CF524">
        <v>14</v>
      </c>
      <c r="CG524">
        <v>12</v>
      </c>
      <c r="CH524">
        <v>10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3</v>
      </c>
      <c r="CW524">
        <v>1</v>
      </c>
      <c r="CX524">
        <v>1</v>
      </c>
      <c r="CY524">
        <v>4</v>
      </c>
      <c r="CZ524">
        <v>19</v>
      </c>
      <c r="DA524">
        <v>2</v>
      </c>
      <c r="DB524">
        <v>0</v>
      </c>
      <c r="DC524">
        <v>3</v>
      </c>
      <c r="DD524">
        <v>4</v>
      </c>
      <c r="DE524">
        <v>1</v>
      </c>
      <c r="DF524">
        <v>1</v>
      </c>
      <c r="DG524">
        <v>27</v>
      </c>
      <c r="DH524">
        <v>1</v>
      </c>
      <c r="DI524">
        <v>3</v>
      </c>
      <c r="DJ524">
        <v>1</v>
      </c>
      <c r="DK524">
        <v>1</v>
      </c>
      <c r="DL524">
        <v>0</v>
      </c>
      <c r="DM524">
        <v>3</v>
      </c>
      <c r="DN524">
        <v>3</v>
      </c>
      <c r="DO524">
        <v>0</v>
      </c>
      <c r="DP524" s="42">
        <v>2</v>
      </c>
      <c r="DQ524" s="20">
        <v>0.77400000000000002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364</v>
      </c>
      <c r="DX524">
        <v>338</v>
      </c>
      <c r="DY524">
        <v>265</v>
      </c>
      <c r="DZ524">
        <v>260</v>
      </c>
      <c r="EA524">
        <v>186</v>
      </c>
      <c r="EB524">
        <v>178</v>
      </c>
      <c r="EC524">
        <v>17.07</v>
      </c>
      <c r="ED524">
        <v>13.47</v>
      </c>
      <c r="EE524">
        <v>22</v>
      </c>
      <c r="EF524">
        <v>13</v>
      </c>
      <c r="EG524" s="41">
        <v>0.11827956989247312</v>
      </c>
      <c r="EH524" s="43">
        <v>0.9269662921348315</v>
      </c>
      <c r="EI524" s="44">
        <v>1.0452458620273046</v>
      </c>
      <c r="EJ524">
        <v>365</v>
      </c>
      <c r="EK524">
        <v>339</v>
      </c>
      <c r="EL524">
        <v>265</v>
      </c>
      <c r="EM524">
        <v>260</v>
      </c>
      <c r="EN524">
        <v>186</v>
      </c>
      <c r="EO524">
        <v>179</v>
      </c>
      <c r="EP524">
        <v>22</v>
      </c>
      <c r="EQ524">
        <v>13</v>
      </c>
      <c r="ER524">
        <v>178</v>
      </c>
      <c r="ES524">
        <v>141</v>
      </c>
      <c r="ET524">
        <v>54</v>
      </c>
      <c r="EU524">
        <v>57</v>
      </c>
      <c r="EV524">
        <v>10</v>
      </c>
      <c r="EW524">
        <v>9</v>
      </c>
      <c r="EX524">
        <v>23</v>
      </c>
      <c r="EY524">
        <v>21</v>
      </c>
      <c r="EZ524">
        <v>0.9</v>
      </c>
      <c r="FA524">
        <v>0.60000000000000009</v>
      </c>
      <c r="FB524">
        <v>1.5</v>
      </c>
      <c r="FC524" s="20">
        <v>13.12</v>
      </c>
      <c r="FD524" s="26">
        <v>0.4232258064516129</v>
      </c>
      <c r="FE524">
        <v>1.496</v>
      </c>
      <c r="FF524">
        <v>-0.03</v>
      </c>
      <c r="FG524">
        <v>0.14000000000000001</v>
      </c>
      <c r="FH524">
        <v>0.11</v>
      </c>
      <c r="FL524" s="42">
        <v>31</v>
      </c>
      <c r="FM524" s="20">
        <v>34</v>
      </c>
      <c r="FN524" s="41">
        <v>4.9350024100000001E-2</v>
      </c>
      <c r="FO524" s="20">
        <v>13.8</v>
      </c>
      <c r="FP524" s="20">
        <v>14.1548</v>
      </c>
      <c r="FQ524" s="20">
        <v>110.26755327504057</v>
      </c>
      <c r="FV524" t="s">
        <v>751</v>
      </c>
      <c r="FW524" s="45">
        <v>925000</v>
      </c>
      <c r="FX524" s="45">
        <v>894166</v>
      </c>
      <c r="FY524">
        <v>32</v>
      </c>
      <c r="FZ524">
        <v>5</v>
      </c>
      <c r="GA524">
        <v>9</v>
      </c>
      <c r="GB524">
        <v>14</v>
      </c>
      <c r="GC524">
        <v>4</v>
      </c>
      <c r="GD524">
        <v>2</v>
      </c>
      <c r="GE524">
        <v>39</v>
      </c>
      <c r="GF524">
        <v>390</v>
      </c>
      <c r="GG524">
        <v>0.9</v>
      </c>
      <c r="GH524">
        <v>0.5</v>
      </c>
      <c r="GI524">
        <v>1.4</v>
      </c>
      <c r="GJ524" s="42">
        <v>13.8</v>
      </c>
    </row>
    <row r="525" spans="1:192" x14ac:dyDescent="0.45">
      <c r="A525" s="40">
        <v>35466</v>
      </c>
      <c r="B525" t="s">
        <v>3881</v>
      </c>
      <c r="C525" t="s">
        <v>126</v>
      </c>
      <c r="D525" t="s">
        <v>91</v>
      </c>
      <c r="E525" t="s">
        <v>91</v>
      </c>
      <c r="F525">
        <v>76</v>
      </c>
      <c r="G525">
        <v>208</v>
      </c>
      <c r="H525">
        <v>2015</v>
      </c>
      <c r="I525">
        <v>4</v>
      </c>
      <c r="J525">
        <v>96</v>
      </c>
      <c r="K525" t="s">
        <v>202</v>
      </c>
      <c r="L525">
        <v>2017</v>
      </c>
      <c r="M525">
        <v>20</v>
      </c>
      <c r="N525">
        <v>1</v>
      </c>
      <c r="O525">
        <v>8478462</v>
      </c>
      <c r="P525" t="s">
        <v>3882</v>
      </c>
      <c r="Q525" t="s">
        <v>3883</v>
      </c>
      <c r="R525" t="s">
        <v>1324</v>
      </c>
      <c r="S525" t="s">
        <v>1454</v>
      </c>
      <c r="T525" t="s">
        <v>716</v>
      </c>
      <c r="U525" t="s">
        <v>343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27</v>
      </c>
      <c r="AB525">
        <v>65</v>
      </c>
      <c r="AC525" s="26">
        <v>0</v>
      </c>
      <c r="AD525" s="20">
        <v>0</v>
      </c>
      <c r="AE525" s="20">
        <v>0</v>
      </c>
      <c r="AF525">
        <v>-1</v>
      </c>
      <c r="AG525">
        <v>-0.2</v>
      </c>
      <c r="AH525">
        <v>0</v>
      </c>
      <c r="AI525">
        <v>16</v>
      </c>
      <c r="AJ525">
        <v>646</v>
      </c>
      <c r="AK525" s="20">
        <v>10.766666666667</v>
      </c>
      <c r="AL525">
        <v>10.77</v>
      </c>
      <c r="AM525">
        <v>11</v>
      </c>
      <c r="AN525" s="26">
        <v>10.766666666666667</v>
      </c>
      <c r="AO525">
        <v>17.95</v>
      </c>
      <c r="AP525" s="41">
        <v>0</v>
      </c>
      <c r="AQ525">
        <v>2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 s="42">
        <v>0</v>
      </c>
      <c r="BB525">
        <v>0.02</v>
      </c>
      <c r="BC525">
        <v>50</v>
      </c>
      <c r="BD525" s="20">
        <v>0</v>
      </c>
      <c r="BE525" s="20">
        <v>2</v>
      </c>
      <c r="BF525" s="20">
        <v>11.142061281337048</v>
      </c>
      <c r="BG525">
        <v>5</v>
      </c>
      <c r="BH525">
        <v>4</v>
      </c>
      <c r="BI525">
        <v>1</v>
      </c>
      <c r="BJ525" s="41">
        <v>0.83333333333333337</v>
      </c>
      <c r="BK525">
        <v>2</v>
      </c>
      <c r="BL525">
        <v>2</v>
      </c>
      <c r="BM525">
        <v>0</v>
      </c>
      <c r="BN525" s="42">
        <v>2</v>
      </c>
      <c r="BO525">
        <v>0</v>
      </c>
      <c r="BP525">
        <v>0</v>
      </c>
      <c r="BQ525">
        <v>1</v>
      </c>
      <c r="BR525">
        <v>0</v>
      </c>
      <c r="BS525" s="41">
        <v>0</v>
      </c>
      <c r="BT525">
        <v>6</v>
      </c>
      <c r="BU525">
        <v>4</v>
      </c>
      <c r="BV525" s="41">
        <v>0.6</v>
      </c>
      <c r="BW525">
        <v>0</v>
      </c>
      <c r="BX525">
        <v>1</v>
      </c>
      <c r="BY525">
        <v>3</v>
      </c>
      <c r="BZ525">
        <v>1</v>
      </c>
      <c r="CA525">
        <v>3</v>
      </c>
      <c r="CB525">
        <v>2</v>
      </c>
      <c r="CC525">
        <v>0</v>
      </c>
      <c r="CD525">
        <v>0</v>
      </c>
      <c r="CE525">
        <v>6</v>
      </c>
      <c r="CF525">
        <v>3</v>
      </c>
      <c r="CG525">
        <v>3</v>
      </c>
      <c r="CH525">
        <v>4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0</v>
      </c>
      <c r="DK525">
        <v>0</v>
      </c>
      <c r="DL525">
        <v>0</v>
      </c>
      <c r="DM525">
        <v>2</v>
      </c>
      <c r="DN525">
        <v>2</v>
      </c>
      <c r="DO525">
        <v>0</v>
      </c>
      <c r="DP525" s="42">
        <v>2</v>
      </c>
      <c r="DQ525" s="20">
        <v>0.98899999999999999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10</v>
      </c>
      <c r="DX525">
        <v>12</v>
      </c>
      <c r="DY525">
        <v>7</v>
      </c>
      <c r="DZ525">
        <v>9</v>
      </c>
      <c r="EA525">
        <v>6</v>
      </c>
      <c r="EB525">
        <v>7</v>
      </c>
      <c r="EC525">
        <v>0.34</v>
      </c>
      <c r="ED525">
        <v>0.4</v>
      </c>
      <c r="EE525">
        <v>0</v>
      </c>
      <c r="EF525">
        <v>1</v>
      </c>
      <c r="EG525" s="41">
        <v>0</v>
      </c>
      <c r="EH525" s="43">
        <v>0.85714285714285721</v>
      </c>
      <c r="EI525" s="44">
        <v>0.85714285714285721</v>
      </c>
      <c r="EJ525">
        <v>11</v>
      </c>
      <c r="EK525">
        <v>12</v>
      </c>
      <c r="EL525">
        <v>8</v>
      </c>
      <c r="EM525">
        <v>9</v>
      </c>
      <c r="EN525">
        <v>7</v>
      </c>
      <c r="EO525">
        <v>7</v>
      </c>
      <c r="EP525">
        <v>0</v>
      </c>
      <c r="EQ525">
        <v>1</v>
      </c>
      <c r="ER525">
        <v>3</v>
      </c>
      <c r="ES525">
        <v>5</v>
      </c>
      <c r="ET525">
        <v>1</v>
      </c>
      <c r="EU525">
        <v>2</v>
      </c>
      <c r="EV525">
        <v>0</v>
      </c>
      <c r="EW525">
        <v>0</v>
      </c>
      <c r="EX525">
        <v>1</v>
      </c>
      <c r="EY525">
        <v>2</v>
      </c>
      <c r="EZ525">
        <v>0</v>
      </c>
      <c r="FA525">
        <v>0</v>
      </c>
      <c r="FB525">
        <v>-0.1</v>
      </c>
      <c r="FC525" s="20">
        <v>0.14000000000000001</v>
      </c>
      <c r="FD525" s="26">
        <v>0.14000000000000001</v>
      </c>
      <c r="FE525">
        <v>6.0000000000000006E-4</v>
      </c>
      <c r="FF525">
        <v>0</v>
      </c>
      <c r="FG525">
        <v>0</v>
      </c>
      <c r="FH525">
        <v>0</v>
      </c>
      <c r="FL525" s="42">
        <v>2</v>
      </c>
      <c r="FM525" s="20">
        <v>0</v>
      </c>
      <c r="FN525" s="41">
        <v>0</v>
      </c>
      <c r="FO525" s="20">
        <v>0</v>
      </c>
      <c r="FP525" s="20">
        <v>0.1978</v>
      </c>
      <c r="FQ525" s="20">
        <v>122.56267409470752</v>
      </c>
      <c r="FW525" s="45"/>
      <c r="FX525" s="45"/>
      <c r="FY525">
        <v>1</v>
      </c>
      <c r="FZ525">
        <v>0</v>
      </c>
      <c r="GA525">
        <v>0</v>
      </c>
      <c r="GB525">
        <v>0</v>
      </c>
      <c r="GC525">
        <v>-1</v>
      </c>
      <c r="GD525">
        <v>0</v>
      </c>
      <c r="GE525">
        <v>1</v>
      </c>
      <c r="GF525">
        <v>11</v>
      </c>
      <c r="GG525">
        <v>0</v>
      </c>
      <c r="GH525">
        <v>0</v>
      </c>
      <c r="GI525">
        <v>-0.1</v>
      </c>
      <c r="GJ525" s="42">
        <v>0</v>
      </c>
    </row>
    <row r="526" spans="1:192" x14ac:dyDescent="0.45">
      <c r="A526" s="40">
        <v>33901</v>
      </c>
      <c r="B526" t="s">
        <v>1676</v>
      </c>
      <c r="C526" t="s">
        <v>362</v>
      </c>
      <c r="D526" t="s">
        <v>107</v>
      </c>
      <c r="E526" t="s">
        <v>107</v>
      </c>
      <c r="F526">
        <v>68</v>
      </c>
      <c r="G526">
        <v>176</v>
      </c>
      <c r="H526">
        <v>2011</v>
      </c>
      <c r="I526">
        <v>3</v>
      </c>
      <c r="J526">
        <v>91</v>
      </c>
      <c r="K526" t="s">
        <v>92</v>
      </c>
      <c r="L526">
        <v>2015</v>
      </c>
      <c r="M526">
        <v>25</v>
      </c>
      <c r="N526">
        <v>3</v>
      </c>
      <c r="O526">
        <v>8476415</v>
      </c>
      <c r="P526" t="s">
        <v>3884</v>
      </c>
      <c r="Q526" t="s">
        <v>3885</v>
      </c>
      <c r="R526" t="s">
        <v>3886</v>
      </c>
      <c r="S526" t="s">
        <v>1082</v>
      </c>
      <c r="T526" t="s">
        <v>716</v>
      </c>
      <c r="U526" t="s">
        <v>30</v>
      </c>
      <c r="V526">
        <v>3</v>
      </c>
      <c r="W526">
        <v>0</v>
      </c>
      <c r="X526">
        <v>1</v>
      </c>
      <c r="Y526">
        <v>0</v>
      </c>
      <c r="Z526">
        <v>1</v>
      </c>
      <c r="AA526">
        <v>28</v>
      </c>
      <c r="AB526">
        <v>75</v>
      </c>
      <c r="AC526" s="26">
        <v>0.33333333333333331</v>
      </c>
      <c r="AD526" s="20">
        <v>0.72727272727272729</v>
      </c>
      <c r="AE526" s="20">
        <v>0.29299999999999998</v>
      </c>
      <c r="AF526">
        <v>0</v>
      </c>
      <c r="AG526">
        <v>0.30000000000000004</v>
      </c>
      <c r="AH526">
        <v>0</v>
      </c>
      <c r="AI526">
        <v>48</v>
      </c>
      <c r="AJ526">
        <v>1985</v>
      </c>
      <c r="AK526" s="20">
        <v>33.083333333333002</v>
      </c>
      <c r="AL526">
        <v>33.08</v>
      </c>
      <c r="AM526">
        <v>33</v>
      </c>
      <c r="AN526" s="26">
        <v>11.027777777777779</v>
      </c>
      <c r="AO526">
        <v>18.440000000000001</v>
      </c>
      <c r="AP526" s="41">
        <v>1</v>
      </c>
      <c r="AQ526">
        <v>7</v>
      </c>
      <c r="AR526">
        <v>7</v>
      </c>
      <c r="AS526">
        <v>7</v>
      </c>
      <c r="AT526">
        <v>5</v>
      </c>
      <c r="AU526">
        <v>5</v>
      </c>
      <c r="AV526">
        <v>4</v>
      </c>
      <c r="AW526">
        <v>5</v>
      </c>
      <c r="AX526">
        <v>2</v>
      </c>
      <c r="AY526">
        <v>0</v>
      </c>
      <c r="AZ526">
        <v>0</v>
      </c>
      <c r="BA526" s="42">
        <v>0</v>
      </c>
      <c r="BB526">
        <v>0.34</v>
      </c>
      <c r="BC526">
        <v>32.25</v>
      </c>
      <c r="BD526" s="20">
        <v>0</v>
      </c>
      <c r="BE526" s="20">
        <v>7</v>
      </c>
      <c r="BF526" s="20">
        <v>12.696493349455865</v>
      </c>
      <c r="BG526">
        <v>10</v>
      </c>
      <c r="BH526">
        <v>12</v>
      </c>
      <c r="BI526">
        <v>10</v>
      </c>
      <c r="BJ526" s="41">
        <v>0.5</v>
      </c>
      <c r="BK526">
        <v>7</v>
      </c>
      <c r="BL526">
        <v>7</v>
      </c>
      <c r="BM526">
        <v>4</v>
      </c>
      <c r="BN526" s="42">
        <v>3</v>
      </c>
      <c r="BO526">
        <v>1</v>
      </c>
      <c r="BP526">
        <v>0</v>
      </c>
      <c r="BQ526">
        <v>1</v>
      </c>
      <c r="BR526">
        <v>0</v>
      </c>
      <c r="BS526" s="41">
        <v>0</v>
      </c>
      <c r="BT526">
        <v>0</v>
      </c>
      <c r="BU526">
        <v>0</v>
      </c>
      <c r="BV526" s="41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 s="42">
        <v>0</v>
      </c>
      <c r="DQ526" s="20">
        <v>-3.5000000000000003E-2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29</v>
      </c>
      <c r="DX526">
        <v>33</v>
      </c>
      <c r="DY526">
        <v>20</v>
      </c>
      <c r="DZ526">
        <v>26</v>
      </c>
      <c r="EA526">
        <v>15</v>
      </c>
      <c r="EB526">
        <v>17</v>
      </c>
      <c r="EC526">
        <v>0.76</v>
      </c>
      <c r="ED526">
        <v>1.25</v>
      </c>
      <c r="EE526">
        <v>1</v>
      </c>
      <c r="EF526">
        <v>1</v>
      </c>
      <c r="EG526" s="41">
        <v>6.6666666666666666E-2</v>
      </c>
      <c r="EH526" s="43">
        <v>0.94117647058823528</v>
      </c>
      <c r="EI526" s="44">
        <v>1.0078431372549019</v>
      </c>
      <c r="EJ526">
        <v>29</v>
      </c>
      <c r="EK526">
        <v>33</v>
      </c>
      <c r="EL526">
        <v>20</v>
      </c>
      <c r="EM526">
        <v>26</v>
      </c>
      <c r="EN526">
        <v>15</v>
      </c>
      <c r="EO526">
        <v>17</v>
      </c>
      <c r="EP526">
        <v>1</v>
      </c>
      <c r="EQ526">
        <v>1</v>
      </c>
      <c r="ER526">
        <v>11</v>
      </c>
      <c r="ES526">
        <v>16</v>
      </c>
      <c r="ET526">
        <v>3</v>
      </c>
      <c r="EU526">
        <v>6</v>
      </c>
      <c r="EV526">
        <v>0</v>
      </c>
      <c r="EW526">
        <v>0</v>
      </c>
      <c r="EX526">
        <v>2</v>
      </c>
      <c r="EY526">
        <v>3</v>
      </c>
      <c r="EZ526">
        <v>0</v>
      </c>
      <c r="FA526">
        <v>0</v>
      </c>
      <c r="FB526">
        <v>0</v>
      </c>
      <c r="FC526" s="20">
        <v>0.7</v>
      </c>
      <c r="FD526" s="26">
        <v>0.23333333333333331</v>
      </c>
      <c r="FE526">
        <v>9.6000000000000009E-3</v>
      </c>
      <c r="FF526">
        <v>0</v>
      </c>
      <c r="FG526">
        <v>0</v>
      </c>
      <c r="FH526">
        <v>0</v>
      </c>
      <c r="FL526" s="42">
        <v>7</v>
      </c>
      <c r="FM526" s="20">
        <v>0</v>
      </c>
      <c r="FN526" s="41">
        <v>0</v>
      </c>
      <c r="FO526" s="20">
        <v>1</v>
      </c>
      <c r="FP526" s="20">
        <v>0.99299999999999999</v>
      </c>
      <c r="FQ526" s="20">
        <v>112.45465538089481</v>
      </c>
      <c r="FV526" t="s">
        <v>711</v>
      </c>
      <c r="FW526" s="45">
        <v>700000</v>
      </c>
      <c r="FX526" s="45">
        <v>700000</v>
      </c>
      <c r="FY526">
        <v>36</v>
      </c>
      <c r="FZ526">
        <v>2</v>
      </c>
      <c r="GA526">
        <v>2</v>
      </c>
      <c r="GB526">
        <v>4</v>
      </c>
      <c r="GC526">
        <v>-4</v>
      </c>
      <c r="GD526">
        <v>6</v>
      </c>
      <c r="GE526">
        <v>40</v>
      </c>
      <c r="GF526">
        <v>377</v>
      </c>
      <c r="GG526">
        <v>-0.4</v>
      </c>
      <c r="GH526">
        <v>0.30000000000000004</v>
      </c>
      <c r="GI526">
        <v>-0.1</v>
      </c>
      <c r="GJ526" s="42">
        <v>1</v>
      </c>
    </row>
    <row r="527" spans="1:192" x14ac:dyDescent="0.45">
      <c r="A527" s="40">
        <v>33672</v>
      </c>
      <c r="B527" t="s">
        <v>3887</v>
      </c>
      <c r="C527" t="s">
        <v>106</v>
      </c>
      <c r="D527" t="s">
        <v>107</v>
      </c>
      <c r="E527" t="s">
        <v>107</v>
      </c>
      <c r="F527">
        <v>72</v>
      </c>
      <c r="G527">
        <v>190</v>
      </c>
      <c r="H527">
        <v>2011</v>
      </c>
      <c r="I527">
        <v>7</v>
      </c>
      <c r="J527">
        <v>204</v>
      </c>
      <c r="K527" t="s">
        <v>92</v>
      </c>
      <c r="L527">
        <v>2015</v>
      </c>
      <c r="M527">
        <v>25</v>
      </c>
      <c r="N527">
        <v>3</v>
      </c>
      <c r="O527">
        <v>8476288</v>
      </c>
      <c r="P527" t="s">
        <v>3888</v>
      </c>
      <c r="Q527" t="s">
        <v>3889</v>
      </c>
      <c r="R527" t="s">
        <v>3890</v>
      </c>
      <c r="S527" t="s">
        <v>390</v>
      </c>
      <c r="T527" t="s">
        <v>725</v>
      </c>
      <c r="U527" t="s">
        <v>110</v>
      </c>
      <c r="V527">
        <v>79</v>
      </c>
      <c r="W527">
        <v>23</v>
      </c>
      <c r="X527">
        <v>18</v>
      </c>
      <c r="Y527">
        <v>12</v>
      </c>
      <c r="Z527">
        <v>41</v>
      </c>
      <c r="AA527">
        <v>5</v>
      </c>
      <c r="AB527">
        <v>21</v>
      </c>
      <c r="AC527" s="26">
        <v>0.51898734177215189</v>
      </c>
      <c r="AD527" s="20">
        <v>11.81981981981982</v>
      </c>
      <c r="AE527" s="20">
        <v>16.798000000000002</v>
      </c>
      <c r="AF527">
        <v>-17</v>
      </c>
      <c r="AG527">
        <v>-4.5</v>
      </c>
      <c r="AH527">
        <v>35</v>
      </c>
      <c r="AI527">
        <v>1631</v>
      </c>
      <c r="AJ527">
        <v>78186</v>
      </c>
      <c r="AK527" s="20">
        <v>1303.0999999999999</v>
      </c>
      <c r="AL527">
        <v>1303.1199999999999</v>
      </c>
      <c r="AM527">
        <v>1303</v>
      </c>
      <c r="AN527" s="26">
        <v>16.494936708860759</v>
      </c>
      <c r="AO527">
        <v>27.43</v>
      </c>
      <c r="AP527" s="41">
        <v>0.58571428571428574</v>
      </c>
      <c r="AQ527">
        <v>238</v>
      </c>
      <c r="AR527">
        <v>238</v>
      </c>
      <c r="AS527">
        <v>238</v>
      </c>
      <c r="AT527">
        <v>184</v>
      </c>
      <c r="AU527">
        <v>184</v>
      </c>
      <c r="AV527">
        <v>136</v>
      </c>
      <c r="AW527">
        <v>166</v>
      </c>
      <c r="AX527">
        <v>79</v>
      </c>
      <c r="AY527">
        <v>5</v>
      </c>
      <c r="AZ527">
        <v>15</v>
      </c>
      <c r="BA527" s="42">
        <v>20</v>
      </c>
      <c r="BB527">
        <v>16.12</v>
      </c>
      <c r="BC527">
        <v>24.977899999999998</v>
      </c>
      <c r="BD527" s="20">
        <v>222.9</v>
      </c>
      <c r="BE527" s="20">
        <v>460.9</v>
      </c>
      <c r="BF527" s="20">
        <v>21.221376388974157</v>
      </c>
      <c r="BG527">
        <v>459</v>
      </c>
      <c r="BH527">
        <v>368</v>
      </c>
      <c r="BI527">
        <v>353</v>
      </c>
      <c r="BJ527" s="41">
        <v>0.56527093596059108</v>
      </c>
      <c r="BK527">
        <v>60</v>
      </c>
      <c r="BL527">
        <v>60</v>
      </c>
      <c r="BM527">
        <v>58</v>
      </c>
      <c r="BN527" s="42">
        <v>2</v>
      </c>
      <c r="BO527">
        <v>48</v>
      </c>
      <c r="BP527">
        <v>34</v>
      </c>
      <c r="BQ527">
        <v>27</v>
      </c>
      <c r="BR527">
        <v>19</v>
      </c>
      <c r="BS527" s="41">
        <v>2.0408163265306121E-2</v>
      </c>
      <c r="BT527">
        <v>24</v>
      </c>
      <c r="BU527">
        <v>32</v>
      </c>
      <c r="BV527" s="41">
        <v>0.42857142857142855</v>
      </c>
      <c r="BW527">
        <v>6</v>
      </c>
      <c r="BX527">
        <v>9</v>
      </c>
      <c r="BY527">
        <v>5</v>
      </c>
      <c r="BZ527">
        <v>6</v>
      </c>
      <c r="CA527">
        <v>13</v>
      </c>
      <c r="CB527">
        <v>17</v>
      </c>
      <c r="CC527">
        <v>8</v>
      </c>
      <c r="CD527">
        <v>12</v>
      </c>
      <c r="CE527">
        <v>9</v>
      </c>
      <c r="CF527">
        <v>7</v>
      </c>
      <c r="CG527">
        <v>14</v>
      </c>
      <c r="CH527">
        <v>22</v>
      </c>
      <c r="CI527">
        <v>0</v>
      </c>
      <c r="CJ527">
        <v>0</v>
      </c>
      <c r="CK527">
        <v>3</v>
      </c>
      <c r="CL527">
        <v>2</v>
      </c>
      <c r="CM527">
        <v>0</v>
      </c>
      <c r="CN527">
        <v>0</v>
      </c>
      <c r="CO527">
        <v>0</v>
      </c>
      <c r="CP527">
        <v>3</v>
      </c>
      <c r="CQ527">
        <v>1</v>
      </c>
      <c r="CR527">
        <v>2</v>
      </c>
      <c r="CS527">
        <v>2</v>
      </c>
      <c r="CT527">
        <v>1</v>
      </c>
      <c r="CU527">
        <v>0</v>
      </c>
      <c r="CV527">
        <v>14</v>
      </c>
      <c r="CW527">
        <v>0</v>
      </c>
      <c r="CX527">
        <v>4</v>
      </c>
      <c r="CY527">
        <v>5</v>
      </c>
      <c r="CZ527">
        <v>39</v>
      </c>
      <c r="DA527">
        <v>11</v>
      </c>
      <c r="DB527">
        <v>6</v>
      </c>
      <c r="DC527">
        <v>10</v>
      </c>
      <c r="DD527">
        <v>11</v>
      </c>
      <c r="DE527">
        <v>12</v>
      </c>
      <c r="DF527">
        <v>0</v>
      </c>
      <c r="DG527">
        <v>86</v>
      </c>
      <c r="DH527">
        <v>15</v>
      </c>
      <c r="DI527">
        <v>18</v>
      </c>
      <c r="DJ527">
        <v>17</v>
      </c>
      <c r="DK527">
        <v>16</v>
      </c>
      <c r="DL527">
        <v>1</v>
      </c>
      <c r="DM527">
        <v>21</v>
      </c>
      <c r="DN527">
        <v>20</v>
      </c>
      <c r="DO527">
        <v>1</v>
      </c>
      <c r="DP527" s="42">
        <v>3</v>
      </c>
      <c r="DQ527" s="20">
        <v>4.4539999999999997</v>
      </c>
      <c r="DR527">
        <v>14</v>
      </c>
      <c r="DS527">
        <v>1</v>
      </c>
      <c r="DT527">
        <v>0</v>
      </c>
      <c r="DU527">
        <v>0</v>
      </c>
      <c r="DV527">
        <v>0</v>
      </c>
      <c r="DW527">
        <v>1344</v>
      </c>
      <c r="DX527">
        <v>1213</v>
      </c>
      <c r="DY527">
        <v>986</v>
      </c>
      <c r="DZ527">
        <v>912</v>
      </c>
      <c r="EA527">
        <v>716</v>
      </c>
      <c r="EB527">
        <v>678</v>
      </c>
      <c r="EC527">
        <v>63.79</v>
      </c>
      <c r="ED527">
        <v>58.09</v>
      </c>
      <c r="EE527">
        <v>70</v>
      </c>
      <c r="EF527">
        <v>69</v>
      </c>
      <c r="EG527" s="41">
        <v>9.7765363128491614E-2</v>
      </c>
      <c r="EH527" s="43">
        <v>0.89823008849557517</v>
      </c>
      <c r="EI527" s="44">
        <v>0.99599545162406677</v>
      </c>
      <c r="EJ527">
        <v>1345</v>
      </c>
      <c r="EK527">
        <v>1213</v>
      </c>
      <c r="EL527">
        <v>986</v>
      </c>
      <c r="EM527">
        <v>911</v>
      </c>
      <c r="EN527">
        <v>716</v>
      </c>
      <c r="EO527">
        <v>677</v>
      </c>
      <c r="EP527">
        <v>69</v>
      </c>
      <c r="EQ527">
        <v>69</v>
      </c>
      <c r="ER527">
        <v>657</v>
      </c>
      <c r="ES527">
        <v>589</v>
      </c>
      <c r="ET527">
        <v>253</v>
      </c>
      <c r="EU527">
        <v>238</v>
      </c>
      <c r="EV527">
        <v>33</v>
      </c>
      <c r="EW527">
        <v>39</v>
      </c>
      <c r="EX527">
        <v>88</v>
      </c>
      <c r="EY527">
        <v>78</v>
      </c>
      <c r="EZ527">
        <v>2.9</v>
      </c>
      <c r="FA527">
        <v>0.8</v>
      </c>
      <c r="FB527">
        <v>3.7</v>
      </c>
      <c r="FC527" s="20">
        <v>34.770000000000003</v>
      </c>
      <c r="FD527" s="26">
        <v>0.44012658227848106</v>
      </c>
      <c r="FE527">
        <v>4.1546000000000003</v>
      </c>
      <c r="FF527">
        <v>1.21</v>
      </c>
      <c r="FG527">
        <v>-0.18</v>
      </c>
      <c r="FH527">
        <v>1.03</v>
      </c>
      <c r="FI527">
        <v>1</v>
      </c>
      <c r="FJ527">
        <v>0</v>
      </c>
      <c r="FK527">
        <v>0</v>
      </c>
      <c r="FL527" s="42">
        <v>115</v>
      </c>
      <c r="FM527" s="20">
        <v>6.2142857142857144</v>
      </c>
      <c r="FN527" s="41">
        <v>0.12180315160000001</v>
      </c>
      <c r="FO527" s="20">
        <v>37.5</v>
      </c>
      <c r="FP527" s="20">
        <v>41.890799999999999</v>
      </c>
      <c r="FQ527" s="20">
        <v>117.7328258333845</v>
      </c>
      <c r="FR527">
        <v>4</v>
      </c>
      <c r="FS527" t="s">
        <v>396</v>
      </c>
      <c r="FT527">
        <v>195</v>
      </c>
      <c r="FV527" t="s">
        <v>711</v>
      </c>
      <c r="FW527" s="45">
        <v>1500000</v>
      </c>
      <c r="FX527" s="45">
        <v>1800000</v>
      </c>
      <c r="FY527">
        <v>190</v>
      </c>
      <c r="FZ527">
        <v>40</v>
      </c>
      <c r="GA527">
        <v>42</v>
      </c>
      <c r="GB527">
        <v>82</v>
      </c>
      <c r="GC527">
        <v>-6</v>
      </c>
      <c r="GD527">
        <v>76</v>
      </c>
      <c r="GE527">
        <v>282</v>
      </c>
      <c r="GF527">
        <v>2792</v>
      </c>
      <c r="GG527">
        <v>5.3</v>
      </c>
      <c r="GH527">
        <v>2.9</v>
      </c>
      <c r="GI527">
        <v>8.1999999999999993</v>
      </c>
      <c r="GJ527" s="42">
        <v>37.5</v>
      </c>
    </row>
    <row r="528" spans="1:192" x14ac:dyDescent="0.45">
      <c r="A528" s="40">
        <v>35506</v>
      </c>
      <c r="B528" t="s">
        <v>3891</v>
      </c>
      <c r="D528" t="s">
        <v>3892</v>
      </c>
      <c r="E528" t="s">
        <v>3892</v>
      </c>
      <c r="F528">
        <v>72</v>
      </c>
      <c r="G528">
        <v>180</v>
      </c>
      <c r="H528">
        <v>2015</v>
      </c>
      <c r="I528">
        <v>2</v>
      </c>
      <c r="J528">
        <v>46</v>
      </c>
      <c r="K528" t="s">
        <v>202</v>
      </c>
      <c r="L528">
        <v>2015</v>
      </c>
      <c r="M528">
        <v>20</v>
      </c>
      <c r="N528">
        <v>2</v>
      </c>
      <c r="O528">
        <v>8478466</v>
      </c>
      <c r="P528" t="s">
        <v>3893</v>
      </c>
      <c r="Q528" t="s">
        <v>3894</v>
      </c>
      <c r="R528" t="s">
        <v>3895</v>
      </c>
      <c r="S528" t="s">
        <v>750</v>
      </c>
      <c r="T528" t="s">
        <v>710</v>
      </c>
      <c r="U528" t="s">
        <v>230</v>
      </c>
      <c r="V528">
        <v>8</v>
      </c>
      <c r="W528">
        <v>2</v>
      </c>
      <c r="X528">
        <v>1</v>
      </c>
      <c r="Y528">
        <v>1</v>
      </c>
      <c r="Z528">
        <v>3</v>
      </c>
      <c r="AA528">
        <v>25</v>
      </c>
      <c r="AB528">
        <v>95</v>
      </c>
      <c r="AC528" s="26">
        <v>0.375</v>
      </c>
      <c r="AD528" s="20">
        <v>2.1111111111111112</v>
      </c>
      <c r="AE528" s="20">
        <v>1.294</v>
      </c>
      <c r="AF528">
        <v>2</v>
      </c>
      <c r="AG528">
        <v>3.8</v>
      </c>
      <c r="AH528">
        <v>0</v>
      </c>
      <c r="AI528">
        <v>156</v>
      </c>
      <c r="AJ528">
        <v>6710</v>
      </c>
      <c r="AK528" s="20">
        <v>111.83333333333</v>
      </c>
      <c r="AL528">
        <v>111.83</v>
      </c>
      <c r="AM528">
        <v>112</v>
      </c>
      <c r="AN528" s="26">
        <v>13.979166666666666</v>
      </c>
      <c r="AO528">
        <v>23.64</v>
      </c>
      <c r="AP528" s="41">
        <v>0.6</v>
      </c>
      <c r="AQ528">
        <v>33</v>
      </c>
      <c r="AR528">
        <v>33</v>
      </c>
      <c r="AS528">
        <v>33</v>
      </c>
      <c r="AT528">
        <v>30</v>
      </c>
      <c r="AU528">
        <v>30</v>
      </c>
      <c r="AV528">
        <v>22</v>
      </c>
      <c r="AW528">
        <v>26</v>
      </c>
      <c r="AX528">
        <v>10</v>
      </c>
      <c r="AY528">
        <v>1</v>
      </c>
      <c r="AZ528">
        <v>1</v>
      </c>
      <c r="BA528" s="42">
        <v>2</v>
      </c>
      <c r="BB528">
        <v>2.1</v>
      </c>
      <c r="BC528">
        <v>27.954499999999999</v>
      </c>
      <c r="BD528" s="20">
        <v>23</v>
      </c>
      <c r="BE528" s="20">
        <v>56</v>
      </c>
      <c r="BF528" s="20">
        <v>30.045604936063668</v>
      </c>
      <c r="BG528">
        <v>37</v>
      </c>
      <c r="BH528">
        <v>40</v>
      </c>
      <c r="BI528">
        <v>36</v>
      </c>
      <c r="BJ528" s="41">
        <v>0.50684931506849318</v>
      </c>
      <c r="BK528">
        <v>9</v>
      </c>
      <c r="BL528">
        <v>9</v>
      </c>
      <c r="BM528">
        <v>11</v>
      </c>
      <c r="BN528" s="42">
        <v>-2</v>
      </c>
      <c r="BO528">
        <v>8</v>
      </c>
      <c r="BP528">
        <v>2</v>
      </c>
      <c r="BQ528">
        <v>0</v>
      </c>
      <c r="BR528">
        <v>4</v>
      </c>
      <c r="BS528" s="41">
        <v>8.1632653061224483E-2</v>
      </c>
      <c r="BT528">
        <v>0</v>
      </c>
      <c r="BU528">
        <v>0</v>
      </c>
      <c r="BV528" s="41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2</v>
      </c>
      <c r="CZ528">
        <v>6</v>
      </c>
      <c r="DA528">
        <v>0</v>
      </c>
      <c r="DB528">
        <v>0</v>
      </c>
      <c r="DC528">
        <v>3</v>
      </c>
      <c r="DD528">
        <v>5</v>
      </c>
      <c r="DE528">
        <v>2</v>
      </c>
      <c r="DF528">
        <v>0</v>
      </c>
      <c r="DG528">
        <v>12</v>
      </c>
      <c r="DH528">
        <v>0</v>
      </c>
      <c r="DI528">
        <v>3</v>
      </c>
      <c r="DJ528">
        <v>0</v>
      </c>
      <c r="DK528">
        <v>0</v>
      </c>
      <c r="DL528">
        <v>0</v>
      </c>
      <c r="DM528">
        <v>3</v>
      </c>
      <c r="DN528">
        <v>3</v>
      </c>
      <c r="DO528">
        <v>0</v>
      </c>
      <c r="DP528" s="42">
        <v>3</v>
      </c>
      <c r="DQ528" s="20">
        <v>1.927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128</v>
      </c>
      <c r="DX528">
        <v>72</v>
      </c>
      <c r="DY528">
        <v>99</v>
      </c>
      <c r="DZ528">
        <v>45</v>
      </c>
      <c r="EA528">
        <v>68</v>
      </c>
      <c r="EB528">
        <v>34</v>
      </c>
      <c r="EC528">
        <v>6.44</v>
      </c>
      <c r="ED528">
        <v>1.74</v>
      </c>
      <c r="EE528">
        <v>5</v>
      </c>
      <c r="EF528">
        <v>3</v>
      </c>
      <c r="EG528" s="41">
        <v>7.3529411764705885E-2</v>
      </c>
      <c r="EH528" s="43">
        <v>0.91176470588235292</v>
      </c>
      <c r="EI528" s="44">
        <v>0.98529411764705876</v>
      </c>
      <c r="EJ528">
        <v>127</v>
      </c>
      <c r="EK528">
        <v>71</v>
      </c>
      <c r="EL528">
        <v>98</v>
      </c>
      <c r="EM528">
        <v>44</v>
      </c>
      <c r="EN528">
        <v>67</v>
      </c>
      <c r="EO528">
        <v>33</v>
      </c>
      <c r="EP528">
        <v>5</v>
      </c>
      <c r="EQ528">
        <v>3</v>
      </c>
      <c r="ER528">
        <v>78</v>
      </c>
      <c r="ES528">
        <v>29</v>
      </c>
      <c r="ET528">
        <v>23</v>
      </c>
      <c r="EU528">
        <v>5</v>
      </c>
      <c r="EV528">
        <v>3</v>
      </c>
      <c r="EW528">
        <v>1</v>
      </c>
      <c r="EX528">
        <v>6</v>
      </c>
      <c r="EY528">
        <v>9</v>
      </c>
      <c r="EZ528">
        <v>0.2</v>
      </c>
      <c r="FA528">
        <v>0.2</v>
      </c>
      <c r="FB528">
        <v>0.4</v>
      </c>
      <c r="FC528" s="20">
        <v>7.15</v>
      </c>
      <c r="FD528" s="26">
        <v>0.89375000000000004</v>
      </c>
      <c r="FE528">
        <v>0.76050000000000006</v>
      </c>
      <c r="FF528">
        <v>0.11</v>
      </c>
      <c r="FG528">
        <v>0.35</v>
      </c>
      <c r="FH528">
        <v>0.46</v>
      </c>
      <c r="FL528" s="42">
        <v>13</v>
      </c>
      <c r="FM528" s="20">
        <v>0</v>
      </c>
      <c r="FN528" s="41">
        <v>7.6492537299999996E-2</v>
      </c>
      <c r="FO528" s="20">
        <v>3</v>
      </c>
      <c r="FP528" s="20">
        <v>3.3854000000000002</v>
      </c>
      <c r="FQ528" s="20">
        <v>107.3057319145131</v>
      </c>
      <c r="FV528" t="s">
        <v>751</v>
      </c>
      <c r="FW528" s="45">
        <v>742500</v>
      </c>
      <c r="FX528" s="45">
        <v>692500</v>
      </c>
      <c r="FY528">
        <v>26</v>
      </c>
      <c r="FZ528">
        <v>4</v>
      </c>
      <c r="GA528">
        <v>1</v>
      </c>
      <c r="GB528">
        <v>5</v>
      </c>
      <c r="GC528">
        <v>1</v>
      </c>
      <c r="GD528">
        <v>0</v>
      </c>
      <c r="GE528">
        <v>45</v>
      </c>
      <c r="GF528">
        <v>269</v>
      </c>
      <c r="GG528">
        <v>0.2</v>
      </c>
      <c r="GH528">
        <v>0.30000000000000004</v>
      </c>
      <c r="GI528">
        <v>0.5</v>
      </c>
      <c r="GJ528" s="42">
        <v>3</v>
      </c>
    </row>
    <row r="529" spans="1:192" x14ac:dyDescent="0.45">
      <c r="A529" s="40">
        <v>33919</v>
      </c>
      <c r="B529" t="s">
        <v>1120</v>
      </c>
      <c r="C529" t="s">
        <v>145</v>
      </c>
      <c r="D529" t="s">
        <v>91</v>
      </c>
      <c r="E529" t="s">
        <v>91</v>
      </c>
      <c r="F529">
        <v>70</v>
      </c>
      <c r="G529">
        <v>184</v>
      </c>
      <c r="H529">
        <v>2011</v>
      </c>
      <c r="I529">
        <v>4</v>
      </c>
      <c r="J529">
        <v>96</v>
      </c>
      <c r="K529" t="s">
        <v>202</v>
      </c>
      <c r="L529">
        <v>2012</v>
      </c>
      <c r="M529">
        <v>25</v>
      </c>
      <c r="N529">
        <v>6</v>
      </c>
      <c r="O529">
        <v>8476419</v>
      </c>
      <c r="P529" t="s">
        <v>3896</v>
      </c>
      <c r="Q529" t="s">
        <v>3897</v>
      </c>
      <c r="R529" t="s">
        <v>3898</v>
      </c>
      <c r="S529" t="s">
        <v>3899</v>
      </c>
      <c r="T529" t="s">
        <v>716</v>
      </c>
      <c r="U529" t="s">
        <v>110</v>
      </c>
      <c r="V529">
        <v>78</v>
      </c>
      <c r="W529">
        <v>14</v>
      </c>
      <c r="X529">
        <v>15</v>
      </c>
      <c r="Y529">
        <v>7</v>
      </c>
      <c r="Z529">
        <v>29</v>
      </c>
      <c r="AA529">
        <v>8</v>
      </c>
      <c r="AB529">
        <v>33</v>
      </c>
      <c r="AC529" s="26">
        <v>0.37179487179487181</v>
      </c>
      <c r="AD529" s="20">
        <v>-2.386454183266931</v>
      </c>
      <c r="AE529" s="20">
        <v>11.414999999999999</v>
      </c>
      <c r="AF529">
        <v>-14</v>
      </c>
      <c r="AG529">
        <v>-3.7</v>
      </c>
      <c r="AH529">
        <v>36</v>
      </c>
      <c r="AI529">
        <v>1789</v>
      </c>
      <c r="AJ529">
        <v>78338</v>
      </c>
      <c r="AK529" s="20">
        <v>1305.6333333333</v>
      </c>
      <c r="AL529">
        <v>1305.6300000000001</v>
      </c>
      <c r="AM529">
        <v>1306</v>
      </c>
      <c r="AN529" s="26">
        <v>16.738888888888891</v>
      </c>
      <c r="AO529">
        <v>27.71</v>
      </c>
      <c r="AP529" s="41">
        <v>0.56862745098039214</v>
      </c>
      <c r="AQ529">
        <v>241</v>
      </c>
      <c r="AR529">
        <v>239</v>
      </c>
      <c r="AS529">
        <v>241</v>
      </c>
      <c r="AT529">
        <v>206</v>
      </c>
      <c r="AU529">
        <v>206</v>
      </c>
      <c r="AV529">
        <v>147</v>
      </c>
      <c r="AW529">
        <v>133</v>
      </c>
      <c r="AX529">
        <v>82</v>
      </c>
      <c r="AY529">
        <v>9</v>
      </c>
      <c r="AZ529">
        <v>12</v>
      </c>
      <c r="BA529" s="42">
        <v>21</v>
      </c>
      <c r="BB529">
        <v>16.100000000000001</v>
      </c>
      <c r="BC529">
        <v>34.952399999999997</v>
      </c>
      <c r="BD529" s="20">
        <v>145</v>
      </c>
      <c r="BE529" s="20">
        <v>386</v>
      </c>
      <c r="BF529" s="20">
        <v>17.738562992578295</v>
      </c>
      <c r="BG529">
        <v>397</v>
      </c>
      <c r="BH529">
        <v>453</v>
      </c>
      <c r="BI529">
        <v>582</v>
      </c>
      <c r="BJ529" s="41">
        <v>0.40551583248212464</v>
      </c>
      <c r="BK529">
        <v>131</v>
      </c>
      <c r="BL529">
        <v>131</v>
      </c>
      <c r="BM529">
        <v>99</v>
      </c>
      <c r="BN529" s="42">
        <v>32</v>
      </c>
      <c r="BO529">
        <v>59</v>
      </c>
      <c r="BP529">
        <v>41</v>
      </c>
      <c r="BQ529">
        <v>30</v>
      </c>
      <c r="BR529">
        <v>69</v>
      </c>
      <c r="BS529" s="41">
        <v>6.2898814949863269E-2</v>
      </c>
      <c r="BT529">
        <v>580</v>
      </c>
      <c r="BU529">
        <v>553</v>
      </c>
      <c r="BV529" s="41">
        <v>0.51191526919682262</v>
      </c>
      <c r="BW529">
        <v>227</v>
      </c>
      <c r="BX529">
        <v>261</v>
      </c>
      <c r="BY529">
        <v>202</v>
      </c>
      <c r="BZ529">
        <v>144</v>
      </c>
      <c r="CA529">
        <v>151</v>
      </c>
      <c r="CB529">
        <v>148</v>
      </c>
      <c r="CC529">
        <v>190</v>
      </c>
      <c r="CD529">
        <v>176</v>
      </c>
      <c r="CE529">
        <v>183</v>
      </c>
      <c r="CF529">
        <v>203</v>
      </c>
      <c r="CG529">
        <v>342</v>
      </c>
      <c r="CH529">
        <v>325</v>
      </c>
      <c r="CI529">
        <v>0</v>
      </c>
      <c r="CJ529">
        <v>1</v>
      </c>
      <c r="CK529">
        <v>4</v>
      </c>
      <c r="CL529">
        <v>2</v>
      </c>
      <c r="CM529">
        <v>0</v>
      </c>
      <c r="CN529">
        <v>2</v>
      </c>
      <c r="CO529">
        <v>2</v>
      </c>
      <c r="CP529">
        <v>1</v>
      </c>
      <c r="CQ529">
        <v>1</v>
      </c>
      <c r="CR529">
        <v>1</v>
      </c>
      <c r="CS529">
        <v>3</v>
      </c>
      <c r="CT529">
        <v>3</v>
      </c>
      <c r="CU529">
        <v>1</v>
      </c>
      <c r="CV529">
        <v>4</v>
      </c>
      <c r="CW529">
        <v>0</v>
      </c>
      <c r="CX529">
        <v>4</v>
      </c>
      <c r="CY529">
        <v>6</v>
      </c>
      <c r="CZ529">
        <v>49</v>
      </c>
      <c r="DA529">
        <v>14</v>
      </c>
      <c r="DB529">
        <v>5</v>
      </c>
      <c r="DC529">
        <v>8</v>
      </c>
      <c r="DD529">
        <v>23</v>
      </c>
      <c r="DE529">
        <v>19</v>
      </c>
      <c r="DF529">
        <v>3</v>
      </c>
      <c r="DG529">
        <v>75</v>
      </c>
      <c r="DH529">
        <v>18</v>
      </c>
      <c r="DI529">
        <v>23</v>
      </c>
      <c r="DJ529">
        <v>18</v>
      </c>
      <c r="DK529">
        <v>18</v>
      </c>
      <c r="DL529">
        <v>0</v>
      </c>
      <c r="DM529">
        <v>25</v>
      </c>
      <c r="DN529">
        <v>25</v>
      </c>
      <c r="DO529">
        <v>0</v>
      </c>
      <c r="DP529" s="42">
        <v>5</v>
      </c>
      <c r="DQ529" s="20">
        <v>0.371</v>
      </c>
      <c r="DR529">
        <v>18</v>
      </c>
      <c r="DS529">
        <v>0</v>
      </c>
      <c r="DT529">
        <v>0</v>
      </c>
      <c r="DU529">
        <v>0</v>
      </c>
      <c r="DV529">
        <v>0</v>
      </c>
      <c r="DW529">
        <v>1172</v>
      </c>
      <c r="DX529">
        <v>1431</v>
      </c>
      <c r="DY529">
        <v>870</v>
      </c>
      <c r="DZ529">
        <v>1028</v>
      </c>
      <c r="EA529">
        <v>617</v>
      </c>
      <c r="EB529">
        <v>728</v>
      </c>
      <c r="EC529">
        <v>51.53</v>
      </c>
      <c r="ED529">
        <v>70.930000000000007</v>
      </c>
      <c r="EE529">
        <v>51</v>
      </c>
      <c r="EF529">
        <v>78</v>
      </c>
      <c r="EG529" s="41">
        <v>8.2658022690437608E-2</v>
      </c>
      <c r="EH529" s="43">
        <v>0.8928571428571429</v>
      </c>
      <c r="EI529" s="44">
        <v>0.97551516554758055</v>
      </c>
      <c r="EJ529">
        <v>1174</v>
      </c>
      <c r="EK529">
        <v>1427</v>
      </c>
      <c r="EL529">
        <v>874</v>
      </c>
      <c r="EM529">
        <v>1024</v>
      </c>
      <c r="EN529">
        <v>619</v>
      </c>
      <c r="EO529">
        <v>725</v>
      </c>
      <c r="EP529">
        <v>51</v>
      </c>
      <c r="EQ529">
        <v>78</v>
      </c>
      <c r="ER529">
        <v>536</v>
      </c>
      <c r="ES529">
        <v>696</v>
      </c>
      <c r="ET529">
        <v>220</v>
      </c>
      <c r="EU529">
        <v>262</v>
      </c>
      <c r="EV529">
        <v>28</v>
      </c>
      <c r="EW529">
        <v>44</v>
      </c>
      <c r="EX529">
        <v>81</v>
      </c>
      <c r="EY529">
        <v>83</v>
      </c>
      <c r="EZ529">
        <v>0.8</v>
      </c>
      <c r="FA529">
        <v>0.9</v>
      </c>
      <c r="FB529">
        <v>1.7000000000000002</v>
      </c>
      <c r="FC529" s="20">
        <v>24.3</v>
      </c>
      <c r="FD529" s="26">
        <v>0.31153846153846154</v>
      </c>
      <c r="FE529">
        <v>3.3603999999999998</v>
      </c>
      <c r="FF529">
        <v>0.26</v>
      </c>
      <c r="FG529">
        <v>-0.57000000000000006</v>
      </c>
      <c r="FH529">
        <v>-0.31</v>
      </c>
      <c r="FL529" s="42">
        <v>236</v>
      </c>
      <c r="FM529" s="20">
        <v>8.9444444444444446</v>
      </c>
      <c r="FN529" s="41">
        <v>7.1794871800000007E-2</v>
      </c>
      <c r="FO529" s="20">
        <v>25.4</v>
      </c>
      <c r="FP529" s="20">
        <v>29.074200000000001</v>
      </c>
      <c r="FQ529" s="20">
        <v>119.62041313388939</v>
      </c>
      <c r="FR529">
        <v>4</v>
      </c>
      <c r="FS529" t="s">
        <v>189</v>
      </c>
      <c r="FT529">
        <v>195</v>
      </c>
      <c r="FV529" t="s">
        <v>711</v>
      </c>
      <c r="FW529" s="45">
        <v>2600000</v>
      </c>
      <c r="FX529" s="45">
        <v>3100000</v>
      </c>
      <c r="FY529">
        <v>329</v>
      </c>
      <c r="FZ529">
        <v>59</v>
      </c>
      <c r="GA529">
        <v>71</v>
      </c>
      <c r="GB529">
        <v>130</v>
      </c>
      <c r="GC529">
        <v>18</v>
      </c>
      <c r="GD529">
        <v>107</v>
      </c>
      <c r="GE529">
        <v>591</v>
      </c>
      <c r="GF529">
        <v>5098</v>
      </c>
      <c r="GG529">
        <v>6.8</v>
      </c>
      <c r="GH529">
        <v>6.1</v>
      </c>
      <c r="GI529">
        <v>12.9</v>
      </c>
      <c r="GJ529" s="42">
        <v>25.4</v>
      </c>
    </row>
    <row r="530" spans="1:192" x14ac:dyDescent="0.45">
      <c r="A530" s="40">
        <v>34220</v>
      </c>
      <c r="B530" t="s">
        <v>3907</v>
      </c>
      <c r="C530" t="s">
        <v>282</v>
      </c>
      <c r="D530" t="s">
        <v>107</v>
      </c>
      <c r="E530" t="s">
        <v>107</v>
      </c>
      <c r="F530">
        <v>70</v>
      </c>
      <c r="G530">
        <v>195</v>
      </c>
      <c r="H530">
        <v>2011</v>
      </c>
      <c r="I530">
        <v>4</v>
      </c>
      <c r="J530">
        <v>99</v>
      </c>
      <c r="K530" t="s">
        <v>92</v>
      </c>
      <c r="L530">
        <v>2013</v>
      </c>
      <c r="M530">
        <v>24</v>
      </c>
      <c r="N530">
        <v>5</v>
      </c>
      <c r="O530">
        <v>8476423</v>
      </c>
      <c r="P530" t="s">
        <v>3908</v>
      </c>
      <c r="Q530" t="s">
        <v>3909</v>
      </c>
      <c r="R530" t="s">
        <v>3910</v>
      </c>
      <c r="S530" t="s">
        <v>3911</v>
      </c>
      <c r="T530" t="s">
        <v>716</v>
      </c>
      <c r="U530" t="s">
        <v>117</v>
      </c>
      <c r="V530">
        <v>20</v>
      </c>
      <c r="W530">
        <v>3</v>
      </c>
      <c r="X530">
        <v>2</v>
      </c>
      <c r="Y530">
        <v>0</v>
      </c>
      <c r="Z530">
        <v>5</v>
      </c>
      <c r="AA530">
        <v>26</v>
      </c>
      <c r="AB530">
        <v>50</v>
      </c>
      <c r="AC530" s="26">
        <v>0.25</v>
      </c>
      <c r="AD530" s="20">
        <v>-1.6071428571428568</v>
      </c>
      <c r="AE530" s="20">
        <v>2.101</v>
      </c>
      <c r="AF530">
        <v>-12</v>
      </c>
      <c r="AG530">
        <v>-0.30000000000000004</v>
      </c>
      <c r="AH530">
        <v>0</v>
      </c>
      <c r="AI530">
        <v>340</v>
      </c>
      <c r="AJ530">
        <v>13651</v>
      </c>
      <c r="AK530" s="20">
        <v>227.51666666667001</v>
      </c>
      <c r="AL530">
        <v>227.52</v>
      </c>
      <c r="AM530">
        <v>228</v>
      </c>
      <c r="AN530" s="26">
        <v>11.375833333333334</v>
      </c>
      <c r="AO530">
        <v>19.23</v>
      </c>
      <c r="AP530" s="41">
        <v>0.625</v>
      </c>
      <c r="AQ530">
        <v>54</v>
      </c>
      <c r="AR530">
        <v>56</v>
      </c>
      <c r="AS530">
        <v>56</v>
      </c>
      <c r="AT530">
        <v>45</v>
      </c>
      <c r="AU530">
        <v>47</v>
      </c>
      <c r="AV530">
        <v>37</v>
      </c>
      <c r="AW530">
        <v>34</v>
      </c>
      <c r="AX530">
        <v>17</v>
      </c>
      <c r="AY530">
        <v>0</v>
      </c>
      <c r="AZ530">
        <v>6</v>
      </c>
      <c r="BA530" s="42">
        <v>6</v>
      </c>
      <c r="BB530">
        <v>2.74</v>
      </c>
      <c r="BC530">
        <v>28.081099999999999</v>
      </c>
      <c r="BD530" s="20">
        <v>0</v>
      </c>
      <c r="BE530" s="20">
        <v>54</v>
      </c>
      <c r="BF530" s="20">
        <v>14.240506329113924</v>
      </c>
      <c r="BG530">
        <v>51</v>
      </c>
      <c r="BH530">
        <v>65</v>
      </c>
      <c r="BI530">
        <v>61</v>
      </c>
      <c r="BJ530" s="41">
        <v>0.45535714285714285</v>
      </c>
      <c r="BK530">
        <v>13</v>
      </c>
      <c r="BL530">
        <v>13</v>
      </c>
      <c r="BM530">
        <v>23</v>
      </c>
      <c r="BN530" s="42">
        <v>-10</v>
      </c>
      <c r="BO530">
        <v>10</v>
      </c>
      <c r="BP530">
        <v>4</v>
      </c>
      <c r="BQ530">
        <v>8</v>
      </c>
      <c r="BR530">
        <v>3</v>
      </c>
      <c r="BS530" s="41">
        <v>1.935483870967742E-2</v>
      </c>
      <c r="BT530">
        <v>1</v>
      </c>
      <c r="BU530">
        <v>2</v>
      </c>
      <c r="BV530" s="41">
        <v>0.33333333333333331</v>
      </c>
      <c r="BW530">
        <v>1</v>
      </c>
      <c r="BX530">
        <v>0</v>
      </c>
      <c r="BY530">
        <v>0</v>
      </c>
      <c r="BZ530">
        <v>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2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2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9</v>
      </c>
      <c r="DA530">
        <v>5</v>
      </c>
      <c r="DB530">
        <v>2</v>
      </c>
      <c r="DC530">
        <v>4</v>
      </c>
      <c r="DD530">
        <v>1</v>
      </c>
      <c r="DE530">
        <v>2</v>
      </c>
      <c r="DF530">
        <v>0</v>
      </c>
      <c r="DG530">
        <v>23</v>
      </c>
      <c r="DH530">
        <v>0</v>
      </c>
      <c r="DI530">
        <v>7</v>
      </c>
      <c r="DJ530">
        <v>0</v>
      </c>
      <c r="DK530">
        <v>0</v>
      </c>
      <c r="DL530">
        <v>0</v>
      </c>
      <c r="DM530">
        <v>7</v>
      </c>
      <c r="DN530">
        <v>7</v>
      </c>
      <c r="DO530">
        <v>0</v>
      </c>
      <c r="DP530" s="42">
        <v>7</v>
      </c>
      <c r="DQ530" s="20">
        <v>5.8659999999999997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237</v>
      </c>
      <c r="DX530">
        <v>206</v>
      </c>
      <c r="DY530">
        <v>191</v>
      </c>
      <c r="DZ530">
        <v>152</v>
      </c>
      <c r="EA530">
        <v>138</v>
      </c>
      <c r="EB530">
        <v>118</v>
      </c>
      <c r="EC530">
        <v>9.65</v>
      </c>
      <c r="ED530">
        <v>10.14</v>
      </c>
      <c r="EE530">
        <v>8</v>
      </c>
      <c r="EF530">
        <v>17</v>
      </c>
      <c r="EG530" s="41">
        <v>5.7971014492753624E-2</v>
      </c>
      <c r="EH530" s="43">
        <v>0.85593220338983045</v>
      </c>
      <c r="EI530" s="44">
        <v>0.91390321788258411</v>
      </c>
      <c r="EJ530">
        <v>240</v>
      </c>
      <c r="EK530">
        <v>207</v>
      </c>
      <c r="EL530">
        <v>194</v>
      </c>
      <c r="EM530">
        <v>153</v>
      </c>
      <c r="EN530">
        <v>141</v>
      </c>
      <c r="EO530">
        <v>119</v>
      </c>
      <c r="EP530">
        <v>8</v>
      </c>
      <c r="EQ530">
        <v>17</v>
      </c>
      <c r="ER530">
        <v>135</v>
      </c>
      <c r="ES530">
        <v>121</v>
      </c>
      <c r="ET530">
        <v>44</v>
      </c>
      <c r="EU530">
        <v>42</v>
      </c>
      <c r="EV530">
        <v>4</v>
      </c>
      <c r="EW530">
        <v>12</v>
      </c>
      <c r="EX530">
        <v>10</v>
      </c>
      <c r="EY530">
        <v>20</v>
      </c>
      <c r="EZ530">
        <v>0.2</v>
      </c>
      <c r="FA530">
        <v>-0.2</v>
      </c>
      <c r="FB530">
        <v>0</v>
      </c>
      <c r="FC530" s="20">
        <v>6.01</v>
      </c>
      <c r="FD530" s="26">
        <v>0.30049999999999999</v>
      </c>
      <c r="FE530">
        <v>0.96610000000000007</v>
      </c>
      <c r="FF530">
        <v>0.21</v>
      </c>
      <c r="FG530">
        <v>-0.09</v>
      </c>
      <c r="FH530">
        <v>0.12</v>
      </c>
      <c r="FL530" s="42">
        <v>16</v>
      </c>
      <c r="FM530" s="20">
        <v>0</v>
      </c>
      <c r="FN530" s="41">
        <v>5.7209302300000001E-2</v>
      </c>
      <c r="FO530" s="20">
        <v>5</v>
      </c>
      <c r="FP530" s="20">
        <v>6.1731999999999996</v>
      </c>
      <c r="FQ530" s="20">
        <v>116.82489451476793</v>
      </c>
      <c r="FR530">
        <v>3</v>
      </c>
      <c r="FS530" t="s">
        <v>558</v>
      </c>
      <c r="FT530">
        <v>25</v>
      </c>
      <c r="FV530" t="s">
        <v>751</v>
      </c>
      <c r="FW530" s="45">
        <v>687500</v>
      </c>
      <c r="FX530" s="45">
        <v>687500</v>
      </c>
      <c r="FY530">
        <v>132</v>
      </c>
      <c r="FZ530">
        <v>20</v>
      </c>
      <c r="GA530">
        <v>22</v>
      </c>
      <c r="GB530">
        <v>42</v>
      </c>
      <c r="GC530">
        <v>-33</v>
      </c>
      <c r="GD530">
        <v>18</v>
      </c>
      <c r="GE530">
        <v>228</v>
      </c>
      <c r="GF530">
        <v>1633</v>
      </c>
      <c r="GG530">
        <v>2.4</v>
      </c>
      <c r="GH530">
        <v>0.9</v>
      </c>
      <c r="GI530">
        <v>3.3</v>
      </c>
      <c r="GJ530" s="42">
        <v>5</v>
      </c>
    </row>
    <row r="531" spans="1:192" x14ac:dyDescent="0.45">
      <c r="A531" s="40">
        <v>35604</v>
      </c>
      <c r="B531" t="s">
        <v>3915</v>
      </c>
      <c r="C531" t="s">
        <v>145</v>
      </c>
      <c r="D531" t="s">
        <v>91</v>
      </c>
      <c r="E531" t="s">
        <v>91</v>
      </c>
      <c r="F531">
        <v>76</v>
      </c>
      <c r="G531">
        <v>220</v>
      </c>
      <c r="H531">
        <v>2015</v>
      </c>
      <c r="I531">
        <v>1</v>
      </c>
      <c r="J531">
        <v>11</v>
      </c>
      <c r="K531" t="s">
        <v>92</v>
      </c>
      <c r="L531">
        <v>2016</v>
      </c>
      <c r="M531">
        <v>20</v>
      </c>
      <c r="N531">
        <v>2</v>
      </c>
      <c r="O531">
        <v>8478474</v>
      </c>
      <c r="P531" t="s">
        <v>3916</v>
      </c>
      <c r="Q531" t="s">
        <v>3917</v>
      </c>
      <c r="R531" t="s">
        <v>3918</v>
      </c>
      <c r="S531" t="s">
        <v>3919</v>
      </c>
      <c r="T531" t="s">
        <v>725</v>
      </c>
      <c r="U531" t="s">
        <v>205</v>
      </c>
      <c r="V531">
        <v>11</v>
      </c>
      <c r="W531">
        <v>1</v>
      </c>
      <c r="X531">
        <v>0</v>
      </c>
      <c r="Y531">
        <v>0</v>
      </c>
      <c r="Z531">
        <v>1</v>
      </c>
      <c r="AA531">
        <v>26</v>
      </c>
      <c r="AB531">
        <v>64</v>
      </c>
      <c r="AC531" s="26">
        <v>9.0909090909090912E-2</v>
      </c>
      <c r="AD531" s="20">
        <v>-0.83333333333333326</v>
      </c>
      <c r="AE531" s="20">
        <v>0.5</v>
      </c>
      <c r="AF531">
        <v>-6</v>
      </c>
      <c r="AG531">
        <v>-0.5</v>
      </c>
      <c r="AH531">
        <v>7</v>
      </c>
      <c r="AI531">
        <v>194</v>
      </c>
      <c r="AJ531">
        <v>7220</v>
      </c>
      <c r="AK531" s="20">
        <v>120.33333333333</v>
      </c>
      <c r="AL531">
        <v>120.33</v>
      </c>
      <c r="AM531">
        <v>120</v>
      </c>
      <c r="AN531" s="26">
        <v>10.939393939393939</v>
      </c>
      <c r="AO531">
        <v>18.5</v>
      </c>
      <c r="AP531" s="41">
        <v>0.5</v>
      </c>
      <c r="AQ531">
        <v>24</v>
      </c>
      <c r="AR531">
        <v>24</v>
      </c>
      <c r="AS531">
        <v>24</v>
      </c>
      <c r="AT531">
        <v>19</v>
      </c>
      <c r="AU531">
        <v>19</v>
      </c>
      <c r="AV531">
        <v>13</v>
      </c>
      <c r="AW531">
        <v>12</v>
      </c>
      <c r="AX531">
        <v>8</v>
      </c>
      <c r="AY531">
        <v>1</v>
      </c>
      <c r="AZ531">
        <v>1</v>
      </c>
      <c r="BA531" s="42">
        <v>2</v>
      </c>
      <c r="BB531">
        <v>1.27</v>
      </c>
      <c r="BC531">
        <v>33.615400000000001</v>
      </c>
      <c r="BD531" s="20">
        <v>0</v>
      </c>
      <c r="BE531" s="20">
        <v>24</v>
      </c>
      <c r="BF531" s="20">
        <v>11.967090501121914</v>
      </c>
      <c r="BG531">
        <v>33</v>
      </c>
      <c r="BH531">
        <v>36</v>
      </c>
      <c r="BI531">
        <v>47</v>
      </c>
      <c r="BJ531" s="41">
        <v>0.41249999999999998</v>
      </c>
      <c r="BK531">
        <v>29</v>
      </c>
      <c r="BL531">
        <v>29</v>
      </c>
      <c r="BM531">
        <v>7</v>
      </c>
      <c r="BN531" s="42">
        <v>22</v>
      </c>
      <c r="BO531">
        <v>6</v>
      </c>
      <c r="BP531">
        <v>3</v>
      </c>
      <c r="BQ531">
        <v>2</v>
      </c>
      <c r="BR531">
        <v>6</v>
      </c>
      <c r="BS531" s="41">
        <v>6.3829787234042548E-2</v>
      </c>
      <c r="BT531">
        <v>3</v>
      </c>
      <c r="BU531">
        <v>8</v>
      </c>
      <c r="BV531" s="41">
        <v>0.27272727272727271</v>
      </c>
      <c r="BW531">
        <v>2</v>
      </c>
      <c r="BX531">
        <v>0</v>
      </c>
      <c r="BY531">
        <v>0</v>
      </c>
      <c r="BZ531">
        <v>1</v>
      </c>
      <c r="CA531">
        <v>1</v>
      </c>
      <c r="CB531">
        <v>7</v>
      </c>
      <c r="CC531">
        <v>0</v>
      </c>
      <c r="CD531">
        <v>2</v>
      </c>
      <c r="CE531">
        <v>1</v>
      </c>
      <c r="CF531">
        <v>2</v>
      </c>
      <c r="CG531">
        <v>3</v>
      </c>
      <c r="CH531">
        <v>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4</v>
      </c>
      <c r="DA531">
        <v>1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8</v>
      </c>
      <c r="DH531">
        <v>2</v>
      </c>
      <c r="DI531">
        <v>2</v>
      </c>
      <c r="DJ531">
        <v>2</v>
      </c>
      <c r="DK531">
        <v>1</v>
      </c>
      <c r="DL531">
        <v>1</v>
      </c>
      <c r="DM531">
        <v>3</v>
      </c>
      <c r="DN531">
        <v>2</v>
      </c>
      <c r="DO531">
        <v>1</v>
      </c>
      <c r="DP531" s="42">
        <v>0</v>
      </c>
      <c r="DQ531" s="20">
        <v>-0.13700000000000001</v>
      </c>
      <c r="DR531">
        <v>1</v>
      </c>
      <c r="DS531">
        <v>1</v>
      </c>
      <c r="DT531">
        <v>0</v>
      </c>
      <c r="DU531">
        <v>0</v>
      </c>
      <c r="DV531">
        <v>0</v>
      </c>
      <c r="DW531">
        <v>108</v>
      </c>
      <c r="DX531">
        <v>123</v>
      </c>
      <c r="DY531">
        <v>76</v>
      </c>
      <c r="DZ531">
        <v>88</v>
      </c>
      <c r="EA531">
        <v>56</v>
      </c>
      <c r="EB531">
        <v>59</v>
      </c>
      <c r="EC531">
        <v>3.76</v>
      </c>
      <c r="ED531">
        <v>5.47</v>
      </c>
      <c r="EE531">
        <v>2</v>
      </c>
      <c r="EF531">
        <v>9</v>
      </c>
      <c r="EG531" s="41">
        <v>3.5714285714285712E-2</v>
      </c>
      <c r="EH531" s="43">
        <v>0.84745762711864403</v>
      </c>
      <c r="EI531" s="44">
        <v>0.88317191283292973</v>
      </c>
      <c r="EJ531">
        <v>108</v>
      </c>
      <c r="EK531">
        <v>123</v>
      </c>
      <c r="EL531">
        <v>76</v>
      </c>
      <c r="EM531">
        <v>88</v>
      </c>
      <c r="EN531">
        <v>56</v>
      </c>
      <c r="EO531">
        <v>59</v>
      </c>
      <c r="EP531">
        <v>2</v>
      </c>
      <c r="EQ531">
        <v>9</v>
      </c>
      <c r="ER531">
        <v>44</v>
      </c>
      <c r="ES531">
        <v>54</v>
      </c>
      <c r="ET531">
        <v>21</v>
      </c>
      <c r="EU531">
        <v>25</v>
      </c>
      <c r="EV531">
        <v>2</v>
      </c>
      <c r="EW531">
        <v>4</v>
      </c>
      <c r="EX531">
        <v>4</v>
      </c>
      <c r="EY531">
        <v>9</v>
      </c>
      <c r="EZ531">
        <v>-0.1</v>
      </c>
      <c r="FA531">
        <v>-0.1</v>
      </c>
      <c r="FB531">
        <v>-0.2</v>
      </c>
      <c r="FC531" s="20">
        <v>0.78</v>
      </c>
      <c r="FD531" s="26">
        <v>7.0909090909090908E-2</v>
      </c>
      <c r="FE531">
        <v>0.15090000000000001</v>
      </c>
      <c r="FF531">
        <v>0.01</v>
      </c>
      <c r="FG531">
        <v>0.04</v>
      </c>
      <c r="FH531">
        <v>0.05</v>
      </c>
      <c r="FL531" s="42">
        <v>43</v>
      </c>
      <c r="FM531" s="20">
        <v>31</v>
      </c>
      <c r="FN531" s="41">
        <v>3.6363636400000003E-2</v>
      </c>
      <c r="FO531" s="20">
        <v>0.30000000000000004</v>
      </c>
      <c r="FP531" s="20">
        <v>0.97260000000000002</v>
      </c>
      <c r="FQ531" s="20">
        <v>115.18324607329843</v>
      </c>
      <c r="FV531" t="s">
        <v>751</v>
      </c>
      <c r="FW531" s="45">
        <v>925000</v>
      </c>
      <c r="FX531" s="45">
        <v>894167</v>
      </c>
      <c r="FY531">
        <v>83</v>
      </c>
      <c r="FZ531">
        <v>6</v>
      </c>
      <c r="GA531">
        <v>7</v>
      </c>
      <c r="GB531">
        <v>13</v>
      </c>
      <c r="GC531">
        <v>-26</v>
      </c>
      <c r="GD531">
        <v>55</v>
      </c>
      <c r="GE531">
        <v>97</v>
      </c>
      <c r="GF531">
        <v>976</v>
      </c>
      <c r="GG531">
        <v>-0.7</v>
      </c>
      <c r="GH531">
        <v>0.1</v>
      </c>
      <c r="GI531">
        <v>-0.5</v>
      </c>
      <c r="GJ531" s="42">
        <v>0.30000000000000004</v>
      </c>
    </row>
    <row r="532" spans="1:192" x14ac:dyDescent="0.45">
      <c r="A532" s="40">
        <v>34005</v>
      </c>
      <c r="B532" t="s">
        <v>885</v>
      </c>
      <c r="C532" t="s">
        <v>475</v>
      </c>
      <c r="D532" t="s">
        <v>91</v>
      </c>
      <c r="E532" t="s">
        <v>91</v>
      </c>
      <c r="F532">
        <v>71</v>
      </c>
      <c r="G532">
        <v>184</v>
      </c>
      <c r="H532">
        <v>2011</v>
      </c>
      <c r="I532">
        <v>2</v>
      </c>
      <c r="J532">
        <v>32</v>
      </c>
      <c r="K532" t="s">
        <v>202</v>
      </c>
      <c r="L532">
        <v>2013</v>
      </c>
      <c r="M532">
        <v>24</v>
      </c>
      <c r="N532">
        <v>5</v>
      </c>
      <c r="O532">
        <v>8476427</v>
      </c>
      <c r="P532" t="s">
        <v>3920</v>
      </c>
      <c r="Q532" t="s">
        <v>3921</v>
      </c>
      <c r="R532" t="s">
        <v>3922</v>
      </c>
      <c r="S532" t="s">
        <v>3923</v>
      </c>
      <c r="T532" t="s">
        <v>710</v>
      </c>
      <c r="U532" t="s">
        <v>166</v>
      </c>
      <c r="V532">
        <v>14</v>
      </c>
      <c r="W532">
        <v>5</v>
      </c>
      <c r="X532">
        <v>4</v>
      </c>
      <c r="Y532">
        <v>3</v>
      </c>
      <c r="Z532">
        <v>9</v>
      </c>
      <c r="AA532">
        <v>19</v>
      </c>
      <c r="AB532">
        <v>99</v>
      </c>
      <c r="AC532" s="26">
        <v>0.6428571428571429</v>
      </c>
      <c r="AD532" s="20">
        <v>5</v>
      </c>
      <c r="AE532" s="20">
        <v>3.702</v>
      </c>
      <c r="AF532">
        <v>1</v>
      </c>
      <c r="AG532">
        <v>-2.6</v>
      </c>
      <c r="AH532">
        <v>2</v>
      </c>
      <c r="AI532">
        <v>257</v>
      </c>
      <c r="AJ532">
        <v>12996</v>
      </c>
      <c r="AK532" s="20">
        <v>216.6</v>
      </c>
      <c r="AL532">
        <v>216.6</v>
      </c>
      <c r="AM532">
        <v>217</v>
      </c>
      <c r="AN532" s="26">
        <v>15.471428571428572</v>
      </c>
      <c r="AO532">
        <v>26.45</v>
      </c>
      <c r="AP532" s="41">
        <v>0.52941176470588236</v>
      </c>
      <c r="AQ532">
        <v>50</v>
      </c>
      <c r="AR532">
        <v>50</v>
      </c>
      <c r="AS532">
        <v>50</v>
      </c>
      <c r="AT532">
        <v>42</v>
      </c>
      <c r="AU532">
        <v>42</v>
      </c>
      <c r="AV532">
        <v>32</v>
      </c>
      <c r="AW532">
        <v>32</v>
      </c>
      <c r="AX532">
        <v>12</v>
      </c>
      <c r="AY532">
        <v>2</v>
      </c>
      <c r="AZ532">
        <v>7</v>
      </c>
      <c r="BA532" s="42">
        <v>9</v>
      </c>
      <c r="BB532">
        <v>4.04</v>
      </c>
      <c r="BC532">
        <v>29.156300000000002</v>
      </c>
      <c r="BD532" s="20">
        <v>37.700000000000003</v>
      </c>
      <c r="BE532" s="20">
        <v>87.7</v>
      </c>
      <c r="BF532" s="20">
        <v>24.293628808864266</v>
      </c>
      <c r="BG532">
        <v>78</v>
      </c>
      <c r="BH532">
        <v>85</v>
      </c>
      <c r="BI532">
        <v>55</v>
      </c>
      <c r="BJ532" s="41">
        <v>0.5864661654135338</v>
      </c>
      <c r="BK532">
        <v>11</v>
      </c>
      <c r="BL532">
        <v>11</v>
      </c>
      <c r="BM532">
        <v>19</v>
      </c>
      <c r="BN532" s="42">
        <v>-8</v>
      </c>
      <c r="BO532">
        <v>10</v>
      </c>
      <c r="BP532">
        <v>4</v>
      </c>
      <c r="BQ532">
        <v>2</v>
      </c>
      <c r="BR532">
        <v>4</v>
      </c>
      <c r="BS532" s="41">
        <v>2.1390374331550801E-2</v>
      </c>
      <c r="BT532">
        <v>0</v>
      </c>
      <c r="BU532">
        <v>0</v>
      </c>
      <c r="BV532" s="41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2</v>
      </c>
      <c r="CZ532">
        <v>8</v>
      </c>
      <c r="DA532">
        <v>2</v>
      </c>
      <c r="DB532">
        <v>1</v>
      </c>
      <c r="DC532">
        <v>9</v>
      </c>
      <c r="DD532">
        <v>4</v>
      </c>
      <c r="DE532">
        <v>1</v>
      </c>
      <c r="DF532">
        <v>0</v>
      </c>
      <c r="DG532">
        <v>15</v>
      </c>
      <c r="DH532">
        <v>1</v>
      </c>
      <c r="DI532">
        <v>3</v>
      </c>
      <c r="DJ532">
        <v>1</v>
      </c>
      <c r="DK532">
        <v>1</v>
      </c>
      <c r="DL532">
        <v>0</v>
      </c>
      <c r="DM532">
        <v>3</v>
      </c>
      <c r="DN532">
        <v>3</v>
      </c>
      <c r="DO532">
        <v>0</v>
      </c>
      <c r="DP532" s="42">
        <v>2</v>
      </c>
      <c r="DQ532" s="20">
        <v>0.878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212</v>
      </c>
      <c r="DX532">
        <v>220</v>
      </c>
      <c r="DY532">
        <v>165</v>
      </c>
      <c r="DZ532">
        <v>183</v>
      </c>
      <c r="EA532">
        <v>113</v>
      </c>
      <c r="EB532">
        <v>134</v>
      </c>
      <c r="EC532">
        <v>13.36</v>
      </c>
      <c r="ED532">
        <v>13.03</v>
      </c>
      <c r="EE532">
        <v>17</v>
      </c>
      <c r="EF532">
        <v>14</v>
      </c>
      <c r="EG532" s="41">
        <v>0.15044247787610621</v>
      </c>
      <c r="EH532" s="43">
        <v>0.89552238805970152</v>
      </c>
      <c r="EI532" s="44">
        <v>1.0459648659358076</v>
      </c>
      <c r="EJ532">
        <v>212</v>
      </c>
      <c r="EK532">
        <v>220</v>
      </c>
      <c r="EL532">
        <v>165</v>
      </c>
      <c r="EM532">
        <v>183</v>
      </c>
      <c r="EN532">
        <v>113</v>
      </c>
      <c r="EO532">
        <v>134</v>
      </c>
      <c r="EP532">
        <v>17</v>
      </c>
      <c r="EQ532">
        <v>14</v>
      </c>
      <c r="ER532">
        <v>115</v>
      </c>
      <c r="ES532">
        <v>137</v>
      </c>
      <c r="ET532">
        <v>47</v>
      </c>
      <c r="EU532">
        <v>65</v>
      </c>
      <c r="EV532">
        <v>9</v>
      </c>
      <c r="EW532">
        <v>8</v>
      </c>
      <c r="EX532">
        <v>12</v>
      </c>
      <c r="EY532">
        <v>13</v>
      </c>
      <c r="EZ532">
        <v>0.8</v>
      </c>
      <c r="FA532">
        <v>0.30000000000000004</v>
      </c>
      <c r="FB532">
        <v>1.1000000000000001</v>
      </c>
      <c r="FC532" s="20">
        <v>7.55</v>
      </c>
      <c r="FD532" s="26">
        <v>0.53928571428571426</v>
      </c>
      <c r="FE532">
        <v>1.0349999999999999</v>
      </c>
      <c r="FF532">
        <v>0.03</v>
      </c>
      <c r="FG532">
        <v>-0.63</v>
      </c>
      <c r="FH532">
        <v>-0.59</v>
      </c>
      <c r="FL532" s="42">
        <v>17</v>
      </c>
      <c r="FM532" s="20">
        <v>13</v>
      </c>
      <c r="FN532" s="41">
        <v>0.13073979590000001</v>
      </c>
      <c r="FO532" s="20">
        <v>8.8000000000000007</v>
      </c>
      <c r="FP532" s="20">
        <v>9.1755999999999993</v>
      </c>
      <c r="FQ532" s="20">
        <v>119.66759002770084</v>
      </c>
      <c r="FV532" t="s">
        <v>751</v>
      </c>
      <c r="FW532" s="45">
        <v>700000</v>
      </c>
      <c r="FX532" s="45">
        <v>700000</v>
      </c>
      <c r="FY532">
        <v>49</v>
      </c>
      <c r="FZ532">
        <v>9</v>
      </c>
      <c r="GA532">
        <v>10</v>
      </c>
      <c r="GB532">
        <v>19</v>
      </c>
      <c r="GC532">
        <v>-2</v>
      </c>
      <c r="GD532">
        <v>8</v>
      </c>
      <c r="GE532">
        <v>70</v>
      </c>
      <c r="GF532">
        <v>556</v>
      </c>
      <c r="GG532">
        <v>1.5</v>
      </c>
      <c r="GH532">
        <v>0.5</v>
      </c>
      <c r="GI532">
        <v>2</v>
      </c>
      <c r="GJ532" s="42">
        <v>8.8000000000000007</v>
      </c>
    </row>
    <row r="533" spans="1:192" x14ac:dyDescent="0.45">
      <c r="A533" s="40">
        <v>34008</v>
      </c>
      <c r="B533" t="s">
        <v>2123</v>
      </c>
      <c r="C533" t="s">
        <v>664</v>
      </c>
      <c r="D533" t="s">
        <v>107</v>
      </c>
      <c r="E533" t="s">
        <v>107</v>
      </c>
      <c r="F533">
        <v>66</v>
      </c>
      <c r="G533">
        <v>180</v>
      </c>
      <c r="H533">
        <v>2011</v>
      </c>
      <c r="I533">
        <v>2</v>
      </c>
      <c r="J533">
        <v>33</v>
      </c>
      <c r="K533" t="s">
        <v>202</v>
      </c>
      <c r="L533">
        <v>2014</v>
      </c>
      <c r="M533">
        <v>24</v>
      </c>
      <c r="N533">
        <v>4</v>
      </c>
      <c r="O533">
        <v>8476428</v>
      </c>
      <c r="P533" t="s">
        <v>3924</v>
      </c>
      <c r="Q533" t="s">
        <v>3925</v>
      </c>
      <c r="R533" t="s">
        <v>3926</v>
      </c>
      <c r="S533" t="s">
        <v>3927</v>
      </c>
      <c r="T533" t="s">
        <v>716</v>
      </c>
      <c r="U533" t="s">
        <v>135</v>
      </c>
      <c r="V533">
        <v>6</v>
      </c>
      <c r="W533">
        <v>1</v>
      </c>
      <c r="X533">
        <v>2</v>
      </c>
      <c r="Y533">
        <v>1</v>
      </c>
      <c r="Z533">
        <v>3</v>
      </c>
      <c r="AA533">
        <v>23</v>
      </c>
      <c r="AB533">
        <v>94</v>
      </c>
      <c r="AC533" s="26">
        <v>0.5</v>
      </c>
      <c r="AD533" s="20">
        <v>1.6451612903225807</v>
      </c>
      <c r="AE533" s="20">
        <v>1.103</v>
      </c>
      <c r="AF533">
        <v>0</v>
      </c>
      <c r="AG533">
        <v>-0.30000000000000004</v>
      </c>
      <c r="AH533">
        <v>0</v>
      </c>
      <c r="AI533">
        <v>85</v>
      </c>
      <c r="AJ533">
        <v>3471</v>
      </c>
      <c r="AK533" s="20">
        <v>57.85</v>
      </c>
      <c r="AL533">
        <v>57.85</v>
      </c>
      <c r="AM533">
        <v>58</v>
      </c>
      <c r="AN533" s="26">
        <v>9.6416666666666675</v>
      </c>
      <c r="AO533">
        <v>16.5</v>
      </c>
      <c r="AP533" s="41">
        <v>0.6</v>
      </c>
      <c r="AQ533">
        <v>9</v>
      </c>
      <c r="AR533">
        <v>9</v>
      </c>
      <c r="AS533">
        <v>9</v>
      </c>
      <c r="AT533">
        <v>8</v>
      </c>
      <c r="AU533">
        <v>8</v>
      </c>
      <c r="AV533">
        <v>7</v>
      </c>
      <c r="AW533">
        <v>7</v>
      </c>
      <c r="AX533">
        <v>4</v>
      </c>
      <c r="AY533">
        <v>1</v>
      </c>
      <c r="AZ533">
        <v>0</v>
      </c>
      <c r="BA533" s="42">
        <v>1</v>
      </c>
      <c r="BB533">
        <v>0.5</v>
      </c>
      <c r="BC533">
        <v>25.714300000000001</v>
      </c>
      <c r="BD533" s="20">
        <v>11.5</v>
      </c>
      <c r="BE533" s="20">
        <v>20.5</v>
      </c>
      <c r="BF533" s="20">
        <v>21.261884183232496</v>
      </c>
      <c r="BG533">
        <v>11</v>
      </c>
      <c r="BH533">
        <v>26</v>
      </c>
      <c r="BI533">
        <v>21</v>
      </c>
      <c r="BJ533" s="41">
        <v>0.34375</v>
      </c>
      <c r="BK533">
        <v>3</v>
      </c>
      <c r="BL533">
        <v>3</v>
      </c>
      <c r="BM533">
        <v>5</v>
      </c>
      <c r="BN533" s="42">
        <v>-2</v>
      </c>
      <c r="BO533">
        <v>1</v>
      </c>
      <c r="BP533">
        <v>3</v>
      </c>
      <c r="BQ533">
        <v>5</v>
      </c>
      <c r="BR533">
        <v>5</v>
      </c>
      <c r="BS533" s="41">
        <v>8.0645161290322578E-2</v>
      </c>
      <c r="BT533">
        <v>0</v>
      </c>
      <c r="BU533">
        <v>1</v>
      </c>
      <c r="BV533" s="41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2</v>
      </c>
      <c r="DF533">
        <v>0</v>
      </c>
      <c r="DG533">
        <v>5</v>
      </c>
      <c r="DH533">
        <v>0</v>
      </c>
      <c r="DI533">
        <v>2</v>
      </c>
      <c r="DJ533">
        <v>0</v>
      </c>
      <c r="DK533">
        <v>0</v>
      </c>
      <c r="DL533">
        <v>0</v>
      </c>
      <c r="DM533">
        <v>2</v>
      </c>
      <c r="DN533">
        <v>2</v>
      </c>
      <c r="DO533">
        <v>0</v>
      </c>
      <c r="DP533" s="42">
        <v>2</v>
      </c>
      <c r="DQ533" s="20">
        <v>1.9430000000000001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47</v>
      </c>
      <c r="DX533">
        <v>80</v>
      </c>
      <c r="DY533">
        <v>35</v>
      </c>
      <c r="DZ533">
        <v>57</v>
      </c>
      <c r="EA533">
        <v>27</v>
      </c>
      <c r="EB533">
        <v>41</v>
      </c>
      <c r="EC533">
        <v>1.9300000000000002</v>
      </c>
      <c r="ED533">
        <v>2.4500000000000002</v>
      </c>
      <c r="EE533">
        <v>5</v>
      </c>
      <c r="EF533">
        <v>5</v>
      </c>
      <c r="EG533" s="41">
        <v>0.18518518518518517</v>
      </c>
      <c r="EH533" s="43">
        <v>0.87804878048780488</v>
      </c>
      <c r="EI533" s="44">
        <v>1.0632339656729901</v>
      </c>
      <c r="EJ533">
        <v>47</v>
      </c>
      <c r="EK533">
        <v>80</v>
      </c>
      <c r="EL533">
        <v>35</v>
      </c>
      <c r="EM533">
        <v>57</v>
      </c>
      <c r="EN533">
        <v>27</v>
      </c>
      <c r="EO533">
        <v>41</v>
      </c>
      <c r="EP533">
        <v>5</v>
      </c>
      <c r="EQ533">
        <v>5</v>
      </c>
      <c r="ER533">
        <v>28</v>
      </c>
      <c r="ES533">
        <v>39</v>
      </c>
      <c r="ET533">
        <v>14</v>
      </c>
      <c r="EU533">
        <v>13</v>
      </c>
      <c r="EV533">
        <v>4</v>
      </c>
      <c r="EW533">
        <v>3</v>
      </c>
      <c r="EX533">
        <v>6</v>
      </c>
      <c r="EY533">
        <v>4</v>
      </c>
      <c r="EZ533">
        <v>0.30000000000000004</v>
      </c>
      <c r="FA533">
        <v>0.1</v>
      </c>
      <c r="FB533">
        <v>0.30000000000000004</v>
      </c>
      <c r="FC533" s="20">
        <v>1.26</v>
      </c>
      <c r="FD533" s="26">
        <v>0.21</v>
      </c>
      <c r="FE533">
        <v>0.12520000000000001</v>
      </c>
      <c r="FF533">
        <v>0</v>
      </c>
      <c r="FG533">
        <v>0</v>
      </c>
      <c r="FH533">
        <v>0</v>
      </c>
      <c r="FL533" s="42">
        <v>8</v>
      </c>
      <c r="FM533" s="20">
        <v>0</v>
      </c>
      <c r="FN533" s="41">
        <v>5.3805774300000005E-2</v>
      </c>
      <c r="FO533" s="20">
        <v>3</v>
      </c>
      <c r="FP533" s="20">
        <v>3.3885999999999998</v>
      </c>
      <c r="FQ533" s="20">
        <v>131.7199654278306</v>
      </c>
      <c r="FR533">
        <v>1</v>
      </c>
      <c r="FS533" t="s">
        <v>455</v>
      </c>
      <c r="FT533">
        <v>9</v>
      </c>
      <c r="FV533" t="s">
        <v>711</v>
      </c>
      <c r="FW533" s="45">
        <v>750000</v>
      </c>
      <c r="FX533" s="45">
        <v>750000</v>
      </c>
      <c r="FY533">
        <v>37</v>
      </c>
      <c r="FZ533">
        <v>5</v>
      </c>
      <c r="GA533">
        <v>5</v>
      </c>
      <c r="GB533">
        <v>10</v>
      </c>
      <c r="GC533">
        <v>-6</v>
      </c>
      <c r="GD533">
        <v>8</v>
      </c>
      <c r="GE533">
        <v>65</v>
      </c>
      <c r="GF533">
        <v>427</v>
      </c>
      <c r="GG533">
        <v>0.5</v>
      </c>
      <c r="GH533">
        <v>0.2</v>
      </c>
      <c r="GI533">
        <v>0.7</v>
      </c>
      <c r="GJ533" s="42">
        <v>3</v>
      </c>
    </row>
    <row r="534" spans="1:192" x14ac:dyDescent="0.45">
      <c r="A534" s="40">
        <v>33966</v>
      </c>
      <c r="B534" t="s">
        <v>1001</v>
      </c>
      <c r="D534" t="s">
        <v>169</v>
      </c>
      <c r="E534" t="s">
        <v>169</v>
      </c>
      <c r="F534">
        <v>74</v>
      </c>
      <c r="G534">
        <v>188</v>
      </c>
      <c r="H534">
        <v>2011</v>
      </c>
      <c r="I534">
        <v>2</v>
      </c>
      <c r="J534">
        <v>35</v>
      </c>
      <c r="K534" t="s">
        <v>92</v>
      </c>
      <c r="L534">
        <v>2013</v>
      </c>
      <c r="M534">
        <v>25</v>
      </c>
      <c r="N534">
        <v>5</v>
      </c>
      <c r="O534">
        <v>8476430</v>
      </c>
      <c r="P534" t="s">
        <v>3932</v>
      </c>
      <c r="Q534" t="s">
        <v>3933</v>
      </c>
      <c r="R534" t="s">
        <v>3934</v>
      </c>
      <c r="S534" t="s">
        <v>1133</v>
      </c>
      <c r="T534" t="s">
        <v>725</v>
      </c>
      <c r="U534" t="s">
        <v>188</v>
      </c>
      <c r="V534">
        <v>29</v>
      </c>
      <c r="W534">
        <v>6</v>
      </c>
      <c r="X534">
        <v>4</v>
      </c>
      <c r="Y534">
        <v>2</v>
      </c>
      <c r="Z534">
        <v>10</v>
      </c>
      <c r="AA534">
        <v>21</v>
      </c>
      <c r="AB534">
        <v>66</v>
      </c>
      <c r="AC534" s="26">
        <v>0.34482758620689657</v>
      </c>
      <c r="AD534" s="20">
        <v>3.2558139534883717</v>
      </c>
      <c r="AE534" s="20">
        <v>4.1879999999999997</v>
      </c>
      <c r="AF534">
        <v>1</v>
      </c>
      <c r="AG534">
        <v>2.7</v>
      </c>
      <c r="AH534">
        <v>12</v>
      </c>
      <c r="AI534">
        <v>496</v>
      </c>
      <c r="AJ534">
        <v>21954</v>
      </c>
      <c r="AK534" s="20">
        <v>365.9</v>
      </c>
      <c r="AL534">
        <v>365.9</v>
      </c>
      <c r="AM534">
        <v>366</v>
      </c>
      <c r="AN534" s="26">
        <v>12.617241379310345</v>
      </c>
      <c r="AO534">
        <v>21.33</v>
      </c>
      <c r="AP534" s="41">
        <v>0.76923076923076927</v>
      </c>
      <c r="AQ534">
        <v>85</v>
      </c>
      <c r="AR534">
        <v>85</v>
      </c>
      <c r="AS534">
        <v>85</v>
      </c>
      <c r="AT534">
        <v>64</v>
      </c>
      <c r="AU534">
        <v>64</v>
      </c>
      <c r="AV534">
        <v>45</v>
      </c>
      <c r="AW534">
        <v>55</v>
      </c>
      <c r="AX534">
        <v>28</v>
      </c>
      <c r="AY534">
        <v>3</v>
      </c>
      <c r="AZ534">
        <v>6</v>
      </c>
      <c r="BA534" s="42">
        <v>9</v>
      </c>
      <c r="BB534">
        <v>4.63</v>
      </c>
      <c r="BC534">
        <v>25.755600000000001</v>
      </c>
      <c r="BD534" s="20">
        <v>32.6</v>
      </c>
      <c r="BE534" s="20">
        <v>117.6</v>
      </c>
      <c r="BF534" s="20">
        <v>19.283957365400383</v>
      </c>
      <c r="BG534">
        <v>108</v>
      </c>
      <c r="BH534">
        <v>118</v>
      </c>
      <c r="BI534">
        <v>131</v>
      </c>
      <c r="BJ534" s="41">
        <v>0.45188284518828453</v>
      </c>
      <c r="BK534">
        <v>22</v>
      </c>
      <c r="BL534">
        <v>22</v>
      </c>
      <c r="BM534">
        <v>36</v>
      </c>
      <c r="BN534" s="42">
        <v>-14</v>
      </c>
      <c r="BO534">
        <v>19</v>
      </c>
      <c r="BP534">
        <v>6</v>
      </c>
      <c r="BQ534">
        <v>9</v>
      </c>
      <c r="BR534">
        <v>12</v>
      </c>
      <c r="BS534" s="41">
        <v>4.5112781954887216E-2</v>
      </c>
      <c r="BT534">
        <v>4</v>
      </c>
      <c r="BU534">
        <v>12</v>
      </c>
      <c r="BV534" s="41">
        <v>0.25</v>
      </c>
      <c r="BW534">
        <v>1</v>
      </c>
      <c r="BX534">
        <v>3</v>
      </c>
      <c r="BY534">
        <v>1</v>
      </c>
      <c r="BZ534">
        <v>2</v>
      </c>
      <c r="CA534">
        <v>2</v>
      </c>
      <c r="CB534">
        <v>7</v>
      </c>
      <c r="CC534">
        <v>0</v>
      </c>
      <c r="CD534">
        <v>0</v>
      </c>
      <c r="CE534">
        <v>2</v>
      </c>
      <c r="CF534">
        <v>8</v>
      </c>
      <c r="CG534">
        <v>4</v>
      </c>
      <c r="CH534">
        <v>6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1</v>
      </c>
      <c r="CT534">
        <v>2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18</v>
      </c>
      <c r="DA534">
        <v>10</v>
      </c>
      <c r="DB534">
        <v>3</v>
      </c>
      <c r="DC534">
        <v>0</v>
      </c>
      <c r="DD534">
        <v>3</v>
      </c>
      <c r="DE534">
        <v>4</v>
      </c>
      <c r="DF534">
        <v>1</v>
      </c>
      <c r="DG534">
        <v>24</v>
      </c>
      <c r="DH534">
        <v>6</v>
      </c>
      <c r="DI534">
        <v>5</v>
      </c>
      <c r="DJ534">
        <v>6</v>
      </c>
      <c r="DK534">
        <v>6</v>
      </c>
      <c r="DL534">
        <v>0</v>
      </c>
      <c r="DM534">
        <v>5</v>
      </c>
      <c r="DN534">
        <v>5</v>
      </c>
      <c r="DO534">
        <v>0</v>
      </c>
      <c r="DP534" s="42">
        <v>-1</v>
      </c>
      <c r="DQ534" s="20">
        <v>0.63100000000000001</v>
      </c>
      <c r="DR534">
        <v>6</v>
      </c>
      <c r="DS534">
        <v>0</v>
      </c>
      <c r="DT534">
        <v>0</v>
      </c>
      <c r="DU534">
        <v>0</v>
      </c>
      <c r="DV534">
        <v>0</v>
      </c>
      <c r="DW534">
        <v>377</v>
      </c>
      <c r="DX534">
        <v>357</v>
      </c>
      <c r="DY534">
        <v>267</v>
      </c>
      <c r="DZ534">
        <v>254</v>
      </c>
      <c r="EA534">
        <v>201</v>
      </c>
      <c r="EB534">
        <v>189</v>
      </c>
      <c r="EC534">
        <v>15.57</v>
      </c>
      <c r="ED534">
        <v>15.14</v>
      </c>
      <c r="EE534">
        <v>13</v>
      </c>
      <c r="EF534">
        <v>12</v>
      </c>
      <c r="EG534" s="41">
        <v>6.4676616915422883E-2</v>
      </c>
      <c r="EH534" s="43">
        <v>0.93650793650793651</v>
      </c>
      <c r="EI534" s="44">
        <v>1.0011845534233594</v>
      </c>
      <c r="EJ534">
        <v>376</v>
      </c>
      <c r="EK534">
        <v>357</v>
      </c>
      <c r="EL534">
        <v>266</v>
      </c>
      <c r="EM534">
        <v>255</v>
      </c>
      <c r="EN534">
        <v>199</v>
      </c>
      <c r="EO534">
        <v>190</v>
      </c>
      <c r="EP534">
        <v>13</v>
      </c>
      <c r="EQ534">
        <v>12</v>
      </c>
      <c r="ER534">
        <v>193</v>
      </c>
      <c r="ES534">
        <v>163</v>
      </c>
      <c r="ET534">
        <v>72</v>
      </c>
      <c r="EU534">
        <v>60</v>
      </c>
      <c r="EV534">
        <v>9</v>
      </c>
      <c r="EW534">
        <v>7</v>
      </c>
      <c r="EX534">
        <v>20</v>
      </c>
      <c r="EY534">
        <v>24</v>
      </c>
      <c r="EZ534">
        <v>0.60000000000000009</v>
      </c>
      <c r="FA534">
        <v>0.5</v>
      </c>
      <c r="FB534">
        <v>1.1000000000000001</v>
      </c>
      <c r="FC534" s="20">
        <v>12.2</v>
      </c>
      <c r="FD534" s="26">
        <v>0.42068965517241375</v>
      </c>
      <c r="FE534">
        <v>0.26519999999999999</v>
      </c>
      <c r="FF534">
        <v>0.05</v>
      </c>
      <c r="FG534">
        <v>-0.03</v>
      </c>
      <c r="FH534">
        <v>0.02</v>
      </c>
      <c r="FI534">
        <v>1</v>
      </c>
      <c r="FJ534">
        <v>0</v>
      </c>
      <c r="FK534">
        <v>0</v>
      </c>
      <c r="FL534" s="42">
        <v>46</v>
      </c>
      <c r="FM534" s="20">
        <v>5.166666666666667</v>
      </c>
      <c r="FN534" s="41">
        <v>7.6421248800000008E-2</v>
      </c>
      <c r="FO534" s="20">
        <v>8.8000000000000007</v>
      </c>
      <c r="FP534" s="20">
        <v>10.126200000000001</v>
      </c>
      <c r="FQ534" s="20">
        <v>120.36075430445477</v>
      </c>
      <c r="FR534">
        <v>2</v>
      </c>
      <c r="FS534" t="s">
        <v>455</v>
      </c>
      <c r="FT534">
        <v>20</v>
      </c>
      <c r="FV534" t="s">
        <v>751</v>
      </c>
      <c r="FW534" s="45">
        <v>800000</v>
      </c>
      <c r="FX534" s="45">
        <v>800000</v>
      </c>
      <c r="FY534">
        <v>201</v>
      </c>
      <c r="FZ534">
        <v>22</v>
      </c>
      <c r="GA534">
        <v>28</v>
      </c>
      <c r="GB534">
        <v>50</v>
      </c>
      <c r="GC534">
        <v>-11</v>
      </c>
      <c r="GD534">
        <v>60</v>
      </c>
      <c r="GE534">
        <v>291</v>
      </c>
      <c r="GF534">
        <v>2288</v>
      </c>
      <c r="GG534">
        <v>1.6</v>
      </c>
      <c r="GH534">
        <v>2.1</v>
      </c>
      <c r="GI534">
        <v>3.7</v>
      </c>
      <c r="GJ534" s="42">
        <v>8.8000000000000007</v>
      </c>
    </row>
    <row r="535" spans="1:192" x14ac:dyDescent="0.45">
      <c r="A535" s="40">
        <v>34135</v>
      </c>
      <c r="B535" t="s">
        <v>706</v>
      </c>
      <c r="C535" t="s">
        <v>145</v>
      </c>
      <c r="D535" t="s">
        <v>91</v>
      </c>
      <c r="E535" t="s">
        <v>91</v>
      </c>
      <c r="F535">
        <v>74</v>
      </c>
      <c r="G535">
        <v>206</v>
      </c>
      <c r="H535">
        <v>2011</v>
      </c>
      <c r="I535">
        <v>2</v>
      </c>
      <c r="J535">
        <v>37</v>
      </c>
      <c r="K535" t="s">
        <v>92</v>
      </c>
      <c r="L535">
        <v>2013</v>
      </c>
      <c r="M535">
        <v>24</v>
      </c>
      <c r="N535">
        <v>5</v>
      </c>
      <c r="O535">
        <v>8476432</v>
      </c>
      <c r="P535" t="s">
        <v>3939</v>
      </c>
      <c r="Q535" t="s">
        <v>3940</v>
      </c>
      <c r="R535" t="s">
        <v>3941</v>
      </c>
      <c r="S535" t="s">
        <v>3942</v>
      </c>
      <c r="T535" t="s">
        <v>716</v>
      </c>
      <c r="U535" t="s">
        <v>159</v>
      </c>
      <c r="V535">
        <v>75</v>
      </c>
      <c r="W535">
        <v>13</v>
      </c>
      <c r="X535">
        <v>19</v>
      </c>
      <c r="Y535">
        <v>12</v>
      </c>
      <c r="Z535">
        <v>32</v>
      </c>
      <c r="AA535">
        <v>9</v>
      </c>
      <c r="AB535">
        <v>50</v>
      </c>
      <c r="AC535" s="26">
        <v>0.42666666666666669</v>
      </c>
      <c r="AD535" s="20">
        <v>-4.2359550561797761</v>
      </c>
      <c r="AE535" s="20">
        <v>12.292999999999999</v>
      </c>
      <c r="AF535">
        <v>1</v>
      </c>
      <c r="AG535">
        <v>-3.7</v>
      </c>
      <c r="AH535">
        <v>39</v>
      </c>
      <c r="AI535">
        <v>1575</v>
      </c>
      <c r="AJ535">
        <v>74076</v>
      </c>
      <c r="AK535" s="20">
        <v>1234.5999999999999</v>
      </c>
      <c r="AL535">
        <v>1234.5999999999999</v>
      </c>
      <c r="AM535">
        <v>1235</v>
      </c>
      <c r="AN535" s="26">
        <v>16.461333333333332</v>
      </c>
      <c r="AO535">
        <v>27.49</v>
      </c>
      <c r="AP535" s="41">
        <v>0.62745098039215685</v>
      </c>
      <c r="AQ535">
        <v>310</v>
      </c>
      <c r="AR535">
        <v>310</v>
      </c>
      <c r="AS535">
        <v>310</v>
      </c>
      <c r="AT535">
        <v>257</v>
      </c>
      <c r="AU535">
        <v>257</v>
      </c>
      <c r="AV535">
        <v>187</v>
      </c>
      <c r="AW535">
        <v>180</v>
      </c>
      <c r="AX535">
        <v>97</v>
      </c>
      <c r="AY535">
        <v>10</v>
      </c>
      <c r="AZ535">
        <v>18</v>
      </c>
      <c r="BA535" s="42">
        <v>28</v>
      </c>
      <c r="BB535">
        <v>19.53</v>
      </c>
      <c r="BC535">
        <v>31.7166</v>
      </c>
      <c r="BD535" s="20">
        <v>264.5</v>
      </c>
      <c r="BE535" s="20">
        <v>574.5</v>
      </c>
      <c r="BF535" s="20">
        <v>27.919974080673903</v>
      </c>
      <c r="BG535">
        <v>394</v>
      </c>
      <c r="BH535">
        <v>368</v>
      </c>
      <c r="BI535">
        <v>516</v>
      </c>
      <c r="BJ535" s="41">
        <v>0.43296703296703298</v>
      </c>
      <c r="BK535">
        <v>205</v>
      </c>
      <c r="BL535">
        <v>205</v>
      </c>
      <c r="BM535">
        <v>105</v>
      </c>
      <c r="BN535" s="42">
        <v>100</v>
      </c>
      <c r="BO535">
        <v>70</v>
      </c>
      <c r="BP535">
        <v>17</v>
      </c>
      <c r="BQ535">
        <v>34</v>
      </c>
      <c r="BR535">
        <v>83</v>
      </c>
      <c r="BS535" s="41">
        <v>8.3333333333333329E-2</v>
      </c>
      <c r="BT535">
        <v>268</v>
      </c>
      <c r="BU535">
        <v>215</v>
      </c>
      <c r="BV535" s="41">
        <v>0.5548654244306418</v>
      </c>
      <c r="BW535">
        <v>111</v>
      </c>
      <c r="BX535">
        <v>89</v>
      </c>
      <c r="BY535">
        <v>43</v>
      </c>
      <c r="BZ535">
        <v>31</v>
      </c>
      <c r="CA535">
        <v>114</v>
      </c>
      <c r="CB535">
        <v>95</v>
      </c>
      <c r="CC535">
        <v>60</v>
      </c>
      <c r="CD535">
        <v>67</v>
      </c>
      <c r="CE535">
        <v>102</v>
      </c>
      <c r="CF535">
        <v>81</v>
      </c>
      <c r="CG535">
        <v>167</v>
      </c>
      <c r="CH535">
        <v>126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3</v>
      </c>
      <c r="CU535">
        <v>0</v>
      </c>
      <c r="CV535">
        <v>8</v>
      </c>
      <c r="CW535">
        <v>0</v>
      </c>
      <c r="CX535">
        <v>6</v>
      </c>
      <c r="CY535">
        <v>3</v>
      </c>
      <c r="CZ535">
        <v>61</v>
      </c>
      <c r="DA535">
        <v>24</v>
      </c>
      <c r="DB535">
        <v>5</v>
      </c>
      <c r="DC535">
        <v>9</v>
      </c>
      <c r="DD535">
        <v>30</v>
      </c>
      <c r="DE535">
        <v>18</v>
      </c>
      <c r="DF535">
        <v>2</v>
      </c>
      <c r="DG535">
        <v>99</v>
      </c>
      <c r="DH535">
        <v>14</v>
      </c>
      <c r="DI535">
        <v>18</v>
      </c>
      <c r="DJ535">
        <v>13</v>
      </c>
      <c r="DK535">
        <v>13</v>
      </c>
      <c r="DL535">
        <v>0</v>
      </c>
      <c r="DM535">
        <v>17</v>
      </c>
      <c r="DN535">
        <v>17</v>
      </c>
      <c r="DO535">
        <v>0</v>
      </c>
      <c r="DP535" s="42">
        <v>4</v>
      </c>
      <c r="DQ535" s="20">
        <v>1.907</v>
      </c>
      <c r="DR535">
        <v>12</v>
      </c>
      <c r="DS535">
        <v>1</v>
      </c>
      <c r="DT535">
        <v>0</v>
      </c>
      <c r="DU535">
        <v>0</v>
      </c>
      <c r="DV535">
        <v>1</v>
      </c>
      <c r="DW535">
        <v>1114</v>
      </c>
      <c r="DX535">
        <v>1282</v>
      </c>
      <c r="DY535">
        <v>857</v>
      </c>
      <c r="DZ535">
        <v>913</v>
      </c>
      <c r="EA535">
        <v>615</v>
      </c>
      <c r="EB535">
        <v>656</v>
      </c>
      <c r="EC535">
        <v>59.65</v>
      </c>
      <c r="ED535">
        <v>61.13</v>
      </c>
      <c r="EE535">
        <v>51</v>
      </c>
      <c r="EF535">
        <v>57</v>
      </c>
      <c r="EG535" s="41">
        <v>8.2926829268292687E-2</v>
      </c>
      <c r="EH535" s="43">
        <v>0.91310975609756095</v>
      </c>
      <c r="EI535" s="44">
        <v>0.9960365853658536</v>
      </c>
      <c r="EJ535">
        <v>1114</v>
      </c>
      <c r="EK535">
        <v>1279</v>
      </c>
      <c r="EL535">
        <v>858</v>
      </c>
      <c r="EM535">
        <v>910</v>
      </c>
      <c r="EN535">
        <v>616</v>
      </c>
      <c r="EO535">
        <v>652</v>
      </c>
      <c r="EP535">
        <v>51</v>
      </c>
      <c r="EQ535">
        <v>57</v>
      </c>
      <c r="ER535">
        <v>563</v>
      </c>
      <c r="ES535">
        <v>638</v>
      </c>
      <c r="ET535">
        <v>243</v>
      </c>
      <c r="EU535">
        <v>251</v>
      </c>
      <c r="EV535">
        <v>32</v>
      </c>
      <c r="EW535">
        <v>26</v>
      </c>
      <c r="EX535">
        <v>73</v>
      </c>
      <c r="EY535">
        <v>60</v>
      </c>
      <c r="EZ535">
        <v>1.2</v>
      </c>
      <c r="FA535">
        <v>1.4</v>
      </c>
      <c r="FB535">
        <v>2.6</v>
      </c>
      <c r="FC535" s="20">
        <v>35.76</v>
      </c>
      <c r="FD535" s="26">
        <v>0.47679999999999995</v>
      </c>
      <c r="FE535">
        <v>4.0869999999999997</v>
      </c>
      <c r="FF535">
        <v>1.2</v>
      </c>
      <c r="FG535">
        <v>0.01</v>
      </c>
      <c r="FH535">
        <v>1.22</v>
      </c>
      <c r="FI535">
        <v>2</v>
      </c>
      <c r="FJ535">
        <v>0</v>
      </c>
      <c r="FK535">
        <v>0</v>
      </c>
      <c r="FL535" s="42">
        <v>328</v>
      </c>
      <c r="FM535" s="20">
        <v>19.916666666666668</v>
      </c>
      <c r="FN535" s="41">
        <v>6.3736920799999999E-2</v>
      </c>
      <c r="FO535" s="20">
        <v>28.1</v>
      </c>
      <c r="FP535" s="20">
        <v>32.381399999999999</v>
      </c>
      <c r="FQ535" s="20">
        <v>116.44257249311519</v>
      </c>
      <c r="FR535">
        <v>4</v>
      </c>
      <c r="FS535" t="s">
        <v>856</v>
      </c>
      <c r="FT535">
        <v>195</v>
      </c>
      <c r="FV535" t="s">
        <v>751</v>
      </c>
      <c r="FW535" s="45">
        <v>2900000</v>
      </c>
      <c r="FX535" s="45">
        <v>2900000</v>
      </c>
      <c r="FY535">
        <v>342</v>
      </c>
      <c r="FZ535">
        <v>86</v>
      </c>
      <c r="GA535">
        <v>75</v>
      </c>
      <c r="GB535">
        <v>161</v>
      </c>
      <c r="GC535">
        <v>1</v>
      </c>
      <c r="GD535">
        <v>225</v>
      </c>
      <c r="GE535">
        <v>833</v>
      </c>
      <c r="GF535">
        <v>5477</v>
      </c>
      <c r="GG535">
        <v>12.2</v>
      </c>
      <c r="GH535">
        <v>5.8</v>
      </c>
      <c r="GI535">
        <v>18</v>
      </c>
      <c r="GJ535" s="42">
        <v>28.1</v>
      </c>
    </row>
    <row r="536" spans="1:192" x14ac:dyDescent="0.45">
      <c r="A536" s="40">
        <v>35555</v>
      </c>
      <c r="B536" t="s">
        <v>1396</v>
      </c>
      <c r="C536" t="s">
        <v>145</v>
      </c>
      <c r="D536" t="s">
        <v>91</v>
      </c>
      <c r="E536" t="s">
        <v>91</v>
      </c>
      <c r="F536">
        <v>72</v>
      </c>
      <c r="G536">
        <v>175</v>
      </c>
      <c r="H536">
        <v>2015</v>
      </c>
      <c r="I536">
        <v>1</v>
      </c>
      <c r="J536">
        <v>4</v>
      </c>
      <c r="K536" t="s">
        <v>202</v>
      </c>
      <c r="L536">
        <v>2016</v>
      </c>
      <c r="M536">
        <v>20</v>
      </c>
      <c r="N536">
        <v>2</v>
      </c>
      <c r="O536">
        <v>8478483</v>
      </c>
      <c r="P536" t="s">
        <v>3943</v>
      </c>
      <c r="Q536" t="s">
        <v>3944</v>
      </c>
      <c r="R536" t="s">
        <v>3945</v>
      </c>
      <c r="S536" t="s">
        <v>2204</v>
      </c>
      <c r="T536" t="s">
        <v>716</v>
      </c>
      <c r="U536" t="s">
        <v>129</v>
      </c>
      <c r="V536">
        <v>82</v>
      </c>
      <c r="W536">
        <v>22</v>
      </c>
      <c r="X536">
        <v>47</v>
      </c>
      <c r="Y536">
        <v>27</v>
      </c>
      <c r="Z536">
        <v>69</v>
      </c>
      <c r="AA536">
        <v>1</v>
      </c>
      <c r="AB536">
        <v>0</v>
      </c>
      <c r="AC536" s="26">
        <v>0.84146341463414631</v>
      </c>
      <c r="AD536" s="20">
        <v>4.038961038961034</v>
      </c>
      <c r="AE536" s="20">
        <v>25.323</v>
      </c>
      <c r="AF536">
        <v>-1</v>
      </c>
      <c r="AG536">
        <v>6.6</v>
      </c>
      <c r="AH536">
        <v>26</v>
      </c>
      <c r="AI536">
        <v>1824</v>
      </c>
      <c r="AJ536">
        <v>80629</v>
      </c>
      <c r="AK536" s="20">
        <v>1343.8166666667</v>
      </c>
      <c r="AL536">
        <v>1344.07</v>
      </c>
      <c r="AM536">
        <v>1344</v>
      </c>
      <c r="AN536" s="26">
        <v>16.3880081300813</v>
      </c>
      <c r="AO536">
        <v>27.1</v>
      </c>
      <c r="AP536" s="41">
        <v>0.75824175824175821</v>
      </c>
      <c r="AQ536">
        <v>399</v>
      </c>
      <c r="AR536">
        <v>398</v>
      </c>
      <c r="AS536">
        <v>399</v>
      </c>
      <c r="AT536">
        <v>277</v>
      </c>
      <c r="AU536">
        <v>277</v>
      </c>
      <c r="AV536">
        <v>194</v>
      </c>
      <c r="AW536">
        <v>214</v>
      </c>
      <c r="AX536">
        <v>57</v>
      </c>
      <c r="AY536">
        <v>6</v>
      </c>
      <c r="AZ536">
        <v>21</v>
      </c>
      <c r="BA536" s="42">
        <v>27</v>
      </c>
      <c r="BB536">
        <v>19.14</v>
      </c>
      <c r="BC536">
        <v>31.0412</v>
      </c>
      <c r="BD536" s="20">
        <v>407.6</v>
      </c>
      <c r="BE536" s="20">
        <v>806.6</v>
      </c>
      <c r="BF536" s="20">
        <v>36.007053204074197</v>
      </c>
      <c r="BG536">
        <v>663</v>
      </c>
      <c r="BH536">
        <v>415</v>
      </c>
      <c r="BI536">
        <v>359</v>
      </c>
      <c r="BJ536" s="41">
        <v>0.64872798434442269</v>
      </c>
      <c r="BK536">
        <v>31</v>
      </c>
      <c r="BL536">
        <v>31</v>
      </c>
      <c r="BM536">
        <v>105</v>
      </c>
      <c r="BN536" s="42">
        <v>-74</v>
      </c>
      <c r="BO536">
        <v>83</v>
      </c>
      <c r="BP536">
        <v>50</v>
      </c>
      <c r="BQ536">
        <v>85</v>
      </c>
      <c r="BR536">
        <v>25</v>
      </c>
      <c r="BS536" s="41">
        <v>2.7114967462039046E-2</v>
      </c>
      <c r="BT536">
        <v>50</v>
      </c>
      <c r="BU536">
        <v>45</v>
      </c>
      <c r="BV536" s="41">
        <v>0.52631578947368418</v>
      </c>
      <c r="BW536">
        <v>15</v>
      </c>
      <c r="BX536">
        <v>9</v>
      </c>
      <c r="BY536">
        <v>9</v>
      </c>
      <c r="BZ536">
        <v>9</v>
      </c>
      <c r="CA536">
        <v>26</v>
      </c>
      <c r="CB536">
        <v>27</v>
      </c>
      <c r="CC536">
        <v>16</v>
      </c>
      <c r="CD536">
        <v>15</v>
      </c>
      <c r="CE536">
        <v>13</v>
      </c>
      <c r="CF536">
        <v>15</v>
      </c>
      <c r="CG536">
        <v>29</v>
      </c>
      <c r="CH536">
        <v>25</v>
      </c>
      <c r="CI536">
        <v>0</v>
      </c>
      <c r="CJ536">
        <v>0</v>
      </c>
      <c r="CK536">
        <v>3</v>
      </c>
      <c r="CL536">
        <v>2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2</v>
      </c>
      <c r="CT536">
        <v>4</v>
      </c>
      <c r="CU536">
        <v>0</v>
      </c>
      <c r="CV536">
        <v>16</v>
      </c>
      <c r="CW536">
        <v>2</v>
      </c>
      <c r="CX536">
        <v>1</v>
      </c>
      <c r="CY536">
        <v>6</v>
      </c>
      <c r="CZ536">
        <v>74</v>
      </c>
      <c r="DA536">
        <v>8</v>
      </c>
      <c r="DB536">
        <v>0</v>
      </c>
      <c r="DC536">
        <v>9</v>
      </c>
      <c r="DD536">
        <v>58</v>
      </c>
      <c r="DE536">
        <v>13</v>
      </c>
      <c r="DF536">
        <v>0</v>
      </c>
      <c r="DG536">
        <v>106</v>
      </c>
      <c r="DH536">
        <v>12</v>
      </c>
      <c r="DI536">
        <v>18</v>
      </c>
      <c r="DJ536">
        <v>14</v>
      </c>
      <c r="DK536">
        <v>14</v>
      </c>
      <c r="DL536">
        <v>0</v>
      </c>
      <c r="DM536">
        <v>20</v>
      </c>
      <c r="DN536">
        <v>20</v>
      </c>
      <c r="DO536">
        <v>0</v>
      </c>
      <c r="DP536" s="42">
        <v>6</v>
      </c>
      <c r="DQ536" s="20">
        <v>4.4809999999999999</v>
      </c>
      <c r="DR536">
        <v>12</v>
      </c>
      <c r="DS536">
        <v>0</v>
      </c>
      <c r="DT536">
        <v>0</v>
      </c>
      <c r="DU536">
        <v>0</v>
      </c>
      <c r="DV536">
        <v>0</v>
      </c>
      <c r="DW536">
        <v>1618</v>
      </c>
      <c r="DX536">
        <v>1135</v>
      </c>
      <c r="DY536">
        <v>1194</v>
      </c>
      <c r="DZ536">
        <v>897</v>
      </c>
      <c r="EA536">
        <v>844</v>
      </c>
      <c r="EB536">
        <v>666</v>
      </c>
      <c r="EC536">
        <v>98.79</v>
      </c>
      <c r="ED536">
        <v>55.31</v>
      </c>
      <c r="EE536">
        <v>91</v>
      </c>
      <c r="EF536">
        <v>58</v>
      </c>
      <c r="EG536" s="41">
        <v>0.10781990521327015</v>
      </c>
      <c r="EH536" s="43">
        <v>0.91291291291291288</v>
      </c>
      <c r="EI536" s="44">
        <v>1.020732818126183</v>
      </c>
      <c r="EJ536">
        <v>1620</v>
      </c>
      <c r="EK536">
        <v>1137</v>
      </c>
      <c r="EL536">
        <v>1196</v>
      </c>
      <c r="EM536">
        <v>899</v>
      </c>
      <c r="EN536">
        <v>846</v>
      </c>
      <c r="EO536">
        <v>667</v>
      </c>
      <c r="EP536">
        <v>91</v>
      </c>
      <c r="EQ536">
        <v>57</v>
      </c>
      <c r="ER536">
        <v>932</v>
      </c>
      <c r="ES536">
        <v>542</v>
      </c>
      <c r="ET536">
        <v>377</v>
      </c>
      <c r="EU536">
        <v>210</v>
      </c>
      <c r="EV536">
        <v>60</v>
      </c>
      <c r="EW536">
        <v>36</v>
      </c>
      <c r="EX536">
        <v>71</v>
      </c>
      <c r="EY536">
        <v>70</v>
      </c>
      <c r="EZ536">
        <v>5.7</v>
      </c>
      <c r="FA536">
        <v>1.3</v>
      </c>
      <c r="FB536">
        <v>7</v>
      </c>
      <c r="FC536" s="20">
        <v>66.599999999999994</v>
      </c>
      <c r="FD536" s="26">
        <v>0.81219512195121946</v>
      </c>
      <c r="FE536">
        <v>7.5054999999999996</v>
      </c>
      <c r="FF536">
        <v>0.55000000000000004</v>
      </c>
      <c r="FG536">
        <v>0.06</v>
      </c>
      <c r="FH536">
        <v>0.61</v>
      </c>
      <c r="FI536">
        <v>8</v>
      </c>
      <c r="FJ536">
        <v>2</v>
      </c>
      <c r="FK536">
        <v>1</v>
      </c>
      <c r="FL536" s="42">
        <v>82</v>
      </c>
      <c r="FM536" s="20">
        <v>9.6666666666666661</v>
      </c>
      <c r="FN536" s="41">
        <v>8.8709677400000006E-2</v>
      </c>
      <c r="FO536" s="20">
        <v>66.400000000000006</v>
      </c>
      <c r="FP536" s="20">
        <v>69.896199999999993</v>
      </c>
      <c r="FQ536" s="20">
        <v>122.89538491298816</v>
      </c>
      <c r="FV536" t="s">
        <v>751</v>
      </c>
      <c r="FW536" s="45">
        <v>925000</v>
      </c>
      <c r="FX536" s="45">
        <v>894167</v>
      </c>
      <c r="FY536">
        <v>159</v>
      </c>
      <c r="FZ536">
        <v>41</v>
      </c>
      <c r="GA536">
        <v>89</v>
      </c>
      <c r="GB536">
        <v>130</v>
      </c>
      <c r="GC536">
        <v>-1</v>
      </c>
      <c r="GD536">
        <v>64</v>
      </c>
      <c r="GE536">
        <v>370</v>
      </c>
      <c r="GF536">
        <v>2638</v>
      </c>
      <c r="GG536">
        <v>11.1</v>
      </c>
      <c r="GH536">
        <v>2.5</v>
      </c>
      <c r="GI536">
        <v>13.6</v>
      </c>
      <c r="GJ536" s="42">
        <v>66.400000000000006</v>
      </c>
    </row>
    <row r="537" spans="1:192" x14ac:dyDescent="0.45">
      <c r="A537" s="40">
        <v>34051</v>
      </c>
      <c r="B537" t="s">
        <v>3946</v>
      </c>
      <c r="D537" t="s">
        <v>156</v>
      </c>
      <c r="E537" t="s">
        <v>399</v>
      </c>
      <c r="F537">
        <v>74</v>
      </c>
      <c r="G537">
        <v>216</v>
      </c>
      <c r="H537">
        <v>2011</v>
      </c>
      <c r="I537">
        <v>2</v>
      </c>
      <c r="J537">
        <v>41</v>
      </c>
      <c r="K537" t="s">
        <v>92</v>
      </c>
      <c r="L537">
        <v>2012</v>
      </c>
      <c r="M537">
        <v>24</v>
      </c>
      <c r="N537">
        <v>6</v>
      </c>
      <c r="O537">
        <v>8476436</v>
      </c>
      <c r="P537" t="s">
        <v>3947</v>
      </c>
      <c r="Q537" t="s">
        <v>3948</v>
      </c>
      <c r="R537" t="s">
        <v>3949</v>
      </c>
      <c r="S537" t="s">
        <v>3950</v>
      </c>
      <c r="T537" t="s">
        <v>710</v>
      </c>
      <c r="U537" t="s">
        <v>95</v>
      </c>
      <c r="V537">
        <v>76</v>
      </c>
      <c r="W537">
        <v>6</v>
      </c>
      <c r="X537">
        <v>11</v>
      </c>
      <c r="Y537">
        <v>6</v>
      </c>
      <c r="Z537">
        <v>17</v>
      </c>
      <c r="AA537">
        <v>14</v>
      </c>
      <c r="AB537">
        <v>53</v>
      </c>
      <c r="AC537" s="26">
        <v>0.22368421052631579</v>
      </c>
      <c r="AD537" s="20">
        <v>-0.60000000000000142</v>
      </c>
      <c r="AE537" s="20">
        <v>6.1689999999999996</v>
      </c>
      <c r="AF537">
        <v>6</v>
      </c>
      <c r="AG537">
        <v>2.4</v>
      </c>
      <c r="AH537">
        <v>14</v>
      </c>
      <c r="AI537">
        <v>1277</v>
      </c>
      <c r="AJ537">
        <v>56765</v>
      </c>
      <c r="AK537" s="20">
        <v>946.08333333332996</v>
      </c>
      <c r="AL537">
        <v>946.08</v>
      </c>
      <c r="AM537">
        <v>946</v>
      </c>
      <c r="AN537" s="26">
        <v>12.448464912280702</v>
      </c>
      <c r="AO537">
        <v>21.08</v>
      </c>
      <c r="AP537" s="41">
        <v>0.47222222222222221</v>
      </c>
      <c r="AQ537">
        <v>212</v>
      </c>
      <c r="AR537">
        <v>212</v>
      </c>
      <c r="AS537">
        <v>212</v>
      </c>
      <c r="AT537">
        <v>170</v>
      </c>
      <c r="AU537">
        <v>170</v>
      </c>
      <c r="AV537">
        <v>124</v>
      </c>
      <c r="AW537">
        <v>134</v>
      </c>
      <c r="AX537">
        <v>63</v>
      </c>
      <c r="AY537">
        <v>6</v>
      </c>
      <c r="AZ537">
        <v>20</v>
      </c>
      <c r="BA537" s="42">
        <v>26</v>
      </c>
      <c r="BB537">
        <v>10.69</v>
      </c>
      <c r="BC537">
        <v>25</v>
      </c>
      <c r="BD537" s="20">
        <v>161.80000000000001</v>
      </c>
      <c r="BE537" s="20">
        <v>373.8</v>
      </c>
      <c r="BF537" s="20">
        <v>23.706240487062406</v>
      </c>
      <c r="BG537">
        <v>222</v>
      </c>
      <c r="BH537">
        <v>272</v>
      </c>
      <c r="BI537">
        <v>297</v>
      </c>
      <c r="BJ537" s="41">
        <v>0.4277456647398844</v>
      </c>
      <c r="BK537">
        <v>207</v>
      </c>
      <c r="BL537">
        <v>207</v>
      </c>
      <c r="BM537">
        <v>128</v>
      </c>
      <c r="BN537" s="42">
        <v>79</v>
      </c>
      <c r="BO537">
        <v>46</v>
      </c>
      <c r="BP537">
        <v>17</v>
      </c>
      <c r="BQ537">
        <v>36</v>
      </c>
      <c r="BR537">
        <v>46</v>
      </c>
      <c r="BS537" s="41">
        <v>7.7834179357021999E-2</v>
      </c>
      <c r="BT537">
        <v>2</v>
      </c>
      <c r="BU537">
        <v>11</v>
      </c>
      <c r="BV537" s="41">
        <v>0.15384615384615385</v>
      </c>
      <c r="BW537">
        <v>0</v>
      </c>
      <c r="BX537">
        <v>3</v>
      </c>
      <c r="BY537">
        <v>0</v>
      </c>
      <c r="BZ537">
        <v>5</v>
      </c>
      <c r="CA537">
        <v>2</v>
      </c>
      <c r="CB537">
        <v>3</v>
      </c>
      <c r="CC537">
        <v>0</v>
      </c>
      <c r="CD537">
        <v>1</v>
      </c>
      <c r="CE537">
        <v>2</v>
      </c>
      <c r="CF537">
        <v>4</v>
      </c>
      <c r="CG537">
        <v>1</v>
      </c>
      <c r="CH537">
        <v>9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6</v>
      </c>
      <c r="CW537">
        <v>0</v>
      </c>
      <c r="CX537">
        <v>4</v>
      </c>
      <c r="CY537">
        <v>0</v>
      </c>
      <c r="CZ537">
        <v>42</v>
      </c>
      <c r="DA537">
        <v>20</v>
      </c>
      <c r="DB537">
        <v>3</v>
      </c>
      <c r="DC537">
        <v>9</v>
      </c>
      <c r="DD537">
        <v>4</v>
      </c>
      <c r="DE537">
        <v>8</v>
      </c>
      <c r="DF537">
        <v>5</v>
      </c>
      <c r="DG537">
        <v>75</v>
      </c>
      <c r="DH537">
        <v>6</v>
      </c>
      <c r="DI537">
        <v>10</v>
      </c>
      <c r="DJ537">
        <v>8</v>
      </c>
      <c r="DK537">
        <v>8</v>
      </c>
      <c r="DL537">
        <v>0</v>
      </c>
      <c r="DM537">
        <v>10</v>
      </c>
      <c r="DN537">
        <v>10</v>
      </c>
      <c r="DO537">
        <v>0</v>
      </c>
      <c r="DP537" s="42">
        <v>4</v>
      </c>
      <c r="DQ537" s="20">
        <v>1.1619999999999999</v>
      </c>
      <c r="DR537">
        <v>6</v>
      </c>
      <c r="DS537">
        <v>0</v>
      </c>
      <c r="DT537">
        <v>0</v>
      </c>
      <c r="DU537">
        <v>0</v>
      </c>
      <c r="DV537">
        <v>0</v>
      </c>
      <c r="DW537">
        <v>892</v>
      </c>
      <c r="DX537">
        <v>781</v>
      </c>
      <c r="DY537">
        <v>654</v>
      </c>
      <c r="DZ537">
        <v>545</v>
      </c>
      <c r="EA537">
        <v>479</v>
      </c>
      <c r="EB537">
        <v>416</v>
      </c>
      <c r="EC537">
        <v>35.33</v>
      </c>
      <c r="ED537">
        <v>28.47</v>
      </c>
      <c r="EE537">
        <v>36</v>
      </c>
      <c r="EF537">
        <v>30</v>
      </c>
      <c r="EG537" s="41">
        <v>7.5156576200417533E-2</v>
      </c>
      <c r="EH537" s="43">
        <v>0.92788461538461542</v>
      </c>
      <c r="EI537" s="44">
        <v>1.003041191585033</v>
      </c>
      <c r="EJ537">
        <v>893</v>
      </c>
      <c r="EK537">
        <v>782</v>
      </c>
      <c r="EL537">
        <v>655</v>
      </c>
      <c r="EM537">
        <v>546</v>
      </c>
      <c r="EN537">
        <v>480</v>
      </c>
      <c r="EO537">
        <v>416</v>
      </c>
      <c r="EP537">
        <v>36</v>
      </c>
      <c r="EQ537">
        <v>30</v>
      </c>
      <c r="ER537">
        <v>432</v>
      </c>
      <c r="ES537">
        <v>374</v>
      </c>
      <c r="ET537">
        <v>153</v>
      </c>
      <c r="EU537">
        <v>124</v>
      </c>
      <c r="EV537">
        <v>19</v>
      </c>
      <c r="EW537">
        <v>19</v>
      </c>
      <c r="EX537">
        <v>56</v>
      </c>
      <c r="EY537">
        <v>54</v>
      </c>
      <c r="EZ537">
        <v>-0.30000000000000004</v>
      </c>
      <c r="FA537">
        <v>1.5</v>
      </c>
      <c r="FB537">
        <v>1.1000000000000001</v>
      </c>
      <c r="FC537" s="20">
        <v>28.11</v>
      </c>
      <c r="FD537" s="26">
        <v>0.36986842105263157</v>
      </c>
      <c r="FE537">
        <v>0.89290000000000003</v>
      </c>
      <c r="FF537">
        <v>0.11</v>
      </c>
      <c r="FG537">
        <v>0.83</v>
      </c>
      <c r="FH537">
        <v>0.94</v>
      </c>
      <c r="FL537" s="42">
        <v>267</v>
      </c>
      <c r="FM537" s="20">
        <v>40.5</v>
      </c>
      <c r="FN537" s="41">
        <v>2.9832646100000002E-2</v>
      </c>
      <c r="FO537" s="20">
        <v>15.6</v>
      </c>
      <c r="FP537" s="20">
        <v>17.232399999999998</v>
      </c>
      <c r="FQ537" s="20">
        <v>106.10096397767632</v>
      </c>
      <c r="FV537" t="s">
        <v>751</v>
      </c>
      <c r="FW537" s="45">
        <v>1000000</v>
      </c>
      <c r="FX537" s="45">
        <v>1000000</v>
      </c>
      <c r="FY537">
        <v>266</v>
      </c>
      <c r="FZ537">
        <v>25</v>
      </c>
      <c r="GA537">
        <v>36</v>
      </c>
      <c r="GB537">
        <v>61</v>
      </c>
      <c r="GC537">
        <v>17</v>
      </c>
      <c r="GD537">
        <v>82</v>
      </c>
      <c r="GE537">
        <v>399</v>
      </c>
      <c r="GF537">
        <v>3240</v>
      </c>
      <c r="GG537">
        <v>0.30000000000000004</v>
      </c>
      <c r="GH537">
        <v>4.5999999999999996</v>
      </c>
      <c r="GI537">
        <v>4.9000000000000004</v>
      </c>
      <c r="GJ537" s="42">
        <v>15.6</v>
      </c>
    </row>
    <row r="538" spans="1:192" x14ac:dyDescent="0.45">
      <c r="A538" s="40">
        <v>34029</v>
      </c>
      <c r="B538" t="s">
        <v>3951</v>
      </c>
      <c r="D538" t="s">
        <v>223</v>
      </c>
      <c r="E538" t="s">
        <v>223</v>
      </c>
      <c r="F538">
        <v>74</v>
      </c>
      <c r="G538">
        <v>200</v>
      </c>
      <c r="H538">
        <v>2011</v>
      </c>
      <c r="I538">
        <v>2</v>
      </c>
      <c r="J538">
        <v>42</v>
      </c>
      <c r="K538" t="s">
        <v>92</v>
      </c>
      <c r="L538">
        <v>2014</v>
      </c>
      <c r="M538">
        <v>24</v>
      </c>
      <c r="N538">
        <v>4</v>
      </c>
      <c r="O538">
        <v>8476437</v>
      </c>
      <c r="P538" t="s">
        <v>3952</v>
      </c>
      <c r="Q538" t="s">
        <v>3953</v>
      </c>
      <c r="R538" t="s">
        <v>454</v>
      </c>
      <c r="S538" t="s">
        <v>1479</v>
      </c>
      <c r="T538" t="s">
        <v>716</v>
      </c>
      <c r="U538" t="s">
        <v>343</v>
      </c>
      <c r="V538">
        <v>71</v>
      </c>
      <c r="W538">
        <v>14</v>
      </c>
      <c r="X538">
        <v>17</v>
      </c>
      <c r="Y538">
        <v>8</v>
      </c>
      <c r="Z538">
        <v>31</v>
      </c>
      <c r="AA538">
        <v>9</v>
      </c>
      <c r="AB538">
        <v>34</v>
      </c>
      <c r="AC538" s="26">
        <v>0.43661971830985913</v>
      </c>
      <c r="AD538" s="20">
        <v>-5.9669421487603316</v>
      </c>
      <c r="AE538" s="20">
        <v>11.916</v>
      </c>
      <c r="AF538">
        <v>0</v>
      </c>
      <c r="AG538">
        <v>0.4</v>
      </c>
      <c r="AH538">
        <v>12</v>
      </c>
      <c r="AI538">
        <v>1471</v>
      </c>
      <c r="AJ538">
        <v>65523</v>
      </c>
      <c r="AK538" s="20">
        <v>1092.05</v>
      </c>
      <c r="AL538">
        <v>1092.05</v>
      </c>
      <c r="AM538">
        <v>1092</v>
      </c>
      <c r="AN538" s="26">
        <v>15.380985915492957</v>
      </c>
      <c r="AO538">
        <v>25.69</v>
      </c>
      <c r="AP538" s="41">
        <v>0.53448275862068961</v>
      </c>
      <c r="AQ538">
        <v>231</v>
      </c>
      <c r="AR538">
        <v>231</v>
      </c>
      <c r="AS538">
        <v>231</v>
      </c>
      <c r="AT538">
        <v>183</v>
      </c>
      <c r="AU538">
        <v>183</v>
      </c>
      <c r="AV538">
        <v>126</v>
      </c>
      <c r="AW538">
        <v>123</v>
      </c>
      <c r="AX538">
        <v>40</v>
      </c>
      <c r="AY538">
        <v>7</v>
      </c>
      <c r="AZ538">
        <v>19</v>
      </c>
      <c r="BA538" s="42">
        <v>26</v>
      </c>
      <c r="BB538">
        <v>11.58</v>
      </c>
      <c r="BC538">
        <v>33.222200000000001</v>
      </c>
      <c r="BD538" s="20">
        <v>179.8</v>
      </c>
      <c r="BE538" s="20">
        <v>410.8</v>
      </c>
      <c r="BF538" s="20">
        <v>22.570395128428185</v>
      </c>
      <c r="BG538">
        <v>479</v>
      </c>
      <c r="BH538">
        <v>318</v>
      </c>
      <c r="BI538">
        <v>220</v>
      </c>
      <c r="BJ538" s="41">
        <v>0.68526466380543638</v>
      </c>
      <c r="BK538">
        <v>62</v>
      </c>
      <c r="BL538">
        <v>62</v>
      </c>
      <c r="BM538">
        <v>74</v>
      </c>
      <c r="BN538" s="42">
        <v>-12</v>
      </c>
      <c r="BO538">
        <v>57</v>
      </c>
      <c r="BP538">
        <v>39</v>
      </c>
      <c r="BQ538">
        <v>48</v>
      </c>
      <c r="BR538">
        <v>29</v>
      </c>
      <c r="BS538" s="41">
        <v>3.9563437926330151E-2</v>
      </c>
      <c r="BT538">
        <v>393</v>
      </c>
      <c r="BU538">
        <v>323</v>
      </c>
      <c r="BV538" s="41">
        <v>0.5488826815642458</v>
      </c>
      <c r="BW538">
        <v>87</v>
      </c>
      <c r="BX538">
        <v>71</v>
      </c>
      <c r="BY538">
        <v>144</v>
      </c>
      <c r="BZ538">
        <v>101</v>
      </c>
      <c r="CA538">
        <v>162</v>
      </c>
      <c r="CB538">
        <v>151</v>
      </c>
      <c r="CC538">
        <v>106</v>
      </c>
      <c r="CD538">
        <v>83</v>
      </c>
      <c r="CE538">
        <v>137</v>
      </c>
      <c r="CF538">
        <v>116</v>
      </c>
      <c r="CG538">
        <v>245</v>
      </c>
      <c r="CH538">
        <v>189</v>
      </c>
      <c r="CI538">
        <v>0</v>
      </c>
      <c r="CJ538">
        <v>0</v>
      </c>
      <c r="CK538">
        <v>2</v>
      </c>
      <c r="CL538">
        <v>3</v>
      </c>
      <c r="CM538">
        <v>0</v>
      </c>
      <c r="CN538">
        <v>0</v>
      </c>
      <c r="CO538">
        <v>0</v>
      </c>
      <c r="CP538">
        <v>3</v>
      </c>
      <c r="CQ538">
        <v>0</v>
      </c>
      <c r="CR538">
        <v>2</v>
      </c>
      <c r="CS538">
        <v>3</v>
      </c>
      <c r="CT538">
        <v>0</v>
      </c>
      <c r="CU538">
        <v>0</v>
      </c>
      <c r="CV538">
        <v>6</v>
      </c>
      <c r="CW538">
        <v>0</v>
      </c>
      <c r="CX538">
        <v>3</v>
      </c>
      <c r="CY538">
        <v>7</v>
      </c>
      <c r="CZ538">
        <v>47</v>
      </c>
      <c r="DA538">
        <v>10</v>
      </c>
      <c r="DB538">
        <v>0</v>
      </c>
      <c r="DC538">
        <v>11</v>
      </c>
      <c r="DD538">
        <v>39</v>
      </c>
      <c r="DE538">
        <v>4</v>
      </c>
      <c r="DF538">
        <v>0</v>
      </c>
      <c r="DG538">
        <v>62</v>
      </c>
      <c r="DH538">
        <v>6</v>
      </c>
      <c r="DI538">
        <v>6</v>
      </c>
      <c r="DJ538">
        <v>6</v>
      </c>
      <c r="DK538">
        <v>6</v>
      </c>
      <c r="DL538">
        <v>0</v>
      </c>
      <c r="DM538">
        <v>6</v>
      </c>
      <c r="DN538">
        <v>6</v>
      </c>
      <c r="DO538">
        <v>0</v>
      </c>
      <c r="DP538" s="42">
        <v>0</v>
      </c>
      <c r="DQ538" s="20">
        <v>-1.419</v>
      </c>
      <c r="DR538">
        <v>6</v>
      </c>
      <c r="DS538">
        <v>0</v>
      </c>
      <c r="DT538">
        <v>0</v>
      </c>
      <c r="DU538">
        <v>0</v>
      </c>
      <c r="DV538">
        <v>0</v>
      </c>
      <c r="DW538">
        <v>1268</v>
      </c>
      <c r="DX538">
        <v>936</v>
      </c>
      <c r="DY538">
        <v>946</v>
      </c>
      <c r="DZ538">
        <v>704</v>
      </c>
      <c r="EA538">
        <v>663</v>
      </c>
      <c r="EB538">
        <v>502</v>
      </c>
      <c r="EC538">
        <v>66.290000000000006</v>
      </c>
      <c r="ED538">
        <v>41.48</v>
      </c>
      <c r="EE538">
        <v>58</v>
      </c>
      <c r="EF538">
        <v>39</v>
      </c>
      <c r="EG538" s="41">
        <v>8.7481146304675711E-2</v>
      </c>
      <c r="EH538" s="43">
        <v>0.92231075697211151</v>
      </c>
      <c r="EI538" s="44">
        <v>1.0097919032767873</v>
      </c>
      <c r="EJ538">
        <v>1266</v>
      </c>
      <c r="EK538">
        <v>934</v>
      </c>
      <c r="EL538">
        <v>946</v>
      </c>
      <c r="EM538">
        <v>703</v>
      </c>
      <c r="EN538">
        <v>664</v>
      </c>
      <c r="EO538">
        <v>500</v>
      </c>
      <c r="EP538">
        <v>58</v>
      </c>
      <c r="EQ538">
        <v>39</v>
      </c>
      <c r="ER538">
        <v>606</v>
      </c>
      <c r="ES538">
        <v>446</v>
      </c>
      <c r="ET538">
        <v>247</v>
      </c>
      <c r="EU538">
        <v>191</v>
      </c>
      <c r="EV538">
        <v>31</v>
      </c>
      <c r="EW538">
        <v>25</v>
      </c>
      <c r="EX538">
        <v>49</v>
      </c>
      <c r="EY538">
        <v>75</v>
      </c>
      <c r="EZ538">
        <v>1.5</v>
      </c>
      <c r="FA538">
        <v>1.4</v>
      </c>
      <c r="FB538">
        <v>2.9</v>
      </c>
      <c r="FC538" s="20">
        <v>35</v>
      </c>
      <c r="FD538" s="26">
        <v>0.49295774647887325</v>
      </c>
      <c r="FE538">
        <v>4.1558000000000002</v>
      </c>
      <c r="FF538">
        <v>0.19</v>
      </c>
      <c r="FG538">
        <v>0.01</v>
      </c>
      <c r="FH538">
        <v>0.21</v>
      </c>
      <c r="FL538" s="42">
        <v>103</v>
      </c>
      <c r="FM538" s="20">
        <v>18.333333333333332</v>
      </c>
      <c r="FN538" s="41">
        <v>7.6630398500000002E-2</v>
      </c>
      <c r="FO538" s="20">
        <v>29.8</v>
      </c>
      <c r="FP538" s="20">
        <v>30.716200000000001</v>
      </c>
      <c r="FQ538" s="20">
        <v>121.09335653129435</v>
      </c>
      <c r="FR538">
        <v>9</v>
      </c>
      <c r="FS538" t="s">
        <v>876</v>
      </c>
      <c r="FT538">
        <v>439</v>
      </c>
      <c r="FV538" t="s">
        <v>711</v>
      </c>
      <c r="FW538" s="45">
        <v>4000000</v>
      </c>
      <c r="FX538" s="45">
        <v>4000000</v>
      </c>
      <c r="FY538">
        <v>313</v>
      </c>
      <c r="FZ538">
        <v>62</v>
      </c>
      <c r="GA538">
        <v>95</v>
      </c>
      <c r="GB538">
        <v>157</v>
      </c>
      <c r="GC538">
        <v>-30</v>
      </c>
      <c r="GD538">
        <v>68</v>
      </c>
      <c r="GE538">
        <v>644</v>
      </c>
      <c r="GF538">
        <v>5176</v>
      </c>
      <c r="GG538">
        <v>9.5</v>
      </c>
      <c r="GH538">
        <v>5.9</v>
      </c>
      <c r="GI538">
        <v>15.4</v>
      </c>
      <c r="GJ538" s="42">
        <v>29.8</v>
      </c>
    </row>
    <row r="539" spans="1:192" x14ac:dyDescent="0.45">
      <c r="A539" s="40">
        <v>33904</v>
      </c>
      <c r="B539" t="s">
        <v>241</v>
      </c>
      <c r="C539" t="s">
        <v>242</v>
      </c>
      <c r="D539" t="s">
        <v>107</v>
      </c>
      <c r="E539" t="s">
        <v>107</v>
      </c>
      <c r="F539">
        <v>73</v>
      </c>
      <c r="G539">
        <v>206</v>
      </c>
      <c r="H539">
        <v>2011</v>
      </c>
      <c r="I539">
        <v>2</v>
      </c>
      <c r="J539">
        <v>43</v>
      </c>
      <c r="K539" t="s">
        <v>92</v>
      </c>
      <c r="L539">
        <v>2011</v>
      </c>
      <c r="M539">
        <v>25</v>
      </c>
      <c r="N539">
        <v>7</v>
      </c>
      <c r="O539">
        <v>8476438</v>
      </c>
      <c r="P539" t="s">
        <v>3954</v>
      </c>
      <c r="Q539" t="s">
        <v>3955</v>
      </c>
      <c r="R539" t="s">
        <v>3956</v>
      </c>
      <c r="S539" t="s">
        <v>798</v>
      </c>
      <c r="T539" t="s">
        <v>725</v>
      </c>
      <c r="U539" t="s">
        <v>188</v>
      </c>
      <c r="V539">
        <v>82</v>
      </c>
      <c r="W539">
        <v>18</v>
      </c>
      <c r="X539">
        <v>17</v>
      </c>
      <c r="Y539">
        <v>12</v>
      </c>
      <c r="Z539">
        <v>35</v>
      </c>
      <c r="AA539">
        <v>5</v>
      </c>
      <c r="AB539">
        <v>41</v>
      </c>
      <c r="AC539" s="26">
        <v>0.42682926829268292</v>
      </c>
      <c r="AD539" s="20">
        <v>-16.695652173913047</v>
      </c>
      <c r="AE539" s="20">
        <v>14.047000000000001</v>
      </c>
      <c r="AF539">
        <v>-10</v>
      </c>
      <c r="AG539">
        <v>5</v>
      </c>
      <c r="AH539">
        <v>14</v>
      </c>
      <c r="AI539">
        <v>1937</v>
      </c>
      <c r="AJ539">
        <v>86120</v>
      </c>
      <c r="AK539" s="20">
        <v>1435.3333333333001</v>
      </c>
      <c r="AL539">
        <v>1435.33</v>
      </c>
      <c r="AM539">
        <v>1435</v>
      </c>
      <c r="AN539" s="26">
        <v>17.504065040650406</v>
      </c>
      <c r="AO539">
        <v>29.01</v>
      </c>
      <c r="AP539" s="41">
        <v>0.51470588235294112</v>
      </c>
      <c r="AQ539">
        <v>396</v>
      </c>
      <c r="AR539">
        <v>396</v>
      </c>
      <c r="AS539">
        <v>397</v>
      </c>
      <c r="AT539">
        <v>318</v>
      </c>
      <c r="AU539">
        <v>319</v>
      </c>
      <c r="AV539">
        <v>237</v>
      </c>
      <c r="AW539">
        <v>276</v>
      </c>
      <c r="AX539">
        <v>132</v>
      </c>
      <c r="AY539">
        <v>13</v>
      </c>
      <c r="AZ539">
        <v>22</v>
      </c>
      <c r="BA539" s="42">
        <v>35</v>
      </c>
      <c r="BB539">
        <v>28.08</v>
      </c>
      <c r="BC539">
        <v>23.556999999999999</v>
      </c>
      <c r="BD539" s="20">
        <v>281.7</v>
      </c>
      <c r="BE539" s="20">
        <v>677.7</v>
      </c>
      <c r="BF539" s="20">
        <v>28.329373732869797</v>
      </c>
      <c r="BG539">
        <v>612</v>
      </c>
      <c r="BH539">
        <v>537</v>
      </c>
      <c r="BI539">
        <v>476</v>
      </c>
      <c r="BJ539" s="41">
        <v>0.5625</v>
      </c>
      <c r="BK539">
        <v>29</v>
      </c>
      <c r="BL539">
        <v>29</v>
      </c>
      <c r="BM539">
        <v>75</v>
      </c>
      <c r="BN539" s="42">
        <v>-46</v>
      </c>
      <c r="BO539">
        <v>82</v>
      </c>
      <c r="BP539">
        <v>16</v>
      </c>
      <c r="BQ539">
        <v>45</v>
      </c>
      <c r="BR539">
        <v>32</v>
      </c>
      <c r="BS539" s="41">
        <v>2.9850746268656716E-2</v>
      </c>
      <c r="BT539">
        <v>56</v>
      </c>
      <c r="BU539">
        <v>65</v>
      </c>
      <c r="BV539" s="41">
        <v>0.46280991735537191</v>
      </c>
      <c r="BW539">
        <v>19</v>
      </c>
      <c r="BX539">
        <v>16</v>
      </c>
      <c r="BY539">
        <v>12</v>
      </c>
      <c r="BZ539">
        <v>17</v>
      </c>
      <c r="CA539">
        <v>25</v>
      </c>
      <c r="CB539">
        <v>32</v>
      </c>
      <c r="CC539">
        <v>10</v>
      </c>
      <c r="CD539">
        <v>18</v>
      </c>
      <c r="CE539">
        <v>25</v>
      </c>
      <c r="CF539">
        <v>25</v>
      </c>
      <c r="CG539">
        <v>33</v>
      </c>
      <c r="CH539">
        <v>34</v>
      </c>
      <c r="CI539">
        <v>1</v>
      </c>
      <c r="CJ539">
        <v>2</v>
      </c>
      <c r="CK539">
        <v>2</v>
      </c>
      <c r="CL539">
        <v>8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4</v>
      </c>
      <c r="CU539">
        <v>0</v>
      </c>
      <c r="CV539">
        <v>9</v>
      </c>
      <c r="CW539">
        <v>1</v>
      </c>
      <c r="CX539">
        <v>4</v>
      </c>
      <c r="CY539">
        <v>6</v>
      </c>
      <c r="CZ539">
        <v>71</v>
      </c>
      <c r="DA539">
        <v>31</v>
      </c>
      <c r="DB539">
        <v>8</v>
      </c>
      <c r="DC539">
        <v>19</v>
      </c>
      <c r="DD539">
        <v>38</v>
      </c>
      <c r="DE539">
        <v>25</v>
      </c>
      <c r="DF539">
        <v>2</v>
      </c>
      <c r="DG539">
        <v>114</v>
      </c>
      <c r="DH539">
        <v>7</v>
      </c>
      <c r="DI539">
        <v>14</v>
      </c>
      <c r="DJ539">
        <v>7</v>
      </c>
      <c r="DK539">
        <v>7</v>
      </c>
      <c r="DL539">
        <v>0</v>
      </c>
      <c r="DM539">
        <v>16</v>
      </c>
      <c r="DN539">
        <v>16</v>
      </c>
      <c r="DO539">
        <v>0</v>
      </c>
      <c r="DP539" s="42">
        <v>7</v>
      </c>
      <c r="DQ539" s="20">
        <v>4.7480000000000002</v>
      </c>
      <c r="DR539">
        <v>7</v>
      </c>
      <c r="DS539">
        <v>0</v>
      </c>
      <c r="DT539">
        <v>0</v>
      </c>
      <c r="DU539">
        <v>0</v>
      </c>
      <c r="DV539">
        <v>0</v>
      </c>
      <c r="DW539">
        <v>1698</v>
      </c>
      <c r="DX539">
        <v>1344</v>
      </c>
      <c r="DY539">
        <v>1179</v>
      </c>
      <c r="DZ539">
        <v>1040</v>
      </c>
      <c r="EA539">
        <v>879</v>
      </c>
      <c r="EB539">
        <v>766</v>
      </c>
      <c r="EC539">
        <v>79.06</v>
      </c>
      <c r="ED539">
        <v>74.959999999999994</v>
      </c>
      <c r="EE539">
        <v>68</v>
      </c>
      <c r="EF539">
        <v>77</v>
      </c>
      <c r="EG539" s="41">
        <v>7.7360637087599549E-2</v>
      </c>
      <c r="EH539" s="43">
        <v>0.89947780678851175</v>
      </c>
      <c r="EI539" s="44">
        <v>0.9768384438761113</v>
      </c>
      <c r="EJ539">
        <v>1701</v>
      </c>
      <c r="EK539">
        <v>1334</v>
      </c>
      <c r="EL539">
        <v>1182</v>
      </c>
      <c r="EM539">
        <v>1031</v>
      </c>
      <c r="EN539">
        <v>880</v>
      </c>
      <c r="EO539">
        <v>758</v>
      </c>
      <c r="EP539">
        <v>68</v>
      </c>
      <c r="EQ539">
        <v>75</v>
      </c>
      <c r="ER539">
        <v>852</v>
      </c>
      <c r="ES539">
        <v>714</v>
      </c>
      <c r="ET539">
        <v>301</v>
      </c>
      <c r="EU539">
        <v>320</v>
      </c>
      <c r="EV539">
        <v>33</v>
      </c>
      <c r="EW539">
        <v>47</v>
      </c>
      <c r="EX539">
        <v>80</v>
      </c>
      <c r="EY539">
        <v>67</v>
      </c>
      <c r="EZ539">
        <v>1.4</v>
      </c>
      <c r="FA539">
        <v>1.3</v>
      </c>
      <c r="FB539">
        <v>2.7</v>
      </c>
      <c r="FC539" s="20">
        <v>57.11</v>
      </c>
      <c r="FD539" s="26">
        <v>0.69646341463414629</v>
      </c>
      <c r="FE539">
        <v>5.2492000000000001</v>
      </c>
      <c r="FF539">
        <v>0.27</v>
      </c>
      <c r="FG539">
        <v>-0.01</v>
      </c>
      <c r="FH539">
        <v>0.26</v>
      </c>
      <c r="FL539" s="42">
        <v>75</v>
      </c>
      <c r="FM539" s="20">
        <v>10.571428571428571</v>
      </c>
      <c r="FN539" s="41">
        <v>8.5714285700000004E-2</v>
      </c>
      <c r="FO539" s="20">
        <v>33.6</v>
      </c>
      <c r="FP539" s="20">
        <v>35.949599999999997</v>
      </c>
      <c r="FQ539" s="20">
        <v>127.16239471062406</v>
      </c>
      <c r="FV539" t="s">
        <v>711</v>
      </c>
      <c r="FW539" s="45">
        <v>6250000</v>
      </c>
      <c r="FX539" s="45">
        <v>6000000</v>
      </c>
      <c r="FY539">
        <v>450</v>
      </c>
      <c r="FZ539">
        <v>125</v>
      </c>
      <c r="GA539">
        <v>142</v>
      </c>
      <c r="GB539">
        <v>267</v>
      </c>
      <c r="GC539">
        <v>58</v>
      </c>
      <c r="GD539">
        <v>80</v>
      </c>
      <c r="GE539">
        <v>1143</v>
      </c>
      <c r="GF539">
        <v>7645</v>
      </c>
      <c r="GG539">
        <v>22.4</v>
      </c>
      <c r="GH539">
        <v>10.4</v>
      </c>
      <c r="GI539">
        <v>32.799999999999997</v>
      </c>
      <c r="GJ539" s="42">
        <v>33.6</v>
      </c>
    </row>
    <row r="540" spans="1:192" x14ac:dyDescent="0.45">
      <c r="A540" s="40">
        <v>34151</v>
      </c>
      <c r="B540" t="s">
        <v>3065</v>
      </c>
      <c r="C540" t="s">
        <v>145</v>
      </c>
      <c r="D540" t="s">
        <v>91</v>
      </c>
      <c r="E540" t="s">
        <v>91</v>
      </c>
      <c r="F540">
        <v>75</v>
      </c>
      <c r="G540">
        <v>217</v>
      </c>
      <c r="H540">
        <v>2011</v>
      </c>
      <c r="I540">
        <v>2</v>
      </c>
      <c r="J540">
        <v>44</v>
      </c>
      <c r="K540" t="s">
        <v>202</v>
      </c>
      <c r="L540">
        <v>2014</v>
      </c>
      <c r="M540">
        <v>24</v>
      </c>
      <c r="N540">
        <v>4</v>
      </c>
      <c r="O540">
        <v>8476439</v>
      </c>
      <c r="P540" t="s">
        <v>3957</v>
      </c>
      <c r="Q540" t="s">
        <v>3958</v>
      </c>
      <c r="R540" t="s">
        <v>3068</v>
      </c>
      <c r="S540" t="s">
        <v>1315</v>
      </c>
      <c r="T540" t="s">
        <v>710</v>
      </c>
      <c r="U540" t="s">
        <v>351</v>
      </c>
      <c r="V540">
        <v>71</v>
      </c>
      <c r="W540">
        <v>7</v>
      </c>
      <c r="X540">
        <v>7</v>
      </c>
      <c r="Y540">
        <v>2</v>
      </c>
      <c r="Z540">
        <v>14</v>
      </c>
      <c r="AA540">
        <v>14</v>
      </c>
      <c r="AB540">
        <v>65</v>
      </c>
      <c r="AC540" s="26">
        <v>0.19718309859154928</v>
      </c>
      <c r="AD540" s="20">
        <v>-6.6324786324786338</v>
      </c>
      <c r="AE540" s="20">
        <v>5.6449999999999996</v>
      </c>
      <c r="AF540">
        <v>1</v>
      </c>
      <c r="AG540">
        <v>8.4</v>
      </c>
      <c r="AH540">
        <v>42</v>
      </c>
      <c r="AI540">
        <v>1170</v>
      </c>
      <c r="AJ540">
        <v>46175</v>
      </c>
      <c r="AK540" s="20">
        <v>769.58333333332996</v>
      </c>
      <c r="AL540">
        <v>769.58</v>
      </c>
      <c r="AM540">
        <v>770</v>
      </c>
      <c r="AN540" s="26">
        <v>10.839201877934272</v>
      </c>
      <c r="AO540">
        <v>18.46</v>
      </c>
      <c r="AP540" s="41">
        <v>0.45161290322580644</v>
      </c>
      <c r="AQ540">
        <v>211</v>
      </c>
      <c r="AR540">
        <v>212</v>
      </c>
      <c r="AS540">
        <v>212</v>
      </c>
      <c r="AT540">
        <v>157</v>
      </c>
      <c r="AU540">
        <v>158</v>
      </c>
      <c r="AV540">
        <v>117</v>
      </c>
      <c r="AW540">
        <v>128</v>
      </c>
      <c r="AX540">
        <v>66</v>
      </c>
      <c r="AY540">
        <v>8</v>
      </c>
      <c r="AZ540">
        <v>15</v>
      </c>
      <c r="BA540" s="42">
        <v>23</v>
      </c>
      <c r="BB540">
        <v>13.28</v>
      </c>
      <c r="BC540">
        <v>26.034199999999998</v>
      </c>
      <c r="BD540" s="20">
        <v>60.7</v>
      </c>
      <c r="BE540" s="20">
        <v>271.7</v>
      </c>
      <c r="BF540" s="20">
        <v>21.182982925751705</v>
      </c>
      <c r="BG540">
        <v>281</v>
      </c>
      <c r="BH540">
        <v>265</v>
      </c>
      <c r="BI540">
        <v>191</v>
      </c>
      <c r="BJ540" s="41">
        <v>0.59533898305084743</v>
      </c>
      <c r="BK540">
        <v>172</v>
      </c>
      <c r="BL540">
        <v>172</v>
      </c>
      <c r="BM540">
        <v>61</v>
      </c>
      <c r="BN540" s="42">
        <v>111</v>
      </c>
      <c r="BO540">
        <v>41</v>
      </c>
      <c r="BP540">
        <v>16</v>
      </c>
      <c r="BQ540">
        <v>9</v>
      </c>
      <c r="BR540">
        <v>10</v>
      </c>
      <c r="BS540" s="41">
        <v>2.4271844660194174E-2</v>
      </c>
      <c r="BT540">
        <v>0</v>
      </c>
      <c r="BU540">
        <v>1</v>
      </c>
      <c r="BV540" s="41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2</v>
      </c>
      <c r="CU540">
        <v>0</v>
      </c>
      <c r="CV540">
        <v>4</v>
      </c>
      <c r="CW540">
        <v>0</v>
      </c>
      <c r="CX540">
        <v>4</v>
      </c>
      <c r="CY540">
        <v>4</v>
      </c>
      <c r="CZ540">
        <v>33</v>
      </c>
      <c r="DA540">
        <v>8</v>
      </c>
      <c r="DB540">
        <v>4</v>
      </c>
      <c r="DC540">
        <v>4</v>
      </c>
      <c r="DD540">
        <v>15</v>
      </c>
      <c r="DE540">
        <v>14</v>
      </c>
      <c r="DF540">
        <v>2</v>
      </c>
      <c r="DG540">
        <v>70</v>
      </c>
      <c r="DH540">
        <v>18</v>
      </c>
      <c r="DI540">
        <v>7</v>
      </c>
      <c r="DJ540">
        <v>18</v>
      </c>
      <c r="DK540">
        <v>16</v>
      </c>
      <c r="DL540">
        <v>2</v>
      </c>
      <c r="DM540">
        <v>8</v>
      </c>
      <c r="DN540">
        <v>6</v>
      </c>
      <c r="DO540">
        <v>2</v>
      </c>
      <c r="DP540" s="42">
        <v>-11</v>
      </c>
      <c r="DQ540" s="20">
        <v>-9.3149999999999995</v>
      </c>
      <c r="DR540">
        <v>16</v>
      </c>
      <c r="DS540">
        <v>2</v>
      </c>
      <c r="DT540">
        <v>0</v>
      </c>
      <c r="DU540">
        <v>0</v>
      </c>
      <c r="DV540">
        <v>0</v>
      </c>
      <c r="DW540">
        <v>861</v>
      </c>
      <c r="DX540">
        <v>548</v>
      </c>
      <c r="DY540">
        <v>610</v>
      </c>
      <c r="DZ540">
        <v>402</v>
      </c>
      <c r="EA540">
        <v>435</v>
      </c>
      <c r="EB540">
        <v>291</v>
      </c>
      <c r="EC540">
        <v>41.8</v>
      </c>
      <c r="ED540">
        <v>19.93</v>
      </c>
      <c r="EE540">
        <v>31</v>
      </c>
      <c r="EF540">
        <v>21</v>
      </c>
      <c r="EG540" s="41">
        <v>7.1264367816091953E-2</v>
      </c>
      <c r="EH540" s="43">
        <v>0.92783505154639179</v>
      </c>
      <c r="EI540" s="44">
        <v>0.9990994193624837</v>
      </c>
      <c r="EJ540">
        <v>860</v>
      </c>
      <c r="EK540">
        <v>552</v>
      </c>
      <c r="EL540">
        <v>612</v>
      </c>
      <c r="EM540">
        <v>408</v>
      </c>
      <c r="EN540">
        <v>437</v>
      </c>
      <c r="EO540">
        <v>297</v>
      </c>
      <c r="EP540">
        <v>31</v>
      </c>
      <c r="EQ540">
        <v>21</v>
      </c>
      <c r="ER540">
        <v>445</v>
      </c>
      <c r="ES540">
        <v>250</v>
      </c>
      <c r="ET540">
        <v>179</v>
      </c>
      <c r="EU540">
        <v>83</v>
      </c>
      <c r="EV540">
        <v>18</v>
      </c>
      <c r="EW540">
        <v>8</v>
      </c>
      <c r="EX540">
        <v>60</v>
      </c>
      <c r="EY540">
        <v>43</v>
      </c>
      <c r="EZ540">
        <v>0</v>
      </c>
      <c r="FA540">
        <v>1</v>
      </c>
      <c r="FB540">
        <v>1</v>
      </c>
      <c r="FC540" s="20">
        <v>25.54</v>
      </c>
      <c r="FD540" s="26">
        <v>0.35971830985915493</v>
      </c>
      <c r="FE540">
        <v>0.96890000000000009</v>
      </c>
      <c r="FF540">
        <v>0.1</v>
      </c>
      <c r="FG540">
        <v>1.05</v>
      </c>
      <c r="FH540">
        <v>1.1400000000000001</v>
      </c>
      <c r="FL540" s="42">
        <v>226</v>
      </c>
      <c r="FM540" s="20">
        <v>11.3125</v>
      </c>
      <c r="FN540" s="41">
        <v>3.6091549300000005E-2</v>
      </c>
      <c r="FO540" s="20">
        <v>9.8000000000000007</v>
      </c>
      <c r="FP540" s="20">
        <v>12.137</v>
      </c>
      <c r="FQ540" s="20">
        <v>109.85212713428103</v>
      </c>
      <c r="FR540">
        <v>7</v>
      </c>
      <c r="FS540" t="s">
        <v>308</v>
      </c>
      <c r="FT540">
        <v>259</v>
      </c>
      <c r="FV540" t="s">
        <v>751</v>
      </c>
      <c r="FW540" s="45">
        <v>1700000</v>
      </c>
      <c r="FX540" s="45">
        <v>1750000</v>
      </c>
      <c r="FY540">
        <v>188</v>
      </c>
      <c r="FZ540">
        <v>29</v>
      </c>
      <c r="GA540">
        <v>19</v>
      </c>
      <c r="GB540">
        <v>48</v>
      </c>
      <c r="GC540">
        <v>8</v>
      </c>
      <c r="GD540">
        <v>99</v>
      </c>
      <c r="GE540">
        <v>377</v>
      </c>
      <c r="GF540">
        <v>2302</v>
      </c>
      <c r="GG540">
        <v>2</v>
      </c>
      <c r="GH540">
        <v>2.7</v>
      </c>
      <c r="GI540">
        <v>4.7</v>
      </c>
      <c r="GJ540" s="42">
        <v>9.8000000000000007</v>
      </c>
    </row>
    <row r="541" spans="1:192" x14ac:dyDescent="0.45">
      <c r="A541" s="40">
        <v>35584</v>
      </c>
      <c r="B541" t="s">
        <v>996</v>
      </c>
      <c r="D541" t="s">
        <v>399</v>
      </c>
      <c r="E541" t="s">
        <v>399</v>
      </c>
      <c r="F541">
        <v>73</v>
      </c>
      <c r="G541">
        <v>196</v>
      </c>
      <c r="H541">
        <v>2015</v>
      </c>
      <c r="I541">
        <v>2</v>
      </c>
      <c r="J541">
        <v>48</v>
      </c>
      <c r="K541" t="s">
        <v>92</v>
      </c>
      <c r="L541">
        <v>2017</v>
      </c>
      <c r="M541">
        <v>20</v>
      </c>
      <c r="N541">
        <v>1</v>
      </c>
      <c r="O541">
        <v>8478488</v>
      </c>
      <c r="P541" t="s">
        <v>3959</v>
      </c>
      <c r="Q541" t="s">
        <v>3960</v>
      </c>
      <c r="R541" t="s">
        <v>3961</v>
      </c>
      <c r="S541" t="s">
        <v>1155</v>
      </c>
      <c r="T541" t="s">
        <v>716</v>
      </c>
      <c r="U541" t="s">
        <v>110</v>
      </c>
      <c r="V541">
        <v>20</v>
      </c>
      <c r="W541">
        <v>1</v>
      </c>
      <c r="X541">
        <v>3</v>
      </c>
      <c r="Y541">
        <v>3</v>
      </c>
      <c r="Z541">
        <v>4</v>
      </c>
      <c r="AA541">
        <v>26</v>
      </c>
      <c r="AB541">
        <v>58</v>
      </c>
      <c r="AC541" s="26">
        <v>0.2</v>
      </c>
      <c r="AD541" s="20">
        <v>0</v>
      </c>
      <c r="AE541" s="20">
        <v>1.383</v>
      </c>
      <c r="AF541">
        <v>-5</v>
      </c>
      <c r="AG541">
        <v>-0.30000000000000004</v>
      </c>
      <c r="AH541">
        <v>4</v>
      </c>
      <c r="AI541">
        <v>277</v>
      </c>
      <c r="AJ541">
        <v>12087</v>
      </c>
      <c r="AK541" s="20">
        <v>201.45</v>
      </c>
      <c r="AL541">
        <v>201.45</v>
      </c>
      <c r="AM541">
        <v>201</v>
      </c>
      <c r="AN541" s="26">
        <v>10.0725</v>
      </c>
      <c r="AO541">
        <v>17.190000000000001</v>
      </c>
      <c r="AP541" s="41">
        <v>0.8</v>
      </c>
      <c r="AQ541">
        <v>38</v>
      </c>
      <c r="AR541">
        <v>38</v>
      </c>
      <c r="AS541">
        <v>38</v>
      </c>
      <c r="AT541">
        <v>33</v>
      </c>
      <c r="AU541">
        <v>33</v>
      </c>
      <c r="AV541">
        <v>21</v>
      </c>
      <c r="AW541">
        <v>19</v>
      </c>
      <c r="AX541">
        <v>6</v>
      </c>
      <c r="AY541">
        <v>0</v>
      </c>
      <c r="AZ541">
        <v>4</v>
      </c>
      <c r="BA541" s="42">
        <v>4</v>
      </c>
      <c r="BB541">
        <v>1.58</v>
      </c>
      <c r="BC541">
        <v>35.714300000000001</v>
      </c>
      <c r="BD541" s="20">
        <v>94.5</v>
      </c>
      <c r="BE541" s="20">
        <v>132.5</v>
      </c>
      <c r="BF541" s="20">
        <v>39.463886820551011</v>
      </c>
      <c r="BG541">
        <v>75</v>
      </c>
      <c r="BH541">
        <v>64</v>
      </c>
      <c r="BI541">
        <v>38</v>
      </c>
      <c r="BJ541" s="41">
        <v>0.66371681415929207</v>
      </c>
      <c r="BK541">
        <v>19</v>
      </c>
      <c r="BL541">
        <v>19</v>
      </c>
      <c r="BM541">
        <v>25</v>
      </c>
      <c r="BN541" s="42">
        <v>-6</v>
      </c>
      <c r="BO541">
        <v>12</v>
      </c>
      <c r="BP541">
        <v>5</v>
      </c>
      <c r="BQ541">
        <v>9</v>
      </c>
      <c r="BR541">
        <v>14</v>
      </c>
      <c r="BS541" s="41">
        <v>0.10144927536231885</v>
      </c>
      <c r="BT541">
        <v>50</v>
      </c>
      <c r="BU541">
        <v>60</v>
      </c>
      <c r="BV541" s="41">
        <v>0.45454545454545453</v>
      </c>
      <c r="BW541">
        <v>8</v>
      </c>
      <c r="BX541">
        <v>12</v>
      </c>
      <c r="BY541">
        <v>21</v>
      </c>
      <c r="BZ541">
        <v>26</v>
      </c>
      <c r="CA541">
        <v>21</v>
      </c>
      <c r="CB541">
        <v>22</v>
      </c>
      <c r="CC541">
        <v>21</v>
      </c>
      <c r="CD541">
        <v>22</v>
      </c>
      <c r="CE541">
        <v>17</v>
      </c>
      <c r="CF541">
        <v>20</v>
      </c>
      <c r="CG541">
        <v>31</v>
      </c>
      <c r="CH541">
        <v>34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12</v>
      </c>
      <c r="DA541">
        <v>2</v>
      </c>
      <c r="DB541">
        <v>2</v>
      </c>
      <c r="DC541">
        <v>1</v>
      </c>
      <c r="DD541">
        <v>4</v>
      </c>
      <c r="DE541">
        <v>1</v>
      </c>
      <c r="DF541">
        <v>0</v>
      </c>
      <c r="DG541">
        <v>11</v>
      </c>
      <c r="DH541">
        <v>2</v>
      </c>
      <c r="DI541">
        <v>3</v>
      </c>
      <c r="DJ541">
        <v>3</v>
      </c>
      <c r="DK541">
        <v>3</v>
      </c>
      <c r="DL541">
        <v>0</v>
      </c>
      <c r="DM541">
        <v>3</v>
      </c>
      <c r="DN541">
        <v>3</v>
      </c>
      <c r="DO541">
        <v>0</v>
      </c>
      <c r="DP541" s="42">
        <v>1</v>
      </c>
      <c r="DQ541" s="20">
        <v>-0.14899999999999999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183</v>
      </c>
      <c r="DX541">
        <v>176</v>
      </c>
      <c r="DY541">
        <v>130</v>
      </c>
      <c r="DZ541">
        <v>124</v>
      </c>
      <c r="EA541">
        <v>95</v>
      </c>
      <c r="EB541">
        <v>95</v>
      </c>
      <c r="EC541">
        <v>5.87</v>
      </c>
      <c r="ED541">
        <v>6.76</v>
      </c>
      <c r="EE541">
        <v>5</v>
      </c>
      <c r="EF541">
        <v>9</v>
      </c>
      <c r="EG541" s="41">
        <v>5.2631578947368418E-2</v>
      </c>
      <c r="EH541" s="43">
        <v>0.90526315789473688</v>
      </c>
      <c r="EI541" s="44">
        <v>0.95789473684210535</v>
      </c>
      <c r="EJ541">
        <v>181</v>
      </c>
      <c r="EK541">
        <v>177</v>
      </c>
      <c r="EL541">
        <v>128</v>
      </c>
      <c r="EM541">
        <v>125</v>
      </c>
      <c r="EN541">
        <v>94</v>
      </c>
      <c r="EO541">
        <v>95</v>
      </c>
      <c r="EP541">
        <v>5</v>
      </c>
      <c r="EQ541">
        <v>9</v>
      </c>
      <c r="ER541">
        <v>77</v>
      </c>
      <c r="ES541">
        <v>85</v>
      </c>
      <c r="ET541">
        <v>23</v>
      </c>
      <c r="EU541">
        <v>24</v>
      </c>
      <c r="EV541">
        <v>4</v>
      </c>
      <c r="EW541">
        <v>1</v>
      </c>
      <c r="EX541">
        <v>12</v>
      </c>
      <c r="EY541">
        <v>8</v>
      </c>
      <c r="EZ541">
        <v>-0.1</v>
      </c>
      <c r="FA541">
        <v>0</v>
      </c>
      <c r="FB541">
        <v>0</v>
      </c>
      <c r="FC541" s="20">
        <v>3.98</v>
      </c>
      <c r="FD541" s="26">
        <v>0.19900000000000001</v>
      </c>
      <c r="FE541">
        <v>5.3100000000000001E-2</v>
      </c>
      <c r="FF541">
        <v>-0.26</v>
      </c>
      <c r="FG541">
        <v>0</v>
      </c>
      <c r="FH541">
        <v>-0.26</v>
      </c>
      <c r="FL541" s="42">
        <v>37</v>
      </c>
      <c r="FM541" s="20">
        <v>14</v>
      </c>
      <c r="FN541" s="41">
        <v>1.8807339400000001E-2</v>
      </c>
      <c r="FO541" s="20">
        <v>3.6</v>
      </c>
      <c r="FP541" s="20">
        <v>3.9702000000000002</v>
      </c>
      <c r="FQ541" s="20">
        <v>106.92479523454952</v>
      </c>
      <c r="FR541">
        <v>4</v>
      </c>
      <c r="FS541" t="s">
        <v>189</v>
      </c>
      <c r="FT541">
        <v>195</v>
      </c>
      <c r="FV541" t="s">
        <v>751</v>
      </c>
      <c r="FW541" s="45">
        <v>742500</v>
      </c>
      <c r="FX541" s="45">
        <v>728333</v>
      </c>
      <c r="FY541">
        <v>20</v>
      </c>
      <c r="FZ541">
        <v>1</v>
      </c>
      <c r="GA541">
        <v>3</v>
      </c>
      <c r="GB541">
        <v>4</v>
      </c>
      <c r="GC541">
        <v>-5</v>
      </c>
      <c r="GD541">
        <v>4</v>
      </c>
      <c r="GE541">
        <v>21</v>
      </c>
      <c r="GF541">
        <v>201</v>
      </c>
      <c r="GG541">
        <v>-0.1</v>
      </c>
      <c r="GH541">
        <v>0</v>
      </c>
      <c r="GI541">
        <v>0</v>
      </c>
      <c r="GJ541" s="42">
        <v>3.6</v>
      </c>
    </row>
    <row r="542" spans="1:192" x14ac:dyDescent="0.45">
      <c r="A542" s="40">
        <v>33913</v>
      </c>
      <c r="B542" t="s">
        <v>1776</v>
      </c>
      <c r="C542" t="s">
        <v>664</v>
      </c>
      <c r="D542" t="s">
        <v>107</v>
      </c>
      <c r="E542" t="s">
        <v>107</v>
      </c>
      <c r="F542">
        <v>71</v>
      </c>
      <c r="G542">
        <v>190</v>
      </c>
      <c r="H542">
        <v>2011</v>
      </c>
      <c r="I542">
        <v>2</v>
      </c>
      <c r="J542">
        <v>47</v>
      </c>
      <c r="K542" t="s">
        <v>92</v>
      </c>
      <c r="L542">
        <v>2013</v>
      </c>
      <c r="M542">
        <v>25</v>
      </c>
      <c r="N542">
        <v>5</v>
      </c>
      <c r="O542">
        <v>8476442</v>
      </c>
      <c r="P542" t="s">
        <v>3965</v>
      </c>
      <c r="Q542" t="s">
        <v>3966</v>
      </c>
      <c r="R542" t="s">
        <v>3967</v>
      </c>
      <c r="S542" t="s">
        <v>404</v>
      </c>
      <c r="T542" t="s">
        <v>725</v>
      </c>
      <c r="U542" t="s">
        <v>135</v>
      </c>
      <c r="V542">
        <v>74</v>
      </c>
      <c r="W542">
        <v>15</v>
      </c>
      <c r="X542">
        <v>11</v>
      </c>
      <c r="Y542">
        <v>6</v>
      </c>
      <c r="Z542">
        <v>26</v>
      </c>
      <c r="AA542">
        <v>8</v>
      </c>
      <c r="AB542">
        <v>71</v>
      </c>
      <c r="AC542" s="26">
        <v>0.35135135135135137</v>
      </c>
      <c r="AD542" s="20">
        <v>3.2954545454545467</v>
      </c>
      <c r="AE542" s="20">
        <v>10.816000000000001</v>
      </c>
      <c r="AF542">
        <v>6</v>
      </c>
      <c r="AG542">
        <v>-10.5</v>
      </c>
      <c r="AH542">
        <v>14</v>
      </c>
      <c r="AI542">
        <v>1495</v>
      </c>
      <c r="AJ542">
        <v>66196</v>
      </c>
      <c r="AK542" s="20">
        <v>1103.2666666667001</v>
      </c>
      <c r="AL542">
        <v>1103.27</v>
      </c>
      <c r="AM542">
        <v>1103</v>
      </c>
      <c r="AN542" s="26">
        <v>14.909009009009008</v>
      </c>
      <c r="AO542">
        <v>25.15</v>
      </c>
      <c r="AP542" s="41">
        <v>0.59090909090909094</v>
      </c>
      <c r="AQ542">
        <v>146</v>
      </c>
      <c r="AR542">
        <v>145</v>
      </c>
      <c r="AS542">
        <v>146</v>
      </c>
      <c r="AT542">
        <v>114</v>
      </c>
      <c r="AU542">
        <v>114</v>
      </c>
      <c r="AV542">
        <v>85</v>
      </c>
      <c r="AW542">
        <v>92</v>
      </c>
      <c r="AX542">
        <v>41</v>
      </c>
      <c r="AY542">
        <v>6</v>
      </c>
      <c r="AZ542">
        <v>8</v>
      </c>
      <c r="BA542" s="42">
        <v>14</v>
      </c>
      <c r="BB542">
        <v>10.35</v>
      </c>
      <c r="BC542">
        <v>29.564699999999998</v>
      </c>
      <c r="BD542" s="20">
        <v>136.80000000000001</v>
      </c>
      <c r="BE542" s="20">
        <v>282.8</v>
      </c>
      <c r="BF542" s="20">
        <v>15.379734788401752</v>
      </c>
      <c r="BG542">
        <v>196</v>
      </c>
      <c r="BH542">
        <v>349</v>
      </c>
      <c r="BI542">
        <v>477</v>
      </c>
      <c r="BJ542" s="41">
        <v>0.29123328380386332</v>
      </c>
      <c r="BK542">
        <v>27</v>
      </c>
      <c r="BL542">
        <v>27</v>
      </c>
      <c r="BM542">
        <v>88</v>
      </c>
      <c r="BN542" s="42">
        <v>-61</v>
      </c>
      <c r="BO542">
        <v>29</v>
      </c>
      <c r="BP542">
        <v>12</v>
      </c>
      <c r="BQ542">
        <v>21</v>
      </c>
      <c r="BR542">
        <v>56</v>
      </c>
      <c r="BS542" s="41">
        <v>5.5118110236220472E-2</v>
      </c>
      <c r="BT542">
        <v>4</v>
      </c>
      <c r="BU542">
        <v>9</v>
      </c>
      <c r="BV542" s="41">
        <v>0.30769230769230771</v>
      </c>
      <c r="BW542">
        <v>1</v>
      </c>
      <c r="BX542">
        <v>3</v>
      </c>
      <c r="BY542">
        <v>2</v>
      </c>
      <c r="BZ542">
        <v>5</v>
      </c>
      <c r="CA542">
        <v>1</v>
      </c>
      <c r="CB542">
        <v>1</v>
      </c>
      <c r="CC542">
        <v>1</v>
      </c>
      <c r="CD542">
        <v>1</v>
      </c>
      <c r="CE542">
        <v>2</v>
      </c>
      <c r="CF542">
        <v>2</v>
      </c>
      <c r="CG542">
        <v>1</v>
      </c>
      <c r="CH542">
        <v>6</v>
      </c>
      <c r="CI542">
        <v>1</v>
      </c>
      <c r="CJ542">
        <v>0</v>
      </c>
      <c r="CK542">
        <v>1</v>
      </c>
      <c r="CL542">
        <v>1</v>
      </c>
      <c r="CM542">
        <v>3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2</v>
      </c>
      <c r="CT542">
        <v>1</v>
      </c>
      <c r="CU542">
        <v>0</v>
      </c>
      <c r="CV542">
        <v>11</v>
      </c>
      <c r="CW542">
        <v>1</v>
      </c>
      <c r="CX542">
        <v>3</v>
      </c>
      <c r="CY542">
        <v>4</v>
      </c>
      <c r="CZ542">
        <v>21</v>
      </c>
      <c r="DA542">
        <v>10</v>
      </c>
      <c r="DB542">
        <v>0</v>
      </c>
      <c r="DC542">
        <v>2</v>
      </c>
      <c r="DD542">
        <v>9</v>
      </c>
      <c r="DE542">
        <v>6</v>
      </c>
      <c r="DF542">
        <v>1</v>
      </c>
      <c r="DG542">
        <v>57</v>
      </c>
      <c r="DH542">
        <v>7</v>
      </c>
      <c r="DI542">
        <v>9</v>
      </c>
      <c r="DJ542">
        <v>7</v>
      </c>
      <c r="DK542">
        <v>7</v>
      </c>
      <c r="DL542">
        <v>0</v>
      </c>
      <c r="DM542">
        <v>10</v>
      </c>
      <c r="DN542">
        <v>10</v>
      </c>
      <c r="DO542">
        <v>0</v>
      </c>
      <c r="DP542" s="42">
        <v>2</v>
      </c>
      <c r="DQ542" s="20">
        <v>2.153</v>
      </c>
      <c r="DR542">
        <v>7</v>
      </c>
      <c r="DS542">
        <v>0</v>
      </c>
      <c r="DT542">
        <v>0</v>
      </c>
      <c r="DU542">
        <v>0</v>
      </c>
      <c r="DV542">
        <v>0</v>
      </c>
      <c r="DW542">
        <v>851</v>
      </c>
      <c r="DX542">
        <v>1314</v>
      </c>
      <c r="DY542">
        <v>606</v>
      </c>
      <c r="DZ542">
        <v>960</v>
      </c>
      <c r="EA542">
        <v>447</v>
      </c>
      <c r="EB542">
        <v>676</v>
      </c>
      <c r="EC542">
        <v>35.729999999999997</v>
      </c>
      <c r="ED542">
        <v>56.48</v>
      </c>
      <c r="EE542">
        <v>44</v>
      </c>
      <c r="EF542">
        <v>59</v>
      </c>
      <c r="EG542" s="41">
        <v>9.8434004474272932E-2</v>
      </c>
      <c r="EH542" s="43">
        <v>0.91272189349112431</v>
      </c>
      <c r="EI542" s="44">
        <v>1.0111558979653972</v>
      </c>
      <c r="EJ542">
        <v>851</v>
      </c>
      <c r="EK542">
        <v>1319</v>
      </c>
      <c r="EL542">
        <v>604</v>
      </c>
      <c r="EM542">
        <v>964</v>
      </c>
      <c r="EN542">
        <v>445</v>
      </c>
      <c r="EO542">
        <v>679</v>
      </c>
      <c r="EP542">
        <v>43</v>
      </c>
      <c r="EQ542">
        <v>59</v>
      </c>
      <c r="ER542">
        <v>375</v>
      </c>
      <c r="ES542">
        <v>618</v>
      </c>
      <c r="ET542">
        <v>132</v>
      </c>
      <c r="EU542">
        <v>231</v>
      </c>
      <c r="EV542">
        <v>22</v>
      </c>
      <c r="EW542">
        <v>28</v>
      </c>
      <c r="EX542">
        <v>64</v>
      </c>
      <c r="EY542">
        <v>53</v>
      </c>
      <c r="EZ542">
        <v>1.2</v>
      </c>
      <c r="FA542">
        <v>1.6</v>
      </c>
      <c r="FB542">
        <v>2.7</v>
      </c>
      <c r="FC542" s="20">
        <v>21.02</v>
      </c>
      <c r="FD542" s="26">
        <v>0.28405405405405404</v>
      </c>
      <c r="FE542">
        <v>2.6093000000000002</v>
      </c>
      <c r="FF542">
        <v>0.35</v>
      </c>
      <c r="FG542">
        <v>0.12</v>
      </c>
      <c r="FH542">
        <v>0.47</v>
      </c>
      <c r="FL542" s="42">
        <v>97</v>
      </c>
      <c r="FM542" s="20">
        <v>6.8571428571428568</v>
      </c>
      <c r="FN542" s="41">
        <v>6.9256756799999999E-2</v>
      </c>
      <c r="FO542" s="20">
        <v>24.6</v>
      </c>
      <c r="FP542" s="20">
        <v>26.430599999999998</v>
      </c>
      <c r="FQ542" s="20">
        <v>117.74089751375456</v>
      </c>
      <c r="FR542">
        <v>6</v>
      </c>
      <c r="FS542" t="s">
        <v>2897</v>
      </c>
      <c r="FT542">
        <v>219</v>
      </c>
      <c r="FV542" t="s">
        <v>751</v>
      </c>
      <c r="FW542" s="45">
        <v>1000000</v>
      </c>
      <c r="FX542" s="45">
        <v>1000000</v>
      </c>
      <c r="FY542">
        <v>338</v>
      </c>
      <c r="FZ542">
        <v>50</v>
      </c>
      <c r="GA542">
        <v>57</v>
      </c>
      <c r="GB542">
        <v>107</v>
      </c>
      <c r="GC542">
        <v>-30</v>
      </c>
      <c r="GD542">
        <v>68</v>
      </c>
      <c r="GE542">
        <v>518</v>
      </c>
      <c r="GF542">
        <v>4893</v>
      </c>
      <c r="GG542">
        <v>3.4</v>
      </c>
      <c r="GH542">
        <v>4.5999999999999996</v>
      </c>
      <c r="GI542">
        <v>8</v>
      </c>
      <c r="GJ542" s="42">
        <v>24.6</v>
      </c>
    </row>
    <row r="543" spans="1:192" x14ac:dyDescent="0.45">
      <c r="A543" s="40">
        <v>33976</v>
      </c>
      <c r="B543" t="s">
        <v>3065</v>
      </c>
      <c r="C543" t="s">
        <v>145</v>
      </c>
      <c r="D543" t="s">
        <v>91</v>
      </c>
      <c r="E543" t="s">
        <v>91</v>
      </c>
      <c r="F543">
        <v>73</v>
      </c>
      <c r="G543">
        <v>196</v>
      </c>
      <c r="K543" t="s">
        <v>202</v>
      </c>
      <c r="L543">
        <v>2016</v>
      </c>
      <c r="M543">
        <v>25</v>
      </c>
      <c r="N543">
        <v>2</v>
      </c>
      <c r="O543">
        <v>8476619</v>
      </c>
      <c r="P543" t="s">
        <v>3973</v>
      </c>
      <c r="Q543" t="s">
        <v>3974</v>
      </c>
      <c r="R543" t="s">
        <v>2204</v>
      </c>
      <c r="S543" t="s">
        <v>1666</v>
      </c>
      <c r="T543" t="s">
        <v>710</v>
      </c>
      <c r="U543" t="s">
        <v>30</v>
      </c>
      <c r="V543">
        <v>23</v>
      </c>
      <c r="W543">
        <v>3</v>
      </c>
      <c r="X543">
        <v>2</v>
      </c>
      <c r="Y543">
        <v>2</v>
      </c>
      <c r="Z543">
        <v>5</v>
      </c>
      <c r="AA543">
        <v>22</v>
      </c>
      <c r="AB543">
        <v>71</v>
      </c>
      <c r="AC543" s="26">
        <v>0.21739130434782608</v>
      </c>
      <c r="AD543" s="20">
        <v>5</v>
      </c>
      <c r="AE543" s="20">
        <v>2.0870000000000002</v>
      </c>
      <c r="AF543">
        <v>-2</v>
      </c>
      <c r="AG543">
        <v>-3.5</v>
      </c>
      <c r="AH543">
        <v>4</v>
      </c>
      <c r="AI543">
        <v>346</v>
      </c>
      <c r="AJ543">
        <v>14544</v>
      </c>
      <c r="AK543" s="20">
        <v>242.4</v>
      </c>
      <c r="AL543">
        <v>242.4</v>
      </c>
      <c r="AM543">
        <v>242</v>
      </c>
      <c r="AN543" s="26">
        <v>10.539130434782608</v>
      </c>
      <c r="AO543">
        <v>17.760000000000002</v>
      </c>
      <c r="AP543" s="41">
        <v>0.625</v>
      </c>
      <c r="AQ543">
        <v>21</v>
      </c>
      <c r="AR543">
        <v>21</v>
      </c>
      <c r="AS543">
        <v>21</v>
      </c>
      <c r="AT543">
        <v>18</v>
      </c>
      <c r="AU543">
        <v>18</v>
      </c>
      <c r="AV543">
        <v>17</v>
      </c>
      <c r="AW543">
        <v>15</v>
      </c>
      <c r="AX543">
        <v>10</v>
      </c>
      <c r="AY543">
        <v>0</v>
      </c>
      <c r="AZ543">
        <v>2</v>
      </c>
      <c r="BA543" s="42">
        <v>2</v>
      </c>
      <c r="BB543">
        <v>1.77</v>
      </c>
      <c r="BC543">
        <v>21.176500000000001</v>
      </c>
      <c r="BD543" s="20">
        <v>37.4</v>
      </c>
      <c r="BE543" s="20">
        <v>58.4</v>
      </c>
      <c r="BF543" s="20">
        <v>14.455445544554456</v>
      </c>
      <c r="BG543">
        <v>72</v>
      </c>
      <c r="BH543">
        <v>80</v>
      </c>
      <c r="BI543">
        <v>62</v>
      </c>
      <c r="BJ543" s="41">
        <v>0.53731343283582089</v>
      </c>
      <c r="BK543">
        <v>26</v>
      </c>
      <c r="BL543">
        <v>26</v>
      </c>
      <c r="BM543">
        <v>17</v>
      </c>
      <c r="BN543" s="42">
        <v>9</v>
      </c>
      <c r="BO543">
        <v>1</v>
      </c>
      <c r="BP543">
        <v>0</v>
      </c>
      <c r="BQ543">
        <v>11</v>
      </c>
      <c r="BR543">
        <v>10</v>
      </c>
      <c r="BS543" s="41">
        <v>4.7393364928909949E-2</v>
      </c>
      <c r="BT543">
        <v>15</v>
      </c>
      <c r="BU543">
        <v>16</v>
      </c>
      <c r="BV543" s="41">
        <v>0.4838709677419355</v>
      </c>
      <c r="BW543">
        <v>5</v>
      </c>
      <c r="BX543">
        <v>1</v>
      </c>
      <c r="BY543">
        <v>3</v>
      </c>
      <c r="BZ543">
        <v>5</v>
      </c>
      <c r="CA543">
        <v>7</v>
      </c>
      <c r="CB543">
        <v>10</v>
      </c>
      <c r="CC543">
        <v>2</v>
      </c>
      <c r="CD543">
        <v>2</v>
      </c>
      <c r="CE543">
        <v>4</v>
      </c>
      <c r="CF543">
        <v>8</v>
      </c>
      <c r="CG543">
        <v>9</v>
      </c>
      <c r="CH543">
        <v>11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2</v>
      </c>
      <c r="DB543">
        <v>1</v>
      </c>
      <c r="DC543">
        <v>1</v>
      </c>
      <c r="DD543">
        <v>1</v>
      </c>
      <c r="DE543">
        <v>2</v>
      </c>
      <c r="DF543">
        <v>2</v>
      </c>
      <c r="DG543">
        <v>8</v>
      </c>
      <c r="DH543">
        <v>2</v>
      </c>
      <c r="DI543">
        <v>3</v>
      </c>
      <c r="DJ543">
        <v>2</v>
      </c>
      <c r="DK543">
        <v>2</v>
      </c>
      <c r="DL543">
        <v>0</v>
      </c>
      <c r="DM543">
        <v>2</v>
      </c>
      <c r="DN543">
        <v>2</v>
      </c>
      <c r="DO543">
        <v>0</v>
      </c>
      <c r="DP543" s="42">
        <v>1</v>
      </c>
      <c r="DQ543" s="20">
        <v>0.69100000000000006</v>
      </c>
      <c r="DR543">
        <v>2</v>
      </c>
      <c r="DS543">
        <v>0</v>
      </c>
      <c r="DT543">
        <v>0</v>
      </c>
      <c r="DU543">
        <v>0</v>
      </c>
      <c r="DV543">
        <v>0</v>
      </c>
      <c r="DW543">
        <v>139</v>
      </c>
      <c r="DX543">
        <v>282</v>
      </c>
      <c r="DY543">
        <v>109</v>
      </c>
      <c r="DZ543">
        <v>201</v>
      </c>
      <c r="EA543">
        <v>78</v>
      </c>
      <c r="EB543">
        <v>132</v>
      </c>
      <c r="EC543">
        <v>6.18</v>
      </c>
      <c r="ED543">
        <v>9.59</v>
      </c>
      <c r="EE543">
        <v>8</v>
      </c>
      <c r="EF543">
        <v>11</v>
      </c>
      <c r="EG543" s="41">
        <v>0.10256410256410256</v>
      </c>
      <c r="EH543" s="43">
        <v>0.91666666666666663</v>
      </c>
      <c r="EI543" s="44">
        <v>1.0192307692307692</v>
      </c>
      <c r="EJ543">
        <v>140</v>
      </c>
      <c r="EK543">
        <v>283</v>
      </c>
      <c r="EL543">
        <v>110</v>
      </c>
      <c r="EM543">
        <v>202</v>
      </c>
      <c r="EN543">
        <v>79</v>
      </c>
      <c r="EO543">
        <v>132</v>
      </c>
      <c r="EP543">
        <v>8</v>
      </c>
      <c r="EQ543">
        <v>11</v>
      </c>
      <c r="ER543">
        <v>69</v>
      </c>
      <c r="ES543">
        <v>112</v>
      </c>
      <c r="ET543">
        <v>33</v>
      </c>
      <c r="EU543">
        <v>41</v>
      </c>
      <c r="EV543">
        <v>6</v>
      </c>
      <c r="EW543">
        <v>7</v>
      </c>
      <c r="EX543">
        <v>26</v>
      </c>
      <c r="EY543">
        <v>12</v>
      </c>
      <c r="EZ543">
        <v>0.1</v>
      </c>
      <c r="FA543">
        <v>0.2</v>
      </c>
      <c r="FB543">
        <v>0.30000000000000004</v>
      </c>
      <c r="FC543" s="20">
        <v>-0.88</v>
      </c>
      <c r="FD543" s="26">
        <v>-3.826086956521739E-2</v>
      </c>
      <c r="FE543">
        <v>0.26500000000000001</v>
      </c>
      <c r="FF543">
        <v>-0.31</v>
      </c>
      <c r="FG543">
        <v>-0.02</v>
      </c>
      <c r="FH543">
        <v>-0.32</v>
      </c>
      <c r="FL543" s="42">
        <v>40</v>
      </c>
      <c r="FM543" s="20">
        <v>18.5</v>
      </c>
      <c r="FN543" s="41">
        <v>4.3302235500000001E-2</v>
      </c>
      <c r="FO543" s="20">
        <v>4.5999999999999996</v>
      </c>
      <c r="FP543" s="20">
        <v>5.1382000000000003</v>
      </c>
      <c r="FQ543" s="20">
        <v>104.20792079207921</v>
      </c>
      <c r="FU543" t="s">
        <v>721</v>
      </c>
      <c r="FV543" t="s">
        <v>711</v>
      </c>
      <c r="FW543" s="45">
        <v>660000</v>
      </c>
      <c r="FX543" s="45">
        <v>660000</v>
      </c>
      <c r="FY543">
        <v>34</v>
      </c>
      <c r="FZ543">
        <v>3</v>
      </c>
      <c r="GA543">
        <v>2</v>
      </c>
      <c r="GB543">
        <v>5</v>
      </c>
      <c r="GC543">
        <v>-3</v>
      </c>
      <c r="GD543">
        <v>4</v>
      </c>
      <c r="GE543">
        <v>27</v>
      </c>
      <c r="GF543">
        <v>335</v>
      </c>
      <c r="GG543">
        <v>-0.1</v>
      </c>
      <c r="GH543">
        <v>0.2</v>
      </c>
      <c r="GI543">
        <v>0.1</v>
      </c>
      <c r="GJ543" s="42">
        <v>4.5999999999999996</v>
      </c>
    </row>
    <row r="544" spans="1:192" x14ac:dyDescent="0.45">
      <c r="A544" s="40">
        <v>35459</v>
      </c>
      <c r="B544" t="s">
        <v>1475</v>
      </c>
      <c r="D544" t="s">
        <v>223</v>
      </c>
      <c r="E544" t="s">
        <v>223</v>
      </c>
      <c r="F544">
        <v>73</v>
      </c>
      <c r="G544">
        <v>206</v>
      </c>
      <c r="H544">
        <v>2015</v>
      </c>
      <c r="I544">
        <v>1</v>
      </c>
      <c r="J544">
        <v>20</v>
      </c>
      <c r="K544" t="s">
        <v>92</v>
      </c>
      <c r="L544">
        <v>2016</v>
      </c>
      <c r="M544">
        <v>21</v>
      </c>
      <c r="N544">
        <v>2</v>
      </c>
      <c r="O544">
        <v>8478493</v>
      </c>
      <c r="P544" t="s">
        <v>3975</v>
      </c>
      <c r="Q544" t="s">
        <v>3976</v>
      </c>
      <c r="R544" t="s">
        <v>3977</v>
      </c>
      <c r="S544" t="s">
        <v>1922</v>
      </c>
      <c r="T544" t="s">
        <v>938</v>
      </c>
      <c r="U544" t="s">
        <v>30</v>
      </c>
      <c r="V544">
        <v>75</v>
      </c>
      <c r="W544">
        <v>6</v>
      </c>
      <c r="X544">
        <v>10</v>
      </c>
      <c r="Y544">
        <v>4</v>
      </c>
      <c r="Z544">
        <v>16</v>
      </c>
      <c r="AA544">
        <v>16</v>
      </c>
      <c r="AB544">
        <v>60</v>
      </c>
      <c r="AC544" s="26">
        <v>0.21333333333333335</v>
      </c>
      <c r="AD544" s="20">
        <v>-19</v>
      </c>
      <c r="AE544" s="20">
        <v>5.9340000000000002</v>
      </c>
      <c r="AF544">
        <v>2</v>
      </c>
      <c r="AG544">
        <v>5.8</v>
      </c>
      <c r="AH544">
        <v>22</v>
      </c>
      <c r="AI544">
        <v>1271</v>
      </c>
      <c r="AJ544">
        <v>57503</v>
      </c>
      <c r="AK544" s="20">
        <v>958.38333333333003</v>
      </c>
      <c r="AL544">
        <v>958.47</v>
      </c>
      <c r="AM544">
        <v>958</v>
      </c>
      <c r="AN544" s="26">
        <v>12.778444444444444</v>
      </c>
      <c r="AO544">
        <v>21.46</v>
      </c>
      <c r="AP544" s="41">
        <v>0.55172413793103448</v>
      </c>
      <c r="AQ544">
        <v>191</v>
      </c>
      <c r="AR544">
        <v>191</v>
      </c>
      <c r="AS544">
        <v>191</v>
      </c>
      <c r="AT544">
        <v>155</v>
      </c>
      <c r="AU544">
        <v>155</v>
      </c>
      <c r="AV544">
        <v>124</v>
      </c>
      <c r="AW544">
        <v>97</v>
      </c>
      <c r="AX544">
        <v>47</v>
      </c>
      <c r="AY544">
        <v>6</v>
      </c>
      <c r="AZ544">
        <v>14</v>
      </c>
      <c r="BA544" s="42">
        <v>20</v>
      </c>
      <c r="BB544">
        <v>9.19</v>
      </c>
      <c r="BC544">
        <v>33.387099999999997</v>
      </c>
      <c r="BD544" s="20">
        <v>96.1</v>
      </c>
      <c r="BE544" s="20">
        <v>287.10000000000002</v>
      </c>
      <c r="BF544" s="20">
        <v>17.97239350214404</v>
      </c>
      <c r="BG544">
        <v>287</v>
      </c>
      <c r="BH544">
        <v>298</v>
      </c>
      <c r="BI544">
        <v>288</v>
      </c>
      <c r="BJ544" s="41">
        <v>0.49913043478260871</v>
      </c>
      <c r="BK544">
        <v>134</v>
      </c>
      <c r="BL544">
        <v>134</v>
      </c>
      <c r="BM544">
        <v>110</v>
      </c>
      <c r="BN544" s="42">
        <v>24</v>
      </c>
      <c r="BO544">
        <v>31</v>
      </c>
      <c r="BP544">
        <v>10</v>
      </c>
      <c r="BQ544">
        <v>17</v>
      </c>
      <c r="BR544">
        <v>46</v>
      </c>
      <c r="BS544" s="41">
        <v>6.2670299727520432E-2</v>
      </c>
      <c r="BT544">
        <v>201</v>
      </c>
      <c r="BU544">
        <v>271</v>
      </c>
      <c r="BV544" s="41">
        <v>0.42584745762711862</v>
      </c>
      <c r="BW544">
        <v>53</v>
      </c>
      <c r="BX544">
        <v>63</v>
      </c>
      <c r="BY544">
        <v>82</v>
      </c>
      <c r="BZ544">
        <v>132</v>
      </c>
      <c r="CA544">
        <v>66</v>
      </c>
      <c r="CB544">
        <v>76</v>
      </c>
      <c r="CC544">
        <v>63</v>
      </c>
      <c r="CD544">
        <v>73</v>
      </c>
      <c r="CE544">
        <v>86</v>
      </c>
      <c r="CF544">
        <v>114</v>
      </c>
      <c r="CG544">
        <v>101</v>
      </c>
      <c r="CH544">
        <v>141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0</v>
      </c>
      <c r="CV544">
        <v>4</v>
      </c>
      <c r="CW544">
        <v>1</v>
      </c>
      <c r="CX544">
        <v>2</v>
      </c>
      <c r="CY544">
        <v>0</v>
      </c>
      <c r="CZ544">
        <v>28</v>
      </c>
      <c r="DA544">
        <v>8</v>
      </c>
      <c r="DB544">
        <v>3</v>
      </c>
      <c r="DC544">
        <v>3</v>
      </c>
      <c r="DD544">
        <v>16</v>
      </c>
      <c r="DE544">
        <v>9</v>
      </c>
      <c r="DF544">
        <v>6</v>
      </c>
      <c r="DG544">
        <v>79</v>
      </c>
      <c r="DH544">
        <v>11</v>
      </c>
      <c r="DI544">
        <v>14</v>
      </c>
      <c r="DJ544">
        <v>11</v>
      </c>
      <c r="DK544">
        <v>11</v>
      </c>
      <c r="DL544">
        <v>0</v>
      </c>
      <c r="DM544">
        <v>14</v>
      </c>
      <c r="DN544">
        <v>14</v>
      </c>
      <c r="DO544">
        <v>0</v>
      </c>
      <c r="DP544" s="42">
        <v>3</v>
      </c>
      <c r="DQ544" s="20">
        <v>-1.323</v>
      </c>
      <c r="DR544">
        <v>11</v>
      </c>
      <c r="DS544">
        <v>0</v>
      </c>
      <c r="DT544">
        <v>0</v>
      </c>
      <c r="DU544">
        <v>0</v>
      </c>
      <c r="DV544">
        <v>0</v>
      </c>
      <c r="DW544">
        <v>776</v>
      </c>
      <c r="DX544">
        <v>973</v>
      </c>
      <c r="DY544">
        <v>592</v>
      </c>
      <c r="DZ544">
        <v>688</v>
      </c>
      <c r="EA544">
        <v>449</v>
      </c>
      <c r="EB544">
        <v>464</v>
      </c>
      <c r="EC544">
        <v>31.73</v>
      </c>
      <c r="ED544">
        <v>33.18</v>
      </c>
      <c r="EE544">
        <v>29</v>
      </c>
      <c r="EF544">
        <v>32</v>
      </c>
      <c r="EG544" s="41">
        <v>6.4587973273942098E-2</v>
      </c>
      <c r="EH544" s="43">
        <v>0.93103448275862066</v>
      </c>
      <c r="EI544" s="44">
        <v>0.99562245603256272</v>
      </c>
      <c r="EJ544">
        <v>776</v>
      </c>
      <c r="EK544">
        <v>970</v>
      </c>
      <c r="EL544">
        <v>592</v>
      </c>
      <c r="EM544">
        <v>685</v>
      </c>
      <c r="EN544">
        <v>450</v>
      </c>
      <c r="EO544">
        <v>462</v>
      </c>
      <c r="EP544">
        <v>29</v>
      </c>
      <c r="EQ544">
        <v>31</v>
      </c>
      <c r="ER544">
        <v>352</v>
      </c>
      <c r="ES544">
        <v>388</v>
      </c>
      <c r="ET544">
        <v>150</v>
      </c>
      <c r="EU544">
        <v>136</v>
      </c>
      <c r="EV544">
        <v>17</v>
      </c>
      <c r="EW544">
        <v>13</v>
      </c>
      <c r="EX544">
        <v>50</v>
      </c>
      <c r="EY544">
        <v>62</v>
      </c>
      <c r="EZ544">
        <v>-0.4</v>
      </c>
      <c r="FA544">
        <v>1.1000000000000001</v>
      </c>
      <c r="FB544">
        <v>0.60000000000000009</v>
      </c>
      <c r="FC544" s="20">
        <v>18.2</v>
      </c>
      <c r="FD544" s="26">
        <v>0.24266666666666667</v>
      </c>
      <c r="FE544">
        <v>1.1382000000000001</v>
      </c>
      <c r="FF544">
        <v>0.18</v>
      </c>
      <c r="FG544">
        <v>0.56000000000000005</v>
      </c>
      <c r="FH544">
        <v>0.74</v>
      </c>
      <c r="FL544" s="42">
        <v>202</v>
      </c>
      <c r="FM544" s="20">
        <v>13.727272727272727</v>
      </c>
      <c r="FN544" s="41">
        <v>2.68852459E-2</v>
      </c>
      <c r="FO544" s="20">
        <v>13.8</v>
      </c>
      <c r="FP544" s="20">
        <v>15.7354</v>
      </c>
      <c r="FQ544" s="20">
        <v>109.48699489811888</v>
      </c>
      <c r="FV544" t="s">
        <v>751</v>
      </c>
      <c r="FW544" s="45">
        <v>925000</v>
      </c>
      <c r="FX544" s="45">
        <v>894167</v>
      </c>
      <c r="FY544">
        <v>90</v>
      </c>
      <c r="FZ544">
        <v>9</v>
      </c>
      <c r="GA544">
        <v>14</v>
      </c>
      <c r="GB544">
        <v>23</v>
      </c>
      <c r="GC544">
        <v>3</v>
      </c>
      <c r="GD544">
        <v>26</v>
      </c>
      <c r="GE544">
        <v>139</v>
      </c>
      <c r="GF544">
        <v>1118</v>
      </c>
      <c r="GG544">
        <v>0.2</v>
      </c>
      <c r="GH544">
        <v>1.2</v>
      </c>
      <c r="GI544">
        <v>1.5</v>
      </c>
      <c r="GJ544" s="42">
        <v>13.8</v>
      </c>
    </row>
    <row r="545" spans="1:192" x14ac:dyDescent="0.45">
      <c r="A545" s="40">
        <v>34037</v>
      </c>
      <c r="B545" t="s">
        <v>2909</v>
      </c>
      <c r="D545" t="s">
        <v>120</v>
      </c>
      <c r="E545" t="s">
        <v>120</v>
      </c>
      <c r="F545">
        <v>71</v>
      </c>
      <c r="G545">
        <v>203</v>
      </c>
      <c r="H545">
        <v>2011</v>
      </c>
      <c r="I545">
        <v>2</v>
      </c>
      <c r="J545">
        <v>52</v>
      </c>
      <c r="K545" t="s">
        <v>92</v>
      </c>
      <c r="L545">
        <v>2014</v>
      </c>
      <c r="M545">
        <v>24</v>
      </c>
      <c r="N545">
        <v>4</v>
      </c>
      <c r="O545">
        <v>8476447</v>
      </c>
      <c r="P545" t="s">
        <v>3978</v>
      </c>
      <c r="Q545" t="s">
        <v>3979</v>
      </c>
      <c r="R545" t="s">
        <v>3980</v>
      </c>
      <c r="S545" t="s">
        <v>3981</v>
      </c>
      <c r="T545" t="s">
        <v>710</v>
      </c>
      <c r="U545" t="s">
        <v>307</v>
      </c>
      <c r="V545">
        <v>58</v>
      </c>
      <c r="W545">
        <v>2</v>
      </c>
      <c r="X545">
        <v>6</v>
      </c>
      <c r="Y545">
        <v>4</v>
      </c>
      <c r="Z545">
        <v>8</v>
      </c>
      <c r="AA545">
        <v>19</v>
      </c>
      <c r="AB545">
        <v>56</v>
      </c>
      <c r="AC545" s="26">
        <v>0.13793103448275862</v>
      </c>
      <c r="AD545" s="20">
        <v>-1.5223880597014929</v>
      </c>
      <c r="AE545" s="20">
        <v>2.8380000000000001</v>
      </c>
      <c r="AF545">
        <v>-8</v>
      </c>
      <c r="AG545">
        <v>-3.7</v>
      </c>
      <c r="AH545">
        <v>34</v>
      </c>
      <c r="AI545">
        <v>864</v>
      </c>
      <c r="AJ545">
        <v>35773</v>
      </c>
      <c r="AK545" s="20">
        <v>596.21666666666999</v>
      </c>
      <c r="AL545">
        <v>596.22</v>
      </c>
      <c r="AM545">
        <v>596</v>
      </c>
      <c r="AN545" s="26">
        <v>10.279597701149426</v>
      </c>
      <c r="AO545">
        <v>17.48</v>
      </c>
      <c r="AP545" s="41">
        <v>0.5</v>
      </c>
      <c r="AQ545">
        <v>108</v>
      </c>
      <c r="AR545">
        <v>108</v>
      </c>
      <c r="AS545">
        <v>108</v>
      </c>
      <c r="AT545">
        <v>82</v>
      </c>
      <c r="AU545">
        <v>82</v>
      </c>
      <c r="AV545">
        <v>51</v>
      </c>
      <c r="AW545">
        <v>56</v>
      </c>
      <c r="AX545">
        <v>21</v>
      </c>
      <c r="AY545">
        <v>5</v>
      </c>
      <c r="AZ545">
        <v>9</v>
      </c>
      <c r="BA545" s="42">
        <v>14</v>
      </c>
      <c r="BB545">
        <v>4.71</v>
      </c>
      <c r="BC545">
        <v>29.607800000000001</v>
      </c>
      <c r="BD545" s="20">
        <v>99.6</v>
      </c>
      <c r="BE545" s="20">
        <v>207.6</v>
      </c>
      <c r="BF545" s="20">
        <v>20.891617188286201</v>
      </c>
      <c r="BG545">
        <v>121</v>
      </c>
      <c r="BH545">
        <v>193</v>
      </c>
      <c r="BI545">
        <v>276</v>
      </c>
      <c r="BJ545" s="41">
        <v>0.30478589420654911</v>
      </c>
      <c r="BK545">
        <v>114</v>
      </c>
      <c r="BL545">
        <v>114</v>
      </c>
      <c r="BM545">
        <v>66</v>
      </c>
      <c r="BN545" s="42">
        <v>48</v>
      </c>
      <c r="BO545">
        <v>31</v>
      </c>
      <c r="BP545">
        <v>8</v>
      </c>
      <c r="BQ545">
        <v>14</v>
      </c>
      <c r="BR545">
        <v>35</v>
      </c>
      <c r="BS545" s="41">
        <v>8.6848635235732011E-2</v>
      </c>
      <c r="BT545">
        <v>5</v>
      </c>
      <c r="BU545">
        <v>7</v>
      </c>
      <c r="BV545" s="41">
        <v>0.41666666666666669</v>
      </c>
      <c r="BW545">
        <v>3</v>
      </c>
      <c r="BX545">
        <v>1</v>
      </c>
      <c r="BY545">
        <v>0</v>
      </c>
      <c r="BZ545">
        <v>1</v>
      </c>
      <c r="CA545">
        <v>2</v>
      </c>
      <c r="CB545">
        <v>5</v>
      </c>
      <c r="CC545">
        <v>1</v>
      </c>
      <c r="CD545">
        <v>1</v>
      </c>
      <c r="CE545">
        <v>1</v>
      </c>
      <c r="CF545">
        <v>2</v>
      </c>
      <c r="CG545">
        <v>5</v>
      </c>
      <c r="CH545">
        <v>6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2</v>
      </c>
      <c r="CW545">
        <v>0</v>
      </c>
      <c r="CX545">
        <v>1</v>
      </c>
      <c r="CY545">
        <v>1</v>
      </c>
      <c r="CZ545">
        <v>29</v>
      </c>
      <c r="DA545">
        <v>6</v>
      </c>
      <c r="DB545">
        <v>1</v>
      </c>
      <c r="DC545">
        <v>5</v>
      </c>
      <c r="DD545">
        <v>4</v>
      </c>
      <c r="DE545">
        <v>0</v>
      </c>
      <c r="DF545">
        <v>0</v>
      </c>
      <c r="DG545">
        <v>35</v>
      </c>
      <c r="DH545">
        <v>17</v>
      </c>
      <c r="DI545">
        <v>11</v>
      </c>
      <c r="DJ545">
        <v>18</v>
      </c>
      <c r="DK545">
        <v>18</v>
      </c>
      <c r="DL545">
        <v>0</v>
      </c>
      <c r="DM545">
        <v>10</v>
      </c>
      <c r="DN545">
        <v>10</v>
      </c>
      <c r="DO545">
        <v>0</v>
      </c>
      <c r="DP545" s="42">
        <v>-6</v>
      </c>
      <c r="DQ545" s="20">
        <v>-6.6740000000000004</v>
      </c>
      <c r="DR545">
        <v>17</v>
      </c>
      <c r="DS545">
        <v>0</v>
      </c>
      <c r="DT545">
        <v>0</v>
      </c>
      <c r="DU545">
        <v>0</v>
      </c>
      <c r="DV545">
        <v>0</v>
      </c>
      <c r="DW545">
        <v>508</v>
      </c>
      <c r="DX545">
        <v>510</v>
      </c>
      <c r="DY545">
        <v>374</v>
      </c>
      <c r="DZ545">
        <v>368</v>
      </c>
      <c r="EA545">
        <v>266</v>
      </c>
      <c r="EB545">
        <v>272</v>
      </c>
      <c r="EC545">
        <v>19.71</v>
      </c>
      <c r="ED545">
        <v>20.010000000000002</v>
      </c>
      <c r="EE545">
        <v>16</v>
      </c>
      <c r="EF545">
        <v>26</v>
      </c>
      <c r="EG545" s="41">
        <v>6.0150375939849621E-2</v>
      </c>
      <c r="EH545" s="43">
        <v>0.90441176470588236</v>
      </c>
      <c r="EI545" s="44">
        <v>0.96456214064573198</v>
      </c>
      <c r="EJ545">
        <v>505</v>
      </c>
      <c r="EK545">
        <v>512</v>
      </c>
      <c r="EL545">
        <v>372</v>
      </c>
      <c r="EM545">
        <v>369</v>
      </c>
      <c r="EN545">
        <v>265</v>
      </c>
      <c r="EO545">
        <v>273</v>
      </c>
      <c r="EP545">
        <v>16</v>
      </c>
      <c r="EQ545">
        <v>26</v>
      </c>
      <c r="ER545">
        <v>204</v>
      </c>
      <c r="ES545">
        <v>221</v>
      </c>
      <c r="ET545">
        <v>82</v>
      </c>
      <c r="EU545">
        <v>79</v>
      </c>
      <c r="EV545">
        <v>13</v>
      </c>
      <c r="EW545">
        <v>12</v>
      </c>
      <c r="EX545">
        <v>65</v>
      </c>
      <c r="EY545">
        <v>42</v>
      </c>
      <c r="EZ545">
        <v>-0.60000000000000009</v>
      </c>
      <c r="FA545">
        <v>0.30000000000000004</v>
      </c>
      <c r="FB545">
        <v>-0.4</v>
      </c>
      <c r="FC545" s="20">
        <v>9.61</v>
      </c>
      <c r="FD545" s="26">
        <v>0.1656896551724138</v>
      </c>
      <c r="FE545">
        <v>0.31059999999999999</v>
      </c>
      <c r="FF545">
        <v>0.28999999999999998</v>
      </c>
      <c r="FG545">
        <v>0.27</v>
      </c>
      <c r="FH545">
        <v>0.56000000000000005</v>
      </c>
      <c r="FL545" s="42">
        <v>183</v>
      </c>
      <c r="FM545" s="20">
        <v>7.5294117647058822</v>
      </c>
      <c r="FN545" s="41">
        <v>1.0917321300000001E-2</v>
      </c>
      <c r="FO545" s="20">
        <v>4.5999999999999996</v>
      </c>
      <c r="FP545" s="20">
        <v>6.6652000000000005</v>
      </c>
      <c r="FQ545" s="20">
        <v>102.44540605816644</v>
      </c>
      <c r="FV545" t="s">
        <v>751</v>
      </c>
      <c r="FW545" s="45">
        <v>650000</v>
      </c>
      <c r="FX545" s="45">
        <v>612500</v>
      </c>
      <c r="FY545">
        <v>125</v>
      </c>
      <c r="FZ545">
        <v>8</v>
      </c>
      <c r="GA545">
        <v>11</v>
      </c>
      <c r="GB545">
        <v>19</v>
      </c>
      <c r="GC545">
        <v>-9</v>
      </c>
      <c r="GD545">
        <v>64</v>
      </c>
      <c r="GE545">
        <v>119</v>
      </c>
      <c r="GF545">
        <v>1400</v>
      </c>
      <c r="GG545">
        <v>-0.9</v>
      </c>
      <c r="GH545">
        <v>1.1000000000000001</v>
      </c>
      <c r="GI545">
        <v>0.2</v>
      </c>
      <c r="GJ545" s="42">
        <v>4.5999999999999996</v>
      </c>
    </row>
    <row r="546" spans="1:192" x14ac:dyDescent="0.45">
      <c r="A546" s="40">
        <v>33977</v>
      </c>
      <c r="B546" t="s">
        <v>3982</v>
      </c>
      <c r="D546" t="s">
        <v>223</v>
      </c>
      <c r="E546" t="s">
        <v>223</v>
      </c>
      <c r="F546">
        <v>73</v>
      </c>
      <c r="G546">
        <v>189</v>
      </c>
      <c r="H546">
        <v>2011</v>
      </c>
      <c r="I546">
        <v>2</v>
      </c>
      <c r="J546">
        <v>53</v>
      </c>
      <c r="K546" t="s">
        <v>92</v>
      </c>
      <c r="L546">
        <v>2014</v>
      </c>
      <c r="M546">
        <v>25</v>
      </c>
      <c r="N546">
        <v>4</v>
      </c>
      <c r="O546">
        <v>8476448</v>
      </c>
      <c r="P546" t="s">
        <v>3983</v>
      </c>
      <c r="Q546" t="s">
        <v>3984</v>
      </c>
      <c r="R546" t="s">
        <v>3007</v>
      </c>
      <c r="S546" t="s">
        <v>2197</v>
      </c>
      <c r="T546" t="s">
        <v>716</v>
      </c>
      <c r="U546" t="s">
        <v>917</v>
      </c>
      <c r="V546">
        <v>82</v>
      </c>
      <c r="W546">
        <v>43</v>
      </c>
      <c r="X546">
        <v>35</v>
      </c>
      <c r="Y546">
        <v>14</v>
      </c>
      <c r="Z546">
        <v>78</v>
      </c>
      <c r="AA546">
        <v>1</v>
      </c>
      <c r="AB546">
        <v>0</v>
      </c>
      <c r="AC546" s="26">
        <v>0.95121951219512191</v>
      </c>
      <c r="AD546" s="20">
        <v>55.595628415300546</v>
      </c>
      <c r="AE546" s="20">
        <v>32.110999999999997</v>
      </c>
      <c r="AF546">
        <v>49</v>
      </c>
      <c r="AG546">
        <v>7.6</v>
      </c>
      <c r="AH546">
        <v>12</v>
      </c>
      <c r="AI546">
        <v>1807</v>
      </c>
      <c r="AJ546">
        <v>92087</v>
      </c>
      <c r="AK546" s="20">
        <v>1534.7833333333001</v>
      </c>
      <c r="AL546">
        <v>1535.05</v>
      </c>
      <c r="AM546">
        <v>1535</v>
      </c>
      <c r="AN546" s="26">
        <v>18.716869918699185</v>
      </c>
      <c r="AO546">
        <v>30.86</v>
      </c>
      <c r="AP546" s="41">
        <v>0.70270270270270274</v>
      </c>
      <c r="AQ546">
        <v>321</v>
      </c>
      <c r="AR546">
        <v>322</v>
      </c>
      <c r="AS546">
        <v>322</v>
      </c>
      <c r="AT546">
        <v>262</v>
      </c>
      <c r="AU546">
        <v>263</v>
      </c>
      <c r="AV546">
        <v>184</v>
      </c>
      <c r="AW546">
        <v>226</v>
      </c>
      <c r="AX546">
        <v>100</v>
      </c>
      <c r="AY546">
        <v>15</v>
      </c>
      <c r="AZ546">
        <v>19</v>
      </c>
      <c r="BA546" s="42">
        <v>34</v>
      </c>
      <c r="BB546">
        <v>25.77</v>
      </c>
      <c r="BC546">
        <v>26.418500000000002</v>
      </c>
      <c r="BD546" s="20">
        <v>192.4</v>
      </c>
      <c r="BE546" s="20">
        <v>513.4</v>
      </c>
      <c r="BF546" s="20">
        <v>20.067098791570306</v>
      </c>
      <c r="BG546">
        <v>608</v>
      </c>
      <c r="BH546">
        <v>538</v>
      </c>
      <c r="BI546">
        <v>491</v>
      </c>
      <c r="BJ546" s="41">
        <v>0.55323020928116473</v>
      </c>
      <c r="BK546">
        <v>48</v>
      </c>
      <c r="BL546">
        <v>48</v>
      </c>
      <c r="BM546">
        <v>106</v>
      </c>
      <c r="BN546" s="42">
        <v>-58</v>
      </c>
      <c r="BO546">
        <v>79</v>
      </c>
      <c r="BP546">
        <v>46</v>
      </c>
      <c r="BQ546">
        <v>78</v>
      </c>
      <c r="BR546">
        <v>45</v>
      </c>
      <c r="BS546" s="41">
        <v>4.2857142857142858E-2</v>
      </c>
      <c r="BT546">
        <v>402</v>
      </c>
      <c r="BU546">
        <v>435</v>
      </c>
      <c r="BV546" s="41">
        <v>0.48028673835125446</v>
      </c>
      <c r="BW546">
        <v>149</v>
      </c>
      <c r="BX546">
        <v>144</v>
      </c>
      <c r="BY546">
        <v>134</v>
      </c>
      <c r="BZ546">
        <v>152</v>
      </c>
      <c r="CA546">
        <v>119</v>
      </c>
      <c r="CB546">
        <v>139</v>
      </c>
      <c r="CC546">
        <v>107</v>
      </c>
      <c r="CD546">
        <v>136</v>
      </c>
      <c r="CE546">
        <v>146</v>
      </c>
      <c r="CF546">
        <v>149</v>
      </c>
      <c r="CG546">
        <v>256</v>
      </c>
      <c r="CH546">
        <v>267</v>
      </c>
      <c r="CI546">
        <v>2</v>
      </c>
      <c r="CJ546">
        <v>1</v>
      </c>
      <c r="CK546">
        <v>6</v>
      </c>
      <c r="CL546">
        <v>6</v>
      </c>
      <c r="CM546">
        <v>2</v>
      </c>
      <c r="CN546">
        <v>0</v>
      </c>
      <c r="CO546">
        <v>0</v>
      </c>
      <c r="CP546">
        <v>5</v>
      </c>
      <c r="CQ546">
        <v>3</v>
      </c>
      <c r="CR546">
        <v>4</v>
      </c>
      <c r="CS546">
        <v>9</v>
      </c>
      <c r="CT546">
        <v>3</v>
      </c>
      <c r="CU546">
        <v>1</v>
      </c>
      <c r="CV546">
        <v>18</v>
      </c>
      <c r="CW546">
        <v>0</v>
      </c>
      <c r="CX546">
        <v>5</v>
      </c>
      <c r="CY546">
        <v>5</v>
      </c>
      <c r="CZ546">
        <v>69</v>
      </c>
      <c r="DA546">
        <v>12</v>
      </c>
      <c r="DB546">
        <v>10</v>
      </c>
      <c r="DC546">
        <v>22</v>
      </c>
      <c r="DD546">
        <v>31</v>
      </c>
      <c r="DE546">
        <v>8</v>
      </c>
      <c r="DF546">
        <v>1</v>
      </c>
      <c r="DG546">
        <v>100</v>
      </c>
      <c r="DH546">
        <v>6</v>
      </c>
      <c r="DI546">
        <v>15</v>
      </c>
      <c r="DJ546">
        <v>6</v>
      </c>
      <c r="DK546">
        <v>6</v>
      </c>
      <c r="DL546">
        <v>0</v>
      </c>
      <c r="DM546">
        <v>15</v>
      </c>
      <c r="DN546">
        <v>15</v>
      </c>
      <c r="DO546">
        <v>0</v>
      </c>
      <c r="DP546" s="42">
        <v>9</v>
      </c>
      <c r="DQ546" s="20">
        <v>5.79</v>
      </c>
      <c r="DR546">
        <v>6</v>
      </c>
      <c r="DS546">
        <v>0</v>
      </c>
      <c r="DT546">
        <v>0</v>
      </c>
      <c r="DU546">
        <v>0</v>
      </c>
      <c r="DV546">
        <v>0</v>
      </c>
      <c r="DW546">
        <v>1741</v>
      </c>
      <c r="DX546">
        <v>1329</v>
      </c>
      <c r="DY546">
        <v>1295</v>
      </c>
      <c r="DZ546">
        <v>1005</v>
      </c>
      <c r="EA546">
        <v>938</v>
      </c>
      <c r="EB546">
        <v>707</v>
      </c>
      <c r="EC546">
        <v>94.89</v>
      </c>
      <c r="ED546">
        <v>67.2</v>
      </c>
      <c r="EE546">
        <v>111</v>
      </c>
      <c r="EF546">
        <v>53</v>
      </c>
      <c r="EG546" s="41">
        <v>0.11833688699360341</v>
      </c>
      <c r="EH546" s="43">
        <v>0.925035360678925</v>
      </c>
      <c r="EI546" s="44">
        <v>1.0433722476725285</v>
      </c>
      <c r="EJ546">
        <v>1742</v>
      </c>
      <c r="EK546">
        <v>1328</v>
      </c>
      <c r="EL546">
        <v>1295</v>
      </c>
      <c r="EM546">
        <v>1004</v>
      </c>
      <c r="EN546">
        <v>940</v>
      </c>
      <c r="EO546">
        <v>705</v>
      </c>
      <c r="EP546">
        <v>112</v>
      </c>
      <c r="EQ546">
        <v>53</v>
      </c>
      <c r="ER546">
        <v>882</v>
      </c>
      <c r="ES546">
        <v>655</v>
      </c>
      <c r="ET546">
        <v>313</v>
      </c>
      <c r="EU546">
        <v>264</v>
      </c>
      <c r="EV546">
        <v>58</v>
      </c>
      <c r="EW546">
        <v>33</v>
      </c>
      <c r="EX546">
        <v>68</v>
      </c>
      <c r="EY546">
        <v>76</v>
      </c>
      <c r="EZ546">
        <v>8.3000000000000007</v>
      </c>
      <c r="FA546">
        <v>3.5</v>
      </c>
      <c r="FB546">
        <v>11.8</v>
      </c>
      <c r="FC546" s="20">
        <v>82.44</v>
      </c>
      <c r="FD546" s="26">
        <v>1.0053658536585366</v>
      </c>
      <c r="FE546">
        <v>12.8246</v>
      </c>
      <c r="FF546">
        <v>4.76</v>
      </c>
      <c r="FG546">
        <v>0.83</v>
      </c>
      <c r="FH546">
        <v>5.59</v>
      </c>
      <c r="FI546">
        <v>3</v>
      </c>
      <c r="FJ546">
        <v>0</v>
      </c>
      <c r="FK546">
        <v>0</v>
      </c>
      <c r="FL546" s="42">
        <v>105</v>
      </c>
      <c r="FM546" s="20">
        <v>21</v>
      </c>
      <c r="FN546" s="41">
        <v>0.19111111110000001</v>
      </c>
      <c r="FO546" s="20">
        <v>76.8</v>
      </c>
      <c r="FP546" s="20">
        <v>79.158000000000001</v>
      </c>
      <c r="FQ546" s="20">
        <v>119.99609133252989</v>
      </c>
      <c r="FV546" t="s">
        <v>751</v>
      </c>
      <c r="FW546" s="45">
        <v>1000000</v>
      </c>
      <c r="FX546" s="45">
        <v>1000000</v>
      </c>
      <c r="FY546">
        <v>265</v>
      </c>
      <c r="FZ546">
        <v>61</v>
      </c>
      <c r="GA546">
        <v>67</v>
      </c>
      <c r="GB546">
        <v>128</v>
      </c>
      <c r="GC546">
        <v>53</v>
      </c>
      <c r="GD546">
        <v>28</v>
      </c>
      <c r="GE546">
        <v>417</v>
      </c>
      <c r="GF546">
        <v>4048</v>
      </c>
      <c r="GG546">
        <v>9</v>
      </c>
      <c r="GH546">
        <v>6.2</v>
      </c>
      <c r="GI546">
        <v>15.2</v>
      </c>
      <c r="GJ546" s="42">
        <v>76.8</v>
      </c>
    </row>
    <row r="547" spans="1:192" x14ac:dyDescent="0.45">
      <c r="A547" s="40">
        <v>34137</v>
      </c>
      <c r="B547" t="s">
        <v>3994</v>
      </c>
      <c r="D547" t="s">
        <v>156</v>
      </c>
      <c r="E547" t="s">
        <v>156</v>
      </c>
      <c r="F547">
        <v>71</v>
      </c>
      <c r="G547">
        <v>178</v>
      </c>
      <c r="H547">
        <v>2011</v>
      </c>
      <c r="I547">
        <v>2</v>
      </c>
      <c r="J547">
        <v>58</v>
      </c>
      <c r="K547" t="s">
        <v>92</v>
      </c>
      <c r="L547">
        <v>2013</v>
      </c>
      <c r="M547">
        <v>24</v>
      </c>
      <c r="N547">
        <v>5</v>
      </c>
      <c r="O547">
        <v>8476453</v>
      </c>
      <c r="P547" t="s">
        <v>3995</v>
      </c>
      <c r="Q547" t="s">
        <v>3996</v>
      </c>
      <c r="R547" t="s">
        <v>3997</v>
      </c>
      <c r="S547" t="s">
        <v>2026</v>
      </c>
      <c r="T547" t="s">
        <v>710</v>
      </c>
      <c r="U547" t="s">
        <v>153</v>
      </c>
      <c r="V547">
        <v>80</v>
      </c>
      <c r="W547">
        <v>39</v>
      </c>
      <c r="X547">
        <v>61</v>
      </c>
      <c r="Y547">
        <v>33</v>
      </c>
      <c r="Z547">
        <v>100</v>
      </c>
      <c r="AA547">
        <v>1</v>
      </c>
      <c r="AB547">
        <v>0</v>
      </c>
      <c r="AC547" s="26">
        <v>1.25</v>
      </c>
      <c r="AD547" s="20">
        <v>34.315789473684205</v>
      </c>
      <c r="AE547" s="20">
        <v>37.369</v>
      </c>
      <c r="AF547">
        <v>15</v>
      </c>
      <c r="AG547">
        <v>2.5</v>
      </c>
      <c r="AH547">
        <v>42</v>
      </c>
      <c r="AI547">
        <v>1817</v>
      </c>
      <c r="AJ547">
        <v>95143</v>
      </c>
      <c r="AK547" s="20">
        <v>1585.7166666666999</v>
      </c>
      <c r="AL547">
        <v>1585.72</v>
      </c>
      <c r="AM547">
        <v>1586</v>
      </c>
      <c r="AN547" s="26">
        <v>19.821458333333332</v>
      </c>
      <c r="AO547">
        <v>32.81</v>
      </c>
      <c r="AP547" s="41">
        <v>0.8</v>
      </c>
      <c r="AQ547">
        <v>546</v>
      </c>
      <c r="AR547">
        <v>547</v>
      </c>
      <c r="AS547">
        <v>547</v>
      </c>
      <c r="AT547">
        <v>422</v>
      </c>
      <c r="AU547">
        <v>423</v>
      </c>
      <c r="AV547">
        <v>279</v>
      </c>
      <c r="AW547">
        <v>286</v>
      </c>
      <c r="AX547">
        <v>76</v>
      </c>
      <c r="AY547">
        <v>15</v>
      </c>
      <c r="AZ547">
        <v>15</v>
      </c>
      <c r="BA547" s="42">
        <v>30</v>
      </c>
      <c r="BB547">
        <v>25.51</v>
      </c>
      <c r="BC547">
        <v>34.4803</v>
      </c>
      <c r="BD547" s="20">
        <v>499.2</v>
      </c>
      <c r="BE547" s="20">
        <v>1045.2</v>
      </c>
      <c r="BF547" s="20">
        <v>39.547965592916782</v>
      </c>
      <c r="BG547">
        <v>804</v>
      </c>
      <c r="BH547">
        <v>489</v>
      </c>
      <c r="BI547">
        <v>330</v>
      </c>
      <c r="BJ547" s="41">
        <v>0.70899470899470896</v>
      </c>
      <c r="BK547">
        <v>31</v>
      </c>
      <c r="BL547">
        <v>31</v>
      </c>
      <c r="BM547">
        <v>92</v>
      </c>
      <c r="BN547" s="42">
        <v>-61</v>
      </c>
      <c r="BO547">
        <v>144</v>
      </c>
      <c r="BP547">
        <v>79</v>
      </c>
      <c r="BQ547">
        <v>66</v>
      </c>
      <c r="BR547">
        <v>15</v>
      </c>
      <c r="BS547" s="41">
        <v>1.4478764478764479E-2</v>
      </c>
      <c r="BT547">
        <v>3</v>
      </c>
      <c r="BU547">
        <v>2</v>
      </c>
      <c r="BV547" s="41">
        <v>0.6</v>
      </c>
      <c r="BW547">
        <v>0</v>
      </c>
      <c r="BX547">
        <v>0</v>
      </c>
      <c r="BY547">
        <v>1</v>
      </c>
      <c r="BZ547">
        <v>0</v>
      </c>
      <c r="CA547">
        <v>2</v>
      </c>
      <c r="CB547">
        <v>2</v>
      </c>
      <c r="CC547">
        <v>2</v>
      </c>
      <c r="CD547">
        <v>2</v>
      </c>
      <c r="CE547">
        <v>0</v>
      </c>
      <c r="CF547">
        <v>0</v>
      </c>
      <c r="CG547">
        <v>3</v>
      </c>
      <c r="CH547">
        <v>1</v>
      </c>
      <c r="CI547">
        <v>0</v>
      </c>
      <c r="CJ547">
        <v>0</v>
      </c>
      <c r="CK547">
        <v>5</v>
      </c>
      <c r="CL547">
        <v>7</v>
      </c>
      <c r="CM547">
        <v>1</v>
      </c>
      <c r="CN547">
        <v>0</v>
      </c>
      <c r="CO547">
        <v>0</v>
      </c>
      <c r="CP547">
        <v>8</v>
      </c>
      <c r="CQ547">
        <v>0</v>
      </c>
      <c r="CR547">
        <v>3</v>
      </c>
      <c r="CS547">
        <v>4</v>
      </c>
      <c r="CT547">
        <v>0</v>
      </c>
      <c r="CU547">
        <v>0</v>
      </c>
      <c r="CV547">
        <v>24</v>
      </c>
      <c r="CW547">
        <v>1</v>
      </c>
      <c r="CX547">
        <v>6</v>
      </c>
      <c r="CY547">
        <v>30</v>
      </c>
      <c r="CZ547">
        <v>107</v>
      </c>
      <c r="DA547">
        <v>18</v>
      </c>
      <c r="DB547">
        <v>0</v>
      </c>
      <c r="DC547">
        <v>49</v>
      </c>
      <c r="DD547">
        <v>59</v>
      </c>
      <c r="DE547">
        <v>4</v>
      </c>
      <c r="DF547">
        <v>0</v>
      </c>
      <c r="DG547">
        <v>149</v>
      </c>
      <c r="DH547">
        <v>21</v>
      </c>
      <c r="DI547">
        <v>36</v>
      </c>
      <c r="DJ547">
        <v>22</v>
      </c>
      <c r="DK547">
        <v>22</v>
      </c>
      <c r="DL547">
        <v>0</v>
      </c>
      <c r="DM547">
        <v>30</v>
      </c>
      <c r="DN547">
        <v>30</v>
      </c>
      <c r="DO547">
        <v>0</v>
      </c>
      <c r="DP547" s="42">
        <v>15</v>
      </c>
      <c r="DQ547" s="20">
        <v>7.7149999999999999</v>
      </c>
      <c r="DR547">
        <v>21</v>
      </c>
      <c r="DS547">
        <v>0</v>
      </c>
      <c r="DT547">
        <v>0</v>
      </c>
      <c r="DU547">
        <v>0</v>
      </c>
      <c r="DV547">
        <v>0</v>
      </c>
      <c r="DW547">
        <v>1985</v>
      </c>
      <c r="DX547">
        <v>1304</v>
      </c>
      <c r="DY547">
        <v>1511</v>
      </c>
      <c r="DZ547">
        <v>1021</v>
      </c>
      <c r="EA547">
        <v>1052</v>
      </c>
      <c r="EB547">
        <v>774</v>
      </c>
      <c r="EC547">
        <v>101.19</v>
      </c>
      <c r="ED547">
        <v>62.43</v>
      </c>
      <c r="EE547">
        <v>125</v>
      </c>
      <c r="EF547">
        <v>65</v>
      </c>
      <c r="EG547" s="41">
        <v>0.1188212927756654</v>
      </c>
      <c r="EH547" s="43">
        <v>0.91602067183462532</v>
      </c>
      <c r="EI547" s="44">
        <v>1.0348419646102907</v>
      </c>
      <c r="EJ547">
        <v>1989</v>
      </c>
      <c r="EK547">
        <v>1301</v>
      </c>
      <c r="EL547">
        <v>1514</v>
      </c>
      <c r="EM547">
        <v>1019</v>
      </c>
      <c r="EN547">
        <v>1055</v>
      </c>
      <c r="EO547">
        <v>772</v>
      </c>
      <c r="EP547">
        <v>125</v>
      </c>
      <c r="EQ547">
        <v>64</v>
      </c>
      <c r="ER547">
        <v>1036</v>
      </c>
      <c r="ES547">
        <v>671</v>
      </c>
      <c r="ET547">
        <v>352</v>
      </c>
      <c r="EU547">
        <v>249</v>
      </c>
      <c r="EV547">
        <v>63</v>
      </c>
      <c r="EW547">
        <v>30</v>
      </c>
      <c r="EX547">
        <v>98</v>
      </c>
      <c r="EY547">
        <v>112</v>
      </c>
      <c r="EZ547">
        <v>9.8000000000000007</v>
      </c>
      <c r="FA547">
        <v>1.8</v>
      </c>
      <c r="FB547">
        <v>11.6</v>
      </c>
      <c r="FC547" s="20">
        <v>101.21</v>
      </c>
      <c r="FD547" s="26">
        <v>1.2651249999999998</v>
      </c>
      <c r="FE547">
        <v>14.4986</v>
      </c>
      <c r="FF547">
        <v>5.29</v>
      </c>
      <c r="FG547">
        <v>0.01</v>
      </c>
      <c r="FH547">
        <v>5.3</v>
      </c>
      <c r="FI547">
        <v>5</v>
      </c>
      <c r="FJ547">
        <v>1</v>
      </c>
      <c r="FK547">
        <v>1</v>
      </c>
      <c r="FL547" s="42">
        <v>88</v>
      </c>
      <c r="FM547" s="20">
        <v>4.6190476190476186</v>
      </c>
      <c r="FN547" s="41">
        <v>0.1592629482</v>
      </c>
      <c r="FO547" s="20">
        <v>95.8</v>
      </c>
      <c r="FP547" s="20">
        <v>101.54300000000001</v>
      </c>
      <c r="FQ547" s="20">
        <v>124.44820018666599</v>
      </c>
      <c r="FR547">
        <v>4</v>
      </c>
      <c r="FS547" t="s">
        <v>189</v>
      </c>
      <c r="FT547">
        <v>195</v>
      </c>
      <c r="FV547" t="s">
        <v>751</v>
      </c>
      <c r="FW547" s="45">
        <v>4500000</v>
      </c>
      <c r="FX547" s="45">
        <v>4766667</v>
      </c>
      <c r="FY547">
        <v>365</v>
      </c>
      <c r="FZ547">
        <v>147</v>
      </c>
      <c r="GA547">
        <v>187</v>
      </c>
      <c r="GB547">
        <v>334</v>
      </c>
      <c r="GC547">
        <v>78</v>
      </c>
      <c r="GD547">
        <v>161</v>
      </c>
      <c r="GE547">
        <v>1027</v>
      </c>
      <c r="GF547">
        <v>6335</v>
      </c>
      <c r="GG547">
        <v>35</v>
      </c>
      <c r="GH547">
        <v>9.5</v>
      </c>
      <c r="GI547">
        <v>44.6</v>
      </c>
      <c r="GJ547" s="42">
        <v>95.8</v>
      </c>
    </row>
    <row r="548" spans="1:192" x14ac:dyDescent="0.45">
      <c r="A548" s="40">
        <v>34071</v>
      </c>
      <c r="B548" t="s">
        <v>3293</v>
      </c>
      <c r="C548" t="s">
        <v>163</v>
      </c>
      <c r="D548" t="s">
        <v>91</v>
      </c>
      <c r="E548" t="s">
        <v>91</v>
      </c>
      <c r="F548">
        <v>72</v>
      </c>
      <c r="G548">
        <v>191</v>
      </c>
      <c r="H548">
        <v>2011</v>
      </c>
      <c r="I548">
        <v>1</v>
      </c>
      <c r="J548">
        <v>1</v>
      </c>
      <c r="K548" t="s">
        <v>92</v>
      </c>
      <c r="L548">
        <v>2011</v>
      </c>
      <c r="M548">
        <v>24</v>
      </c>
      <c r="N548">
        <v>7</v>
      </c>
      <c r="O548">
        <v>8476454</v>
      </c>
      <c r="P548" t="s">
        <v>3998</v>
      </c>
      <c r="Q548" t="s">
        <v>3999</v>
      </c>
      <c r="R548" t="s">
        <v>4000</v>
      </c>
      <c r="S548" t="s">
        <v>390</v>
      </c>
      <c r="T548" t="s">
        <v>716</v>
      </c>
      <c r="U548" t="s">
        <v>166</v>
      </c>
      <c r="V548">
        <v>62</v>
      </c>
      <c r="W548">
        <v>24</v>
      </c>
      <c r="X548">
        <v>24</v>
      </c>
      <c r="Y548">
        <v>16</v>
      </c>
      <c r="Z548">
        <v>48</v>
      </c>
      <c r="AA548">
        <v>3</v>
      </c>
      <c r="AB548">
        <v>60</v>
      </c>
      <c r="AC548" s="26">
        <v>0.77419354838709675</v>
      </c>
      <c r="AD548" s="20">
        <v>6.4050632911392427</v>
      </c>
      <c r="AE548" s="20">
        <v>19.213000000000001</v>
      </c>
      <c r="AF548">
        <v>10</v>
      </c>
      <c r="AG548">
        <v>3.9</v>
      </c>
      <c r="AH548">
        <v>20</v>
      </c>
      <c r="AI548">
        <v>1397</v>
      </c>
      <c r="AJ548">
        <v>67295</v>
      </c>
      <c r="AK548" s="20">
        <v>1121.45</v>
      </c>
      <c r="AL548">
        <v>1121.25</v>
      </c>
      <c r="AM548">
        <v>1122</v>
      </c>
      <c r="AN548" s="26">
        <v>18.09005376344086</v>
      </c>
      <c r="AO548">
        <v>29.9</v>
      </c>
      <c r="AP548" s="41">
        <v>0.72727272727272729</v>
      </c>
      <c r="AQ548">
        <v>254</v>
      </c>
      <c r="AR548">
        <v>254</v>
      </c>
      <c r="AS548">
        <v>254</v>
      </c>
      <c r="AT548">
        <v>195</v>
      </c>
      <c r="AU548">
        <v>195</v>
      </c>
      <c r="AV548">
        <v>151</v>
      </c>
      <c r="AW548">
        <v>168</v>
      </c>
      <c r="AX548">
        <v>76</v>
      </c>
      <c r="AY548">
        <v>7</v>
      </c>
      <c r="AZ548">
        <v>15</v>
      </c>
      <c r="BA548" s="42">
        <v>22</v>
      </c>
      <c r="BB548">
        <v>18.21</v>
      </c>
      <c r="BC548">
        <v>29.735099999999999</v>
      </c>
      <c r="BD548" s="20">
        <v>237.5</v>
      </c>
      <c r="BE548" s="20">
        <v>491.5</v>
      </c>
      <c r="BF548" s="20">
        <v>26.301003344481607</v>
      </c>
      <c r="BG548">
        <v>420</v>
      </c>
      <c r="BH548">
        <v>350</v>
      </c>
      <c r="BI548">
        <v>371</v>
      </c>
      <c r="BJ548" s="41">
        <v>0.53097345132743368</v>
      </c>
      <c r="BK548">
        <v>44</v>
      </c>
      <c r="BL548">
        <v>44</v>
      </c>
      <c r="BM548">
        <v>73</v>
      </c>
      <c r="BN548" s="42">
        <v>-29</v>
      </c>
      <c r="BO548">
        <v>44</v>
      </c>
      <c r="BP548">
        <v>45</v>
      </c>
      <c r="BQ548">
        <v>46</v>
      </c>
      <c r="BR548">
        <v>39</v>
      </c>
      <c r="BS548" s="41">
        <v>4.6263345195729534E-2</v>
      </c>
      <c r="BT548">
        <v>374</v>
      </c>
      <c r="BU548">
        <v>393</v>
      </c>
      <c r="BV548" s="41">
        <v>0.48761408083441982</v>
      </c>
      <c r="BW548">
        <v>133</v>
      </c>
      <c r="BX548">
        <v>147</v>
      </c>
      <c r="BY548">
        <v>119</v>
      </c>
      <c r="BZ548">
        <v>131</v>
      </c>
      <c r="CA548">
        <v>122</v>
      </c>
      <c r="CB548">
        <v>115</v>
      </c>
      <c r="CC548">
        <v>118</v>
      </c>
      <c r="CD548">
        <v>118</v>
      </c>
      <c r="CE548">
        <v>106</v>
      </c>
      <c r="CF548">
        <v>132</v>
      </c>
      <c r="CG548">
        <v>232</v>
      </c>
      <c r="CH548">
        <v>246</v>
      </c>
      <c r="CI548">
        <v>0</v>
      </c>
      <c r="CJ548">
        <v>1</v>
      </c>
      <c r="CK548">
        <v>3</v>
      </c>
      <c r="CL548">
        <v>2</v>
      </c>
      <c r="CM548">
        <v>3</v>
      </c>
      <c r="CN548">
        <v>0</v>
      </c>
      <c r="CO548">
        <v>0</v>
      </c>
      <c r="CP548">
        <v>2</v>
      </c>
      <c r="CQ548">
        <v>1</v>
      </c>
      <c r="CR548">
        <v>0</v>
      </c>
      <c r="CS548">
        <v>5</v>
      </c>
      <c r="CT548">
        <v>1</v>
      </c>
      <c r="CU548">
        <v>1</v>
      </c>
      <c r="CV548">
        <v>14</v>
      </c>
      <c r="CW548">
        <v>0</v>
      </c>
      <c r="CX548">
        <v>3</v>
      </c>
      <c r="CY548">
        <v>2</v>
      </c>
      <c r="CZ548">
        <v>39</v>
      </c>
      <c r="DA548">
        <v>10</v>
      </c>
      <c r="DB548">
        <v>3</v>
      </c>
      <c r="DC548">
        <v>5</v>
      </c>
      <c r="DD548">
        <v>37</v>
      </c>
      <c r="DE548">
        <v>7</v>
      </c>
      <c r="DF548">
        <v>1</v>
      </c>
      <c r="DG548">
        <v>88</v>
      </c>
      <c r="DH548">
        <v>10</v>
      </c>
      <c r="DI548">
        <v>15</v>
      </c>
      <c r="DJ548">
        <v>10</v>
      </c>
      <c r="DK548">
        <v>10</v>
      </c>
      <c r="DL548">
        <v>0</v>
      </c>
      <c r="DM548">
        <v>15</v>
      </c>
      <c r="DN548">
        <v>15</v>
      </c>
      <c r="DO548">
        <v>0</v>
      </c>
      <c r="DP548" s="42">
        <v>5</v>
      </c>
      <c r="DQ548" s="20">
        <v>1.98</v>
      </c>
      <c r="DR548">
        <v>10</v>
      </c>
      <c r="DS548">
        <v>0</v>
      </c>
      <c r="DT548">
        <v>0</v>
      </c>
      <c r="DU548">
        <v>0</v>
      </c>
      <c r="DV548">
        <v>0</v>
      </c>
      <c r="DW548">
        <v>1162</v>
      </c>
      <c r="DX548">
        <v>1089</v>
      </c>
      <c r="DY548">
        <v>866</v>
      </c>
      <c r="DZ548">
        <v>804</v>
      </c>
      <c r="EA548">
        <v>636</v>
      </c>
      <c r="EB548">
        <v>580</v>
      </c>
      <c r="EC548">
        <v>62.06</v>
      </c>
      <c r="ED548">
        <v>62.14</v>
      </c>
      <c r="EE548">
        <v>66</v>
      </c>
      <c r="EF548">
        <v>63</v>
      </c>
      <c r="EG548" s="41">
        <v>0.10377358490566038</v>
      </c>
      <c r="EH548" s="43">
        <v>0.89137931034482754</v>
      </c>
      <c r="EI548" s="44">
        <v>0.99515289525048789</v>
      </c>
      <c r="EJ548">
        <v>1157</v>
      </c>
      <c r="EK548">
        <v>1088</v>
      </c>
      <c r="EL548">
        <v>861</v>
      </c>
      <c r="EM548">
        <v>802</v>
      </c>
      <c r="EN548">
        <v>634</v>
      </c>
      <c r="EO548">
        <v>578</v>
      </c>
      <c r="EP548">
        <v>65</v>
      </c>
      <c r="EQ548">
        <v>63</v>
      </c>
      <c r="ER548">
        <v>595</v>
      </c>
      <c r="ES548">
        <v>578</v>
      </c>
      <c r="ET548">
        <v>242</v>
      </c>
      <c r="EU548">
        <v>241</v>
      </c>
      <c r="EV548">
        <v>31</v>
      </c>
      <c r="EW548">
        <v>30</v>
      </c>
      <c r="EX548">
        <v>74</v>
      </c>
      <c r="EY548">
        <v>63</v>
      </c>
      <c r="EZ548">
        <v>4.3</v>
      </c>
      <c r="FA548">
        <v>1.6</v>
      </c>
      <c r="FB548">
        <v>5.9</v>
      </c>
      <c r="FC548" s="20">
        <v>47.52</v>
      </c>
      <c r="FD548" s="26">
        <v>0.76645161290322583</v>
      </c>
      <c r="FE548">
        <v>5.2472000000000003</v>
      </c>
      <c r="FF548">
        <v>0.85</v>
      </c>
      <c r="FG548">
        <v>0.01</v>
      </c>
      <c r="FH548">
        <v>0.86</v>
      </c>
      <c r="FI548">
        <v>3</v>
      </c>
      <c r="FJ548">
        <v>2</v>
      </c>
      <c r="FK548">
        <v>1</v>
      </c>
      <c r="FL548" s="42">
        <v>103</v>
      </c>
      <c r="FM548" s="20">
        <v>9</v>
      </c>
      <c r="FN548" s="41">
        <v>0.15483870969999999</v>
      </c>
      <c r="FO548" s="20">
        <v>46</v>
      </c>
      <c r="FP548" s="20">
        <v>48.396000000000001</v>
      </c>
      <c r="FQ548" s="20">
        <v>120.45484949832775</v>
      </c>
      <c r="FR548">
        <v>22</v>
      </c>
      <c r="FS548" t="s">
        <v>308</v>
      </c>
      <c r="FT548">
        <v>1512</v>
      </c>
      <c r="FV548" t="s">
        <v>711</v>
      </c>
      <c r="FW548" s="45">
        <v>6000000</v>
      </c>
      <c r="FX548" s="45">
        <v>6000000</v>
      </c>
      <c r="FY548">
        <v>457</v>
      </c>
      <c r="FZ548">
        <v>119</v>
      </c>
      <c r="GA548">
        <v>194</v>
      </c>
      <c r="GB548">
        <v>313</v>
      </c>
      <c r="GC548">
        <v>-32</v>
      </c>
      <c r="GD548">
        <v>142</v>
      </c>
      <c r="GE548">
        <v>1038</v>
      </c>
      <c r="GF548">
        <v>8667</v>
      </c>
      <c r="GG548">
        <v>23.6</v>
      </c>
      <c r="GH548">
        <v>8.9</v>
      </c>
      <c r="GI548">
        <v>32.5</v>
      </c>
      <c r="GJ548" s="42">
        <v>46</v>
      </c>
    </row>
    <row r="549" spans="1:192" x14ac:dyDescent="0.45">
      <c r="A549" s="40">
        <v>33931</v>
      </c>
      <c r="B549" t="s">
        <v>222</v>
      </c>
      <c r="D549" t="s">
        <v>223</v>
      </c>
      <c r="E549" t="s">
        <v>223</v>
      </c>
      <c r="F549">
        <v>73</v>
      </c>
      <c r="G549">
        <v>215</v>
      </c>
      <c r="H549">
        <v>2011</v>
      </c>
      <c r="I549">
        <v>1</v>
      </c>
      <c r="J549">
        <v>2</v>
      </c>
      <c r="K549" t="s">
        <v>92</v>
      </c>
      <c r="L549">
        <v>2011</v>
      </c>
      <c r="M549">
        <v>25</v>
      </c>
      <c r="N549">
        <v>7</v>
      </c>
      <c r="O549">
        <v>8476455</v>
      </c>
      <c r="P549" t="s">
        <v>4001</v>
      </c>
      <c r="Q549" t="s">
        <v>4002</v>
      </c>
      <c r="R549" t="s">
        <v>4003</v>
      </c>
      <c r="S549" t="s">
        <v>1828</v>
      </c>
      <c r="T549" t="s">
        <v>725</v>
      </c>
      <c r="U549" t="s">
        <v>135</v>
      </c>
      <c r="V549">
        <v>78</v>
      </c>
      <c r="W549">
        <v>25</v>
      </c>
      <c r="X549">
        <v>37</v>
      </c>
      <c r="Y549">
        <v>18</v>
      </c>
      <c r="Z549">
        <v>62</v>
      </c>
      <c r="AA549">
        <v>3</v>
      </c>
      <c r="AB549">
        <v>35</v>
      </c>
      <c r="AC549" s="26">
        <v>0.79487179487179482</v>
      </c>
      <c r="AD549" s="20">
        <v>11.154205607476634</v>
      </c>
      <c r="AE549" s="20">
        <v>23.652000000000001</v>
      </c>
      <c r="AF549">
        <v>16</v>
      </c>
      <c r="AG549">
        <v>1.7000000000000002</v>
      </c>
      <c r="AH549">
        <v>37</v>
      </c>
      <c r="AI549">
        <v>1870</v>
      </c>
      <c r="AJ549">
        <v>94270</v>
      </c>
      <c r="AK549" s="20">
        <v>1571.1666666666999</v>
      </c>
      <c r="AL549">
        <v>1571.17</v>
      </c>
      <c r="AM549">
        <v>1571</v>
      </c>
      <c r="AN549" s="26">
        <v>20.143162393162395</v>
      </c>
      <c r="AO549">
        <v>33.229999999999997</v>
      </c>
      <c r="AP549" s="41">
        <v>0.51239669421487599</v>
      </c>
      <c r="AQ549">
        <v>312</v>
      </c>
      <c r="AR549">
        <v>311</v>
      </c>
      <c r="AS549">
        <v>312</v>
      </c>
      <c r="AT549">
        <v>245</v>
      </c>
      <c r="AU549">
        <v>245</v>
      </c>
      <c r="AV549">
        <v>183</v>
      </c>
      <c r="AW549">
        <v>200</v>
      </c>
      <c r="AX549">
        <v>113</v>
      </c>
      <c r="AY549">
        <v>9</v>
      </c>
      <c r="AZ549">
        <v>17</v>
      </c>
      <c r="BA549" s="42">
        <v>26</v>
      </c>
      <c r="BB549">
        <v>22.33</v>
      </c>
      <c r="BC549">
        <v>27.469899999999999</v>
      </c>
      <c r="BD549" s="20">
        <v>260.3</v>
      </c>
      <c r="BE549" s="20">
        <v>572.29999999999995</v>
      </c>
      <c r="BF549" s="20">
        <v>21.85505069470522</v>
      </c>
      <c r="BG549">
        <v>705</v>
      </c>
      <c r="BH549">
        <v>527</v>
      </c>
      <c r="BI549">
        <v>462</v>
      </c>
      <c r="BJ549" s="41">
        <v>0.60411311053984573</v>
      </c>
      <c r="BK549">
        <v>149</v>
      </c>
      <c r="BL549">
        <v>149</v>
      </c>
      <c r="BM549">
        <v>109</v>
      </c>
      <c r="BN549" s="42">
        <v>40</v>
      </c>
      <c r="BO549">
        <v>62</v>
      </c>
      <c r="BP549">
        <v>31</v>
      </c>
      <c r="BQ549">
        <v>54</v>
      </c>
      <c r="BR549">
        <v>51</v>
      </c>
      <c r="BS549" s="41">
        <v>4.362703165098375E-2</v>
      </c>
      <c r="BT549">
        <v>215</v>
      </c>
      <c r="BU549">
        <v>203</v>
      </c>
      <c r="BV549" s="41">
        <v>0.5143540669856459</v>
      </c>
      <c r="BW549">
        <v>40</v>
      </c>
      <c r="BX549">
        <v>41</v>
      </c>
      <c r="BY549">
        <v>23</v>
      </c>
      <c r="BZ549">
        <v>21</v>
      </c>
      <c r="CA549">
        <v>152</v>
      </c>
      <c r="CB549">
        <v>141</v>
      </c>
      <c r="CC549">
        <v>41</v>
      </c>
      <c r="CD549">
        <v>49</v>
      </c>
      <c r="CE549">
        <v>101</v>
      </c>
      <c r="CF549">
        <v>99</v>
      </c>
      <c r="CG549">
        <v>128</v>
      </c>
      <c r="CH549">
        <v>120</v>
      </c>
      <c r="CI549">
        <v>2</v>
      </c>
      <c r="CJ549">
        <v>0</v>
      </c>
      <c r="CK549">
        <v>6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2</v>
      </c>
      <c r="CR549">
        <v>1</v>
      </c>
      <c r="CS549">
        <v>1</v>
      </c>
      <c r="CT549">
        <v>4</v>
      </c>
      <c r="CU549">
        <v>1</v>
      </c>
      <c r="CV549">
        <v>13</v>
      </c>
      <c r="CW549">
        <v>0</v>
      </c>
      <c r="CX549">
        <v>6</v>
      </c>
      <c r="CY549">
        <v>3</v>
      </c>
      <c r="CZ549">
        <v>53</v>
      </c>
      <c r="DA549">
        <v>22</v>
      </c>
      <c r="DB549">
        <v>6</v>
      </c>
      <c r="DC549">
        <v>9</v>
      </c>
      <c r="DD549">
        <v>13</v>
      </c>
      <c r="DE549">
        <v>12</v>
      </c>
      <c r="DF549">
        <v>5</v>
      </c>
      <c r="DG549">
        <v>116</v>
      </c>
      <c r="DH549">
        <v>17</v>
      </c>
      <c r="DI549">
        <v>26</v>
      </c>
      <c r="DJ549">
        <v>16</v>
      </c>
      <c r="DK549">
        <v>15</v>
      </c>
      <c r="DL549">
        <v>1</v>
      </c>
      <c r="DM549">
        <v>27</v>
      </c>
      <c r="DN549">
        <v>26</v>
      </c>
      <c r="DO549">
        <v>1</v>
      </c>
      <c r="DP549" s="42">
        <v>9</v>
      </c>
      <c r="DQ549" s="20">
        <v>10.36</v>
      </c>
      <c r="DR549">
        <v>16</v>
      </c>
      <c r="DS549">
        <v>1</v>
      </c>
      <c r="DT549">
        <v>0</v>
      </c>
      <c r="DU549">
        <v>0</v>
      </c>
      <c r="DV549">
        <v>0</v>
      </c>
      <c r="DW549">
        <v>1658</v>
      </c>
      <c r="DX549">
        <v>1482</v>
      </c>
      <c r="DY549">
        <v>1246</v>
      </c>
      <c r="DZ549">
        <v>1118</v>
      </c>
      <c r="EA549">
        <v>913</v>
      </c>
      <c r="EB549">
        <v>816</v>
      </c>
      <c r="EC549">
        <v>82.27</v>
      </c>
      <c r="ED549">
        <v>71.8</v>
      </c>
      <c r="EE549">
        <v>121</v>
      </c>
      <c r="EF549">
        <v>69</v>
      </c>
      <c r="EG549" s="41">
        <v>0.13253012048192772</v>
      </c>
      <c r="EH549" s="43">
        <v>0.9154411764705882</v>
      </c>
      <c r="EI549" s="44">
        <v>1.0479712969525159</v>
      </c>
      <c r="EJ549">
        <v>1657</v>
      </c>
      <c r="EK549">
        <v>1479</v>
      </c>
      <c r="EL549">
        <v>1245</v>
      </c>
      <c r="EM549">
        <v>1114</v>
      </c>
      <c r="EN549">
        <v>911</v>
      </c>
      <c r="EO549">
        <v>814</v>
      </c>
      <c r="EP549">
        <v>121</v>
      </c>
      <c r="EQ549">
        <v>69</v>
      </c>
      <c r="ER549">
        <v>857</v>
      </c>
      <c r="ES549">
        <v>713</v>
      </c>
      <c r="ET549">
        <v>305</v>
      </c>
      <c r="EU549">
        <v>261</v>
      </c>
      <c r="EV549">
        <v>57</v>
      </c>
      <c r="EW549">
        <v>33</v>
      </c>
      <c r="EX549">
        <v>107</v>
      </c>
      <c r="EY549">
        <v>121</v>
      </c>
      <c r="EZ549">
        <v>4.5999999999999996</v>
      </c>
      <c r="FA549">
        <v>2.5</v>
      </c>
      <c r="FB549">
        <v>7.2</v>
      </c>
      <c r="FC549" s="20">
        <v>60.7</v>
      </c>
      <c r="FD549" s="26">
        <v>0.77820512820512822</v>
      </c>
      <c r="FE549">
        <v>6.9542999999999999</v>
      </c>
      <c r="FF549">
        <v>0.46</v>
      </c>
      <c r="FG549">
        <v>-0.11</v>
      </c>
      <c r="FH549">
        <v>0.34</v>
      </c>
      <c r="FI549">
        <v>1</v>
      </c>
      <c r="FJ549">
        <v>1</v>
      </c>
      <c r="FK549">
        <v>1</v>
      </c>
      <c r="FL549" s="42">
        <v>238</v>
      </c>
      <c r="FM549" s="20">
        <v>12.6875</v>
      </c>
      <c r="FN549" s="41">
        <v>0.1142697882</v>
      </c>
      <c r="FO549" s="20">
        <v>58.3</v>
      </c>
      <c r="FP549" s="20">
        <v>64.072000000000003</v>
      </c>
      <c r="FQ549" s="20">
        <v>119.91063984164666</v>
      </c>
      <c r="FV549" t="s">
        <v>711</v>
      </c>
      <c r="FW549" s="45">
        <v>6000000</v>
      </c>
      <c r="FX549" s="45">
        <v>5571429</v>
      </c>
      <c r="FY549">
        <v>506</v>
      </c>
      <c r="FZ549">
        <v>143</v>
      </c>
      <c r="GA549">
        <v>198</v>
      </c>
      <c r="GB549">
        <v>341</v>
      </c>
      <c r="GC549">
        <v>21</v>
      </c>
      <c r="GD549">
        <v>391</v>
      </c>
      <c r="GE549">
        <v>1336</v>
      </c>
      <c r="GF549">
        <v>9595</v>
      </c>
      <c r="GG549">
        <v>26.5</v>
      </c>
      <c r="GH549">
        <v>12</v>
      </c>
      <c r="GI549">
        <v>38.5</v>
      </c>
      <c r="GJ549" s="42">
        <v>58.3</v>
      </c>
    </row>
    <row r="550" spans="1:192" x14ac:dyDescent="0.45">
      <c r="A550" s="40">
        <v>34124</v>
      </c>
      <c r="B550" t="s">
        <v>4004</v>
      </c>
      <c r="C550" t="s">
        <v>126</v>
      </c>
      <c r="D550" t="s">
        <v>91</v>
      </c>
      <c r="E550" t="s">
        <v>91</v>
      </c>
      <c r="F550">
        <v>73</v>
      </c>
      <c r="G550">
        <v>188</v>
      </c>
      <c r="H550">
        <v>2011</v>
      </c>
      <c r="I550">
        <v>1</v>
      </c>
      <c r="J550">
        <v>3</v>
      </c>
      <c r="K550" t="s">
        <v>92</v>
      </c>
      <c r="L550">
        <v>2012</v>
      </c>
      <c r="M550">
        <v>24</v>
      </c>
      <c r="N550">
        <v>6</v>
      </c>
      <c r="O550">
        <v>8476456</v>
      </c>
      <c r="P550" t="s">
        <v>4005</v>
      </c>
      <c r="Q550" t="s">
        <v>4006</v>
      </c>
      <c r="R550" t="s">
        <v>4007</v>
      </c>
      <c r="S550" t="s">
        <v>127</v>
      </c>
      <c r="T550" t="s">
        <v>725</v>
      </c>
      <c r="U550" t="s">
        <v>373</v>
      </c>
      <c r="V550">
        <v>82</v>
      </c>
      <c r="W550">
        <v>27</v>
      </c>
      <c r="X550">
        <v>42</v>
      </c>
      <c r="Y550">
        <v>26</v>
      </c>
      <c r="Z550">
        <v>69</v>
      </c>
      <c r="AA550">
        <v>3</v>
      </c>
      <c r="AB550">
        <v>9</v>
      </c>
      <c r="AC550" s="26">
        <v>0.84146341463414631</v>
      </c>
      <c r="AD550" s="20">
        <v>15.415841584158414</v>
      </c>
      <c r="AE550" s="20">
        <v>25.721</v>
      </c>
      <c r="AF550">
        <v>-2</v>
      </c>
      <c r="AG550">
        <v>5.9</v>
      </c>
      <c r="AH550">
        <v>32</v>
      </c>
      <c r="AI550">
        <v>1912</v>
      </c>
      <c r="AJ550">
        <v>94495</v>
      </c>
      <c r="AK550" s="20">
        <v>1574.9166666666999</v>
      </c>
      <c r="AL550">
        <v>1574.92</v>
      </c>
      <c r="AM550">
        <v>1575</v>
      </c>
      <c r="AN550" s="26">
        <v>19.206300813008131</v>
      </c>
      <c r="AO550">
        <v>31.8</v>
      </c>
      <c r="AP550" s="41">
        <v>0.66990291262135926</v>
      </c>
      <c r="AQ550">
        <v>341</v>
      </c>
      <c r="AR550">
        <v>341</v>
      </c>
      <c r="AS550">
        <v>341</v>
      </c>
      <c r="AT550">
        <v>267</v>
      </c>
      <c r="AU550">
        <v>267</v>
      </c>
      <c r="AV550">
        <v>204</v>
      </c>
      <c r="AW550">
        <v>214</v>
      </c>
      <c r="AX550">
        <v>100</v>
      </c>
      <c r="AY550">
        <v>10</v>
      </c>
      <c r="AZ550">
        <v>28</v>
      </c>
      <c r="BA550" s="42">
        <v>38</v>
      </c>
      <c r="BB550">
        <v>25.05</v>
      </c>
      <c r="BC550">
        <v>26.245100000000001</v>
      </c>
      <c r="BD550" s="20">
        <v>388.7</v>
      </c>
      <c r="BE550" s="20">
        <v>729.7</v>
      </c>
      <c r="BF550" s="20">
        <v>27.799507276560082</v>
      </c>
      <c r="BG550">
        <v>694</v>
      </c>
      <c r="BH550">
        <v>522</v>
      </c>
      <c r="BI550">
        <v>510</v>
      </c>
      <c r="BJ550" s="41">
        <v>0.57641196013289031</v>
      </c>
      <c r="BK550">
        <v>41</v>
      </c>
      <c r="BL550">
        <v>41</v>
      </c>
      <c r="BM550">
        <v>82</v>
      </c>
      <c r="BN550" s="42">
        <v>-41</v>
      </c>
      <c r="BO550">
        <v>63</v>
      </c>
      <c r="BP550">
        <v>88</v>
      </c>
      <c r="BQ550">
        <v>54</v>
      </c>
      <c r="BR550">
        <v>42</v>
      </c>
      <c r="BS550" s="41">
        <v>3.9179104477611942E-2</v>
      </c>
      <c r="BT550">
        <v>21</v>
      </c>
      <c r="BU550">
        <v>23</v>
      </c>
      <c r="BV550" s="41">
        <v>0.47727272727272729</v>
      </c>
      <c r="BW550">
        <v>10</v>
      </c>
      <c r="BX550">
        <v>5</v>
      </c>
      <c r="BY550">
        <v>4</v>
      </c>
      <c r="BZ550">
        <v>2</v>
      </c>
      <c r="CA550">
        <v>7</v>
      </c>
      <c r="CB550">
        <v>16</v>
      </c>
      <c r="CC550">
        <v>4</v>
      </c>
      <c r="CD550">
        <v>4</v>
      </c>
      <c r="CE550">
        <v>9</v>
      </c>
      <c r="CF550">
        <v>11</v>
      </c>
      <c r="CG550">
        <v>13</v>
      </c>
      <c r="CH550">
        <v>18</v>
      </c>
      <c r="CI550">
        <v>0</v>
      </c>
      <c r="CJ550">
        <v>0</v>
      </c>
      <c r="CK550">
        <v>6</v>
      </c>
      <c r="CL550">
        <v>4</v>
      </c>
      <c r="CM550">
        <v>2</v>
      </c>
      <c r="CN550">
        <v>0</v>
      </c>
      <c r="CO550">
        <v>0</v>
      </c>
      <c r="CP550">
        <v>3</v>
      </c>
      <c r="CQ550">
        <v>0</v>
      </c>
      <c r="CR550">
        <v>1</v>
      </c>
      <c r="CS550">
        <v>3</v>
      </c>
      <c r="CT550">
        <v>9</v>
      </c>
      <c r="CU550">
        <v>0</v>
      </c>
      <c r="CV550">
        <v>11</v>
      </c>
      <c r="CW550">
        <v>0</v>
      </c>
      <c r="CX550">
        <v>6</v>
      </c>
      <c r="CY550">
        <v>5</v>
      </c>
      <c r="CZ550">
        <v>52</v>
      </c>
      <c r="DA550">
        <v>20</v>
      </c>
      <c r="DB550">
        <v>1</v>
      </c>
      <c r="DC550">
        <v>31</v>
      </c>
      <c r="DD550">
        <v>43</v>
      </c>
      <c r="DE550">
        <v>24</v>
      </c>
      <c r="DF550">
        <v>3</v>
      </c>
      <c r="DG550">
        <v>82</v>
      </c>
      <c r="DH550">
        <v>15</v>
      </c>
      <c r="DI550">
        <v>25</v>
      </c>
      <c r="DJ550">
        <v>15</v>
      </c>
      <c r="DK550">
        <v>15</v>
      </c>
      <c r="DL550">
        <v>0</v>
      </c>
      <c r="DM550">
        <v>23</v>
      </c>
      <c r="DN550">
        <v>23</v>
      </c>
      <c r="DO550">
        <v>0</v>
      </c>
      <c r="DP550" s="42">
        <v>10</v>
      </c>
      <c r="DQ550" s="20">
        <v>4.7059999999999995</v>
      </c>
      <c r="DR550">
        <v>15</v>
      </c>
      <c r="DS550">
        <v>0</v>
      </c>
      <c r="DT550">
        <v>0</v>
      </c>
      <c r="DU550">
        <v>0</v>
      </c>
      <c r="DV550">
        <v>0</v>
      </c>
      <c r="DW550">
        <v>1901</v>
      </c>
      <c r="DX550">
        <v>1344</v>
      </c>
      <c r="DY550">
        <v>1455</v>
      </c>
      <c r="DZ550">
        <v>1030</v>
      </c>
      <c r="EA550">
        <v>1070</v>
      </c>
      <c r="EB550">
        <v>764</v>
      </c>
      <c r="EC550">
        <v>102.94</v>
      </c>
      <c r="ED550">
        <v>68.290000000000006</v>
      </c>
      <c r="EE550">
        <v>103</v>
      </c>
      <c r="EF550">
        <v>75</v>
      </c>
      <c r="EG550" s="41">
        <v>9.6261682242990657E-2</v>
      </c>
      <c r="EH550" s="43">
        <v>0.90183246073298429</v>
      </c>
      <c r="EI550" s="44">
        <v>0.99809414297597498</v>
      </c>
      <c r="EJ550">
        <v>1899</v>
      </c>
      <c r="EK550">
        <v>1345</v>
      </c>
      <c r="EL550">
        <v>1454</v>
      </c>
      <c r="EM550">
        <v>1031</v>
      </c>
      <c r="EN550">
        <v>1070</v>
      </c>
      <c r="EO550">
        <v>764</v>
      </c>
      <c r="EP550">
        <v>104</v>
      </c>
      <c r="EQ550">
        <v>74</v>
      </c>
      <c r="ER550">
        <v>985</v>
      </c>
      <c r="ES550">
        <v>663</v>
      </c>
      <c r="ET550">
        <v>348</v>
      </c>
      <c r="EU550">
        <v>256</v>
      </c>
      <c r="EV550">
        <v>56</v>
      </c>
      <c r="EW550">
        <v>42</v>
      </c>
      <c r="EX550">
        <v>92</v>
      </c>
      <c r="EY550">
        <v>111</v>
      </c>
      <c r="EZ550">
        <v>5.4</v>
      </c>
      <c r="FA550">
        <v>1.6</v>
      </c>
      <c r="FB550">
        <v>7</v>
      </c>
      <c r="FC550" s="20">
        <v>68.33</v>
      </c>
      <c r="FD550" s="26">
        <v>0.83329268292682923</v>
      </c>
      <c r="FE550">
        <v>8.0706000000000007</v>
      </c>
      <c r="FF550">
        <v>0.98</v>
      </c>
      <c r="FG550">
        <v>0.17</v>
      </c>
      <c r="FH550">
        <v>1.1499999999999999</v>
      </c>
      <c r="FI550">
        <v>5</v>
      </c>
      <c r="FJ550">
        <v>0</v>
      </c>
      <c r="FK550">
        <v>0</v>
      </c>
      <c r="FL550" s="42">
        <v>115</v>
      </c>
      <c r="FM550" s="20">
        <v>6.333333333333333</v>
      </c>
      <c r="FN550" s="41">
        <v>0.123853211</v>
      </c>
      <c r="FO550" s="20">
        <v>65.8</v>
      </c>
      <c r="FP550" s="20">
        <v>69.941199999999995</v>
      </c>
      <c r="FQ550" s="20">
        <v>123.62532700073655</v>
      </c>
      <c r="FV550" t="s">
        <v>711</v>
      </c>
      <c r="FW550" s="45">
        <v>6200000</v>
      </c>
      <c r="FX550" s="45">
        <v>5900000</v>
      </c>
      <c r="FY550">
        <v>385</v>
      </c>
      <c r="FZ550">
        <v>95</v>
      </c>
      <c r="GA550">
        <v>172</v>
      </c>
      <c r="GB550">
        <v>267</v>
      </c>
      <c r="GC550">
        <v>3</v>
      </c>
      <c r="GD550">
        <v>181</v>
      </c>
      <c r="GE550">
        <v>853</v>
      </c>
      <c r="GF550">
        <v>6726</v>
      </c>
      <c r="GG550">
        <v>21.3</v>
      </c>
      <c r="GH550">
        <v>7.5</v>
      </c>
      <c r="GI550">
        <v>28.9</v>
      </c>
      <c r="GJ550" s="42">
        <v>65.8</v>
      </c>
    </row>
    <row r="551" spans="1:192" x14ac:dyDescent="0.45">
      <c r="A551" s="40">
        <v>34077</v>
      </c>
      <c r="B551" t="s">
        <v>4013</v>
      </c>
      <c r="D551" t="s">
        <v>223</v>
      </c>
      <c r="E551" t="s">
        <v>223</v>
      </c>
      <c r="F551">
        <v>74</v>
      </c>
      <c r="G551">
        <v>227</v>
      </c>
      <c r="H551">
        <v>2011</v>
      </c>
      <c r="I551">
        <v>1</v>
      </c>
      <c r="J551">
        <v>6</v>
      </c>
      <c r="K551" t="s">
        <v>202</v>
      </c>
      <c r="L551">
        <v>2011</v>
      </c>
      <c r="M551">
        <v>24</v>
      </c>
      <c r="N551">
        <v>7</v>
      </c>
      <c r="O551">
        <v>8476459</v>
      </c>
      <c r="P551" t="s">
        <v>4014</v>
      </c>
      <c r="Q551" t="s">
        <v>4015</v>
      </c>
      <c r="R551" t="s">
        <v>4016</v>
      </c>
      <c r="S551" t="s">
        <v>4017</v>
      </c>
      <c r="T551" t="s">
        <v>716</v>
      </c>
      <c r="U551" t="s">
        <v>279</v>
      </c>
      <c r="V551">
        <v>72</v>
      </c>
      <c r="W551">
        <v>27</v>
      </c>
      <c r="X551">
        <v>20</v>
      </c>
      <c r="Y551">
        <v>10</v>
      </c>
      <c r="Z551">
        <v>47</v>
      </c>
      <c r="AA551">
        <v>2</v>
      </c>
      <c r="AB551">
        <v>6</v>
      </c>
      <c r="AC551" s="26">
        <v>0.65277777777777779</v>
      </c>
      <c r="AD551" s="20">
        <v>6.8338278931750764</v>
      </c>
      <c r="AE551" s="20">
        <v>19.484000000000002</v>
      </c>
      <c r="AF551">
        <v>-23</v>
      </c>
      <c r="AG551">
        <v>6.2</v>
      </c>
      <c r="AH551">
        <v>14</v>
      </c>
      <c r="AI551">
        <v>1799</v>
      </c>
      <c r="AJ551">
        <v>77609</v>
      </c>
      <c r="AK551" s="20">
        <v>1293.4833333332999</v>
      </c>
      <c r="AL551">
        <v>1293.27</v>
      </c>
      <c r="AM551">
        <v>1293</v>
      </c>
      <c r="AN551" s="26">
        <v>17.965046296296297</v>
      </c>
      <c r="AO551">
        <v>29.67</v>
      </c>
      <c r="AP551" s="41">
        <v>0.6619718309859155</v>
      </c>
      <c r="AQ551">
        <v>367</v>
      </c>
      <c r="AR551">
        <v>367</v>
      </c>
      <c r="AS551">
        <v>367</v>
      </c>
      <c r="AT551">
        <v>298</v>
      </c>
      <c r="AU551">
        <v>298</v>
      </c>
      <c r="AV551">
        <v>212</v>
      </c>
      <c r="AW551">
        <v>200</v>
      </c>
      <c r="AX551">
        <v>92</v>
      </c>
      <c r="AY551">
        <v>7</v>
      </c>
      <c r="AZ551">
        <v>19</v>
      </c>
      <c r="BA551" s="42">
        <v>26</v>
      </c>
      <c r="BB551">
        <v>23.01</v>
      </c>
      <c r="BC551">
        <v>29.863199999999999</v>
      </c>
      <c r="BD551" s="20">
        <v>225.6</v>
      </c>
      <c r="BE551" s="20">
        <v>592.6</v>
      </c>
      <c r="BF551" s="20">
        <v>27.493098888863116</v>
      </c>
      <c r="BG551">
        <v>622</v>
      </c>
      <c r="BH551">
        <v>424</v>
      </c>
      <c r="BI551">
        <v>465</v>
      </c>
      <c r="BJ551" s="41">
        <v>0.57221711131554742</v>
      </c>
      <c r="BK551">
        <v>92</v>
      </c>
      <c r="BL551">
        <v>92</v>
      </c>
      <c r="BM551">
        <v>91</v>
      </c>
      <c r="BN551" s="42">
        <v>1</v>
      </c>
      <c r="BO551">
        <v>86</v>
      </c>
      <c r="BP551">
        <v>63</v>
      </c>
      <c r="BQ551">
        <v>49</v>
      </c>
      <c r="BR551">
        <v>64</v>
      </c>
      <c r="BS551" s="41">
        <v>6.9489685124864281E-2</v>
      </c>
      <c r="BT551">
        <v>654</v>
      </c>
      <c r="BU551">
        <v>633</v>
      </c>
      <c r="BV551" s="41">
        <v>0.50815850815850816</v>
      </c>
      <c r="BW551">
        <v>213</v>
      </c>
      <c r="BX551">
        <v>207</v>
      </c>
      <c r="BY551">
        <v>208</v>
      </c>
      <c r="BZ551">
        <v>181</v>
      </c>
      <c r="CA551">
        <v>233</v>
      </c>
      <c r="CB551">
        <v>244</v>
      </c>
      <c r="CC551">
        <v>203</v>
      </c>
      <c r="CD551">
        <v>191</v>
      </c>
      <c r="CE551">
        <v>216</v>
      </c>
      <c r="CF551">
        <v>226</v>
      </c>
      <c r="CG551">
        <v>389</v>
      </c>
      <c r="CH551">
        <v>372</v>
      </c>
      <c r="CI551">
        <v>0</v>
      </c>
      <c r="CJ551">
        <v>1</v>
      </c>
      <c r="CK551">
        <v>2</v>
      </c>
      <c r="CL551">
        <v>4</v>
      </c>
      <c r="CM551">
        <v>1</v>
      </c>
      <c r="CN551">
        <v>0</v>
      </c>
      <c r="CO551">
        <v>0</v>
      </c>
      <c r="CP551">
        <v>1</v>
      </c>
      <c r="CQ551">
        <v>1</v>
      </c>
      <c r="CR551">
        <v>3</v>
      </c>
      <c r="CS551">
        <v>6</v>
      </c>
      <c r="CT551">
        <v>4</v>
      </c>
      <c r="CU551">
        <v>0</v>
      </c>
      <c r="CV551">
        <v>12</v>
      </c>
      <c r="CW551">
        <v>0</v>
      </c>
      <c r="CX551">
        <v>6</v>
      </c>
      <c r="CY551">
        <v>12</v>
      </c>
      <c r="CZ551">
        <v>68</v>
      </c>
      <c r="DA551">
        <v>17</v>
      </c>
      <c r="DB551">
        <v>5</v>
      </c>
      <c r="DC551">
        <v>34</v>
      </c>
      <c r="DD551">
        <v>32</v>
      </c>
      <c r="DE551">
        <v>17</v>
      </c>
      <c r="DF551">
        <v>0</v>
      </c>
      <c r="DG551">
        <v>107</v>
      </c>
      <c r="DH551">
        <v>7</v>
      </c>
      <c r="DI551">
        <v>17</v>
      </c>
      <c r="DJ551">
        <v>7</v>
      </c>
      <c r="DK551">
        <v>7</v>
      </c>
      <c r="DL551">
        <v>0</v>
      </c>
      <c r="DM551">
        <v>17</v>
      </c>
      <c r="DN551">
        <v>17</v>
      </c>
      <c r="DO551">
        <v>0</v>
      </c>
      <c r="DP551" s="42">
        <v>10</v>
      </c>
      <c r="DQ551" s="20">
        <v>6.3470000000000004</v>
      </c>
      <c r="DR551">
        <v>7</v>
      </c>
      <c r="DS551">
        <v>0</v>
      </c>
      <c r="DT551">
        <v>0</v>
      </c>
      <c r="DU551">
        <v>0</v>
      </c>
      <c r="DV551">
        <v>0</v>
      </c>
      <c r="DW551">
        <v>1464</v>
      </c>
      <c r="DX551">
        <v>1150</v>
      </c>
      <c r="DY551">
        <v>1123</v>
      </c>
      <c r="DZ551">
        <v>857</v>
      </c>
      <c r="EA551">
        <v>802</v>
      </c>
      <c r="EB551">
        <v>616</v>
      </c>
      <c r="EC551">
        <v>84.93</v>
      </c>
      <c r="ED551">
        <v>59.03</v>
      </c>
      <c r="EE551">
        <v>71</v>
      </c>
      <c r="EF551">
        <v>72</v>
      </c>
      <c r="EG551" s="41">
        <v>8.8528678304239397E-2</v>
      </c>
      <c r="EH551" s="43">
        <v>0.88311688311688308</v>
      </c>
      <c r="EI551" s="44">
        <v>0.97164556142112246</v>
      </c>
      <c r="EJ551">
        <v>1468</v>
      </c>
      <c r="EK551">
        <v>1150</v>
      </c>
      <c r="EL551">
        <v>1127</v>
      </c>
      <c r="EM551">
        <v>858</v>
      </c>
      <c r="EN551">
        <v>805</v>
      </c>
      <c r="EO551">
        <v>618</v>
      </c>
      <c r="EP551">
        <v>72</v>
      </c>
      <c r="EQ551">
        <v>73</v>
      </c>
      <c r="ER551">
        <v>771</v>
      </c>
      <c r="ES551">
        <v>560</v>
      </c>
      <c r="ET551">
        <v>339</v>
      </c>
      <c r="EU551">
        <v>217</v>
      </c>
      <c r="EV551">
        <v>45</v>
      </c>
      <c r="EW551">
        <v>31</v>
      </c>
      <c r="EX551">
        <v>58</v>
      </c>
      <c r="EY551">
        <v>88</v>
      </c>
      <c r="EZ551">
        <v>4</v>
      </c>
      <c r="FA551">
        <v>0.7</v>
      </c>
      <c r="FB551">
        <v>4.7</v>
      </c>
      <c r="FC551" s="20">
        <v>53.77</v>
      </c>
      <c r="FD551" s="26">
        <v>0.74680555555555561</v>
      </c>
      <c r="FE551">
        <v>6.9306000000000001</v>
      </c>
      <c r="FF551">
        <v>1.96</v>
      </c>
      <c r="FG551">
        <v>0.05</v>
      </c>
      <c r="FH551">
        <v>2.0099999999999998</v>
      </c>
      <c r="FI551">
        <v>7</v>
      </c>
      <c r="FJ551">
        <v>3</v>
      </c>
      <c r="FK551">
        <v>1</v>
      </c>
      <c r="FL551" s="42">
        <v>170</v>
      </c>
      <c r="FM551" s="20">
        <v>20.142857142857142</v>
      </c>
      <c r="FN551" s="41">
        <v>0.15298507459999999</v>
      </c>
      <c r="FO551" s="20">
        <v>45.6</v>
      </c>
      <c r="FP551" s="20">
        <v>48.269399999999997</v>
      </c>
      <c r="FQ551" s="20">
        <v>121.27397991138741</v>
      </c>
      <c r="FR551">
        <v>4</v>
      </c>
      <c r="FS551" t="s">
        <v>455</v>
      </c>
      <c r="FT551">
        <v>195</v>
      </c>
      <c r="FV551" t="s">
        <v>711</v>
      </c>
      <c r="FW551" s="45">
        <v>6000000</v>
      </c>
      <c r="FX551" s="45">
        <v>5350000</v>
      </c>
      <c r="FY551">
        <v>409</v>
      </c>
      <c r="FZ551">
        <v>105</v>
      </c>
      <c r="GA551">
        <v>130</v>
      </c>
      <c r="GB551">
        <v>235</v>
      </c>
      <c r="GC551">
        <v>-25</v>
      </c>
      <c r="GD551">
        <v>94</v>
      </c>
      <c r="GE551">
        <v>920</v>
      </c>
      <c r="GF551">
        <v>6678</v>
      </c>
      <c r="GG551">
        <v>19.3</v>
      </c>
      <c r="GH551">
        <v>5.6</v>
      </c>
      <c r="GI551">
        <v>24.9</v>
      </c>
      <c r="GJ551" s="42">
        <v>45.6</v>
      </c>
    </row>
    <row r="552" spans="1:192" x14ac:dyDescent="0.45">
      <c r="A552" s="40">
        <v>34043</v>
      </c>
      <c r="B552" t="s">
        <v>1078</v>
      </c>
      <c r="C552" t="s">
        <v>145</v>
      </c>
      <c r="D552" t="s">
        <v>91</v>
      </c>
      <c r="E552" t="s">
        <v>91</v>
      </c>
      <c r="F552">
        <v>75</v>
      </c>
      <c r="G552">
        <v>207</v>
      </c>
      <c r="H552">
        <v>2011</v>
      </c>
      <c r="I552">
        <v>1</v>
      </c>
      <c r="J552">
        <v>7</v>
      </c>
      <c r="K552" t="s">
        <v>202</v>
      </c>
      <c r="L552">
        <v>2011</v>
      </c>
      <c r="M552">
        <v>24</v>
      </c>
      <c r="N552">
        <v>7</v>
      </c>
      <c r="O552">
        <v>8476460</v>
      </c>
      <c r="P552" t="s">
        <v>4018</v>
      </c>
      <c r="Q552" t="s">
        <v>4019</v>
      </c>
      <c r="R552" t="s">
        <v>4020</v>
      </c>
      <c r="S552" t="s">
        <v>884</v>
      </c>
      <c r="T552" t="s">
        <v>716</v>
      </c>
      <c r="U552" t="s">
        <v>285</v>
      </c>
      <c r="V552">
        <v>60</v>
      </c>
      <c r="W552">
        <v>23</v>
      </c>
      <c r="X552">
        <v>37</v>
      </c>
      <c r="Y552">
        <v>24</v>
      </c>
      <c r="Z552">
        <v>60</v>
      </c>
      <c r="AA552">
        <v>3</v>
      </c>
      <c r="AB552">
        <v>31</v>
      </c>
      <c r="AC552" s="26">
        <v>1</v>
      </c>
      <c r="AD552" s="20">
        <v>15.490196078431374</v>
      </c>
      <c r="AE552" s="20">
        <v>22.431999999999999</v>
      </c>
      <c r="AF552">
        <v>19</v>
      </c>
      <c r="AG552">
        <v>12.3</v>
      </c>
      <c r="AH552">
        <v>18</v>
      </c>
      <c r="AI552">
        <v>1475</v>
      </c>
      <c r="AJ552">
        <v>74442</v>
      </c>
      <c r="AK552" s="20">
        <v>1240.7</v>
      </c>
      <c r="AL552">
        <v>1240.7</v>
      </c>
      <c r="AM552">
        <v>1241</v>
      </c>
      <c r="AN552" s="26">
        <v>20.678333333333335</v>
      </c>
      <c r="AO552">
        <v>34.22</v>
      </c>
      <c r="AP552" s="41">
        <v>0.63157894736842102</v>
      </c>
      <c r="AQ552">
        <v>216</v>
      </c>
      <c r="AR552">
        <v>216</v>
      </c>
      <c r="AS552">
        <v>216</v>
      </c>
      <c r="AT552">
        <v>176</v>
      </c>
      <c r="AU552">
        <v>176</v>
      </c>
      <c r="AV552">
        <v>125</v>
      </c>
      <c r="AW552">
        <v>163</v>
      </c>
      <c r="AX552">
        <v>74</v>
      </c>
      <c r="AY552">
        <v>5</v>
      </c>
      <c r="AZ552">
        <v>12</v>
      </c>
      <c r="BA552" s="42">
        <v>17</v>
      </c>
      <c r="BB552">
        <v>17.43</v>
      </c>
      <c r="BC552">
        <v>25.32</v>
      </c>
      <c r="BD552" s="20">
        <v>403.3</v>
      </c>
      <c r="BE552" s="20">
        <v>619.29999999999995</v>
      </c>
      <c r="BF552" s="20">
        <v>29.949222213266701</v>
      </c>
      <c r="BG552">
        <v>536</v>
      </c>
      <c r="BH552">
        <v>412</v>
      </c>
      <c r="BI552">
        <v>352</v>
      </c>
      <c r="BJ552" s="41">
        <v>0.60360360360360366</v>
      </c>
      <c r="BK552">
        <v>57</v>
      </c>
      <c r="BL552">
        <v>56</v>
      </c>
      <c r="BM552">
        <v>105</v>
      </c>
      <c r="BN552" s="42">
        <v>-49</v>
      </c>
      <c r="BO552">
        <v>51</v>
      </c>
      <c r="BP552">
        <v>33</v>
      </c>
      <c r="BQ552">
        <v>47</v>
      </c>
      <c r="BR552">
        <v>31</v>
      </c>
      <c r="BS552" s="41">
        <v>3.5388127853881277E-2</v>
      </c>
      <c r="BT552">
        <v>594</v>
      </c>
      <c r="BU552">
        <v>565</v>
      </c>
      <c r="BV552" s="41">
        <v>0.51251078515962034</v>
      </c>
      <c r="BW552">
        <v>157</v>
      </c>
      <c r="BX552">
        <v>163</v>
      </c>
      <c r="BY552">
        <v>194</v>
      </c>
      <c r="BZ552">
        <v>196</v>
      </c>
      <c r="CA552">
        <v>243</v>
      </c>
      <c r="CB552">
        <v>206</v>
      </c>
      <c r="CC552">
        <v>148</v>
      </c>
      <c r="CD552">
        <v>173</v>
      </c>
      <c r="CE552">
        <v>209</v>
      </c>
      <c r="CF552">
        <v>194</v>
      </c>
      <c r="CG552">
        <v>342</v>
      </c>
      <c r="CH552">
        <v>325</v>
      </c>
      <c r="CI552">
        <v>1</v>
      </c>
      <c r="CJ552">
        <v>0</v>
      </c>
      <c r="CK552">
        <v>5</v>
      </c>
      <c r="CL552">
        <v>3</v>
      </c>
      <c r="CM552">
        <v>2</v>
      </c>
      <c r="CN552">
        <v>0</v>
      </c>
      <c r="CO552">
        <v>0</v>
      </c>
      <c r="CP552">
        <v>1</v>
      </c>
      <c r="CQ552">
        <v>1</v>
      </c>
      <c r="CR552">
        <v>4</v>
      </c>
      <c r="CS552">
        <v>8</v>
      </c>
      <c r="CT552">
        <v>0</v>
      </c>
      <c r="CU552">
        <v>0</v>
      </c>
      <c r="CV552">
        <v>9</v>
      </c>
      <c r="CW552">
        <v>1</v>
      </c>
      <c r="CX552">
        <v>6</v>
      </c>
      <c r="CY552">
        <v>10</v>
      </c>
      <c r="CZ552">
        <v>34</v>
      </c>
      <c r="DA552">
        <v>10</v>
      </c>
      <c r="DB552">
        <v>6</v>
      </c>
      <c r="DC552">
        <v>15</v>
      </c>
      <c r="DD552">
        <v>18</v>
      </c>
      <c r="DE552">
        <v>6</v>
      </c>
      <c r="DF552">
        <v>0</v>
      </c>
      <c r="DG552">
        <v>70</v>
      </c>
      <c r="DH552">
        <v>9</v>
      </c>
      <c r="DI552">
        <v>15</v>
      </c>
      <c r="DJ552">
        <v>9</v>
      </c>
      <c r="DK552">
        <v>9</v>
      </c>
      <c r="DL552">
        <v>0</v>
      </c>
      <c r="DM552">
        <v>15</v>
      </c>
      <c r="DN552">
        <v>15</v>
      </c>
      <c r="DO552">
        <v>0</v>
      </c>
      <c r="DP552" s="42">
        <v>6</v>
      </c>
      <c r="DQ552" s="20">
        <v>1.3180000000000001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1342</v>
      </c>
      <c r="DX552">
        <v>1128</v>
      </c>
      <c r="DY552">
        <v>1047</v>
      </c>
      <c r="DZ552">
        <v>845</v>
      </c>
      <c r="EA552">
        <v>777</v>
      </c>
      <c r="EB552">
        <v>604</v>
      </c>
      <c r="EC552">
        <v>76.540000000000006</v>
      </c>
      <c r="ED552">
        <v>54.04</v>
      </c>
      <c r="EE552">
        <v>95</v>
      </c>
      <c r="EF552">
        <v>51</v>
      </c>
      <c r="EG552" s="41">
        <v>0.12226512226512226</v>
      </c>
      <c r="EH552" s="43">
        <v>0.91556291390728473</v>
      </c>
      <c r="EI552" s="44">
        <v>1.037828036172407</v>
      </c>
      <c r="EJ552">
        <v>1345</v>
      </c>
      <c r="EK552">
        <v>1131</v>
      </c>
      <c r="EL552">
        <v>1049</v>
      </c>
      <c r="EM552">
        <v>847</v>
      </c>
      <c r="EN552">
        <v>781</v>
      </c>
      <c r="EO552">
        <v>605</v>
      </c>
      <c r="EP552">
        <v>95</v>
      </c>
      <c r="EQ552">
        <v>51</v>
      </c>
      <c r="ER552">
        <v>714</v>
      </c>
      <c r="ES552">
        <v>549</v>
      </c>
      <c r="ET552">
        <v>271</v>
      </c>
      <c r="EU552">
        <v>192</v>
      </c>
      <c r="EV552">
        <v>33</v>
      </c>
      <c r="EW552">
        <v>28</v>
      </c>
      <c r="EX552">
        <v>91</v>
      </c>
      <c r="EY552">
        <v>70</v>
      </c>
      <c r="EZ552">
        <v>5.0999999999999996</v>
      </c>
      <c r="FA552">
        <v>2</v>
      </c>
      <c r="FB552">
        <v>7</v>
      </c>
      <c r="FC552" s="20">
        <v>57.31</v>
      </c>
      <c r="FD552" s="26">
        <v>0.95516666666666672</v>
      </c>
      <c r="FE552">
        <v>8.7980999999999998</v>
      </c>
      <c r="FF552">
        <v>1.99</v>
      </c>
      <c r="FG552">
        <v>0.01</v>
      </c>
      <c r="FH552">
        <v>1.99</v>
      </c>
      <c r="FI552">
        <v>4</v>
      </c>
      <c r="FJ552">
        <v>3</v>
      </c>
      <c r="FK552">
        <v>1</v>
      </c>
      <c r="FL552" s="42">
        <v>106</v>
      </c>
      <c r="FM552" s="20">
        <v>11.555555555555555</v>
      </c>
      <c r="FN552" s="41">
        <v>0.1257333333</v>
      </c>
      <c r="FO552" s="20">
        <v>58.2</v>
      </c>
      <c r="FP552" s="20">
        <v>60.263599999999997</v>
      </c>
      <c r="FQ552" s="20">
        <v>119.44869831546707</v>
      </c>
      <c r="FR552">
        <v>4</v>
      </c>
      <c r="FS552" t="s">
        <v>189</v>
      </c>
      <c r="FT552">
        <v>195</v>
      </c>
      <c r="FV552" t="s">
        <v>711</v>
      </c>
      <c r="FW552" s="45">
        <v>6750000</v>
      </c>
      <c r="FX552" s="45">
        <v>6125000</v>
      </c>
      <c r="FY552">
        <v>366</v>
      </c>
      <c r="FZ552">
        <v>113</v>
      </c>
      <c r="GA552">
        <v>174</v>
      </c>
      <c r="GB552">
        <v>287</v>
      </c>
      <c r="GC552">
        <v>73</v>
      </c>
      <c r="GD552">
        <v>142</v>
      </c>
      <c r="GE552">
        <v>760</v>
      </c>
      <c r="GF552">
        <v>6859</v>
      </c>
      <c r="GG552">
        <v>25.1</v>
      </c>
      <c r="GH552">
        <v>9.9</v>
      </c>
      <c r="GI552">
        <v>34.9</v>
      </c>
      <c r="GJ552" s="42">
        <v>58.2</v>
      </c>
    </row>
    <row r="553" spans="1:192" x14ac:dyDescent="0.45">
      <c r="A553" s="40">
        <v>33945</v>
      </c>
      <c r="B553" t="s">
        <v>906</v>
      </c>
      <c r="C553" t="s">
        <v>907</v>
      </c>
      <c r="D553" t="s">
        <v>107</v>
      </c>
      <c r="E553" t="s">
        <v>91</v>
      </c>
      <c r="F553">
        <v>75</v>
      </c>
      <c r="G553">
        <v>211</v>
      </c>
      <c r="H553">
        <v>2011</v>
      </c>
      <c r="I553">
        <v>1</v>
      </c>
      <c r="J553">
        <v>8</v>
      </c>
      <c r="K553" t="s">
        <v>92</v>
      </c>
      <c r="L553">
        <v>2011</v>
      </c>
      <c r="M553">
        <v>25</v>
      </c>
      <c r="N553">
        <v>7</v>
      </c>
      <c r="O553">
        <v>8476461</v>
      </c>
      <c r="P553" t="s">
        <v>4021</v>
      </c>
      <c r="Q553" t="s">
        <v>4022</v>
      </c>
      <c r="R553" t="s">
        <v>4023</v>
      </c>
      <c r="S553" t="s">
        <v>2249</v>
      </c>
      <c r="T553" t="s">
        <v>716</v>
      </c>
      <c r="U553" t="s">
        <v>382</v>
      </c>
      <c r="V553">
        <v>82</v>
      </c>
      <c r="W553">
        <v>31</v>
      </c>
      <c r="X553">
        <v>45</v>
      </c>
      <c r="Y553">
        <v>33</v>
      </c>
      <c r="Z553">
        <v>76</v>
      </c>
      <c r="AA553">
        <v>3</v>
      </c>
      <c r="AB553">
        <v>26</v>
      </c>
      <c r="AC553" s="26">
        <v>0.92682926829268297</v>
      </c>
      <c r="AD553" s="20">
        <v>38.35096153846154</v>
      </c>
      <c r="AE553" s="20">
        <v>28.175000000000001</v>
      </c>
      <c r="AF553">
        <v>34</v>
      </c>
      <c r="AG553">
        <v>10.9</v>
      </c>
      <c r="AH553">
        <v>31</v>
      </c>
      <c r="AI553">
        <v>2176</v>
      </c>
      <c r="AJ553">
        <v>106231</v>
      </c>
      <c r="AK553" s="20">
        <v>1770.5166666667001</v>
      </c>
      <c r="AL553">
        <v>1769.73</v>
      </c>
      <c r="AM553">
        <v>1771</v>
      </c>
      <c r="AN553" s="26">
        <v>21.591666666666665</v>
      </c>
      <c r="AO553">
        <v>35.5</v>
      </c>
      <c r="AP553" s="41">
        <v>0.53521126760563376</v>
      </c>
      <c r="AQ553">
        <v>377</v>
      </c>
      <c r="AR553">
        <v>377</v>
      </c>
      <c r="AS553">
        <v>377</v>
      </c>
      <c r="AT553">
        <v>310</v>
      </c>
      <c r="AU553">
        <v>310</v>
      </c>
      <c r="AV553">
        <v>227</v>
      </c>
      <c r="AW553">
        <v>264</v>
      </c>
      <c r="AX553">
        <v>128</v>
      </c>
      <c r="AY553">
        <v>7</v>
      </c>
      <c r="AZ553">
        <v>29</v>
      </c>
      <c r="BA553" s="42">
        <v>36</v>
      </c>
      <c r="BB553">
        <v>32.78</v>
      </c>
      <c r="BC553">
        <v>27.859000000000002</v>
      </c>
      <c r="BD553" s="20">
        <v>408.5</v>
      </c>
      <c r="BE553" s="20">
        <v>785.5</v>
      </c>
      <c r="BF553" s="20">
        <v>26.631181027614382</v>
      </c>
      <c r="BG553">
        <v>682</v>
      </c>
      <c r="BH553">
        <v>548</v>
      </c>
      <c r="BI553">
        <v>730</v>
      </c>
      <c r="BJ553" s="41">
        <v>0.48300283286118978</v>
      </c>
      <c r="BK553">
        <v>74</v>
      </c>
      <c r="BL553">
        <v>74</v>
      </c>
      <c r="BM553">
        <v>125</v>
      </c>
      <c r="BN553" s="42">
        <v>-51</v>
      </c>
      <c r="BO553">
        <v>83</v>
      </c>
      <c r="BP553">
        <v>37</v>
      </c>
      <c r="BQ553">
        <v>48</v>
      </c>
      <c r="BR553">
        <v>44</v>
      </c>
      <c r="BS553" s="41">
        <v>3.7510656436487641E-2</v>
      </c>
      <c r="BT553">
        <v>529</v>
      </c>
      <c r="BU553">
        <v>472</v>
      </c>
      <c r="BV553" s="41">
        <v>0.52847152847152845</v>
      </c>
      <c r="BW553">
        <v>237</v>
      </c>
      <c r="BX553">
        <v>195</v>
      </c>
      <c r="BY553">
        <v>169</v>
      </c>
      <c r="BZ553">
        <v>140</v>
      </c>
      <c r="CA553">
        <v>123</v>
      </c>
      <c r="CB553">
        <v>137</v>
      </c>
      <c r="CC553">
        <v>158</v>
      </c>
      <c r="CD553">
        <v>122</v>
      </c>
      <c r="CE553">
        <v>130</v>
      </c>
      <c r="CF553">
        <v>136</v>
      </c>
      <c r="CG553">
        <v>354</v>
      </c>
      <c r="CH553">
        <v>310</v>
      </c>
      <c r="CI553">
        <v>0</v>
      </c>
      <c r="CJ553">
        <v>2</v>
      </c>
      <c r="CK553">
        <v>4</v>
      </c>
      <c r="CL553">
        <v>6</v>
      </c>
      <c r="CM553">
        <v>2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10</v>
      </c>
      <c r="CT553">
        <v>4</v>
      </c>
      <c r="CU553">
        <v>0</v>
      </c>
      <c r="CV553">
        <v>14</v>
      </c>
      <c r="CW553">
        <v>0</v>
      </c>
      <c r="CX553">
        <v>2</v>
      </c>
      <c r="CY553">
        <v>15</v>
      </c>
      <c r="CZ553">
        <v>66</v>
      </c>
      <c r="DA553">
        <v>12</v>
      </c>
      <c r="DB553">
        <v>11</v>
      </c>
      <c r="DC553">
        <v>12</v>
      </c>
      <c r="DD553">
        <v>49</v>
      </c>
      <c r="DE553">
        <v>30</v>
      </c>
      <c r="DF553">
        <v>2</v>
      </c>
      <c r="DG553">
        <v>111</v>
      </c>
      <c r="DH553">
        <v>14</v>
      </c>
      <c r="DI553">
        <v>24</v>
      </c>
      <c r="DJ553">
        <v>14</v>
      </c>
      <c r="DK553">
        <v>13</v>
      </c>
      <c r="DL553">
        <v>1</v>
      </c>
      <c r="DM553">
        <v>24</v>
      </c>
      <c r="DN553">
        <v>23</v>
      </c>
      <c r="DO553">
        <v>1</v>
      </c>
      <c r="DP553" s="42">
        <v>10</v>
      </c>
      <c r="DQ553" s="20">
        <v>7.7850000000000001</v>
      </c>
      <c r="DR553">
        <v>13</v>
      </c>
      <c r="DS553">
        <v>1</v>
      </c>
      <c r="DT553">
        <v>0</v>
      </c>
      <c r="DU553">
        <v>0</v>
      </c>
      <c r="DV553">
        <v>0</v>
      </c>
      <c r="DW553">
        <v>1963</v>
      </c>
      <c r="DX553">
        <v>1507</v>
      </c>
      <c r="DY553">
        <v>1483</v>
      </c>
      <c r="DZ553">
        <v>1129</v>
      </c>
      <c r="EA553">
        <v>1096</v>
      </c>
      <c r="EB553">
        <v>824</v>
      </c>
      <c r="EC553">
        <v>117.55</v>
      </c>
      <c r="ED553">
        <v>83.25</v>
      </c>
      <c r="EE553">
        <v>142</v>
      </c>
      <c r="EF553">
        <v>93</v>
      </c>
      <c r="EG553" s="41">
        <v>0.12956204379562045</v>
      </c>
      <c r="EH553" s="43">
        <v>0.88713592233009708</v>
      </c>
      <c r="EI553" s="44">
        <v>1.0166979661257176</v>
      </c>
      <c r="EJ553">
        <v>1963</v>
      </c>
      <c r="EK553">
        <v>1511</v>
      </c>
      <c r="EL553">
        <v>1482</v>
      </c>
      <c r="EM553">
        <v>1132</v>
      </c>
      <c r="EN553">
        <v>1096</v>
      </c>
      <c r="EO553">
        <v>827</v>
      </c>
      <c r="EP553">
        <v>142</v>
      </c>
      <c r="EQ553">
        <v>92</v>
      </c>
      <c r="ER553">
        <v>1015</v>
      </c>
      <c r="ES553">
        <v>756</v>
      </c>
      <c r="ET553">
        <v>403</v>
      </c>
      <c r="EU553">
        <v>289</v>
      </c>
      <c r="EV553">
        <v>74</v>
      </c>
      <c r="EW553">
        <v>48</v>
      </c>
      <c r="EX553">
        <v>101</v>
      </c>
      <c r="EY553">
        <v>112</v>
      </c>
      <c r="EZ553">
        <v>5.8</v>
      </c>
      <c r="FA553">
        <v>3.2</v>
      </c>
      <c r="FB553">
        <v>9</v>
      </c>
      <c r="FC553" s="20">
        <v>85.92</v>
      </c>
      <c r="FD553" s="26">
        <v>1.0478048780487805</v>
      </c>
      <c r="FE553">
        <v>12.422499999999999</v>
      </c>
      <c r="FF553">
        <v>1.19</v>
      </c>
      <c r="FG553">
        <v>0.64</v>
      </c>
      <c r="FH553">
        <v>1.83</v>
      </c>
      <c r="FI553">
        <v>4</v>
      </c>
      <c r="FJ553">
        <v>1</v>
      </c>
      <c r="FK553">
        <v>1</v>
      </c>
      <c r="FL553" s="42">
        <v>150</v>
      </c>
      <c r="FM553" s="20">
        <v>9.384615384615385</v>
      </c>
      <c r="FN553" s="41">
        <v>0.14220183490000002</v>
      </c>
      <c r="FO553" s="20">
        <v>72.900000000000006</v>
      </c>
      <c r="FP553" s="20">
        <v>77.557000000000002</v>
      </c>
      <c r="FQ553" s="20">
        <v>117.64506450136462</v>
      </c>
      <c r="FV553" t="s">
        <v>711</v>
      </c>
      <c r="FW553" s="45">
        <v>4000000</v>
      </c>
      <c r="FX553" s="45">
        <v>4333333</v>
      </c>
      <c r="FY553">
        <v>498</v>
      </c>
      <c r="FZ553">
        <v>101</v>
      </c>
      <c r="GA553">
        <v>166</v>
      </c>
      <c r="GB553">
        <v>267</v>
      </c>
      <c r="GC553">
        <v>69</v>
      </c>
      <c r="GD553">
        <v>191</v>
      </c>
      <c r="GE553">
        <v>970</v>
      </c>
      <c r="GF553">
        <v>9052</v>
      </c>
      <c r="GG553">
        <v>14.4</v>
      </c>
      <c r="GH553">
        <v>12.7</v>
      </c>
      <c r="GI553">
        <v>27.1</v>
      </c>
      <c r="GJ553" s="42">
        <v>72.900000000000006</v>
      </c>
    </row>
    <row r="554" spans="1:192" x14ac:dyDescent="0.45">
      <c r="A554" s="40">
        <v>33882</v>
      </c>
      <c r="B554" t="s">
        <v>4035</v>
      </c>
      <c r="D554" t="s">
        <v>132</v>
      </c>
      <c r="E554" t="s">
        <v>132</v>
      </c>
      <c r="F554">
        <v>71</v>
      </c>
      <c r="G554">
        <v>192</v>
      </c>
      <c r="H554">
        <v>2011</v>
      </c>
      <c r="I554">
        <v>1</v>
      </c>
      <c r="J554">
        <v>13</v>
      </c>
      <c r="K554" t="s">
        <v>92</v>
      </c>
      <c r="L554">
        <v>2011</v>
      </c>
      <c r="M554">
        <v>25</v>
      </c>
      <c r="N554">
        <v>7</v>
      </c>
      <c r="O554">
        <v>8476466</v>
      </c>
      <c r="P554" t="s">
        <v>4036</v>
      </c>
      <c r="Q554" t="s">
        <v>4037</v>
      </c>
      <c r="R554" t="s">
        <v>4038</v>
      </c>
      <c r="S554" t="s">
        <v>1415</v>
      </c>
      <c r="T554" t="s">
        <v>725</v>
      </c>
      <c r="U554" t="s">
        <v>117</v>
      </c>
      <c r="V554">
        <v>53</v>
      </c>
      <c r="W554">
        <v>14</v>
      </c>
      <c r="X554">
        <v>15</v>
      </c>
      <c r="Y554">
        <v>10</v>
      </c>
      <c r="Z554">
        <v>29</v>
      </c>
      <c r="AA554">
        <v>8</v>
      </c>
      <c r="AB554">
        <v>26</v>
      </c>
      <c r="AC554" s="26">
        <v>0.54716981132075471</v>
      </c>
      <c r="AD554" s="20">
        <v>5.0728155339805809</v>
      </c>
      <c r="AE554" s="20">
        <v>11.504</v>
      </c>
      <c r="AF554">
        <v>3</v>
      </c>
      <c r="AG554">
        <v>-7.9</v>
      </c>
      <c r="AH554">
        <v>20</v>
      </c>
      <c r="AI554">
        <v>1153</v>
      </c>
      <c r="AJ554">
        <v>49626</v>
      </c>
      <c r="AK554" s="20">
        <v>827.1</v>
      </c>
      <c r="AL554">
        <v>809.8</v>
      </c>
      <c r="AM554">
        <v>827</v>
      </c>
      <c r="AN554" s="26">
        <v>15.605660377358491</v>
      </c>
      <c r="AO554">
        <v>25.88</v>
      </c>
      <c r="AP554" s="41">
        <v>0.59183673469387754</v>
      </c>
      <c r="AQ554">
        <v>142</v>
      </c>
      <c r="AR554">
        <v>144</v>
      </c>
      <c r="AS554">
        <v>144</v>
      </c>
      <c r="AT554">
        <v>106</v>
      </c>
      <c r="AU554">
        <v>108</v>
      </c>
      <c r="AV554">
        <v>83</v>
      </c>
      <c r="AW554">
        <v>88</v>
      </c>
      <c r="AX554">
        <v>40</v>
      </c>
      <c r="AY554">
        <v>9</v>
      </c>
      <c r="AZ554">
        <v>10</v>
      </c>
      <c r="BA554" s="42">
        <v>19</v>
      </c>
      <c r="BB554">
        <v>9.9600000000000009</v>
      </c>
      <c r="BC554">
        <v>26.710799999999999</v>
      </c>
      <c r="BD554" s="20">
        <v>178.6</v>
      </c>
      <c r="BE554" s="20">
        <v>320.60000000000002</v>
      </c>
      <c r="BF554" s="20">
        <v>23.754013336626333</v>
      </c>
      <c r="BG554">
        <v>333</v>
      </c>
      <c r="BH554">
        <v>276</v>
      </c>
      <c r="BI554">
        <v>225</v>
      </c>
      <c r="BJ554" s="41">
        <v>0.59677419354838712</v>
      </c>
      <c r="BK554">
        <v>19</v>
      </c>
      <c r="BL554">
        <v>18</v>
      </c>
      <c r="BM554">
        <v>49</v>
      </c>
      <c r="BN554" s="42">
        <v>-31</v>
      </c>
      <c r="BO554">
        <v>25</v>
      </c>
      <c r="BP554">
        <v>17</v>
      </c>
      <c r="BQ554">
        <v>19</v>
      </c>
      <c r="BR554">
        <v>29</v>
      </c>
      <c r="BS554" s="41">
        <v>5.0086355785837651E-2</v>
      </c>
      <c r="BT554">
        <v>1</v>
      </c>
      <c r="BU554">
        <v>6</v>
      </c>
      <c r="BV554" s="41">
        <v>0.14285714285714285</v>
      </c>
      <c r="BW554">
        <v>1</v>
      </c>
      <c r="BX554">
        <v>4</v>
      </c>
      <c r="BY554">
        <v>0</v>
      </c>
      <c r="BZ554">
        <v>0</v>
      </c>
      <c r="CA554">
        <v>0</v>
      </c>
      <c r="CB554">
        <v>2</v>
      </c>
      <c r="CC554">
        <v>0</v>
      </c>
      <c r="CD554">
        <v>1</v>
      </c>
      <c r="CE554">
        <v>0</v>
      </c>
      <c r="CF554">
        <v>2</v>
      </c>
      <c r="CG554">
        <v>1</v>
      </c>
      <c r="CH554">
        <v>5</v>
      </c>
      <c r="CI554">
        <v>0</v>
      </c>
      <c r="CJ554">
        <v>1</v>
      </c>
      <c r="CK554">
        <v>2</v>
      </c>
      <c r="CL554">
        <v>2</v>
      </c>
      <c r="CM554">
        <v>0</v>
      </c>
      <c r="CN554">
        <v>0</v>
      </c>
      <c r="CO554">
        <v>0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0</v>
      </c>
      <c r="CV554">
        <v>8</v>
      </c>
      <c r="CW554">
        <v>0</v>
      </c>
      <c r="CX554">
        <v>0</v>
      </c>
      <c r="CY554">
        <v>3</v>
      </c>
      <c r="CZ554">
        <v>22</v>
      </c>
      <c r="DA554">
        <v>5</v>
      </c>
      <c r="DB554">
        <v>7</v>
      </c>
      <c r="DC554">
        <v>5</v>
      </c>
      <c r="DD554">
        <v>9</v>
      </c>
      <c r="DE554">
        <v>4</v>
      </c>
      <c r="DF554">
        <v>0</v>
      </c>
      <c r="DG554">
        <v>53</v>
      </c>
      <c r="DH554">
        <v>10</v>
      </c>
      <c r="DI554">
        <v>12</v>
      </c>
      <c r="DJ554">
        <v>9</v>
      </c>
      <c r="DK554">
        <v>9</v>
      </c>
      <c r="DL554">
        <v>0</v>
      </c>
      <c r="DM554">
        <v>12</v>
      </c>
      <c r="DN554">
        <v>12</v>
      </c>
      <c r="DO554">
        <v>0</v>
      </c>
      <c r="DP554" s="42">
        <v>2</v>
      </c>
      <c r="DQ554" s="20">
        <v>1.6760000000000002</v>
      </c>
      <c r="DR554">
        <v>10</v>
      </c>
      <c r="DS554">
        <v>0</v>
      </c>
      <c r="DT554">
        <v>0</v>
      </c>
      <c r="DU554">
        <v>0</v>
      </c>
      <c r="DV554">
        <v>0</v>
      </c>
      <c r="DW554">
        <v>791</v>
      </c>
      <c r="DX554">
        <v>735</v>
      </c>
      <c r="DY554">
        <v>581</v>
      </c>
      <c r="DZ554">
        <v>550</v>
      </c>
      <c r="EA554">
        <v>429</v>
      </c>
      <c r="EB554">
        <v>397</v>
      </c>
      <c r="EC554">
        <v>35.9</v>
      </c>
      <c r="ED554">
        <v>34.07</v>
      </c>
      <c r="EE554">
        <v>49</v>
      </c>
      <c r="EF554">
        <v>31</v>
      </c>
      <c r="EG554" s="41">
        <v>0.11421911421911422</v>
      </c>
      <c r="EH554" s="43">
        <v>0.92191435768261965</v>
      </c>
      <c r="EI554" s="44">
        <v>1.0361334719017339</v>
      </c>
      <c r="EJ554">
        <v>810</v>
      </c>
      <c r="EK554">
        <v>740</v>
      </c>
      <c r="EL554">
        <v>591</v>
      </c>
      <c r="EM554">
        <v>555</v>
      </c>
      <c r="EN554">
        <v>437</v>
      </c>
      <c r="EO554">
        <v>401</v>
      </c>
      <c r="EP554">
        <v>49</v>
      </c>
      <c r="EQ554">
        <v>31</v>
      </c>
      <c r="ER554">
        <v>386</v>
      </c>
      <c r="ES554">
        <v>404</v>
      </c>
      <c r="ET554">
        <v>145</v>
      </c>
      <c r="EU554">
        <v>143</v>
      </c>
      <c r="EV554">
        <v>27</v>
      </c>
      <c r="EW554">
        <v>16</v>
      </c>
      <c r="EX554">
        <v>50</v>
      </c>
      <c r="EY554">
        <v>52</v>
      </c>
      <c r="EZ554">
        <v>2.1</v>
      </c>
      <c r="FA554">
        <v>1.2</v>
      </c>
      <c r="FB554">
        <v>3.3</v>
      </c>
      <c r="FC554" s="20">
        <v>23.57</v>
      </c>
      <c r="FD554" s="26">
        <v>0.44471698113207547</v>
      </c>
      <c r="FE554">
        <v>2.7121</v>
      </c>
      <c r="FF554">
        <v>0.63</v>
      </c>
      <c r="FG554">
        <v>0.01</v>
      </c>
      <c r="FH554">
        <v>0.65</v>
      </c>
      <c r="FI554">
        <v>1</v>
      </c>
      <c r="FJ554">
        <v>1</v>
      </c>
      <c r="FK554">
        <v>0</v>
      </c>
      <c r="FL554" s="42">
        <v>68</v>
      </c>
      <c r="FM554" s="20">
        <v>3.8</v>
      </c>
      <c r="FN554" s="41">
        <v>0.1061783204</v>
      </c>
      <c r="FO554" s="20">
        <v>27</v>
      </c>
      <c r="FP554" s="20">
        <v>29.3352</v>
      </c>
      <c r="FQ554" s="20">
        <v>113.06495430970611</v>
      </c>
      <c r="FR554">
        <v>21</v>
      </c>
      <c r="FS554" t="s">
        <v>4039</v>
      </c>
      <c r="FT554">
        <v>579</v>
      </c>
      <c r="FV554" t="s">
        <v>751</v>
      </c>
      <c r="FW554" s="45">
        <v>2000000</v>
      </c>
      <c r="FX554" s="45">
        <v>1850000</v>
      </c>
      <c r="FY554">
        <v>259</v>
      </c>
      <c r="FZ554">
        <v>57</v>
      </c>
      <c r="GA554">
        <v>65</v>
      </c>
      <c r="GB554">
        <v>122</v>
      </c>
      <c r="GC554">
        <v>-22</v>
      </c>
      <c r="GD554">
        <v>68</v>
      </c>
      <c r="GE554">
        <v>387</v>
      </c>
      <c r="GF554">
        <v>3700</v>
      </c>
      <c r="GG554">
        <v>9.4</v>
      </c>
      <c r="GH554">
        <v>3.8</v>
      </c>
      <c r="GI554">
        <v>13.1</v>
      </c>
      <c r="GJ554" s="42">
        <v>27</v>
      </c>
    </row>
    <row r="555" spans="1:192" x14ac:dyDescent="0.45">
      <c r="A555" s="40">
        <v>34042</v>
      </c>
      <c r="B555" t="s">
        <v>4044</v>
      </c>
      <c r="C555" t="s">
        <v>3798</v>
      </c>
      <c r="D555" t="s">
        <v>107</v>
      </c>
      <c r="E555" t="s">
        <v>107</v>
      </c>
      <c r="F555">
        <v>73</v>
      </c>
      <c r="G555">
        <v>218</v>
      </c>
      <c r="H555">
        <v>2011</v>
      </c>
      <c r="I555">
        <v>1</v>
      </c>
      <c r="J555">
        <v>15</v>
      </c>
      <c r="K555" t="s">
        <v>92</v>
      </c>
      <c r="L555">
        <v>2012</v>
      </c>
      <c r="M555">
        <v>24</v>
      </c>
      <c r="N555">
        <v>6</v>
      </c>
      <c r="O555">
        <v>8476468</v>
      </c>
      <c r="P555" t="s">
        <v>4045</v>
      </c>
      <c r="Q555" t="s">
        <v>4046</v>
      </c>
      <c r="R555" t="s">
        <v>391</v>
      </c>
      <c r="S555" t="s">
        <v>990</v>
      </c>
      <c r="T555" t="s">
        <v>938</v>
      </c>
      <c r="U555" t="s">
        <v>3536</v>
      </c>
      <c r="V555">
        <v>82</v>
      </c>
      <c r="W555">
        <v>23</v>
      </c>
      <c r="X555">
        <v>35</v>
      </c>
      <c r="Y555">
        <v>19</v>
      </c>
      <c r="Z555">
        <v>58</v>
      </c>
      <c r="AA555">
        <v>0</v>
      </c>
      <c r="AB555">
        <v>0</v>
      </c>
      <c r="AC555" s="26">
        <v>0.70731707317073167</v>
      </c>
      <c r="AD555" s="20">
        <v>19.064748201438846</v>
      </c>
      <c r="AE555" s="20">
        <v>21.922000000000001</v>
      </c>
      <c r="AF555">
        <v>-4</v>
      </c>
      <c r="AG555">
        <v>0.9</v>
      </c>
      <c r="AH555">
        <v>40</v>
      </c>
      <c r="AI555">
        <v>1850</v>
      </c>
      <c r="AJ555">
        <v>83740</v>
      </c>
      <c r="AK555" s="20">
        <v>1395.6666666666999</v>
      </c>
      <c r="AL555">
        <v>1395.67</v>
      </c>
      <c r="AM555">
        <v>1396</v>
      </c>
      <c r="AN555" s="26">
        <v>17.020325203252032</v>
      </c>
      <c r="AO555">
        <v>28.1</v>
      </c>
      <c r="AP555" s="41">
        <v>0.67441860465116277</v>
      </c>
      <c r="AQ555">
        <v>236</v>
      </c>
      <c r="AR555">
        <v>238</v>
      </c>
      <c r="AS555">
        <v>238</v>
      </c>
      <c r="AT555">
        <v>197</v>
      </c>
      <c r="AU555">
        <v>198</v>
      </c>
      <c r="AV555">
        <v>143</v>
      </c>
      <c r="AW555">
        <v>155</v>
      </c>
      <c r="AX555">
        <v>83</v>
      </c>
      <c r="AY555">
        <v>7</v>
      </c>
      <c r="AZ555">
        <v>14</v>
      </c>
      <c r="BA555" s="42">
        <v>21</v>
      </c>
      <c r="BB555">
        <v>18.52</v>
      </c>
      <c r="BC555">
        <v>25.6294</v>
      </c>
      <c r="BD555" s="20">
        <v>312</v>
      </c>
      <c r="BE555" s="20">
        <v>548</v>
      </c>
      <c r="BF555" s="20">
        <v>23.558577600722231</v>
      </c>
      <c r="BG555">
        <v>587</v>
      </c>
      <c r="BH555">
        <v>426</v>
      </c>
      <c r="BI555">
        <v>385</v>
      </c>
      <c r="BJ555" s="41">
        <v>0.60390946502057619</v>
      </c>
      <c r="BK555">
        <v>124</v>
      </c>
      <c r="BL555">
        <v>124</v>
      </c>
      <c r="BM555">
        <v>103</v>
      </c>
      <c r="BN555" s="42">
        <v>21</v>
      </c>
      <c r="BO555">
        <v>55</v>
      </c>
      <c r="BP555">
        <v>72</v>
      </c>
      <c r="BQ555">
        <v>43</v>
      </c>
      <c r="BR555">
        <v>26</v>
      </c>
      <c r="BS555" s="41">
        <v>2.5515210991167811E-2</v>
      </c>
      <c r="BT555">
        <v>437</v>
      </c>
      <c r="BU555">
        <v>368</v>
      </c>
      <c r="BV555" s="41">
        <v>0.54285714285714282</v>
      </c>
      <c r="BW555">
        <v>135</v>
      </c>
      <c r="BX555">
        <v>104</v>
      </c>
      <c r="BY555">
        <v>105</v>
      </c>
      <c r="BZ555">
        <v>99</v>
      </c>
      <c r="CA555">
        <v>196</v>
      </c>
      <c r="CB555">
        <v>165</v>
      </c>
      <c r="CC555">
        <v>134</v>
      </c>
      <c r="CD555">
        <v>127</v>
      </c>
      <c r="CE555">
        <v>149</v>
      </c>
      <c r="CF555">
        <v>115</v>
      </c>
      <c r="CG555">
        <v>264</v>
      </c>
      <c r="CH555">
        <v>224</v>
      </c>
      <c r="CI555">
        <v>1</v>
      </c>
      <c r="CJ555">
        <v>2</v>
      </c>
      <c r="CK555">
        <v>1</v>
      </c>
      <c r="CL555">
        <v>5</v>
      </c>
      <c r="CM555">
        <v>1</v>
      </c>
      <c r="CN555">
        <v>0</v>
      </c>
      <c r="CO555">
        <v>0</v>
      </c>
      <c r="CP555">
        <v>3</v>
      </c>
      <c r="CQ555">
        <v>1</v>
      </c>
      <c r="CR555">
        <v>2</v>
      </c>
      <c r="CS555">
        <v>3</v>
      </c>
      <c r="CT555">
        <v>3</v>
      </c>
      <c r="CU555">
        <v>0</v>
      </c>
      <c r="CV555">
        <v>11</v>
      </c>
      <c r="CW555">
        <v>0</v>
      </c>
      <c r="CX555">
        <v>3</v>
      </c>
      <c r="CY555">
        <v>7</v>
      </c>
      <c r="CZ555">
        <v>45</v>
      </c>
      <c r="DA555">
        <v>15</v>
      </c>
      <c r="DB555">
        <v>3</v>
      </c>
      <c r="DC555">
        <v>18</v>
      </c>
      <c r="DD555">
        <v>23</v>
      </c>
      <c r="DE555">
        <v>19</v>
      </c>
      <c r="DF555">
        <v>0</v>
      </c>
      <c r="DG555">
        <v>65</v>
      </c>
      <c r="DH555">
        <v>20</v>
      </c>
      <c r="DI555">
        <v>10</v>
      </c>
      <c r="DJ555">
        <v>18</v>
      </c>
      <c r="DK555">
        <v>18</v>
      </c>
      <c r="DL555">
        <v>0</v>
      </c>
      <c r="DM555">
        <v>10</v>
      </c>
      <c r="DN555">
        <v>10</v>
      </c>
      <c r="DO555">
        <v>0</v>
      </c>
      <c r="DP555" s="42">
        <v>-10</v>
      </c>
      <c r="DQ555" s="20">
        <v>-5.6580000000000004</v>
      </c>
      <c r="DR555">
        <v>20</v>
      </c>
      <c r="DS555">
        <v>0</v>
      </c>
      <c r="DT555">
        <v>0</v>
      </c>
      <c r="DU555">
        <v>0</v>
      </c>
      <c r="DV555">
        <v>0</v>
      </c>
      <c r="DW555">
        <v>1438</v>
      </c>
      <c r="DX555">
        <v>1300</v>
      </c>
      <c r="DY555">
        <v>1098</v>
      </c>
      <c r="DZ555">
        <v>993</v>
      </c>
      <c r="EA555">
        <v>805</v>
      </c>
      <c r="EB555">
        <v>754</v>
      </c>
      <c r="EC555">
        <v>76.8</v>
      </c>
      <c r="ED555">
        <v>68.98</v>
      </c>
      <c r="EE555">
        <v>86</v>
      </c>
      <c r="EF555">
        <v>72</v>
      </c>
      <c r="EG555" s="41">
        <v>0.10683229813664596</v>
      </c>
      <c r="EH555" s="43">
        <v>0.9045092838196287</v>
      </c>
      <c r="EI555" s="44">
        <v>1.0113415819562745</v>
      </c>
      <c r="EJ555">
        <v>1439</v>
      </c>
      <c r="EK555">
        <v>1299</v>
      </c>
      <c r="EL555">
        <v>1098</v>
      </c>
      <c r="EM555">
        <v>991</v>
      </c>
      <c r="EN555">
        <v>806</v>
      </c>
      <c r="EO555">
        <v>753</v>
      </c>
      <c r="EP555">
        <v>86</v>
      </c>
      <c r="EQ555">
        <v>71</v>
      </c>
      <c r="ER555">
        <v>765</v>
      </c>
      <c r="ES555">
        <v>659</v>
      </c>
      <c r="ET555">
        <v>321</v>
      </c>
      <c r="EU555">
        <v>257</v>
      </c>
      <c r="EV555">
        <v>53</v>
      </c>
      <c r="EW555">
        <v>39</v>
      </c>
      <c r="EX555">
        <v>100</v>
      </c>
      <c r="EY555">
        <v>83</v>
      </c>
      <c r="EZ555">
        <v>4.4000000000000004</v>
      </c>
      <c r="FA555">
        <v>1.4</v>
      </c>
      <c r="FB555">
        <v>5.8</v>
      </c>
      <c r="FC555" s="20">
        <v>46.64</v>
      </c>
      <c r="FD555" s="26">
        <v>0.56878048780487811</v>
      </c>
      <c r="FE555">
        <v>5.8940000000000001</v>
      </c>
      <c r="FF555">
        <v>1.35</v>
      </c>
      <c r="FG555">
        <v>-0.2</v>
      </c>
      <c r="FH555">
        <v>1.1599999999999999</v>
      </c>
      <c r="FI555">
        <v>1</v>
      </c>
      <c r="FJ555">
        <v>0</v>
      </c>
      <c r="FK555">
        <v>0</v>
      </c>
      <c r="FL555" s="42">
        <v>190</v>
      </c>
      <c r="FM555" s="20">
        <v>8.35</v>
      </c>
      <c r="FN555" s="41">
        <v>0.2328359659</v>
      </c>
      <c r="FO555" s="20">
        <v>54</v>
      </c>
      <c r="FP555" s="20">
        <v>56.868400000000001</v>
      </c>
      <c r="FQ555" s="20">
        <v>117.70690779338955</v>
      </c>
      <c r="FV555" t="s">
        <v>751</v>
      </c>
      <c r="FW555" s="45">
        <v>2750000</v>
      </c>
      <c r="FX555" s="45">
        <v>2750000</v>
      </c>
      <c r="FY555">
        <v>360</v>
      </c>
      <c r="FZ555">
        <v>82</v>
      </c>
      <c r="GA555">
        <v>108</v>
      </c>
      <c r="GB555">
        <v>190</v>
      </c>
      <c r="GC555">
        <v>15</v>
      </c>
      <c r="GD555">
        <v>156</v>
      </c>
      <c r="GE555">
        <v>591</v>
      </c>
      <c r="GF555">
        <v>5402</v>
      </c>
      <c r="GG555">
        <v>14.8</v>
      </c>
      <c r="GH555">
        <v>6</v>
      </c>
      <c r="GI555">
        <v>20.8</v>
      </c>
      <c r="GJ555" s="42">
        <v>54</v>
      </c>
    </row>
    <row r="556" spans="1:192" x14ac:dyDescent="0.45">
      <c r="A556" s="40">
        <v>34120</v>
      </c>
      <c r="B556" t="s">
        <v>332</v>
      </c>
      <c r="D556" t="s">
        <v>120</v>
      </c>
      <c r="E556" t="s">
        <v>120</v>
      </c>
      <c r="F556">
        <v>75</v>
      </c>
      <c r="G556">
        <v>205</v>
      </c>
      <c r="H556">
        <v>2011</v>
      </c>
      <c r="I556">
        <v>1</v>
      </c>
      <c r="J556">
        <v>16</v>
      </c>
      <c r="K556" t="s">
        <v>202</v>
      </c>
      <c r="L556">
        <v>2014</v>
      </c>
      <c r="M556">
        <v>24</v>
      </c>
      <c r="N556">
        <v>4</v>
      </c>
      <c r="O556">
        <v>8476469</v>
      </c>
      <c r="P556" t="s">
        <v>4047</v>
      </c>
      <c r="Q556" t="s">
        <v>4048</v>
      </c>
      <c r="R556" t="s">
        <v>4049</v>
      </c>
      <c r="S556" t="s">
        <v>1922</v>
      </c>
      <c r="T556" t="s">
        <v>710</v>
      </c>
      <c r="U556" t="s">
        <v>285</v>
      </c>
      <c r="V556">
        <v>79</v>
      </c>
      <c r="W556">
        <v>12</v>
      </c>
      <c r="X556">
        <v>17</v>
      </c>
      <c r="Y556">
        <v>11</v>
      </c>
      <c r="Z556">
        <v>29</v>
      </c>
      <c r="AA556">
        <v>10</v>
      </c>
      <c r="AB556">
        <v>62</v>
      </c>
      <c r="AC556" s="26">
        <v>0.36708860759493672</v>
      </c>
      <c r="AD556" s="20">
        <v>6.3168316831683171</v>
      </c>
      <c r="AE556" s="20">
        <v>11.023</v>
      </c>
      <c r="AF556">
        <v>3</v>
      </c>
      <c r="AG556">
        <v>2.4</v>
      </c>
      <c r="AH556">
        <v>22</v>
      </c>
      <c r="AI556">
        <v>1421</v>
      </c>
      <c r="AJ556">
        <v>59731</v>
      </c>
      <c r="AK556" s="20">
        <v>995.51666666666995</v>
      </c>
      <c r="AL556">
        <v>995.52</v>
      </c>
      <c r="AM556">
        <v>996</v>
      </c>
      <c r="AN556" s="26">
        <v>12.601476793248946</v>
      </c>
      <c r="AO556">
        <v>21.28</v>
      </c>
      <c r="AP556" s="41">
        <v>0.55769230769230771</v>
      </c>
      <c r="AQ556">
        <v>219</v>
      </c>
      <c r="AR556">
        <v>220</v>
      </c>
      <c r="AS556">
        <v>220</v>
      </c>
      <c r="AT556">
        <v>167</v>
      </c>
      <c r="AU556">
        <v>167</v>
      </c>
      <c r="AV556">
        <v>128</v>
      </c>
      <c r="AW556">
        <v>129</v>
      </c>
      <c r="AX556">
        <v>62</v>
      </c>
      <c r="AY556">
        <v>6</v>
      </c>
      <c r="AZ556">
        <v>12</v>
      </c>
      <c r="BA556" s="42">
        <v>18</v>
      </c>
      <c r="BB556">
        <v>13.52</v>
      </c>
      <c r="BC556">
        <v>32.703099999999999</v>
      </c>
      <c r="BD556" s="20">
        <v>201.3</v>
      </c>
      <c r="BE556" s="20">
        <v>420.3</v>
      </c>
      <c r="BF556" s="20">
        <v>25.331485053037611</v>
      </c>
      <c r="BG556">
        <v>296</v>
      </c>
      <c r="BH556">
        <v>290</v>
      </c>
      <c r="BI556">
        <v>366</v>
      </c>
      <c r="BJ556" s="41">
        <v>0.44712990936555891</v>
      </c>
      <c r="BK556">
        <v>86</v>
      </c>
      <c r="BL556">
        <v>86</v>
      </c>
      <c r="BM556">
        <v>46</v>
      </c>
      <c r="BN556" s="42">
        <v>40</v>
      </c>
      <c r="BO556">
        <v>39</v>
      </c>
      <c r="BP556">
        <v>16</v>
      </c>
      <c r="BQ556">
        <v>48</v>
      </c>
      <c r="BR556">
        <v>39</v>
      </c>
      <c r="BS556" s="41">
        <v>5.4698457223001401E-2</v>
      </c>
      <c r="BT556">
        <v>7</v>
      </c>
      <c r="BU556">
        <v>8</v>
      </c>
      <c r="BV556" s="41">
        <v>0.46666666666666667</v>
      </c>
      <c r="BW556">
        <v>1</v>
      </c>
      <c r="BX556">
        <v>1</v>
      </c>
      <c r="BY556">
        <v>3</v>
      </c>
      <c r="BZ556">
        <v>1</v>
      </c>
      <c r="CA556">
        <v>3</v>
      </c>
      <c r="CB556">
        <v>6</v>
      </c>
      <c r="CC556">
        <v>1</v>
      </c>
      <c r="CD556">
        <v>3</v>
      </c>
      <c r="CE556">
        <v>5</v>
      </c>
      <c r="CF556">
        <v>5</v>
      </c>
      <c r="CG556">
        <v>3</v>
      </c>
      <c r="CH556">
        <v>3</v>
      </c>
      <c r="CI556">
        <v>0</v>
      </c>
      <c r="CJ556">
        <v>0</v>
      </c>
      <c r="CK556">
        <v>1</v>
      </c>
      <c r="CL556">
        <v>2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2</v>
      </c>
      <c r="CT556">
        <v>0</v>
      </c>
      <c r="CU556">
        <v>0</v>
      </c>
      <c r="CV556">
        <v>9</v>
      </c>
      <c r="CW556">
        <v>0</v>
      </c>
      <c r="CX556">
        <v>2</v>
      </c>
      <c r="CY556">
        <v>9</v>
      </c>
      <c r="CZ556">
        <v>28</v>
      </c>
      <c r="DA556">
        <v>10</v>
      </c>
      <c r="DB556">
        <v>3</v>
      </c>
      <c r="DC556">
        <v>2</v>
      </c>
      <c r="DD556">
        <v>8</v>
      </c>
      <c r="DE556">
        <v>5</v>
      </c>
      <c r="DF556">
        <v>1</v>
      </c>
      <c r="DG556">
        <v>99</v>
      </c>
      <c r="DH556">
        <v>11</v>
      </c>
      <c r="DI556">
        <v>16</v>
      </c>
      <c r="DJ556">
        <v>11</v>
      </c>
      <c r="DK556">
        <v>11</v>
      </c>
      <c r="DL556">
        <v>0</v>
      </c>
      <c r="DM556">
        <v>16</v>
      </c>
      <c r="DN556">
        <v>16</v>
      </c>
      <c r="DO556">
        <v>0</v>
      </c>
      <c r="DP556" s="42">
        <v>5</v>
      </c>
      <c r="DQ556" s="20">
        <v>5.1379999999999999</v>
      </c>
      <c r="DR556">
        <v>11</v>
      </c>
      <c r="DS556">
        <v>0</v>
      </c>
      <c r="DT556">
        <v>0</v>
      </c>
      <c r="DU556">
        <v>0</v>
      </c>
      <c r="DV556">
        <v>0</v>
      </c>
      <c r="DW556">
        <v>977</v>
      </c>
      <c r="DX556">
        <v>911</v>
      </c>
      <c r="DY556">
        <v>719</v>
      </c>
      <c r="DZ556">
        <v>674</v>
      </c>
      <c r="EA556">
        <v>518</v>
      </c>
      <c r="EB556">
        <v>507</v>
      </c>
      <c r="EC556">
        <v>45.52</v>
      </c>
      <c r="ED556">
        <v>40.61</v>
      </c>
      <c r="EE556">
        <v>52</v>
      </c>
      <c r="EF556">
        <v>44</v>
      </c>
      <c r="EG556" s="41">
        <v>0.10038610038610038</v>
      </c>
      <c r="EH556" s="43">
        <v>0.91321499013806706</v>
      </c>
      <c r="EI556" s="44">
        <v>1.0136010905241675</v>
      </c>
      <c r="EJ556">
        <v>979</v>
      </c>
      <c r="EK556">
        <v>912</v>
      </c>
      <c r="EL556">
        <v>718</v>
      </c>
      <c r="EM556">
        <v>674</v>
      </c>
      <c r="EN556">
        <v>517</v>
      </c>
      <c r="EO556">
        <v>507</v>
      </c>
      <c r="EP556">
        <v>52</v>
      </c>
      <c r="EQ556">
        <v>44</v>
      </c>
      <c r="ER556">
        <v>435</v>
      </c>
      <c r="ES556">
        <v>425</v>
      </c>
      <c r="ET556">
        <v>173</v>
      </c>
      <c r="EU556">
        <v>168</v>
      </c>
      <c r="EV556">
        <v>17</v>
      </c>
      <c r="EW556">
        <v>21</v>
      </c>
      <c r="EX556">
        <v>67</v>
      </c>
      <c r="EY556">
        <v>68</v>
      </c>
      <c r="EZ556">
        <v>1.4</v>
      </c>
      <c r="FA556">
        <v>1.1000000000000001</v>
      </c>
      <c r="FB556">
        <v>2.5</v>
      </c>
      <c r="FC556" s="20">
        <v>35.64</v>
      </c>
      <c r="FD556" s="26">
        <v>0.45113924050632914</v>
      </c>
      <c r="FE556">
        <v>2.9203000000000001</v>
      </c>
      <c r="FF556">
        <v>0.44</v>
      </c>
      <c r="FG556">
        <v>-0.06</v>
      </c>
      <c r="FH556">
        <v>0.38</v>
      </c>
      <c r="FL556" s="42">
        <v>147</v>
      </c>
      <c r="FM556" s="20">
        <v>12.181818181818182</v>
      </c>
      <c r="FN556" s="41">
        <v>4.7722974000000001E-2</v>
      </c>
      <c r="FO556" s="20">
        <v>26.8</v>
      </c>
      <c r="FP556" s="20">
        <v>30.0276</v>
      </c>
      <c r="FQ556" s="20">
        <v>113.78977820636452</v>
      </c>
      <c r="FR556">
        <v>1</v>
      </c>
      <c r="FS556" t="s">
        <v>314</v>
      </c>
      <c r="FT556">
        <v>11</v>
      </c>
      <c r="FV556" t="s">
        <v>751</v>
      </c>
      <c r="FW556" s="45">
        <v>975000</v>
      </c>
      <c r="FX556" s="45">
        <v>925000</v>
      </c>
      <c r="FY556">
        <v>180</v>
      </c>
      <c r="FZ556">
        <v>26</v>
      </c>
      <c r="GA556">
        <v>32</v>
      </c>
      <c r="GB556">
        <v>58</v>
      </c>
      <c r="GC556">
        <v>-3</v>
      </c>
      <c r="GD556">
        <v>54</v>
      </c>
      <c r="GE556">
        <v>291</v>
      </c>
      <c r="GF556">
        <v>2396</v>
      </c>
      <c r="GG556">
        <v>2.2999999999999998</v>
      </c>
      <c r="GH556">
        <v>2.2000000000000002</v>
      </c>
      <c r="GI556">
        <v>4.5</v>
      </c>
      <c r="GJ556" s="42">
        <v>26.8</v>
      </c>
    </row>
    <row r="557" spans="1:192" x14ac:dyDescent="0.45">
      <c r="A557" s="40">
        <v>35626</v>
      </c>
      <c r="B557" t="s">
        <v>515</v>
      </c>
      <c r="C557" t="s">
        <v>145</v>
      </c>
      <c r="D557" t="s">
        <v>91</v>
      </c>
      <c r="E557" t="s">
        <v>91</v>
      </c>
      <c r="F557">
        <v>72</v>
      </c>
      <c r="G557">
        <v>180</v>
      </c>
      <c r="H557">
        <v>2015</v>
      </c>
      <c r="I557">
        <v>3</v>
      </c>
      <c r="J557">
        <v>72</v>
      </c>
      <c r="K557" t="s">
        <v>92</v>
      </c>
      <c r="L557">
        <v>2017</v>
      </c>
      <c r="M557">
        <v>20</v>
      </c>
      <c r="N557">
        <v>1</v>
      </c>
      <c r="O557">
        <v>8478519</v>
      </c>
      <c r="P557" t="s">
        <v>4054</v>
      </c>
      <c r="Q557" t="s">
        <v>4055</v>
      </c>
      <c r="R557" t="s">
        <v>4056</v>
      </c>
      <c r="S557" t="s">
        <v>1562</v>
      </c>
      <c r="T557" t="s">
        <v>716</v>
      </c>
      <c r="U557" t="s">
        <v>153</v>
      </c>
      <c r="V557">
        <v>18</v>
      </c>
      <c r="W557">
        <v>5</v>
      </c>
      <c r="X557">
        <v>6</v>
      </c>
      <c r="Y557">
        <v>5</v>
      </c>
      <c r="Z557">
        <v>11</v>
      </c>
      <c r="AA557">
        <v>18</v>
      </c>
      <c r="AB557">
        <v>89</v>
      </c>
      <c r="AC557" s="26">
        <v>0.61111111111111116</v>
      </c>
      <c r="AD557" s="20">
        <v>0</v>
      </c>
      <c r="AE557" s="20">
        <v>4.258</v>
      </c>
      <c r="AF557">
        <v>11</v>
      </c>
      <c r="AG557">
        <v>1.2</v>
      </c>
      <c r="AH557">
        <v>6</v>
      </c>
      <c r="AI557">
        <v>352</v>
      </c>
      <c r="AJ557">
        <v>14290</v>
      </c>
      <c r="AK557" s="20">
        <v>238.16666666667001</v>
      </c>
      <c r="AL557">
        <v>238.17</v>
      </c>
      <c r="AM557">
        <v>238</v>
      </c>
      <c r="AN557" s="26">
        <v>13.231481481481481</v>
      </c>
      <c r="AO557">
        <v>22.28</v>
      </c>
      <c r="AP557" s="41">
        <v>0.73333333333333328</v>
      </c>
      <c r="AQ557">
        <v>41</v>
      </c>
      <c r="AR557">
        <v>41</v>
      </c>
      <c r="AS557">
        <v>41</v>
      </c>
      <c r="AT557">
        <v>33</v>
      </c>
      <c r="AU557">
        <v>33</v>
      </c>
      <c r="AV557">
        <v>26</v>
      </c>
      <c r="AW557">
        <v>29</v>
      </c>
      <c r="AX557">
        <v>19</v>
      </c>
      <c r="AY557">
        <v>1</v>
      </c>
      <c r="AZ557">
        <v>1</v>
      </c>
      <c r="BA557" s="42">
        <v>2</v>
      </c>
      <c r="BB557">
        <v>2.52</v>
      </c>
      <c r="BC557">
        <v>27</v>
      </c>
      <c r="BD557" s="20">
        <v>64.2</v>
      </c>
      <c r="BE557" s="20">
        <v>105.2</v>
      </c>
      <c r="BF557" s="20">
        <v>26.502078347398918</v>
      </c>
      <c r="BG557">
        <v>64</v>
      </c>
      <c r="BH557">
        <v>83</v>
      </c>
      <c r="BI557">
        <v>85</v>
      </c>
      <c r="BJ557" s="41">
        <v>0.42953020134228187</v>
      </c>
      <c r="BK557">
        <v>17</v>
      </c>
      <c r="BL557">
        <v>17</v>
      </c>
      <c r="BM557">
        <v>30</v>
      </c>
      <c r="BN557" s="42">
        <v>-13</v>
      </c>
      <c r="BO557">
        <v>7</v>
      </c>
      <c r="BP557">
        <v>4</v>
      </c>
      <c r="BQ557">
        <v>8</v>
      </c>
      <c r="BR557">
        <v>6</v>
      </c>
      <c r="BS557" s="41">
        <v>3.3519553072625698E-2</v>
      </c>
      <c r="BT557">
        <v>96</v>
      </c>
      <c r="BU557">
        <v>118</v>
      </c>
      <c r="BV557" s="41">
        <v>0.44859813084112149</v>
      </c>
      <c r="BW557">
        <v>29</v>
      </c>
      <c r="BX557">
        <v>45</v>
      </c>
      <c r="BY557">
        <v>39</v>
      </c>
      <c r="BZ557">
        <v>41</v>
      </c>
      <c r="CA557">
        <v>28</v>
      </c>
      <c r="CB557">
        <v>32</v>
      </c>
      <c r="CC557">
        <v>34</v>
      </c>
      <c r="CD557">
        <v>45</v>
      </c>
      <c r="CE557">
        <v>35</v>
      </c>
      <c r="CF557">
        <v>52</v>
      </c>
      <c r="CG557">
        <v>51</v>
      </c>
      <c r="CH557">
        <v>53</v>
      </c>
      <c r="CI557">
        <v>0</v>
      </c>
      <c r="CJ557">
        <v>0</v>
      </c>
      <c r="CK557">
        <v>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1</v>
      </c>
      <c r="CV557">
        <v>2</v>
      </c>
      <c r="CW557">
        <v>0</v>
      </c>
      <c r="CX557">
        <v>0</v>
      </c>
      <c r="CY557">
        <v>0</v>
      </c>
      <c r="CZ557">
        <v>7</v>
      </c>
      <c r="DA557">
        <v>4</v>
      </c>
      <c r="DB557">
        <v>0</v>
      </c>
      <c r="DC557">
        <v>0</v>
      </c>
      <c r="DD557">
        <v>6</v>
      </c>
      <c r="DE557">
        <v>4</v>
      </c>
      <c r="DF557">
        <v>3</v>
      </c>
      <c r="DG557">
        <v>9</v>
      </c>
      <c r="DH557">
        <v>3</v>
      </c>
      <c r="DI557">
        <v>4</v>
      </c>
      <c r="DJ557">
        <v>3</v>
      </c>
      <c r="DK557">
        <v>3</v>
      </c>
      <c r="DL557">
        <v>0</v>
      </c>
      <c r="DM557">
        <v>4</v>
      </c>
      <c r="DN557">
        <v>4</v>
      </c>
      <c r="DO557">
        <v>0</v>
      </c>
      <c r="DP557" s="42">
        <v>1</v>
      </c>
      <c r="DQ557" s="20">
        <v>0.63700000000000001</v>
      </c>
      <c r="DR557">
        <v>3</v>
      </c>
      <c r="DS557">
        <v>0</v>
      </c>
      <c r="DT557">
        <v>0</v>
      </c>
      <c r="DU557">
        <v>0</v>
      </c>
      <c r="DV557">
        <v>0</v>
      </c>
      <c r="DW557">
        <v>207</v>
      </c>
      <c r="DX557">
        <v>225</v>
      </c>
      <c r="DY557">
        <v>159</v>
      </c>
      <c r="DZ557">
        <v>173</v>
      </c>
      <c r="EA557">
        <v>120</v>
      </c>
      <c r="EB557">
        <v>136</v>
      </c>
      <c r="EC557">
        <v>8.83</v>
      </c>
      <c r="ED557">
        <v>8.9499999999999993</v>
      </c>
      <c r="EE557">
        <v>15</v>
      </c>
      <c r="EF557">
        <v>6</v>
      </c>
      <c r="EG557" s="41">
        <v>0.125</v>
      </c>
      <c r="EH557" s="43">
        <v>0.95588235294117652</v>
      </c>
      <c r="EI557" s="44">
        <v>1.0808823529411766</v>
      </c>
      <c r="EJ557">
        <v>207</v>
      </c>
      <c r="EK557">
        <v>221</v>
      </c>
      <c r="EL557">
        <v>159</v>
      </c>
      <c r="EM557">
        <v>169</v>
      </c>
      <c r="EN557">
        <v>120</v>
      </c>
      <c r="EO557">
        <v>132</v>
      </c>
      <c r="EP557">
        <v>15</v>
      </c>
      <c r="EQ557">
        <v>6</v>
      </c>
      <c r="ER557">
        <v>100</v>
      </c>
      <c r="ES557">
        <v>113</v>
      </c>
      <c r="ET557">
        <v>40</v>
      </c>
      <c r="EU557">
        <v>37</v>
      </c>
      <c r="EV557">
        <v>9</v>
      </c>
      <c r="EW557">
        <v>1</v>
      </c>
      <c r="EX557">
        <v>16</v>
      </c>
      <c r="EY557">
        <v>20</v>
      </c>
      <c r="EZ557">
        <v>1</v>
      </c>
      <c r="FA557">
        <v>0.60000000000000009</v>
      </c>
      <c r="FB557">
        <v>1.6</v>
      </c>
      <c r="FC557" s="20">
        <v>12.69</v>
      </c>
      <c r="FD557" s="26">
        <v>0.70499999999999996</v>
      </c>
      <c r="FE557">
        <v>1.8153999999999999</v>
      </c>
      <c r="FF557">
        <v>0.05</v>
      </c>
      <c r="FG557">
        <v>0.15</v>
      </c>
      <c r="FH557">
        <v>0.21</v>
      </c>
      <c r="FL557" s="42">
        <v>29</v>
      </c>
      <c r="FM557" s="20">
        <v>8.3333333333333339</v>
      </c>
      <c r="FN557" s="41">
        <v>7.9922027300000004E-2</v>
      </c>
      <c r="FO557" s="20">
        <v>10.4</v>
      </c>
      <c r="FP557" s="20">
        <v>11.1274</v>
      </c>
      <c r="FQ557" s="20">
        <v>108.82982743418567</v>
      </c>
      <c r="FV557" t="s">
        <v>751</v>
      </c>
      <c r="FW557" s="45">
        <v>742500</v>
      </c>
      <c r="FX557" s="45">
        <v>728333</v>
      </c>
      <c r="FY557">
        <v>18</v>
      </c>
      <c r="FZ557">
        <v>5</v>
      </c>
      <c r="GA557">
        <v>6</v>
      </c>
      <c r="GB557">
        <v>11</v>
      </c>
      <c r="GC557">
        <v>11</v>
      </c>
      <c r="GD557">
        <v>6</v>
      </c>
      <c r="GE557">
        <v>26</v>
      </c>
      <c r="GF557">
        <v>238</v>
      </c>
      <c r="GG557">
        <v>1</v>
      </c>
      <c r="GH557">
        <v>0.60000000000000009</v>
      </c>
      <c r="GI557">
        <v>1.6</v>
      </c>
      <c r="GJ557" s="42">
        <v>10.4</v>
      </c>
    </row>
    <row r="558" spans="1:192" x14ac:dyDescent="0.45">
      <c r="A558" s="40">
        <v>34012</v>
      </c>
      <c r="B558" t="s">
        <v>1480</v>
      </c>
      <c r="C558" t="s">
        <v>1450</v>
      </c>
      <c r="D558" t="s">
        <v>107</v>
      </c>
      <c r="E558" t="s">
        <v>107</v>
      </c>
      <c r="F558">
        <v>73</v>
      </c>
      <c r="G558">
        <v>205</v>
      </c>
      <c r="H558">
        <v>2011</v>
      </c>
      <c r="I558">
        <v>1</v>
      </c>
      <c r="J558">
        <v>21</v>
      </c>
      <c r="K558" t="s">
        <v>202</v>
      </c>
      <c r="L558">
        <v>2014</v>
      </c>
      <c r="M558">
        <v>24</v>
      </c>
      <c r="N558">
        <v>4</v>
      </c>
      <c r="O558">
        <v>8476474</v>
      </c>
      <c r="P558" t="s">
        <v>4063</v>
      </c>
      <c r="Q558" t="s">
        <v>4064</v>
      </c>
      <c r="R558" t="s">
        <v>4065</v>
      </c>
      <c r="S558" t="s">
        <v>1091</v>
      </c>
      <c r="T558" t="s">
        <v>710</v>
      </c>
      <c r="U558" t="s">
        <v>194</v>
      </c>
      <c r="V558">
        <v>72</v>
      </c>
      <c r="W558">
        <v>13</v>
      </c>
      <c r="X558">
        <v>14</v>
      </c>
      <c r="Y558">
        <v>10</v>
      </c>
      <c r="Z558">
        <v>27</v>
      </c>
      <c r="AA558">
        <v>8</v>
      </c>
      <c r="AB558">
        <v>66</v>
      </c>
      <c r="AC558" s="26">
        <v>0.375</v>
      </c>
      <c r="AD558" s="20">
        <v>11.347826086956522</v>
      </c>
      <c r="AE558" s="20">
        <v>10.917999999999999</v>
      </c>
      <c r="AF558">
        <v>12</v>
      </c>
      <c r="AG558">
        <v>7.8</v>
      </c>
      <c r="AH558">
        <v>36</v>
      </c>
      <c r="AI558">
        <v>1266</v>
      </c>
      <c r="AJ558">
        <v>57398</v>
      </c>
      <c r="AK558" s="20">
        <v>956.63333333333003</v>
      </c>
      <c r="AL558">
        <v>956.63</v>
      </c>
      <c r="AM558">
        <v>957</v>
      </c>
      <c r="AN558" s="26">
        <v>13.286574074074075</v>
      </c>
      <c r="AO558">
        <v>22.48</v>
      </c>
      <c r="AP558" s="41">
        <v>0.6428571428571429</v>
      </c>
      <c r="AQ558">
        <v>193</v>
      </c>
      <c r="AR558">
        <v>193</v>
      </c>
      <c r="AS558">
        <v>193</v>
      </c>
      <c r="AT558">
        <v>167</v>
      </c>
      <c r="AU558">
        <v>167</v>
      </c>
      <c r="AV558">
        <v>127</v>
      </c>
      <c r="AW558">
        <v>106</v>
      </c>
      <c r="AX558">
        <v>61</v>
      </c>
      <c r="AY558">
        <v>6</v>
      </c>
      <c r="AZ558">
        <v>7</v>
      </c>
      <c r="BA558" s="42">
        <v>13</v>
      </c>
      <c r="BB558">
        <v>12.44</v>
      </c>
      <c r="BC558">
        <v>33.307099999999998</v>
      </c>
      <c r="BD558" s="20">
        <v>200.2</v>
      </c>
      <c r="BE558" s="20">
        <v>393.2</v>
      </c>
      <c r="BF558" s="20">
        <v>24.661572394760775</v>
      </c>
      <c r="BG558">
        <v>249</v>
      </c>
      <c r="BH558">
        <v>315</v>
      </c>
      <c r="BI558">
        <v>390</v>
      </c>
      <c r="BJ558" s="41">
        <v>0.38967136150234744</v>
      </c>
      <c r="BK558">
        <v>112</v>
      </c>
      <c r="BL558">
        <v>112</v>
      </c>
      <c r="BM558">
        <v>106</v>
      </c>
      <c r="BN558" s="42">
        <v>6</v>
      </c>
      <c r="BO558">
        <v>40</v>
      </c>
      <c r="BP558">
        <v>15</v>
      </c>
      <c r="BQ558">
        <v>33</v>
      </c>
      <c r="BR558">
        <v>41</v>
      </c>
      <c r="BS558" s="41">
        <v>5.9854014598540145E-2</v>
      </c>
      <c r="BT558">
        <v>20</v>
      </c>
      <c r="BU558">
        <v>35</v>
      </c>
      <c r="BV558" s="41">
        <v>0.36363636363636365</v>
      </c>
      <c r="BW558">
        <v>3</v>
      </c>
      <c r="BX558">
        <v>12</v>
      </c>
      <c r="BY558">
        <v>9</v>
      </c>
      <c r="BZ558">
        <v>6</v>
      </c>
      <c r="CA558">
        <v>8</v>
      </c>
      <c r="CB558">
        <v>17</v>
      </c>
      <c r="CC558">
        <v>4</v>
      </c>
      <c r="CD558">
        <v>7</v>
      </c>
      <c r="CE558">
        <v>5</v>
      </c>
      <c r="CF558">
        <v>13</v>
      </c>
      <c r="CG558">
        <v>12</v>
      </c>
      <c r="CH558">
        <v>23</v>
      </c>
      <c r="CI558">
        <v>0</v>
      </c>
      <c r="CJ558">
        <v>0</v>
      </c>
      <c r="CK558">
        <v>3</v>
      </c>
      <c r="CL558">
        <v>4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3</v>
      </c>
      <c r="CT558">
        <v>4</v>
      </c>
      <c r="CU558">
        <v>0</v>
      </c>
      <c r="CV558">
        <v>5</v>
      </c>
      <c r="CW558">
        <v>1</v>
      </c>
      <c r="CX558">
        <v>1</v>
      </c>
      <c r="CY558">
        <v>2</v>
      </c>
      <c r="CZ558">
        <v>36</v>
      </c>
      <c r="DA558">
        <v>10</v>
      </c>
      <c r="DB558">
        <v>1</v>
      </c>
      <c r="DC558">
        <v>7</v>
      </c>
      <c r="DD558">
        <v>39</v>
      </c>
      <c r="DE558">
        <v>18</v>
      </c>
      <c r="DF558">
        <v>8</v>
      </c>
      <c r="DG558">
        <v>44</v>
      </c>
      <c r="DH558">
        <v>11</v>
      </c>
      <c r="DI558">
        <v>8</v>
      </c>
      <c r="DJ558">
        <v>13</v>
      </c>
      <c r="DK558">
        <v>11</v>
      </c>
      <c r="DL558">
        <v>2</v>
      </c>
      <c r="DM558">
        <v>10</v>
      </c>
      <c r="DN558">
        <v>9</v>
      </c>
      <c r="DO558">
        <v>1</v>
      </c>
      <c r="DP558" s="42">
        <v>-3</v>
      </c>
      <c r="DQ558" s="20">
        <v>-4.8949999999999996</v>
      </c>
      <c r="DR558">
        <v>8</v>
      </c>
      <c r="DS558">
        <v>2</v>
      </c>
      <c r="DT558">
        <v>0</v>
      </c>
      <c r="DU558">
        <v>1</v>
      </c>
      <c r="DV558">
        <v>0</v>
      </c>
      <c r="DW558">
        <v>867</v>
      </c>
      <c r="DX558">
        <v>853</v>
      </c>
      <c r="DY558">
        <v>674</v>
      </c>
      <c r="DZ558">
        <v>644</v>
      </c>
      <c r="EA558">
        <v>493</v>
      </c>
      <c r="EB558">
        <v>442</v>
      </c>
      <c r="EC558">
        <v>41.93</v>
      </c>
      <c r="ED558">
        <v>36.26</v>
      </c>
      <c r="EE558">
        <v>42</v>
      </c>
      <c r="EF558">
        <v>32</v>
      </c>
      <c r="EG558" s="41">
        <v>8.5192697768762676E-2</v>
      </c>
      <c r="EH558" s="43">
        <v>0.92760180995475117</v>
      </c>
      <c r="EI558" s="44">
        <v>1.0127945077235139</v>
      </c>
      <c r="EJ558">
        <v>866</v>
      </c>
      <c r="EK558">
        <v>854</v>
      </c>
      <c r="EL558">
        <v>675</v>
      </c>
      <c r="EM558">
        <v>645</v>
      </c>
      <c r="EN558">
        <v>494</v>
      </c>
      <c r="EO558">
        <v>444</v>
      </c>
      <c r="EP558">
        <v>42</v>
      </c>
      <c r="EQ558">
        <v>32</v>
      </c>
      <c r="ER558">
        <v>420</v>
      </c>
      <c r="ES558">
        <v>398</v>
      </c>
      <c r="ET558">
        <v>171</v>
      </c>
      <c r="EU558">
        <v>134</v>
      </c>
      <c r="EV558">
        <v>25</v>
      </c>
      <c r="EW558">
        <v>19</v>
      </c>
      <c r="EX558">
        <v>61</v>
      </c>
      <c r="EY558">
        <v>63</v>
      </c>
      <c r="EZ558">
        <v>1.6</v>
      </c>
      <c r="FA558">
        <v>1.6</v>
      </c>
      <c r="FB558">
        <v>3.2</v>
      </c>
      <c r="FC558" s="20">
        <v>33.380000000000003</v>
      </c>
      <c r="FD558" s="26">
        <v>0.46361111111111114</v>
      </c>
      <c r="FE558">
        <v>3.2905000000000002</v>
      </c>
      <c r="FF558">
        <v>0.15</v>
      </c>
      <c r="FG558">
        <v>0.34</v>
      </c>
      <c r="FH558">
        <v>0.49</v>
      </c>
      <c r="FL558" s="42">
        <v>191</v>
      </c>
      <c r="FM558" s="20">
        <v>18.125</v>
      </c>
      <c r="FN558" s="41">
        <v>6.4371980699999998E-2</v>
      </c>
      <c r="FO558" s="20">
        <v>23.4</v>
      </c>
      <c r="FP558" s="20">
        <v>26.021000000000001</v>
      </c>
      <c r="FQ558" s="20">
        <v>107.8786991835924</v>
      </c>
      <c r="FV558" t="s">
        <v>751</v>
      </c>
      <c r="FW558" s="45">
        <v>660000</v>
      </c>
      <c r="FX558" s="45">
        <v>660000</v>
      </c>
      <c r="FY558">
        <v>118</v>
      </c>
      <c r="FZ558">
        <v>21</v>
      </c>
      <c r="GA558">
        <v>16</v>
      </c>
      <c r="GB558">
        <v>37</v>
      </c>
      <c r="GC558">
        <v>18</v>
      </c>
      <c r="GD558">
        <v>60</v>
      </c>
      <c r="GE558">
        <v>190</v>
      </c>
      <c r="GF558">
        <v>1463</v>
      </c>
      <c r="GG558">
        <v>2.2000000000000002</v>
      </c>
      <c r="GH558">
        <v>2.6</v>
      </c>
      <c r="GI558">
        <v>4.7</v>
      </c>
      <c r="GJ558" s="42">
        <v>23.4</v>
      </c>
    </row>
    <row r="559" spans="1:192" x14ac:dyDescent="0.45">
      <c r="A559" s="40">
        <v>34024</v>
      </c>
      <c r="B559" t="s">
        <v>4074</v>
      </c>
      <c r="C559" t="s">
        <v>126</v>
      </c>
      <c r="D559" t="s">
        <v>91</v>
      </c>
      <c r="E559" t="s">
        <v>91</v>
      </c>
      <c r="F559">
        <v>73</v>
      </c>
      <c r="G559">
        <v>195</v>
      </c>
      <c r="H559">
        <v>2011</v>
      </c>
      <c r="I559">
        <v>1</v>
      </c>
      <c r="J559">
        <v>26</v>
      </c>
      <c r="K559" t="s">
        <v>92</v>
      </c>
      <c r="L559">
        <v>2014</v>
      </c>
      <c r="M559">
        <v>24</v>
      </c>
      <c r="N559">
        <v>4</v>
      </c>
      <c r="O559">
        <v>8476479</v>
      </c>
      <c r="P559" t="s">
        <v>4075</v>
      </c>
      <c r="Q559" t="s">
        <v>4076</v>
      </c>
      <c r="R559" t="s">
        <v>4077</v>
      </c>
      <c r="S559" t="s">
        <v>1067</v>
      </c>
      <c r="T559" t="s">
        <v>938</v>
      </c>
      <c r="U559" t="s">
        <v>178</v>
      </c>
      <c r="V559">
        <v>52</v>
      </c>
      <c r="W559">
        <v>8</v>
      </c>
      <c r="X559">
        <v>17</v>
      </c>
      <c r="Y559">
        <v>11</v>
      </c>
      <c r="Z559">
        <v>25</v>
      </c>
      <c r="AA559">
        <v>8</v>
      </c>
      <c r="AB559">
        <v>29</v>
      </c>
      <c r="AC559" s="26">
        <v>0.48076923076923078</v>
      </c>
      <c r="AD559" s="20">
        <v>5.7407407407407405</v>
      </c>
      <c r="AE559" s="20">
        <v>9.3480000000000008</v>
      </c>
      <c r="AF559">
        <v>0</v>
      </c>
      <c r="AG559">
        <v>5.3</v>
      </c>
      <c r="AH559">
        <v>34</v>
      </c>
      <c r="AI559">
        <v>1151</v>
      </c>
      <c r="AJ559">
        <v>51754</v>
      </c>
      <c r="AK559" s="20">
        <v>862.56666666667002</v>
      </c>
      <c r="AL559">
        <v>862.63</v>
      </c>
      <c r="AM559">
        <v>863</v>
      </c>
      <c r="AN559" s="26">
        <v>16.587820512820514</v>
      </c>
      <c r="AO559">
        <v>27.48</v>
      </c>
      <c r="AP559" s="41">
        <v>0.67567567567567566</v>
      </c>
      <c r="AQ559">
        <v>151</v>
      </c>
      <c r="AR559">
        <v>151</v>
      </c>
      <c r="AS559">
        <v>151</v>
      </c>
      <c r="AT559">
        <v>119</v>
      </c>
      <c r="AU559">
        <v>119</v>
      </c>
      <c r="AV559">
        <v>94</v>
      </c>
      <c r="AW559">
        <v>94</v>
      </c>
      <c r="AX559">
        <v>53</v>
      </c>
      <c r="AY559">
        <v>4</v>
      </c>
      <c r="AZ559">
        <v>13</v>
      </c>
      <c r="BA559" s="42">
        <v>17</v>
      </c>
      <c r="BB559">
        <v>11.44</v>
      </c>
      <c r="BC559">
        <v>25.255299999999998</v>
      </c>
      <c r="BD559" s="20">
        <v>280.39999999999998</v>
      </c>
      <c r="BE559" s="20">
        <v>431.4</v>
      </c>
      <c r="BF559" s="20">
        <v>30.005912152371234</v>
      </c>
      <c r="BG559">
        <v>282</v>
      </c>
      <c r="BH559">
        <v>284</v>
      </c>
      <c r="BI559">
        <v>324</v>
      </c>
      <c r="BJ559" s="41">
        <v>0.46534653465346537</v>
      </c>
      <c r="BK559">
        <v>59</v>
      </c>
      <c r="BL559">
        <v>59</v>
      </c>
      <c r="BM559">
        <v>80</v>
      </c>
      <c r="BN559" s="42">
        <v>-21</v>
      </c>
      <c r="BO559">
        <v>25</v>
      </c>
      <c r="BP559">
        <v>20</v>
      </c>
      <c r="BQ559">
        <v>38</v>
      </c>
      <c r="BR559">
        <v>38</v>
      </c>
      <c r="BS559" s="41">
        <v>5.5718475073313782E-2</v>
      </c>
      <c r="BT559">
        <v>380</v>
      </c>
      <c r="BU559">
        <v>340</v>
      </c>
      <c r="BV559" s="41">
        <v>0.52777777777777779</v>
      </c>
      <c r="BW559">
        <v>145</v>
      </c>
      <c r="BX559">
        <v>130</v>
      </c>
      <c r="BY559">
        <v>133</v>
      </c>
      <c r="BZ559">
        <v>125</v>
      </c>
      <c r="CA559">
        <v>102</v>
      </c>
      <c r="CB559">
        <v>85</v>
      </c>
      <c r="CC559">
        <v>85</v>
      </c>
      <c r="CD559">
        <v>88</v>
      </c>
      <c r="CE559">
        <v>144</v>
      </c>
      <c r="CF559">
        <v>135</v>
      </c>
      <c r="CG559">
        <v>231</v>
      </c>
      <c r="CH559">
        <v>192</v>
      </c>
      <c r="CI559">
        <v>0</v>
      </c>
      <c r="CJ559">
        <v>0</v>
      </c>
      <c r="CK559">
        <v>0</v>
      </c>
      <c r="CL559">
        <v>2</v>
      </c>
      <c r="CM559">
        <v>2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5</v>
      </c>
      <c r="CW559">
        <v>1</v>
      </c>
      <c r="CX559">
        <v>2</v>
      </c>
      <c r="CY559">
        <v>2</v>
      </c>
      <c r="CZ559">
        <v>20</v>
      </c>
      <c r="DA559">
        <v>12</v>
      </c>
      <c r="DB559">
        <v>0</v>
      </c>
      <c r="DC559">
        <v>9</v>
      </c>
      <c r="DD559">
        <v>3</v>
      </c>
      <c r="DE559">
        <v>7</v>
      </c>
      <c r="DF559">
        <v>6</v>
      </c>
      <c r="DG559">
        <v>57</v>
      </c>
      <c r="DH559">
        <v>17</v>
      </c>
      <c r="DI559">
        <v>21</v>
      </c>
      <c r="DJ559">
        <v>17</v>
      </c>
      <c r="DK559">
        <v>17</v>
      </c>
      <c r="DL559">
        <v>0</v>
      </c>
      <c r="DM559">
        <v>21</v>
      </c>
      <c r="DN559">
        <v>21</v>
      </c>
      <c r="DO559">
        <v>0</v>
      </c>
      <c r="DP559" s="42">
        <v>4</v>
      </c>
      <c r="DQ559" s="20">
        <v>1.94</v>
      </c>
      <c r="DR559">
        <v>17</v>
      </c>
      <c r="DS559">
        <v>0</v>
      </c>
      <c r="DT559">
        <v>0</v>
      </c>
      <c r="DU559">
        <v>0</v>
      </c>
      <c r="DV559">
        <v>0</v>
      </c>
      <c r="DW559">
        <v>878</v>
      </c>
      <c r="DX559">
        <v>883</v>
      </c>
      <c r="DY559">
        <v>634</v>
      </c>
      <c r="DZ559">
        <v>644</v>
      </c>
      <c r="EA559">
        <v>486</v>
      </c>
      <c r="EB559">
        <v>472</v>
      </c>
      <c r="EC559">
        <v>44.99</v>
      </c>
      <c r="ED559">
        <v>45.95</v>
      </c>
      <c r="EE559">
        <v>37</v>
      </c>
      <c r="EF559">
        <v>49</v>
      </c>
      <c r="EG559" s="41">
        <v>7.6131687242798354E-2</v>
      </c>
      <c r="EH559" s="43">
        <v>0.89618644067796605</v>
      </c>
      <c r="EI559" s="44">
        <v>0.97231812792076444</v>
      </c>
      <c r="EJ559">
        <v>879</v>
      </c>
      <c r="EK559">
        <v>882</v>
      </c>
      <c r="EL559">
        <v>635</v>
      </c>
      <c r="EM559">
        <v>641</v>
      </c>
      <c r="EN559">
        <v>487</v>
      </c>
      <c r="EO559">
        <v>469</v>
      </c>
      <c r="EP559">
        <v>37</v>
      </c>
      <c r="EQ559">
        <v>48</v>
      </c>
      <c r="ER559">
        <v>417</v>
      </c>
      <c r="ES559">
        <v>441</v>
      </c>
      <c r="ET559">
        <v>191</v>
      </c>
      <c r="EU559">
        <v>176</v>
      </c>
      <c r="EV559">
        <v>24</v>
      </c>
      <c r="EW559">
        <v>24</v>
      </c>
      <c r="EX559">
        <v>56</v>
      </c>
      <c r="EY559">
        <v>58</v>
      </c>
      <c r="EZ559">
        <v>1.1000000000000001</v>
      </c>
      <c r="FA559">
        <v>1.1000000000000001</v>
      </c>
      <c r="FB559">
        <v>2.2000000000000002</v>
      </c>
      <c r="FC559" s="20">
        <v>30.35</v>
      </c>
      <c r="FD559" s="26">
        <v>0.58365384615384619</v>
      </c>
      <c r="FE559">
        <v>2.3056000000000001</v>
      </c>
      <c r="FF559">
        <v>0.73</v>
      </c>
      <c r="FG559">
        <v>0.06</v>
      </c>
      <c r="FH559">
        <v>0.8</v>
      </c>
      <c r="FL559" s="42">
        <v>131</v>
      </c>
      <c r="FM559" s="20">
        <v>5.7058823529411766</v>
      </c>
      <c r="FN559" s="41">
        <v>6.3393892500000007E-2</v>
      </c>
      <c r="FO559" s="20">
        <v>21.6</v>
      </c>
      <c r="FP559" s="20">
        <v>25.388000000000002</v>
      </c>
      <c r="FQ559" s="20">
        <v>122.48588618527063</v>
      </c>
      <c r="FR559">
        <v>4</v>
      </c>
      <c r="FS559" t="s">
        <v>369</v>
      </c>
      <c r="FT559">
        <v>195</v>
      </c>
      <c r="FV559" t="s">
        <v>751</v>
      </c>
      <c r="FW559" s="45">
        <v>950000</v>
      </c>
      <c r="FX559" s="45">
        <v>912500</v>
      </c>
      <c r="FY559">
        <v>187</v>
      </c>
      <c r="FZ559">
        <v>25</v>
      </c>
      <c r="GA559">
        <v>50</v>
      </c>
      <c r="GB559">
        <v>75</v>
      </c>
      <c r="GC559">
        <v>0</v>
      </c>
      <c r="GD559">
        <v>83</v>
      </c>
      <c r="GE559">
        <v>301</v>
      </c>
      <c r="GF559">
        <v>2810</v>
      </c>
      <c r="GG559">
        <v>3.1</v>
      </c>
      <c r="GH559">
        <v>3.3</v>
      </c>
      <c r="GI559">
        <v>6.3</v>
      </c>
      <c r="GJ559" s="42">
        <v>21.6</v>
      </c>
    </row>
    <row r="560" spans="1:192" x14ac:dyDescent="0.45">
      <c r="A560" s="40">
        <v>33809</v>
      </c>
      <c r="B560" t="s">
        <v>4078</v>
      </c>
      <c r="C560" t="s">
        <v>282</v>
      </c>
      <c r="D560" t="s">
        <v>107</v>
      </c>
      <c r="E560" t="s">
        <v>107</v>
      </c>
      <c r="F560">
        <v>72</v>
      </c>
      <c r="G560">
        <v>185</v>
      </c>
      <c r="K560" t="s">
        <v>92</v>
      </c>
      <c r="L560">
        <v>2015</v>
      </c>
      <c r="M560">
        <v>25</v>
      </c>
      <c r="N560">
        <v>3</v>
      </c>
      <c r="O560">
        <v>8478528</v>
      </c>
      <c r="P560" t="s">
        <v>4079</v>
      </c>
      <c r="Q560" t="s">
        <v>4080</v>
      </c>
      <c r="R560" t="s">
        <v>4081</v>
      </c>
      <c r="S560" t="s">
        <v>1095</v>
      </c>
      <c r="T560" t="s">
        <v>949</v>
      </c>
      <c r="U560" t="s">
        <v>188</v>
      </c>
      <c r="V560">
        <v>8</v>
      </c>
      <c r="W560">
        <v>1</v>
      </c>
      <c r="X560">
        <v>2</v>
      </c>
      <c r="Y560">
        <v>1</v>
      </c>
      <c r="Z560">
        <v>3</v>
      </c>
      <c r="AA560">
        <v>27</v>
      </c>
      <c r="AB560">
        <v>73</v>
      </c>
      <c r="AC560" s="26">
        <v>0.375</v>
      </c>
      <c r="AD560" s="20">
        <v>0.625</v>
      </c>
      <c r="AE560" s="20">
        <v>1.0940000000000001</v>
      </c>
      <c r="AF560">
        <v>1</v>
      </c>
      <c r="AG560">
        <v>-0.5</v>
      </c>
      <c r="AH560">
        <v>0</v>
      </c>
      <c r="AI560">
        <v>149</v>
      </c>
      <c r="AJ560">
        <v>5490</v>
      </c>
      <c r="AK560" s="20">
        <v>91.5</v>
      </c>
      <c r="AL560">
        <v>91.5</v>
      </c>
      <c r="AM560">
        <v>92</v>
      </c>
      <c r="AN560" s="26">
        <v>11.4375</v>
      </c>
      <c r="AO560">
        <v>18.97</v>
      </c>
      <c r="AP560" s="41">
        <v>0.75</v>
      </c>
      <c r="AQ560">
        <v>10</v>
      </c>
      <c r="AR560">
        <v>10</v>
      </c>
      <c r="AS560">
        <v>10</v>
      </c>
      <c r="AT560">
        <v>9</v>
      </c>
      <c r="AU560">
        <v>9</v>
      </c>
      <c r="AV560">
        <v>7</v>
      </c>
      <c r="AW560">
        <v>5</v>
      </c>
      <c r="AX560">
        <v>3</v>
      </c>
      <c r="AY560">
        <v>2</v>
      </c>
      <c r="AZ560">
        <v>1</v>
      </c>
      <c r="BA560" s="42">
        <v>3</v>
      </c>
      <c r="BB560">
        <v>0.56000000000000005</v>
      </c>
      <c r="BC560">
        <v>39</v>
      </c>
      <c r="BD560" s="20">
        <v>16.5</v>
      </c>
      <c r="BE560" s="20">
        <v>26.5</v>
      </c>
      <c r="BF560" s="20">
        <v>17.377049180327869</v>
      </c>
      <c r="BG560">
        <v>25</v>
      </c>
      <c r="BH560">
        <v>30</v>
      </c>
      <c r="BI560">
        <v>39</v>
      </c>
      <c r="BJ560" s="41">
        <v>0.390625</v>
      </c>
      <c r="BK560">
        <v>3</v>
      </c>
      <c r="BL560">
        <v>3</v>
      </c>
      <c r="BM560">
        <v>9</v>
      </c>
      <c r="BN560" s="42">
        <v>-6</v>
      </c>
      <c r="BO560">
        <v>2</v>
      </c>
      <c r="BP560">
        <v>5</v>
      </c>
      <c r="BQ560">
        <v>3</v>
      </c>
      <c r="BR560">
        <v>7</v>
      </c>
      <c r="BS560" s="41">
        <v>7.2164948453608241E-2</v>
      </c>
      <c r="BT560">
        <v>35</v>
      </c>
      <c r="BU560">
        <v>41</v>
      </c>
      <c r="BV560" s="41">
        <v>0.46052631578947367</v>
      </c>
      <c r="BW560">
        <v>11</v>
      </c>
      <c r="BX560">
        <v>19</v>
      </c>
      <c r="BY560">
        <v>16</v>
      </c>
      <c r="BZ560">
        <v>11</v>
      </c>
      <c r="CA560">
        <v>8</v>
      </c>
      <c r="CB560">
        <v>11</v>
      </c>
      <c r="CC560">
        <v>11</v>
      </c>
      <c r="CD560">
        <v>15</v>
      </c>
      <c r="CE560">
        <v>11</v>
      </c>
      <c r="CF560">
        <v>13</v>
      </c>
      <c r="CG560">
        <v>21</v>
      </c>
      <c r="CH560">
        <v>20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4</v>
      </c>
      <c r="DB560">
        <v>0</v>
      </c>
      <c r="DC560">
        <v>0</v>
      </c>
      <c r="DD560">
        <v>2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0</v>
      </c>
      <c r="DP560" s="42">
        <v>2</v>
      </c>
      <c r="DQ560" s="20">
        <v>0.82700000000000007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71</v>
      </c>
      <c r="DX560">
        <v>125</v>
      </c>
      <c r="DY560">
        <v>54</v>
      </c>
      <c r="DZ560">
        <v>90</v>
      </c>
      <c r="EA560">
        <v>41</v>
      </c>
      <c r="EB560">
        <v>72</v>
      </c>
      <c r="EC560">
        <v>3.58</v>
      </c>
      <c r="ED560">
        <v>8.34</v>
      </c>
      <c r="EE560">
        <v>4</v>
      </c>
      <c r="EF560">
        <v>5</v>
      </c>
      <c r="EG560" s="41">
        <v>9.7560975609756101E-2</v>
      </c>
      <c r="EH560" s="43">
        <v>0.93055555555555558</v>
      </c>
      <c r="EI560" s="44">
        <v>1.0281165311653118</v>
      </c>
      <c r="EJ560">
        <v>71</v>
      </c>
      <c r="EK560">
        <v>125</v>
      </c>
      <c r="EL560">
        <v>54</v>
      </c>
      <c r="EM560">
        <v>90</v>
      </c>
      <c r="EN560">
        <v>41</v>
      </c>
      <c r="EO560">
        <v>72</v>
      </c>
      <c r="EP560">
        <v>4</v>
      </c>
      <c r="EQ560">
        <v>5</v>
      </c>
      <c r="ER560">
        <v>35</v>
      </c>
      <c r="ES560">
        <v>63</v>
      </c>
      <c r="ET560">
        <v>11</v>
      </c>
      <c r="EU560">
        <v>25</v>
      </c>
      <c r="EV560">
        <v>2</v>
      </c>
      <c r="EW560">
        <v>3</v>
      </c>
      <c r="EX560">
        <v>7</v>
      </c>
      <c r="EY560">
        <v>9</v>
      </c>
      <c r="EZ560">
        <v>0.2</v>
      </c>
      <c r="FA560">
        <v>0.1</v>
      </c>
      <c r="FB560">
        <v>0.30000000000000004</v>
      </c>
      <c r="FC560" s="20">
        <v>2.52</v>
      </c>
      <c r="FD560" s="26">
        <v>0.315</v>
      </c>
      <c r="FE560">
        <v>1.34E-2</v>
      </c>
      <c r="FF560">
        <v>-0.09</v>
      </c>
      <c r="FG560">
        <v>-0.02</v>
      </c>
      <c r="FH560">
        <v>-0.11</v>
      </c>
      <c r="FL560" s="42">
        <v>10</v>
      </c>
      <c r="FM560" s="20">
        <v>0</v>
      </c>
      <c r="FN560" s="41">
        <v>4.5154184999999999E-2</v>
      </c>
      <c r="FO560" s="20">
        <v>3</v>
      </c>
      <c r="FP560" s="20">
        <v>3.1654</v>
      </c>
      <c r="FQ560" s="20">
        <v>128.52459016393445</v>
      </c>
      <c r="FR560">
        <v>1</v>
      </c>
      <c r="FS560" t="s">
        <v>314</v>
      </c>
      <c r="FT560">
        <v>9</v>
      </c>
      <c r="FV560" t="s">
        <v>751</v>
      </c>
      <c r="FW560" s="45">
        <v>700000</v>
      </c>
      <c r="FX560" s="45">
        <v>750000</v>
      </c>
      <c r="FY560">
        <v>72</v>
      </c>
      <c r="FZ560">
        <v>8</v>
      </c>
      <c r="GA560">
        <v>14</v>
      </c>
      <c r="GB560">
        <v>22</v>
      </c>
      <c r="GC560">
        <v>14</v>
      </c>
      <c r="GD560">
        <v>10</v>
      </c>
      <c r="GE560">
        <v>93</v>
      </c>
      <c r="GF560">
        <v>934</v>
      </c>
      <c r="GG560">
        <v>0.7</v>
      </c>
      <c r="GH560">
        <v>1.5</v>
      </c>
      <c r="GI560">
        <v>2.2000000000000002</v>
      </c>
      <c r="GJ560" s="42">
        <v>3</v>
      </c>
    </row>
    <row r="561" spans="1:192" x14ac:dyDescent="0.45">
      <c r="A561" s="40">
        <v>34094</v>
      </c>
      <c r="B561" t="s">
        <v>4082</v>
      </c>
      <c r="D561" t="s">
        <v>223</v>
      </c>
      <c r="E561" t="s">
        <v>223</v>
      </c>
      <c r="F561">
        <v>74</v>
      </c>
      <c r="G561">
        <v>198</v>
      </c>
      <c r="H561">
        <v>2011</v>
      </c>
      <c r="I561">
        <v>1</v>
      </c>
      <c r="J561">
        <v>30</v>
      </c>
      <c r="K561" t="s">
        <v>202</v>
      </c>
      <c r="L561">
        <v>2012</v>
      </c>
      <c r="M561">
        <v>24</v>
      </c>
      <c r="N561">
        <v>6</v>
      </c>
      <c r="O561">
        <v>8476483</v>
      </c>
      <c r="P561" t="s">
        <v>4083</v>
      </c>
      <c r="Q561" t="s">
        <v>4084</v>
      </c>
      <c r="R561" t="s">
        <v>4085</v>
      </c>
      <c r="S561" t="s">
        <v>4086</v>
      </c>
      <c r="T561" t="s">
        <v>716</v>
      </c>
      <c r="U561" t="s">
        <v>102</v>
      </c>
      <c r="V561">
        <v>77</v>
      </c>
      <c r="W561">
        <v>34</v>
      </c>
      <c r="X561">
        <v>35</v>
      </c>
      <c r="Y561">
        <v>18</v>
      </c>
      <c r="Z561">
        <v>69</v>
      </c>
      <c r="AA561">
        <v>1</v>
      </c>
      <c r="AB561">
        <v>0</v>
      </c>
      <c r="AC561" s="26">
        <v>0.89610389610389607</v>
      </c>
      <c r="AD561" s="20">
        <v>26.91101694915254</v>
      </c>
      <c r="AE561" s="20">
        <v>27.312999999999999</v>
      </c>
      <c r="AF561">
        <v>6</v>
      </c>
      <c r="AG561">
        <v>-0.2</v>
      </c>
      <c r="AH561">
        <v>14</v>
      </c>
      <c r="AI561">
        <v>1792</v>
      </c>
      <c r="AJ561">
        <v>89705</v>
      </c>
      <c r="AK561" s="20">
        <v>1495.0833333333001</v>
      </c>
      <c r="AL561">
        <v>1495.03</v>
      </c>
      <c r="AM561">
        <v>1495</v>
      </c>
      <c r="AN561" s="26">
        <v>19.416666666666664</v>
      </c>
      <c r="AO561">
        <v>32.01</v>
      </c>
      <c r="AP561" s="41">
        <v>0.70408163265306123</v>
      </c>
      <c r="AQ561">
        <v>406</v>
      </c>
      <c r="AR561">
        <v>406</v>
      </c>
      <c r="AS561">
        <v>406</v>
      </c>
      <c r="AT561">
        <v>325</v>
      </c>
      <c r="AU561">
        <v>325</v>
      </c>
      <c r="AV561">
        <v>230</v>
      </c>
      <c r="AW561">
        <v>267</v>
      </c>
      <c r="AX561">
        <v>116</v>
      </c>
      <c r="AY561">
        <v>10</v>
      </c>
      <c r="AZ561">
        <v>22</v>
      </c>
      <c r="BA561" s="42">
        <v>32</v>
      </c>
      <c r="BB561">
        <v>26.09</v>
      </c>
      <c r="BC561">
        <v>27.5</v>
      </c>
      <c r="BD561" s="20">
        <v>286.10000000000002</v>
      </c>
      <c r="BE561" s="20">
        <v>692.1</v>
      </c>
      <c r="BF561" s="20">
        <v>27.77603125020903</v>
      </c>
      <c r="BG561">
        <v>578</v>
      </c>
      <c r="BH561">
        <v>461</v>
      </c>
      <c r="BI561">
        <v>341</v>
      </c>
      <c r="BJ561" s="41">
        <v>0.62894450489662679</v>
      </c>
      <c r="BK561">
        <v>115</v>
      </c>
      <c r="BL561">
        <v>115</v>
      </c>
      <c r="BM561">
        <v>116</v>
      </c>
      <c r="BN561" s="42">
        <v>-1</v>
      </c>
      <c r="BO561">
        <v>95</v>
      </c>
      <c r="BP561">
        <v>53</v>
      </c>
      <c r="BQ561">
        <v>32</v>
      </c>
      <c r="BR561">
        <v>30</v>
      </c>
      <c r="BS561" s="41">
        <v>2.9615004935834157E-2</v>
      </c>
      <c r="BT561">
        <v>105</v>
      </c>
      <c r="BU561">
        <v>121</v>
      </c>
      <c r="BV561" s="41">
        <v>0.46460176991150443</v>
      </c>
      <c r="BW561">
        <v>16</v>
      </c>
      <c r="BX561">
        <v>24</v>
      </c>
      <c r="BY561">
        <v>35</v>
      </c>
      <c r="BZ561">
        <v>32</v>
      </c>
      <c r="CA561">
        <v>54</v>
      </c>
      <c r="CB561">
        <v>64</v>
      </c>
      <c r="CC561">
        <v>34</v>
      </c>
      <c r="CD561">
        <v>37</v>
      </c>
      <c r="CE561">
        <v>40</v>
      </c>
      <c r="CF561">
        <v>39</v>
      </c>
      <c r="CG561">
        <v>62</v>
      </c>
      <c r="CH561">
        <v>81</v>
      </c>
      <c r="CI561">
        <v>1</v>
      </c>
      <c r="CJ561">
        <v>1</v>
      </c>
      <c r="CK561">
        <v>4</v>
      </c>
      <c r="CL561">
        <v>3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4</v>
      </c>
      <c r="CS561">
        <v>5</v>
      </c>
      <c r="CT561">
        <v>6</v>
      </c>
      <c r="CU561">
        <v>0</v>
      </c>
      <c r="CV561">
        <v>15</v>
      </c>
      <c r="CW561">
        <v>0</v>
      </c>
      <c r="CX561">
        <v>7</v>
      </c>
      <c r="CY561">
        <v>8</v>
      </c>
      <c r="CZ561">
        <v>80</v>
      </c>
      <c r="DA561">
        <v>32</v>
      </c>
      <c r="DB561">
        <v>3</v>
      </c>
      <c r="DC561">
        <v>30</v>
      </c>
      <c r="DD561">
        <v>24</v>
      </c>
      <c r="DE561">
        <v>17</v>
      </c>
      <c r="DF561">
        <v>3</v>
      </c>
      <c r="DG561">
        <v>121</v>
      </c>
      <c r="DH561">
        <v>7</v>
      </c>
      <c r="DI561">
        <v>16</v>
      </c>
      <c r="DJ561">
        <v>6</v>
      </c>
      <c r="DK561">
        <v>6</v>
      </c>
      <c r="DL561">
        <v>0</v>
      </c>
      <c r="DM561">
        <v>16</v>
      </c>
      <c r="DN561">
        <v>16</v>
      </c>
      <c r="DO561">
        <v>0</v>
      </c>
      <c r="DP561" s="42">
        <v>9</v>
      </c>
      <c r="DQ561" s="20">
        <v>6.4160000000000004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1620</v>
      </c>
      <c r="DX561">
        <v>1280</v>
      </c>
      <c r="DY561">
        <v>1201</v>
      </c>
      <c r="DZ561">
        <v>983</v>
      </c>
      <c r="EA561">
        <v>846</v>
      </c>
      <c r="EB561">
        <v>703</v>
      </c>
      <c r="EC561">
        <v>88.01</v>
      </c>
      <c r="ED561">
        <v>66.17</v>
      </c>
      <c r="EE561">
        <v>98</v>
      </c>
      <c r="EF561">
        <v>70</v>
      </c>
      <c r="EG561" s="41">
        <v>0.11583924349881797</v>
      </c>
      <c r="EH561" s="43">
        <v>0.90042674253200572</v>
      </c>
      <c r="EI561" s="44">
        <v>1.0162659860308236</v>
      </c>
      <c r="EJ561">
        <v>1623</v>
      </c>
      <c r="EK561">
        <v>1279</v>
      </c>
      <c r="EL561">
        <v>1200</v>
      </c>
      <c r="EM561">
        <v>981</v>
      </c>
      <c r="EN561">
        <v>845</v>
      </c>
      <c r="EO561">
        <v>701</v>
      </c>
      <c r="EP561">
        <v>97</v>
      </c>
      <c r="EQ561">
        <v>70</v>
      </c>
      <c r="ER561">
        <v>866</v>
      </c>
      <c r="ES561">
        <v>667</v>
      </c>
      <c r="ET561">
        <v>352</v>
      </c>
      <c r="EU561">
        <v>251</v>
      </c>
      <c r="EV561">
        <v>65</v>
      </c>
      <c r="EW561">
        <v>41</v>
      </c>
      <c r="EX561">
        <v>84</v>
      </c>
      <c r="EY561">
        <v>85</v>
      </c>
      <c r="EZ561">
        <v>6.4</v>
      </c>
      <c r="FA561">
        <v>1.9</v>
      </c>
      <c r="FB561">
        <v>8.3000000000000007</v>
      </c>
      <c r="FC561" s="20">
        <v>67.94</v>
      </c>
      <c r="FD561" s="26">
        <v>0.88233766233766231</v>
      </c>
      <c r="FE561">
        <v>10.011900000000001</v>
      </c>
      <c r="FF561">
        <v>2.14</v>
      </c>
      <c r="FG561">
        <v>0.19</v>
      </c>
      <c r="FH561">
        <v>2.33</v>
      </c>
      <c r="FI561">
        <v>9</v>
      </c>
      <c r="FJ561">
        <v>3</v>
      </c>
      <c r="FK561">
        <v>0</v>
      </c>
      <c r="FL561" s="42">
        <v>159</v>
      </c>
      <c r="FM561" s="20">
        <v>21</v>
      </c>
      <c r="FN561" s="41">
        <v>0.1837958995</v>
      </c>
      <c r="FO561" s="20">
        <v>67.599999999999994</v>
      </c>
      <c r="FP561" s="20">
        <v>70.283199999999994</v>
      </c>
      <c r="FQ561" s="20">
        <v>116.38562436874177</v>
      </c>
      <c r="FR561">
        <v>5</v>
      </c>
      <c r="FS561" t="s">
        <v>189</v>
      </c>
      <c r="FT561">
        <v>231</v>
      </c>
      <c r="FV561" t="s">
        <v>711</v>
      </c>
      <c r="FW561" s="45">
        <v>3800000</v>
      </c>
      <c r="FX561" s="45">
        <v>3789444</v>
      </c>
      <c r="FY561">
        <v>313</v>
      </c>
      <c r="FZ561">
        <v>96</v>
      </c>
      <c r="GA561">
        <v>102</v>
      </c>
      <c r="GB561">
        <v>198</v>
      </c>
      <c r="GC561">
        <v>16</v>
      </c>
      <c r="GD561">
        <v>57</v>
      </c>
      <c r="GE561">
        <v>706</v>
      </c>
      <c r="GF561">
        <v>5026</v>
      </c>
      <c r="GG561">
        <v>18.100000000000001</v>
      </c>
      <c r="GH561">
        <v>6.4</v>
      </c>
      <c r="GI561">
        <v>24.5</v>
      </c>
      <c r="GJ561" s="42">
        <v>67.599999999999994</v>
      </c>
    </row>
    <row r="562" spans="1:192" x14ac:dyDescent="0.45">
      <c r="A562" s="40">
        <v>28977</v>
      </c>
      <c r="B562" t="s">
        <v>832</v>
      </c>
      <c r="C562" t="s">
        <v>475</v>
      </c>
      <c r="D562" t="s">
        <v>91</v>
      </c>
      <c r="E562" t="s">
        <v>91</v>
      </c>
      <c r="F562">
        <v>75</v>
      </c>
      <c r="G562">
        <v>215</v>
      </c>
      <c r="H562">
        <v>1997</v>
      </c>
      <c r="I562">
        <v>5</v>
      </c>
      <c r="J562">
        <v>121</v>
      </c>
      <c r="K562" t="s">
        <v>92</v>
      </c>
      <c r="L562">
        <v>2000</v>
      </c>
      <c r="M562">
        <v>38</v>
      </c>
      <c r="N562">
        <v>17</v>
      </c>
      <c r="O562">
        <v>8466251</v>
      </c>
      <c r="P562" t="s">
        <v>4087</v>
      </c>
      <c r="Q562" t="s">
        <v>4088</v>
      </c>
      <c r="R562" t="s">
        <v>4089</v>
      </c>
      <c r="S562" t="s">
        <v>321</v>
      </c>
      <c r="T562" t="s">
        <v>725</v>
      </c>
      <c r="U562" t="s">
        <v>4090</v>
      </c>
      <c r="V562">
        <v>74</v>
      </c>
      <c r="W562">
        <v>3</v>
      </c>
      <c r="X562">
        <v>10</v>
      </c>
      <c r="Y562">
        <v>6</v>
      </c>
      <c r="Z562">
        <v>13</v>
      </c>
      <c r="AA562">
        <v>0</v>
      </c>
      <c r="AB562">
        <v>0</v>
      </c>
      <c r="AC562" s="26">
        <v>0.17567567567567569</v>
      </c>
      <c r="AD562" s="20">
        <v>-15.797676669893512</v>
      </c>
      <c r="AE562" s="20">
        <v>4.399</v>
      </c>
      <c r="AF562">
        <v>-12</v>
      </c>
      <c r="AG562">
        <v>-12.2</v>
      </c>
      <c r="AH562">
        <v>37</v>
      </c>
      <c r="AI562">
        <v>1107</v>
      </c>
      <c r="AJ562">
        <v>45730</v>
      </c>
      <c r="AK562" s="20">
        <v>762.16666666667004</v>
      </c>
      <c r="AL562">
        <v>762.2</v>
      </c>
      <c r="AM562">
        <v>763</v>
      </c>
      <c r="AN562" s="26">
        <v>10.29954954954955</v>
      </c>
      <c r="AO562">
        <v>17.5</v>
      </c>
      <c r="AP562" s="41">
        <v>0.56521739130434778</v>
      </c>
      <c r="AQ562">
        <v>131</v>
      </c>
      <c r="AR562">
        <v>132</v>
      </c>
      <c r="AS562">
        <v>132</v>
      </c>
      <c r="AT562">
        <v>108</v>
      </c>
      <c r="AU562">
        <v>109</v>
      </c>
      <c r="AV562">
        <v>79</v>
      </c>
      <c r="AW562">
        <v>73</v>
      </c>
      <c r="AX562">
        <v>32</v>
      </c>
      <c r="AY562">
        <v>6</v>
      </c>
      <c r="AZ562">
        <v>5</v>
      </c>
      <c r="BA562" s="42">
        <v>11</v>
      </c>
      <c r="BB562">
        <v>6.2</v>
      </c>
      <c r="BC562">
        <v>29.556999999999999</v>
      </c>
      <c r="BD562" s="20">
        <v>133.19999999999999</v>
      </c>
      <c r="BE562" s="20">
        <v>264.2</v>
      </c>
      <c r="BF562" s="20">
        <v>20.797690894778274</v>
      </c>
      <c r="BG562">
        <v>175</v>
      </c>
      <c r="BH562">
        <v>296</v>
      </c>
      <c r="BI562">
        <v>281</v>
      </c>
      <c r="BJ562" s="41">
        <v>0.38377192982456143</v>
      </c>
      <c r="BK562">
        <v>132</v>
      </c>
      <c r="BL562">
        <v>132</v>
      </c>
      <c r="BM562">
        <v>52</v>
      </c>
      <c r="BN562" s="42">
        <v>80</v>
      </c>
      <c r="BO562">
        <v>30</v>
      </c>
      <c r="BP562">
        <v>25</v>
      </c>
      <c r="BQ562">
        <v>12</v>
      </c>
      <c r="BR562">
        <v>17</v>
      </c>
      <c r="BS562" s="41">
        <v>2.6315789473684209E-2</v>
      </c>
      <c r="BT562">
        <v>11</v>
      </c>
      <c r="BU562">
        <v>17</v>
      </c>
      <c r="BV562" s="41">
        <v>0.39285714285714285</v>
      </c>
      <c r="BW562">
        <v>6</v>
      </c>
      <c r="BX562">
        <v>9</v>
      </c>
      <c r="BY562">
        <v>3</v>
      </c>
      <c r="BZ562">
        <v>5</v>
      </c>
      <c r="CA562">
        <v>2</v>
      </c>
      <c r="CB562">
        <v>3</v>
      </c>
      <c r="CC562">
        <v>3</v>
      </c>
      <c r="CD562">
        <v>3</v>
      </c>
      <c r="CE562">
        <v>4</v>
      </c>
      <c r="CF562">
        <v>7</v>
      </c>
      <c r="CG562">
        <v>6</v>
      </c>
      <c r="CH562">
        <v>12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2</v>
      </c>
      <c r="CY562">
        <v>4</v>
      </c>
      <c r="CZ562">
        <v>24</v>
      </c>
      <c r="DA562">
        <v>17</v>
      </c>
      <c r="DB562">
        <v>0</v>
      </c>
      <c r="DC562">
        <v>9</v>
      </c>
      <c r="DD562">
        <v>8</v>
      </c>
      <c r="DE562">
        <v>1</v>
      </c>
      <c r="DF562">
        <v>1</v>
      </c>
      <c r="DG562">
        <v>43</v>
      </c>
      <c r="DH562">
        <v>17</v>
      </c>
      <c r="DI562">
        <v>8</v>
      </c>
      <c r="DJ562">
        <v>17</v>
      </c>
      <c r="DK562">
        <v>16</v>
      </c>
      <c r="DL562">
        <v>1</v>
      </c>
      <c r="DM562">
        <v>9</v>
      </c>
      <c r="DN562">
        <v>8</v>
      </c>
      <c r="DO562">
        <v>1</v>
      </c>
      <c r="DP562" s="42">
        <v>-9</v>
      </c>
      <c r="DQ562" s="20">
        <v>-5.9560000000000004</v>
      </c>
      <c r="DR562">
        <v>16</v>
      </c>
      <c r="DS562">
        <v>1</v>
      </c>
      <c r="DT562">
        <v>0</v>
      </c>
      <c r="DU562">
        <v>0</v>
      </c>
      <c r="DV562">
        <v>0</v>
      </c>
      <c r="DW562">
        <v>603</v>
      </c>
      <c r="DX562">
        <v>840</v>
      </c>
      <c r="DY562">
        <v>454</v>
      </c>
      <c r="DZ562">
        <v>629</v>
      </c>
      <c r="EA562">
        <v>334</v>
      </c>
      <c r="EB562">
        <v>473</v>
      </c>
      <c r="EC562">
        <v>24.64</v>
      </c>
      <c r="ED562">
        <v>36.479999999999997</v>
      </c>
      <c r="EE562">
        <v>23</v>
      </c>
      <c r="EF562">
        <v>42</v>
      </c>
      <c r="EG562" s="41">
        <v>6.8862275449101798E-2</v>
      </c>
      <c r="EH562" s="43">
        <v>0.91120507399577166</v>
      </c>
      <c r="EI562" s="44">
        <v>0.9800673494448735</v>
      </c>
      <c r="EJ562">
        <v>602</v>
      </c>
      <c r="EK562">
        <v>841</v>
      </c>
      <c r="EL562">
        <v>453</v>
      </c>
      <c r="EM562">
        <v>630</v>
      </c>
      <c r="EN562">
        <v>334</v>
      </c>
      <c r="EO562">
        <v>475</v>
      </c>
      <c r="EP562">
        <v>23</v>
      </c>
      <c r="EQ562">
        <v>41</v>
      </c>
      <c r="ER562">
        <v>287</v>
      </c>
      <c r="ES562">
        <v>451</v>
      </c>
      <c r="ET562">
        <v>113</v>
      </c>
      <c r="EU562">
        <v>184</v>
      </c>
      <c r="EV562">
        <v>9</v>
      </c>
      <c r="EW562">
        <v>23</v>
      </c>
      <c r="EX562">
        <v>54</v>
      </c>
      <c r="EY562">
        <v>41</v>
      </c>
      <c r="EZ562">
        <v>-0.5</v>
      </c>
      <c r="FA562">
        <v>0.2</v>
      </c>
      <c r="FB562">
        <v>-0.2</v>
      </c>
      <c r="FC562" s="20">
        <v>1.94</v>
      </c>
      <c r="FD562" s="26">
        <v>2.6216216216216216E-2</v>
      </c>
      <c r="FE562">
        <v>0.64770000000000005</v>
      </c>
      <c r="FF562">
        <v>0.01</v>
      </c>
      <c r="FG562">
        <v>-0.57000000000000006</v>
      </c>
      <c r="FH562">
        <v>-0.56000000000000005</v>
      </c>
      <c r="FL562" s="42">
        <v>187</v>
      </c>
      <c r="FM562" s="20">
        <v>9</v>
      </c>
      <c r="FN562" s="41">
        <v>3.3199930000000002E-2</v>
      </c>
      <c r="FO562" s="20">
        <v>9.3000000000000007</v>
      </c>
      <c r="FP562" s="20">
        <v>11.8088</v>
      </c>
      <c r="FQ562" s="20">
        <v>113.59223300970872</v>
      </c>
      <c r="FV562" t="s">
        <v>711</v>
      </c>
      <c r="FW562" s="45">
        <v>2500000</v>
      </c>
      <c r="FX562" s="45">
        <v>2250000</v>
      </c>
      <c r="FY562">
        <v>1107</v>
      </c>
      <c r="FZ562">
        <v>186</v>
      </c>
      <c r="GA562">
        <v>229</v>
      </c>
      <c r="GB562">
        <v>415</v>
      </c>
      <c r="GC562">
        <v>-31</v>
      </c>
      <c r="GD562">
        <v>892</v>
      </c>
      <c r="GE562">
        <v>2010</v>
      </c>
      <c r="GF562">
        <v>15017</v>
      </c>
      <c r="GG562">
        <v>23</v>
      </c>
      <c r="GH562">
        <v>14.8</v>
      </c>
      <c r="GI562">
        <v>37.9</v>
      </c>
      <c r="GJ562" s="42">
        <v>9.3000000000000007</v>
      </c>
    </row>
    <row r="563" spans="1:192" x14ac:dyDescent="0.45">
      <c r="A563" s="40">
        <v>34054</v>
      </c>
      <c r="B563" t="s">
        <v>119</v>
      </c>
      <c r="D563" t="s">
        <v>120</v>
      </c>
      <c r="E563" t="s">
        <v>120</v>
      </c>
      <c r="F563">
        <v>73</v>
      </c>
      <c r="G563">
        <v>200</v>
      </c>
      <c r="K563" t="s">
        <v>92</v>
      </c>
      <c r="L563">
        <v>2015</v>
      </c>
      <c r="M563">
        <v>24</v>
      </c>
      <c r="N563">
        <v>3</v>
      </c>
      <c r="O563">
        <v>8478541</v>
      </c>
      <c r="P563" t="s">
        <v>4091</v>
      </c>
      <c r="Q563" t="s">
        <v>4092</v>
      </c>
      <c r="R563" t="s">
        <v>4093</v>
      </c>
      <c r="S563" t="s">
        <v>1875</v>
      </c>
      <c r="T563" t="s">
        <v>725</v>
      </c>
      <c r="U563" t="s">
        <v>159</v>
      </c>
      <c r="V563">
        <v>33</v>
      </c>
      <c r="W563">
        <v>3</v>
      </c>
      <c r="X563">
        <v>3</v>
      </c>
      <c r="Y563">
        <v>1</v>
      </c>
      <c r="Z563">
        <v>6</v>
      </c>
      <c r="AA563">
        <v>21</v>
      </c>
      <c r="AB563">
        <v>76</v>
      </c>
      <c r="AC563" s="26">
        <v>0.18181818181818182</v>
      </c>
      <c r="AD563" s="20">
        <v>1.2857142857142856</v>
      </c>
      <c r="AE563" s="20">
        <v>2.415</v>
      </c>
      <c r="AF563">
        <v>-1</v>
      </c>
      <c r="AG563">
        <v>-1.4</v>
      </c>
      <c r="AH563">
        <v>6</v>
      </c>
      <c r="AI563">
        <v>414</v>
      </c>
      <c r="AJ563">
        <v>16577</v>
      </c>
      <c r="AK563" s="20">
        <v>276.28333333333001</v>
      </c>
      <c r="AL563">
        <v>276.27999999999997</v>
      </c>
      <c r="AM563">
        <v>276</v>
      </c>
      <c r="AN563" s="26">
        <v>8.3722222222222236</v>
      </c>
      <c r="AO563">
        <v>14.23</v>
      </c>
      <c r="AP563" s="41">
        <v>0.75</v>
      </c>
      <c r="AQ563">
        <v>50</v>
      </c>
      <c r="AR563">
        <v>50</v>
      </c>
      <c r="AS563">
        <v>50</v>
      </c>
      <c r="AT563">
        <v>38</v>
      </c>
      <c r="AU563">
        <v>38</v>
      </c>
      <c r="AV563">
        <v>31</v>
      </c>
      <c r="AW563">
        <v>22</v>
      </c>
      <c r="AX563">
        <v>12</v>
      </c>
      <c r="AY563">
        <v>0</v>
      </c>
      <c r="AZ563">
        <v>4</v>
      </c>
      <c r="BA563" s="42">
        <v>4</v>
      </c>
      <c r="BB563">
        <v>2.58</v>
      </c>
      <c r="BC563">
        <v>34</v>
      </c>
      <c r="BD563" s="20">
        <v>3</v>
      </c>
      <c r="BE563" s="20">
        <v>53</v>
      </c>
      <c r="BF563" s="20">
        <v>11.510062255682643</v>
      </c>
      <c r="BG563">
        <v>68</v>
      </c>
      <c r="BH563">
        <v>100</v>
      </c>
      <c r="BI563">
        <v>86</v>
      </c>
      <c r="BJ563" s="41">
        <v>0.44155844155844154</v>
      </c>
      <c r="BK563">
        <v>31</v>
      </c>
      <c r="BL563">
        <v>31</v>
      </c>
      <c r="BM563">
        <v>27</v>
      </c>
      <c r="BN563" s="42">
        <v>4</v>
      </c>
      <c r="BO563">
        <v>7</v>
      </c>
      <c r="BP563">
        <v>4</v>
      </c>
      <c r="BQ563">
        <v>10</v>
      </c>
      <c r="BR563">
        <v>15</v>
      </c>
      <c r="BS563" s="41">
        <v>6.5789473684210523E-2</v>
      </c>
      <c r="BT563">
        <v>3</v>
      </c>
      <c r="BU563">
        <v>1</v>
      </c>
      <c r="BV563" s="41">
        <v>0.75</v>
      </c>
      <c r="BW563">
        <v>2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2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7</v>
      </c>
      <c r="DA563">
        <v>3</v>
      </c>
      <c r="DB563">
        <v>1</v>
      </c>
      <c r="DC563">
        <v>2</v>
      </c>
      <c r="DD563">
        <v>7</v>
      </c>
      <c r="DE563">
        <v>0</v>
      </c>
      <c r="DF563">
        <v>1</v>
      </c>
      <c r="DG563">
        <v>17</v>
      </c>
      <c r="DH563">
        <v>2</v>
      </c>
      <c r="DI563">
        <v>7</v>
      </c>
      <c r="DJ563">
        <v>3</v>
      </c>
      <c r="DK563">
        <v>3</v>
      </c>
      <c r="DL563">
        <v>0</v>
      </c>
      <c r="DM563">
        <v>7</v>
      </c>
      <c r="DN563">
        <v>7</v>
      </c>
      <c r="DO563">
        <v>0</v>
      </c>
      <c r="DP563" s="42">
        <v>5</v>
      </c>
      <c r="DQ563" s="20">
        <v>2.653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214</v>
      </c>
      <c r="DX563">
        <v>282</v>
      </c>
      <c r="DY563">
        <v>162</v>
      </c>
      <c r="DZ563">
        <v>213</v>
      </c>
      <c r="EA563">
        <v>126</v>
      </c>
      <c r="EB563">
        <v>157</v>
      </c>
      <c r="EC563">
        <v>10.55</v>
      </c>
      <c r="ED563">
        <v>14.5</v>
      </c>
      <c r="EE563">
        <v>8</v>
      </c>
      <c r="EF563">
        <v>12</v>
      </c>
      <c r="EG563" s="41">
        <v>6.3492063492063489E-2</v>
      </c>
      <c r="EH563" s="43">
        <v>0.92356687898089174</v>
      </c>
      <c r="EI563" s="44">
        <v>0.98705894247295523</v>
      </c>
      <c r="EJ563">
        <v>214</v>
      </c>
      <c r="EK563">
        <v>283</v>
      </c>
      <c r="EL563">
        <v>162</v>
      </c>
      <c r="EM563">
        <v>214</v>
      </c>
      <c r="EN563">
        <v>126</v>
      </c>
      <c r="EO563">
        <v>158</v>
      </c>
      <c r="EP563">
        <v>8</v>
      </c>
      <c r="EQ563">
        <v>12</v>
      </c>
      <c r="ER563">
        <v>103</v>
      </c>
      <c r="ES563">
        <v>147</v>
      </c>
      <c r="ET563">
        <v>39</v>
      </c>
      <c r="EU563">
        <v>64</v>
      </c>
      <c r="EV563">
        <v>7</v>
      </c>
      <c r="EW563">
        <v>7</v>
      </c>
      <c r="EX563">
        <v>18</v>
      </c>
      <c r="EY563">
        <v>20</v>
      </c>
      <c r="EZ563">
        <v>0.2</v>
      </c>
      <c r="FA563">
        <v>0.30000000000000004</v>
      </c>
      <c r="FB563">
        <v>0.4</v>
      </c>
      <c r="FC563" s="20">
        <v>5.45</v>
      </c>
      <c r="FD563" s="26">
        <v>0.16515151515151516</v>
      </c>
      <c r="FE563">
        <v>6.3399999999999998E-2</v>
      </c>
      <c r="FF563">
        <v>0.09</v>
      </c>
      <c r="FG563">
        <v>-0.05</v>
      </c>
      <c r="FH563">
        <v>0.05</v>
      </c>
      <c r="FI563">
        <v>1</v>
      </c>
      <c r="FJ563">
        <v>0</v>
      </c>
      <c r="FK563">
        <v>0</v>
      </c>
      <c r="FL563" s="42">
        <v>52</v>
      </c>
      <c r="FM563" s="20">
        <v>20.5</v>
      </c>
      <c r="FN563" s="41">
        <v>3.1993757300000002E-2</v>
      </c>
      <c r="FO563" s="20">
        <v>5.4</v>
      </c>
      <c r="FP563" s="20">
        <v>6.5305999999999997</v>
      </c>
      <c r="FQ563" s="20">
        <v>107.71680903431303</v>
      </c>
      <c r="FV563" t="s">
        <v>751</v>
      </c>
      <c r="FW563" s="45">
        <v>650000</v>
      </c>
      <c r="FX563" s="45">
        <v>675000</v>
      </c>
      <c r="FY563">
        <v>47</v>
      </c>
      <c r="FZ563">
        <v>4</v>
      </c>
      <c r="GA563">
        <v>4</v>
      </c>
      <c r="GB563">
        <v>8</v>
      </c>
      <c r="GC563">
        <v>-3</v>
      </c>
      <c r="GD563">
        <v>12</v>
      </c>
      <c r="GE563">
        <v>42</v>
      </c>
      <c r="GF563">
        <v>396</v>
      </c>
      <c r="GG563">
        <v>0.2</v>
      </c>
      <c r="GH563">
        <v>0.30000000000000004</v>
      </c>
      <c r="GI563">
        <v>0.5</v>
      </c>
      <c r="GJ563" s="42">
        <v>5.4</v>
      </c>
    </row>
    <row r="564" spans="1:192" x14ac:dyDescent="0.45">
      <c r="A564" s="40">
        <v>34178</v>
      </c>
      <c r="B564" t="s">
        <v>1063</v>
      </c>
      <c r="C564" t="s">
        <v>145</v>
      </c>
      <c r="D564" t="s">
        <v>91</v>
      </c>
      <c r="E564" t="s">
        <v>91</v>
      </c>
      <c r="F564">
        <v>71</v>
      </c>
      <c r="G564">
        <v>182</v>
      </c>
      <c r="K564" t="s">
        <v>202</v>
      </c>
      <c r="L564">
        <v>2015</v>
      </c>
      <c r="M564">
        <v>24</v>
      </c>
      <c r="N564">
        <v>3</v>
      </c>
      <c r="O564">
        <v>8478542</v>
      </c>
      <c r="P564" t="s">
        <v>4094</v>
      </c>
      <c r="Q564" t="s">
        <v>4095</v>
      </c>
      <c r="R564" t="s">
        <v>4096</v>
      </c>
      <c r="S564" t="s">
        <v>4097</v>
      </c>
      <c r="T564" t="s">
        <v>725</v>
      </c>
      <c r="U564" t="s">
        <v>313</v>
      </c>
      <c r="V564">
        <v>48</v>
      </c>
      <c r="W564">
        <v>7</v>
      </c>
      <c r="X564">
        <v>18</v>
      </c>
      <c r="Y564">
        <v>7</v>
      </c>
      <c r="Z564">
        <v>25</v>
      </c>
      <c r="AA564">
        <v>8</v>
      </c>
      <c r="AB564">
        <v>39</v>
      </c>
      <c r="AC564" s="26">
        <v>0.52083333333333337</v>
      </c>
      <c r="AD564" s="20">
        <v>13</v>
      </c>
      <c r="AE564" s="20">
        <v>8.9160000000000004</v>
      </c>
      <c r="AF564">
        <v>-10</v>
      </c>
      <c r="AG564">
        <v>-0.60000000000000009</v>
      </c>
      <c r="AH564">
        <v>14</v>
      </c>
      <c r="AI564">
        <v>889</v>
      </c>
      <c r="AJ564">
        <v>40116</v>
      </c>
      <c r="AK564" s="20">
        <v>668.6</v>
      </c>
      <c r="AL564">
        <v>668.6</v>
      </c>
      <c r="AM564">
        <v>669</v>
      </c>
      <c r="AN564" s="26">
        <v>13.929166666666667</v>
      </c>
      <c r="AO564">
        <v>23.28</v>
      </c>
      <c r="AP564" s="41">
        <v>0.78125</v>
      </c>
      <c r="AQ564">
        <v>166</v>
      </c>
      <c r="AR564">
        <v>166</v>
      </c>
      <c r="AS564">
        <v>166</v>
      </c>
      <c r="AT564">
        <v>130</v>
      </c>
      <c r="AU564">
        <v>130</v>
      </c>
      <c r="AV564">
        <v>91</v>
      </c>
      <c r="AW564">
        <v>73</v>
      </c>
      <c r="AX564">
        <v>21</v>
      </c>
      <c r="AY564">
        <v>1</v>
      </c>
      <c r="AZ564">
        <v>11</v>
      </c>
      <c r="BA564" s="42">
        <v>12</v>
      </c>
      <c r="BB564">
        <v>6.79</v>
      </c>
      <c r="BC564">
        <v>37.912100000000002</v>
      </c>
      <c r="BD564" s="20">
        <v>158.69999999999999</v>
      </c>
      <c r="BE564" s="20">
        <v>324.7</v>
      </c>
      <c r="BF564" s="20">
        <v>29.138498354771162</v>
      </c>
      <c r="BG564">
        <v>249</v>
      </c>
      <c r="BH564">
        <v>167</v>
      </c>
      <c r="BI564">
        <v>182</v>
      </c>
      <c r="BJ564" s="41">
        <v>0.57772621809744784</v>
      </c>
      <c r="BK564">
        <v>19</v>
      </c>
      <c r="BL564">
        <v>19</v>
      </c>
      <c r="BM564">
        <v>40</v>
      </c>
      <c r="BN564" s="42">
        <v>-21</v>
      </c>
      <c r="BO564">
        <v>39</v>
      </c>
      <c r="BP564">
        <v>12</v>
      </c>
      <c r="BQ564">
        <v>20</v>
      </c>
      <c r="BR564">
        <v>23</v>
      </c>
      <c r="BS564" s="41">
        <v>5.0772626931567331E-2</v>
      </c>
      <c r="BT564">
        <v>156</v>
      </c>
      <c r="BU564">
        <v>212</v>
      </c>
      <c r="BV564" s="41">
        <v>0.42391304347826086</v>
      </c>
      <c r="BW564">
        <v>49</v>
      </c>
      <c r="BX564">
        <v>66</v>
      </c>
      <c r="BY564">
        <v>54</v>
      </c>
      <c r="BZ564">
        <v>70</v>
      </c>
      <c r="CA564">
        <v>53</v>
      </c>
      <c r="CB564">
        <v>76</v>
      </c>
      <c r="CC564">
        <v>48</v>
      </c>
      <c r="CD564">
        <v>75</v>
      </c>
      <c r="CE564">
        <v>52</v>
      </c>
      <c r="CF564">
        <v>72</v>
      </c>
      <c r="CG564">
        <v>100</v>
      </c>
      <c r="CH564">
        <v>130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6</v>
      </c>
      <c r="CW564">
        <v>0</v>
      </c>
      <c r="CX564">
        <v>2</v>
      </c>
      <c r="CY564">
        <v>3</v>
      </c>
      <c r="CZ564">
        <v>34</v>
      </c>
      <c r="DA564">
        <v>7</v>
      </c>
      <c r="DB564">
        <v>0</v>
      </c>
      <c r="DC564">
        <v>10</v>
      </c>
      <c r="DD564">
        <v>16</v>
      </c>
      <c r="DE564">
        <v>6</v>
      </c>
      <c r="DF564">
        <v>0</v>
      </c>
      <c r="DG564">
        <v>52</v>
      </c>
      <c r="DH564">
        <v>7</v>
      </c>
      <c r="DI564">
        <v>14</v>
      </c>
      <c r="DJ564">
        <v>7</v>
      </c>
      <c r="DK564">
        <v>7</v>
      </c>
      <c r="DL564">
        <v>0</v>
      </c>
      <c r="DM564">
        <v>14</v>
      </c>
      <c r="DN564">
        <v>14</v>
      </c>
      <c r="DO564">
        <v>0</v>
      </c>
      <c r="DP564" s="42">
        <v>7</v>
      </c>
      <c r="DQ564" s="20">
        <v>1.73</v>
      </c>
      <c r="DR564">
        <v>7</v>
      </c>
      <c r="DS564">
        <v>0</v>
      </c>
      <c r="DT564">
        <v>0</v>
      </c>
      <c r="DU564">
        <v>0</v>
      </c>
      <c r="DV564">
        <v>0</v>
      </c>
      <c r="DW564">
        <v>673</v>
      </c>
      <c r="DX564">
        <v>543</v>
      </c>
      <c r="DY564">
        <v>523</v>
      </c>
      <c r="DZ564">
        <v>430</v>
      </c>
      <c r="EA564">
        <v>383</v>
      </c>
      <c r="EB564">
        <v>320</v>
      </c>
      <c r="EC564">
        <v>30.98</v>
      </c>
      <c r="ED564">
        <v>32.33</v>
      </c>
      <c r="EE564">
        <v>32</v>
      </c>
      <c r="EF564">
        <v>35</v>
      </c>
      <c r="EG564" s="41">
        <v>8.3550913838120106E-2</v>
      </c>
      <c r="EH564" s="43">
        <v>0.890625</v>
      </c>
      <c r="EI564" s="44">
        <v>0.97417591383812008</v>
      </c>
      <c r="EJ564">
        <v>674</v>
      </c>
      <c r="EK564">
        <v>546</v>
      </c>
      <c r="EL564">
        <v>523</v>
      </c>
      <c r="EM564">
        <v>433</v>
      </c>
      <c r="EN564">
        <v>383</v>
      </c>
      <c r="EO564">
        <v>323</v>
      </c>
      <c r="EP564">
        <v>32</v>
      </c>
      <c r="EQ564">
        <v>35</v>
      </c>
      <c r="ER564">
        <v>288</v>
      </c>
      <c r="ES564">
        <v>261</v>
      </c>
      <c r="ET564">
        <v>114</v>
      </c>
      <c r="EU564">
        <v>104</v>
      </c>
      <c r="EV564">
        <v>13</v>
      </c>
      <c r="EW564">
        <v>15</v>
      </c>
      <c r="EX564">
        <v>36</v>
      </c>
      <c r="EY564">
        <v>54</v>
      </c>
      <c r="EZ564">
        <v>1.5</v>
      </c>
      <c r="FA564">
        <v>0.60000000000000009</v>
      </c>
      <c r="FB564">
        <v>2</v>
      </c>
      <c r="FC564" s="20">
        <v>23.77</v>
      </c>
      <c r="FD564" s="26">
        <v>0.49520833333333331</v>
      </c>
      <c r="FE564">
        <v>1.7793000000000001</v>
      </c>
      <c r="FF564">
        <v>0.26</v>
      </c>
      <c r="FG564">
        <v>-0.11</v>
      </c>
      <c r="FH564">
        <v>0.14000000000000001</v>
      </c>
      <c r="FL564" s="42">
        <v>56</v>
      </c>
      <c r="FM564" s="20">
        <v>5.5714285714285712</v>
      </c>
      <c r="FN564" s="41">
        <v>6.2609075E-2</v>
      </c>
      <c r="FO564" s="20">
        <v>23.6</v>
      </c>
      <c r="FP564" s="20">
        <v>25.346</v>
      </c>
      <c r="FQ564" s="20">
        <v>109.12354172898594</v>
      </c>
      <c r="FR564">
        <v>4</v>
      </c>
      <c r="FS564" t="s">
        <v>900</v>
      </c>
      <c r="FT564">
        <v>195</v>
      </c>
      <c r="FV564" t="s">
        <v>751</v>
      </c>
      <c r="FW564" s="45">
        <v>650000</v>
      </c>
      <c r="FX564" s="45">
        <v>650000</v>
      </c>
      <c r="FY564">
        <v>80</v>
      </c>
      <c r="FZ564">
        <v>12</v>
      </c>
      <c r="GA564">
        <v>21</v>
      </c>
      <c r="GB564">
        <v>33</v>
      </c>
      <c r="GC564">
        <v>-15</v>
      </c>
      <c r="GD564">
        <v>18</v>
      </c>
      <c r="GE564">
        <v>150</v>
      </c>
      <c r="GF564">
        <v>1080</v>
      </c>
      <c r="GG564">
        <v>1.8</v>
      </c>
      <c r="GH564">
        <v>0.9</v>
      </c>
      <c r="GI564">
        <v>2.7</v>
      </c>
      <c r="GJ564" s="42">
        <v>23.6</v>
      </c>
    </row>
    <row r="565" spans="1:192" x14ac:dyDescent="0.45">
      <c r="A565" s="40">
        <v>33973</v>
      </c>
      <c r="B565" t="s">
        <v>4098</v>
      </c>
      <c r="C565" t="s">
        <v>145</v>
      </c>
      <c r="D565" t="s">
        <v>91</v>
      </c>
      <c r="E565" t="s">
        <v>91</v>
      </c>
      <c r="F565">
        <v>69</v>
      </c>
      <c r="G565">
        <v>190</v>
      </c>
      <c r="H565">
        <v>2012</v>
      </c>
      <c r="I565">
        <v>5</v>
      </c>
      <c r="J565">
        <v>131</v>
      </c>
      <c r="K565" t="s">
        <v>202</v>
      </c>
      <c r="L565">
        <v>2014</v>
      </c>
      <c r="M565">
        <v>25</v>
      </c>
      <c r="N565">
        <v>4</v>
      </c>
      <c r="O565">
        <v>8476495</v>
      </c>
      <c r="P565" t="s">
        <v>4099</v>
      </c>
      <c r="Q565" t="s">
        <v>4100</v>
      </c>
      <c r="R565" t="s">
        <v>4101</v>
      </c>
      <c r="S565" t="s">
        <v>2241</v>
      </c>
      <c r="T565" t="s">
        <v>716</v>
      </c>
      <c r="U565" t="s">
        <v>313</v>
      </c>
      <c r="V565">
        <v>21</v>
      </c>
      <c r="W565">
        <v>2</v>
      </c>
      <c r="X565">
        <v>1</v>
      </c>
      <c r="Y565">
        <v>1</v>
      </c>
      <c r="Z565">
        <v>3</v>
      </c>
      <c r="AA565">
        <v>24</v>
      </c>
      <c r="AB565">
        <v>61</v>
      </c>
      <c r="AC565" s="26">
        <v>0.14285714285714285</v>
      </c>
      <c r="AD565" s="20">
        <v>-2.7931034482758621</v>
      </c>
      <c r="AE565" s="20">
        <v>1.3009999999999999</v>
      </c>
      <c r="AF565">
        <v>-6</v>
      </c>
      <c r="AG565">
        <v>-2.1</v>
      </c>
      <c r="AH565">
        <v>6</v>
      </c>
      <c r="AI565">
        <v>321</v>
      </c>
      <c r="AJ565">
        <v>13313</v>
      </c>
      <c r="AK565" s="20">
        <v>221.88333333333</v>
      </c>
      <c r="AL565">
        <v>221.88</v>
      </c>
      <c r="AM565">
        <v>222</v>
      </c>
      <c r="AN565" s="26">
        <v>10.565873015873015</v>
      </c>
      <c r="AO565">
        <v>17.920000000000002</v>
      </c>
      <c r="AP565" s="41">
        <v>1</v>
      </c>
      <c r="AQ565">
        <v>21</v>
      </c>
      <c r="AR565">
        <v>21</v>
      </c>
      <c r="AS565">
        <v>21</v>
      </c>
      <c r="AT565">
        <v>19</v>
      </c>
      <c r="AU565">
        <v>19</v>
      </c>
      <c r="AV565">
        <v>15</v>
      </c>
      <c r="AW565">
        <v>12</v>
      </c>
      <c r="AX565">
        <v>6</v>
      </c>
      <c r="AY565">
        <v>0</v>
      </c>
      <c r="AZ565">
        <v>2</v>
      </c>
      <c r="BA565" s="42">
        <v>2</v>
      </c>
      <c r="BB565">
        <v>1.01</v>
      </c>
      <c r="BC565">
        <v>29.333300000000001</v>
      </c>
      <c r="BD565" s="20">
        <v>17</v>
      </c>
      <c r="BE565" s="20">
        <v>38</v>
      </c>
      <c r="BF565" s="20">
        <v>10.275824770146025</v>
      </c>
      <c r="BG565">
        <v>60</v>
      </c>
      <c r="BH565">
        <v>50</v>
      </c>
      <c r="BI565">
        <v>30</v>
      </c>
      <c r="BJ565" s="41">
        <v>0.66666666666666663</v>
      </c>
      <c r="BK565">
        <v>10</v>
      </c>
      <c r="BL565">
        <v>10</v>
      </c>
      <c r="BM565">
        <v>14</v>
      </c>
      <c r="BN565" s="42">
        <v>-4</v>
      </c>
      <c r="BO565">
        <v>4</v>
      </c>
      <c r="BP565">
        <v>6</v>
      </c>
      <c r="BQ565">
        <v>2</v>
      </c>
      <c r="BR565">
        <v>4</v>
      </c>
      <c r="BS565" s="41">
        <v>2.9629629629629631E-2</v>
      </c>
      <c r="BT565">
        <v>0</v>
      </c>
      <c r="BU565">
        <v>3</v>
      </c>
      <c r="BV565" s="41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2</v>
      </c>
      <c r="CC565">
        <v>0</v>
      </c>
      <c r="CD565">
        <v>0</v>
      </c>
      <c r="CE565">
        <v>0</v>
      </c>
      <c r="CF565">
        <v>2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4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13</v>
      </c>
      <c r="DH565">
        <v>3</v>
      </c>
      <c r="DI565">
        <v>2</v>
      </c>
      <c r="DJ565">
        <v>2</v>
      </c>
      <c r="DK565">
        <v>2</v>
      </c>
      <c r="DL565">
        <v>0</v>
      </c>
      <c r="DM565">
        <v>2</v>
      </c>
      <c r="DN565">
        <v>2</v>
      </c>
      <c r="DO565">
        <v>0</v>
      </c>
      <c r="DP565" s="42">
        <v>-1</v>
      </c>
      <c r="DQ565" s="20">
        <v>-0.16700000000000001</v>
      </c>
      <c r="DR565">
        <v>3</v>
      </c>
      <c r="DS565">
        <v>0</v>
      </c>
      <c r="DT565">
        <v>0</v>
      </c>
      <c r="DU565">
        <v>0</v>
      </c>
      <c r="DV565">
        <v>0</v>
      </c>
      <c r="DW565">
        <v>178</v>
      </c>
      <c r="DX565">
        <v>168</v>
      </c>
      <c r="DY565">
        <v>124</v>
      </c>
      <c r="DZ565">
        <v>131</v>
      </c>
      <c r="EA565">
        <v>90</v>
      </c>
      <c r="EB565">
        <v>99</v>
      </c>
      <c r="EC565">
        <v>6.26</v>
      </c>
      <c r="ED565">
        <v>7.46</v>
      </c>
      <c r="EE565">
        <v>3</v>
      </c>
      <c r="EF565">
        <v>7</v>
      </c>
      <c r="EG565" s="41">
        <v>3.3333333333333333E-2</v>
      </c>
      <c r="EH565" s="43">
        <v>0.92929292929292928</v>
      </c>
      <c r="EI565" s="44">
        <v>0.96262626262626261</v>
      </c>
      <c r="EJ565">
        <v>179</v>
      </c>
      <c r="EK565">
        <v>170</v>
      </c>
      <c r="EL565">
        <v>124</v>
      </c>
      <c r="EM565">
        <v>133</v>
      </c>
      <c r="EN565">
        <v>90</v>
      </c>
      <c r="EO565">
        <v>102</v>
      </c>
      <c r="EP565">
        <v>3</v>
      </c>
      <c r="EQ565">
        <v>8</v>
      </c>
      <c r="ER565">
        <v>83</v>
      </c>
      <c r="ES565">
        <v>72</v>
      </c>
      <c r="ET565">
        <v>30</v>
      </c>
      <c r="EU565">
        <v>31</v>
      </c>
      <c r="EV565">
        <v>2</v>
      </c>
      <c r="EW565">
        <v>5</v>
      </c>
      <c r="EX565">
        <v>12</v>
      </c>
      <c r="EY565">
        <v>16</v>
      </c>
      <c r="EZ565">
        <v>-0.1</v>
      </c>
      <c r="FA565">
        <v>0.1</v>
      </c>
      <c r="FB565">
        <v>0</v>
      </c>
      <c r="FC565" s="20">
        <v>2.54</v>
      </c>
      <c r="FD565" s="26">
        <v>0.12095238095238095</v>
      </c>
      <c r="FE565">
        <v>2.6700000000000002E-2</v>
      </c>
      <c r="FF565">
        <v>-0.22</v>
      </c>
      <c r="FG565">
        <v>0.28000000000000003</v>
      </c>
      <c r="FH565">
        <v>0.05</v>
      </c>
      <c r="FL565" s="42">
        <v>20</v>
      </c>
      <c r="FM565" s="20">
        <v>4</v>
      </c>
      <c r="FN565" s="41">
        <v>3.9844509200000003E-2</v>
      </c>
      <c r="FO565" s="20">
        <v>2.4</v>
      </c>
      <c r="FP565" s="20">
        <v>2.9666000000000001</v>
      </c>
      <c r="FQ565" s="20">
        <v>93.564088696592762</v>
      </c>
      <c r="FR565">
        <v>6</v>
      </c>
      <c r="FS565" t="s">
        <v>189</v>
      </c>
      <c r="FT565">
        <v>48</v>
      </c>
      <c r="FV565" t="s">
        <v>751</v>
      </c>
      <c r="FW565" s="45">
        <v>650000</v>
      </c>
      <c r="FX565" s="45">
        <v>650000</v>
      </c>
      <c r="FY565">
        <v>79</v>
      </c>
      <c r="FZ565">
        <v>8</v>
      </c>
      <c r="GA565">
        <v>11</v>
      </c>
      <c r="GB565">
        <v>19</v>
      </c>
      <c r="GC565">
        <v>-6</v>
      </c>
      <c r="GD565">
        <v>24</v>
      </c>
      <c r="GE565">
        <v>71</v>
      </c>
      <c r="GF565">
        <v>971</v>
      </c>
      <c r="GG565">
        <v>0.30000000000000004</v>
      </c>
      <c r="GH565">
        <v>1</v>
      </c>
      <c r="GI565">
        <v>1.2</v>
      </c>
      <c r="GJ565" s="42">
        <v>2.4</v>
      </c>
    </row>
    <row r="566" spans="1:192" x14ac:dyDescent="0.45">
      <c r="A566" s="40">
        <v>29687</v>
      </c>
      <c r="B566" t="s">
        <v>4105</v>
      </c>
      <c r="C566" t="s">
        <v>126</v>
      </c>
      <c r="D566" t="s">
        <v>91</v>
      </c>
      <c r="E566" t="s">
        <v>91</v>
      </c>
      <c r="F566">
        <v>73</v>
      </c>
      <c r="G566">
        <v>197</v>
      </c>
      <c r="K566" t="s">
        <v>92</v>
      </c>
      <c r="L566">
        <v>2005</v>
      </c>
      <c r="M566">
        <v>36</v>
      </c>
      <c r="N566">
        <v>13</v>
      </c>
      <c r="O566">
        <v>8470358</v>
      </c>
      <c r="P566" t="s">
        <v>4106</v>
      </c>
      <c r="Q566" t="s">
        <v>4107</v>
      </c>
      <c r="R566" t="s">
        <v>4108</v>
      </c>
      <c r="S566" t="s">
        <v>4109</v>
      </c>
      <c r="T566" t="s">
        <v>710</v>
      </c>
      <c r="U566" t="s">
        <v>110</v>
      </c>
      <c r="V566">
        <v>71</v>
      </c>
      <c r="W566">
        <v>6</v>
      </c>
      <c r="X566">
        <v>8</v>
      </c>
      <c r="Y566">
        <v>2</v>
      </c>
      <c r="Z566">
        <v>14</v>
      </c>
      <c r="AA566">
        <v>14</v>
      </c>
      <c r="AB566">
        <v>48</v>
      </c>
      <c r="AC566" s="26">
        <v>0.19718309859154928</v>
      </c>
      <c r="AD566" s="20">
        <v>-19.307600950118761</v>
      </c>
      <c r="AE566" s="20">
        <v>5.3550000000000004</v>
      </c>
      <c r="AF566">
        <v>-8</v>
      </c>
      <c r="AG566">
        <v>-3.3</v>
      </c>
      <c r="AH566">
        <v>59</v>
      </c>
      <c r="AI566">
        <v>1198</v>
      </c>
      <c r="AJ566">
        <v>49798</v>
      </c>
      <c r="AK566" s="20">
        <v>829.96666666666999</v>
      </c>
      <c r="AL566">
        <v>829.55</v>
      </c>
      <c r="AM566">
        <v>830</v>
      </c>
      <c r="AN566" s="26">
        <v>11.689671361502349</v>
      </c>
      <c r="AO566">
        <v>19.75</v>
      </c>
      <c r="AP566" s="41">
        <v>0.51851851851851849</v>
      </c>
      <c r="AQ566">
        <v>156</v>
      </c>
      <c r="AR566">
        <v>156</v>
      </c>
      <c r="AS566">
        <v>156</v>
      </c>
      <c r="AT566">
        <v>127</v>
      </c>
      <c r="AU566">
        <v>127</v>
      </c>
      <c r="AV566">
        <v>90</v>
      </c>
      <c r="AW566">
        <v>80</v>
      </c>
      <c r="AX566">
        <v>38</v>
      </c>
      <c r="AY566">
        <v>6</v>
      </c>
      <c r="AZ566">
        <v>6</v>
      </c>
      <c r="BA566" s="42">
        <v>12</v>
      </c>
      <c r="BB566">
        <v>8.5500000000000007</v>
      </c>
      <c r="BC566">
        <v>36.188899999999997</v>
      </c>
      <c r="BD566" s="20">
        <v>72</v>
      </c>
      <c r="BE566" s="20">
        <v>228</v>
      </c>
      <c r="BF566" s="20">
        <v>16.490868543186064</v>
      </c>
      <c r="BG566">
        <v>267</v>
      </c>
      <c r="BH566">
        <v>261</v>
      </c>
      <c r="BI566">
        <v>211</v>
      </c>
      <c r="BJ566" s="41">
        <v>0.55857740585774063</v>
      </c>
      <c r="BK566">
        <v>65</v>
      </c>
      <c r="BL566">
        <v>64</v>
      </c>
      <c r="BM566">
        <v>75</v>
      </c>
      <c r="BN566" s="42">
        <v>-11</v>
      </c>
      <c r="BO566">
        <v>37</v>
      </c>
      <c r="BP566">
        <v>14</v>
      </c>
      <c r="BQ566">
        <v>7</v>
      </c>
      <c r="BR566">
        <v>32</v>
      </c>
      <c r="BS566" s="41">
        <v>5.5267702936096716E-2</v>
      </c>
      <c r="BT566">
        <v>8</v>
      </c>
      <c r="BU566">
        <v>22</v>
      </c>
      <c r="BV566" s="41">
        <v>0.26666666666666666</v>
      </c>
      <c r="BW566">
        <v>1</v>
      </c>
      <c r="BX566">
        <v>3</v>
      </c>
      <c r="BY566">
        <v>4</v>
      </c>
      <c r="BZ566">
        <v>8</v>
      </c>
      <c r="CA566">
        <v>3</v>
      </c>
      <c r="CB566">
        <v>11</v>
      </c>
      <c r="CC566">
        <v>4</v>
      </c>
      <c r="CD566">
        <v>7</v>
      </c>
      <c r="CE566">
        <v>0</v>
      </c>
      <c r="CF566">
        <v>6</v>
      </c>
      <c r="CG566">
        <v>5</v>
      </c>
      <c r="CH566">
        <v>14</v>
      </c>
      <c r="CI566">
        <v>0</v>
      </c>
      <c r="CJ566">
        <v>0</v>
      </c>
      <c r="CK566">
        <v>1</v>
      </c>
      <c r="CL566">
        <v>2</v>
      </c>
      <c r="CM566">
        <v>1</v>
      </c>
      <c r="CN566">
        <v>0</v>
      </c>
      <c r="CO566">
        <v>0</v>
      </c>
      <c r="CP566">
        <v>2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5</v>
      </c>
      <c r="CZ566">
        <v>32</v>
      </c>
      <c r="DA566">
        <v>9</v>
      </c>
      <c r="DB566">
        <v>5</v>
      </c>
      <c r="DC566">
        <v>8</v>
      </c>
      <c r="DD566">
        <v>13</v>
      </c>
      <c r="DE566">
        <v>3</v>
      </c>
      <c r="DF566">
        <v>2</v>
      </c>
      <c r="DG566">
        <v>50</v>
      </c>
      <c r="DH566">
        <v>20</v>
      </c>
      <c r="DI566">
        <v>10</v>
      </c>
      <c r="DJ566">
        <v>18</v>
      </c>
      <c r="DK566">
        <v>18</v>
      </c>
      <c r="DL566">
        <v>0</v>
      </c>
      <c r="DM566">
        <v>8</v>
      </c>
      <c r="DN566">
        <v>8</v>
      </c>
      <c r="DO566">
        <v>0</v>
      </c>
      <c r="DP566" s="42">
        <v>-10</v>
      </c>
      <c r="DQ566" s="20">
        <v>-7.6239999999999997</v>
      </c>
      <c r="DR566">
        <v>17</v>
      </c>
      <c r="DS566">
        <v>1</v>
      </c>
      <c r="DT566">
        <v>0</v>
      </c>
      <c r="DU566">
        <v>1</v>
      </c>
      <c r="DV566">
        <v>1</v>
      </c>
      <c r="DW566">
        <v>720</v>
      </c>
      <c r="DX566">
        <v>770</v>
      </c>
      <c r="DY566">
        <v>535</v>
      </c>
      <c r="DZ566">
        <v>547</v>
      </c>
      <c r="EA566">
        <v>382</v>
      </c>
      <c r="EB566">
        <v>394</v>
      </c>
      <c r="EC566">
        <v>30.7</v>
      </c>
      <c r="ED566">
        <v>32.83</v>
      </c>
      <c r="EE566">
        <v>27</v>
      </c>
      <c r="EF566">
        <v>36</v>
      </c>
      <c r="EG566" s="41">
        <v>7.0680628272251314E-2</v>
      </c>
      <c r="EH566" s="43">
        <v>0.90862944162436543</v>
      </c>
      <c r="EI566" s="44">
        <v>0.97931006989661673</v>
      </c>
      <c r="EJ566">
        <v>719</v>
      </c>
      <c r="EK566">
        <v>770</v>
      </c>
      <c r="EL566">
        <v>534</v>
      </c>
      <c r="EM566">
        <v>546</v>
      </c>
      <c r="EN566">
        <v>381</v>
      </c>
      <c r="EO566">
        <v>394</v>
      </c>
      <c r="EP566">
        <v>27</v>
      </c>
      <c r="EQ566">
        <v>36</v>
      </c>
      <c r="ER566">
        <v>320</v>
      </c>
      <c r="ES566">
        <v>378</v>
      </c>
      <c r="ET566">
        <v>120</v>
      </c>
      <c r="EU566">
        <v>139</v>
      </c>
      <c r="EV566">
        <v>14</v>
      </c>
      <c r="EW566">
        <v>22</v>
      </c>
      <c r="EX566">
        <v>62</v>
      </c>
      <c r="EY566">
        <v>50</v>
      </c>
      <c r="EZ566">
        <v>-0.30000000000000004</v>
      </c>
      <c r="FA566">
        <v>0.60000000000000009</v>
      </c>
      <c r="FB566">
        <v>0.4</v>
      </c>
      <c r="FC566" s="20">
        <v>10.26</v>
      </c>
      <c r="FD566" s="26">
        <v>0.14450704225352112</v>
      </c>
      <c r="FE566">
        <v>0.79290000000000005</v>
      </c>
      <c r="FF566">
        <v>-7.0000000000000007E-2</v>
      </c>
      <c r="FG566">
        <v>0.09</v>
      </c>
      <c r="FH566">
        <v>0.02</v>
      </c>
      <c r="FI566">
        <v>1</v>
      </c>
      <c r="FJ566">
        <v>0</v>
      </c>
      <c r="FK566">
        <v>0</v>
      </c>
      <c r="FL566" s="42">
        <v>157</v>
      </c>
      <c r="FM566" s="20">
        <v>4.2352941176470589</v>
      </c>
      <c r="FN566" s="41">
        <v>3.2533227500000005E-2</v>
      </c>
      <c r="FO566" s="20">
        <v>8.1</v>
      </c>
      <c r="FP566" s="20">
        <v>12.475200000000001</v>
      </c>
      <c r="FQ566" s="20">
        <v>107.76927249713701</v>
      </c>
      <c r="FU566" t="s">
        <v>731</v>
      </c>
      <c r="FV566" t="s">
        <v>711</v>
      </c>
      <c r="FW566" s="45">
        <v>2500000</v>
      </c>
      <c r="FX566" s="45">
        <v>2500000</v>
      </c>
      <c r="FY566">
        <v>913</v>
      </c>
      <c r="FZ566">
        <v>205</v>
      </c>
      <c r="GA566">
        <v>204</v>
      </c>
      <c r="GB566">
        <v>409</v>
      </c>
      <c r="GC566">
        <v>104</v>
      </c>
      <c r="GD566">
        <v>1134</v>
      </c>
      <c r="GE566">
        <v>1736</v>
      </c>
      <c r="GF566">
        <v>14134</v>
      </c>
      <c r="GG566">
        <v>26.8</v>
      </c>
      <c r="GH566">
        <v>20.3</v>
      </c>
      <c r="GI566">
        <v>47.1</v>
      </c>
      <c r="GJ566" s="42">
        <v>8.1</v>
      </c>
    </row>
    <row r="567" spans="1:192" x14ac:dyDescent="0.45">
      <c r="A567" s="40">
        <v>35137</v>
      </c>
      <c r="B567" t="s">
        <v>885</v>
      </c>
      <c r="C567" t="s">
        <v>475</v>
      </c>
      <c r="D567" t="s">
        <v>91</v>
      </c>
      <c r="E567" t="s">
        <v>91</v>
      </c>
      <c r="F567">
        <v>70</v>
      </c>
      <c r="G567">
        <v>166</v>
      </c>
      <c r="H567">
        <v>2014</v>
      </c>
      <c r="I567">
        <v>3</v>
      </c>
      <c r="J567">
        <v>79</v>
      </c>
      <c r="K567" t="s">
        <v>202</v>
      </c>
      <c r="L567">
        <v>2016</v>
      </c>
      <c r="M567">
        <v>21</v>
      </c>
      <c r="N567">
        <v>2</v>
      </c>
      <c r="O567">
        <v>8478010</v>
      </c>
      <c r="P567" t="s">
        <v>4110</v>
      </c>
      <c r="Q567" t="s">
        <v>4111</v>
      </c>
      <c r="R567" t="s">
        <v>4112</v>
      </c>
      <c r="S567" t="s">
        <v>1641</v>
      </c>
      <c r="T567" t="s">
        <v>716</v>
      </c>
      <c r="U567" t="s">
        <v>153</v>
      </c>
      <c r="V567">
        <v>82</v>
      </c>
      <c r="W567">
        <v>32</v>
      </c>
      <c r="X567">
        <v>34</v>
      </c>
      <c r="Y567">
        <v>18</v>
      </c>
      <c r="Z567">
        <v>66</v>
      </c>
      <c r="AA567">
        <v>3</v>
      </c>
      <c r="AB567">
        <v>34</v>
      </c>
      <c r="AC567" s="26">
        <v>0.80487804878048785</v>
      </c>
      <c r="AD567" s="20">
        <v>17.764705882352942</v>
      </c>
      <c r="AE567" s="20">
        <v>25.96</v>
      </c>
      <c r="AF567">
        <v>18</v>
      </c>
      <c r="AG567">
        <v>8.3000000000000007</v>
      </c>
      <c r="AH567">
        <v>24</v>
      </c>
      <c r="AI567">
        <v>2022</v>
      </c>
      <c r="AJ567">
        <v>96529</v>
      </c>
      <c r="AK567" s="20">
        <v>1608.8166666667</v>
      </c>
      <c r="AL567">
        <v>1608.82</v>
      </c>
      <c r="AM567">
        <v>1609</v>
      </c>
      <c r="AN567" s="26">
        <v>19.619715447154469</v>
      </c>
      <c r="AO567">
        <v>32.369999999999997</v>
      </c>
      <c r="AP567" s="41">
        <v>0.66</v>
      </c>
      <c r="AQ567">
        <v>378</v>
      </c>
      <c r="AR567">
        <v>378</v>
      </c>
      <c r="AS567">
        <v>378</v>
      </c>
      <c r="AT567">
        <v>294</v>
      </c>
      <c r="AU567">
        <v>294</v>
      </c>
      <c r="AV567">
        <v>217</v>
      </c>
      <c r="AW567">
        <v>282</v>
      </c>
      <c r="AX567">
        <v>126</v>
      </c>
      <c r="AY567">
        <v>13</v>
      </c>
      <c r="AZ567">
        <v>23</v>
      </c>
      <c r="BA567" s="42">
        <v>36</v>
      </c>
      <c r="BB567">
        <v>26.7</v>
      </c>
      <c r="BC567">
        <v>24.741900000000001</v>
      </c>
      <c r="BD567" s="20">
        <v>295.5</v>
      </c>
      <c r="BE567" s="20">
        <v>673.5</v>
      </c>
      <c r="BF567" s="20">
        <v>25.117788192588357</v>
      </c>
      <c r="BG567">
        <v>578</v>
      </c>
      <c r="BH567">
        <v>532</v>
      </c>
      <c r="BI567">
        <v>617</v>
      </c>
      <c r="BJ567" s="41">
        <v>0.48368200836820086</v>
      </c>
      <c r="BK567">
        <v>26</v>
      </c>
      <c r="BL567">
        <v>26</v>
      </c>
      <c r="BM567">
        <v>90</v>
      </c>
      <c r="BN567" s="42">
        <v>-64</v>
      </c>
      <c r="BO567">
        <v>77</v>
      </c>
      <c r="BP567">
        <v>23</v>
      </c>
      <c r="BQ567">
        <v>56</v>
      </c>
      <c r="BR567">
        <v>57</v>
      </c>
      <c r="BS567" s="41">
        <v>4.6079223928860144E-2</v>
      </c>
      <c r="BT567">
        <v>557</v>
      </c>
      <c r="BU567">
        <v>617</v>
      </c>
      <c r="BV567" s="41">
        <v>0.47444633730834751</v>
      </c>
      <c r="BW567">
        <v>197</v>
      </c>
      <c r="BX567">
        <v>233</v>
      </c>
      <c r="BY567">
        <v>212</v>
      </c>
      <c r="BZ567">
        <v>204</v>
      </c>
      <c r="CA567">
        <v>148</v>
      </c>
      <c r="CB567">
        <v>180</v>
      </c>
      <c r="CC567">
        <v>190</v>
      </c>
      <c r="CD567">
        <v>221</v>
      </c>
      <c r="CE567">
        <v>181</v>
      </c>
      <c r="CF567">
        <v>187</v>
      </c>
      <c r="CG567">
        <v>300</v>
      </c>
      <c r="CH567">
        <v>333</v>
      </c>
      <c r="CI567">
        <v>0</v>
      </c>
      <c r="CJ567">
        <v>4</v>
      </c>
      <c r="CK567">
        <v>7</v>
      </c>
      <c r="CL567">
        <v>12</v>
      </c>
      <c r="CM567">
        <v>2</v>
      </c>
      <c r="CN567">
        <v>0</v>
      </c>
      <c r="CO567">
        <v>0</v>
      </c>
      <c r="CP567">
        <v>6</v>
      </c>
      <c r="CQ567">
        <v>0</v>
      </c>
      <c r="CR567">
        <v>1</v>
      </c>
      <c r="CS567">
        <v>3</v>
      </c>
      <c r="CT567">
        <v>2</v>
      </c>
      <c r="CU567">
        <v>1</v>
      </c>
      <c r="CV567">
        <v>19</v>
      </c>
      <c r="CW567">
        <v>0</v>
      </c>
      <c r="CX567">
        <v>8</v>
      </c>
      <c r="CY567">
        <v>11</v>
      </c>
      <c r="CZ567">
        <v>58</v>
      </c>
      <c r="DA567">
        <v>27</v>
      </c>
      <c r="DB567">
        <v>4</v>
      </c>
      <c r="DC567">
        <v>9</v>
      </c>
      <c r="DD567">
        <v>26</v>
      </c>
      <c r="DE567">
        <v>13</v>
      </c>
      <c r="DF567">
        <v>1</v>
      </c>
      <c r="DG567">
        <v>137</v>
      </c>
      <c r="DH567">
        <v>9</v>
      </c>
      <c r="DI567">
        <v>22</v>
      </c>
      <c r="DJ567">
        <v>9</v>
      </c>
      <c r="DK567">
        <v>7</v>
      </c>
      <c r="DL567">
        <v>2</v>
      </c>
      <c r="DM567">
        <v>22</v>
      </c>
      <c r="DN567">
        <v>20</v>
      </c>
      <c r="DO567">
        <v>2</v>
      </c>
      <c r="DP567" s="42">
        <v>13</v>
      </c>
      <c r="DQ567" s="20">
        <v>8.5470000000000006</v>
      </c>
      <c r="DR567">
        <v>7</v>
      </c>
      <c r="DS567">
        <v>2</v>
      </c>
      <c r="DT567">
        <v>0</v>
      </c>
      <c r="DU567">
        <v>0</v>
      </c>
      <c r="DV567">
        <v>0</v>
      </c>
      <c r="DW567">
        <v>1679</v>
      </c>
      <c r="DX567">
        <v>1559</v>
      </c>
      <c r="DY567">
        <v>1261</v>
      </c>
      <c r="DZ567">
        <v>1180</v>
      </c>
      <c r="EA567">
        <v>882</v>
      </c>
      <c r="EB567">
        <v>894</v>
      </c>
      <c r="EC567">
        <v>86.72</v>
      </c>
      <c r="ED567">
        <v>74.150000000000006</v>
      </c>
      <c r="EE567">
        <v>100</v>
      </c>
      <c r="EF567">
        <v>83</v>
      </c>
      <c r="EG567" s="41">
        <v>0.11337868480725624</v>
      </c>
      <c r="EH567" s="43">
        <v>0.90715883668903807</v>
      </c>
      <c r="EI567" s="44">
        <v>1.0205375214962944</v>
      </c>
      <c r="EJ567">
        <v>1682</v>
      </c>
      <c r="EK567">
        <v>1559</v>
      </c>
      <c r="EL567">
        <v>1263</v>
      </c>
      <c r="EM567">
        <v>1179</v>
      </c>
      <c r="EN567">
        <v>884</v>
      </c>
      <c r="EO567">
        <v>893</v>
      </c>
      <c r="EP567">
        <v>100</v>
      </c>
      <c r="EQ567">
        <v>83</v>
      </c>
      <c r="ER567">
        <v>933</v>
      </c>
      <c r="ES567">
        <v>758</v>
      </c>
      <c r="ET567">
        <v>351</v>
      </c>
      <c r="EU567">
        <v>269</v>
      </c>
      <c r="EV567">
        <v>57</v>
      </c>
      <c r="EW567">
        <v>35</v>
      </c>
      <c r="EX567">
        <v>84</v>
      </c>
      <c r="EY567">
        <v>105</v>
      </c>
      <c r="EZ567">
        <v>5.5</v>
      </c>
      <c r="FA567">
        <v>1.9</v>
      </c>
      <c r="FB567">
        <v>7.5</v>
      </c>
      <c r="FC567" s="20">
        <v>73.48</v>
      </c>
      <c r="FD567" s="26">
        <v>0.89609756097560977</v>
      </c>
      <c r="FE567">
        <v>9.7794000000000008</v>
      </c>
      <c r="FF567">
        <v>2.08</v>
      </c>
      <c r="FG567">
        <v>0.69</v>
      </c>
      <c r="FH567">
        <v>2.77</v>
      </c>
      <c r="FI567">
        <v>8</v>
      </c>
      <c r="FJ567">
        <v>5</v>
      </c>
      <c r="FK567">
        <v>4</v>
      </c>
      <c r="FL567" s="42">
        <v>109</v>
      </c>
      <c r="FM567" s="20">
        <v>11.714285714285714</v>
      </c>
      <c r="FN567" s="41">
        <v>0.12403100780000001</v>
      </c>
      <c r="FO567" s="20">
        <v>63.6</v>
      </c>
      <c r="FP567" s="20">
        <v>67.709400000000002</v>
      </c>
      <c r="FQ567" s="20">
        <v>120.75931428003132</v>
      </c>
      <c r="FU567" t="s">
        <v>731</v>
      </c>
      <c r="FV567" t="s">
        <v>751</v>
      </c>
      <c r="FW567" s="45">
        <v>742500</v>
      </c>
      <c r="FX567" s="45">
        <v>686667</v>
      </c>
      <c r="FY567">
        <v>150</v>
      </c>
      <c r="FZ567">
        <v>50</v>
      </c>
      <c r="GA567">
        <v>56</v>
      </c>
      <c r="GB567">
        <v>106</v>
      </c>
      <c r="GC567">
        <v>22</v>
      </c>
      <c r="GD567">
        <v>38</v>
      </c>
      <c r="GE567">
        <v>339</v>
      </c>
      <c r="GF567">
        <v>2774</v>
      </c>
      <c r="GG567">
        <v>8.6999999999999993</v>
      </c>
      <c r="GH567">
        <v>3.5</v>
      </c>
      <c r="GI567">
        <v>12.1</v>
      </c>
      <c r="GJ567" s="42">
        <v>63.6</v>
      </c>
    </row>
    <row r="568" spans="1:192" x14ac:dyDescent="0.45">
      <c r="A568" s="40">
        <v>33037</v>
      </c>
      <c r="B568" t="s">
        <v>4113</v>
      </c>
      <c r="D568" t="s">
        <v>2621</v>
      </c>
      <c r="E568" t="s">
        <v>2621</v>
      </c>
      <c r="F568">
        <v>75</v>
      </c>
      <c r="G568">
        <v>229</v>
      </c>
      <c r="K568" t="s">
        <v>92</v>
      </c>
      <c r="L568">
        <v>2015</v>
      </c>
      <c r="M568">
        <v>27</v>
      </c>
      <c r="N568">
        <v>3</v>
      </c>
      <c r="O568">
        <v>8478561</v>
      </c>
      <c r="P568" t="s">
        <v>4114</v>
      </c>
      <c r="Q568" t="s">
        <v>4115</v>
      </c>
      <c r="R568" t="s">
        <v>4116</v>
      </c>
      <c r="S568" t="s">
        <v>1304</v>
      </c>
      <c r="T568" t="s">
        <v>725</v>
      </c>
      <c r="U568" t="s">
        <v>188</v>
      </c>
      <c r="V568">
        <v>9</v>
      </c>
      <c r="W568">
        <v>1</v>
      </c>
      <c r="X568">
        <v>0</v>
      </c>
      <c r="Y568">
        <v>0</v>
      </c>
      <c r="Z568">
        <v>1</v>
      </c>
      <c r="AA568">
        <v>32</v>
      </c>
      <c r="AB568">
        <v>75</v>
      </c>
      <c r="AC568" s="26">
        <v>0.1111111111111111</v>
      </c>
      <c r="AD568" s="20">
        <v>-0.3613445378151261</v>
      </c>
      <c r="AE568" s="20">
        <v>0.5</v>
      </c>
      <c r="AF568">
        <v>-1</v>
      </c>
      <c r="AG568">
        <v>-0.30000000000000004</v>
      </c>
      <c r="AH568">
        <v>17</v>
      </c>
      <c r="AI568">
        <v>158</v>
      </c>
      <c r="AJ568">
        <v>6826</v>
      </c>
      <c r="AK568" s="20">
        <v>113.76666666667001</v>
      </c>
      <c r="AL568">
        <v>113.77</v>
      </c>
      <c r="AM568">
        <v>114</v>
      </c>
      <c r="AN568" s="26">
        <v>12.640740740740741</v>
      </c>
      <c r="AO568">
        <v>21.26</v>
      </c>
      <c r="AP568" s="41">
        <v>0.5</v>
      </c>
      <c r="AQ568">
        <v>26</v>
      </c>
      <c r="AR568">
        <v>26</v>
      </c>
      <c r="AS568">
        <v>26</v>
      </c>
      <c r="AT568">
        <v>17</v>
      </c>
      <c r="AU568">
        <v>17</v>
      </c>
      <c r="AV568">
        <v>14</v>
      </c>
      <c r="AW568">
        <v>11</v>
      </c>
      <c r="AX568">
        <v>4</v>
      </c>
      <c r="AY568">
        <v>1</v>
      </c>
      <c r="AZ568">
        <v>2</v>
      </c>
      <c r="BA568" s="42">
        <v>3</v>
      </c>
      <c r="BB568">
        <v>0.8</v>
      </c>
      <c r="BC568">
        <v>27.928599999999999</v>
      </c>
      <c r="BD568" s="20">
        <v>0</v>
      </c>
      <c r="BE568" s="20">
        <v>26</v>
      </c>
      <c r="BF568" s="20">
        <v>13.711874835193813</v>
      </c>
      <c r="BG568">
        <v>33</v>
      </c>
      <c r="BH568">
        <v>33</v>
      </c>
      <c r="BI568">
        <v>50</v>
      </c>
      <c r="BJ568" s="41">
        <v>0.39759036144578314</v>
      </c>
      <c r="BK568">
        <v>35</v>
      </c>
      <c r="BL568">
        <v>35</v>
      </c>
      <c r="BM568">
        <v>19</v>
      </c>
      <c r="BN568" s="42">
        <v>16</v>
      </c>
      <c r="BO568">
        <v>3</v>
      </c>
      <c r="BP568">
        <v>3</v>
      </c>
      <c r="BQ568">
        <v>2</v>
      </c>
      <c r="BR568">
        <v>4</v>
      </c>
      <c r="BS568" s="41">
        <v>4.878048780487805E-2</v>
      </c>
      <c r="BT568">
        <v>0</v>
      </c>
      <c r="BU568">
        <v>0</v>
      </c>
      <c r="BV568" s="41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3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12</v>
      </c>
      <c r="DH568">
        <v>7</v>
      </c>
      <c r="DI568">
        <v>1</v>
      </c>
      <c r="DJ568">
        <v>7</v>
      </c>
      <c r="DK568">
        <v>6</v>
      </c>
      <c r="DL568">
        <v>1</v>
      </c>
      <c r="DM568">
        <v>2</v>
      </c>
      <c r="DN568">
        <v>1</v>
      </c>
      <c r="DO568">
        <v>1</v>
      </c>
      <c r="DP568" s="42">
        <v>-6</v>
      </c>
      <c r="DQ568" s="20">
        <v>-5.1370000000000005</v>
      </c>
      <c r="DR568">
        <v>6</v>
      </c>
      <c r="DS568">
        <v>1</v>
      </c>
      <c r="DT568">
        <v>0</v>
      </c>
      <c r="DU568">
        <v>0</v>
      </c>
      <c r="DV568">
        <v>0</v>
      </c>
      <c r="DW568">
        <v>118</v>
      </c>
      <c r="DX568">
        <v>112</v>
      </c>
      <c r="DY568">
        <v>76</v>
      </c>
      <c r="DZ568">
        <v>78</v>
      </c>
      <c r="EA568">
        <v>65</v>
      </c>
      <c r="EB568">
        <v>66</v>
      </c>
      <c r="EC568">
        <v>3.76</v>
      </c>
      <c r="ED568">
        <v>4.04</v>
      </c>
      <c r="EE568">
        <v>2</v>
      </c>
      <c r="EF568">
        <v>4</v>
      </c>
      <c r="EG568" s="41">
        <v>3.0769230769230771E-2</v>
      </c>
      <c r="EH568" s="43">
        <v>0.93939393939393945</v>
      </c>
      <c r="EI568" s="44">
        <v>0.97016317016317022</v>
      </c>
      <c r="EJ568">
        <v>119</v>
      </c>
      <c r="EK568">
        <v>113</v>
      </c>
      <c r="EL568">
        <v>77</v>
      </c>
      <c r="EM568">
        <v>79</v>
      </c>
      <c r="EN568">
        <v>66</v>
      </c>
      <c r="EO568">
        <v>67</v>
      </c>
      <c r="EP568">
        <v>2</v>
      </c>
      <c r="EQ568">
        <v>4</v>
      </c>
      <c r="ER568">
        <v>58</v>
      </c>
      <c r="ES568">
        <v>49</v>
      </c>
      <c r="ET568">
        <v>16</v>
      </c>
      <c r="EU568">
        <v>20</v>
      </c>
      <c r="EV568">
        <v>1</v>
      </c>
      <c r="EW568">
        <v>2</v>
      </c>
      <c r="EX568">
        <v>10</v>
      </c>
      <c r="EY568">
        <v>6</v>
      </c>
      <c r="EZ568">
        <v>-0.1</v>
      </c>
      <c r="FA568">
        <v>0.1</v>
      </c>
      <c r="FB568">
        <v>0</v>
      </c>
      <c r="FC568" s="20">
        <v>1.8</v>
      </c>
      <c r="FD568" s="26">
        <v>0.2</v>
      </c>
      <c r="FE568">
        <v>0.1135</v>
      </c>
      <c r="FF568">
        <v>0.13</v>
      </c>
      <c r="FG568">
        <v>-0.02</v>
      </c>
      <c r="FH568">
        <v>0.11</v>
      </c>
      <c r="FL568" s="42">
        <v>57</v>
      </c>
      <c r="FM568" s="20">
        <v>6.166666666666667</v>
      </c>
      <c r="FN568" s="41">
        <v>4.0137053400000004E-2</v>
      </c>
      <c r="FO568" s="20">
        <v>-0.7</v>
      </c>
      <c r="FP568" s="20">
        <v>-2.7400000000000091E-2</v>
      </c>
      <c r="FQ568" s="20">
        <v>121.29735431132987</v>
      </c>
      <c r="FV568" t="s">
        <v>711</v>
      </c>
      <c r="FW568" s="45">
        <v>675000</v>
      </c>
      <c r="FX568" s="45">
        <v>675000</v>
      </c>
      <c r="FY568">
        <v>128</v>
      </c>
      <c r="FZ568">
        <v>8</v>
      </c>
      <c r="GA568">
        <v>11</v>
      </c>
      <c r="GB568">
        <v>19</v>
      </c>
      <c r="GC568">
        <v>-19</v>
      </c>
      <c r="GD568">
        <v>96</v>
      </c>
      <c r="GE568">
        <v>139</v>
      </c>
      <c r="GF568">
        <v>1361</v>
      </c>
      <c r="GG568">
        <v>-0.8</v>
      </c>
      <c r="GH568">
        <v>0.9</v>
      </c>
      <c r="GI568">
        <v>0.1</v>
      </c>
      <c r="GJ568" s="42">
        <v>-0.7</v>
      </c>
    </row>
    <row r="569" spans="1:192" x14ac:dyDescent="0.45">
      <c r="A569" s="40">
        <v>33573</v>
      </c>
      <c r="B569" t="s">
        <v>2316</v>
      </c>
      <c r="C569" t="s">
        <v>4122</v>
      </c>
      <c r="D569" t="s">
        <v>107</v>
      </c>
      <c r="E569" t="s">
        <v>107</v>
      </c>
      <c r="F569">
        <v>70</v>
      </c>
      <c r="G569">
        <v>208</v>
      </c>
      <c r="K569" t="s">
        <v>202</v>
      </c>
      <c r="L569">
        <v>2015</v>
      </c>
      <c r="M569">
        <v>26</v>
      </c>
      <c r="N569">
        <v>3</v>
      </c>
      <c r="O569">
        <v>8478569</v>
      </c>
      <c r="P569" t="s">
        <v>4123</v>
      </c>
      <c r="Q569" t="s">
        <v>4124</v>
      </c>
      <c r="R569" t="s">
        <v>4125</v>
      </c>
      <c r="S569" t="s">
        <v>4126</v>
      </c>
      <c r="T569" t="s">
        <v>716</v>
      </c>
      <c r="U569" t="s">
        <v>263</v>
      </c>
      <c r="V569">
        <v>60</v>
      </c>
      <c r="W569">
        <v>10</v>
      </c>
      <c r="X569">
        <v>1</v>
      </c>
      <c r="Y569">
        <v>1</v>
      </c>
      <c r="Z569">
        <v>11</v>
      </c>
      <c r="AA569">
        <v>18</v>
      </c>
      <c r="AB569">
        <v>74</v>
      </c>
      <c r="AC569" s="26">
        <v>0.18333333333333332</v>
      </c>
      <c r="AD569" s="20">
        <v>3.5</v>
      </c>
      <c r="AE569" s="20">
        <v>5.2939999999999996</v>
      </c>
      <c r="AF569">
        <v>-6</v>
      </c>
      <c r="AG569">
        <v>1.2</v>
      </c>
      <c r="AH569">
        <v>9</v>
      </c>
      <c r="AI569">
        <v>1038</v>
      </c>
      <c r="AJ569">
        <v>46487</v>
      </c>
      <c r="AK569" s="20">
        <v>774.78333333333001</v>
      </c>
      <c r="AL569">
        <v>774.78</v>
      </c>
      <c r="AM569">
        <v>775</v>
      </c>
      <c r="AN569" s="26">
        <v>12.913055555555555</v>
      </c>
      <c r="AO569">
        <v>21.74</v>
      </c>
      <c r="AP569" s="41">
        <v>0.55000000000000004</v>
      </c>
      <c r="AQ569">
        <v>113</v>
      </c>
      <c r="AR569">
        <v>113</v>
      </c>
      <c r="AS569">
        <v>113</v>
      </c>
      <c r="AT569">
        <v>92</v>
      </c>
      <c r="AU569">
        <v>92</v>
      </c>
      <c r="AV569">
        <v>66</v>
      </c>
      <c r="AW569">
        <v>79</v>
      </c>
      <c r="AX569">
        <v>37</v>
      </c>
      <c r="AY569">
        <v>5</v>
      </c>
      <c r="AZ569">
        <v>9</v>
      </c>
      <c r="BA569" s="42">
        <v>14</v>
      </c>
      <c r="BB569">
        <v>7.47</v>
      </c>
      <c r="BC569">
        <v>26.060600000000001</v>
      </c>
      <c r="BD569" s="20">
        <v>38.1</v>
      </c>
      <c r="BE569" s="20">
        <v>151.1</v>
      </c>
      <c r="BF569" s="20">
        <v>11.701386199953536</v>
      </c>
      <c r="BG569">
        <v>112</v>
      </c>
      <c r="BH569">
        <v>294</v>
      </c>
      <c r="BI569">
        <v>274</v>
      </c>
      <c r="BJ569" s="41">
        <v>0.29015544041450775</v>
      </c>
      <c r="BK569">
        <v>152</v>
      </c>
      <c r="BL569">
        <v>151</v>
      </c>
      <c r="BM569">
        <v>85</v>
      </c>
      <c r="BN569" s="42">
        <v>66</v>
      </c>
      <c r="BO569">
        <v>26</v>
      </c>
      <c r="BP569">
        <v>9</v>
      </c>
      <c r="BQ569">
        <v>20</v>
      </c>
      <c r="BR569">
        <v>41</v>
      </c>
      <c r="BS569" s="41">
        <v>6.8561872909698993E-2</v>
      </c>
      <c r="BT569">
        <v>42</v>
      </c>
      <c r="BU569">
        <v>51</v>
      </c>
      <c r="BV569" s="41">
        <v>0.45161290322580644</v>
      </c>
      <c r="BW569">
        <v>14</v>
      </c>
      <c r="BX569">
        <v>17</v>
      </c>
      <c r="BY569">
        <v>20</v>
      </c>
      <c r="BZ569">
        <v>19</v>
      </c>
      <c r="CA569">
        <v>8</v>
      </c>
      <c r="CB569">
        <v>15</v>
      </c>
      <c r="CC569">
        <v>10</v>
      </c>
      <c r="CD569">
        <v>12</v>
      </c>
      <c r="CE569">
        <v>20</v>
      </c>
      <c r="CF569">
        <v>23</v>
      </c>
      <c r="CG569">
        <v>22</v>
      </c>
      <c r="CH569">
        <v>27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6</v>
      </c>
      <c r="CW569">
        <v>0</v>
      </c>
      <c r="CX569">
        <v>0</v>
      </c>
      <c r="CY569">
        <v>5</v>
      </c>
      <c r="CZ569">
        <v>21</v>
      </c>
      <c r="DA569">
        <v>7</v>
      </c>
      <c r="DB569">
        <v>0</v>
      </c>
      <c r="DC569">
        <v>4</v>
      </c>
      <c r="DD569">
        <v>5</v>
      </c>
      <c r="DE569">
        <v>3</v>
      </c>
      <c r="DF569">
        <v>3</v>
      </c>
      <c r="DG569">
        <v>44</v>
      </c>
      <c r="DH569">
        <v>3</v>
      </c>
      <c r="DI569">
        <v>8</v>
      </c>
      <c r="DJ569">
        <v>3</v>
      </c>
      <c r="DK569">
        <v>2</v>
      </c>
      <c r="DL569">
        <v>1</v>
      </c>
      <c r="DM569">
        <v>10</v>
      </c>
      <c r="DN569">
        <v>9</v>
      </c>
      <c r="DO569">
        <v>1</v>
      </c>
      <c r="DP569" s="42">
        <v>5</v>
      </c>
      <c r="DQ569" s="20">
        <v>2.8639999999999999</v>
      </c>
      <c r="DR569">
        <v>2</v>
      </c>
      <c r="DS569">
        <v>1</v>
      </c>
      <c r="DT569">
        <v>0</v>
      </c>
      <c r="DU569">
        <v>0</v>
      </c>
      <c r="DV569">
        <v>0</v>
      </c>
      <c r="DW569">
        <v>598</v>
      </c>
      <c r="DX569">
        <v>770</v>
      </c>
      <c r="DY569">
        <v>464</v>
      </c>
      <c r="DZ569">
        <v>557</v>
      </c>
      <c r="EA569">
        <v>343</v>
      </c>
      <c r="EB569">
        <v>386</v>
      </c>
      <c r="EC569">
        <v>28.41</v>
      </c>
      <c r="ED569">
        <v>31.77</v>
      </c>
      <c r="EE569">
        <v>20</v>
      </c>
      <c r="EF569">
        <v>32</v>
      </c>
      <c r="EG569" s="41">
        <v>5.8309037900874633E-2</v>
      </c>
      <c r="EH569" s="43">
        <v>0.91709844559585496</v>
      </c>
      <c r="EI569" s="44">
        <v>0.97540748349672957</v>
      </c>
      <c r="EJ569">
        <v>599</v>
      </c>
      <c r="EK569">
        <v>771</v>
      </c>
      <c r="EL569">
        <v>463</v>
      </c>
      <c r="EM569">
        <v>558</v>
      </c>
      <c r="EN569">
        <v>342</v>
      </c>
      <c r="EO569">
        <v>387</v>
      </c>
      <c r="EP569">
        <v>20</v>
      </c>
      <c r="EQ569">
        <v>32</v>
      </c>
      <c r="ER569">
        <v>283</v>
      </c>
      <c r="ES569">
        <v>382</v>
      </c>
      <c r="ET569">
        <v>124</v>
      </c>
      <c r="EU569">
        <v>128</v>
      </c>
      <c r="EV569">
        <v>11</v>
      </c>
      <c r="EW569">
        <v>18</v>
      </c>
      <c r="EX569">
        <v>61</v>
      </c>
      <c r="EY569">
        <v>54</v>
      </c>
      <c r="EZ569">
        <v>0</v>
      </c>
      <c r="FA569">
        <v>0.7</v>
      </c>
      <c r="FB569">
        <v>0.60000000000000009</v>
      </c>
      <c r="FC569" s="20">
        <v>13.11</v>
      </c>
      <c r="FD569" s="26">
        <v>0.2185</v>
      </c>
      <c r="FE569">
        <v>0.74660000000000004</v>
      </c>
      <c r="FF569">
        <v>-0.11</v>
      </c>
      <c r="FG569">
        <v>0.24</v>
      </c>
      <c r="FH569">
        <v>0.13</v>
      </c>
      <c r="FL569" s="42">
        <v>203</v>
      </c>
      <c r="FM569" s="20">
        <v>86</v>
      </c>
      <c r="FN569" s="41">
        <v>5.3177691300000003E-2</v>
      </c>
      <c r="FO569" s="20">
        <v>10.1</v>
      </c>
      <c r="FP569" s="20">
        <v>11.572800000000001</v>
      </c>
      <c r="FQ569" s="20">
        <v>105.93975063889104</v>
      </c>
      <c r="FR569">
        <v>5</v>
      </c>
      <c r="FS569" t="s">
        <v>308</v>
      </c>
      <c r="FT569">
        <v>204</v>
      </c>
      <c r="FV569" t="s">
        <v>711</v>
      </c>
      <c r="FW569" s="45">
        <v>700000</v>
      </c>
      <c r="FX569" s="45">
        <v>725000</v>
      </c>
      <c r="FY569">
        <v>108</v>
      </c>
      <c r="FZ569">
        <v>12</v>
      </c>
      <c r="GA569">
        <v>5</v>
      </c>
      <c r="GB569">
        <v>17</v>
      </c>
      <c r="GC569">
        <v>-7</v>
      </c>
      <c r="GD569">
        <v>33</v>
      </c>
      <c r="GE569">
        <v>108</v>
      </c>
      <c r="GF569">
        <v>1264</v>
      </c>
      <c r="GG569">
        <v>-0.5</v>
      </c>
      <c r="GH569">
        <v>1.2</v>
      </c>
      <c r="GI569">
        <v>0.7</v>
      </c>
      <c r="GJ569" s="42">
        <v>10.1</v>
      </c>
    </row>
    <row r="570" spans="1:192" x14ac:dyDescent="0.45">
      <c r="A570" s="40">
        <v>36164</v>
      </c>
      <c r="B570" t="s">
        <v>4127</v>
      </c>
      <c r="D570" t="s">
        <v>132</v>
      </c>
      <c r="E570" t="s">
        <v>132</v>
      </c>
      <c r="F570">
        <v>73</v>
      </c>
      <c r="G570">
        <v>175</v>
      </c>
      <c r="H570">
        <v>2017</v>
      </c>
      <c r="I570">
        <v>1</v>
      </c>
      <c r="J570">
        <v>1</v>
      </c>
      <c r="K570" t="s">
        <v>92</v>
      </c>
      <c r="L570">
        <v>2017</v>
      </c>
      <c r="M570">
        <v>19</v>
      </c>
      <c r="N570">
        <v>1</v>
      </c>
      <c r="O570">
        <v>8480002</v>
      </c>
      <c r="P570" t="s">
        <v>4128</v>
      </c>
      <c r="Q570" t="s">
        <v>4129</v>
      </c>
      <c r="R570" t="s">
        <v>4130</v>
      </c>
      <c r="S570" t="s">
        <v>4131</v>
      </c>
      <c r="T570" t="s">
        <v>716</v>
      </c>
      <c r="U570" t="s">
        <v>194</v>
      </c>
      <c r="V570">
        <v>82</v>
      </c>
      <c r="W570">
        <v>20</v>
      </c>
      <c r="X570">
        <v>32</v>
      </c>
      <c r="Y570">
        <v>21</v>
      </c>
      <c r="Z570">
        <v>52</v>
      </c>
      <c r="AA570">
        <v>2</v>
      </c>
      <c r="AB570">
        <v>41</v>
      </c>
      <c r="AC570" s="26">
        <v>0.63414634146341464</v>
      </c>
      <c r="AD570" s="20">
        <v>0</v>
      </c>
      <c r="AE570" s="20">
        <v>20.099</v>
      </c>
      <c r="AF570">
        <v>10</v>
      </c>
      <c r="AG570">
        <v>5.8</v>
      </c>
      <c r="AH570">
        <v>26</v>
      </c>
      <c r="AI570">
        <v>1778</v>
      </c>
      <c r="AJ570">
        <v>80242</v>
      </c>
      <c r="AK570" s="20">
        <v>1337.3666666667</v>
      </c>
      <c r="AL570">
        <v>1337.37</v>
      </c>
      <c r="AM570">
        <v>1337</v>
      </c>
      <c r="AN570" s="26">
        <v>16.309349593495934</v>
      </c>
      <c r="AO570">
        <v>26.98</v>
      </c>
      <c r="AP570" s="41">
        <v>0.65</v>
      </c>
      <c r="AQ570">
        <v>288</v>
      </c>
      <c r="AR570">
        <v>289</v>
      </c>
      <c r="AS570">
        <v>289</v>
      </c>
      <c r="AT570">
        <v>236</v>
      </c>
      <c r="AU570">
        <v>237</v>
      </c>
      <c r="AV570">
        <v>180</v>
      </c>
      <c r="AW570">
        <v>192</v>
      </c>
      <c r="AX570">
        <v>108</v>
      </c>
      <c r="AY570">
        <v>8</v>
      </c>
      <c r="AZ570">
        <v>23</v>
      </c>
      <c r="BA570" s="42">
        <v>31</v>
      </c>
      <c r="BB570">
        <v>23.86</v>
      </c>
      <c r="BC570">
        <v>24.427800000000001</v>
      </c>
      <c r="BD570" s="20">
        <v>324.5</v>
      </c>
      <c r="BE570" s="20">
        <v>612.5</v>
      </c>
      <c r="BF570" s="20">
        <v>27.479306399874382</v>
      </c>
      <c r="BG570">
        <v>537</v>
      </c>
      <c r="BH570">
        <v>494</v>
      </c>
      <c r="BI570">
        <v>307</v>
      </c>
      <c r="BJ570" s="41">
        <v>0.63625592417061616</v>
      </c>
      <c r="BK570">
        <v>56</v>
      </c>
      <c r="BL570">
        <v>56</v>
      </c>
      <c r="BM570">
        <v>115</v>
      </c>
      <c r="BN570" s="42">
        <v>-59</v>
      </c>
      <c r="BO570">
        <v>57</v>
      </c>
      <c r="BP570">
        <v>26</v>
      </c>
      <c r="BQ570">
        <v>56</v>
      </c>
      <c r="BR570">
        <v>39</v>
      </c>
      <c r="BS570" s="41">
        <v>3.9235412474849095E-2</v>
      </c>
      <c r="BT570">
        <v>422</v>
      </c>
      <c r="BU570">
        <v>561</v>
      </c>
      <c r="BV570" s="41">
        <v>0.42929806714140384</v>
      </c>
      <c r="BW570">
        <v>113</v>
      </c>
      <c r="BX570">
        <v>151</v>
      </c>
      <c r="BY570">
        <v>166</v>
      </c>
      <c r="BZ570">
        <v>240</v>
      </c>
      <c r="CA570">
        <v>143</v>
      </c>
      <c r="CB570">
        <v>170</v>
      </c>
      <c r="CC570">
        <v>112</v>
      </c>
      <c r="CD570">
        <v>175</v>
      </c>
      <c r="CE570">
        <v>166</v>
      </c>
      <c r="CF570">
        <v>180</v>
      </c>
      <c r="CG570">
        <v>261</v>
      </c>
      <c r="CH570">
        <v>365</v>
      </c>
      <c r="CI570">
        <v>0</v>
      </c>
      <c r="CJ570">
        <v>0</v>
      </c>
      <c r="CK570">
        <v>4</v>
      </c>
      <c r="CL570">
        <v>2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2</v>
      </c>
      <c r="CT570">
        <v>4</v>
      </c>
      <c r="CU570">
        <v>0</v>
      </c>
      <c r="CV570">
        <v>11</v>
      </c>
      <c r="CW570">
        <v>0</v>
      </c>
      <c r="CX570">
        <v>5</v>
      </c>
      <c r="CY570">
        <v>6</v>
      </c>
      <c r="CZ570">
        <v>46</v>
      </c>
      <c r="DA570">
        <v>21</v>
      </c>
      <c r="DB570">
        <v>6</v>
      </c>
      <c r="DC570">
        <v>13</v>
      </c>
      <c r="DD570">
        <v>46</v>
      </c>
      <c r="DE570">
        <v>14</v>
      </c>
      <c r="DF570">
        <v>5</v>
      </c>
      <c r="DG570">
        <v>75</v>
      </c>
      <c r="DH570">
        <v>13</v>
      </c>
      <c r="DI570">
        <v>35</v>
      </c>
      <c r="DJ570">
        <v>13</v>
      </c>
      <c r="DK570">
        <v>13</v>
      </c>
      <c r="DL570">
        <v>0</v>
      </c>
      <c r="DM570">
        <v>35</v>
      </c>
      <c r="DN570">
        <v>35</v>
      </c>
      <c r="DO570">
        <v>0</v>
      </c>
      <c r="DP570" s="42">
        <v>22</v>
      </c>
      <c r="DQ570" s="20">
        <v>20.253</v>
      </c>
      <c r="DR570">
        <v>13</v>
      </c>
      <c r="DS570">
        <v>0</v>
      </c>
      <c r="DT570">
        <v>0</v>
      </c>
      <c r="DU570">
        <v>0</v>
      </c>
      <c r="DV570">
        <v>0</v>
      </c>
      <c r="DW570">
        <v>1368</v>
      </c>
      <c r="DX570">
        <v>1221</v>
      </c>
      <c r="DY570">
        <v>1050</v>
      </c>
      <c r="DZ570">
        <v>955</v>
      </c>
      <c r="EA570">
        <v>777</v>
      </c>
      <c r="EB570">
        <v>680</v>
      </c>
      <c r="EC570">
        <v>77.239999999999995</v>
      </c>
      <c r="ED570">
        <v>64.02</v>
      </c>
      <c r="EE570">
        <v>80</v>
      </c>
      <c r="EF570">
        <v>61</v>
      </c>
      <c r="EG570" s="41">
        <v>0.10296010296010295</v>
      </c>
      <c r="EH570" s="43">
        <v>0.91029411764705881</v>
      </c>
      <c r="EI570" s="44">
        <v>1.0132542206071617</v>
      </c>
      <c r="EJ570">
        <v>1365</v>
      </c>
      <c r="EK570">
        <v>1221</v>
      </c>
      <c r="EL570">
        <v>1051</v>
      </c>
      <c r="EM570">
        <v>954</v>
      </c>
      <c r="EN570">
        <v>777</v>
      </c>
      <c r="EO570">
        <v>678</v>
      </c>
      <c r="EP570">
        <v>80</v>
      </c>
      <c r="EQ570">
        <v>61</v>
      </c>
      <c r="ER570">
        <v>680</v>
      </c>
      <c r="ES570">
        <v>635</v>
      </c>
      <c r="ET570">
        <v>313</v>
      </c>
      <c r="EU570">
        <v>229</v>
      </c>
      <c r="EV570">
        <v>48</v>
      </c>
      <c r="EW570">
        <v>33</v>
      </c>
      <c r="EX570">
        <v>75</v>
      </c>
      <c r="EY570">
        <v>95</v>
      </c>
      <c r="EZ570">
        <v>3.9</v>
      </c>
      <c r="FA570">
        <v>2</v>
      </c>
      <c r="FB570">
        <v>5.9</v>
      </c>
      <c r="FC570" s="20">
        <v>55.19</v>
      </c>
      <c r="FD570" s="26">
        <v>0.67304878048780481</v>
      </c>
      <c r="FE570">
        <v>6.6729000000000003</v>
      </c>
      <c r="FF570">
        <v>2.27</v>
      </c>
      <c r="FG570">
        <v>-0.37</v>
      </c>
      <c r="FH570">
        <v>1.9</v>
      </c>
      <c r="FI570">
        <v>2</v>
      </c>
      <c r="FJ570">
        <v>0</v>
      </c>
      <c r="FK570">
        <v>0</v>
      </c>
      <c r="FL570" s="42">
        <v>121</v>
      </c>
      <c r="FM570" s="20">
        <v>8.615384615384615</v>
      </c>
      <c r="FN570" s="41">
        <v>8.9686098700000008E-2</v>
      </c>
      <c r="FO570" s="20">
        <v>49.4</v>
      </c>
      <c r="FP570" s="20">
        <v>56.050600000000003</v>
      </c>
      <c r="FQ570" s="20">
        <v>116.15334574575473</v>
      </c>
      <c r="FV570" t="s">
        <v>751</v>
      </c>
      <c r="FW570" s="45">
        <v>925000</v>
      </c>
      <c r="FX570" s="45">
        <v>925000</v>
      </c>
      <c r="FY570">
        <v>82</v>
      </c>
      <c r="FZ570">
        <v>20</v>
      </c>
      <c r="GA570">
        <v>32</v>
      </c>
      <c r="GB570">
        <v>52</v>
      </c>
      <c r="GC570">
        <v>10</v>
      </c>
      <c r="GD570">
        <v>26</v>
      </c>
      <c r="GE570">
        <v>180</v>
      </c>
      <c r="GF570">
        <v>1337</v>
      </c>
      <c r="GG570">
        <v>3.9</v>
      </c>
      <c r="GH570">
        <v>2</v>
      </c>
      <c r="GI570">
        <v>5.9</v>
      </c>
      <c r="GJ570" s="42">
        <v>49.4</v>
      </c>
    </row>
    <row r="571" spans="1:192" x14ac:dyDescent="0.45">
      <c r="A571" s="40">
        <v>31775</v>
      </c>
      <c r="B571" t="s">
        <v>3017</v>
      </c>
      <c r="C571" t="s">
        <v>2332</v>
      </c>
      <c r="D571" t="s">
        <v>107</v>
      </c>
      <c r="E571" t="s">
        <v>107</v>
      </c>
      <c r="F571">
        <v>71</v>
      </c>
      <c r="G571">
        <v>170</v>
      </c>
      <c r="K571" t="s">
        <v>202</v>
      </c>
      <c r="L571">
        <v>2015</v>
      </c>
      <c r="M571">
        <v>31</v>
      </c>
      <c r="N571">
        <v>3</v>
      </c>
      <c r="O571">
        <v>8478585</v>
      </c>
      <c r="P571" t="s">
        <v>4134</v>
      </c>
      <c r="Q571" t="s">
        <v>4135</v>
      </c>
      <c r="R571" t="s">
        <v>390</v>
      </c>
      <c r="S571" t="s">
        <v>797</v>
      </c>
      <c r="T571" t="s">
        <v>716</v>
      </c>
      <c r="U571" t="s">
        <v>343</v>
      </c>
      <c r="V571">
        <v>80</v>
      </c>
      <c r="W571">
        <v>15</v>
      </c>
      <c r="X571">
        <v>23</v>
      </c>
      <c r="Y571">
        <v>12</v>
      </c>
      <c r="Z571">
        <v>38</v>
      </c>
      <c r="AA571">
        <v>7</v>
      </c>
      <c r="AB571">
        <v>27</v>
      </c>
      <c r="AC571" s="26">
        <v>0.47499999999999998</v>
      </c>
      <c r="AD571" s="20">
        <v>4.0273972602739718</v>
      </c>
      <c r="AE571" s="20">
        <v>14.151999999999999</v>
      </c>
      <c r="AF571">
        <v>-15</v>
      </c>
      <c r="AG571">
        <v>7.6</v>
      </c>
      <c r="AH571">
        <v>28</v>
      </c>
      <c r="AI571">
        <v>1702</v>
      </c>
      <c r="AJ571">
        <v>74909</v>
      </c>
      <c r="AK571" s="20">
        <v>1248.4833333332999</v>
      </c>
      <c r="AL571">
        <v>1248.48</v>
      </c>
      <c r="AM571">
        <v>1248</v>
      </c>
      <c r="AN571" s="26">
        <v>15.606041666666666</v>
      </c>
      <c r="AO571">
        <v>25.96</v>
      </c>
      <c r="AP571" s="41">
        <v>0.61290322580645162</v>
      </c>
      <c r="AQ571">
        <v>247</v>
      </c>
      <c r="AR571">
        <v>247</v>
      </c>
      <c r="AS571">
        <v>247</v>
      </c>
      <c r="AT571">
        <v>202</v>
      </c>
      <c r="AU571">
        <v>202</v>
      </c>
      <c r="AV571">
        <v>135</v>
      </c>
      <c r="AW571">
        <v>170</v>
      </c>
      <c r="AX571">
        <v>91</v>
      </c>
      <c r="AY571">
        <v>7</v>
      </c>
      <c r="AZ571">
        <v>21</v>
      </c>
      <c r="BA571" s="42">
        <v>28</v>
      </c>
      <c r="BB571">
        <v>18.97</v>
      </c>
      <c r="BC571">
        <v>23.466699999999999</v>
      </c>
      <c r="BD571" s="20">
        <v>275.10000000000002</v>
      </c>
      <c r="BE571" s="20">
        <v>522.1</v>
      </c>
      <c r="BF571" s="20">
        <v>25.091311034217611</v>
      </c>
      <c r="BG571">
        <v>536</v>
      </c>
      <c r="BH571">
        <v>332</v>
      </c>
      <c r="BI571">
        <v>282</v>
      </c>
      <c r="BJ571" s="41">
        <v>0.65525672371638144</v>
      </c>
      <c r="BK571">
        <v>52</v>
      </c>
      <c r="BL571">
        <v>52</v>
      </c>
      <c r="BM571">
        <v>106</v>
      </c>
      <c r="BN571" s="42">
        <v>-54</v>
      </c>
      <c r="BO571">
        <v>67</v>
      </c>
      <c r="BP571">
        <v>48</v>
      </c>
      <c r="BQ571">
        <v>54</v>
      </c>
      <c r="BR571">
        <v>27</v>
      </c>
      <c r="BS571" s="41">
        <v>3.5573122529644272E-2</v>
      </c>
      <c r="BT571">
        <v>531</v>
      </c>
      <c r="BU571">
        <v>409</v>
      </c>
      <c r="BV571" s="41">
        <v>0.56489361702127661</v>
      </c>
      <c r="BW571">
        <v>140</v>
      </c>
      <c r="BX571">
        <v>98</v>
      </c>
      <c r="BY571">
        <v>177</v>
      </c>
      <c r="BZ571">
        <v>109</v>
      </c>
      <c r="CA571">
        <v>214</v>
      </c>
      <c r="CB571">
        <v>202</v>
      </c>
      <c r="CC571">
        <v>158</v>
      </c>
      <c r="CD571">
        <v>136</v>
      </c>
      <c r="CE571">
        <v>169</v>
      </c>
      <c r="CF571">
        <v>130</v>
      </c>
      <c r="CG571">
        <v>324</v>
      </c>
      <c r="CH571">
        <v>240</v>
      </c>
      <c r="CI571">
        <v>0</v>
      </c>
      <c r="CJ571">
        <v>0</v>
      </c>
      <c r="CK571">
        <v>3</v>
      </c>
      <c r="CL571">
        <v>1</v>
      </c>
      <c r="CM571">
        <v>0</v>
      </c>
      <c r="CN571">
        <v>0</v>
      </c>
      <c r="CO571">
        <v>0</v>
      </c>
      <c r="CP571">
        <v>3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7</v>
      </c>
      <c r="CW571">
        <v>0</v>
      </c>
      <c r="CX571">
        <v>5</v>
      </c>
      <c r="CY571">
        <v>2</v>
      </c>
      <c r="CZ571">
        <v>60</v>
      </c>
      <c r="DA571">
        <v>17</v>
      </c>
      <c r="DB571">
        <v>4</v>
      </c>
      <c r="DC571">
        <v>5</v>
      </c>
      <c r="DD571">
        <v>24</v>
      </c>
      <c r="DE571">
        <v>16</v>
      </c>
      <c r="DF571">
        <v>1</v>
      </c>
      <c r="DG571">
        <v>68</v>
      </c>
      <c r="DH571">
        <v>14</v>
      </c>
      <c r="DI571">
        <v>9</v>
      </c>
      <c r="DJ571">
        <v>14</v>
      </c>
      <c r="DK571">
        <v>14</v>
      </c>
      <c r="DL571">
        <v>0</v>
      </c>
      <c r="DM571">
        <v>9</v>
      </c>
      <c r="DN571">
        <v>9</v>
      </c>
      <c r="DO571">
        <v>0</v>
      </c>
      <c r="DP571" s="42">
        <v>-5</v>
      </c>
      <c r="DQ571" s="20">
        <v>-3.653</v>
      </c>
      <c r="DR571">
        <v>14</v>
      </c>
      <c r="DS571">
        <v>0</v>
      </c>
      <c r="DT571">
        <v>0</v>
      </c>
      <c r="DU571">
        <v>0</v>
      </c>
      <c r="DV571">
        <v>0</v>
      </c>
      <c r="DW571">
        <v>1449</v>
      </c>
      <c r="DX571">
        <v>943</v>
      </c>
      <c r="DY571">
        <v>1070</v>
      </c>
      <c r="DZ571">
        <v>732</v>
      </c>
      <c r="EA571">
        <v>750</v>
      </c>
      <c r="EB571">
        <v>519</v>
      </c>
      <c r="EC571">
        <v>76.03</v>
      </c>
      <c r="ED571">
        <v>45.08</v>
      </c>
      <c r="EE571">
        <v>62</v>
      </c>
      <c r="EF571">
        <v>63</v>
      </c>
      <c r="EG571" s="41">
        <v>8.2666666666666666E-2</v>
      </c>
      <c r="EH571" s="43">
        <v>0.87861271676300579</v>
      </c>
      <c r="EI571" s="44">
        <v>0.96127938342967245</v>
      </c>
      <c r="EJ571">
        <v>1450</v>
      </c>
      <c r="EK571">
        <v>940</v>
      </c>
      <c r="EL571">
        <v>1070</v>
      </c>
      <c r="EM571">
        <v>731</v>
      </c>
      <c r="EN571">
        <v>751</v>
      </c>
      <c r="EO571">
        <v>518</v>
      </c>
      <c r="EP571">
        <v>62</v>
      </c>
      <c r="EQ571">
        <v>63</v>
      </c>
      <c r="ER571">
        <v>730</v>
      </c>
      <c r="ES571">
        <v>465</v>
      </c>
      <c r="ET571">
        <v>298</v>
      </c>
      <c r="EU571">
        <v>176</v>
      </c>
      <c r="EV571">
        <v>41</v>
      </c>
      <c r="EW571">
        <v>28</v>
      </c>
      <c r="EX571">
        <v>66</v>
      </c>
      <c r="EY571">
        <v>74</v>
      </c>
      <c r="EZ571">
        <v>1.9</v>
      </c>
      <c r="FA571">
        <v>1</v>
      </c>
      <c r="FB571">
        <v>2.9</v>
      </c>
      <c r="FC571" s="20">
        <v>49.45</v>
      </c>
      <c r="FD571" s="26">
        <v>0.61812500000000004</v>
      </c>
      <c r="FE571">
        <v>3.2907999999999999</v>
      </c>
      <c r="FF571">
        <v>0.25</v>
      </c>
      <c r="FG571">
        <v>0.75</v>
      </c>
      <c r="FH571">
        <v>1</v>
      </c>
      <c r="FI571">
        <v>1</v>
      </c>
      <c r="FJ571">
        <v>0</v>
      </c>
      <c r="FK571">
        <v>0</v>
      </c>
      <c r="FL571" s="42">
        <v>107</v>
      </c>
      <c r="FM571" s="20">
        <v>7.5714285714285712</v>
      </c>
      <c r="FN571" s="41">
        <v>7.3214285700000006E-2</v>
      </c>
      <c r="FO571" s="20">
        <v>35.200000000000003</v>
      </c>
      <c r="FP571" s="20">
        <v>37.269399999999997</v>
      </c>
      <c r="FQ571" s="20">
        <v>114.95578623606305</v>
      </c>
      <c r="FR571">
        <v>4</v>
      </c>
      <c r="FS571" t="s">
        <v>189</v>
      </c>
      <c r="FT571">
        <v>195</v>
      </c>
      <c r="FV571" t="s">
        <v>711</v>
      </c>
      <c r="FW571" s="45">
        <v>1425000</v>
      </c>
      <c r="FX571" s="45">
        <v>1425000</v>
      </c>
      <c r="FY571">
        <v>153</v>
      </c>
      <c r="FZ571">
        <v>28</v>
      </c>
      <c r="GA571">
        <v>41</v>
      </c>
      <c r="GB571">
        <v>69</v>
      </c>
      <c r="GC571">
        <v>-22</v>
      </c>
      <c r="GD571">
        <v>52</v>
      </c>
      <c r="GE571">
        <v>213</v>
      </c>
      <c r="GF571">
        <v>2319</v>
      </c>
      <c r="GG571">
        <v>3.8</v>
      </c>
      <c r="GH571">
        <v>2.1</v>
      </c>
      <c r="GI571">
        <v>5.9</v>
      </c>
      <c r="GJ571" s="42">
        <v>35.200000000000003</v>
      </c>
    </row>
    <row r="572" spans="1:192" x14ac:dyDescent="0.45">
      <c r="A572" s="40">
        <v>33234</v>
      </c>
      <c r="B572" t="s">
        <v>4136</v>
      </c>
      <c r="C572" t="s">
        <v>126</v>
      </c>
      <c r="D572" t="s">
        <v>91</v>
      </c>
      <c r="E572" t="s">
        <v>91</v>
      </c>
      <c r="F572">
        <v>69</v>
      </c>
      <c r="G572">
        <v>174</v>
      </c>
      <c r="K572" t="s">
        <v>202</v>
      </c>
      <c r="L572">
        <v>2012</v>
      </c>
      <c r="M572">
        <v>27</v>
      </c>
      <c r="N572">
        <v>5</v>
      </c>
      <c r="O572">
        <v>8476539</v>
      </c>
      <c r="P572" t="s">
        <v>4137</v>
      </c>
      <c r="Q572" t="s">
        <v>4138</v>
      </c>
      <c r="R572" t="s">
        <v>4139</v>
      </c>
      <c r="S572" t="s">
        <v>127</v>
      </c>
      <c r="T572" t="s">
        <v>716</v>
      </c>
      <c r="U572" t="s">
        <v>917</v>
      </c>
      <c r="V572">
        <v>77</v>
      </c>
      <c r="W572">
        <v>27</v>
      </c>
      <c r="X572">
        <v>48</v>
      </c>
      <c r="Y572">
        <v>33</v>
      </c>
      <c r="Z572">
        <v>75</v>
      </c>
      <c r="AA572">
        <v>2</v>
      </c>
      <c r="AB572">
        <v>3</v>
      </c>
      <c r="AC572" s="26">
        <v>0.97402597402597402</v>
      </c>
      <c r="AD572" s="20">
        <v>31.532258064516128</v>
      </c>
      <c r="AE572" s="20">
        <v>28.052</v>
      </c>
      <c r="AF572">
        <v>36</v>
      </c>
      <c r="AG572">
        <v>8.1</v>
      </c>
      <c r="AH572">
        <v>40</v>
      </c>
      <c r="AI572">
        <v>1551</v>
      </c>
      <c r="AJ572">
        <v>80871</v>
      </c>
      <c r="AK572" s="20">
        <v>1347.85</v>
      </c>
      <c r="AL572">
        <v>1347.85</v>
      </c>
      <c r="AM572">
        <v>1348</v>
      </c>
      <c r="AN572" s="26">
        <v>17.504545454545454</v>
      </c>
      <c r="AO572">
        <v>28.92</v>
      </c>
      <c r="AP572" s="41">
        <v>0.72115384615384615</v>
      </c>
      <c r="AQ572">
        <v>467</v>
      </c>
      <c r="AR572">
        <v>469</v>
      </c>
      <c r="AS572">
        <v>469</v>
      </c>
      <c r="AT572">
        <v>349</v>
      </c>
      <c r="AU572">
        <v>350</v>
      </c>
      <c r="AV572">
        <v>268</v>
      </c>
      <c r="AW572">
        <v>233</v>
      </c>
      <c r="AX572">
        <v>69</v>
      </c>
      <c r="AY572">
        <v>13</v>
      </c>
      <c r="AZ572">
        <v>33</v>
      </c>
      <c r="BA572" s="42">
        <v>46</v>
      </c>
      <c r="BB572">
        <v>26</v>
      </c>
      <c r="BC572">
        <v>32.205199999999998</v>
      </c>
      <c r="BD572" s="20">
        <v>488.8</v>
      </c>
      <c r="BE572" s="20">
        <v>955.8</v>
      </c>
      <c r="BF572" s="20">
        <v>42.54776124939719</v>
      </c>
      <c r="BG572">
        <v>586</v>
      </c>
      <c r="BH572">
        <v>489</v>
      </c>
      <c r="BI572">
        <v>363</v>
      </c>
      <c r="BJ572" s="41">
        <v>0.61749209694415175</v>
      </c>
      <c r="BK572">
        <v>99</v>
      </c>
      <c r="BL572">
        <v>99</v>
      </c>
      <c r="BM572">
        <v>88</v>
      </c>
      <c r="BN572" s="42">
        <v>11</v>
      </c>
      <c r="BO572">
        <v>82</v>
      </c>
      <c r="BP572">
        <v>48</v>
      </c>
      <c r="BQ572">
        <v>59</v>
      </c>
      <c r="BR572">
        <v>26</v>
      </c>
      <c r="BS572" s="41">
        <v>3.0232558139534883E-2</v>
      </c>
      <c r="BT572">
        <v>264</v>
      </c>
      <c r="BU572">
        <v>343</v>
      </c>
      <c r="BV572" s="41">
        <v>0.43492586490939045</v>
      </c>
      <c r="BW572">
        <v>55</v>
      </c>
      <c r="BX572">
        <v>66</v>
      </c>
      <c r="BY572">
        <v>97</v>
      </c>
      <c r="BZ572">
        <v>123</v>
      </c>
      <c r="CA572">
        <v>112</v>
      </c>
      <c r="CB572">
        <v>154</v>
      </c>
      <c r="CC572">
        <v>77</v>
      </c>
      <c r="CD572">
        <v>71</v>
      </c>
      <c r="CE572">
        <v>85</v>
      </c>
      <c r="CF572">
        <v>126</v>
      </c>
      <c r="CG572">
        <v>153</v>
      </c>
      <c r="CH572">
        <v>213</v>
      </c>
      <c r="CI572">
        <v>0</v>
      </c>
      <c r="CJ572">
        <v>2</v>
      </c>
      <c r="CK572">
        <v>1</v>
      </c>
      <c r="CL572">
        <v>6</v>
      </c>
      <c r="CM572">
        <v>4</v>
      </c>
      <c r="CN572">
        <v>0</v>
      </c>
      <c r="CO572">
        <v>0</v>
      </c>
      <c r="CP572">
        <v>1</v>
      </c>
      <c r="CQ572">
        <v>1</v>
      </c>
      <c r="CR572">
        <v>2</v>
      </c>
      <c r="CS572">
        <v>5</v>
      </c>
      <c r="CT572">
        <v>0</v>
      </c>
      <c r="CU572">
        <v>0</v>
      </c>
      <c r="CV572">
        <v>18</v>
      </c>
      <c r="CW572">
        <v>1</v>
      </c>
      <c r="CX572">
        <v>5</v>
      </c>
      <c r="CY572">
        <v>15</v>
      </c>
      <c r="CZ572">
        <v>61</v>
      </c>
      <c r="DA572">
        <v>11</v>
      </c>
      <c r="DB572">
        <v>3</v>
      </c>
      <c r="DC572">
        <v>24</v>
      </c>
      <c r="DD572">
        <v>28</v>
      </c>
      <c r="DE572">
        <v>7</v>
      </c>
      <c r="DF572">
        <v>4</v>
      </c>
      <c r="DG572">
        <v>191</v>
      </c>
      <c r="DH572">
        <v>20</v>
      </c>
      <c r="DI572">
        <v>19</v>
      </c>
      <c r="DJ572">
        <v>18</v>
      </c>
      <c r="DK572">
        <v>18</v>
      </c>
      <c r="DL572">
        <v>0</v>
      </c>
      <c r="DM572">
        <v>18</v>
      </c>
      <c r="DN572">
        <v>18</v>
      </c>
      <c r="DO572">
        <v>0</v>
      </c>
      <c r="DP572" s="42">
        <v>-1</v>
      </c>
      <c r="DQ572" s="20">
        <v>-3.4769999999999999</v>
      </c>
      <c r="DR572">
        <v>20</v>
      </c>
      <c r="DS572">
        <v>0</v>
      </c>
      <c r="DT572">
        <v>0</v>
      </c>
      <c r="DU572">
        <v>0</v>
      </c>
      <c r="DV572">
        <v>0</v>
      </c>
      <c r="DW572">
        <v>1602</v>
      </c>
      <c r="DX572">
        <v>1100</v>
      </c>
      <c r="DY572">
        <v>1194</v>
      </c>
      <c r="DZ572">
        <v>834</v>
      </c>
      <c r="EA572">
        <v>875</v>
      </c>
      <c r="EB572">
        <v>584</v>
      </c>
      <c r="EC572">
        <v>84.61</v>
      </c>
      <c r="ED572">
        <v>51.51</v>
      </c>
      <c r="EE572">
        <v>104</v>
      </c>
      <c r="EF572">
        <v>43</v>
      </c>
      <c r="EG572" s="41">
        <v>0.11885714285714286</v>
      </c>
      <c r="EH572" s="43">
        <v>0.92636986301369861</v>
      </c>
      <c r="EI572" s="44">
        <v>1.0452270058708415</v>
      </c>
      <c r="EJ572">
        <v>1602</v>
      </c>
      <c r="EK572">
        <v>1098</v>
      </c>
      <c r="EL572">
        <v>1192</v>
      </c>
      <c r="EM572">
        <v>832</v>
      </c>
      <c r="EN572">
        <v>875</v>
      </c>
      <c r="EO572">
        <v>580</v>
      </c>
      <c r="EP572">
        <v>104</v>
      </c>
      <c r="EQ572">
        <v>43</v>
      </c>
      <c r="ER572">
        <v>803</v>
      </c>
      <c r="ES572">
        <v>535</v>
      </c>
      <c r="ET572">
        <v>282</v>
      </c>
      <c r="EU572">
        <v>210</v>
      </c>
      <c r="EV572">
        <v>51</v>
      </c>
      <c r="EW572">
        <v>27</v>
      </c>
      <c r="EX572">
        <v>75</v>
      </c>
      <c r="EY572">
        <v>85</v>
      </c>
      <c r="EZ572">
        <v>6.9</v>
      </c>
      <c r="FA572">
        <v>2.8</v>
      </c>
      <c r="FB572">
        <v>9.6</v>
      </c>
      <c r="FC572" s="20">
        <v>82.14</v>
      </c>
      <c r="FD572" s="26">
        <v>1.0667532467532468</v>
      </c>
      <c r="FE572">
        <v>11.9551</v>
      </c>
      <c r="FF572">
        <v>0.72</v>
      </c>
      <c r="FG572">
        <v>0.01</v>
      </c>
      <c r="FH572">
        <v>0.73</v>
      </c>
      <c r="FI572">
        <v>4</v>
      </c>
      <c r="FJ572">
        <v>0</v>
      </c>
      <c r="FK572">
        <v>0</v>
      </c>
      <c r="FL572" s="42">
        <v>165</v>
      </c>
      <c r="FM572" s="20">
        <v>7.9</v>
      </c>
      <c r="FN572" s="41">
        <v>0.11930807780000001</v>
      </c>
      <c r="FO572" s="20">
        <v>71</v>
      </c>
      <c r="FP572" s="20">
        <v>74.304599999999994</v>
      </c>
      <c r="FQ572" s="20">
        <v>120.28044663723708</v>
      </c>
      <c r="FR572">
        <v>5</v>
      </c>
      <c r="FS572" t="s">
        <v>2897</v>
      </c>
      <c r="FT572">
        <v>204</v>
      </c>
      <c r="FV572" t="s">
        <v>711</v>
      </c>
      <c r="FW572" s="45">
        <v>750000</v>
      </c>
      <c r="FX572" s="45">
        <v>750000</v>
      </c>
      <c r="FY572">
        <v>201</v>
      </c>
      <c r="FZ572">
        <v>65</v>
      </c>
      <c r="GA572">
        <v>80</v>
      </c>
      <c r="GB572">
        <v>145</v>
      </c>
      <c r="GC572">
        <v>5</v>
      </c>
      <c r="GD572">
        <v>95</v>
      </c>
      <c r="GE572">
        <v>545</v>
      </c>
      <c r="GF572">
        <v>3206</v>
      </c>
      <c r="GG572">
        <v>13.8</v>
      </c>
      <c r="GH572">
        <v>3.8</v>
      </c>
      <c r="GI572">
        <v>17.600000000000001</v>
      </c>
      <c r="GJ572" s="42">
        <v>71</v>
      </c>
    </row>
    <row r="573" spans="1:192" x14ac:dyDescent="0.45">
      <c r="A573" s="40">
        <v>34659</v>
      </c>
      <c r="B573" t="s">
        <v>356</v>
      </c>
      <c r="D573" t="s">
        <v>223</v>
      </c>
      <c r="E573" t="s">
        <v>223</v>
      </c>
      <c r="F573">
        <v>70</v>
      </c>
      <c r="G573">
        <v>180</v>
      </c>
      <c r="H573">
        <v>2013</v>
      </c>
      <c r="I573">
        <v>7</v>
      </c>
      <c r="J573">
        <v>202</v>
      </c>
      <c r="K573" t="s">
        <v>92</v>
      </c>
      <c r="L573">
        <v>2017</v>
      </c>
      <c r="M573">
        <v>23</v>
      </c>
      <c r="N573">
        <v>1</v>
      </c>
      <c r="O573">
        <v>8477341</v>
      </c>
      <c r="P573" t="s">
        <v>4148</v>
      </c>
      <c r="Q573" t="s">
        <v>4149</v>
      </c>
      <c r="R573" t="s">
        <v>4150</v>
      </c>
      <c r="S573" t="s">
        <v>1304</v>
      </c>
      <c r="T573" t="s">
        <v>725</v>
      </c>
      <c r="U573" t="s">
        <v>129</v>
      </c>
      <c r="V573">
        <v>9</v>
      </c>
      <c r="W573">
        <v>2</v>
      </c>
      <c r="X573">
        <v>1</v>
      </c>
      <c r="Y573">
        <v>0</v>
      </c>
      <c r="Z573">
        <v>3</v>
      </c>
      <c r="AA573">
        <v>23</v>
      </c>
      <c r="AB573">
        <v>66</v>
      </c>
      <c r="AC573" s="26">
        <v>0.33333333333333331</v>
      </c>
      <c r="AD573" s="20">
        <v>0</v>
      </c>
      <c r="AE573" s="20">
        <v>1.3049999999999999</v>
      </c>
      <c r="AF573">
        <v>-2</v>
      </c>
      <c r="AG573">
        <v>1.9</v>
      </c>
      <c r="AH573">
        <v>0</v>
      </c>
      <c r="AI573">
        <v>159</v>
      </c>
      <c r="AJ573">
        <v>6318</v>
      </c>
      <c r="AK573" s="20">
        <v>105.3</v>
      </c>
      <c r="AL573">
        <v>105.3</v>
      </c>
      <c r="AM573">
        <v>105</v>
      </c>
      <c r="AN573" s="26">
        <v>11.7</v>
      </c>
      <c r="AO573">
        <v>19.93</v>
      </c>
      <c r="AP573" s="41">
        <v>0.42857142857142855</v>
      </c>
      <c r="AQ573">
        <v>27</v>
      </c>
      <c r="AR573">
        <v>27</v>
      </c>
      <c r="AS573">
        <v>27</v>
      </c>
      <c r="AT573">
        <v>23</v>
      </c>
      <c r="AU573">
        <v>23</v>
      </c>
      <c r="AV573">
        <v>19</v>
      </c>
      <c r="AW573">
        <v>19</v>
      </c>
      <c r="AX573">
        <v>12</v>
      </c>
      <c r="AY573">
        <v>2</v>
      </c>
      <c r="AZ573">
        <v>0</v>
      </c>
      <c r="BA573" s="42">
        <v>2</v>
      </c>
      <c r="BB573">
        <v>1.96</v>
      </c>
      <c r="BC573">
        <v>21.2105</v>
      </c>
      <c r="BD573" s="20">
        <v>0</v>
      </c>
      <c r="BE573" s="20">
        <v>27</v>
      </c>
      <c r="BF573" s="20">
        <v>15.384615384615387</v>
      </c>
      <c r="BG573">
        <v>27</v>
      </c>
      <c r="BH573">
        <v>36</v>
      </c>
      <c r="BI573">
        <v>33</v>
      </c>
      <c r="BJ573" s="41">
        <v>0.45</v>
      </c>
      <c r="BK573">
        <v>5</v>
      </c>
      <c r="BL573">
        <v>5</v>
      </c>
      <c r="BM573">
        <v>14</v>
      </c>
      <c r="BN573" s="42">
        <v>-9</v>
      </c>
      <c r="BO573">
        <v>4</v>
      </c>
      <c r="BP573">
        <v>5</v>
      </c>
      <c r="BQ573">
        <v>4</v>
      </c>
      <c r="BR573">
        <v>5</v>
      </c>
      <c r="BS573" s="41">
        <v>7.9365079365079361E-2</v>
      </c>
      <c r="BT573">
        <v>2</v>
      </c>
      <c r="BU573">
        <v>4</v>
      </c>
      <c r="BV573" s="41">
        <v>0.33333333333333331</v>
      </c>
      <c r="BW573">
        <v>1</v>
      </c>
      <c r="BX573">
        <v>1</v>
      </c>
      <c r="BY573">
        <v>1</v>
      </c>
      <c r="BZ573">
        <v>3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2</v>
      </c>
      <c r="CG573">
        <v>1</v>
      </c>
      <c r="CH573">
        <v>3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4</v>
      </c>
      <c r="DA573">
        <v>3</v>
      </c>
      <c r="DB573">
        <v>0</v>
      </c>
      <c r="DC573">
        <v>1</v>
      </c>
      <c r="DD573">
        <v>4</v>
      </c>
      <c r="DE573">
        <v>4</v>
      </c>
      <c r="DF573">
        <v>0</v>
      </c>
      <c r="DG573">
        <v>7</v>
      </c>
      <c r="DH573">
        <v>0</v>
      </c>
      <c r="DI573">
        <v>2</v>
      </c>
      <c r="DJ573">
        <v>0</v>
      </c>
      <c r="DK573">
        <v>0</v>
      </c>
      <c r="DL573">
        <v>0</v>
      </c>
      <c r="DM573">
        <v>2</v>
      </c>
      <c r="DN573">
        <v>2</v>
      </c>
      <c r="DO573">
        <v>0</v>
      </c>
      <c r="DP573" s="42">
        <v>2</v>
      </c>
      <c r="DQ573" s="20">
        <v>1.92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122</v>
      </c>
      <c r="DX573">
        <v>78</v>
      </c>
      <c r="DY573">
        <v>94</v>
      </c>
      <c r="DZ573">
        <v>58</v>
      </c>
      <c r="EA573">
        <v>68</v>
      </c>
      <c r="EB573">
        <v>43</v>
      </c>
      <c r="EC573">
        <v>5.85</v>
      </c>
      <c r="ED573">
        <v>3.18</v>
      </c>
      <c r="EE573">
        <v>7</v>
      </c>
      <c r="EF573">
        <v>5</v>
      </c>
      <c r="EG573" s="41">
        <v>0.10294117647058823</v>
      </c>
      <c r="EH573" s="43">
        <v>0.88372093023255816</v>
      </c>
      <c r="EI573" s="44">
        <v>0.98666210670314636</v>
      </c>
      <c r="EJ573">
        <v>122</v>
      </c>
      <c r="EK573">
        <v>77</v>
      </c>
      <c r="EL573">
        <v>94</v>
      </c>
      <c r="EM573">
        <v>57</v>
      </c>
      <c r="EN573">
        <v>68</v>
      </c>
      <c r="EO573">
        <v>42</v>
      </c>
      <c r="EP573">
        <v>7</v>
      </c>
      <c r="EQ573">
        <v>5</v>
      </c>
      <c r="ER573">
        <v>70</v>
      </c>
      <c r="ES573">
        <v>32</v>
      </c>
      <c r="ET573">
        <v>26</v>
      </c>
      <c r="EU573">
        <v>12</v>
      </c>
      <c r="EV573">
        <v>3</v>
      </c>
      <c r="EW573">
        <v>1</v>
      </c>
      <c r="EX573">
        <v>3</v>
      </c>
      <c r="EY573">
        <v>6</v>
      </c>
      <c r="EZ573">
        <v>0.2</v>
      </c>
      <c r="FA573">
        <v>0</v>
      </c>
      <c r="FB573">
        <v>0.30000000000000004</v>
      </c>
      <c r="FC573" s="20">
        <v>4.75</v>
      </c>
      <c r="FD573" s="26">
        <v>0.52777777777777779</v>
      </c>
      <c r="FE573">
        <v>0.38820000000000005</v>
      </c>
      <c r="FF573">
        <v>0.17</v>
      </c>
      <c r="FG573">
        <v>0.11</v>
      </c>
      <c r="FH573">
        <v>0.28000000000000003</v>
      </c>
      <c r="FL573" s="42">
        <v>10</v>
      </c>
      <c r="FM573" s="20">
        <v>0</v>
      </c>
      <c r="FN573" s="41">
        <v>6.7993366499999999E-2</v>
      </c>
      <c r="FO573" s="20">
        <v>3</v>
      </c>
      <c r="FP573" s="20">
        <v>3.3839999999999999</v>
      </c>
      <c r="FQ573" s="20">
        <v>113.96011396011396</v>
      </c>
      <c r="FV573" t="s">
        <v>751</v>
      </c>
      <c r="FW573" s="45">
        <v>842500</v>
      </c>
      <c r="FX573" s="45">
        <v>750833</v>
      </c>
      <c r="FY573">
        <v>9</v>
      </c>
      <c r="FZ573">
        <v>2</v>
      </c>
      <c r="GA573">
        <v>1</v>
      </c>
      <c r="GB573">
        <v>3</v>
      </c>
      <c r="GC573">
        <v>-2</v>
      </c>
      <c r="GD573">
        <v>0</v>
      </c>
      <c r="GE573">
        <v>19</v>
      </c>
      <c r="GF573">
        <v>105</v>
      </c>
      <c r="GG573">
        <v>0.2</v>
      </c>
      <c r="GH573">
        <v>0</v>
      </c>
      <c r="GI573">
        <v>0.30000000000000004</v>
      </c>
      <c r="GJ573" s="42">
        <v>3</v>
      </c>
    </row>
    <row r="574" spans="1:192" x14ac:dyDescent="0.45">
      <c r="A574" s="40">
        <v>33083</v>
      </c>
      <c r="B574" t="s">
        <v>3017</v>
      </c>
      <c r="C574" t="s">
        <v>2332</v>
      </c>
      <c r="D574" t="s">
        <v>107</v>
      </c>
      <c r="E574" t="s">
        <v>107</v>
      </c>
      <c r="F574">
        <v>68</v>
      </c>
      <c r="G574">
        <v>183</v>
      </c>
      <c r="K574" t="s">
        <v>202</v>
      </c>
      <c r="L574">
        <v>2012</v>
      </c>
      <c r="M574">
        <v>27</v>
      </c>
      <c r="N574">
        <v>6</v>
      </c>
      <c r="O574">
        <v>8474870</v>
      </c>
      <c r="P574" t="s">
        <v>4151</v>
      </c>
      <c r="Q574" t="s">
        <v>4152</v>
      </c>
      <c r="R574" t="s">
        <v>312</v>
      </c>
      <c r="S574" t="s">
        <v>1540</v>
      </c>
      <c r="T574" t="s">
        <v>716</v>
      </c>
      <c r="U574" t="s">
        <v>153</v>
      </c>
      <c r="V574">
        <v>81</v>
      </c>
      <c r="W574">
        <v>21</v>
      </c>
      <c r="X574">
        <v>29</v>
      </c>
      <c r="Y574">
        <v>14</v>
      </c>
      <c r="Z574">
        <v>50</v>
      </c>
      <c r="AA574">
        <v>6</v>
      </c>
      <c r="AB574">
        <v>50</v>
      </c>
      <c r="AC574" s="26">
        <v>0.61728395061728392</v>
      </c>
      <c r="AD574" s="20">
        <v>-5.490259740259738</v>
      </c>
      <c r="AE574" s="20">
        <v>18.995000000000001</v>
      </c>
      <c r="AF574">
        <v>3</v>
      </c>
      <c r="AG574">
        <v>-1.8</v>
      </c>
      <c r="AH574">
        <v>24</v>
      </c>
      <c r="AI574">
        <v>1798</v>
      </c>
      <c r="AJ574">
        <v>82580</v>
      </c>
      <c r="AK574" s="20">
        <v>1376.3333333333001</v>
      </c>
      <c r="AL574">
        <v>1376.33</v>
      </c>
      <c r="AM574">
        <v>1376</v>
      </c>
      <c r="AN574" s="26">
        <v>16.991769547325102</v>
      </c>
      <c r="AO574">
        <v>28.16</v>
      </c>
      <c r="AP574" s="41">
        <v>0.68493150684931503</v>
      </c>
      <c r="AQ574">
        <v>311</v>
      </c>
      <c r="AR574">
        <v>311</v>
      </c>
      <c r="AS574">
        <v>311</v>
      </c>
      <c r="AT574">
        <v>263</v>
      </c>
      <c r="AU574">
        <v>263</v>
      </c>
      <c r="AV574">
        <v>186</v>
      </c>
      <c r="AW574">
        <v>206</v>
      </c>
      <c r="AX574">
        <v>84</v>
      </c>
      <c r="AY574">
        <v>15</v>
      </c>
      <c r="AZ574">
        <v>28</v>
      </c>
      <c r="BA574" s="42">
        <v>43</v>
      </c>
      <c r="BB574">
        <v>18.91</v>
      </c>
      <c r="BC574">
        <v>30.6022</v>
      </c>
      <c r="BD574" s="20">
        <v>247.1</v>
      </c>
      <c r="BE574" s="20">
        <v>558.1</v>
      </c>
      <c r="BF574" s="20">
        <v>24.329920876533972</v>
      </c>
      <c r="BG574">
        <v>493</v>
      </c>
      <c r="BH574">
        <v>456</v>
      </c>
      <c r="BI574">
        <v>466</v>
      </c>
      <c r="BJ574" s="41">
        <v>0.51407716371220025</v>
      </c>
      <c r="BK574">
        <v>48</v>
      </c>
      <c r="BL574">
        <v>48</v>
      </c>
      <c r="BM574">
        <v>72</v>
      </c>
      <c r="BN574" s="42">
        <v>-24</v>
      </c>
      <c r="BO574">
        <v>77</v>
      </c>
      <c r="BP574">
        <v>23</v>
      </c>
      <c r="BQ574">
        <v>39</v>
      </c>
      <c r="BR574">
        <v>47</v>
      </c>
      <c r="BS574" s="41">
        <v>4.5019157088122604E-2</v>
      </c>
      <c r="BT574">
        <v>360</v>
      </c>
      <c r="BU574">
        <v>359</v>
      </c>
      <c r="BV574" s="41">
        <v>0.50069541029207232</v>
      </c>
      <c r="BW574">
        <v>123</v>
      </c>
      <c r="BX574">
        <v>131</v>
      </c>
      <c r="BY574">
        <v>110</v>
      </c>
      <c r="BZ574">
        <v>118</v>
      </c>
      <c r="CA574">
        <v>127</v>
      </c>
      <c r="CB574">
        <v>110</v>
      </c>
      <c r="CC574">
        <v>103</v>
      </c>
      <c r="CD574">
        <v>125</v>
      </c>
      <c r="CE574">
        <v>112</v>
      </c>
      <c r="CF574">
        <v>111</v>
      </c>
      <c r="CG574">
        <v>218</v>
      </c>
      <c r="CH574">
        <v>204</v>
      </c>
      <c r="CI574">
        <v>1</v>
      </c>
      <c r="CJ574">
        <v>0</v>
      </c>
      <c r="CK574">
        <v>5</v>
      </c>
      <c r="CL574">
        <v>3</v>
      </c>
      <c r="CM574">
        <v>1</v>
      </c>
      <c r="CN574">
        <v>0</v>
      </c>
      <c r="CO574">
        <v>0</v>
      </c>
      <c r="CP574">
        <v>3</v>
      </c>
      <c r="CQ574">
        <v>0</v>
      </c>
      <c r="CR574">
        <v>1</v>
      </c>
      <c r="CS574">
        <v>2</v>
      </c>
      <c r="CT574">
        <v>1</v>
      </c>
      <c r="CU574">
        <v>1</v>
      </c>
      <c r="CV574">
        <v>13</v>
      </c>
      <c r="CW574">
        <v>1</v>
      </c>
      <c r="CX574">
        <v>3</v>
      </c>
      <c r="CY574">
        <v>19</v>
      </c>
      <c r="CZ574">
        <v>54</v>
      </c>
      <c r="DA574">
        <v>23</v>
      </c>
      <c r="DB574">
        <v>0</v>
      </c>
      <c r="DC574">
        <v>22</v>
      </c>
      <c r="DD574">
        <v>17</v>
      </c>
      <c r="DE574">
        <v>11</v>
      </c>
      <c r="DF574">
        <v>1</v>
      </c>
      <c r="DG574">
        <v>112</v>
      </c>
      <c r="DH574">
        <v>12</v>
      </c>
      <c r="DI574">
        <v>15</v>
      </c>
      <c r="DJ574">
        <v>11</v>
      </c>
      <c r="DK574">
        <v>11</v>
      </c>
      <c r="DL574">
        <v>0</v>
      </c>
      <c r="DM574">
        <v>14</v>
      </c>
      <c r="DN574">
        <v>14</v>
      </c>
      <c r="DO574">
        <v>0</v>
      </c>
      <c r="DP574" s="42">
        <v>3</v>
      </c>
      <c r="DQ574" s="20">
        <v>3.9359999999999999</v>
      </c>
      <c r="DR574">
        <v>12</v>
      </c>
      <c r="DS574">
        <v>0</v>
      </c>
      <c r="DT574">
        <v>0</v>
      </c>
      <c r="DU574">
        <v>0</v>
      </c>
      <c r="DV574">
        <v>0</v>
      </c>
      <c r="DW574">
        <v>1383</v>
      </c>
      <c r="DX574">
        <v>1317</v>
      </c>
      <c r="DY574">
        <v>1062</v>
      </c>
      <c r="DZ574">
        <v>997</v>
      </c>
      <c r="EA574">
        <v>750</v>
      </c>
      <c r="EB574">
        <v>756</v>
      </c>
      <c r="EC574">
        <v>73.31</v>
      </c>
      <c r="ED574">
        <v>61.54</v>
      </c>
      <c r="EE574">
        <v>73</v>
      </c>
      <c r="EF574">
        <v>61</v>
      </c>
      <c r="EG574" s="41">
        <v>9.7333333333333327E-2</v>
      </c>
      <c r="EH574" s="43">
        <v>0.9193121693121693</v>
      </c>
      <c r="EI574" s="44">
        <v>1.0166455026455026</v>
      </c>
      <c r="EJ574">
        <v>1382</v>
      </c>
      <c r="EK574">
        <v>1319</v>
      </c>
      <c r="EL574">
        <v>1062</v>
      </c>
      <c r="EM574">
        <v>998</v>
      </c>
      <c r="EN574">
        <v>749</v>
      </c>
      <c r="EO574">
        <v>757</v>
      </c>
      <c r="EP574">
        <v>73</v>
      </c>
      <c r="EQ574">
        <v>61</v>
      </c>
      <c r="ER574">
        <v>736</v>
      </c>
      <c r="ES574">
        <v>648</v>
      </c>
      <c r="ET574">
        <v>282</v>
      </c>
      <c r="EU574">
        <v>240</v>
      </c>
      <c r="EV574">
        <v>39</v>
      </c>
      <c r="EW574">
        <v>32</v>
      </c>
      <c r="EX574">
        <v>81</v>
      </c>
      <c r="EY574">
        <v>86</v>
      </c>
      <c r="EZ574">
        <v>3.4</v>
      </c>
      <c r="FA574">
        <v>1.2</v>
      </c>
      <c r="FB574">
        <v>4.5999999999999996</v>
      </c>
      <c r="FC574" s="20">
        <v>50.01</v>
      </c>
      <c r="FD574" s="26">
        <v>0.6174074074074074</v>
      </c>
      <c r="FE574">
        <v>5.8068999999999997</v>
      </c>
      <c r="FF574">
        <v>0.4</v>
      </c>
      <c r="FG574">
        <v>-0.57999999999999996</v>
      </c>
      <c r="FH574">
        <v>-0.18</v>
      </c>
      <c r="FL574" s="42">
        <v>119</v>
      </c>
      <c r="FM574" s="20">
        <v>7.25</v>
      </c>
      <c r="FN574" s="41">
        <v>7.9030703600000002E-2</v>
      </c>
      <c r="FO574" s="20">
        <v>47.6</v>
      </c>
      <c r="FP574" s="20">
        <v>50.787199999999999</v>
      </c>
      <c r="FQ574" s="20">
        <v>117.70432963024857</v>
      </c>
      <c r="FR574">
        <v>1</v>
      </c>
      <c r="FS574" t="s">
        <v>314</v>
      </c>
      <c r="FT574">
        <v>61</v>
      </c>
      <c r="FV574" t="s">
        <v>711</v>
      </c>
      <c r="FW574" s="45">
        <v>5000000</v>
      </c>
      <c r="FX574" s="45">
        <v>5000000</v>
      </c>
      <c r="FY574">
        <v>389</v>
      </c>
      <c r="FZ574">
        <v>110</v>
      </c>
      <c r="GA574">
        <v>151</v>
      </c>
      <c r="GB574">
        <v>261</v>
      </c>
      <c r="GC574">
        <v>61</v>
      </c>
      <c r="GD574">
        <v>126</v>
      </c>
      <c r="GE574">
        <v>878</v>
      </c>
      <c r="GF574">
        <v>6852</v>
      </c>
      <c r="GG574">
        <v>21.8</v>
      </c>
      <c r="GH574">
        <v>9.3000000000000007</v>
      </c>
      <c r="GI574">
        <v>31.2</v>
      </c>
      <c r="GJ574" s="42">
        <v>47.6</v>
      </c>
    </row>
    <row r="575" spans="1:192" x14ac:dyDescent="0.45">
      <c r="A575" s="40">
        <v>32911</v>
      </c>
      <c r="B575" t="s">
        <v>1396</v>
      </c>
      <c r="C575" t="s">
        <v>145</v>
      </c>
      <c r="D575" t="s">
        <v>91</v>
      </c>
      <c r="E575" t="s">
        <v>91</v>
      </c>
      <c r="F575">
        <v>73</v>
      </c>
      <c r="G575">
        <v>194</v>
      </c>
      <c r="H575">
        <v>2008</v>
      </c>
      <c r="I575">
        <v>1</v>
      </c>
      <c r="J575">
        <v>1</v>
      </c>
      <c r="K575" t="s">
        <v>202</v>
      </c>
      <c r="L575">
        <v>2008</v>
      </c>
      <c r="M575">
        <v>27</v>
      </c>
      <c r="N575">
        <v>10</v>
      </c>
      <c r="O575">
        <v>8474564</v>
      </c>
      <c r="P575" t="s">
        <v>4156</v>
      </c>
      <c r="Q575" t="s">
        <v>4157</v>
      </c>
      <c r="R575" t="s">
        <v>4158</v>
      </c>
      <c r="S575" t="s">
        <v>1419</v>
      </c>
      <c r="T575" t="s">
        <v>716</v>
      </c>
      <c r="U575" t="s">
        <v>153</v>
      </c>
      <c r="V575">
        <v>78</v>
      </c>
      <c r="W575">
        <v>27</v>
      </c>
      <c r="X575">
        <v>59</v>
      </c>
      <c r="Y575">
        <v>36</v>
      </c>
      <c r="Z575">
        <v>86</v>
      </c>
      <c r="AA575">
        <v>2</v>
      </c>
      <c r="AB575">
        <v>14</v>
      </c>
      <c r="AC575" s="26">
        <v>1.1025641025641026</v>
      </c>
      <c r="AD575" s="20">
        <v>8.5324232081911333</v>
      </c>
      <c r="AE575" s="20">
        <v>30.783000000000001</v>
      </c>
      <c r="AF575">
        <v>18</v>
      </c>
      <c r="AG575">
        <v>1.9</v>
      </c>
      <c r="AH575">
        <v>72</v>
      </c>
      <c r="AI575">
        <v>1736</v>
      </c>
      <c r="AJ575">
        <v>87864</v>
      </c>
      <c r="AK575" s="20">
        <v>1464.4</v>
      </c>
      <c r="AL575">
        <v>1464.4</v>
      </c>
      <c r="AM575">
        <v>1464</v>
      </c>
      <c r="AN575" s="26">
        <v>18.774358974358975</v>
      </c>
      <c r="AO575">
        <v>31.04</v>
      </c>
      <c r="AP575" s="41">
        <v>0.71074380165289253</v>
      </c>
      <c r="AQ575">
        <v>411</v>
      </c>
      <c r="AR575">
        <v>412</v>
      </c>
      <c r="AS575">
        <v>412</v>
      </c>
      <c r="AT575">
        <v>299</v>
      </c>
      <c r="AU575">
        <v>300</v>
      </c>
      <c r="AV575">
        <v>212</v>
      </c>
      <c r="AW575">
        <v>220</v>
      </c>
      <c r="AX575">
        <v>77</v>
      </c>
      <c r="AY575">
        <v>7</v>
      </c>
      <c r="AZ575">
        <v>20</v>
      </c>
      <c r="BA575" s="42">
        <v>27</v>
      </c>
      <c r="BB575">
        <v>22.16</v>
      </c>
      <c r="BC575">
        <v>31.3019</v>
      </c>
      <c r="BD575" s="20">
        <v>530.5</v>
      </c>
      <c r="BE575" s="20">
        <v>941.5</v>
      </c>
      <c r="BF575" s="20">
        <v>38.575525812619503</v>
      </c>
      <c r="BG575">
        <v>764</v>
      </c>
      <c r="BH575">
        <v>432</v>
      </c>
      <c r="BI575">
        <v>353</v>
      </c>
      <c r="BJ575" s="41">
        <v>0.68397493285586397</v>
      </c>
      <c r="BK575">
        <v>61</v>
      </c>
      <c r="BL575">
        <v>61</v>
      </c>
      <c r="BM575">
        <v>79</v>
      </c>
      <c r="BN575" s="42">
        <v>-18</v>
      </c>
      <c r="BO575">
        <v>88</v>
      </c>
      <c r="BP575">
        <v>50</v>
      </c>
      <c r="BQ575">
        <v>27</v>
      </c>
      <c r="BR575">
        <v>35</v>
      </c>
      <c r="BS575" s="41">
        <v>3.54251012145749E-2</v>
      </c>
      <c r="BT575">
        <v>466</v>
      </c>
      <c r="BU575">
        <v>426</v>
      </c>
      <c r="BV575" s="41">
        <v>0.52242152466367708</v>
      </c>
      <c r="BW575">
        <v>126</v>
      </c>
      <c r="BX575">
        <v>93</v>
      </c>
      <c r="BY575">
        <v>166</v>
      </c>
      <c r="BZ575">
        <v>164</v>
      </c>
      <c r="CA575">
        <v>174</v>
      </c>
      <c r="CB575">
        <v>169</v>
      </c>
      <c r="CC575">
        <v>153</v>
      </c>
      <c r="CD575">
        <v>164</v>
      </c>
      <c r="CE575">
        <v>149</v>
      </c>
      <c r="CF575">
        <v>120</v>
      </c>
      <c r="CG575">
        <v>249</v>
      </c>
      <c r="CH575">
        <v>243</v>
      </c>
      <c r="CI575">
        <v>0</v>
      </c>
      <c r="CJ575">
        <v>0</v>
      </c>
      <c r="CK575">
        <v>5</v>
      </c>
      <c r="CL575">
        <v>1</v>
      </c>
      <c r="CM575">
        <v>0</v>
      </c>
      <c r="CN575">
        <v>0</v>
      </c>
      <c r="CO575">
        <v>0</v>
      </c>
      <c r="CP575">
        <v>2</v>
      </c>
      <c r="CQ575">
        <v>0</v>
      </c>
      <c r="CR575">
        <v>12</v>
      </c>
      <c r="CS575">
        <v>4</v>
      </c>
      <c r="CT575">
        <v>1</v>
      </c>
      <c r="CU575">
        <v>0</v>
      </c>
      <c r="CV575">
        <v>8</v>
      </c>
      <c r="CW575">
        <v>1</v>
      </c>
      <c r="CX575">
        <v>4</v>
      </c>
      <c r="CY575">
        <v>16</v>
      </c>
      <c r="CZ575">
        <v>67</v>
      </c>
      <c r="DA575">
        <v>21</v>
      </c>
      <c r="DB575">
        <v>0</v>
      </c>
      <c r="DC575">
        <v>74</v>
      </c>
      <c r="DD575">
        <v>22</v>
      </c>
      <c r="DE575">
        <v>10</v>
      </c>
      <c r="DF575">
        <v>1</v>
      </c>
      <c r="DG575">
        <v>84</v>
      </c>
      <c r="DH575">
        <v>25</v>
      </c>
      <c r="DI575">
        <v>11</v>
      </c>
      <c r="DJ575">
        <v>25</v>
      </c>
      <c r="DK575">
        <v>23</v>
      </c>
      <c r="DL575">
        <v>2</v>
      </c>
      <c r="DM575">
        <v>13</v>
      </c>
      <c r="DN575">
        <v>12</v>
      </c>
      <c r="DO575">
        <v>1</v>
      </c>
      <c r="DP575" s="42">
        <v>-14</v>
      </c>
      <c r="DQ575" s="20">
        <v>-12.352</v>
      </c>
      <c r="DR575">
        <v>21</v>
      </c>
      <c r="DS575">
        <v>2</v>
      </c>
      <c r="DT575">
        <v>0</v>
      </c>
      <c r="DU575">
        <v>2</v>
      </c>
      <c r="DV575">
        <v>0</v>
      </c>
      <c r="DW575">
        <v>1790</v>
      </c>
      <c r="DX575">
        <v>1213</v>
      </c>
      <c r="DY575">
        <v>1360</v>
      </c>
      <c r="DZ575">
        <v>953</v>
      </c>
      <c r="EA575">
        <v>956</v>
      </c>
      <c r="EB575">
        <v>716</v>
      </c>
      <c r="EC575">
        <v>94.91</v>
      </c>
      <c r="ED575">
        <v>56.89</v>
      </c>
      <c r="EE575">
        <v>121</v>
      </c>
      <c r="EF575">
        <v>64</v>
      </c>
      <c r="EG575" s="41">
        <v>0.12656903765690378</v>
      </c>
      <c r="EH575" s="43">
        <v>0.91061452513966479</v>
      </c>
      <c r="EI575" s="44">
        <v>1.0371835627965686</v>
      </c>
      <c r="EJ575">
        <v>1793</v>
      </c>
      <c r="EK575">
        <v>1212</v>
      </c>
      <c r="EL575">
        <v>1362</v>
      </c>
      <c r="EM575">
        <v>953</v>
      </c>
      <c r="EN575">
        <v>958</v>
      </c>
      <c r="EO575">
        <v>716</v>
      </c>
      <c r="EP575">
        <v>121</v>
      </c>
      <c r="EQ575">
        <v>63</v>
      </c>
      <c r="ER575">
        <v>934</v>
      </c>
      <c r="ES575">
        <v>602</v>
      </c>
      <c r="ET575">
        <v>318</v>
      </c>
      <c r="EU575">
        <v>222</v>
      </c>
      <c r="EV575">
        <v>61</v>
      </c>
      <c r="EW575">
        <v>30</v>
      </c>
      <c r="EX575">
        <v>96</v>
      </c>
      <c r="EY575">
        <v>100</v>
      </c>
      <c r="EZ575">
        <v>7.5</v>
      </c>
      <c r="FA575">
        <v>1.8</v>
      </c>
      <c r="FB575">
        <v>9.3000000000000007</v>
      </c>
      <c r="FC575" s="20">
        <v>81.67</v>
      </c>
      <c r="FD575" s="26">
        <v>1.0470512820512821</v>
      </c>
      <c r="FE575">
        <v>10.5892</v>
      </c>
      <c r="FF575">
        <v>2.04</v>
      </c>
      <c r="FG575">
        <v>-0.05</v>
      </c>
      <c r="FH575">
        <v>2</v>
      </c>
      <c r="FI575">
        <v>6</v>
      </c>
      <c r="FJ575">
        <v>4</v>
      </c>
      <c r="FK575">
        <v>1</v>
      </c>
      <c r="FL575" s="42">
        <v>170</v>
      </c>
      <c r="FM575" s="20">
        <v>4.1904761904761907</v>
      </c>
      <c r="FN575" s="41">
        <v>0.10792629420000001</v>
      </c>
      <c r="FO575" s="20">
        <v>78.8</v>
      </c>
      <c r="FP575" s="20">
        <v>83.529600000000002</v>
      </c>
      <c r="FQ575" s="20">
        <v>123.04015296367113</v>
      </c>
      <c r="FR575">
        <v>4</v>
      </c>
      <c r="FS575" t="s">
        <v>111</v>
      </c>
      <c r="FT575">
        <v>195</v>
      </c>
      <c r="FU575" t="s">
        <v>702</v>
      </c>
      <c r="FV575" t="s">
        <v>711</v>
      </c>
      <c r="FW575" s="45">
        <v>9500000</v>
      </c>
      <c r="FX575" s="45">
        <v>8500000</v>
      </c>
      <c r="FY575">
        <v>664</v>
      </c>
      <c r="FZ575">
        <v>348</v>
      </c>
      <c r="GA575">
        <v>320</v>
      </c>
      <c r="GB575">
        <v>668</v>
      </c>
      <c r="GC575">
        <v>26</v>
      </c>
      <c r="GD575">
        <v>440</v>
      </c>
      <c r="GE575">
        <v>2088</v>
      </c>
      <c r="GF575">
        <v>13010</v>
      </c>
      <c r="GG575">
        <v>74.900000000000006</v>
      </c>
      <c r="GH575">
        <v>14</v>
      </c>
      <c r="GI575">
        <v>88.8</v>
      </c>
      <c r="GJ575" s="42">
        <v>78.8</v>
      </c>
    </row>
    <row r="576" spans="1:192" x14ac:dyDescent="0.45">
      <c r="A576" s="40">
        <v>32801</v>
      </c>
      <c r="B576" t="s">
        <v>1465</v>
      </c>
      <c r="C576" t="s">
        <v>442</v>
      </c>
      <c r="D576" t="s">
        <v>107</v>
      </c>
      <c r="E576" t="s">
        <v>107</v>
      </c>
      <c r="F576">
        <v>73</v>
      </c>
      <c r="G576">
        <v>221</v>
      </c>
      <c r="H576">
        <v>2008</v>
      </c>
      <c r="I576">
        <v>1</v>
      </c>
      <c r="J576">
        <v>7</v>
      </c>
      <c r="K576" t="s">
        <v>92</v>
      </c>
      <c r="L576">
        <v>2009</v>
      </c>
      <c r="M576">
        <v>28</v>
      </c>
      <c r="N576">
        <v>9</v>
      </c>
      <c r="O576">
        <v>8474569</v>
      </c>
      <c r="P576" t="s">
        <v>4169</v>
      </c>
      <c r="Q576" t="s">
        <v>4170</v>
      </c>
      <c r="R576" t="s">
        <v>1127</v>
      </c>
      <c r="S576" t="s">
        <v>3749</v>
      </c>
      <c r="T576" t="s">
        <v>716</v>
      </c>
      <c r="U576" t="s">
        <v>135</v>
      </c>
      <c r="V576">
        <v>56</v>
      </c>
      <c r="W576">
        <v>6</v>
      </c>
      <c r="X576">
        <v>12</v>
      </c>
      <c r="Y576">
        <v>7</v>
      </c>
      <c r="Z576">
        <v>18</v>
      </c>
      <c r="AA576">
        <v>15</v>
      </c>
      <c r="AB576">
        <v>79</v>
      </c>
      <c r="AC576" s="26">
        <v>0.32142857142857145</v>
      </c>
      <c r="AD576" s="20">
        <v>-8.4382470119521926</v>
      </c>
      <c r="AE576" s="20">
        <v>6.617</v>
      </c>
      <c r="AF576">
        <v>-5</v>
      </c>
      <c r="AG576">
        <v>0.30000000000000004</v>
      </c>
      <c r="AH576">
        <v>6</v>
      </c>
      <c r="AI576">
        <v>987</v>
      </c>
      <c r="AJ576">
        <v>44125</v>
      </c>
      <c r="AK576" s="20">
        <v>735.41666666667004</v>
      </c>
      <c r="AL576">
        <v>735.42</v>
      </c>
      <c r="AM576">
        <v>735</v>
      </c>
      <c r="AN576" s="26">
        <v>13.132440476190476</v>
      </c>
      <c r="AO576">
        <v>22.24</v>
      </c>
      <c r="AP576" s="41">
        <v>0.62068965517241381</v>
      </c>
      <c r="AQ576">
        <v>109</v>
      </c>
      <c r="AR576">
        <v>109</v>
      </c>
      <c r="AS576">
        <v>109</v>
      </c>
      <c r="AT576">
        <v>92</v>
      </c>
      <c r="AU576">
        <v>92</v>
      </c>
      <c r="AV576">
        <v>75</v>
      </c>
      <c r="AW576">
        <v>75</v>
      </c>
      <c r="AX576">
        <v>39</v>
      </c>
      <c r="AY576">
        <v>1</v>
      </c>
      <c r="AZ576">
        <v>10</v>
      </c>
      <c r="BA576" s="42">
        <v>11</v>
      </c>
      <c r="BB576">
        <v>8.3000000000000007</v>
      </c>
      <c r="BC576">
        <v>27.2133</v>
      </c>
      <c r="BD576" s="20">
        <v>178.3</v>
      </c>
      <c r="BE576" s="20">
        <v>287.3</v>
      </c>
      <c r="BF576" s="20">
        <v>23.439667128987519</v>
      </c>
      <c r="BG576">
        <v>243</v>
      </c>
      <c r="BH576">
        <v>240</v>
      </c>
      <c r="BI576">
        <v>176</v>
      </c>
      <c r="BJ576" s="41">
        <v>0.57995226730310268</v>
      </c>
      <c r="BK576">
        <v>38</v>
      </c>
      <c r="BL576">
        <v>38</v>
      </c>
      <c r="BM576">
        <v>63</v>
      </c>
      <c r="BN576" s="42">
        <v>-25</v>
      </c>
      <c r="BO576">
        <v>17</v>
      </c>
      <c r="BP576">
        <v>13</v>
      </c>
      <c r="BQ576">
        <v>11</v>
      </c>
      <c r="BR576">
        <v>23</v>
      </c>
      <c r="BS576" s="41">
        <v>4.5999999999999999E-2</v>
      </c>
      <c r="BT576">
        <v>60</v>
      </c>
      <c r="BU576">
        <v>55</v>
      </c>
      <c r="BV576" s="41">
        <v>0.52173913043478259</v>
      </c>
      <c r="BW576">
        <v>13</v>
      </c>
      <c r="BX576">
        <v>8</v>
      </c>
      <c r="BY576">
        <v>18</v>
      </c>
      <c r="BZ576">
        <v>13</v>
      </c>
      <c r="CA576">
        <v>29</v>
      </c>
      <c r="CB576">
        <v>34</v>
      </c>
      <c r="CC576">
        <v>13</v>
      </c>
      <c r="CD576">
        <v>13</v>
      </c>
      <c r="CE576">
        <v>30</v>
      </c>
      <c r="CF576">
        <v>17</v>
      </c>
      <c r="CG576">
        <v>29</v>
      </c>
      <c r="CH576">
        <v>38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2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3</v>
      </c>
      <c r="CW576">
        <v>0</v>
      </c>
      <c r="CX576">
        <v>4</v>
      </c>
      <c r="CY576">
        <v>0</v>
      </c>
      <c r="CZ576">
        <v>13</v>
      </c>
      <c r="DA576">
        <v>13</v>
      </c>
      <c r="DB576">
        <v>0</v>
      </c>
      <c r="DC576">
        <v>3</v>
      </c>
      <c r="DD576">
        <v>7</v>
      </c>
      <c r="DE576">
        <v>7</v>
      </c>
      <c r="DF576">
        <v>1</v>
      </c>
      <c r="DG576">
        <v>44</v>
      </c>
      <c r="DH576">
        <v>3</v>
      </c>
      <c r="DI576">
        <v>12</v>
      </c>
      <c r="DJ576">
        <v>3</v>
      </c>
      <c r="DK576">
        <v>3</v>
      </c>
      <c r="DL576">
        <v>0</v>
      </c>
      <c r="DM576">
        <v>13</v>
      </c>
      <c r="DN576">
        <v>13</v>
      </c>
      <c r="DO576">
        <v>0</v>
      </c>
      <c r="DP576" s="42">
        <v>9</v>
      </c>
      <c r="DQ576" s="20">
        <v>9.7680000000000007</v>
      </c>
      <c r="DR576">
        <v>3</v>
      </c>
      <c r="DS576">
        <v>0</v>
      </c>
      <c r="DT576">
        <v>0</v>
      </c>
      <c r="DU576">
        <v>0</v>
      </c>
      <c r="DV576">
        <v>0</v>
      </c>
      <c r="DW576">
        <v>710</v>
      </c>
      <c r="DX576">
        <v>635</v>
      </c>
      <c r="DY576">
        <v>551</v>
      </c>
      <c r="DZ576">
        <v>477</v>
      </c>
      <c r="EA576">
        <v>396</v>
      </c>
      <c r="EB576">
        <v>332</v>
      </c>
      <c r="EC576">
        <v>31.81</v>
      </c>
      <c r="ED576">
        <v>25.42</v>
      </c>
      <c r="EE576">
        <v>29</v>
      </c>
      <c r="EF576">
        <v>24</v>
      </c>
      <c r="EG576" s="41">
        <v>7.3232323232323232E-2</v>
      </c>
      <c r="EH576" s="43">
        <v>0.92771084337349397</v>
      </c>
      <c r="EI576" s="44">
        <v>1.0009431666058173</v>
      </c>
      <c r="EJ576">
        <v>709</v>
      </c>
      <c r="EK576">
        <v>635</v>
      </c>
      <c r="EL576">
        <v>551</v>
      </c>
      <c r="EM576">
        <v>477</v>
      </c>
      <c r="EN576">
        <v>397</v>
      </c>
      <c r="EO576">
        <v>331</v>
      </c>
      <c r="EP576">
        <v>28</v>
      </c>
      <c r="EQ576">
        <v>24</v>
      </c>
      <c r="ER576">
        <v>338</v>
      </c>
      <c r="ES576">
        <v>295</v>
      </c>
      <c r="ET576">
        <v>123</v>
      </c>
      <c r="EU576">
        <v>111</v>
      </c>
      <c r="EV576">
        <v>13</v>
      </c>
      <c r="EW576">
        <v>12</v>
      </c>
      <c r="EX576">
        <v>37</v>
      </c>
      <c r="EY576">
        <v>55</v>
      </c>
      <c r="EZ576">
        <v>0.4</v>
      </c>
      <c r="FA576">
        <v>0.7</v>
      </c>
      <c r="FB576">
        <v>1.1000000000000001</v>
      </c>
      <c r="FC576" s="20">
        <v>17.68</v>
      </c>
      <c r="FD576" s="26">
        <v>0.31571428571428573</v>
      </c>
      <c r="FE576">
        <v>1.0001</v>
      </c>
      <c r="FF576">
        <v>0.64</v>
      </c>
      <c r="FG576">
        <v>0.05</v>
      </c>
      <c r="FH576">
        <v>0.69</v>
      </c>
      <c r="FL576" s="42">
        <v>67</v>
      </c>
      <c r="FM576" s="20">
        <v>16.333333333333332</v>
      </c>
      <c r="FN576" s="41">
        <v>3.5283993100000001E-2</v>
      </c>
      <c r="FO576" s="20">
        <v>17.399999999999999</v>
      </c>
      <c r="FP576" s="20">
        <v>19.953600000000002</v>
      </c>
      <c r="FQ576" s="20">
        <v>109.73321367381904</v>
      </c>
      <c r="FR576">
        <v>4</v>
      </c>
      <c r="FS576" t="s">
        <v>111</v>
      </c>
      <c r="FT576">
        <v>195</v>
      </c>
      <c r="FV576" t="s">
        <v>711</v>
      </c>
      <c r="FW576" s="45">
        <v>4000000</v>
      </c>
      <c r="FX576" s="45">
        <v>3937500</v>
      </c>
      <c r="FY576">
        <v>558</v>
      </c>
      <c r="FZ576">
        <v>101</v>
      </c>
      <c r="GA576">
        <v>154</v>
      </c>
      <c r="GB576">
        <v>255</v>
      </c>
      <c r="GC576">
        <v>32</v>
      </c>
      <c r="GD576">
        <v>130</v>
      </c>
      <c r="GE576">
        <v>879</v>
      </c>
      <c r="GF576">
        <v>8320</v>
      </c>
      <c r="GG576">
        <v>16.2</v>
      </c>
      <c r="GH576">
        <v>10.6</v>
      </c>
      <c r="GI576">
        <v>26.8</v>
      </c>
      <c r="GJ576" s="42">
        <v>17.399999999999999</v>
      </c>
    </row>
    <row r="577" spans="1:192" x14ac:dyDescent="0.45">
      <c r="A577" s="40">
        <v>32858</v>
      </c>
      <c r="B577" t="s">
        <v>4171</v>
      </c>
      <c r="D577" t="s">
        <v>99</v>
      </c>
      <c r="E577" t="s">
        <v>99</v>
      </c>
      <c r="F577">
        <v>72</v>
      </c>
      <c r="G577">
        <v>210</v>
      </c>
      <c r="H577">
        <v>2008</v>
      </c>
      <c r="I577">
        <v>1</v>
      </c>
      <c r="J577">
        <v>8</v>
      </c>
      <c r="K577" t="s">
        <v>92</v>
      </c>
      <c r="L577">
        <v>2008</v>
      </c>
      <c r="M577">
        <v>28</v>
      </c>
      <c r="N577">
        <v>10</v>
      </c>
      <c r="O577">
        <v>8474571</v>
      </c>
      <c r="P577" t="s">
        <v>4172</v>
      </c>
      <c r="Q577" t="s">
        <v>4173</v>
      </c>
      <c r="R577" t="s">
        <v>4174</v>
      </c>
      <c r="S577" t="s">
        <v>4175</v>
      </c>
      <c r="T577" t="s">
        <v>725</v>
      </c>
      <c r="U577" t="s">
        <v>319</v>
      </c>
      <c r="V577">
        <v>74</v>
      </c>
      <c r="W577">
        <v>15</v>
      </c>
      <c r="X577">
        <v>22</v>
      </c>
      <c r="Y577">
        <v>12</v>
      </c>
      <c r="Z577">
        <v>37</v>
      </c>
      <c r="AA577">
        <v>7</v>
      </c>
      <c r="AB577">
        <v>30</v>
      </c>
      <c r="AC577" s="26">
        <v>0.5</v>
      </c>
      <c r="AD577" s="20">
        <v>2.856617647058826</v>
      </c>
      <c r="AE577" s="20">
        <v>13.746</v>
      </c>
      <c r="AF577">
        <v>0</v>
      </c>
      <c r="AG577">
        <v>-3.2</v>
      </c>
      <c r="AH577">
        <v>12</v>
      </c>
      <c r="AI577">
        <v>1391</v>
      </c>
      <c r="AJ577">
        <v>59304</v>
      </c>
      <c r="AK577" s="20">
        <v>988.4</v>
      </c>
      <c r="AL577">
        <v>988.4</v>
      </c>
      <c r="AM577">
        <v>988</v>
      </c>
      <c r="AN577" s="26">
        <v>13.356756756756756</v>
      </c>
      <c r="AO577">
        <v>22.56</v>
      </c>
      <c r="AP577" s="41">
        <v>0.74</v>
      </c>
      <c r="AQ577">
        <v>198</v>
      </c>
      <c r="AR577">
        <v>198</v>
      </c>
      <c r="AS577">
        <v>198</v>
      </c>
      <c r="AT577">
        <v>163</v>
      </c>
      <c r="AU577">
        <v>163</v>
      </c>
      <c r="AV577">
        <v>119</v>
      </c>
      <c r="AW577">
        <v>137</v>
      </c>
      <c r="AX577">
        <v>58</v>
      </c>
      <c r="AY577">
        <v>3</v>
      </c>
      <c r="AZ577">
        <v>13</v>
      </c>
      <c r="BA577" s="42">
        <v>16</v>
      </c>
      <c r="BB577">
        <v>11.86</v>
      </c>
      <c r="BC577">
        <v>25.285699999999999</v>
      </c>
      <c r="BD577" s="20">
        <v>244.7</v>
      </c>
      <c r="BE577" s="20">
        <v>442.7</v>
      </c>
      <c r="BF577" s="20">
        <v>26.87373532982598</v>
      </c>
      <c r="BG577">
        <v>297</v>
      </c>
      <c r="BH577">
        <v>352</v>
      </c>
      <c r="BI577">
        <v>278</v>
      </c>
      <c r="BJ577" s="41">
        <v>0.51652173913043475</v>
      </c>
      <c r="BK577">
        <v>41</v>
      </c>
      <c r="BL577">
        <v>41</v>
      </c>
      <c r="BM577">
        <v>60</v>
      </c>
      <c r="BN577" s="42">
        <v>-19</v>
      </c>
      <c r="BO577">
        <v>44</v>
      </c>
      <c r="BP577">
        <v>26</v>
      </c>
      <c r="BQ577">
        <v>29</v>
      </c>
      <c r="BR577">
        <v>24</v>
      </c>
      <c r="BS577" s="41">
        <v>3.3802816901408447E-2</v>
      </c>
      <c r="BT577">
        <v>5</v>
      </c>
      <c r="BU577">
        <v>14</v>
      </c>
      <c r="BV577" s="41">
        <v>0.26315789473684209</v>
      </c>
      <c r="BW577">
        <v>1</v>
      </c>
      <c r="BX577">
        <v>3</v>
      </c>
      <c r="BY577">
        <v>2</v>
      </c>
      <c r="BZ577">
        <v>1</v>
      </c>
      <c r="CA577">
        <v>2</v>
      </c>
      <c r="CB577">
        <v>10</v>
      </c>
      <c r="CC577">
        <v>1</v>
      </c>
      <c r="CD577">
        <v>6</v>
      </c>
      <c r="CE577">
        <v>1</v>
      </c>
      <c r="CF577">
        <v>4</v>
      </c>
      <c r="CG577">
        <v>5</v>
      </c>
      <c r="CH577">
        <v>9</v>
      </c>
      <c r="CI577">
        <v>0</v>
      </c>
      <c r="CJ577">
        <v>0</v>
      </c>
      <c r="CK577">
        <v>2</v>
      </c>
      <c r="CL577">
        <v>4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4</v>
      </c>
      <c r="CT577">
        <v>2</v>
      </c>
      <c r="CU577">
        <v>0</v>
      </c>
      <c r="CV577">
        <v>7</v>
      </c>
      <c r="CW577">
        <v>0</v>
      </c>
      <c r="CX577">
        <v>2</v>
      </c>
      <c r="CY577">
        <v>5</v>
      </c>
      <c r="CZ577">
        <v>37</v>
      </c>
      <c r="DA577">
        <v>13</v>
      </c>
      <c r="DB577">
        <v>8</v>
      </c>
      <c r="DC577">
        <v>9</v>
      </c>
      <c r="DD577">
        <v>18</v>
      </c>
      <c r="DE577">
        <v>4</v>
      </c>
      <c r="DF577">
        <v>1</v>
      </c>
      <c r="DG577">
        <v>66</v>
      </c>
      <c r="DH577">
        <v>6</v>
      </c>
      <c r="DI577">
        <v>16</v>
      </c>
      <c r="DJ577">
        <v>6</v>
      </c>
      <c r="DK577">
        <v>6</v>
      </c>
      <c r="DL577">
        <v>0</v>
      </c>
      <c r="DM577">
        <v>16</v>
      </c>
      <c r="DN577">
        <v>16</v>
      </c>
      <c r="DO577">
        <v>0</v>
      </c>
      <c r="DP577" s="42">
        <v>10</v>
      </c>
      <c r="DQ577" s="20">
        <v>9.4459999999999997</v>
      </c>
      <c r="DR577">
        <v>6</v>
      </c>
      <c r="DS577">
        <v>0</v>
      </c>
      <c r="DT577">
        <v>0</v>
      </c>
      <c r="DU577">
        <v>0</v>
      </c>
      <c r="DV577">
        <v>0</v>
      </c>
      <c r="DW577">
        <v>977</v>
      </c>
      <c r="DX577">
        <v>965</v>
      </c>
      <c r="DY577">
        <v>721</v>
      </c>
      <c r="DZ577">
        <v>686</v>
      </c>
      <c r="EA577">
        <v>527</v>
      </c>
      <c r="EB577">
        <v>491</v>
      </c>
      <c r="EC577">
        <v>47.65</v>
      </c>
      <c r="ED577">
        <v>39.950000000000003</v>
      </c>
      <c r="EE577">
        <v>50</v>
      </c>
      <c r="EF577">
        <v>40</v>
      </c>
      <c r="EG577" s="41">
        <v>9.4876660341555979E-2</v>
      </c>
      <c r="EH577" s="43">
        <v>0.91853360488798375</v>
      </c>
      <c r="EI577" s="44">
        <v>1.0134102652295398</v>
      </c>
      <c r="EJ577">
        <v>977</v>
      </c>
      <c r="EK577">
        <v>967</v>
      </c>
      <c r="EL577">
        <v>721</v>
      </c>
      <c r="EM577">
        <v>687</v>
      </c>
      <c r="EN577">
        <v>528</v>
      </c>
      <c r="EO577">
        <v>492</v>
      </c>
      <c r="EP577">
        <v>50</v>
      </c>
      <c r="EQ577">
        <v>39</v>
      </c>
      <c r="ER577">
        <v>531</v>
      </c>
      <c r="ES577">
        <v>462</v>
      </c>
      <c r="ET577">
        <v>200</v>
      </c>
      <c r="EU577">
        <v>185</v>
      </c>
      <c r="EV577">
        <v>29</v>
      </c>
      <c r="EW577">
        <v>28</v>
      </c>
      <c r="EX577">
        <v>38</v>
      </c>
      <c r="EY577">
        <v>53</v>
      </c>
      <c r="EZ577">
        <v>2.5</v>
      </c>
      <c r="FA577">
        <v>1.2</v>
      </c>
      <c r="FB577">
        <v>3.7</v>
      </c>
      <c r="FC577" s="20">
        <v>30.98</v>
      </c>
      <c r="FD577" s="26">
        <v>0.41864864864864865</v>
      </c>
      <c r="FE577">
        <v>4.3299000000000003</v>
      </c>
      <c r="FF577">
        <v>0.98</v>
      </c>
      <c r="FG577">
        <v>-0.06</v>
      </c>
      <c r="FH577">
        <v>0.92</v>
      </c>
      <c r="FL577" s="42">
        <v>77</v>
      </c>
      <c r="FM577" s="20">
        <v>11.666666666666666</v>
      </c>
      <c r="FN577" s="41">
        <v>7.1644920799999998E-2</v>
      </c>
      <c r="FO577" s="20">
        <v>35.799999999999997</v>
      </c>
      <c r="FP577" s="20">
        <v>38.889200000000002</v>
      </c>
      <c r="FQ577" s="20">
        <v>117.8874949413193</v>
      </c>
      <c r="FR577">
        <v>7</v>
      </c>
      <c r="FS577" t="s">
        <v>314</v>
      </c>
      <c r="FT577">
        <v>341</v>
      </c>
      <c r="FV577" t="s">
        <v>711</v>
      </c>
      <c r="FW577" s="45">
        <v>4800000</v>
      </c>
      <c r="FX577" s="45">
        <v>4000000</v>
      </c>
      <c r="FY577">
        <v>618</v>
      </c>
      <c r="FZ577">
        <v>109</v>
      </c>
      <c r="GA577">
        <v>179</v>
      </c>
      <c r="GB577">
        <v>288</v>
      </c>
      <c r="GC577">
        <v>-47</v>
      </c>
      <c r="GD577">
        <v>110</v>
      </c>
      <c r="GE577">
        <v>983</v>
      </c>
      <c r="GF577">
        <v>9556</v>
      </c>
      <c r="GG577">
        <v>16.5</v>
      </c>
      <c r="GH577">
        <v>9</v>
      </c>
      <c r="GI577">
        <v>25.5</v>
      </c>
      <c r="GJ577" s="42">
        <v>35.799999999999997</v>
      </c>
    </row>
    <row r="578" spans="1:192" x14ac:dyDescent="0.45">
      <c r="A578" s="40">
        <v>32783</v>
      </c>
      <c r="B578" t="s">
        <v>4176</v>
      </c>
      <c r="C578" t="s">
        <v>145</v>
      </c>
      <c r="D578" t="s">
        <v>91</v>
      </c>
      <c r="E578" t="s">
        <v>91</v>
      </c>
      <c r="F578">
        <v>73</v>
      </c>
      <c r="G578">
        <v>203</v>
      </c>
      <c r="H578">
        <v>2008</v>
      </c>
      <c r="I578">
        <v>1</v>
      </c>
      <c r="J578">
        <v>9</v>
      </c>
      <c r="K578" t="s">
        <v>92</v>
      </c>
      <c r="L578">
        <v>2008</v>
      </c>
      <c r="M578">
        <v>28</v>
      </c>
      <c r="N578">
        <v>10</v>
      </c>
      <c r="O578">
        <v>8474573</v>
      </c>
      <c r="P578" t="s">
        <v>4177</v>
      </c>
      <c r="Q578" t="s">
        <v>4178</v>
      </c>
      <c r="R578" t="s">
        <v>2182</v>
      </c>
      <c r="S578" t="s">
        <v>1545</v>
      </c>
      <c r="T578" t="s">
        <v>710</v>
      </c>
      <c r="U578" t="s">
        <v>142</v>
      </c>
      <c r="V578">
        <v>76</v>
      </c>
      <c r="W578">
        <v>18</v>
      </c>
      <c r="X578">
        <v>53</v>
      </c>
      <c r="Y578">
        <v>30</v>
      </c>
      <c r="Z578">
        <v>71</v>
      </c>
      <c r="AA578">
        <v>3</v>
      </c>
      <c r="AB578">
        <v>14</v>
      </c>
      <c r="AC578" s="26">
        <v>0.93421052631578949</v>
      </c>
      <c r="AD578" s="20">
        <v>34.605633802816904</v>
      </c>
      <c r="AE578" s="20">
        <v>24.335999999999999</v>
      </c>
      <c r="AF578">
        <v>-20</v>
      </c>
      <c r="AG578">
        <v>-13.7</v>
      </c>
      <c r="AH578">
        <v>17</v>
      </c>
      <c r="AI578">
        <v>1542</v>
      </c>
      <c r="AJ578">
        <v>81551</v>
      </c>
      <c r="AK578" s="20">
        <v>1359.1833333333</v>
      </c>
      <c r="AL578">
        <v>1359.18</v>
      </c>
      <c r="AM578">
        <v>1359</v>
      </c>
      <c r="AN578" s="26">
        <v>17.883991228070176</v>
      </c>
      <c r="AO578">
        <v>29.59</v>
      </c>
      <c r="AP578" s="41">
        <v>0.73195876288659789</v>
      </c>
      <c r="AQ578">
        <v>265</v>
      </c>
      <c r="AR578">
        <v>266</v>
      </c>
      <c r="AS578">
        <v>266</v>
      </c>
      <c r="AT578">
        <v>196</v>
      </c>
      <c r="AU578">
        <v>196</v>
      </c>
      <c r="AV578">
        <v>151</v>
      </c>
      <c r="AW578">
        <v>171</v>
      </c>
      <c r="AX578">
        <v>58</v>
      </c>
      <c r="AY578">
        <v>4</v>
      </c>
      <c r="AZ578">
        <v>16</v>
      </c>
      <c r="BA578" s="42">
        <v>20</v>
      </c>
      <c r="BB578">
        <v>13.82</v>
      </c>
      <c r="BC578">
        <v>30.337700000000002</v>
      </c>
      <c r="BD578" s="20">
        <v>425.6</v>
      </c>
      <c r="BE578" s="20">
        <v>690.6</v>
      </c>
      <c r="BF578" s="20">
        <v>30.486028340617139</v>
      </c>
      <c r="BG578">
        <v>603</v>
      </c>
      <c r="BH578">
        <v>388</v>
      </c>
      <c r="BI578">
        <v>392</v>
      </c>
      <c r="BJ578" s="41">
        <v>0.60603015075376887</v>
      </c>
      <c r="BK578">
        <v>12</v>
      </c>
      <c r="BL578">
        <v>12</v>
      </c>
      <c r="BM578">
        <v>45</v>
      </c>
      <c r="BN578" s="42">
        <v>-33</v>
      </c>
      <c r="BO578">
        <v>45</v>
      </c>
      <c r="BP578">
        <v>62</v>
      </c>
      <c r="BQ578">
        <v>45</v>
      </c>
      <c r="BR578">
        <v>33</v>
      </c>
      <c r="BS578" s="41">
        <v>3.1548757170172081E-2</v>
      </c>
      <c r="BT578">
        <v>11</v>
      </c>
      <c r="BU578">
        <v>39</v>
      </c>
      <c r="BV578" s="41">
        <v>0.22</v>
      </c>
      <c r="BW578">
        <v>5</v>
      </c>
      <c r="BX578">
        <v>15</v>
      </c>
      <c r="BY578">
        <v>1</v>
      </c>
      <c r="BZ578">
        <v>6</v>
      </c>
      <c r="CA578">
        <v>5</v>
      </c>
      <c r="CB578">
        <v>18</v>
      </c>
      <c r="CC578">
        <v>2</v>
      </c>
      <c r="CD578">
        <v>14</v>
      </c>
      <c r="CE578">
        <v>4</v>
      </c>
      <c r="CF578">
        <v>19</v>
      </c>
      <c r="CG578">
        <v>6</v>
      </c>
      <c r="CH578">
        <v>20</v>
      </c>
      <c r="CI578">
        <v>1</v>
      </c>
      <c r="CJ578">
        <v>1</v>
      </c>
      <c r="CK578">
        <v>2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0</v>
      </c>
      <c r="CR578">
        <v>3</v>
      </c>
      <c r="CS578">
        <v>1</v>
      </c>
      <c r="CT578">
        <v>2</v>
      </c>
      <c r="CU578">
        <v>0</v>
      </c>
      <c r="CV578">
        <v>9</v>
      </c>
      <c r="CW578">
        <v>0</v>
      </c>
      <c r="CX578">
        <v>4</v>
      </c>
      <c r="CY578">
        <v>1</v>
      </c>
      <c r="CZ578">
        <v>40</v>
      </c>
      <c r="DA578">
        <v>12</v>
      </c>
      <c r="DB578">
        <v>0</v>
      </c>
      <c r="DC578">
        <v>15</v>
      </c>
      <c r="DD578">
        <v>14</v>
      </c>
      <c r="DE578">
        <v>15</v>
      </c>
      <c r="DF578">
        <v>1</v>
      </c>
      <c r="DG578">
        <v>94</v>
      </c>
      <c r="DH578">
        <v>7</v>
      </c>
      <c r="DI578">
        <v>3</v>
      </c>
      <c r="DJ578">
        <v>7</v>
      </c>
      <c r="DK578">
        <v>6</v>
      </c>
      <c r="DL578">
        <v>1</v>
      </c>
      <c r="DM578">
        <v>4</v>
      </c>
      <c r="DN578">
        <v>3</v>
      </c>
      <c r="DO578">
        <v>1</v>
      </c>
      <c r="DP578" s="42">
        <v>-4</v>
      </c>
      <c r="DQ578" s="20">
        <v>-3.3970000000000002</v>
      </c>
      <c r="DR578">
        <v>6</v>
      </c>
      <c r="DS578">
        <v>1</v>
      </c>
      <c r="DT578">
        <v>0</v>
      </c>
      <c r="DU578">
        <v>0</v>
      </c>
      <c r="DV578">
        <v>0</v>
      </c>
      <c r="DW578">
        <v>1484</v>
      </c>
      <c r="DX578">
        <v>1297</v>
      </c>
      <c r="DY578">
        <v>1096</v>
      </c>
      <c r="DZ578">
        <v>1013</v>
      </c>
      <c r="EA578">
        <v>811</v>
      </c>
      <c r="EB578">
        <v>752</v>
      </c>
      <c r="EC578">
        <v>85.44</v>
      </c>
      <c r="ED578">
        <v>71.69</v>
      </c>
      <c r="EE578">
        <v>97</v>
      </c>
      <c r="EF578">
        <v>78</v>
      </c>
      <c r="EG578" s="41">
        <v>0.11960542540073983</v>
      </c>
      <c r="EH578" s="43">
        <v>0.89627659574468088</v>
      </c>
      <c r="EI578" s="44">
        <v>1.0158820211454207</v>
      </c>
      <c r="EJ578">
        <v>1481</v>
      </c>
      <c r="EK578">
        <v>1299</v>
      </c>
      <c r="EL578">
        <v>1094</v>
      </c>
      <c r="EM578">
        <v>1014</v>
      </c>
      <c r="EN578">
        <v>809</v>
      </c>
      <c r="EO578">
        <v>751</v>
      </c>
      <c r="EP578">
        <v>97</v>
      </c>
      <c r="EQ578">
        <v>78</v>
      </c>
      <c r="ER578">
        <v>850</v>
      </c>
      <c r="ES578">
        <v>714</v>
      </c>
      <c r="ET578">
        <v>345</v>
      </c>
      <c r="EU578">
        <v>294</v>
      </c>
      <c r="EV578">
        <v>62</v>
      </c>
      <c r="EW578">
        <v>48</v>
      </c>
      <c r="EX578">
        <v>70</v>
      </c>
      <c r="EY578">
        <v>67</v>
      </c>
      <c r="EZ578">
        <v>5.3</v>
      </c>
      <c r="FA578">
        <v>0.4</v>
      </c>
      <c r="FB578">
        <v>5.7</v>
      </c>
      <c r="FC578" s="20">
        <v>48.55</v>
      </c>
      <c r="FD578" s="26">
        <v>0.63881578947368423</v>
      </c>
      <c r="FE578">
        <v>4.3286999999999995</v>
      </c>
      <c r="FF578">
        <v>0.52</v>
      </c>
      <c r="FG578">
        <v>-0.49</v>
      </c>
      <c r="FH578">
        <v>0.03</v>
      </c>
      <c r="FL578" s="42">
        <v>63</v>
      </c>
      <c r="FM578" s="20">
        <v>9.5</v>
      </c>
      <c r="FN578" s="41">
        <v>7.9922027300000004E-2</v>
      </c>
      <c r="FO578" s="20">
        <v>69.3</v>
      </c>
      <c r="FP578" s="20">
        <v>70.320599999999999</v>
      </c>
      <c r="FQ578" s="20">
        <v>122.76519666269367</v>
      </c>
      <c r="FR578">
        <v>4</v>
      </c>
      <c r="FS578" t="s">
        <v>189</v>
      </c>
      <c r="FT578">
        <v>195</v>
      </c>
      <c r="FV578" t="s">
        <v>711</v>
      </c>
      <c r="FW578" s="45">
        <v>4000000</v>
      </c>
      <c r="FX578" s="45">
        <v>3300000</v>
      </c>
      <c r="FY578">
        <v>715</v>
      </c>
      <c r="FZ578">
        <v>124</v>
      </c>
      <c r="GA578">
        <v>253</v>
      </c>
      <c r="GB578">
        <v>377</v>
      </c>
      <c r="GC578">
        <v>-52</v>
      </c>
      <c r="GD578">
        <v>198</v>
      </c>
      <c r="GE578">
        <v>1135</v>
      </c>
      <c r="GF578">
        <v>11791</v>
      </c>
      <c r="GG578">
        <v>21.7</v>
      </c>
      <c r="GH578">
        <v>10.3</v>
      </c>
      <c r="GI578">
        <v>32</v>
      </c>
      <c r="GJ578" s="42">
        <v>69.3</v>
      </c>
    </row>
    <row r="579" spans="1:192" x14ac:dyDescent="0.45">
      <c r="A579" s="40">
        <v>34026</v>
      </c>
      <c r="B579" t="s">
        <v>1063</v>
      </c>
      <c r="C579" t="s">
        <v>145</v>
      </c>
      <c r="D579" t="s">
        <v>91</v>
      </c>
      <c r="E579" t="s">
        <v>91</v>
      </c>
      <c r="F579">
        <v>74</v>
      </c>
      <c r="G579">
        <v>210</v>
      </c>
      <c r="K579" t="s">
        <v>92</v>
      </c>
      <c r="L579">
        <v>2014</v>
      </c>
      <c r="M579">
        <v>24</v>
      </c>
      <c r="N579">
        <v>4</v>
      </c>
      <c r="O579">
        <v>8476624</v>
      </c>
      <c r="P579" t="s">
        <v>4183</v>
      </c>
      <c r="Q579" t="s">
        <v>4184</v>
      </c>
      <c r="R579" t="s">
        <v>4185</v>
      </c>
      <c r="S579" t="s">
        <v>4186</v>
      </c>
      <c r="T579" t="s">
        <v>710</v>
      </c>
      <c r="U579" t="s">
        <v>319</v>
      </c>
      <c r="V579">
        <v>47</v>
      </c>
      <c r="W579">
        <v>7</v>
      </c>
      <c r="X579">
        <v>7</v>
      </c>
      <c r="Y579">
        <v>3</v>
      </c>
      <c r="Z579">
        <v>14</v>
      </c>
      <c r="AA579">
        <v>18</v>
      </c>
      <c r="AB579">
        <v>53</v>
      </c>
      <c r="AC579" s="26">
        <v>0.2978723404255319</v>
      </c>
      <c r="AD579" s="20">
        <v>4.2337662337662341</v>
      </c>
      <c r="AE579" s="20">
        <v>5.4870000000000001</v>
      </c>
      <c r="AF579">
        <v>1</v>
      </c>
      <c r="AG579">
        <v>3.4</v>
      </c>
      <c r="AH579">
        <v>28</v>
      </c>
      <c r="AI579">
        <v>792</v>
      </c>
      <c r="AJ579">
        <v>30693</v>
      </c>
      <c r="AK579" s="20">
        <v>511.55</v>
      </c>
      <c r="AL579">
        <v>511.55</v>
      </c>
      <c r="AM579">
        <v>512</v>
      </c>
      <c r="AN579" s="26">
        <v>10.88404255319149</v>
      </c>
      <c r="AO579">
        <v>18.420000000000002</v>
      </c>
      <c r="AP579" s="41">
        <v>0.51851851851851849</v>
      </c>
      <c r="AQ579">
        <v>102</v>
      </c>
      <c r="AR579">
        <v>102</v>
      </c>
      <c r="AS579">
        <v>102</v>
      </c>
      <c r="AT579">
        <v>82</v>
      </c>
      <c r="AU579">
        <v>82</v>
      </c>
      <c r="AV579">
        <v>57</v>
      </c>
      <c r="AW579">
        <v>54</v>
      </c>
      <c r="AX579">
        <v>33</v>
      </c>
      <c r="AY579">
        <v>4</v>
      </c>
      <c r="AZ579">
        <v>7</v>
      </c>
      <c r="BA579" s="42">
        <v>11</v>
      </c>
      <c r="BB579">
        <v>6.8</v>
      </c>
      <c r="BC579">
        <v>28.052600000000002</v>
      </c>
      <c r="BD579" s="20">
        <v>58</v>
      </c>
      <c r="BE579" s="20">
        <v>160</v>
      </c>
      <c r="BF579" s="20">
        <v>18.766493988857395</v>
      </c>
      <c r="BG579">
        <v>131</v>
      </c>
      <c r="BH579">
        <v>188</v>
      </c>
      <c r="BI579">
        <v>173</v>
      </c>
      <c r="BJ579" s="41">
        <v>0.43092105263157893</v>
      </c>
      <c r="BK579">
        <v>68</v>
      </c>
      <c r="BL579">
        <v>68</v>
      </c>
      <c r="BM579">
        <v>80</v>
      </c>
      <c r="BN579" s="42">
        <v>-12</v>
      </c>
      <c r="BO579">
        <v>25</v>
      </c>
      <c r="BP579">
        <v>9</v>
      </c>
      <c r="BQ579">
        <v>20</v>
      </c>
      <c r="BR579">
        <v>30</v>
      </c>
      <c r="BS579" s="41">
        <v>8.1300813008130079E-2</v>
      </c>
      <c r="BT579">
        <v>154</v>
      </c>
      <c r="BU579">
        <v>108</v>
      </c>
      <c r="BV579" s="41">
        <v>0.58778625954198471</v>
      </c>
      <c r="BW579">
        <v>53</v>
      </c>
      <c r="BX579">
        <v>31</v>
      </c>
      <c r="BY579">
        <v>58</v>
      </c>
      <c r="BZ579">
        <v>51</v>
      </c>
      <c r="CA579">
        <v>43</v>
      </c>
      <c r="CB579">
        <v>26</v>
      </c>
      <c r="CC579">
        <v>46</v>
      </c>
      <c r="CD579">
        <v>35</v>
      </c>
      <c r="CE579">
        <v>66</v>
      </c>
      <c r="CF579">
        <v>45</v>
      </c>
      <c r="CG579">
        <v>80</v>
      </c>
      <c r="CH579">
        <v>58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6</v>
      </c>
      <c r="CW579">
        <v>0</v>
      </c>
      <c r="CX579">
        <v>3</v>
      </c>
      <c r="CY579">
        <v>0</v>
      </c>
      <c r="CZ579">
        <v>22</v>
      </c>
      <c r="DA579">
        <v>4</v>
      </c>
      <c r="DB579">
        <v>6</v>
      </c>
      <c r="DC579">
        <v>3</v>
      </c>
      <c r="DD579">
        <v>8</v>
      </c>
      <c r="DE579">
        <v>0</v>
      </c>
      <c r="DF579">
        <v>1</v>
      </c>
      <c r="DG579">
        <v>35</v>
      </c>
      <c r="DH579">
        <v>11</v>
      </c>
      <c r="DI579">
        <v>5</v>
      </c>
      <c r="DJ579">
        <v>11</v>
      </c>
      <c r="DK579">
        <v>9</v>
      </c>
      <c r="DL579">
        <v>2</v>
      </c>
      <c r="DM579">
        <v>7</v>
      </c>
      <c r="DN579">
        <v>5</v>
      </c>
      <c r="DO579">
        <v>2</v>
      </c>
      <c r="DP579" s="42">
        <v>-6</v>
      </c>
      <c r="DQ579" s="20">
        <v>-3.6760000000000002</v>
      </c>
      <c r="DR579">
        <v>9</v>
      </c>
      <c r="DS579">
        <v>2</v>
      </c>
      <c r="DT579">
        <v>0</v>
      </c>
      <c r="DU579">
        <v>0</v>
      </c>
      <c r="DV579">
        <v>0</v>
      </c>
      <c r="DW579">
        <v>478</v>
      </c>
      <c r="DX579">
        <v>494</v>
      </c>
      <c r="DY579">
        <v>349</v>
      </c>
      <c r="DZ579">
        <v>339</v>
      </c>
      <c r="EA579">
        <v>247</v>
      </c>
      <c r="EB579">
        <v>238</v>
      </c>
      <c r="EC579">
        <v>22</v>
      </c>
      <c r="ED579">
        <v>19.98</v>
      </c>
      <c r="EE579">
        <v>27</v>
      </c>
      <c r="EF579">
        <v>27</v>
      </c>
      <c r="EG579" s="41">
        <v>0.10931174089068826</v>
      </c>
      <c r="EH579" s="43">
        <v>0.88655462184873945</v>
      </c>
      <c r="EI579" s="44">
        <v>0.99586636273942775</v>
      </c>
      <c r="EJ579">
        <v>479</v>
      </c>
      <c r="EK579">
        <v>495</v>
      </c>
      <c r="EL579">
        <v>349</v>
      </c>
      <c r="EM579">
        <v>340</v>
      </c>
      <c r="EN579">
        <v>247</v>
      </c>
      <c r="EO579">
        <v>239</v>
      </c>
      <c r="EP579">
        <v>27</v>
      </c>
      <c r="EQ579">
        <v>27</v>
      </c>
      <c r="ER579">
        <v>219</v>
      </c>
      <c r="ES579">
        <v>229</v>
      </c>
      <c r="ET579">
        <v>99</v>
      </c>
      <c r="EU579">
        <v>92</v>
      </c>
      <c r="EV579">
        <v>12</v>
      </c>
      <c r="EW579">
        <v>13</v>
      </c>
      <c r="EX579">
        <v>35</v>
      </c>
      <c r="EY579">
        <v>29</v>
      </c>
      <c r="EZ579">
        <v>0.7</v>
      </c>
      <c r="FA579">
        <v>0.7</v>
      </c>
      <c r="FB579">
        <v>1.4</v>
      </c>
      <c r="FC579" s="20">
        <v>15.73</v>
      </c>
      <c r="FD579" s="26">
        <v>0.33468085106382978</v>
      </c>
      <c r="FE579">
        <v>0.63590000000000002</v>
      </c>
      <c r="FF579">
        <v>0.03</v>
      </c>
      <c r="FG579">
        <v>0.06</v>
      </c>
      <c r="FH579">
        <v>0.08</v>
      </c>
      <c r="FL579" s="42">
        <v>128</v>
      </c>
      <c r="FM579" s="20">
        <v>9.7777777777777786</v>
      </c>
      <c r="FN579" s="41">
        <v>5.0886524799999999E-2</v>
      </c>
      <c r="FO579" s="20">
        <v>11.2</v>
      </c>
      <c r="FP579" s="20">
        <v>13.264799999999999</v>
      </c>
      <c r="FQ579" s="20">
        <v>114.00645098230866</v>
      </c>
      <c r="FR579">
        <v>4</v>
      </c>
      <c r="FS579" t="s">
        <v>189</v>
      </c>
      <c r="FT579">
        <v>195</v>
      </c>
      <c r="FV579" t="s">
        <v>751</v>
      </c>
      <c r="FW579" s="45">
        <v>650000</v>
      </c>
      <c r="FX579" s="45">
        <v>650000</v>
      </c>
      <c r="FY579">
        <v>124</v>
      </c>
      <c r="FZ579">
        <v>11</v>
      </c>
      <c r="GA579">
        <v>19</v>
      </c>
      <c r="GB579">
        <v>30</v>
      </c>
      <c r="GC579">
        <v>1</v>
      </c>
      <c r="GD579">
        <v>79</v>
      </c>
      <c r="GE579">
        <v>135</v>
      </c>
      <c r="GF579">
        <v>1354</v>
      </c>
      <c r="GG579">
        <v>0.60000000000000009</v>
      </c>
      <c r="GH579">
        <v>1.7000000000000002</v>
      </c>
      <c r="GI579">
        <v>2.2000000000000002</v>
      </c>
      <c r="GJ579" s="42">
        <v>11.2</v>
      </c>
    </row>
    <row r="580" spans="1:192" x14ac:dyDescent="0.45">
      <c r="A580" s="40">
        <v>35367</v>
      </c>
      <c r="B580" t="s">
        <v>4196</v>
      </c>
      <c r="D580" t="s">
        <v>120</v>
      </c>
      <c r="E580" t="s">
        <v>120</v>
      </c>
      <c r="F580">
        <v>76</v>
      </c>
      <c r="G580">
        <v>211</v>
      </c>
      <c r="H580">
        <v>2015</v>
      </c>
      <c r="I580">
        <v>1</v>
      </c>
      <c r="J580">
        <v>10</v>
      </c>
      <c r="K580" t="s">
        <v>92</v>
      </c>
      <c r="L580">
        <v>2015</v>
      </c>
      <c r="M580">
        <v>21</v>
      </c>
      <c r="N580">
        <v>3</v>
      </c>
      <c r="O580">
        <v>8478420</v>
      </c>
      <c r="P580" t="s">
        <v>4197</v>
      </c>
      <c r="Q580" t="s">
        <v>4198</v>
      </c>
      <c r="R580" t="s">
        <v>4199</v>
      </c>
      <c r="S580" t="s">
        <v>2513</v>
      </c>
      <c r="T580" t="s">
        <v>710</v>
      </c>
      <c r="U580" t="s">
        <v>135</v>
      </c>
      <c r="V580">
        <v>81</v>
      </c>
      <c r="W580">
        <v>29</v>
      </c>
      <c r="X580">
        <v>55</v>
      </c>
      <c r="Y580">
        <v>29</v>
      </c>
      <c r="Z580">
        <v>84</v>
      </c>
      <c r="AA580">
        <v>2</v>
      </c>
      <c r="AB580">
        <v>13</v>
      </c>
      <c r="AC580" s="26">
        <v>1.037037037037037</v>
      </c>
      <c r="AD580" s="20">
        <v>47.357142857142854</v>
      </c>
      <c r="AE580" s="20">
        <v>31.077999999999999</v>
      </c>
      <c r="AF580">
        <v>0</v>
      </c>
      <c r="AG580">
        <v>2.4</v>
      </c>
      <c r="AH580">
        <v>34</v>
      </c>
      <c r="AI580">
        <v>1845</v>
      </c>
      <c r="AJ580">
        <v>92159</v>
      </c>
      <c r="AK580" s="20">
        <v>1535.9833333332999</v>
      </c>
      <c r="AL580">
        <v>1535.77</v>
      </c>
      <c r="AM580">
        <v>1536</v>
      </c>
      <c r="AN580" s="26">
        <v>18.962757201646092</v>
      </c>
      <c r="AO580">
        <v>31.31</v>
      </c>
      <c r="AP580" s="41">
        <v>0.69421487603305787</v>
      </c>
      <c r="AQ580">
        <v>305</v>
      </c>
      <c r="AR580">
        <v>305</v>
      </c>
      <c r="AS580">
        <v>305</v>
      </c>
      <c r="AT580">
        <v>244</v>
      </c>
      <c r="AU580">
        <v>244</v>
      </c>
      <c r="AV580">
        <v>178</v>
      </c>
      <c r="AW580">
        <v>167</v>
      </c>
      <c r="AX580">
        <v>63</v>
      </c>
      <c r="AY580">
        <v>7</v>
      </c>
      <c r="AZ580">
        <v>15</v>
      </c>
      <c r="BA580" s="42">
        <v>22</v>
      </c>
      <c r="BB580">
        <v>20.010000000000002</v>
      </c>
      <c r="BC580">
        <v>29.915700000000001</v>
      </c>
      <c r="BD580" s="20">
        <v>394.8</v>
      </c>
      <c r="BE580" s="20">
        <v>699.8</v>
      </c>
      <c r="BF580" s="20">
        <v>27.340031384907896</v>
      </c>
      <c r="BG580">
        <v>784</v>
      </c>
      <c r="BH580">
        <v>559</v>
      </c>
      <c r="BI580">
        <v>387</v>
      </c>
      <c r="BJ580" s="41">
        <v>0.66951323654995731</v>
      </c>
      <c r="BK580">
        <v>32</v>
      </c>
      <c r="BL580">
        <v>32</v>
      </c>
      <c r="BM580">
        <v>110</v>
      </c>
      <c r="BN580" s="42">
        <v>-78</v>
      </c>
      <c r="BO580">
        <v>66</v>
      </c>
      <c r="BP580">
        <v>30</v>
      </c>
      <c r="BQ580">
        <v>45</v>
      </c>
      <c r="BR580">
        <v>40</v>
      </c>
      <c r="BS580" s="41">
        <v>3.8797284190106696E-2</v>
      </c>
      <c r="BT580">
        <v>60</v>
      </c>
      <c r="BU580">
        <v>57</v>
      </c>
      <c r="BV580" s="41">
        <v>0.51282051282051277</v>
      </c>
      <c r="BW580">
        <v>3</v>
      </c>
      <c r="BX580">
        <v>1</v>
      </c>
      <c r="BY580">
        <v>8</v>
      </c>
      <c r="BZ580">
        <v>5</v>
      </c>
      <c r="CA580">
        <v>49</v>
      </c>
      <c r="CB580">
        <v>51</v>
      </c>
      <c r="CC580">
        <v>9</v>
      </c>
      <c r="CD580">
        <v>11</v>
      </c>
      <c r="CE580">
        <v>24</v>
      </c>
      <c r="CF580">
        <v>26</v>
      </c>
      <c r="CG580">
        <v>36</v>
      </c>
      <c r="CH580">
        <v>37</v>
      </c>
      <c r="CI580">
        <v>0</v>
      </c>
      <c r="CJ580">
        <v>0</v>
      </c>
      <c r="CK580">
        <v>5</v>
      </c>
      <c r="CL580">
        <v>3</v>
      </c>
      <c r="CM580">
        <v>3</v>
      </c>
      <c r="CN580">
        <v>0</v>
      </c>
      <c r="CO580">
        <v>0</v>
      </c>
      <c r="CP580">
        <v>3</v>
      </c>
      <c r="CQ580">
        <v>0</v>
      </c>
      <c r="CR580">
        <v>4</v>
      </c>
      <c r="CS580">
        <v>1</v>
      </c>
      <c r="CT580">
        <v>1</v>
      </c>
      <c r="CU580">
        <v>1</v>
      </c>
      <c r="CV580">
        <v>19</v>
      </c>
      <c r="CW580">
        <v>0</v>
      </c>
      <c r="CX580">
        <v>5</v>
      </c>
      <c r="CY580">
        <v>7</v>
      </c>
      <c r="CZ580">
        <v>54</v>
      </c>
      <c r="DA580">
        <v>14</v>
      </c>
      <c r="DB580">
        <v>0</v>
      </c>
      <c r="DC580">
        <v>30</v>
      </c>
      <c r="DD580">
        <v>11</v>
      </c>
      <c r="DE580">
        <v>11</v>
      </c>
      <c r="DF580">
        <v>3</v>
      </c>
      <c r="DG580">
        <v>109</v>
      </c>
      <c r="DH580">
        <v>17</v>
      </c>
      <c r="DI580">
        <v>25</v>
      </c>
      <c r="DJ580">
        <v>17</v>
      </c>
      <c r="DK580">
        <v>17</v>
      </c>
      <c r="DL580">
        <v>0</v>
      </c>
      <c r="DM580">
        <v>25</v>
      </c>
      <c r="DN580">
        <v>25</v>
      </c>
      <c r="DO580">
        <v>0</v>
      </c>
      <c r="DP580" s="42">
        <v>8</v>
      </c>
      <c r="DQ580" s="20">
        <v>4.8810000000000002</v>
      </c>
      <c r="DR580">
        <v>17</v>
      </c>
      <c r="DS580">
        <v>0</v>
      </c>
      <c r="DT580">
        <v>0</v>
      </c>
      <c r="DU580">
        <v>0</v>
      </c>
      <c r="DV580">
        <v>0</v>
      </c>
      <c r="DW580">
        <v>1754</v>
      </c>
      <c r="DX580">
        <v>1312</v>
      </c>
      <c r="DY580">
        <v>1298</v>
      </c>
      <c r="DZ580">
        <v>991</v>
      </c>
      <c r="EA580">
        <v>953</v>
      </c>
      <c r="EB580">
        <v>736</v>
      </c>
      <c r="EC580">
        <v>87.43</v>
      </c>
      <c r="ED580">
        <v>62.87</v>
      </c>
      <c r="EE580">
        <v>121</v>
      </c>
      <c r="EF580">
        <v>71</v>
      </c>
      <c r="EG580" s="41">
        <v>0.12696747114375656</v>
      </c>
      <c r="EH580" s="43">
        <v>0.90353260869565222</v>
      </c>
      <c r="EI580" s="44">
        <v>1.0305000798394088</v>
      </c>
      <c r="EJ580">
        <v>1755</v>
      </c>
      <c r="EK580">
        <v>1311</v>
      </c>
      <c r="EL580">
        <v>1299</v>
      </c>
      <c r="EM580">
        <v>988</v>
      </c>
      <c r="EN580">
        <v>954</v>
      </c>
      <c r="EO580">
        <v>734</v>
      </c>
      <c r="EP580">
        <v>122</v>
      </c>
      <c r="EQ580">
        <v>71</v>
      </c>
      <c r="ER580">
        <v>906</v>
      </c>
      <c r="ES580">
        <v>636</v>
      </c>
      <c r="ET580">
        <v>327</v>
      </c>
      <c r="EU580">
        <v>249</v>
      </c>
      <c r="EV580">
        <v>58</v>
      </c>
      <c r="EW580">
        <v>33</v>
      </c>
      <c r="EX580">
        <v>103</v>
      </c>
      <c r="EY580">
        <v>126</v>
      </c>
      <c r="EZ580">
        <v>7.4</v>
      </c>
      <c r="FA580">
        <v>1.9</v>
      </c>
      <c r="FB580">
        <v>9.3000000000000007</v>
      </c>
      <c r="FC580" s="20">
        <v>75.58</v>
      </c>
      <c r="FD580" s="26">
        <v>0.93308641975308637</v>
      </c>
      <c r="FE580">
        <v>9.4986999999999995</v>
      </c>
      <c r="FF580">
        <v>2.2999999999999998</v>
      </c>
      <c r="FG580">
        <v>0.04</v>
      </c>
      <c r="FH580">
        <v>2.34</v>
      </c>
      <c r="FI580">
        <v>3</v>
      </c>
      <c r="FJ580">
        <v>1</v>
      </c>
      <c r="FK580">
        <v>1</v>
      </c>
      <c r="FL580" s="42">
        <v>106</v>
      </c>
      <c r="FM580" s="20">
        <v>4.5294117647058822</v>
      </c>
      <c r="FN580" s="41">
        <v>0.12990276410000001</v>
      </c>
      <c r="FO580" s="20">
        <v>80.599999999999994</v>
      </c>
      <c r="FP580" s="20">
        <v>84.976200000000006</v>
      </c>
      <c r="FQ580" s="20">
        <v>119.78356134056531</v>
      </c>
      <c r="FR580">
        <v>4</v>
      </c>
      <c r="FS580" t="s">
        <v>111</v>
      </c>
      <c r="FT580">
        <v>195</v>
      </c>
      <c r="FV580" t="s">
        <v>751</v>
      </c>
      <c r="FW580" s="45">
        <v>925000</v>
      </c>
      <c r="FX580" s="45">
        <v>894167</v>
      </c>
      <c r="FY580">
        <v>165</v>
      </c>
      <c r="FZ580">
        <v>49</v>
      </c>
      <c r="GA580">
        <v>73</v>
      </c>
      <c r="GB580">
        <v>122</v>
      </c>
      <c r="GC580">
        <v>-32</v>
      </c>
      <c r="GD580">
        <v>58</v>
      </c>
      <c r="GE580">
        <v>320</v>
      </c>
      <c r="GF580">
        <v>2971</v>
      </c>
      <c r="GG580">
        <v>9.9</v>
      </c>
      <c r="GH580">
        <v>2.5</v>
      </c>
      <c r="GI580">
        <v>12.4</v>
      </c>
      <c r="GJ580" s="42">
        <v>80.599999999999994</v>
      </c>
    </row>
    <row r="581" spans="1:192" x14ac:dyDescent="0.45">
      <c r="A581" s="40">
        <v>33008</v>
      </c>
      <c r="B581" t="s">
        <v>212</v>
      </c>
      <c r="C581" t="s">
        <v>213</v>
      </c>
      <c r="D581" t="s">
        <v>91</v>
      </c>
      <c r="E581" t="s">
        <v>91</v>
      </c>
      <c r="F581">
        <v>71</v>
      </c>
      <c r="G581">
        <v>187</v>
      </c>
      <c r="H581">
        <v>2008</v>
      </c>
      <c r="I581">
        <v>1</v>
      </c>
      <c r="J581">
        <v>22</v>
      </c>
      <c r="K581" t="s">
        <v>202</v>
      </c>
      <c r="L581">
        <v>2010</v>
      </c>
      <c r="M581">
        <v>27</v>
      </c>
      <c r="N581">
        <v>8</v>
      </c>
      <c r="O581">
        <v>8474586</v>
      </c>
      <c r="P581" t="s">
        <v>4210</v>
      </c>
      <c r="Q581" t="s">
        <v>4211</v>
      </c>
      <c r="R581" t="s">
        <v>4212</v>
      </c>
      <c r="S581" t="s">
        <v>146</v>
      </c>
      <c r="T581" t="s">
        <v>949</v>
      </c>
      <c r="U581" t="s">
        <v>142</v>
      </c>
      <c r="V581">
        <v>81</v>
      </c>
      <c r="W581">
        <v>25</v>
      </c>
      <c r="X581">
        <v>34</v>
      </c>
      <c r="Y581">
        <v>19</v>
      </c>
      <c r="Z581">
        <v>59</v>
      </c>
      <c r="AA581">
        <v>5</v>
      </c>
      <c r="AB581">
        <v>26</v>
      </c>
      <c r="AC581" s="26">
        <v>0.72839506172839508</v>
      </c>
      <c r="AD581" s="20">
        <v>-2.0295857988165693</v>
      </c>
      <c r="AE581" s="20">
        <v>22.338000000000001</v>
      </c>
      <c r="AF581">
        <v>5</v>
      </c>
      <c r="AG581">
        <v>13.1</v>
      </c>
      <c r="AH581">
        <v>21</v>
      </c>
      <c r="AI581">
        <v>1549</v>
      </c>
      <c r="AJ581">
        <v>78091</v>
      </c>
      <c r="AK581" s="20">
        <v>1301.5166666667001</v>
      </c>
      <c r="AL581">
        <v>1301.52</v>
      </c>
      <c r="AM581">
        <v>1302</v>
      </c>
      <c r="AN581" s="26">
        <v>16.068106995884772</v>
      </c>
      <c r="AO581">
        <v>26.59</v>
      </c>
      <c r="AP581" s="41">
        <v>0.69411764705882351</v>
      </c>
      <c r="AQ581">
        <v>290</v>
      </c>
      <c r="AR581">
        <v>290</v>
      </c>
      <c r="AS581">
        <v>290</v>
      </c>
      <c r="AT581">
        <v>240</v>
      </c>
      <c r="AU581">
        <v>240</v>
      </c>
      <c r="AV581">
        <v>183</v>
      </c>
      <c r="AW581">
        <v>208</v>
      </c>
      <c r="AX581">
        <v>100</v>
      </c>
      <c r="AY581">
        <v>9</v>
      </c>
      <c r="AZ581">
        <v>16</v>
      </c>
      <c r="BA581" s="42">
        <v>25</v>
      </c>
      <c r="BB581">
        <v>21.17</v>
      </c>
      <c r="BC581">
        <v>24.0929</v>
      </c>
      <c r="BD581" s="20">
        <v>349.3</v>
      </c>
      <c r="BE581" s="20">
        <v>639.29999999999995</v>
      </c>
      <c r="BF581" s="20">
        <v>29.47169463396644</v>
      </c>
      <c r="BG581">
        <v>460</v>
      </c>
      <c r="BH581">
        <v>389</v>
      </c>
      <c r="BI581">
        <v>333</v>
      </c>
      <c r="BJ581" s="41">
        <v>0.5800756620428752</v>
      </c>
      <c r="BK581">
        <v>46</v>
      </c>
      <c r="BL581">
        <v>46</v>
      </c>
      <c r="BM581">
        <v>110</v>
      </c>
      <c r="BN581" s="42">
        <v>-64</v>
      </c>
      <c r="BO581">
        <v>57</v>
      </c>
      <c r="BP581">
        <v>38</v>
      </c>
      <c r="BQ581">
        <v>38</v>
      </c>
      <c r="BR581">
        <v>30</v>
      </c>
      <c r="BS581" s="41">
        <v>3.3632286995515695E-2</v>
      </c>
      <c r="BT581">
        <v>12</v>
      </c>
      <c r="BU581">
        <v>21</v>
      </c>
      <c r="BV581" s="41">
        <v>0.36363636363636365</v>
      </c>
      <c r="BW581">
        <v>2</v>
      </c>
      <c r="BX581">
        <v>1</v>
      </c>
      <c r="BY581">
        <v>3</v>
      </c>
      <c r="BZ581">
        <v>5</v>
      </c>
      <c r="CA581">
        <v>7</v>
      </c>
      <c r="CB581">
        <v>15</v>
      </c>
      <c r="CC581">
        <v>4</v>
      </c>
      <c r="CD581">
        <v>5</v>
      </c>
      <c r="CE581">
        <v>4</v>
      </c>
      <c r="CF581">
        <v>10</v>
      </c>
      <c r="CG581">
        <v>8</v>
      </c>
      <c r="CH581">
        <v>13</v>
      </c>
      <c r="CI581">
        <v>0</v>
      </c>
      <c r="CJ581">
        <v>1</v>
      </c>
      <c r="CK581">
        <v>3</v>
      </c>
      <c r="CL581">
        <v>7</v>
      </c>
      <c r="CM581">
        <v>2</v>
      </c>
      <c r="CN581">
        <v>0</v>
      </c>
      <c r="CO581">
        <v>0</v>
      </c>
      <c r="CP581">
        <v>3</v>
      </c>
      <c r="CQ581">
        <v>0</v>
      </c>
      <c r="CR581">
        <v>0</v>
      </c>
      <c r="CS581">
        <v>3</v>
      </c>
      <c r="CT581">
        <v>1</v>
      </c>
      <c r="CU581">
        <v>0</v>
      </c>
      <c r="CV581">
        <v>18</v>
      </c>
      <c r="CW581">
        <v>3</v>
      </c>
      <c r="CX581">
        <v>2</v>
      </c>
      <c r="CY581">
        <v>8</v>
      </c>
      <c r="CZ581">
        <v>44</v>
      </c>
      <c r="DA581">
        <v>35</v>
      </c>
      <c r="DB581">
        <v>1</v>
      </c>
      <c r="DC581">
        <v>9</v>
      </c>
      <c r="DD581">
        <v>18</v>
      </c>
      <c r="DE581">
        <v>13</v>
      </c>
      <c r="DF581">
        <v>1</v>
      </c>
      <c r="DG581">
        <v>106</v>
      </c>
      <c r="DH581">
        <v>9</v>
      </c>
      <c r="DI581">
        <v>21</v>
      </c>
      <c r="DJ581">
        <v>10</v>
      </c>
      <c r="DK581">
        <v>9</v>
      </c>
      <c r="DL581">
        <v>1</v>
      </c>
      <c r="DM581">
        <v>21</v>
      </c>
      <c r="DN581">
        <v>20</v>
      </c>
      <c r="DO581">
        <v>1</v>
      </c>
      <c r="DP581" s="42">
        <v>12</v>
      </c>
      <c r="DQ581" s="20">
        <v>6.3940000000000001</v>
      </c>
      <c r="DR581">
        <v>8</v>
      </c>
      <c r="DS581">
        <v>1</v>
      </c>
      <c r="DT581">
        <v>0</v>
      </c>
      <c r="DU581">
        <v>0</v>
      </c>
      <c r="DV581">
        <v>0</v>
      </c>
      <c r="DW581">
        <v>1519</v>
      </c>
      <c r="DX581">
        <v>1134</v>
      </c>
      <c r="DY581">
        <v>1136</v>
      </c>
      <c r="DZ581">
        <v>862</v>
      </c>
      <c r="EA581">
        <v>841</v>
      </c>
      <c r="EB581">
        <v>642</v>
      </c>
      <c r="EC581">
        <v>79.739999999999995</v>
      </c>
      <c r="ED581">
        <v>56.34</v>
      </c>
      <c r="EE581">
        <v>85</v>
      </c>
      <c r="EF581">
        <v>67</v>
      </c>
      <c r="EG581" s="41">
        <v>0.10107015457788347</v>
      </c>
      <c r="EH581" s="43">
        <v>0.89563862928348914</v>
      </c>
      <c r="EI581" s="44">
        <v>0.99670878386137263</v>
      </c>
      <c r="EJ581">
        <v>1522</v>
      </c>
      <c r="EK581">
        <v>1131</v>
      </c>
      <c r="EL581">
        <v>1138</v>
      </c>
      <c r="EM581">
        <v>859</v>
      </c>
      <c r="EN581">
        <v>841</v>
      </c>
      <c r="EO581">
        <v>639</v>
      </c>
      <c r="EP581">
        <v>85</v>
      </c>
      <c r="EQ581">
        <v>66</v>
      </c>
      <c r="ER581">
        <v>846</v>
      </c>
      <c r="ES581">
        <v>609</v>
      </c>
      <c r="ET581">
        <v>345</v>
      </c>
      <c r="EU581">
        <v>233</v>
      </c>
      <c r="EV581">
        <v>49</v>
      </c>
      <c r="EW581">
        <v>43</v>
      </c>
      <c r="EX581">
        <v>68</v>
      </c>
      <c r="EY581">
        <v>91</v>
      </c>
      <c r="EZ581">
        <v>4.9000000000000004</v>
      </c>
      <c r="FA581">
        <v>1.3</v>
      </c>
      <c r="FB581">
        <v>6.3</v>
      </c>
      <c r="FC581" s="20">
        <v>66.44</v>
      </c>
      <c r="FD581" s="26">
        <v>0.82024691358024693</v>
      </c>
      <c r="FE581">
        <v>5.6376999999999997</v>
      </c>
      <c r="FF581">
        <v>2.73</v>
      </c>
      <c r="FG581">
        <v>-0.06</v>
      </c>
      <c r="FH581">
        <v>2.67</v>
      </c>
      <c r="FI581">
        <v>6</v>
      </c>
      <c r="FJ581">
        <v>2</v>
      </c>
      <c r="FK581">
        <v>0</v>
      </c>
      <c r="FL581" s="42">
        <v>98</v>
      </c>
      <c r="FM581" s="20">
        <v>10.5</v>
      </c>
      <c r="FN581" s="41">
        <v>0.1072400084</v>
      </c>
      <c r="FO581" s="20">
        <v>56.9</v>
      </c>
      <c r="FP581" s="20">
        <v>60.278799999999997</v>
      </c>
      <c r="FQ581" s="20">
        <v>122.30315323621612</v>
      </c>
      <c r="FR581">
        <v>1</v>
      </c>
      <c r="FS581" t="s">
        <v>314</v>
      </c>
      <c r="FT581">
        <v>73</v>
      </c>
      <c r="FV581" t="s">
        <v>711</v>
      </c>
      <c r="FW581" s="45">
        <v>6000000</v>
      </c>
      <c r="FX581" s="45">
        <v>6000000</v>
      </c>
      <c r="FY581">
        <v>588</v>
      </c>
      <c r="FZ581">
        <v>190</v>
      </c>
      <c r="GA581">
        <v>251</v>
      </c>
      <c r="GB581">
        <v>441</v>
      </c>
      <c r="GC581">
        <v>-43</v>
      </c>
      <c r="GD581">
        <v>141</v>
      </c>
      <c r="GE581">
        <v>1418</v>
      </c>
      <c r="GF581">
        <v>10519</v>
      </c>
      <c r="GG581">
        <v>40.200000000000003</v>
      </c>
      <c r="GH581">
        <v>10.3</v>
      </c>
      <c r="GI581">
        <v>50.6</v>
      </c>
      <c r="GJ581" s="42">
        <v>56.9</v>
      </c>
    </row>
    <row r="582" spans="1:192" x14ac:dyDescent="0.45">
      <c r="A582" s="40">
        <v>32787</v>
      </c>
      <c r="B582" t="s">
        <v>832</v>
      </c>
      <c r="C582" t="s">
        <v>475</v>
      </c>
      <c r="D582" t="s">
        <v>91</v>
      </c>
      <c r="E582" t="s">
        <v>91</v>
      </c>
      <c r="F582">
        <v>69</v>
      </c>
      <c r="G582">
        <v>161</v>
      </c>
      <c r="H582">
        <v>2008</v>
      </c>
      <c r="I582">
        <v>1</v>
      </c>
      <c r="J582">
        <v>26</v>
      </c>
      <c r="K582" t="s">
        <v>92</v>
      </c>
      <c r="L582">
        <v>2009</v>
      </c>
      <c r="M582">
        <v>28</v>
      </c>
      <c r="N582">
        <v>9</v>
      </c>
      <c r="O582">
        <v>8474589</v>
      </c>
      <c r="P582" t="s">
        <v>4213</v>
      </c>
      <c r="Q582" t="s">
        <v>4214</v>
      </c>
      <c r="R582" t="s">
        <v>4215</v>
      </c>
      <c r="S582" t="s">
        <v>1540</v>
      </c>
      <c r="T582" t="s">
        <v>725</v>
      </c>
      <c r="U582" t="s">
        <v>30</v>
      </c>
      <c r="V582">
        <v>73</v>
      </c>
      <c r="W582">
        <v>8</v>
      </c>
      <c r="X582">
        <v>14</v>
      </c>
      <c r="Y582">
        <v>7</v>
      </c>
      <c r="Z582">
        <v>22</v>
      </c>
      <c r="AA582">
        <v>13</v>
      </c>
      <c r="AB582">
        <v>54</v>
      </c>
      <c r="AC582" s="26">
        <v>0.30136986301369861</v>
      </c>
      <c r="AD582" s="20">
        <v>-19.116945107398571</v>
      </c>
      <c r="AE582" s="20">
        <v>8.1080000000000005</v>
      </c>
      <c r="AF582">
        <v>-1</v>
      </c>
      <c r="AG582">
        <v>4.7</v>
      </c>
      <c r="AH582">
        <v>12</v>
      </c>
      <c r="AI582">
        <v>1115</v>
      </c>
      <c r="AJ582">
        <v>52443</v>
      </c>
      <c r="AK582" s="20">
        <v>874.05</v>
      </c>
      <c r="AL582">
        <v>874.05</v>
      </c>
      <c r="AM582">
        <v>874</v>
      </c>
      <c r="AN582" s="26">
        <v>11.973287671232876</v>
      </c>
      <c r="AO582">
        <v>20.28</v>
      </c>
      <c r="AP582" s="41">
        <v>0.6470588235294118</v>
      </c>
      <c r="AQ582">
        <v>202</v>
      </c>
      <c r="AR582">
        <v>202</v>
      </c>
      <c r="AS582">
        <v>202</v>
      </c>
      <c r="AT582">
        <v>161</v>
      </c>
      <c r="AU582">
        <v>161</v>
      </c>
      <c r="AV582">
        <v>115</v>
      </c>
      <c r="AW582">
        <v>114</v>
      </c>
      <c r="AX582">
        <v>56</v>
      </c>
      <c r="AY582">
        <v>6</v>
      </c>
      <c r="AZ582">
        <v>15</v>
      </c>
      <c r="BA582" s="42">
        <v>21</v>
      </c>
      <c r="BB582">
        <v>9.43</v>
      </c>
      <c r="BC582">
        <v>26.539100000000001</v>
      </c>
      <c r="BD582" s="20">
        <v>152.1</v>
      </c>
      <c r="BE582" s="20">
        <v>354.1</v>
      </c>
      <c r="BF582" s="20">
        <v>24.307533893941997</v>
      </c>
      <c r="BG582">
        <v>286</v>
      </c>
      <c r="BH582">
        <v>275</v>
      </c>
      <c r="BI582">
        <v>233</v>
      </c>
      <c r="BJ582" s="41">
        <v>0.55105973025048172</v>
      </c>
      <c r="BK582">
        <v>51</v>
      </c>
      <c r="BL582">
        <v>51</v>
      </c>
      <c r="BM582">
        <v>78</v>
      </c>
      <c r="BN582" s="42">
        <v>-27</v>
      </c>
      <c r="BO582">
        <v>46</v>
      </c>
      <c r="BP582">
        <v>11</v>
      </c>
      <c r="BQ582">
        <v>30</v>
      </c>
      <c r="BR582">
        <v>33</v>
      </c>
      <c r="BS582" s="41">
        <v>5.1401869158878503E-2</v>
      </c>
      <c r="BT582">
        <v>3</v>
      </c>
      <c r="BU582">
        <v>9</v>
      </c>
      <c r="BV582" s="41">
        <v>0.25</v>
      </c>
      <c r="BW582">
        <v>2</v>
      </c>
      <c r="BX582">
        <v>1</v>
      </c>
      <c r="BY582">
        <v>0</v>
      </c>
      <c r="BZ582">
        <v>3</v>
      </c>
      <c r="CA582">
        <v>1</v>
      </c>
      <c r="CB582">
        <v>5</v>
      </c>
      <c r="CC582">
        <v>0</v>
      </c>
      <c r="CD582">
        <v>2</v>
      </c>
      <c r="CE582">
        <v>1</v>
      </c>
      <c r="CF582">
        <v>3</v>
      </c>
      <c r="CG582">
        <v>2</v>
      </c>
      <c r="CH582">
        <v>6</v>
      </c>
      <c r="CI582">
        <v>0</v>
      </c>
      <c r="CJ582">
        <v>0</v>
      </c>
      <c r="CK582">
        <v>1</v>
      </c>
      <c r="CL582">
        <v>3</v>
      </c>
      <c r="CM582">
        <v>0</v>
      </c>
      <c r="CN582">
        <v>0</v>
      </c>
      <c r="CO582">
        <v>0</v>
      </c>
      <c r="CP582">
        <v>2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6</v>
      </c>
      <c r="CY582">
        <v>3</v>
      </c>
      <c r="CZ582">
        <v>37</v>
      </c>
      <c r="DA582">
        <v>21</v>
      </c>
      <c r="DB582">
        <v>5</v>
      </c>
      <c r="DC582">
        <v>10</v>
      </c>
      <c r="DD582">
        <v>9</v>
      </c>
      <c r="DE582">
        <v>5</v>
      </c>
      <c r="DF582">
        <v>8</v>
      </c>
      <c r="DG582">
        <v>57</v>
      </c>
      <c r="DH582">
        <v>6</v>
      </c>
      <c r="DI582">
        <v>13</v>
      </c>
      <c r="DJ582">
        <v>6</v>
      </c>
      <c r="DK582">
        <v>6</v>
      </c>
      <c r="DL582">
        <v>0</v>
      </c>
      <c r="DM582">
        <v>13</v>
      </c>
      <c r="DN582">
        <v>13</v>
      </c>
      <c r="DO582">
        <v>0</v>
      </c>
      <c r="DP582" s="42">
        <v>7</v>
      </c>
      <c r="DQ582" s="20">
        <v>5.2750000000000004</v>
      </c>
      <c r="DR582">
        <v>6</v>
      </c>
      <c r="DS582">
        <v>0</v>
      </c>
      <c r="DT582">
        <v>0</v>
      </c>
      <c r="DU582">
        <v>0</v>
      </c>
      <c r="DV582">
        <v>0</v>
      </c>
      <c r="DW582">
        <v>792</v>
      </c>
      <c r="DX582">
        <v>820</v>
      </c>
      <c r="DY582">
        <v>597</v>
      </c>
      <c r="DZ582">
        <v>609</v>
      </c>
      <c r="EA582">
        <v>430</v>
      </c>
      <c r="EB582">
        <v>441</v>
      </c>
      <c r="EC582">
        <v>40.229999999999997</v>
      </c>
      <c r="ED582">
        <v>28.34</v>
      </c>
      <c r="EE582">
        <v>34</v>
      </c>
      <c r="EF582">
        <v>30</v>
      </c>
      <c r="EG582" s="41">
        <v>7.9069767441860464E-2</v>
      </c>
      <c r="EH582" s="43">
        <v>0.93197278911564629</v>
      </c>
      <c r="EI582" s="44">
        <v>1.0110425565575067</v>
      </c>
      <c r="EJ582">
        <v>789</v>
      </c>
      <c r="EK582">
        <v>819</v>
      </c>
      <c r="EL582">
        <v>594</v>
      </c>
      <c r="EM582">
        <v>608</v>
      </c>
      <c r="EN582">
        <v>427</v>
      </c>
      <c r="EO582">
        <v>441</v>
      </c>
      <c r="EP582">
        <v>34</v>
      </c>
      <c r="EQ582">
        <v>30</v>
      </c>
      <c r="ER582">
        <v>401</v>
      </c>
      <c r="ES582">
        <v>336</v>
      </c>
      <c r="ET582">
        <v>193</v>
      </c>
      <c r="EU582">
        <v>124</v>
      </c>
      <c r="EV582">
        <v>23</v>
      </c>
      <c r="EW582">
        <v>13</v>
      </c>
      <c r="EX582">
        <v>55</v>
      </c>
      <c r="EY582">
        <v>58</v>
      </c>
      <c r="EZ582">
        <v>0.60000000000000009</v>
      </c>
      <c r="FA582">
        <v>0.9</v>
      </c>
      <c r="FB582">
        <v>1.5</v>
      </c>
      <c r="FC582" s="20">
        <v>21.66</v>
      </c>
      <c r="FD582" s="26">
        <v>0.29671232876712328</v>
      </c>
      <c r="FE582">
        <v>1.9470000000000001</v>
      </c>
      <c r="FF582">
        <v>0.53</v>
      </c>
      <c r="FG582">
        <v>0.05</v>
      </c>
      <c r="FH582">
        <v>0.57999999999999996</v>
      </c>
      <c r="FI582">
        <v>1</v>
      </c>
      <c r="FJ582">
        <v>0</v>
      </c>
      <c r="FK582">
        <v>0</v>
      </c>
      <c r="FL582" s="42">
        <v>96</v>
      </c>
      <c r="FM582" s="20">
        <v>13.5</v>
      </c>
      <c r="FN582" s="41">
        <v>3.7133476700000001E-2</v>
      </c>
      <c r="FO582" s="20">
        <v>20.8</v>
      </c>
      <c r="FP582" s="20">
        <v>23.055</v>
      </c>
      <c r="FQ582" s="20">
        <v>110.65728505234256</v>
      </c>
      <c r="FV582" t="s">
        <v>711</v>
      </c>
      <c r="FW582" s="45">
        <v>3650000</v>
      </c>
      <c r="FX582" s="45">
        <v>4600000</v>
      </c>
      <c r="FY582">
        <v>492</v>
      </c>
      <c r="FZ582">
        <v>105</v>
      </c>
      <c r="GA582">
        <v>153</v>
      </c>
      <c r="GB582">
        <v>258</v>
      </c>
      <c r="GC582">
        <v>-66</v>
      </c>
      <c r="GD582">
        <v>180</v>
      </c>
      <c r="GE582">
        <v>1079</v>
      </c>
      <c r="GF582">
        <v>7998</v>
      </c>
      <c r="GG582">
        <v>17.8</v>
      </c>
      <c r="GH582">
        <v>7</v>
      </c>
      <c r="GI582">
        <v>24.8</v>
      </c>
      <c r="GJ582" s="42">
        <v>20.8</v>
      </c>
    </row>
    <row r="583" spans="1:192" x14ac:dyDescent="0.45">
      <c r="A583" s="40">
        <v>32813</v>
      </c>
      <c r="B583" t="s">
        <v>4229</v>
      </c>
      <c r="C583" t="s">
        <v>145</v>
      </c>
      <c r="D583" t="s">
        <v>91</v>
      </c>
      <c r="E583" t="s">
        <v>91</v>
      </c>
      <c r="F583">
        <v>74</v>
      </c>
      <c r="G583">
        <v>194</v>
      </c>
      <c r="H583">
        <v>2008</v>
      </c>
      <c r="I583">
        <v>2</v>
      </c>
      <c r="J583">
        <v>45</v>
      </c>
      <c r="K583" t="s">
        <v>202</v>
      </c>
      <c r="L583">
        <v>2010</v>
      </c>
      <c r="M583">
        <v>28</v>
      </c>
      <c r="N583">
        <v>8</v>
      </c>
      <c r="O583">
        <v>8474610</v>
      </c>
      <c r="P583" t="s">
        <v>4230</v>
      </c>
      <c r="Q583" t="s">
        <v>4231</v>
      </c>
      <c r="R583" t="s">
        <v>4232</v>
      </c>
      <c r="S583" t="s">
        <v>937</v>
      </c>
      <c r="T583" t="s">
        <v>716</v>
      </c>
      <c r="U583" t="s">
        <v>159</v>
      </c>
      <c r="V583">
        <v>12</v>
      </c>
      <c r="W583">
        <v>0</v>
      </c>
      <c r="X583">
        <v>0</v>
      </c>
      <c r="Y583">
        <v>0</v>
      </c>
      <c r="Z583">
        <v>0</v>
      </c>
      <c r="AA583">
        <v>33</v>
      </c>
      <c r="AB583">
        <v>82</v>
      </c>
      <c r="AC583" s="26">
        <v>0</v>
      </c>
      <c r="AD583" s="20">
        <v>-2.25</v>
      </c>
      <c r="AE583" s="20">
        <v>0</v>
      </c>
      <c r="AF583">
        <v>-3</v>
      </c>
      <c r="AG583">
        <v>1.5</v>
      </c>
      <c r="AH583">
        <v>13</v>
      </c>
      <c r="AI583">
        <v>139</v>
      </c>
      <c r="AJ583">
        <v>5358</v>
      </c>
      <c r="AK583" s="20">
        <v>89.3</v>
      </c>
      <c r="AL583">
        <v>89.3</v>
      </c>
      <c r="AM583">
        <v>89</v>
      </c>
      <c r="AN583" s="26">
        <v>7.4416666666666664</v>
      </c>
      <c r="AO583">
        <v>12.75</v>
      </c>
      <c r="AP583" s="41">
        <v>0</v>
      </c>
      <c r="AQ583">
        <v>25</v>
      </c>
      <c r="AR583">
        <v>25</v>
      </c>
      <c r="AS583">
        <v>25</v>
      </c>
      <c r="AT583">
        <v>21</v>
      </c>
      <c r="AU583">
        <v>21</v>
      </c>
      <c r="AV583">
        <v>18</v>
      </c>
      <c r="AW583">
        <v>10</v>
      </c>
      <c r="AX583">
        <v>3</v>
      </c>
      <c r="AY583">
        <v>1</v>
      </c>
      <c r="AZ583">
        <v>1</v>
      </c>
      <c r="BA583" s="42">
        <v>2</v>
      </c>
      <c r="BB583">
        <v>0.63</v>
      </c>
      <c r="BC583">
        <v>38.722200000000001</v>
      </c>
      <c r="BD583" s="20">
        <v>0</v>
      </c>
      <c r="BE583" s="20">
        <v>25</v>
      </c>
      <c r="BF583" s="20">
        <v>16.797312430011196</v>
      </c>
      <c r="BG583">
        <v>39</v>
      </c>
      <c r="BH583">
        <v>24</v>
      </c>
      <c r="BI583">
        <v>22</v>
      </c>
      <c r="BJ583" s="41">
        <v>0.63934426229508201</v>
      </c>
      <c r="BK583">
        <v>6</v>
      </c>
      <c r="BL583">
        <v>6</v>
      </c>
      <c r="BM583">
        <v>5</v>
      </c>
      <c r="BN583" s="42">
        <v>1</v>
      </c>
      <c r="BO583">
        <v>3</v>
      </c>
      <c r="BP583">
        <v>2</v>
      </c>
      <c r="BQ583">
        <v>3</v>
      </c>
      <c r="BR583">
        <v>4</v>
      </c>
      <c r="BS583" s="41">
        <v>7.2727272727272724E-2</v>
      </c>
      <c r="BT583">
        <v>7</v>
      </c>
      <c r="BU583">
        <v>17</v>
      </c>
      <c r="BV583" s="41">
        <v>0.29166666666666669</v>
      </c>
      <c r="BW583">
        <v>1</v>
      </c>
      <c r="BX583">
        <v>3</v>
      </c>
      <c r="BY583">
        <v>1</v>
      </c>
      <c r="BZ583">
        <v>4</v>
      </c>
      <c r="CA583">
        <v>5</v>
      </c>
      <c r="CB583">
        <v>10</v>
      </c>
      <c r="CC583">
        <v>2</v>
      </c>
      <c r="CD583">
        <v>6</v>
      </c>
      <c r="CE583">
        <v>2</v>
      </c>
      <c r="CF583">
        <v>9</v>
      </c>
      <c r="CG583">
        <v>4</v>
      </c>
      <c r="CH583">
        <v>7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3</v>
      </c>
      <c r="DA583">
        <v>2</v>
      </c>
      <c r="DB583">
        <v>0</v>
      </c>
      <c r="DC583">
        <v>0</v>
      </c>
      <c r="DD583">
        <v>2</v>
      </c>
      <c r="DE583">
        <v>0</v>
      </c>
      <c r="DF583">
        <v>1</v>
      </c>
      <c r="DG583">
        <v>13</v>
      </c>
      <c r="DH583">
        <v>5</v>
      </c>
      <c r="DI583">
        <v>0</v>
      </c>
      <c r="DJ583">
        <v>6</v>
      </c>
      <c r="DK583">
        <v>5</v>
      </c>
      <c r="DL583">
        <v>1</v>
      </c>
      <c r="DM583">
        <v>1</v>
      </c>
      <c r="DN583">
        <v>0</v>
      </c>
      <c r="DO583">
        <v>1</v>
      </c>
      <c r="DP583" s="42">
        <v>-5</v>
      </c>
      <c r="DQ583" s="20">
        <v>-4.0810000000000004</v>
      </c>
      <c r="DR583">
        <v>4</v>
      </c>
      <c r="DS583">
        <v>1</v>
      </c>
      <c r="DT583">
        <v>0</v>
      </c>
      <c r="DU583">
        <v>0</v>
      </c>
      <c r="DV583">
        <v>0</v>
      </c>
      <c r="DW583">
        <v>81</v>
      </c>
      <c r="DX583">
        <v>69</v>
      </c>
      <c r="DY583">
        <v>67</v>
      </c>
      <c r="DZ583">
        <v>51</v>
      </c>
      <c r="EA583">
        <v>49</v>
      </c>
      <c r="EB583">
        <v>31</v>
      </c>
      <c r="EC583">
        <v>3.41</v>
      </c>
      <c r="ED583">
        <v>2.68</v>
      </c>
      <c r="EE583">
        <v>1</v>
      </c>
      <c r="EF583">
        <v>4</v>
      </c>
      <c r="EG583" s="41">
        <v>2.0408163265306121E-2</v>
      </c>
      <c r="EH583" s="43">
        <v>0.87096774193548387</v>
      </c>
      <c r="EI583" s="44">
        <v>0.89137590520079002</v>
      </c>
      <c r="EJ583">
        <v>82</v>
      </c>
      <c r="EK583">
        <v>69</v>
      </c>
      <c r="EL583">
        <v>68</v>
      </c>
      <c r="EM583">
        <v>51</v>
      </c>
      <c r="EN583">
        <v>50</v>
      </c>
      <c r="EO583">
        <v>31</v>
      </c>
      <c r="EP583">
        <v>1</v>
      </c>
      <c r="EQ583">
        <v>4</v>
      </c>
      <c r="ER583">
        <v>34</v>
      </c>
      <c r="ES583">
        <v>35</v>
      </c>
      <c r="ET583">
        <v>13</v>
      </c>
      <c r="EU583">
        <v>12</v>
      </c>
      <c r="EV583">
        <v>0</v>
      </c>
      <c r="EW583">
        <v>1</v>
      </c>
      <c r="EX583">
        <v>11</v>
      </c>
      <c r="EY583">
        <v>6</v>
      </c>
      <c r="EZ583">
        <v>-0.30000000000000004</v>
      </c>
      <c r="FA583">
        <v>0</v>
      </c>
      <c r="FB583">
        <v>-0.30000000000000004</v>
      </c>
      <c r="FC583" s="20">
        <v>0.8</v>
      </c>
      <c r="FD583" s="26">
        <v>6.6666666666666666E-2</v>
      </c>
      <c r="FE583">
        <v>2.3E-3</v>
      </c>
      <c r="FF583">
        <v>-0.04</v>
      </c>
      <c r="FG583">
        <v>-0.02</v>
      </c>
      <c r="FH583">
        <v>-0.06</v>
      </c>
      <c r="FL583" s="42">
        <v>24</v>
      </c>
      <c r="FM583" s="20">
        <v>2.25</v>
      </c>
      <c r="FN583" s="41">
        <v>0</v>
      </c>
      <c r="FO583" s="20">
        <v>-1.3</v>
      </c>
      <c r="FP583" s="20">
        <v>-0.81620000000000004</v>
      </c>
      <c r="FQ583" s="20">
        <v>100.78387458006719</v>
      </c>
      <c r="FR583">
        <v>3</v>
      </c>
      <c r="FS583" t="s">
        <v>189</v>
      </c>
      <c r="FT583">
        <v>27</v>
      </c>
      <c r="FV583" t="s">
        <v>711</v>
      </c>
      <c r="FW583" s="45">
        <v>700000</v>
      </c>
      <c r="FX583" s="45">
        <v>725000</v>
      </c>
      <c r="FY583">
        <v>140</v>
      </c>
      <c r="FZ583">
        <v>12</v>
      </c>
      <c r="GA583">
        <v>12</v>
      </c>
      <c r="GB583">
        <v>24</v>
      </c>
      <c r="GC583">
        <v>-31</v>
      </c>
      <c r="GD583">
        <v>36</v>
      </c>
      <c r="GE583">
        <v>164</v>
      </c>
      <c r="GF583">
        <v>1169</v>
      </c>
      <c r="GG583">
        <v>0.8</v>
      </c>
      <c r="GH583">
        <v>0.1</v>
      </c>
      <c r="GI583">
        <v>0.8</v>
      </c>
      <c r="GJ583" s="42">
        <v>-1.3</v>
      </c>
    </row>
    <row r="584" spans="1:192" x14ac:dyDescent="0.45">
      <c r="A584" s="40">
        <v>33042</v>
      </c>
      <c r="B584" t="s">
        <v>4237</v>
      </c>
      <c r="C584" t="s">
        <v>362</v>
      </c>
      <c r="D584" t="s">
        <v>107</v>
      </c>
      <c r="E584" t="s">
        <v>107</v>
      </c>
      <c r="F584">
        <v>72</v>
      </c>
      <c r="G584">
        <v>196</v>
      </c>
      <c r="H584">
        <v>2008</v>
      </c>
      <c r="I584">
        <v>2</v>
      </c>
      <c r="J584">
        <v>51</v>
      </c>
      <c r="K584" t="s">
        <v>202</v>
      </c>
      <c r="L584">
        <v>2010</v>
      </c>
      <c r="M584">
        <v>27</v>
      </c>
      <c r="N584">
        <v>8</v>
      </c>
      <c r="O584">
        <v>8474613</v>
      </c>
      <c r="P584" t="s">
        <v>4238</v>
      </c>
      <c r="Q584" t="s">
        <v>4239</v>
      </c>
      <c r="R584" t="s">
        <v>4240</v>
      </c>
      <c r="S584" t="s">
        <v>797</v>
      </c>
      <c r="T584" t="s">
        <v>716</v>
      </c>
      <c r="U584" t="s">
        <v>205</v>
      </c>
      <c r="V584">
        <v>82</v>
      </c>
      <c r="W584">
        <v>14</v>
      </c>
      <c r="X584">
        <v>42</v>
      </c>
      <c r="Y584">
        <v>21</v>
      </c>
      <c r="Z584">
        <v>56</v>
      </c>
      <c r="AA584">
        <v>2</v>
      </c>
      <c r="AB584">
        <v>9</v>
      </c>
      <c r="AC584" s="26">
        <v>0.68292682926829273</v>
      </c>
      <c r="AD584" s="20">
        <v>-1.3203883495145661</v>
      </c>
      <c r="AE584" s="20">
        <v>19.466999999999999</v>
      </c>
      <c r="AF584">
        <v>-7</v>
      </c>
      <c r="AG584">
        <v>-3.2</v>
      </c>
      <c r="AH584">
        <v>26</v>
      </c>
      <c r="AI584">
        <v>2122</v>
      </c>
      <c r="AJ584">
        <v>94795</v>
      </c>
      <c r="AK584" s="20">
        <v>1579.9166666666999</v>
      </c>
      <c r="AL584">
        <v>1580.1</v>
      </c>
      <c r="AM584">
        <v>1580</v>
      </c>
      <c r="AN584" s="26">
        <v>19.26727642276423</v>
      </c>
      <c r="AO584">
        <v>31.67</v>
      </c>
      <c r="AP584" s="41">
        <v>0.65116279069767447</v>
      </c>
      <c r="AQ584">
        <v>343</v>
      </c>
      <c r="AR584">
        <v>345</v>
      </c>
      <c r="AS584">
        <v>345</v>
      </c>
      <c r="AT584">
        <v>277</v>
      </c>
      <c r="AU584">
        <v>278</v>
      </c>
      <c r="AV584">
        <v>209</v>
      </c>
      <c r="AW584">
        <v>190</v>
      </c>
      <c r="AX584">
        <v>78</v>
      </c>
      <c r="AY584">
        <v>13</v>
      </c>
      <c r="AZ584">
        <v>26</v>
      </c>
      <c r="BA584" s="42">
        <v>39</v>
      </c>
      <c r="BB584">
        <v>17.690000000000001</v>
      </c>
      <c r="BC584">
        <v>35.904299999999999</v>
      </c>
      <c r="BD584" s="20">
        <v>353.5</v>
      </c>
      <c r="BE584" s="20">
        <v>696.5</v>
      </c>
      <c r="BF584" s="20">
        <v>26.447693183975698</v>
      </c>
      <c r="BG584">
        <v>668</v>
      </c>
      <c r="BH584">
        <v>494</v>
      </c>
      <c r="BI584">
        <v>556</v>
      </c>
      <c r="BJ584" s="41">
        <v>0.54575163398692805</v>
      </c>
      <c r="BK584">
        <v>52</v>
      </c>
      <c r="BL584">
        <v>52</v>
      </c>
      <c r="BM584">
        <v>85</v>
      </c>
      <c r="BN584" s="42">
        <v>-33</v>
      </c>
      <c r="BO584">
        <v>69</v>
      </c>
      <c r="BP584">
        <v>28</v>
      </c>
      <c r="BQ584">
        <v>42</v>
      </c>
      <c r="BR584">
        <v>54</v>
      </c>
      <c r="BS584" s="41">
        <v>4.3373493975903614E-2</v>
      </c>
      <c r="BT584">
        <v>740</v>
      </c>
      <c r="BU584">
        <v>810</v>
      </c>
      <c r="BV584" s="41">
        <v>0.47741935483870968</v>
      </c>
      <c r="BW584">
        <v>245</v>
      </c>
      <c r="BX584">
        <v>248</v>
      </c>
      <c r="BY584">
        <v>208</v>
      </c>
      <c r="BZ584">
        <v>264</v>
      </c>
      <c r="CA584">
        <v>287</v>
      </c>
      <c r="CB584">
        <v>298</v>
      </c>
      <c r="CC584">
        <v>228</v>
      </c>
      <c r="CD584">
        <v>237</v>
      </c>
      <c r="CE584">
        <v>230</v>
      </c>
      <c r="CF584">
        <v>256</v>
      </c>
      <c r="CG584">
        <v>447</v>
      </c>
      <c r="CH584">
        <v>504</v>
      </c>
      <c r="CI584">
        <v>0</v>
      </c>
      <c r="CJ584">
        <v>0</v>
      </c>
      <c r="CK584">
        <v>2</v>
      </c>
      <c r="CL584">
        <v>2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11</v>
      </c>
      <c r="CW584">
        <v>0</v>
      </c>
      <c r="CX584">
        <v>4</v>
      </c>
      <c r="CY584">
        <v>8</v>
      </c>
      <c r="CZ584">
        <v>57</v>
      </c>
      <c r="DA584">
        <v>23</v>
      </c>
      <c r="DB584">
        <v>2</v>
      </c>
      <c r="DC584">
        <v>7</v>
      </c>
      <c r="DD584">
        <v>17</v>
      </c>
      <c r="DE584">
        <v>7</v>
      </c>
      <c r="DF584">
        <v>0</v>
      </c>
      <c r="DG584">
        <v>153</v>
      </c>
      <c r="DH584">
        <v>13</v>
      </c>
      <c r="DI584">
        <v>8</v>
      </c>
      <c r="DJ584">
        <v>13</v>
      </c>
      <c r="DK584">
        <v>13</v>
      </c>
      <c r="DL584">
        <v>0</v>
      </c>
      <c r="DM584">
        <v>8</v>
      </c>
      <c r="DN584">
        <v>8</v>
      </c>
      <c r="DO584">
        <v>0</v>
      </c>
      <c r="DP584" s="42">
        <v>-5</v>
      </c>
      <c r="DQ584" s="20">
        <v>-4.0010000000000003</v>
      </c>
      <c r="DR584">
        <v>13</v>
      </c>
      <c r="DS584">
        <v>0</v>
      </c>
      <c r="DT584">
        <v>0</v>
      </c>
      <c r="DU584">
        <v>0</v>
      </c>
      <c r="DV584">
        <v>0</v>
      </c>
      <c r="DW584">
        <v>1697</v>
      </c>
      <c r="DX584">
        <v>1529</v>
      </c>
      <c r="DY584">
        <v>1243</v>
      </c>
      <c r="DZ584">
        <v>1191</v>
      </c>
      <c r="EA584">
        <v>864</v>
      </c>
      <c r="EB584">
        <v>819</v>
      </c>
      <c r="EC584">
        <v>82.43</v>
      </c>
      <c r="ED584">
        <v>88.46</v>
      </c>
      <c r="EE584">
        <v>86</v>
      </c>
      <c r="EF584">
        <v>83</v>
      </c>
      <c r="EG584" s="41">
        <v>9.9537037037037035E-2</v>
      </c>
      <c r="EH584" s="43">
        <v>0.89865689865689868</v>
      </c>
      <c r="EI584" s="44">
        <v>0.99819393569393577</v>
      </c>
      <c r="EJ584">
        <v>1701</v>
      </c>
      <c r="EK584">
        <v>1528</v>
      </c>
      <c r="EL584">
        <v>1246</v>
      </c>
      <c r="EM584">
        <v>1189</v>
      </c>
      <c r="EN584">
        <v>867</v>
      </c>
      <c r="EO584">
        <v>819</v>
      </c>
      <c r="EP584">
        <v>86</v>
      </c>
      <c r="EQ584">
        <v>81</v>
      </c>
      <c r="ER584">
        <v>850</v>
      </c>
      <c r="ES584">
        <v>764</v>
      </c>
      <c r="ET584">
        <v>326</v>
      </c>
      <c r="EU584">
        <v>319</v>
      </c>
      <c r="EV584">
        <v>42</v>
      </c>
      <c r="EW584">
        <v>51</v>
      </c>
      <c r="EX584">
        <v>73</v>
      </c>
      <c r="EY584">
        <v>70</v>
      </c>
      <c r="EZ584">
        <v>2.8</v>
      </c>
      <c r="FA584">
        <v>1.9</v>
      </c>
      <c r="FB584">
        <v>4.7</v>
      </c>
      <c r="FC584" s="20">
        <v>51.6</v>
      </c>
      <c r="FD584" s="26">
        <v>0.62926829268292683</v>
      </c>
      <c r="FE584">
        <v>5.0340999999999996</v>
      </c>
      <c r="FF584">
        <v>0.46</v>
      </c>
      <c r="FG584">
        <v>0</v>
      </c>
      <c r="FH584">
        <v>0.46</v>
      </c>
      <c r="FI584">
        <v>5</v>
      </c>
      <c r="FJ584">
        <v>1</v>
      </c>
      <c r="FK584">
        <v>1</v>
      </c>
      <c r="FL584" s="42">
        <v>132</v>
      </c>
      <c r="FM584" s="20">
        <v>7.2307692307692308</v>
      </c>
      <c r="FN584" s="41">
        <v>7.2916666700000007E-2</v>
      </c>
      <c r="FO584" s="20">
        <v>53.4</v>
      </c>
      <c r="FP584" s="20">
        <v>55.199800000000003</v>
      </c>
      <c r="FQ584" s="20">
        <v>122.49857603949118</v>
      </c>
      <c r="FU584" t="s">
        <v>721</v>
      </c>
      <c r="FV584" t="s">
        <v>711</v>
      </c>
      <c r="FW584" s="45">
        <v>7000000</v>
      </c>
      <c r="FX584" s="45">
        <v>6500000</v>
      </c>
      <c r="FY584">
        <v>597</v>
      </c>
      <c r="FZ584">
        <v>142</v>
      </c>
      <c r="GA584">
        <v>274</v>
      </c>
      <c r="GB584">
        <v>416</v>
      </c>
      <c r="GC584">
        <v>102</v>
      </c>
      <c r="GD584">
        <v>156</v>
      </c>
      <c r="GE584">
        <v>1407</v>
      </c>
      <c r="GF584">
        <v>10989</v>
      </c>
      <c r="GG584">
        <v>31.4</v>
      </c>
      <c r="GH584">
        <v>16.8</v>
      </c>
      <c r="GI584">
        <v>48.2</v>
      </c>
      <c r="GJ584" s="42">
        <v>53.4</v>
      </c>
    </row>
    <row r="585" spans="1:192" x14ac:dyDescent="0.45">
      <c r="A585" s="40">
        <v>34864</v>
      </c>
      <c r="B585" t="s">
        <v>4246</v>
      </c>
      <c r="C585" t="s">
        <v>1029</v>
      </c>
      <c r="D585" t="s">
        <v>107</v>
      </c>
      <c r="E585" t="s">
        <v>107</v>
      </c>
      <c r="F585">
        <v>74</v>
      </c>
      <c r="G585">
        <v>200</v>
      </c>
      <c r="K585" t="s">
        <v>92</v>
      </c>
      <c r="L585">
        <v>2017</v>
      </c>
      <c r="M585">
        <v>22</v>
      </c>
      <c r="N585">
        <v>1</v>
      </c>
      <c r="O585">
        <v>8480762</v>
      </c>
      <c r="P585" t="s">
        <v>4247</v>
      </c>
      <c r="Q585" t="s">
        <v>4248</v>
      </c>
      <c r="R585" t="s">
        <v>4249</v>
      </c>
      <c r="S585" t="s">
        <v>815</v>
      </c>
      <c r="T585" t="s">
        <v>725</v>
      </c>
      <c r="U585" t="s">
        <v>159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29</v>
      </c>
      <c r="AB585">
        <v>82</v>
      </c>
      <c r="AC585" s="26">
        <v>0</v>
      </c>
      <c r="AD585" s="20">
        <v>0</v>
      </c>
      <c r="AE585" s="20">
        <v>0</v>
      </c>
      <c r="AF585">
        <v>1</v>
      </c>
      <c r="AG585">
        <v>-0.4</v>
      </c>
      <c r="AH585">
        <v>0</v>
      </c>
      <c r="AI585">
        <v>14</v>
      </c>
      <c r="AJ585">
        <v>681</v>
      </c>
      <c r="AK585" s="20">
        <v>11.35</v>
      </c>
      <c r="AL585">
        <v>11.35</v>
      </c>
      <c r="AM585">
        <v>11</v>
      </c>
      <c r="AN585" s="26">
        <v>11.35</v>
      </c>
      <c r="AO585">
        <v>19.63</v>
      </c>
      <c r="AP585" s="41">
        <v>0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2</v>
      </c>
      <c r="AW585">
        <v>1</v>
      </c>
      <c r="AX585">
        <v>0</v>
      </c>
      <c r="AY585">
        <v>0</v>
      </c>
      <c r="AZ585">
        <v>0</v>
      </c>
      <c r="BA585" s="42">
        <v>0</v>
      </c>
      <c r="BB585">
        <v>0.1</v>
      </c>
      <c r="BC585">
        <v>51.5</v>
      </c>
      <c r="BD585" s="20">
        <v>0</v>
      </c>
      <c r="BE585" s="20">
        <v>3</v>
      </c>
      <c r="BF585" s="20">
        <v>15.859030837004406</v>
      </c>
      <c r="BG585">
        <v>4</v>
      </c>
      <c r="BH585">
        <v>4</v>
      </c>
      <c r="BI585">
        <v>1</v>
      </c>
      <c r="BJ585" s="41">
        <v>0.8</v>
      </c>
      <c r="BK585">
        <v>0</v>
      </c>
      <c r="BL585">
        <v>0</v>
      </c>
      <c r="BM585">
        <v>2</v>
      </c>
      <c r="BN585" s="42">
        <v>-2</v>
      </c>
      <c r="BO585">
        <v>1</v>
      </c>
      <c r="BP585">
        <v>0</v>
      </c>
      <c r="BQ585">
        <v>0</v>
      </c>
      <c r="BR585">
        <v>0</v>
      </c>
      <c r="BS585" s="41">
        <v>0</v>
      </c>
      <c r="BT585">
        <v>0</v>
      </c>
      <c r="BU585">
        <v>0</v>
      </c>
      <c r="BV585" s="41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v>0</v>
      </c>
      <c r="DQ585" s="20">
        <v>-1.0999999999999999E-2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</v>
      </c>
      <c r="DX585">
        <v>7</v>
      </c>
      <c r="DY585">
        <v>11</v>
      </c>
      <c r="DZ585">
        <v>6</v>
      </c>
      <c r="EA585">
        <v>7</v>
      </c>
      <c r="EB585">
        <v>4</v>
      </c>
      <c r="EC585">
        <v>0.5</v>
      </c>
      <c r="ED585">
        <v>0.76</v>
      </c>
      <c r="EE585">
        <v>1</v>
      </c>
      <c r="EF585">
        <v>0</v>
      </c>
      <c r="EG585" s="41">
        <v>0.14285714285714285</v>
      </c>
      <c r="EH585" s="43">
        <v>1</v>
      </c>
      <c r="EI585" s="44">
        <v>1.1428571428571428</v>
      </c>
      <c r="EJ585">
        <v>11</v>
      </c>
      <c r="EK585">
        <v>7</v>
      </c>
      <c r="EL585">
        <v>11</v>
      </c>
      <c r="EM585">
        <v>6</v>
      </c>
      <c r="EN585">
        <v>7</v>
      </c>
      <c r="EO585">
        <v>4</v>
      </c>
      <c r="EP585">
        <v>1</v>
      </c>
      <c r="EQ585">
        <v>0</v>
      </c>
      <c r="ER585">
        <v>4</v>
      </c>
      <c r="ES585">
        <v>5</v>
      </c>
      <c r="ET585">
        <v>2</v>
      </c>
      <c r="EU585">
        <v>4</v>
      </c>
      <c r="EV585">
        <v>0</v>
      </c>
      <c r="EW585">
        <v>0</v>
      </c>
      <c r="EX585">
        <v>2</v>
      </c>
      <c r="EY585">
        <v>0</v>
      </c>
      <c r="EZ585">
        <v>0</v>
      </c>
      <c r="FA585">
        <v>0.1</v>
      </c>
      <c r="FB585">
        <v>0</v>
      </c>
      <c r="FC585" s="20">
        <v>0.5</v>
      </c>
      <c r="FD585" s="26">
        <v>0.5</v>
      </c>
      <c r="FE585">
        <v>2.0000000000000001E-4</v>
      </c>
      <c r="FF585">
        <v>0</v>
      </c>
      <c r="FG585">
        <v>0</v>
      </c>
      <c r="FH585">
        <v>0</v>
      </c>
      <c r="FL585" s="42">
        <v>0</v>
      </c>
      <c r="FM585" s="20">
        <v>0</v>
      </c>
      <c r="FN585" s="41">
        <v>0</v>
      </c>
      <c r="FO585" s="20">
        <v>0</v>
      </c>
      <c r="FP585" s="20">
        <v>-2.1999999999999997E-3</v>
      </c>
      <c r="FQ585" s="20">
        <v>95.154185022026439</v>
      </c>
      <c r="FW585" s="45"/>
      <c r="FX585" s="45"/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2</v>
      </c>
      <c r="GF585">
        <v>11</v>
      </c>
      <c r="GG585">
        <v>0</v>
      </c>
      <c r="GH585">
        <v>0.1</v>
      </c>
      <c r="GI585">
        <v>0</v>
      </c>
      <c r="GJ585" s="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308"/>
  <sheetViews>
    <sheetView topLeftCell="FH1" workbookViewId="0">
      <selection activeCell="FY4" sqref="FY4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33031</v>
      </c>
      <c r="B2" t="s">
        <v>207</v>
      </c>
      <c r="C2" t="s">
        <v>208</v>
      </c>
      <c r="D2" t="s">
        <v>91</v>
      </c>
      <c r="E2" t="s">
        <v>91</v>
      </c>
      <c r="F2">
        <v>75</v>
      </c>
      <c r="G2">
        <v>210</v>
      </c>
      <c r="H2">
        <v>2008</v>
      </c>
      <c r="I2">
        <v>3</v>
      </c>
      <c r="J2">
        <v>69</v>
      </c>
      <c r="K2" t="s">
        <v>202</v>
      </c>
      <c r="L2">
        <v>2011</v>
      </c>
      <c r="M2">
        <v>27</v>
      </c>
      <c r="N2">
        <v>7</v>
      </c>
      <c r="O2">
        <v>8474628</v>
      </c>
      <c r="P2" t="s">
        <v>717</v>
      </c>
      <c r="Q2" t="s">
        <v>718</v>
      </c>
      <c r="R2" t="s">
        <v>719</v>
      </c>
      <c r="S2" t="s">
        <v>301</v>
      </c>
      <c r="T2" t="s">
        <v>720</v>
      </c>
      <c r="U2" t="s">
        <v>123</v>
      </c>
      <c r="V2">
        <v>82</v>
      </c>
      <c r="W2">
        <v>3</v>
      </c>
      <c r="X2">
        <v>7</v>
      </c>
      <c r="Y2">
        <v>5</v>
      </c>
      <c r="Z2">
        <v>10</v>
      </c>
      <c r="AA2">
        <v>17</v>
      </c>
      <c r="AB2">
        <v>74</v>
      </c>
      <c r="AC2" s="26">
        <v>0.12195121951219512</v>
      </c>
      <c r="AD2" s="20">
        <v>-14.384839650145771</v>
      </c>
      <c r="AE2" s="20">
        <v>3.5270000000000001</v>
      </c>
      <c r="AF2">
        <v>-11</v>
      </c>
      <c r="AG2">
        <v>0.4</v>
      </c>
      <c r="AH2">
        <v>28</v>
      </c>
      <c r="AI2">
        <v>1759</v>
      </c>
      <c r="AJ2">
        <v>82396</v>
      </c>
      <c r="AK2" s="20">
        <v>1373.2666666667001</v>
      </c>
      <c r="AL2">
        <v>1373.23</v>
      </c>
      <c r="AM2">
        <v>1373</v>
      </c>
      <c r="AN2" s="26">
        <v>16.747154471544714</v>
      </c>
      <c r="AO2">
        <v>28.08</v>
      </c>
      <c r="AP2" s="41">
        <v>0.24390243902439024</v>
      </c>
      <c r="AQ2">
        <v>251</v>
      </c>
      <c r="AR2">
        <v>251</v>
      </c>
      <c r="AS2">
        <v>250</v>
      </c>
      <c r="AT2">
        <v>160</v>
      </c>
      <c r="AU2">
        <v>159</v>
      </c>
      <c r="AV2">
        <v>98</v>
      </c>
      <c r="AW2">
        <v>57</v>
      </c>
      <c r="AX2">
        <v>2</v>
      </c>
      <c r="AY2">
        <v>1</v>
      </c>
      <c r="AZ2">
        <v>9</v>
      </c>
      <c r="BA2" s="42">
        <v>10</v>
      </c>
      <c r="BB2">
        <v>4.0199999999999996</v>
      </c>
      <c r="BC2">
        <v>55.428600000000003</v>
      </c>
      <c r="BD2" s="20">
        <v>113.3</v>
      </c>
      <c r="BE2" s="20">
        <v>364.3</v>
      </c>
      <c r="BF2" s="20">
        <v>15.917217072158344</v>
      </c>
      <c r="BG2">
        <v>381</v>
      </c>
      <c r="BH2">
        <v>447</v>
      </c>
      <c r="BI2">
        <v>469</v>
      </c>
      <c r="BJ2" s="41">
        <v>0.44823529411764707</v>
      </c>
      <c r="BK2">
        <v>106</v>
      </c>
      <c r="BL2">
        <v>105</v>
      </c>
      <c r="BM2">
        <v>94</v>
      </c>
      <c r="BN2" s="42">
        <v>11</v>
      </c>
      <c r="BO2">
        <v>61</v>
      </c>
      <c r="BP2">
        <v>31</v>
      </c>
      <c r="BQ2">
        <v>15</v>
      </c>
      <c r="BR2">
        <v>158</v>
      </c>
      <c r="BS2" s="41">
        <v>0.12824675324675325</v>
      </c>
      <c r="BT2">
        <v>0</v>
      </c>
      <c r="BU2">
        <v>0</v>
      </c>
      <c r="BV2" s="41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CY2">
        <v>6</v>
      </c>
      <c r="CZ2">
        <v>53</v>
      </c>
      <c r="DA2">
        <v>1</v>
      </c>
      <c r="DB2">
        <v>0</v>
      </c>
      <c r="DC2">
        <v>55</v>
      </c>
      <c r="DD2">
        <v>6</v>
      </c>
      <c r="DE2">
        <v>0</v>
      </c>
      <c r="DF2">
        <v>0</v>
      </c>
      <c r="DG2">
        <v>36</v>
      </c>
      <c r="DH2">
        <v>14</v>
      </c>
      <c r="DI2">
        <v>10</v>
      </c>
      <c r="DJ2">
        <v>14</v>
      </c>
      <c r="DK2">
        <v>14</v>
      </c>
      <c r="DL2">
        <v>0</v>
      </c>
      <c r="DM2">
        <v>9</v>
      </c>
      <c r="DN2">
        <v>9</v>
      </c>
      <c r="DO2">
        <v>0</v>
      </c>
      <c r="DP2" s="42">
        <v>-4</v>
      </c>
      <c r="DQ2" s="20">
        <v>-0.75700000000000001</v>
      </c>
      <c r="DR2">
        <v>14</v>
      </c>
      <c r="DS2">
        <v>0</v>
      </c>
      <c r="DT2">
        <v>0</v>
      </c>
      <c r="DU2">
        <v>0</v>
      </c>
      <c r="DV2">
        <v>0</v>
      </c>
      <c r="DW2">
        <v>1219</v>
      </c>
      <c r="DX2">
        <v>1471</v>
      </c>
      <c r="DY2">
        <v>907</v>
      </c>
      <c r="DZ2">
        <v>1074</v>
      </c>
      <c r="EA2">
        <v>624</v>
      </c>
      <c r="EB2">
        <v>732</v>
      </c>
      <c r="EC2">
        <v>54.96</v>
      </c>
      <c r="ED2">
        <v>72.88</v>
      </c>
      <c r="EE2">
        <v>41</v>
      </c>
      <c r="EF2">
        <v>69</v>
      </c>
      <c r="EG2" s="41">
        <v>6.5705128205128208E-2</v>
      </c>
      <c r="EH2" s="43">
        <v>0.90573770491803285</v>
      </c>
      <c r="EI2" s="44">
        <v>0.97144283312316104</v>
      </c>
      <c r="EJ2">
        <v>1222</v>
      </c>
      <c r="EK2">
        <v>1473</v>
      </c>
      <c r="EL2">
        <v>909</v>
      </c>
      <c r="EM2">
        <v>1075</v>
      </c>
      <c r="EN2">
        <v>625</v>
      </c>
      <c r="EO2">
        <v>733</v>
      </c>
      <c r="EP2">
        <v>41</v>
      </c>
      <c r="EQ2">
        <v>69</v>
      </c>
      <c r="ER2">
        <v>593</v>
      </c>
      <c r="ES2">
        <v>700</v>
      </c>
      <c r="ET2">
        <v>240</v>
      </c>
      <c r="EU2">
        <v>260</v>
      </c>
      <c r="EV2">
        <v>31</v>
      </c>
      <c r="EW2">
        <v>36</v>
      </c>
      <c r="EX2">
        <v>102</v>
      </c>
      <c r="EY2">
        <v>118</v>
      </c>
      <c r="EZ2">
        <v>-0.4</v>
      </c>
      <c r="FA2">
        <v>2.5</v>
      </c>
      <c r="FB2">
        <v>2.2000000000000002</v>
      </c>
      <c r="FC2" s="20">
        <v>18.68</v>
      </c>
      <c r="FD2" s="26">
        <v>0.2278048780487805</v>
      </c>
      <c r="FE2">
        <v>0.70030000000000003</v>
      </c>
      <c r="FF2">
        <v>0.17</v>
      </c>
      <c r="FG2">
        <v>-0.02</v>
      </c>
      <c r="FH2">
        <v>0.15</v>
      </c>
      <c r="FL2" s="42">
        <v>292</v>
      </c>
      <c r="FM2" s="20">
        <v>8.6428571428571423</v>
      </c>
      <c r="FN2" s="41">
        <v>1.4084507000000001E-2</v>
      </c>
      <c r="FO2" s="20">
        <v>7.2</v>
      </c>
      <c r="FP2" s="20">
        <v>9.8485999999999994</v>
      </c>
      <c r="FQ2" s="20">
        <v>117.53311535576705</v>
      </c>
      <c r="FU2" t="s">
        <v>721</v>
      </c>
      <c r="FV2" t="s">
        <v>711</v>
      </c>
      <c r="FW2" s="45">
        <v>3500000</v>
      </c>
      <c r="FX2" s="45">
        <v>3500000</v>
      </c>
      <c r="FY2">
        <v>425</v>
      </c>
      <c r="FZ2">
        <v>29</v>
      </c>
      <c r="GA2">
        <v>83</v>
      </c>
      <c r="GB2">
        <v>112</v>
      </c>
      <c r="GC2">
        <v>-46</v>
      </c>
      <c r="GD2">
        <v>238</v>
      </c>
      <c r="GE2">
        <v>652</v>
      </c>
      <c r="GF2">
        <v>8141</v>
      </c>
      <c r="GG2">
        <v>5.5</v>
      </c>
      <c r="GH2">
        <v>14.8</v>
      </c>
      <c r="GI2">
        <v>20.399999999999999</v>
      </c>
      <c r="GJ2" s="42">
        <v>7.2</v>
      </c>
    </row>
    <row r="3" spans="1:192" x14ac:dyDescent="0.45">
      <c r="A3" s="40">
        <v>29669</v>
      </c>
      <c r="B3" t="s">
        <v>726</v>
      </c>
      <c r="C3" t="s">
        <v>442</v>
      </c>
      <c r="D3" t="s">
        <v>107</v>
      </c>
      <c r="E3" t="s">
        <v>107</v>
      </c>
      <c r="F3">
        <v>75</v>
      </c>
      <c r="G3">
        <v>205</v>
      </c>
      <c r="H3">
        <v>2000</v>
      </c>
      <c r="I3">
        <v>1</v>
      </c>
      <c r="J3">
        <v>13</v>
      </c>
      <c r="K3" t="s">
        <v>92</v>
      </c>
      <c r="L3">
        <v>2002</v>
      </c>
      <c r="M3">
        <v>36</v>
      </c>
      <c r="N3">
        <v>15</v>
      </c>
      <c r="O3">
        <v>8468493</v>
      </c>
      <c r="P3" t="s">
        <v>727</v>
      </c>
      <c r="Q3" t="s">
        <v>728</v>
      </c>
      <c r="R3" t="s">
        <v>729</v>
      </c>
      <c r="S3" t="s">
        <v>730</v>
      </c>
      <c r="T3" t="s">
        <v>720</v>
      </c>
      <c r="U3" t="s">
        <v>129</v>
      </c>
      <c r="V3">
        <v>80</v>
      </c>
      <c r="W3">
        <v>4</v>
      </c>
      <c r="X3">
        <v>19</v>
      </c>
      <c r="Y3">
        <v>8</v>
      </c>
      <c r="Z3">
        <v>23</v>
      </c>
      <c r="AA3">
        <v>12</v>
      </c>
      <c r="AB3">
        <v>46</v>
      </c>
      <c r="AC3" s="26">
        <v>0.28749999999999998</v>
      </c>
      <c r="AD3" s="20">
        <v>0.68467475192943894</v>
      </c>
      <c r="AE3" s="20">
        <v>7.79</v>
      </c>
      <c r="AF3">
        <v>12</v>
      </c>
      <c r="AG3">
        <v>-5.0999999999999996</v>
      </c>
      <c r="AH3">
        <v>20</v>
      </c>
      <c r="AI3">
        <v>2215</v>
      </c>
      <c r="AJ3">
        <v>104951</v>
      </c>
      <c r="AK3" s="20">
        <v>1749.1833333333</v>
      </c>
      <c r="AL3">
        <v>1749.18</v>
      </c>
      <c r="AM3">
        <v>1749</v>
      </c>
      <c r="AN3" s="26">
        <v>21.864791666666669</v>
      </c>
      <c r="AO3">
        <v>36.520000000000003</v>
      </c>
      <c r="AP3" s="41">
        <v>0.29870129870129869</v>
      </c>
      <c r="AQ3">
        <v>190</v>
      </c>
      <c r="AR3">
        <v>190</v>
      </c>
      <c r="AS3">
        <v>190</v>
      </c>
      <c r="AT3">
        <v>116</v>
      </c>
      <c r="AU3">
        <v>116</v>
      </c>
      <c r="AV3">
        <v>73</v>
      </c>
      <c r="AW3">
        <v>53</v>
      </c>
      <c r="AX3">
        <v>3</v>
      </c>
      <c r="AY3">
        <v>5</v>
      </c>
      <c r="AZ3">
        <v>9</v>
      </c>
      <c r="BA3" s="42">
        <v>14</v>
      </c>
      <c r="BB3">
        <v>3.94</v>
      </c>
      <c r="BC3">
        <v>65.328800000000001</v>
      </c>
      <c r="BD3" s="20">
        <v>148.80000000000001</v>
      </c>
      <c r="BE3" s="20">
        <v>338.8</v>
      </c>
      <c r="BF3" s="20">
        <v>11.621445477309368</v>
      </c>
      <c r="BG3">
        <v>429</v>
      </c>
      <c r="BH3">
        <v>671</v>
      </c>
      <c r="BI3">
        <v>890</v>
      </c>
      <c r="BJ3" s="41">
        <v>0.32524639878695982</v>
      </c>
      <c r="BK3">
        <v>91</v>
      </c>
      <c r="BL3">
        <v>91</v>
      </c>
      <c r="BM3">
        <v>66</v>
      </c>
      <c r="BN3" s="42">
        <v>25</v>
      </c>
      <c r="BO3">
        <v>43</v>
      </c>
      <c r="BP3">
        <v>85</v>
      </c>
      <c r="BQ3">
        <v>18</v>
      </c>
      <c r="BR3">
        <v>169</v>
      </c>
      <c r="BS3" s="41">
        <v>9.5264937993235627E-2</v>
      </c>
      <c r="BT3">
        <v>0</v>
      </c>
      <c r="BU3">
        <v>0</v>
      </c>
      <c r="BV3" s="41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2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41</v>
      </c>
      <c r="DA3">
        <v>1</v>
      </c>
      <c r="DB3">
        <v>0</v>
      </c>
      <c r="DC3">
        <v>24</v>
      </c>
      <c r="DD3">
        <v>22</v>
      </c>
      <c r="DE3">
        <v>0</v>
      </c>
      <c r="DF3">
        <v>0</v>
      </c>
      <c r="DG3">
        <v>26</v>
      </c>
      <c r="DH3">
        <v>10</v>
      </c>
      <c r="DI3">
        <v>2</v>
      </c>
      <c r="DJ3">
        <v>10</v>
      </c>
      <c r="DK3">
        <v>10</v>
      </c>
      <c r="DL3">
        <v>0</v>
      </c>
      <c r="DM3">
        <v>2</v>
      </c>
      <c r="DN3">
        <v>2</v>
      </c>
      <c r="DO3">
        <v>0</v>
      </c>
      <c r="DP3" s="42">
        <v>-8</v>
      </c>
      <c r="DQ3" s="20">
        <v>1.1839999999999999</v>
      </c>
      <c r="DR3">
        <v>10</v>
      </c>
      <c r="DS3">
        <v>0</v>
      </c>
      <c r="DT3">
        <v>0</v>
      </c>
      <c r="DU3">
        <v>0</v>
      </c>
      <c r="DV3">
        <v>0</v>
      </c>
      <c r="DW3">
        <v>1406</v>
      </c>
      <c r="DX3">
        <v>2074</v>
      </c>
      <c r="DY3">
        <v>1057</v>
      </c>
      <c r="DZ3">
        <v>1605</v>
      </c>
      <c r="EA3">
        <v>763</v>
      </c>
      <c r="EB3">
        <v>1138</v>
      </c>
      <c r="EC3">
        <v>74.06</v>
      </c>
      <c r="ED3">
        <v>114.67</v>
      </c>
      <c r="EE3">
        <v>77</v>
      </c>
      <c r="EF3">
        <v>98</v>
      </c>
      <c r="EG3" s="41">
        <v>0.10091743119266056</v>
      </c>
      <c r="EH3" s="43">
        <v>0.91388400702987693</v>
      </c>
      <c r="EI3" s="44">
        <v>1.0148014382225374</v>
      </c>
      <c r="EJ3">
        <v>1402</v>
      </c>
      <c r="EK3">
        <v>2074</v>
      </c>
      <c r="EL3">
        <v>1053</v>
      </c>
      <c r="EM3">
        <v>1605</v>
      </c>
      <c r="EN3">
        <v>759</v>
      </c>
      <c r="EO3">
        <v>1137</v>
      </c>
      <c r="EP3">
        <v>77</v>
      </c>
      <c r="EQ3">
        <v>98</v>
      </c>
      <c r="ER3">
        <v>746</v>
      </c>
      <c r="ES3">
        <v>1090</v>
      </c>
      <c r="ET3">
        <v>288</v>
      </c>
      <c r="EU3">
        <v>430</v>
      </c>
      <c r="EV3">
        <v>42</v>
      </c>
      <c r="EW3">
        <v>58</v>
      </c>
      <c r="EX3">
        <v>75</v>
      </c>
      <c r="EY3">
        <v>80</v>
      </c>
      <c r="EZ3">
        <v>0.60000000000000009</v>
      </c>
      <c r="FA3">
        <v>4.2</v>
      </c>
      <c r="FB3">
        <v>4.8</v>
      </c>
      <c r="FC3" s="20">
        <v>20.57</v>
      </c>
      <c r="FD3" s="26">
        <v>0.25712499999999999</v>
      </c>
      <c r="FE3">
        <v>1.2255</v>
      </c>
      <c r="FF3">
        <v>0.54</v>
      </c>
      <c r="FG3">
        <v>-0.18</v>
      </c>
      <c r="FH3">
        <v>0.36</v>
      </c>
      <c r="FL3" s="42">
        <v>280</v>
      </c>
      <c r="FM3" s="20">
        <v>10.9</v>
      </c>
      <c r="FN3" s="41">
        <v>1.54135338E-2</v>
      </c>
      <c r="FO3" s="20">
        <v>21</v>
      </c>
      <c r="FP3" s="20">
        <v>23.236799999999999</v>
      </c>
      <c r="FQ3" s="20">
        <v>119.37021918841971</v>
      </c>
      <c r="FR3">
        <v>4</v>
      </c>
      <c r="FS3" t="s">
        <v>455</v>
      </c>
      <c r="FT3">
        <v>195</v>
      </c>
      <c r="FU3" t="s">
        <v>731</v>
      </c>
      <c r="FV3" t="s">
        <v>711</v>
      </c>
      <c r="FW3" s="45">
        <v>3600000</v>
      </c>
      <c r="FX3" s="45">
        <v>3000000</v>
      </c>
      <c r="FY3">
        <v>987</v>
      </c>
      <c r="FZ3">
        <v>53</v>
      </c>
      <c r="GA3">
        <v>223</v>
      </c>
      <c r="GB3">
        <v>276</v>
      </c>
      <c r="GC3">
        <v>-61</v>
      </c>
      <c r="GD3">
        <v>410</v>
      </c>
      <c r="GE3">
        <v>1292</v>
      </c>
      <c r="GF3">
        <v>20909</v>
      </c>
      <c r="GG3">
        <v>10.5</v>
      </c>
      <c r="GH3">
        <v>41</v>
      </c>
      <c r="GI3">
        <v>51.5</v>
      </c>
      <c r="GJ3" s="42">
        <v>21</v>
      </c>
    </row>
    <row r="4" spans="1:192" x14ac:dyDescent="0.45">
      <c r="A4" s="40">
        <v>29490</v>
      </c>
      <c r="B4" t="s">
        <v>741</v>
      </c>
      <c r="C4" t="s">
        <v>664</v>
      </c>
      <c r="D4" t="s">
        <v>107</v>
      </c>
      <c r="E4" t="s">
        <v>107</v>
      </c>
      <c r="F4">
        <v>75</v>
      </c>
      <c r="G4">
        <v>217</v>
      </c>
      <c r="H4">
        <v>2000</v>
      </c>
      <c r="I4">
        <v>1</v>
      </c>
      <c r="J4">
        <v>18</v>
      </c>
      <c r="K4" t="s">
        <v>92</v>
      </c>
      <c r="L4">
        <v>2002</v>
      </c>
      <c r="M4">
        <v>37</v>
      </c>
      <c r="N4">
        <v>15</v>
      </c>
      <c r="O4">
        <v>8468498</v>
      </c>
      <c r="P4" t="s">
        <v>742</v>
      </c>
      <c r="Q4" t="s">
        <v>743</v>
      </c>
      <c r="R4" t="s">
        <v>744</v>
      </c>
      <c r="S4" t="s">
        <v>745</v>
      </c>
      <c r="T4" t="s">
        <v>720</v>
      </c>
      <c r="U4" t="s">
        <v>253</v>
      </c>
      <c r="V4">
        <v>81</v>
      </c>
      <c r="W4">
        <v>0</v>
      </c>
      <c r="X4">
        <v>10</v>
      </c>
      <c r="Y4">
        <v>3</v>
      </c>
      <c r="Z4">
        <v>10</v>
      </c>
      <c r="AA4">
        <v>19</v>
      </c>
      <c r="AB4">
        <v>77</v>
      </c>
      <c r="AC4" s="26">
        <v>0.12345679012345678</v>
      </c>
      <c r="AD4" s="20">
        <v>-5.7325194228634846</v>
      </c>
      <c r="AE4" s="20">
        <v>2.9290000000000003</v>
      </c>
      <c r="AF4">
        <v>-9</v>
      </c>
      <c r="AG4">
        <v>-18.100000000000001</v>
      </c>
      <c r="AH4">
        <v>68</v>
      </c>
      <c r="AI4">
        <v>1797</v>
      </c>
      <c r="AJ4">
        <v>94113</v>
      </c>
      <c r="AK4" s="20">
        <v>1568.55</v>
      </c>
      <c r="AL4">
        <v>1568.4</v>
      </c>
      <c r="AM4">
        <v>1569</v>
      </c>
      <c r="AN4" s="26">
        <v>19.364814814814814</v>
      </c>
      <c r="AO4">
        <v>32.4</v>
      </c>
      <c r="AP4" s="41">
        <v>0.21739130434782608</v>
      </c>
      <c r="AQ4">
        <v>133</v>
      </c>
      <c r="AR4">
        <v>133</v>
      </c>
      <c r="AS4">
        <v>133</v>
      </c>
      <c r="AT4">
        <v>75</v>
      </c>
      <c r="AU4">
        <v>75</v>
      </c>
      <c r="AV4">
        <v>54</v>
      </c>
      <c r="AW4">
        <v>33</v>
      </c>
      <c r="AX4">
        <v>2</v>
      </c>
      <c r="AY4">
        <v>0</v>
      </c>
      <c r="AZ4">
        <v>4</v>
      </c>
      <c r="BA4" s="42">
        <v>4</v>
      </c>
      <c r="BB4">
        <v>1.84</v>
      </c>
      <c r="BC4">
        <v>59.555599999999998</v>
      </c>
      <c r="BD4" s="20">
        <v>56.2</v>
      </c>
      <c r="BE4" s="20">
        <v>189.2</v>
      </c>
      <c r="BF4" s="20">
        <v>7.2379495026778873</v>
      </c>
      <c r="BG4">
        <v>384</v>
      </c>
      <c r="BH4">
        <v>500</v>
      </c>
      <c r="BI4">
        <v>694</v>
      </c>
      <c r="BJ4" s="41">
        <v>0.35621521335807049</v>
      </c>
      <c r="BK4">
        <v>218</v>
      </c>
      <c r="BL4">
        <v>218</v>
      </c>
      <c r="BM4">
        <v>113</v>
      </c>
      <c r="BN4" s="42">
        <v>105</v>
      </c>
      <c r="BO4">
        <v>21</v>
      </c>
      <c r="BP4">
        <v>44</v>
      </c>
      <c r="BQ4">
        <v>17</v>
      </c>
      <c r="BR4">
        <v>168</v>
      </c>
      <c r="BS4" s="41">
        <v>0.10632911392405063</v>
      </c>
      <c r="BT4">
        <v>0</v>
      </c>
      <c r="BU4">
        <v>0</v>
      </c>
      <c r="BV4" s="41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2</v>
      </c>
      <c r="CZ4">
        <v>18</v>
      </c>
      <c r="DA4">
        <v>1</v>
      </c>
      <c r="DB4">
        <v>0</v>
      </c>
      <c r="DC4">
        <v>28</v>
      </c>
      <c r="DD4">
        <v>7</v>
      </c>
      <c r="DE4">
        <v>1</v>
      </c>
      <c r="DF4">
        <v>0</v>
      </c>
      <c r="DG4">
        <v>17</v>
      </c>
      <c r="DH4">
        <v>30</v>
      </c>
      <c r="DI4">
        <v>13</v>
      </c>
      <c r="DJ4">
        <v>31</v>
      </c>
      <c r="DK4">
        <v>29</v>
      </c>
      <c r="DL4">
        <v>2</v>
      </c>
      <c r="DM4">
        <v>14</v>
      </c>
      <c r="DN4">
        <v>12</v>
      </c>
      <c r="DO4">
        <v>2</v>
      </c>
      <c r="DP4" s="42">
        <v>-17</v>
      </c>
      <c r="DQ4" s="20">
        <v>-10.210000000000001</v>
      </c>
      <c r="DR4">
        <v>28</v>
      </c>
      <c r="DS4">
        <v>2</v>
      </c>
      <c r="DT4">
        <v>0</v>
      </c>
      <c r="DU4">
        <v>0</v>
      </c>
      <c r="DV4">
        <v>0</v>
      </c>
      <c r="DW4">
        <v>1127</v>
      </c>
      <c r="DX4">
        <v>1889</v>
      </c>
      <c r="DY4">
        <v>820</v>
      </c>
      <c r="DZ4">
        <v>1412</v>
      </c>
      <c r="EA4">
        <v>576</v>
      </c>
      <c r="EB4">
        <v>994</v>
      </c>
      <c r="EC4">
        <v>48.94</v>
      </c>
      <c r="ED4">
        <v>95.13</v>
      </c>
      <c r="EE4">
        <v>46</v>
      </c>
      <c r="EF4">
        <v>82</v>
      </c>
      <c r="EG4" s="41">
        <v>7.9861111111111105E-2</v>
      </c>
      <c r="EH4" s="43">
        <v>0.91750503018108653</v>
      </c>
      <c r="EI4" s="44">
        <v>0.99736614129219769</v>
      </c>
      <c r="EJ4">
        <v>1124</v>
      </c>
      <c r="EK4">
        <v>1885</v>
      </c>
      <c r="EL4">
        <v>818</v>
      </c>
      <c r="EM4">
        <v>1409</v>
      </c>
      <c r="EN4">
        <v>575</v>
      </c>
      <c r="EO4">
        <v>992</v>
      </c>
      <c r="EP4">
        <v>44</v>
      </c>
      <c r="EQ4">
        <v>81</v>
      </c>
      <c r="ER4">
        <v>580</v>
      </c>
      <c r="ES4">
        <v>1014</v>
      </c>
      <c r="ET4">
        <v>197</v>
      </c>
      <c r="EU4">
        <v>411</v>
      </c>
      <c r="EV4">
        <v>20</v>
      </c>
      <c r="EW4">
        <v>49</v>
      </c>
      <c r="EX4">
        <v>110</v>
      </c>
      <c r="EY4">
        <v>91</v>
      </c>
      <c r="EZ4">
        <v>-0.9</v>
      </c>
      <c r="FA4">
        <v>2.2999999999999998</v>
      </c>
      <c r="FB4">
        <v>1.3</v>
      </c>
      <c r="FC4" s="20">
        <v>-0.45</v>
      </c>
      <c r="FD4" s="26">
        <v>-5.5555555555555558E-3</v>
      </c>
      <c r="FE4">
        <v>0.36699999999999999</v>
      </c>
      <c r="FF4">
        <v>-1.42</v>
      </c>
      <c r="FG4">
        <v>-0.2</v>
      </c>
      <c r="FH4">
        <v>-1.62</v>
      </c>
      <c r="FL4" s="42">
        <v>456</v>
      </c>
      <c r="FM4" s="20">
        <v>8.3928571428571423</v>
      </c>
      <c r="FN4" s="41">
        <v>0</v>
      </c>
      <c r="FO4" s="20">
        <v>3.2</v>
      </c>
      <c r="FP4" s="20">
        <v>7.9580000000000002</v>
      </c>
      <c r="FQ4" s="20">
        <v>115.37872991583779</v>
      </c>
      <c r="FR4">
        <v>4</v>
      </c>
      <c r="FS4" t="s">
        <v>111</v>
      </c>
      <c r="FT4">
        <v>195</v>
      </c>
      <c r="FV4" t="s">
        <v>711</v>
      </c>
      <c r="FW4" s="45">
        <v>5500000</v>
      </c>
      <c r="FX4" s="45">
        <v>5500000</v>
      </c>
      <c r="FY4">
        <v>982</v>
      </c>
      <c r="FZ4">
        <v>16</v>
      </c>
      <c r="GA4">
        <v>169</v>
      </c>
      <c r="GB4">
        <v>185</v>
      </c>
      <c r="GC4">
        <v>71</v>
      </c>
      <c r="GD4">
        <v>940</v>
      </c>
      <c r="GE4">
        <v>725</v>
      </c>
      <c r="GF4">
        <v>19329</v>
      </c>
      <c r="GG4">
        <v>-1.4</v>
      </c>
      <c r="GH4">
        <v>43.2</v>
      </c>
      <c r="GI4">
        <v>41.8</v>
      </c>
      <c r="GJ4" s="42">
        <v>3.2</v>
      </c>
    </row>
    <row r="5" spans="1:192" x14ac:dyDescent="0.45">
      <c r="A5" s="40">
        <v>34788</v>
      </c>
      <c r="B5" t="s">
        <v>746</v>
      </c>
      <c r="C5" t="s">
        <v>114</v>
      </c>
      <c r="D5" t="s">
        <v>107</v>
      </c>
      <c r="E5" t="s">
        <v>107</v>
      </c>
      <c r="F5">
        <v>75</v>
      </c>
      <c r="G5">
        <v>203</v>
      </c>
      <c r="K5" t="s">
        <v>92</v>
      </c>
      <c r="L5">
        <v>2017</v>
      </c>
      <c r="M5">
        <v>22</v>
      </c>
      <c r="N5">
        <v>1</v>
      </c>
      <c r="O5">
        <v>8480771</v>
      </c>
      <c r="P5" t="s">
        <v>747</v>
      </c>
      <c r="Q5" t="s">
        <v>748</v>
      </c>
      <c r="R5" t="s">
        <v>749</v>
      </c>
      <c r="S5" t="s">
        <v>750</v>
      </c>
      <c r="T5" t="s">
        <v>720</v>
      </c>
      <c r="U5" t="s">
        <v>172</v>
      </c>
      <c r="V5">
        <v>1</v>
      </c>
      <c r="W5">
        <v>0</v>
      </c>
      <c r="X5">
        <v>1</v>
      </c>
      <c r="Y5">
        <v>0</v>
      </c>
      <c r="Z5">
        <v>1</v>
      </c>
      <c r="AA5">
        <v>30</v>
      </c>
      <c r="AB5">
        <v>91</v>
      </c>
      <c r="AC5" s="26">
        <v>1</v>
      </c>
      <c r="AD5" s="20">
        <v>0</v>
      </c>
      <c r="AE5" s="20">
        <v>0.29599999999999999</v>
      </c>
      <c r="AF5">
        <v>1</v>
      </c>
      <c r="AG5">
        <v>0.30000000000000004</v>
      </c>
      <c r="AH5">
        <v>0</v>
      </c>
      <c r="AI5">
        <v>14</v>
      </c>
      <c r="AJ5">
        <v>648</v>
      </c>
      <c r="AK5" s="20">
        <v>10.8</v>
      </c>
      <c r="AL5">
        <v>10.8</v>
      </c>
      <c r="AM5">
        <v>11</v>
      </c>
      <c r="AN5" s="26">
        <v>10.8</v>
      </c>
      <c r="AO5">
        <v>19.010000000000002</v>
      </c>
      <c r="AP5" s="41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42">
        <v>0</v>
      </c>
      <c r="BB5">
        <v>0</v>
      </c>
      <c r="BC5">
        <v>0</v>
      </c>
      <c r="BD5" s="20">
        <v>0</v>
      </c>
      <c r="BE5" s="20">
        <v>1</v>
      </c>
      <c r="BF5" s="20">
        <v>5.5555555555555554</v>
      </c>
      <c r="BG5">
        <v>4</v>
      </c>
      <c r="BH5">
        <v>1</v>
      </c>
      <c r="BI5">
        <v>2</v>
      </c>
      <c r="BJ5" s="41">
        <v>0.66666666666666663</v>
      </c>
      <c r="BK5">
        <v>1</v>
      </c>
      <c r="BL5">
        <v>1</v>
      </c>
      <c r="BM5">
        <v>0</v>
      </c>
      <c r="BN5" s="42">
        <v>1</v>
      </c>
      <c r="BO5">
        <v>0</v>
      </c>
      <c r="BP5">
        <v>0</v>
      </c>
      <c r="BQ5">
        <v>0</v>
      </c>
      <c r="BR5">
        <v>1</v>
      </c>
      <c r="BS5" s="41">
        <v>0.2</v>
      </c>
      <c r="BT5">
        <v>0</v>
      </c>
      <c r="BU5">
        <v>0</v>
      </c>
      <c r="BV5" s="41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s="42">
        <v>0</v>
      </c>
      <c r="DQ5" s="20">
        <v>0.05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7</v>
      </c>
      <c r="DY5">
        <v>4</v>
      </c>
      <c r="DZ5">
        <v>4</v>
      </c>
      <c r="EA5">
        <v>2</v>
      </c>
      <c r="EB5">
        <v>3</v>
      </c>
      <c r="EC5">
        <v>0.19</v>
      </c>
      <c r="ED5">
        <v>0.06</v>
      </c>
      <c r="EE5">
        <v>1</v>
      </c>
      <c r="EF5">
        <v>0</v>
      </c>
      <c r="EG5" s="41">
        <v>0.5</v>
      </c>
      <c r="EH5" s="43">
        <v>1</v>
      </c>
      <c r="EI5" s="44">
        <v>1.5</v>
      </c>
      <c r="EJ5">
        <v>8</v>
      </c>
      <c r="EK5">
        <v>7</v>
      </c>
      <c r="EL5">
        <v>4</v>
      </c>
      <c r="EM5">
        <v>4</v>
      </c>
      <c r="EN5">
        <v>2</v>
      </c>
      <c r="EO5">
        <v>3</v>
      </c>
      <c r="EP5">
        <v>1</v>
      </c>
      <c r="EQ5">
        <v>0</v>
      </c>
      <c r="ER5">
        <v>5</v>
      </c>
      <c r="ES5">
        <v>1</v>
      </c>
      <c r="ET5">
        <v>2</v>
      </c>
      <c r="EU5">
        <v>0</v>
      </c>
      <c r="EV5">
        <v>1</v>
      </c>
      <c r="EW5">
        <v>0</v>
      </c>
      <c r="EX5">
        <v>0</v>
      </c>
      <c r="EY5">
        <v>1</v>
      </c>
      <c r="EZ5">
        <v>0.1</v>
      </c>
      <c r="FA5">
        <v>0.1</v>
      </c>
      <c r="FB5">
        <v>0.2</v>
      </c>
      <c r="FC5" s="20">
        <v>0.8</v>
      </c>
      <c r="FD5" s="26">
        <v>0.8</v>
      </c>
      <c r="FE5">
        <v>6.0000000000000006E-4</v>
      </c>
      <c r="FF5">
        <v>0</v>
      </c>
      <c r="FG5">
        <v>0</v>
      </c>
      <c r="FH5">
        <v>0</v>
      </c>
      <c r="FL5" s="42">
        <v>2</v>
      </c>
      <c r="FM5" s="20">
        <v>0</v>
      </c>
      <c r="FN5" s="41">
        <v>0</v>
      </c>
      <c r="FO5" s="20">
        <v>1</v>
      </c>
      <c r="FP5" s="20">
        <v>1.01</v>
      </c>
      <c r="FQ5" s="20">
        <v>83.333333333333329</v>
      </c>
      <c r="FV5" t="s">
        <v>751</v>
      </c>
      <c r="FW5" s="45">
        <v>925000</v>
      </c>
      <c r="FX5" s="45">
        <v>925000</v>
      </c>
      <c r="FY5">
        <v>1</v>
      </c>
      <c r="FZ5">
        <v>0</v>
      </c>
      <c r="GA5">
        <v>1</v>
      </c>
      <c r="GB5">
        <v>1</v>
      </c>
      <c r="GC5">
        <v>1</v>
      </c>
      <c r="GD5">
        <v>0</v>
      </c>
      <c r="GE5">
        <v>0</v>
      </c>
      <c r="GF5">
        <v>11</v>
      </c>
      <c r="GG5">
        <v>0.1</v>
      </c>
      <c r="GH5">
        <v>0.1</v>
      </c>
      <c r="GI5">
        <v>0.2</v>
      </c>
      <c r="GJ5" s="42">
        <v>1</v>
      </c>
    </row>
    <row r="6" spans="1:192" x14ac:dyDescent="0.45">
      <c r="A6" s="40">
        <v>34128</v>
      </c>
      <c r="B6" t="s">
        <v>756</v>
      </c>
      <c r="C6" t="s">
        <v>757</v>
      </c>
      <c r="D6" t="s">
        <v>107</v>
      </c>
      <c r="E6" t="s">
        <v>107</v>
      </c>
      <c r="F6">
        <v>74</v>
      </c>
      <c r="G6">
        <v>199</v>
      </c>
      <c r="H6">
        <v>2013</v>
      </c>
      <c r="I6">
        <v>5</v>
      </c>
      <c r="J6">
        <v>127</v>
      </c>
      <c r="K6" t="s">
        <v>202</v>
      </c>
      <c r="L6">
        <v>2017</v>
      </c>
      <c r="M6">
        <v>24</v>
      </c>
      <c r="N6">
        <v>1</v>
      </c>
      <c r="O6">
        <v>8477359</v>
      </c>
      <c r="P6" t="s">
        <v>758</v>
      </c>
      <c r="Q6" t="s">
        <v>759</v>
      </c>
      <c r="R6" t="s">
        <v>760</v>
      </c>
      <c r="S6" t="s">
        <v>761</v>
      </c>
      <c r="T6" t="s">
        <v>720</v>
      </c>
      <c r="U6" t="s">
        <v>285</v>
      </c>
      <c r="V6">
        <v>24</v>
      </c>
      <c r="W6">
        <v>1</v>
      </c>
      <c r="X6">
        <v>1</v>
      </c>
      <c r="Y6">
        <v>1</v>
      </c>
      <c r="Z6">
        <v>2</v>
      </c>
      <c r="AA6">
        <v>26</v>
      </c>
      <c r="AB6">
        <v>89</v>
      </c>
      <c r="AC6" s="26">
        <v>8.3333333333333329E-2</v>
      </c>
      <c r="AD6" s="20">
        <v>0</v>
      </c>
      <c r="AE6" s="20">
        <v>0.79500000000000004</v>
      </c>
      <c r="AF6">
        <v>2</v>
      </c>
      <c r="AG6">
        <v>1.4</v>
      </c>
      <c r="AH6">
        <v>0</v>
      </c>
      <c r="AI6">
        <v>394</v>
      </c>
      <c r="AJ6">
        <v>18091</v>
      </c>
      <c r="AK6" s="20">
        <v>301.51666666667001</v>
      </c>
      <c r="AL6">
        <v>301.52</v>
      </c>
      <c r="AM6">
        <v>302</v>
      </c>
      <c r="AN6" s="26">
        <v>12.563194444444443</v>
      </c>
      <c r="AO6">
        <v>21.39</v>
      </c>
      <c r="AP6" s="41">
        <v>0.22222222222222221</v>
      </c>
      <c r="AQ6">
        <v>63</v>
      </c>
      <c r="AR6">
        <v>63</v>
      </c>
      <c r="AS6">
        <v>63</v>
      </c>
      <c r="AT6">
        <v>46</v>
      </c>
      <c r="AU6">
        <v>46</v>
      </c>
      <c r="AV6">
        <v>27</v>
      </c>
      <c r="AW6">
        <v>12</v>
      </c>
      <c r="AX6">
        <v>1</v>
      </c>
      <c r="AY6">
        <v>2</v>
      </c>
      <c r="AZ6">
        <v>2</v>
      </c>
      <c r="BA6" s="42">
        <v>4</v>
      </c>
      <c r="BB6">
        <v>1.02</v>
      </c>
      <c r="BC6">
        <v>56.185200000000002</v>
      </c>
      <c r="BD6" s="20">
        <v>33.6</v>
      </c>
      <c r="BE6" s="20">
        <v>96.6</v>
      </c>
      <c r="BF6" s="20">
        <v>19.222605465640751</v>
      </c>
      <c r="BG6">
        <v>112</v>
      </c>
      <c r="BH6">
        <v>91</v>
      </c>
      <c r="BI6">
        <v>108</v>
      </c>
      <c r="BJ6" s="41">
        <v>0.50909090909090904</v>
      </c>
      <c r="BK6">
        <v>20</v>
      </c>
      <c r="BL6">
        <v>20</v>
      </c>
      <c r="BM6">
        <v>23</v>
      </c>
      <c r="BN6" s="42">
        <v>-3</v>
      </c>
      <c r="BO6">
        <v>19</v>
      </c>
      <c r="BP6">
        <v>14</v>
      </c>
      <c r="BQ6">
        <v>5</v>
      </c>
      <c r="BR6">
        <v>18</v>
      </c>
      <c r="BS6" s="41">
        <v>8.2191780821917804E-2</v>
      </c>
      <c r="BT6">
        <v>0</v>
      </c>
      <c r="BU6">
        <v>0</v>
      </c>
      <c r="BV6" s="41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17</v>
      </c>
      <c r="DA6">
        <v>1</v>
      </c>
      <c r="DB6">
        <v>0</v>
      </c>
      <c r="DC6">
        <v>9</v>
      </c>
      <c r="DD6">
        <v>3</v>
      </c>
      <c r="DE6">
        <v>0</v>
      </c>
      <c r="DF6">
        <v>0</v>
      </c>
      <c r="DG6">
        <v>14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1</v>
      </c>
      <c r="DO6">
        <v>0</v>
      </c>
      <c r="DP6" s="42">
        <v>1</v>
      </c>
      <c r="DQ6" s="20">
        <v>2.39</v>
      </c>
      <c r="DR6">
        <v>0</v>
      </c>
      <c r="DS6">
        <v>0</v>
      </c>
      <c r="DT6">
        <v>0</v>
      </c>
      <c r="DU6">
        <v>0</v>
      </c>
      <c r="DV6">
        <v>0</v>
      </c>
      <c r="DW6">
        <v>304</v>
      </c>
      <c r="DX6">
        <v>267</v>
      </c>
      <c r="DY6">
        <v>217</v>
      </c>
      <c r="DZ6">
        <v>201</v>
      </c>
      <c r="EA6">
        <v>155</v>
      </c>
      <c r="EB6">
        <v>159</v>
      </c>
      <c r="EC6">
        <v>11.63</v>
      </c>
      <c r="ED6">
        <v>10.75</v>
      </c>
      <c r="EE6">
        <v>9</v>
      </c>
      <c r="EF6">
        <v>7</v>
      </c>
      <c r="EG6" s="41">
        <v>5.8064516129032261E-2</v>
      </c>
      <c r="EH6" s="43">
        <v>0.95597484276729561</v>
      </c>
      <c r="EI6" s="44">
        <v>1.0140393588963279</v>
      </c>
      <c r="EJ6">
        <v>304</v>
      </c>
      <c r="EK6">
        <v>266</v>
      </c>
      <c r="EL6">
        <v>215</v>
      </c>
      <c r="EM6">
        <v>200</v>
      </c>
      <c r="EN6">
        <v>153</v>
      </c>
      <c r="EO6">
        <v>158</v>
      </c>
      <c r="EP6">
        <v>9</v>
      </c>
      <c r="EQ6">
        <v>7</v>
      </c>
      <c r="ER6">
        <v>135</v>
      </c>
      <c r="ES6">
        <v>122</v>
      </c>
      <c r="ET6">
        <v>56</v>
      </c>
      <c r="EU6">
        <v>41</v>
      </c>
      <c r="EV6">
        <v>6</v>
      </c>
      <c r="EW6">
        <v>1</v>
      </c>
      <c r="EX6">
        <v>13</v>
      </c>
      <c r="EY6">
        <v>15</v>
      </c>
      <c r="EZ6">
        <v>-0.1</v>
      </c>
      <c r="FA6">
        <v>0.7</v>
      </c>
      <c r="FB6">
        <v>0.7</v>
      </c>
      <c r="FC6" s="20">
        <v>6.62</v>
      </c>
      <c r="FD6" s="26">
        <v>0.27583333333333332</v>
      </c>
      <c r="FE6">
        <v>2.2600000000000002E-2</v>
      </c>
      <c r="FF6">
        <v>0.03</v>
      </c>
      <c r="FG6">
        <v>0.05</v>
      </c>
      <c r="FH6">
        <v>7.0000000000000007E-2</v>
      </c>
      <c r="FL6" s="42">
        <v>38</v>
      </c>
      <c r="FM6" s="20">
        <v>0</v>
      </c>
      <c r="FN6" s="41">
        <v>1.25612745E-2</v>
      </c>
      <c r="FO6" s="20">
        <v>2</v>
      </c>
      <c r="FP6" s="20">
        <v>2.4780000000000002</v>
      </c>
      <c r="FQ6" s="20">
        <v>113.62430352878749</v>
      </c>
      <c r="FV6" t="s">
        <v>751</v>
      </c>
      <c r="FW6" s="45">
        <v>925000</v>
      </c>
      <c r="FX6" s="45">
        <v>925000</v>
      </c>
      <c r="FY6">
        <v>24</v>
      </c>
      <c r="FZ6">
        <v>1</v>
      </c>
      <c r="GA6">
        <v>1</v>
      </c>
      <c r="GB6">
        <v>2</v>
      </c>
      <c r="GC6">
        <v>2</v>
      </c>
      <c r="GD6">
        <v>0</v>
      </c>
      <c r="GE6">
        <v>27</v>
      </c>
      <c r="GF6">
        <v>302</v>
      </c>
      <c r="GG6">
        <v>-0.1</v>
      </c>
      <c r="GH6">
        <v>0.7</v>
      </c>
      <c r="GI6">
        <v>0.7</v>
      </c>
      <c r="GJ6" s="42">
        <v>2</v>
      </c>
    </row>
    <row r="7" spans="1:192" x14ac:dyDescent="0.45">
      <c r="A7" s="40">
        <v>29598</v>
      </c>
      <c r="B7" t="s">
        <v>222</v>
      </c>
      <c r="D7" t="s">
        <v>223</v>
      </c>
      <c r="E7" t="s">
        <v>223</v>
      </c>
      <c r="F7">
        <v>72</v>
      </c>
      <c r="G7">
        <v>194</v>
      </c>
      <c r="H7">
        <v>2000</v>
      </c>
      <c r="I7">
        <v>1</v>
      </c>
      <c r="J7">
        <v>29</v>
      </c>
      <c r="K7" t="s">
        <v>92</v>
      </c>
      <c r="L7">
        <v>2003</v>
      </c>
      <c r="M7">
        <v>37</v>
      </c>
      <c r="N7">
        <v>14</v>
      </c>
      <c r="O7">
        <v>8468509</v>
      </c>
      <c r="P7" t="s">
        <v>767</v>
      </c>
      <c r="Q7" t="s">
        <v>768</v>
      </c>
      <c r="R7" t="s">
        <v>769</v>
      </c>
      <c r="S7" t="s">
        <v>121</v>
      </c>
      <c r="T7" t="s">
        <v>720</v>
      </c>
      <c r="U7" t="s">
        <v>298</v>
      </c>
      <c r="V7">
        <v>79</v>
      </c>
      <c r="W7">
        <v>4</v>
      </c>
      <c r="X7">
        <v>23</v>
      </c>
      <c r="Y7">
        <v>8</v>
      </c>
      <c r="Z7">
        <v>27</v>
      </c>
      <c r="AA7">
        <v>11</v>
      </c>
      <c r="AB7">
        <v>36</v>
      </c>
      <c r="AC7" s="26">
        <v>0.34177215189873417</v>
      </c>
      <c r="AD7" s="20">
        <v>-10.562264150943399</v>
      </c>
      <c r="AE7" s="20">
        <v>8.7349999999999994</v>
      </c>
      <c r="AF7">
        <v>-14</v>
      </c>
      <c r="AG7">
        <v>1.7000000000000002</v>
      </c>
      <c r="AH7">
        <v>36</v>
      </c>
      <c r="AI7">
        <v>1908</v>
      </c>
      <c r="AJ7">
        <v>87794</v>
      </c>
      <c r="AK7" s="20">
        <v>1463.2333333332999</v>
      </c>
      <c r="AL7">
        <v>1444.92</v>
      </c>
      <c r="AM7">
        <v>1463</v>
      </c>
      <c r="AN7" s="26">
        <v>18.521940928270041</v>
      </c>
      <c r="AO7">
        <v>30.96</v>
      </c>
      <c r="AP7" s="41">
        <v>0.4576271186440678</v>
      </c>
      <c r="AQ7">
        <v>150</v>
      </c>
      <c r="AR7">
        <v>151</v>
      </c>
      <c r="AS7">
        <v>151</v>
      </c>
      <c r="AT7">
        <v>97</v>
      </c>
      <c r="AU7">
        <v>97</v>
      </c>
      <c r="AV7">
        <v>76</v>
      </c>
      <c r="AW7">
        <v>49</v>
      </c>
      <c r="AX7">
        <v>8</v>
      </c>
      <c r="AY7">
        <v>5</v>
      </c>
      <c r="AZ7">
        <v>4</v>
      </c>
      <c r="BA7" s="42">
        <v>9</v>
      </c>
      <c r="BB7">
        <v>3.73</v>
      </c>
      <c r="BC7">
        <v>57.618400000000001</v>
      </c>
      <c r="BD7" s="20">
        <v>133.1</v>
      </c>
      <c r="BE7" s="20">
        <v>283.10000000000002</v>
      </c>
      <c r="BF7" s="20">
        <v>11.755668133875924</v>
      </c>
      <c r="BG7">
        <v>647</v>
      </c>
      <c r="BH7">
        <v>424</v>
      </c>
      <c r="BI7">
        <v>282</v>
      </c>
      <c r="BJ7" s="41">
        <v>0.69644779332615714</v>
      </c>
      <c r="BK7">
        <v>82</v>
      </c>
      <c r="BL7">
        <v>81</v>
      </c>
      <c r="BM7">
        <v>65</v>
      </c>
      <c r="BN7" s="42">
        <v>16</v>
      </c>
      <c r="BO7">
        <v>21</v>
      </c>
      <c r="BP7">
        <v>52</v>
      </c>
      <c r="BQ7">
        <v>14</v>
      </c>
      <c r="BR7">
        <v>107</v>
      </c>
      <c r="BS7" s="41">
        <v>0.10667996011964108</v>
      </c>
      <c r="BT7">
        <v>0</v>
      </c>
      <c r="BU7">
        <v>0</v>
      </c>
      <c r="BV7" s="41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19</v>
      </c>
      <c r="DA7">
        <v>3</v>
      </c>
      <c r="DB7">
        <v>0</v>
      </c>
      <c r="DC7">
        <v>37</v>
      </c>
      <c r="DD7">
        <v>8</v>
      </c>
      <c r="DE7">
        <v>1</v>
      </c>
      <c r="DF7">
        <v>0</v>
      </c>
      <c r="DG7">
        <v>27</v>
      </c>
      <c r="DH7">
        <v>18</v>
      </c>
      <c r="DI7">
        <v>5</v>
      </c>
      <c r="DJ7">
        <v>16</v>
      </c>
      <c r="DK7">
        <v>16</v>
      </c>
      <c r="DL7">
        <v>0</v>
      </c>
      <c r="DM7">
        <v>5</v>
      </c>
      <c r="DN7">
        <v>5</v>
      </c>
      <c r="DO7">
        <v>0</v>
      </c>
      <c r="DP7" s="42">
        <v>-13</v>
      </c>
      <c r="DQ7" s="20">
        <v>-3.5649999999999999</v>
      </c>
      <c r="DR7">
        <v>18</v>
      </c>
      <c r="DS7">
        <v>0</v>
      </c>
      <c r="DT7">
        <v>0</v>
      </c>
      <c r="DU7">
        <v>0</v>
      </c>
      <c r="DV7">
        <v>0</v>
      </c>
      <c r="DW7">
        <v>1350</v>
      </c>
      <c r="DX7">
        <v>1210</v>
      </c>
      <c r="DY7">
        <v>1035</v>
      </c>
      <c r="DZ7">
        <v>896</v>
      </c>
      <c r="EA7">
        <v>752</v>
      </c>
      <c r="EB7">
        <v>635</v>
      </c>
      <c r="EC7">
        <v>65.790000000000006</v>
      </c>
      <c r="ED7">
        <v>53.87</v>
      </c>
      <c r="EE7">
        <v>59</v>
      </c>
      <c r="EF7">
        <v>59</v>
      </c>
      <c r="EG7" s="41">
        <v>7.8457446808510634E-2</v>
      </c>
      <c r="EH7" s="43">
        <v>0.90708661417322833</v>
      </c>
      <c r="EI7" s="44">
        <v>0.98554406098173897</v>
      </c>
      <c r="EJ7">
        <v>1365</v>
      </c>
      <c r="EK7">
        <v>1222</v>
      </c>
      <c r="EL7">
        <v>1046</v>
      </c>
      <c r="EM7">
        <v>904</v>
      </c>
      <c r="EN7">
        <v>759</v>
      </c>
      <c r="EO7">
        <v>641</v>
      </c>
      <c r="EP7">
        <v>62</v>
      </c>
      <c r="EQ7">
        <v>59</v>
      </c>
      <c r="ER7">
        <v>678</v>
      </c>
      <c r="ES7">
        <v>571</v>
      </c>
      <c r="ET7">
        <v>263</v>
      </c>
      <c r="EU7">
        <v>212</v>
      </c>
      <c r="EV7">
        <v>34</v>
      </c>
      <c r="EW7">
        <v>27</v>
      </c>
      <c r="EX7">
        <v>88</v>
      </c>
      <c r="EY7">
        <v>67</v>
      </c>
      <c r="EZ7">
        <v>1.4</v>
      </c>
      <c r="FA7">
        <v>2.4</v>
      </c>
      <c r="FB7">
        <v>3.7</v>
      </c>
      <c r="FC7" s="20">
        <v>21.5</v>
      </c>
      <c r="FD7" s="26">
        <v>0.27215189873417722</v>
      </c>
      <c r="FE7">
        <v>0.58420000000000005</v>
      </c>
      <c r="FF7">
        <v>-0.61</v>
      </c>
      <c r="FG7">
        <v>0.26</v>
      </c>
      <c r="FH7">
        <v>-0.36</v>
      </c>
      <c r="FL7" s="42">
        <v>225</v>
      </c>
      <c r="FM7" s="20">
        <v>5.333333333333333</v>
      </c>
      <c r="FN7" s="41">
        <v>1.9961051600000002E-2</v>
      </c>
      <c r="FO7" s="20">
        <v>23.4</v>
      </c>
      <c r="FP7" s="20">
        <v>26.286999999999999</v>
      </c>
      <c r="FQ7" s="20">
        <v>106.303463167511</v>
      </c>
      <c r="FR7">
        <v>3</v>
      </c>
      <c r="FS7" t="s">
        <v>160</v>
      </c>
      <c r="FT7">
        <v>174</v>
      </c>
      <c r="FV7" t="s">
        <v>711</v>
      </c>
      <c r="FW7" s="45">
        <v>3500000</v>
      </c>
      <c r="FX7" s="45">
        <v>4750000</v>
      </c>
      <c r="FY7">
        <v>874</v>
      </c>
      <c r="FZ7">
        <v>80</v>
      </c>
      <c r="GA7">
        <v>325</v>
      </c>
      <c r="GB7">
        <v>405</v>
      </c>
      <c r="GC7">
        <v>0</v>
      </c>
      <c r="GD7">
        <v>524</v>
      </c>
      <c r="GE7">
        <v>1201</v>
      </c>
      <c r="GF7">
        <v>19105</v>
      </c>
      <c r="GG7">
        <v>30</v>
      </c>
      <c r="GH7">
        <v>40.200000000000003</v>
      </c>
      <c r="GI7">
        <v>70.2</v>
      </c>
      <c r="GJ7" s="42">
        <v>23.4</v>
      </c>
    </row>
    <row r="8" spans="1:192" x14ac:dyDescent="0.45">
      <c r="A8" s="40">
        <v>33023</v>
      </c>
      <c r="B8" t="s">
        <v>770</v>
      </c>
      <c r="C8" t="s">
        <v>175</v>
      </c>
      <c r="D8" t="s">
        <v>107</v>
      </c>
      <c r="E8" t="s">
        <v>107</v>
      </c>
      <c r="F8">
        <v>69</v>
      </c>
      <c r="G8">
        <v>170</v>
      </c>
      <c r="H8">
        <v>2008</v>
      </c>
      <c r="I8">
        <v>4</v>
      </c>
      <c r="J8">
        <v>95</v>
      </c>
      <c r="K8" t="s">
        <v>92</v>
      </c>
      <c r="L8">
        <v>2013</v>
      </c>
      <c r="M8">
        <v>27</v>
      </c>
      <c r="N8">
        <v>5</v>
      </c>
      <c r="O8">
        <v>8474660</v>
      </c>
      <c r="P8" t="s">
        <v>771</v>
      </c>
      <c r="Q8" t="s">
        <v>772</v>
      </c>
      <c r="R8" t="s">
        <v>773</v>
      </c>
      <c r="S8" t="s">
        <v>774</v>
      </c>
      <c r="T8" t="s">
        <v>720</v>
      </c>
      <c r="U8" t="s">
        <v>135</v>
      </c>
      <c r="V8">
        <v>16</v>
      </c>
      <c r="W8">
        <v>0</v>
      </c>
      <c r="X8">
        <v>5</v>
      </c>
      <c r="Y8">
        <v>2</v>
      </c>
      <c r="Z8">
        <v>5</v>
      </c>
      <c r="AA8">
        <v>21</v>
      </c>
      <c r="AB8">
        <v>92</v>
      </c>
      <c r="AC8" s="26">
        <v>0.3125</v>
      </c>
      <c r="AD8" s="20">
        <v>2.5384615384615383</v>
      </c>
      <c r="AE8" s="20">
        <v>1.5070000000000001</v>
      </c>
      <c r="AF8">
        <v>4</v>
      </c>
      <c r="AG8">
        <v>0.5</v>
      </c>
      <c r="AH8">
        <v>0</v>
      </c>
      <c r="AI8">
        <v>296</v>
      </c>
      <c r="AJ8">
        <v>12859</v>
      </c>
      <c r="AK8" s="20">
        <v>214.31666666666999</v>
      </c>
      <c r="AL8">
        <v>214.32</v>
      </c>
      <c r="AM8">
        <v>214</v>
      </c>
      <c r="AN8" s="26">
        <v>13.394791666666666</v>
      </c>
      <c r="AO8">
        <v>22.61</v>
      </c>
      <c r="AP8" s="41">
        <v>0.55555555555555558</v>
      </c>
      <c r="AQ8">
        <v>40</v>
      </c>
      <c r="AR8">
        <v>40</v>
      </c>
      <c r="AS8">
        <v>40</v>
      </c>
      <c r="AT8">
        <v>24</v>
      </c>
      <c r="AU8">
        <v>24</v>
      </c>
      <c r="AV8">
        <v>18</v>
      </c>
      <c r="AW8">
        <v>10</v>
      </c>
      <c r="AX8">
        <v>0</v>
      </c>
      <c r="AY8">
        <v>1</v>
      </c>
      <c r="AZ8">
        <v>4</v>
      </c>
      <c r="BA8" s="42">
        <v>5</v>
      </c>
      <c r="BB8">
        <v>0.60000000000000009</v>
      </c>
      <c r="BC8">
        <v>51.777799999999999</v>
      </c>
      <c r="BD8" s="20">
        <v>42.4</v>
      </c>
      <c r="BE8" s="20">
        <v>82.4</v>
      </c>
      <c r="BF8" s="20">
        <v>23.068309070548715</v>
      </c>
      <c r="BG8">
        <v>46</v>
      </c>
      <c r="BH8">
        <v>42</v>
      </c>
      <c r="BI8">
        <v>57</v>
      </c>
      <c r="BJ8" s="41">
        <v>0.44660194174757284</v>
      </c>
      <c r="BK8">
        <v>1</v>
      </c>
      <c r="BL8">
        <v>1</v>
      </c>
      <c r="BM8">
        <v>13</v>
      </c>
      <c r="BN8" s="42">
        <v>-12</v>
      </c>
      <c r="BO8">
        <v>6</v>
      </c>
      <c r="BP8">
        <v>7</v>
      </c>
      <c r="BQ8">
        <v>4</v>
      </c>
      <c r="BR8">
        <v>22</v>
      </c>
      <c r="BS8" s="41">
        <v>0.12222222222222222</v>
      </c>
      <c r="BT8">
        <v>0</v>
      </c>
      <c r="BU8">
        <v>0</v>
      </c>
      <c r="BV8" s="41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1</v>
      </c>
      <c r="DC8">
        <v>5</v>
      </c>
      <c r="DD8">
        <v>1</v>
      </c>
      <c r="DE8">
        <v>0</v>
      </c>
      <c r="DF8">
        <v>0</v>
      </c>
      <c r="DG8">
        <v>11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 s="42">
        <v>1</v>
      </c>
      <c r="DQ8" s="20">
        <v>1.9260000000000002</v>
      </c>
      <c r="DR8">
        <v>0</v>
      </c>
      <c r="DS8">
        <v>0</v>
      </c>
      <c r="DT8">
        <v>0</v>
      </c>
      <c r="DU8">
        <v>0</v>
      </c>
      <c r="DV8">
        <v>0</v>
      </c>
      <c r="DW8">
        <v>193</v>
      </c>
      <c r="DX8">
        <v>227</v>
      </c>
      <c r="DY8">
        <v>145</v>
      </c>
      <c r="DZ8">
        <v>158</v>
      </c>
      <c r="EA8">
        <v>99</v>
      </c>
      <c r="EB8">
        <v>103</v>
      </c>
      <c r="EC8">
        <v>6.87</v>
      </c>
      <c r="ED8">
        <v>7.59</v>
      </c>
      <c r="EE8">
        <v>9</v>
      </c>
      <c r="EF8">
        <v>7</v>
      </c>
      <c r="EG8" s="41">
        <v>9.0909090909090912E-2</v>
      </c>
      <c r="EH8" s="43">
        <v>0.93203883495145634</v>
      </c>
      <c r="EI8" s="44">
        <v>1.0229479258605472</v>
      </c>
      <c r="EJ8">
        <v>193</v>
      </c>
      <c r="EK8">
        <v>227</v>
      </c>
      <c r="EL8">
        <v>146</v>
      </c>
      <c r="EM8">
        <v>158</v>
      </c>
      <c r="EN8">
        <v>100</v>
      </c>
      <c r="EO8">
        <v>103</v>
      </c>
      <c r="EP8">
        <v>9</v>
      </c>
      <c r="EQ8">
        <v>7</v>
      </c>
      <c r="ER8">
        <v>96</v>
      </c>
      <c r="ES8">
        <v>107</v>
      </c>
      <c r="ET8">
        <v>33</v>
      </c>
      <c r="EU8">
        <v>30</v>
      </c>
      <c r="EV8">
        <v>4</v>
      </c>
      <c r="EW8">
        <v>3</v>
      </c>
      <c r="EX8">
        <v>15</v>
      </c>
      <c r="EY8">
        <v>17</v>
      </c>
      <c r="EZ8">
        <v>0.30000000000000004</v>
      </c>
      <c r="FA8">
        <v>0.8</v>
      </c>
      <c r="FB8">
        <v>1</v>
      </c>
      <c r="FC8" s="20">
        <v>5.4</v>
      </c>
      <c r="FD8" s="26">
        <v>0.33750000000000002</v>
      </c>
      <c r="FE8">
        <v>1.9300000000000001E-2</v>
      </c>
      <c r="FF8">
        <v>0</v>
      </c>
      <c r="FG8">
        <v>0.04</v>
      </c>
      <c r="FH8">
        <v>0.04</v>
      </c>
      <c r="FL8" s="42">
        <v>23</v>
      </c>
      <c r="FM8" s="20">
        <v>0</v>
      </c>
      <c r="FN8" s="41">
        <v>0</v>
      </c>
      <c r="FO8" s="20">
        <v>5</v>
      </c>
      <c r="FP8" s="20">
        <v>5.3852000000000002</v>
      </c>
      <c r="FQ8" s="20">
        <v>117.58118701007839</v>
      </c>
      <c r="FV8" t="s">
        <v>711</v>
      </c>
      <c r="FW8" s="45">
        <v>650000</v>
      </c>
      <c r="FX8" s="45">
        <v>675000</v>
      </c>
      <c r="FY8">
        <v>55</v>
      </c>
      <c r="FZ8">
        <v>2</v>
      </c>
      <c r="GA8">
        <v>9</v>
      </c>
      <c r="GB8">
        <v>11</v>
      </c>
      <c r="GC8">
        <v>-6</v>
      </c>
      <c r="GD8">
        <v>8</v>
      </c>
      <c r="GE8">
        <v>89</v>
      </c>
      <c r="GF8">
        <v>869</v>
      </c>
      <c r="GG8">
        <v>0.30000000000000004</v>
      </c>
      <c r="GH8">
        <v>1.2</v>
      </c>
      <c r="GI8">
        <v>1.6</v>
      </c>
      <c r="GJ8" s="42">
        <v>5</v>
      </c>
    </row>
    <row r="9" spans="1:192" x14ac:dyDescent="0.45">
      <c r="A9" s="40">
        <v>33031</v>
      </c>
      <c r="B9" t="s">
        <v>783</v>
      </c>
      <c r="C9" t="s">
        <v>145</v>
      </c>
      <c r="D9" t="s">
        <v>91</v>
      </c>
      <c r="E9" t="s">
        <v>91</v>
      </c>
      <c r="F9">
        <v>73</v>
      </c>
      <c r="G9">
        <v>182</v>
      </c>
      <c r="H9">
        <v>2008</v>
      </c>
      <c r="I9">
        <v>4</v>
      </c>
      <c r="J9">
        <v>114</v>
      </c>
      <c r="K9" t="s">
        <v>92</v>
      </c>
      <c r="L9">
        <v>2010</v>
      </c>
      <c r="M9">
        <v>27</v>
      </c>
      <c r="N9">
        <v>8</v>
      </c>
      <c r="O9">
        <v>8474673</v>
      </c>
      <c r="P9" t="s">
        <v>784</v>
      </c>
      <c r="Q9" t="s">
        <v>785</v>
      </c>
      <c r="R9" t="s">
        <v>786</v>
      </c>
      <c r="S9" t="s">
        <v>787</v>
      </c>
      <c r="T9" t="s">
        <v>720</v>
      </c>
      <c r="U9" t="s">
        <v>123</v>
      </c>
      <c r="V9">
        <v>73</v>
      </c>
      <c r="W9">
        <v>4</v>
      </c>
      <c r="X9">
        <v>28</v>
      </c>
      <c r="Y9">
        <v>7</v>
      </c>
      <c r="Z9">
        <v>32</v>
      </c>
      <c r="AA9">
        <v>8</v>
      </c>
      <c r="AB9">
        <v>52</v>
      </c>
      <c r="AC9" s="26">
        <v>0.43835616438356162</v>
      </c>
      <c r="AD9" s="20">
        <v>0.38995215311004827</v>
      </c>
      <c r="AE9" s="20">
        <v>10.106999999999999</v>
      </c>
      <c r="AF9">
        <v>-16</v>
      </c>
      <c r="AG9">
        <v>0.5</v>
      </c>
      <c r="AH9">
        <v>18</v>
      </c>
      <c r="AI9">
        <v>1991</v>
      </c>
      <c r="AJ9">
        <v>103719</v>
      </c>
      <c r="AK9" s="20">
        <v>1728.65</v>
      </c>
      <c r="AL9">
        <v>1728.65</v>
      </c>
      <c r="AM9">
        <v>1729</v>
      </c>
      <c r="AN9" s="26">
        <v>23.68013698630137</v>
      </c>
      <c r="AO9">
        <v>39.15</v>
      </c>
      <c r="AP9" s="41">
        <v>0.43243243243243246</v>
      </c>
      <c r="AQ9">
        <v>260</v>
      </c>
      <c r="AR9">
        <v>260</v>
      </c>
      <c r="AS9">
        <v>260</v>
      </c>
      <c r="AT9">
        <v>173</v>
      </c>
      <c r="AU9">
        <v>173</v>
      </c>
      <c r="AV9">
        <v>118</v>
      </c>
      <c r="AW9">
        <v>84</v>
      </c>
      <c r="AX9">
        <v>16</v>
      </c>
      <c r="AY9">
        <v>7</v>
      </c>
      <c r="AZ9">
        <v>18</v>
      </c>
      <c r="BA9" s="42">
        <v>25</v>
      </c>
      <c r="BB9">
        <v>6.7</v>
      </c>
      <c r="BC9">
        <v>53.220300000000002</v>
      </c>
      <c r="BD9" s="20">
        <v>157.19999999999999</v>
      </c>
      <c r="BE9" s="20">
        <v>417.2</v>
      </c>
      <c r="BF9" s="20">
        <v>14.480664102044948</v>
      </c>
      <c r="BG9">
        <v>607</v>
      </c>
      <c r="BH9">
        <v>550</v>
      </c>
      <c r="BI9">
        <v>510</v>
      </c>
      <c r="BJ9" s="41">
        <v>0.54341987466427932</v>
      </c>
      <c r="BK9">
        <v>24</v>
      </c>
      <c r="BL9">
        <v>24</v>
      </c>
      <c r="BM9">
        <v>55</v>
      </c>
      <c r="BN9" s="42">
        <v>-31</v>
      </c>
      <c r="BO9">
        <v>55</v>
      </c>
      <c r="BP9">
        <v>68</v>
      </c>
      <c r="BQ9">
        <v>48</v>
      </c>
      <c r="BR9">
        <v>99</v>
      </c>
      <c r="BS9" s="41">
        <v>7.2368421052631582E-2</v>
      </c>
      <c r="BT9">
        <v>0</v>
      </c>
      <c r="BU9">
        <v>0</v>
      </c>
      <c r="BV9" s="41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2</v>
      </c>
      <c r="CW9">
        <v>1</v>
      </c>
      <c r="CX9">
        <v>2</v>
      </c>
      <c r="CY9">
        <v>1</v>
      </c>
      <c r="CZ9">
        <v>51</v>
      </c>
      <c r="DA9">
        <v>6</v>
      </c>
      <c r="DB9">
        <v>1</v>
      </c>
      <c r="DC9">
        <v>38</v>
      </c>
      <c r="DD9">
        <v>13</v>
      </c>
      <c r="DE9">
        <v>2</v>
      </c>
      <c r="DF9">
        <v>0</v>
      </c>
      <c r="DG9">
        <v>58</v>
      </c>
      <c r="DH9">
        <v>9</v>
      </c>
      <c r="DI9">
        <v>9</v>
      </c>
      <c r="DJ9">
        <v>9</v>
      </c>
      <c r="DK9">
        <v>9</v>
      </c>
      <c r="DL9">
        <v>0</v>
      </c>
      <c r="DM9">
        <v>8</v>
      </c>
      <c r="DN9">
        <v>8</v>
      </c>
      <c r="DO9">
        <v>0</v>
      </c>
      <c r="DP9" s="42">
        <v>0</v>
      </c>
      <c r="DQ9" s="20">
        <v>6.1669999999999998</v>
      </c>
      <c r="DR9">
        <v>9</v>
      </c>
      <c r="DS9">
        <v>0</v>
      </c>
      <c r="DT9">
        <v>0</v>
      </c>
      <c r="DU9">
        <v>0</v>
      </c>
      <c r="DV9">
        <v>0</v>
      </c>
      <c r="DW9">
        <v>1774</v>
      </c>
      <c r="DX9">
        <v>1647</v>
      </c>
      <c r="DY9">
        <v>1320</v>
      </c>
      <c r="DZ9">
        <v>1269</v>
      </c>
      <c r="EA9">
        <v>911</v>
      </c>
      <c r="EB9">
        <v>892</v>
      </c>
      <c r="EC9">
        <v>90.56</v>
      </c>
      <c r="ED9">
        <v>89.32</v>
      </c>
      <c r="EE9">
        <v>74</v>
      </c>
      <c r="EF9">
        <v>85</v>
      </c>
      <c r="EG9" s="41">
        <v>8.1229418221734365E-2</v>
      </c>
      <c r="EH9" s="43">
        <v>0.9047085201793722</v>
      </c>
      <c r="EI9" s="44">
        <v>0.98593793840110655</v>
      </c>
      <c r="EJ9">
        <v>1776</v>
      </c>
      <c r="EK9">
        <v>1646</v>
      </c>
      <c r="EL9">
        <v>1324</v>
      </c>
      <c r="EM9">
        <v>1268</v>
      </c>
      <c r="EN9">
        <v>913</v>
      </c>
      <c r="EO9">
        <v>893</v>
      </c>
      <c r="EP9">
        <v>74</v>
      </c>
      <c r="EQ9">
        <v>85</v>
      </c>
      <c r="ER9">
        <v>895</v>
      </c>
      <c r="ES9">
        <v>832</v>
      </c>
      <c r="ET9">
        <v>381</v>
      </c>
      <c r="EU9">
        <v>334</v>
      </c>
      <c r="EV9">
        <v>47</v>
      </c>
      <c r="EW9">
        <v>49</v>
      </c>
      <c r="EX9">
        <v>107</v>
      </c>
      <c r="EY9">
        <v>97</v>
      </c>
      <c r="EZ9">
        <v>1.5</v>
      </c>
      <c r="FA9">
        <v>3</v>
      </c>
      <c r="FB9">
        <v>4.5999999999999996</v>
      </c>
      <c r="FC9" s="20">
        <v>34.049999999999997</v>
      </c>
      <c r="FD9" s="26">
        <v>0.46643835616438351</v>
      </c>
      <c r="FE9">
        <v>2.2662</v>
      </c>
      <c r="FF9">
        <v>-0.18</v>
      </c>
      <c r="FG9">
        <v>0.13</v>
      </c>
      <c r="FH9">
        <v>-0.05</v>
      </c>
      <c r="FL9" s="42">
        <v>141</v>
      </c>
      <c r="FM9" s="20">
        <v>8</v>
      </c>
      <c r="FN9" s="41">
        <v>2.1194107E-2</v>
      </c>
      <c r="FO9" s="20">
        <v>30.2</v>
      </c>
      <c r="FP9" s="20">
        <v>33.233400000000003</v>
      </c>
      <c r="FQ9" s="20">
        <v>118.74005727012407</v>
      </c>
      <c r="FR9">
        <v>9</v>
      </c>
      <c r="FS9" t="s">
        <v>189</v>
      </c>
      <c r="FT9">
        <v>510</v>
      </c>
      <c r="FV9" t="s">
        <v>711</v>
      </c>
      <c r="FW9" s="45">
        <v>4838000</v>
      </c>
      <c r="FX9" s="45">
        <v>4650400</v>
      </c>
      <c r="FY9">
        <v>491</v>
      </c>
      <c r="FZ9">
        <v>35</v>
      </c>
      <c r="GA9">
        <v>178</v>
      </c>
      <c r="GB9">
        <v>213</v>
      </c>
      <c r="GC9">
        <v>-22</v>
      </c>
      <c r="GD9">
        <v>134</v>
      </c>
      <c r="GE9">
        <v>601</v>
      </c>
      <c r="GF9">
        <v>11309</v>
      </c>
      <c r="GG9">
        <v>13.1</v>
      </c>
      <c r="GH9">
        <v>23.7</v>
      </c>
      <c r="GI9">
        <v>36.799999999999997</v>
      </c>
      <c r="GJ9" s="42">
        <v>30.2</v>
      </c>
    </row>
    <row r="10" spans="1:192" x14ac:dyDescent="0.45">
      <c r="A10" s="40">
        <v>29650</v>
      </c>
      <c r="B10" t="s">
        <v>803</v>
      </c>
      <c r="C10" t="s">
        <v>362</v>
      </c>
      <c r="D10" t="s">
        <v>107</v>
      </c>
      <c r="E10" t="s">
        <v>107</v>
      </c>
      <c r="F10">
        <v>73</v>
      </c>
      <c r="G10">
        <v>200</v>
      </c>
      <c r="H10">
        <v>2000</v>
      </c>
      <c r="I10">
        <v>2</v>
      </c>
      <c r="J10">
        <v>62</v>
      </c>
      <c r="K10" t="s">
        <v>92</v>
      </c>
      <c r="L10">
        <v>2003</v>
      </c>
      <c r="M10">
        <v>36</v>
      </c>
      <c r="N10">
        <v>14</v>
      </c>
      <c r="O10">
        <v>8468542</v>
      </c>
      <c r="P10" t="s">
        <v>804</v>
      </c>
      <c r="Q10" t="s">
        <v>805</v>
      </c>
      <c r="R10" t="s">
        <v>317</v>
      </c>
      <c r="S10" t="s">
        <v>806</v>
      </c>
      <c r="T10" t="s">
        <v>720</v>
      </c>
      <c r="U10" t="s">
        <v>319</v>
      </c>
      <c r="V10">
        <v>14</v>
      </c>
      <c r="W10">
        <v>0</v>
      </c>
      <c r="X10">
        <v>2</v>
      </c>
      <c r="Y10">
        <v>2</v>
      </c>
      <c r="Z10">
        <v>2</v>
      </c>
      <c r="AA10">
        <v>25</v>
      </c>
      <c r="AB10">
        <v>65</v>
      </c>
      <c r="AC10" s="26">
        <v>0.14285714285714285</v>
      </c>
      <c r="AD10" s="20">
        <v>-3.2009345794392523</v>
      </c>
      <c r="AE10" s="20">
        <v>0.56800000000000006</v>
      </c>
      <c r="AF10">
        <v>3</v>
      </c>
      <c r="AG10">
        <v>0.2</v>
      </c>
      <c r="AH10">
        <v>2</v>
      </c>
      <c r="AI10">
        <v>270</v>
      </c>
      <c r="AJ10">
        <v>12399</v>
      </c>
      <c r="AK10" s="20">
        <v>206.65</v>
      </c>
      <c r="AL10">
        <v>206.65</v>
      </c>
      <c r="AM10">
        <v>207</v>
      </c>
      <c r="AN10" s="26">
        <v>14.760714285714286</v>
      </c>
      <c r="AO10">
        <v>25.11</v>
      </c>
      <c r="AP10" s="41">
        <v>0.25</v>
      </c>
      <c r="AQ10">
        <v>16</v>
      </c>
      <c r="AR10">
        <v>16</v>
      </c>
      <c r="AS10">
        <v>16</v>
      </c>
      <c r="AT10">
        <v>11</v>
      </c>
      <c r="AU10">
        <v>11</v>
      </c>
      <c r="AV10">
        <v>6</v>
      </c>
      <c r="AW10">
        <v>6</v>
      </c>
      <c r="AX10">
        <v>1</v>
      </c>
      <c r="AY10">
        <v>1</v>
      </c>
      <c r="AZ10">
        <v>2</v>
      </c>
      <c r="BA10" s="42">
        <v>3</v>
      </c>
      <c r="BB10">
        <v>0.24</v>
      </c>
      <c r="BC10">
        <v>58.666699999999999</v>
      </c>
      <c r="BD10" s="20">
        <v>60.5</v>
      </c>
      <c r="BE10" s="20">
        <v>76.5</v>
      </c>
      <c r="BF10" s="20">
        <v>22.211468666827969</v>
      </c>
      <c r="BG10">
        <v>90</v>
      </c>
      <c r="BH10">
        <v>73</v>
      </c>
      <c r="BI10">
        <v>64</v>
      </c>
      <c r="BJ10" s="41">
        <v>0.58441558441558439</v>
      </c>
      <c r="BK10">
        <v>8</v>
      </c>
      <c r="BL10">
        <v>8</v>
      </c>
      <c r="BM10">
        <v>13</v>
      </c>
      <c r="BN10" s="42">
        <v>-5</v>
      </c>
      <c r="BO10">
        <v>5</v>
      </c>
      <c r="BP10">
        <v>7</v>
      </c>
      <c r="BQ10">
        <v>9</v>
      </c>
      <c r="BR10">
        <v>17</v>
      </c>
      <c r="BS10" s="41">
        <v>0.10625</v>
      </c>
      <c r="BT10">
        <v>0</v>
      </c>
      <c r="BU10">
        <v>0</v>
      </c>
      <c r="BV10" s="41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4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4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 s="42">
        <v>0</v>
      </c>
      <c r="DQ10" s="20">
        <v>-5.1000000000000004E-2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242</v>
      </c>
      <c r="DX10">
        <v>196</v>
      </c>
      <c r="DY10">
        <v>168</v>
      </c>
      <c r="DZ10">
        <v>143</v>
      </c>
      <c r="EA10">
        <v>111</v>
      </c>
      <c r="EB10">
        <v>101</v>
      </c>
      <c r="EC10">
        <v>9.08</v>
      </c>
      <c r="ED10">
        <v>7.92</v>
      </c>
      <c r="EE10">
        <v>8</v>
      </c>
      <c r="EF10">
        <v>5</v>
      </c>
      <c r="EG10" s="41">
        <v>7.2072072072072071E-2</v>
      </c>
      <c r="EH10" s="43">
        <v>0.95049504950495045</v>
      </c>
      <c r="EI10" s="44">
        <v>1.0225671215770225</v>
      </c>
      <c r="EJ10">
        <v>241</v>
      </c>
      <c r="EK10">
        <v>196</v>
      </c>
      <c r="EL10">
        <v>167</v>
      </c>
      <c r="EM10">
        <v>143</v>
      </c>
      <c r="EN10">
        <v>110</v>
      </c>
      <c r="EO10">
        <v>101</v>
      </c>
      <c r="EP10">
        <v>8</v>
      </c>
      <c r="EQ10">
        <v>5</v>
      </c>
      <c r="ER10">
        <v>110</v>
      </c>
      <c r="ES10">
        <v>99</v>
      </c>
      <c r="ET10">
        <v>43</v>
      </c>
      <c r="EU10">
        <v>37</v>
      </c>
      <c r="EV10">
        <v>4</v>
      </c>
      <c r="EW10">
        <v>1</v>
      </c>
      <c r="EX10">
        <v>11</v>
      </c>
      <c r="EY10">
        <v>15</v>
      </c>
      <c r="EZ10">
        <v>-0.1</v>
      </c>
      <c r="FA10">
        <v>0.7</v>
      </c>
      <c r="FB10">
        <v>0.7</v>
      </c>
      <c r="FC10" s="20">
        <v>5.45</v>
      </c>
      <c r="FD10" s="26">
        <v>0.38928571428571429</v>
      </c>
      <c r="FE10">
        <v>2.29E-2</v>
      </c>
      <c r="FF10">
        <v>0.02</v>
      </c>
      <c r="FG10">
        <v>-0.1</v>
      </c>
      <c r="FH10">
        <v>-0.08</v>
      </c>
      <c r="FL10" s="42">
        <v>27</v>
      </c>
      <c r="FM10" s="20">
        <v>17</v>
      </c>
      <c r="FN10" s="41">
        <v>0</v>
      </c>
      <c r="FO10" s="20">
        <v>1.8</v>
      </c>
      <c r="FP10" s="20">
        <v>1.9898</v>
      </c>
      <c r="FQ10" s="20">
        <v>127.17154609242681</v>
      </c>
      <c r="FR10">
        <v>4</v>
      </c>
      <c r="FS10" t="s">
        <v>136</v>
      </c>
      <c r="FT10">
        <v>195</v>
      </c>
      <c r="FV10" t="s">
        <v>711</v>
      </c>
      <c r="FW10" s="45">
        <v>4400000</v>
      </c>
      <c r="FX10" s="45">
        <v>4850000</v>
      </c>
      <c r="FY10">
        <v>870</v>
      </c>
      <c r="FZ10">
        <v>50</v>
      </c>
      <c r="GA10">
        <v>270</v>
      </c>
      <c r="GB10">
        <v>320</v>
      </c>
      <c r="GC10">
        <v>126</v>
      </c>
      <c r="GD10">
        <v>238</v>
      </c>
      <c r="GE10">
        <v>946</v>
      </c>
      <c r="GF10">
        <v>19749</v>
      </c>
      <c r="GG10">
        <v>16.100000000000001</v>
      </c>
      <c r="GH10">
        <v>56.1</v>
      </c>
      <c r="GI10">
        <v>72.2</v>
      </c>
      <c r="GJ10" s="42">
        <v>1.8</v>
      </c>
    </row>
    <row r="11" spans="1:192" x14ac:dyDescent="0.45">
      <c r="A11" s="40">
        <v>33044</v>
      </c>
      <c r="B11" t="s">
        <v>807</v>
      </c>
      <c r="C11" t="s">
        <v>282</v>
      </c>
      <c r="D11" t="s">
        <v>107</v>
      </c>
      <c r="E11" t="s">
        <v>107</v>
      </c>
      <c r="F11">
        <v>75</v>
      </c>
      <c r="G11">
        <v>224</v>
      </c>
      <c r="H11">
        <v>2008</v>
      </c>
      <c r="I11">
        <v>5</v>
      </c>
      <c r="J11">
        <v>128</v>
      </c>
      <c r="K11" t="s">
        <v>202</v>
      </c>
      <c r="L11">
        <v>2012</v>
      </c>
      <c r="M11">
        <v>27</v>
      </c>
      <c r="N11">
        <v>5</v>
      </c>
      <c r="O11">
        <v>8474688</v>
      </c>
      <c r="P11" t="s">
        <v>808</v>
      </c>
      <c r="Q11" t="s">
        <v>809</v>
      </c>
      <c r="R11" t="s">
        <v>810</v>
      </c>
      <c r="S11" t="s">
        <v>811</v>
      </c>
      <c r="T11" t="s">
        <v>720</v>
      </c>
      <c r="U11" t="s">
        <v>351</v>
      </c>
      <c r="V11">
        <v>73</v>
      </c>
      <c r="W11">
        <v>1</v>
      </c>
      <c r="X11">
        <v>12</v>
      </c>
      <c r="Y11">
        <v>8</v>
      </c>
      <c r="Z11">
        <v>13</v>
      </c>
      <c r="AA11">
        <v>16</v>
      </c>
      <c r="AB11">
        <v>66</v>
      </c>
      <c r="AC11" s="26">
        <v>0.17808219178082191</v>
      </c>
      <c r="AD11" s="20">
        <v>0.5744680851063837</v>
      </c>
      <c r="AE11" s="20">
        <v>4.1760000000000002</v>
      </c>
      <c r="AF11">
        <v>6</v>
      </c>
      <c r="AG11">
        <v>5.3</v>
      </c>
      <c r="AH11">
        <v>50</v>
      </c>
      <c r="AI11">
        <v>1925</v>
      </c>
      <c r="AJ11">
        <v>85918</v>
      </c>
      <c r="AK11" s="20">
        <v>1431.9666666666999</v>
      </c>
      <c r="AL11">
        <v>1432.28</v>
      </c>
      <c r="AM11">
        <v>1432</v>
      </c>
      <c r="AN11" s="26">
        <v>19.615981735159817</v>
      </c>
      <c r="AO11">
        <v>32.76</v>
      </c>
      <c r="AP11" s="41">
        <v>0.25</v>
      </c>
      <c r="AQ11">
        <v>216</v>
      </c>
      <c r="AR11">
        <v>216</v>
      </c>
      <c r="AS11">
        <v>216</v>
      </c>
      <c r="AT11">
        <v>144</v>
      </c>
      <c r="AU11">
        <v>144</v>
      </c>
      <c r="AV11">
        <v>100</v>
      </c>
      <c r="AW11">
        <v>54</v>
      </c>
      <c r="AX11">
        <v>6</v>
      </c>
      <c r="AY11">
        <v>1</v>
      </c>
      <c r="AZ11">
        <v>10</v>
      </c>
      <c r="BA11" s="42">
        <v>11</v>
      </c>
      <c r="BB11">
        <v>3.94</v>
      </c>
      <c r="BC11">
        <v>61.23</v>
      </c>
      <c r="BD11" s="20">
        <v>178.4</v>
      </c>
      <c r="BE11" s="20">
        <v>394.4</v>
      </c>
      <c r="BF11" s="20">
        <v>16.52190912391432</v>
      </c>
      <c r="BG11">
        <v>297</v>
      </c>
      <c r="BH11">
        <v>504</v>
      </c>
      <c r="BI11">
        <v>647</v>
      </c>
      <c r="BJ11" s="41">
        <v>0.3146186440677966</v>
      </c>
      <c r="BK11">
        <v>155</v>
      </c>
      <c r="BL11">
        <v>155</v>
      </c>
      <c r="BM11">
        <v>102</v>
      </c>
      <c r="BN11" s="42">
        <v>53</v>
      </c>
      <c r="BO11">
        <v>44</v>
      </c>
      <c r="BP11">
        <v>38</v>
      </c>
      <c r="BQ11">
        <v>5</v>
      </c>
      <c r="BR11">
        <v>148</v>
      </c>
      <c r="BS11" s="41">
        <v>0.12627986348122866</v>
      </c>
      <c r="BT11">
        <v>0</v>
      </c>
      <c r="BU11">
        <v>0</v>
      </c>
      <c r="BV11" s="4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41</v>
      </c>
      <c r="DA11">
        <v>1</v>
      </c>
      <c r="DB11">
        <v>0</v>
      </c>
      <c r="DC11">
        <v>32</v>
      </c>
      <c r="DD11">
        <v>7</v>
      </c>
      <c r="DE11">
        <v>0</v>
      </c>
      <c r="DF11">
        <v>0</v>
      </c>
      <c r="DG11">
        <v>60</v>
      </c>
      <c r="DH11">
        <v>22</v>
      </c>
      <c r="DI11">
        <v>8</v>
      </c>
      <c r="DJ11">
        <v>23</v>
      </c>
      <c r="DK11">
        <v>21</v>
      </c>
      <c r="DL11">
        <v>2</v>
      </c>
      <c r="DM11">
        <v>10</v>
      </c>
      <c r="DN11">
        <v>8</v>
      </c>
      <c r="DO11">
        <v>2</v>
      </c>
      <c r="DP11" s="42">
        <v>-14</v>
      </c>
      <c r="DQ11" s="20">
        <v>-7.4119999999999999</v>
      </c>
      <c r="DR11">
        <v>20</v>
      </c>
      <c r="DS11">
        <v>2</v>
      </c>
      <c r="DT11">
        <v>0</v>
      </c>
      <c r="DU11">
        <v>0</v>
      </c>
      <c r="DV11">
        <v>0</v>
      </c>
      <c r="DW11">
        <v>1159</v>
      </c>
      <c r="DX11">
        <v>1471</v>
      </c>
      <c r="DY11">
        <v>842</v>
      </c>
      <c r="DZ11">
        <v>1024</v>
      </c>
      <c r="EA11">
        <v>603</v>
      </c>
      <c r="EB11">
        <v>747</v>
      </c>
      <c r="EC11">
        <v>51.81</v>
      </c>
      <c r="ED11">
        <v>59.97</v>
      </c>
      <c r="EE11">
        <v>52</v>
      </c>
      <c r="EF11">
        <v>70</v>
      </c>
      <c r="EG11" s="41">
        <v>8.6235489220563843E-2</v>
      </c>
      <c r="EH11" s="43">
        <v>0.90629183400267732</v>
      </c>
      <c r="EI11" s="44">
        <v>0.99252732322324122</v>
      </c>
      <c r="EJ11">
        <v>1151</v>
      </c>
      <c r="EK11">
        <v>1469</v>
      </c>
      <c r="EL11">
        <v>836</v>
      </c>
      <c r="EM11">
        <v>1023</v>
      </c>
      <c r="EN11">
        <v>598</v>
      </c>
      <c r="EO11">
        <v>748</v>
      </c>
      <c r="EP11">
        <v>50</v>
      </c>
      <c r="EQ11">
        <v>70</v>
      </c>
      <c r="ER11">
        <v>552</v>
      </c>
      <c r="ES11">
        <v>704</v>
      </c>
      <c r="ET11">
        <v>221</v>
      </c>
      <c r="EU11">
        <v>237</v>
      </c>
      <c r="EV11">
        <v>30</v>
      </c>
      <c r="EW11">
        <v>27</v>
      </c>
      <c r="EX11">
        <v>104</v>
      </c>
      <c r="EY11">
        <v>100</v>
      </c>
      <c r="EZ11">
        <v>-0.30000000000000004</v>
      </c>
      <c r="FA11">
        <v>3.6</v>
      </c>
      <c r="FB11">
        <v>3.3</v>
      </c>
      <c r="FC11" s="20">
        <v>20.6</v>
      </c>
      <c r="FD11" s="26">
        <v>0.28219178082191781</v>
      </c>
      <c r="FE11">
        <v>0.63860000000000006</v>
      </c>
      <c r="FF11">
        <v>-0.74</v>
      </c>
      <c r="FG11">
        <v>1.6</v>
      </c>
      <c r="FH11">
        <v>0.86</v>
      </c>
      <c r="FL11" s="42">
        <v>355</v>
      </c>
      <c r="FM11" s="20">
        <v>8</v>
      </c>
      <c r="FN11" s="41">
        <v>4.8838594000000001E-3</v>
      </c>
      <c r="FO11" s="20">
        <v>8</v>
      </c>
      <c r="FP11" s="20">
        <v>11.5176</v>
      </c>
      <c r="FQ11" s="20">
        <v>110.17398832630491</v>
      </c>
      <c r="FV11" t="s">
        <v>711</v>
      </c>
      <c r="FW11" s="45">
        <v>850000</v>
      </c>
      <c r="FX11" s="45">
        <v>800000</v>
      </c>
      <c r="FY11">
        <v>167</v>
      </c>
      <c r="FZ11">
        <v>3</v>
      </c>
      <c r="GA11">
        <v>26</v>
      </c>
      <c r="GB11">
        <v>29</v>
      </c>
      <c r="GC11">
        <v>-3</v>
      </c>
      <c r="GD11">
        <v>115</v>
      </c>
      <c r="GE11">
        <v>184</v>
      </c>
      <c r="GF11">
        <v>2868</v>
      </c>
      <c r="GG11">
        <v>-0.1</v>
      </c>
      <c r="GH11">
        <v>5.9</v>
      </c>
      <c r="GI11">
        <v>5.8</v>
      </c>
      <c r="GJ11" s="42">
        <v>8</v>
      </c>
    </row>
    <row r="12" spans="1:192" x14ac:dyDescent="0.45">
      <c r="A12" s="40">
        <v>31068</v>
      </c>
      <c r="B12" t="s">
        <v>822</v>
      </c>
      <c r="C12" t="s">
        <v>823</v>
      </c>
      <c r="D12" t="s">
        <v>107</v>
      </c>
      <c r="E12" t="s">
        <v>107</v>
      </c>
      <c r="F12">
        <v>74</v>
      </c>
      <c r="G12">
        <v>202</v>
      </c>
      <c r="H12">
        <v>2003</v>
      </c>
      <c r="I12">
        <v>1</v>
      </c>
      <c r="J12">
        <v>7</v>
      </c>
      <c r="K12" t="s">
        <v>92</v>
      </c>
      <c r="L12">
        <v>2005</v>
      </c>
      <c r="M12">
        <v>33</v>
      </c>
      <c r="N12">
        <v>13</v>
      </c>
      <c r="O12">
        <v>8470600</v>
      </c>
      <c r="P12" t="s">
        <v>824</v>
      </c>
      <c r="Q12" t="s">
        <v>825</v>
      </c>
      <c r="R12" t="s">
        <v>826</v>
      </c>
      <c r="S12" t="s">
        <v>390</v>
      </c>
      <c r="T12" t="s">
        <v>720</v>
      </c>
      <c r="U12" t="s">
        <v>30</v>
      </c>
      <c r="V12">
        <v>78</v>
      </c>
      <c r="W12">
        <v>6</v>
      </c>
      <c r="X12">
        <v>45</v>
      </c>
      <c r="Y12">
        <v>24</v>
      </c>
      <c r="Z12">
        <v>51</v>
      </c>
      <c r="AA12">
        <v>4</v>
      </c>
      <c r="AB12">
        <v>25</v>
      </c>
      <c r="AC12" s="26">
        <v>0.65384615384615385</v>
      </c>
      <c r="AD12" s="20">
        <v>13.238773274917854</v>
      </c>
      <c r="AE12" s="20">
        <v>16.204000000000001</v>
      </c>
      <c r="AF12">
        <v>-1</v>
      </c>
      <c r="AG12">
        <v>12.3</v>
      </c>
      <c r="AH12">
        <v>34</v>
      </c>
      <c r="AI12">
        <v>2108</v>
      </c>
      <c r="AJ12">
        <v>125318</v>
      </c>
      <c r="AK12" s="20">
        <v>2088.6333333333</v>
      </c>
      <c r="AL12">
        <v>2088.63</v>
      </c>
      <c r="AM12">
        <v>2089</v>
      </c>
      <c r="AN12" s="26">
        <v>26.777350427350427</v>
      </c>
      <c r="AO12">
        <v>44</v>
      </c>
      <c r="AP12" s="41">
        <v>0.45535714285714285</v>
      </c>
      <c r="AQ12">
        <v>323</v>
      </c>
      <c r="AR12">
        <v>323</v>
      </c>
      <c r="AS12">
        <v>323</v>
      </c>
      <c r="AT12">
        <v>214</v>
      </c>
      <c r="AU12">
        <v>214</v>
      </c>
      <c r="AV12">
        <v>149</v>
      </c>
      <c r="AW12">
        <v>97</v>
      </c>
      <c r="AX12">
        <v>16</v>
      </c>
      <c r="AY12">
        <v>3</v>
      </c>
      <c r="AZ12">
        <v>19</v>
      </c>
      <c r="BA12" s="42">
        <v>22</v>
      </c>
      <c r="BB12">
        <v>7.7</v>
      </c>
      <c r="BC12">
        <v>50.020099999999999</v>
      </c>
      <c r="BD12" s="20">
        <v>484.9</v>
      </c>
      <c r="BE12" s="20">
        <v>807.9</v>
      </c>
      <c r="BF12" s="20">
        <v>23.208514672297149</v>
      </c>
      <c r="BG12">
        <v>754</v>
      </c>
      <c r="BH12">
        <v>673</v>
      </c>
      <c r="BI12">
        <v>824</v>
      </c>
      <c r="BJ12" s="41">
        <v>0.47782002534854245</v>
      </c>
      <c r="BK12">
        <v>78</v>
      </c>
      <c r="BL12">
        <v>78</v>
      </c>
      <c r="BM12">
        <v>55</v>
      </c>
      <c r="BN12" s="42">
        <v>23</v>
      </c>
      <c r="BO12">
        <v>65</v>
      </c>
      <c r="BP12">
        <v>37</v>
      </c>
      <c r="BQ12">
        <v>14</v>
      </c>
      <c r="BR12">
        <v>138</v>
      </c>
      <c r="BS12" s="41">
        <v>8.2585278276481155E-2</v>
      </c>
      <c r="BT12">
        <v>0</v>
      </c>
      <c r="BU12">
        <v>0</v>
      </c>
      <c r="BV12" s="41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2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3</v>
      </c>
      <c r="CW12">
        <v>1</v>
      </c>
      <c r="CX12">
        <v>0</v>
      </c>
      <c r="CY12">
        <v>7</v>
      </c>
      <c r="CZ12">
        <v>57</v>
      </c>
      <c r="DA12">
        <v>2</v>
      </c>
      <c r="DB12">
        <v>1</v>
      </c>
      <c r="DC12">
        <v>30</v>
      </c>
      <c r="DD12">
        <v>23</v>
      </c>
      <c r="DE12">
        <v>2</v>
      </c>
      <c r="DF12">
        <v>0</v>
      </c>
      <c r="DG12">
        <v>91</v>
      </c>
      <c r="DH12">
        <v>17</v>
      </c>
      <c r="DI12">
        <v>6</v>
      </c>
      <c r="DJ12">
        <v>16</v>
      </c>
      <c r="DK12">
        <v>16</v>
      </c>
      <c r="DL12">
        <v>0</v>
      </c>
      <c r="DM12">
        <v>6</v>
      </c>
      <c r="DN12">
        <v>6</v>
      </c>
      <c r="DO12">
        <v>0</v>
      </c>
      <c r="DP12" s="42">
        <v>-11</v>
      </c>
      <c r="DQ12" s="20">
        <v>-0.73</v>
      </c>
      <c r="DR12">
        <v>17</v>
      </c>
      <c r="DS12">
        <v>0</v>
      </c>
      <c r="DT12">
        <v>0</v>
      </c>
      <c r="DU12">
        <v>0</v>
      </c>
      <c r="DV12">
        <v>0</v>
      </c>
      <c r="DW12">
        <v>2016</v>
      </c>
      <c r="DX12">
        <v>2040</v>
      </c>
      <c r="DY12">
        <v>1556</v>
      </c>
      <c r="DZ12">
        <v>1533</v>
      </c>
      <c r="EA12">
        <v>1155</v>
      </c>
      <c r="EB12">
        <v>1120</v>
      </c>
      <c r="EC12">
        <v>114.14</v>
      </c>
      <c r="ED12">
        <v>86.69</v>
      </c>
      <c r="EE12">
        <v>112</v>
      </c>
      <c r="EF12">
        <v>106</v>
      </c>
      <c r="EG12" s="41">
        <v>9.696969696969697E-2</v>
      </c>
      <c r="EH12" s="43">
        <v>0.90535714285714286</v>
      </c>
      <c r="EI12" s="44">
        <v>1.0023268398268399</v>
      </c>
      <c r="EJ12">
        <v>2013</v>
      </c>
      <c r="EK12">
        <v>2041</v>
      </c>
      <c r="EL12">
        <v>1553</v>
      </c>
      <c r="EM12">
        <v>1534</v>
      </c>
      <c r="EN12">
        <v>1155</v>
      </c>
      <c r="EO12">
        <v>1120</v>
      </c>
      <c r="EP12">
        <v>112</v>
      </c>
      <c r="EQ12">
        <v>106</v>
      </c>
      <c r="ER12">
        <v>994</v>
      </c>
      <c r="ES12">
        <v>897</v>
      </c>
      <c r="ET12">
        <v>456</v>
      </c>
      <c r="EU12">
        <v>308</v>
      </c>
      <c r="EV12">
        <v>63</v>
      </c>
      <c r="EW12">
        <v>50</v>
      </c>
      <c r="EX12">
        <v>108</v>
      </c>
      <c r="EY12">
        <v>103</v>
      </c>
      <c r="EZ12">
        <v>3.2</v>
      </c>
      <c r="FA12">
        <v>4.2</v>
      </c>
      <c r="FB12">
        <v>7.4</v>
      </c>
      <c r="FC12" s="20">
        <v>45.02</v>
      </c>
      <c r="FD12" s="26">
        <v>0.57717948717948719</v>
      </c>
      <c r="FE12">
        <v>4.2080000000000002</v>
      </c>
      <c r="FF12">
        <v>0.39</v>
      </c>
      <c r="FG12">
        <v>1.45</v>
      </c>
      <c r="FH12">
        <v>1.84</v>
      </c>
      <c r="FL12" s="42">
        <v>250</v>
      </c>
      <c r="FM12" s="20">
        <v>5.4117647058823533</v>
      </c>
      <c r="FN12" s="41">
        <v>2.5851198000000002E-2</v>
      </c>
      <c r="FO12" s="20">
        <v>47.6</v>
      </c>
      <c r="FP12" s="20">
        <v>50.853999999999999</v>
      </c>
      <c r="FQ12" s="20">
        <v>116.51656827681303</v>
      </c>
      <c r="FR12">
        <v>4</v>
      </c>
      <c r="FS12" t="s">
        <v>136</v>
      </c>
      <c r="FT12">
        <v>368</v>
      </c>
      <c r="FV12" t="s">
        <v>711</v>
      </c>
      <c r="FW12" s="45">
        <v>9000000</v>
      </c>
      <c r="FX12" s="45">
        <v>7538462</v>
      </c>
      <c r="FY12">
        <v>991</v>
      </c>
      <c r="FZ12">
        <v>75</v>
      </c>
      <c r="GA12">
        <v>418</v>
      </c>
      <c r="GB12">
        <v>493</v>
      </c>
      <c r="GC12">
        <v>110</v>
      </c>
      <c r="GD12">
        <v>602</v>
      </c>
      <c r="GE12">
        <v>1718</v>
      </c>
      <c r="GF12">
        <v>24862</v>
      </c>
      <c r="GG12">
        <v>31.6</v>
      </c>
      <c r="GH12">
        <v>63.9</v>
      </c>
      <c r="GI12">
        <v>95.5</v>
      </c>
      <c r="GJ12" s="42">
        <v>47.6</v>
      </c>
    </row>
    <row r="13" spans="1:192" x14ac:dyDescent="0.45">
      <c r="A13" s="40">
        <v>31105</v>
      </c>
      <c r="B13" t="s">
        <v>827</v>
      </c>
      <c r="C13" t="s">
        <v>213</v>
      </c>
      <c r="D13" t="s">
        <v>91</v>
      </c>
      <c r="E13" t="s">
        <v>91</v>
      </c>
      <c r="F13">
        <v>77</v>
      </c>
      <c r="G13">
        <v>223</v>
      </c>
      <c r="H13">
        <v>2003</v>
      </c>
      <c r="I13">
        <v>1</v>
      </c>
      <c r="J13">
        <v>8</v>
      </c>
      <c r="K13" t="s">
        <v>92</v>
      </c>
      <c r="L13">
        <v>2005</v>
      </c>
      <c r="M13">
        <v>32</v>
      </c>
      <c r="N13">
        <v>13</v>
      </c>
      <c r="O13">
        <v>8470601</v>
      </c>
      <c r="P13" t="s">
        <v>828</v>
      </c>
      <c r="Q13" t="s">
        <v>829</v>
      </c>
      <c r="R13" t="s">
        <v>830</v>
      </c>
      <c r="S13" t="s">
        <v>831</v>
      </c>
      <c r="T13" t="s">
        <v>720</v>
      </c>
      <c r="U13" t="s">
        <v>153</v>
      </c>
      <c r="V13">
        <v>72</v>
      </c>
      <c r="W13">
        <v>1</v>
      </c>
      <c r="X13">
        <v>14</v>
      </c>
      <c r="Y13">
        <v>9</v>
      </c>
      <c r="Z13">
        <v>15</v>
      </c>
      <c r="AA13">
        <v>16</v>
      </c>
      <c r="AB13">
        <v>85</v>
      </c>
      <c r="AC13" s="26">
        <v>0.20833333333333334</v>
      </c>
      <c r="AD13" s="20">
        <v>-2.5835475578406175</v>
      </c>
      <c r="AE13" s="20">
        <v>4.601</v>
      </c>
      <c r="AF13">
        <v>3</v>
      </c>
      <c r="AG13">
        <v>-2.2999999999999998</v>
      </c>
      <c r="AH13">
        <v>40</v>
      </c>
      <c r="AI13">
        <v>1541</v>
      </c>
      <c r="AJ13">
        <v>69223</v>
      </c>
      <c r="AK13" s="20">
        <v>1153.7166666666999</v>
      </c>
      <c r="AL13">
        <v>1153.72</v>
      </c>
      <c r="AM13">
        <v>1154</v>
      </c>
      <c r="AN13" s="26">
        <v>16.023842592592594</v>
      </c>
      <c r="AO13">
        <v>26.93</v>
      </c>
      <c r="AP13" s="41">
        <v>0.34090909090909088</v>
      </c>
      <c r="AQ13">
        <v>162</v>
      </c>
      <c r="AR13">
        <v>162</v>
      </c>
      <c r="AS13">
        <v>162</v>
      </c>
      <c r="AT13">
        <v>106</v>
      </c>
      <c r="AU13">
        <v>106</v>
      </c>
      <c r="AV13">
        <v>73</v>
      </c>
      <c r="AW13">
        <v>48</v>
      </c>
      <c r="AX13">
        <v>9</v>
      </c>
      <c r="AY13">
        <v>4</v>
      </c>
      <c r="AZ13">
        <v>8</v>
      </c>
      <c r="BA13" s="42">
        <v>12</v>
      </c>
      <c r="BB13">
        <v>2.84</v>
      </c>
      <c r="BC13">
        <v>52.9589</v>
      </c>
      <c r="BD13" s="20">
        <v>196.9</v>
      </c>
      <c r="BE13" s="20">
        <v>358.9</v>
      </c>
      <c r="BF13" s="20">
        <v>18.664840689248688</v>
      </c>
      <c r="BG13">
        <v>245</v>
      </c>
      <c r="BH13">
        <v>433</v>
      </c>
      <c r="BI13">
        <v>443</v>
      </c>
      <c r="BJ13" s="41">
        <v>0.35610465116279072</v>
      </c>
      <c r="BK13">
        <v>77</v>
      </c>
      <c r="BL13">
        <v>77</v>
      </c>
      <c r="BM13">
        <v>82</v>
      </c>
      <c r="BN13" s="42">
        <v>-5</v>
      </c>
      <c r="BO13">
        <v>33</v>
      </c>
      <c r="BP13">
        <v>23</v>
      </c>
      <c r="BQ13">
        <v>11</v>
      </c>
      <c r="BR13">
        <v>75</v>
      </c>
      <c r="BS13" s="41">
        <v>7.598784194528875E-2</v>
      </c>
      <c r="BT13">
        <v>0</v>
      </c>
      <c r="BU13">
        <v>0</v>
      </c>
      <c r="BV13" s="41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4</v>
      </c>
      <c r="CZ13">
        <v>29</v>
      </c>
      <c r="DA13">
        <v>2</v>
      </c>
      <c r="DB13">
        <v>0</v>
      </c>
      <c r="DC13">
        <v>23</v>
      </c>
      <c r="DD13">
        <v>10</v>
      </c>
      <c r="DE13">
        <v>2</v>
      </c>
      <c r="DF13">
        <v>0</v>
      </c>
      <c r="DG13">
        <v>36</v>
      </c>
      <c r="DH13">
        <v>17</v>
      </c>
      <c r="DI13">
        <v>2</v>
      </c>
      <c r="DJ13">
        <v>17</v>
      </c>
      <c r="DK13">
        <v>15</v>
      </c>
      <c r="DL13">
        <v>2</v>
      </c>
      <c r="DM13">
        <v>4</v>
      </c>
      <c r="DN13">
        <v>2</v>
      </c>
      <c r="DO13">
        <v>2</v>
      </c>
      <c r="DP13" s="42">
        <v>-15</v>
      </c>
      <c r="DQ13" s="20">
        <v>-8.5259999999999998</v>
      </c>
      <c r="DR13">
        <v>15</v>
      </c>
      <c r="DS13">
        <v>2</v>
      </c>
      <c r="DT13">
        <v>0</v>
      </c>
      <c r="DU13">
        <v>0</v>
      </c>
      <c r="DV13">
        <v>0</v>
      </c>
      <c r="DW13">
        <v>917</v>
      </c>
      <c r="DX13">
        <v>1203</v>
      </c>
      <c r="DY13">
        <v>690</v>
      </c>
      <c r="DZ13">
        <v>912</v>
      </c>
      <c r="EA13">
        <v>507</v>
      </c>
      <c r="EB13">
        <v>684</v>
      </c>
      <c r="EC13">
        <v>40.92</v>
      </c>
      <c r="ED13">
        <v>55.11</v>
      </c>
      <c r="EE13">
        <v>44</v>
      </c>
      <c r="EF13">
        <v>59</v>
      </c>
      <c r="EG13" s="41">
        <v>8.6785009861932938E-2</v>
      </c>
      <c r="EH13" s="43">
        <v>0.91374269005847952</v>
      </c>
      <c r="EI13" s="44">
        <v>1.0005276999204125</v>
      </c>
      <c r="EJ13">
        <v>922</v>
      </c>
      <c r="EK13">
        <v>1202</v>
      </c>
      <c r="EL13">
        <v>693</v>
      </c>
      <c r="EM13">
        <v>911</v>
      </c>
      <c r="EN13">
        <v>509</v>
      </c>
      <c r="EO13">
        <v>682</v>
      </c>
      <c r="EP13">
        <v>43</v>
      </c>
      <c r="EQ13">
        <v>59</v>
      </c>
      <c r="ER13">
        <v>481</v>
      </c>
      <c r="ES13">
        <v>597</v>
      </c>
      <c r="ET13">
        <v>168</v>
      </c>
      <c r="EU13">
        <v>211</v>
      </c>
      <c r="EV13">
        <v>24</v>
      </c>
      <c r="EW13">
        <v>33</v>
      </c>
      <c r="EX13">
        <v>83</v>
      </c>
      <c r="EY13">
        <v>68</v>
      </c>
      <c r="EZ13">
        <v>0.2</v>
      </c>
      <c r="FA13">
        <v>1.8</v>
      </c>
      <c r="FB13">
        <v>2</v>
      </c>
      <c r="FC13" s="20">
        <v>15.47</v>
      </c>
      <c r="FD13" s="26">
        <v>0.21486111111111111</v>
      </c>
      <c r="FE13">
        <v>0.33069999999999999</v>
      </c>
      <c r="FF13">
        <v>-0.5</v>
      </c>
      <c r="FG13">
        <v>-0.05</v>
      </c>
      <c r="FH13">
        <v>-0.56000000000000005</v>
      </c>
      <c r="FL13" s="42">
        <v>194</v>
      </c>
      <c r="FM13" s="20">
        <v>5.8666666666666663</v>
      </c>
      <c r="FN13" s="41">
        <v>3.9407920000000003E-3</v>
      </c>
      <c r="FO13" s="20">
        <v>11</v>
      </c>
      <c r="FP13" s="20">
        <v>13.2948</v>
      </c>
      <c r="FQ13" s="20">
        <v>110.25205422459523</v>
      </c>
      <c r="FR13">
        <v>4</v>
      </c>
      <c r="FS13" t="s">
        <v>314</v>
      </c>
      <c r="FT13">
        <v>195</v>
      </c>
      <c r="FU13" t="s">
        <v>731</v>
      </c>
      <c r="FV13" t="s">
        <v>711</v>
      </c>
      <c r="FW13" s="45">
        <v>3700000</v>
      </c>
      <c r="FX13" s="45">
        <v>3700000</v>
      </c>
      <c r="FY13">
        <v>850</v>
      </c>
      <c r="FZ13">
        <v>44</v>
      </c>
      <c r="GA13">
        <v>161</v>
      </c>
      <c r="GB13">
        <v>205</v>
      </c>
      <c r="GC13">
        <v>40</v>
      </c>
      <c r="GD13">
        <v>656</v>
      </c>
      <c r="GE13">
        <v>1123</v>
      </c>
      <c r="GF13">
        <v>16956</v>
      </c>
      <c r="GG13">
        <v>7</v>
      </c>
      <c r="GH13">
        <v>35.9</v>
      </c>
      <c r="GI13">
        <v>42.9</v>
      </c>
      <c r="GJ13" s="42">
        <v>11</v>
      </c>
    </row>
    <row r="14" spans="1:192" x14ac:dyDescent="0.45">
      <c r="A14" s="40">
        <v>31147</v>
      </c>
      <c r="B14" t="s">
        <v>832</v>
      </c>
      <c r="C14" t="s">
        <v>475</v>
      </c>
      <c r="D14" t="s">
        <v>91</v>
      </c>
      <c r="E14" t="s">
        <v>91</v>
      </c>
      <c r="F14">
        <v>76</v>
      </c>
      <c r="G14">
        <v>225</v>
      </c>
      <c r="H14">
        <v>2003</v>
      </c>
      <c r="I14">
        <v>1</v>
      </c>
      <c r="J14">
        <v>9</v>
      </c>
      <c r="K14" t="s">
        <v>92</v>
      </c>
      <c r="L14">
        <v>2005</v>
      </c>
      <c r="M14">
        <v>32</v>
      </c>
      <c r="N14">
        <v>13</v>
      </c>
      <c r="O14">
        <v>8470602</v>
      </c>
      <c r="P14" t="s">
        <v>833</v>
      </c>
      <c r="Q14" t="s">
        <v>834</v>
      </c>
      <c r="R14" t="s">
        <v>835</v>
      </c>
      <c r="S14" t="s">
        <v>836</v>
      </c>
      <c r="T14" t="s">
        <v>720</v>
      </c>
      <c r="U14" t="s">
        <v>837</v>
      </c>
      <c r="V14">
        <v>79</v>
      </c>
      <c r="W14">
        <v>6</v>
      </c>
      <c r="X14">
        <v>20</v>
      </c>
      <c r="Y14">
        <v>11</v>
      </c>
      <c r="Z14">
        <v>26</v>
      </c>
      <c r="AA14">
        <v>0</v>
      </c>
      <c r="AB14">
        <v>0</v>
      </c>
      <c r="AC14" s="26">
        <v>0.32911392405063289</v>
      </c>
      <c r="AD14" s="20">
        <v>-14.463414634146339</v>
      </c>
      <c r="AE14" s="20">
        <v>8.8960000000000008</v>
      </c>
      <c r="AF14">
        <v>-15</v>
      </c>
      <c r="AG14">
        <v>-11.3</v>
      </c>
      <c r="AH14">
        <v>49</v>
      </c>
      <c r="AI14">
        <v>2094</v>
      </c>
      <c r="AJ14">
        <v>94786</v>
      </c>
      <c r="AK14" s="20">
        <v>1579.7666666667001</v>
      </c>
      <c r="AL14">
        <v>1579.27</v>
      </c>
      <c r="AM14">
        <v>1580</v>
      </c>
      <c r="AN14" s="26">
        <v>19.997046413502108</v>
      </c>
      <c r="AO14">
        <v>33.31</v>
      </c>
      <c r="AP14" s="41">
        <v>0.41269841269841268</v>
      </c>
      <c r="AQ14">
        <v>257</v>
      </c>
      <c r="AR14">
        <v>257</v>
      </c>
      <c r="AS14">
        <v>256</v>
      </c>
      <c r="AT14">
        <v>185</v>
      </c>
      <c r="AU14">
        <v>184</v>
      </c>
      <c r="AV14">
        <v>134</v>
      </c>
      <c r="AW14">
        <v>68</v>
      </c>
      <c r="AX14">
        <v>7</v>
      </c>
      <c r="AY14">
        <v>2</v>
      </c>
      <c r="AZ14">
        <v>18</v>
      </c>
      <c r="BA14" s="42">
        <v>20</v>
      </c>
      <c r="BB14">
        <v>5.13</v>
      </c>
      <c r="BC14">
        <v>53.798499999999997</v>
      </c>
      <c r="BD14" s="20">
        <v>192.9</v>
      </c>
      <c r="BE14" s="20">
        <v>449.9</v>
      </c>
      <c r="BF14" s="20">
        <v>17.092707390123284</v>
      </c>
      <c r="BG14">
        <v>511</v>
      </c>
      <c r="BH14">
        <v>500</v>
      </c>
      <c r="BI14">
        <v>546</v>
      </c>
      <c r="BJ14" s="41">
        <v>0.48344370860927155</v>
      </c>
      <c r="BK14">
        <v>161</v>
      </c>
      <c r="BL14">
        <v>161</v>
      </c>
      <c r="BM14">
        <v>70</v>
      </c>
      <c r="BN14" s="42">
        <v>91</v>
      </c>
      <c r="BO14">
        <v>50</v>
      </c>
      <c r="BP14">
        <v>52</v>
      </c>
      <c r="BQ14">
        <v>20</v>
      </c>
      <c r="BR14">
        <v>154</v>
      </c>
      <c r="BS14" s="41">
        <v>0.11</v>
      </c>
      <c r="BT14">
        <v>0</v>
      </c>
      <c r="BU14">
        <v>0</v>
      </c>
      <c r="BV14" s="41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4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10</v>
      </c>
      <c r="CZ14">
        <v>40</v>
      </c>
      <c r="DA14">
        <v>5</v>
      </c>
      <c r="DB14">
        <v>1</v>
      </c>
      <c r="DC14">
        <v>59</v>
      </c>
      <c r="DD14">
        <v>16</v>
      </c>
      <c r="DE14">
        <v>1</v>
      </c>
      <c r="DF14">
        <v>0</v>
      </c>
      <c r="DG14">
        <v>52</v>
      </c>
      <c r="DH14">
        <v>20</v>
      </c>
      <c r="DI14">
        <v>15</v>
      </c>
      <c r="DJ14">
        <v>21</v>
      </c>
      <c r="DK14">
        <v>18</v>
      </c>
      <c r="DL14">
        <v>3</v>
      </c>
      <c r="DM14">
        <v>17</v>
      </c>
      <c r="DN14">
        <v>15</v>
      </c>
      <c r="DO14">
        <v>2</v>
      </c>
      <c r="DP14" s="42">
        <v>-5</v>
      </c>
      <c r="DQ14" s="20">
        <v>4.556</v>
      </c>
      <c r="DR14">
        <v>17</v>
      </c>
      <c r="DS14">
        <v>3</v>
      </c>
      <c r="DT14">
        <v>0</v>
      </c>
      <c r="DU14">
        <v>0</v>
      </c>
      <c r="DV14">
        <v>0</v>
      </c>
      <c r="DW14">
        <v>1408</v>
      </c>
      <c r="DX14">
        <v>1702</v>
      </c>
      <c r="DY14">
        <v>1048</v>
      </c>
      <c r="DZ14">
        <v>1246</v>
      </c>
      <c r="EA14">
        <v>759</v>
      </c>
      <c r="EB14">
        <v>888</v>
      </c>
      <c r="EC14">
        <v>62.08</v>
      </c>
      <c r="ED14">
        <v>82.75</v>
      </c>
      <c r="EE14">
        <v>63</v>
      </c>
      <c r="EF14">
        <v>84</v>
      </c>
      <c r="EG14" s="41">
        <v>8.3003952569169967E-2</v>
      </c>
      <c r="EH14" s="43">
        <v>0.90540540540540537</v>
      </c>
      <c r="EI14" s="44">
        <v>0.9884093579745753</v>
      </c>
      <c r="EJ14">
        <v>1408</v>
      </c>
      <c r="EK14">
        <v>1704</v>
      </c>
      <c r="EL14">
        <v>1048</v>
      </c>
      <c r="EM14">
        <v>1246</v>
      </c>
      <c r="EN14">
        <v>761</v>
      </c>
      <c r="EO14">
        <v>887</v>
      </c>
      <c r="EP14">
        <v>63</v>
      </c>
      <c r="EQ14">
        <v>84</v>
      </c>
      <c r="ER14">
        <v>640</v>
      </c>
      <c r="ES14">
        <v>816</v>
      </c>
      <c r="ET14">
        <v>227</v>
      </c>
      <c r="EU14">
        <v>317</v>
      </c>
      <c r="EV14">
        <v>35</v>
      </c>
      <c r="EW14">
        <v>43</v>
      </c>
      <c r="EX14">
        <v>85</v>
      </c>
      <c r="EY14">
        <v>94</v>
      </c>
      <c r="EZ14">
        <v>1.3</v>
      </c>
      <c r="FA14">
        <v>2.5</v>
      </c>
      <c r="FB14">
        <v>3.8</v>
      </c>
      <c r="FC14" s="20">
        <v>16.52</v>
      </c>
      <c r="FD14" s="26">
        <v>0.20911392405063289</v>
      </c>
      <c r="FE14">
        <v>2.4156</v>
      </c>
      <c r="FF14">
        <v>-0.24</v>
      </c>
      <c r="FG14">
        <v>-0.46</v>
      </c>
      <c r="FH14">
        <v>-0.7</v>
      </c>
      <c r="FL14" s="42">
        <v>367</v>
      </c>
      <c r="FM14" s="20">
        <v>10.647058823529411</v>
      </c>
      <c r="FN14" s="41">
        <v>6.1922394700000001E-2</v>
      </c>
      <c r="FO14" s="20">
        <v>21.1</v>
      </c>
      <c r="FP14" s="20">
        <v>26.911200000000001</v>
      </c>
      <c r="FQ14" s="20">
        <v>118.15585681992313</v>
      </c>
      <c r="FV14" t="s">
        <v>711</v>
      </c>
      <c r="FW14" s="45">
        <v>7000000</v>
      </c>
      <c r="FX14" s="45">
        <v>7000000</v>
      </c>
      <c r="FY14">
        <v>981</v>
      </c>
      <c r="FZ14">
        <v>136</v>
      </c>
      <c r="GA14">
        <v>352</v>
      </c>
      <c r="GB14">
        <v>488</v>
      </c>
      <c r="GC14">
        <v>-36</v>
      </c>
      <c r="GD14">
        <v>1292</v>
      </c>
      <c r="GE14">
        <v>2434</v>
      </c>
      <c r="GF14">
        <v>23592</v>
      </c>
      <c r="GG14">
        <v>39.4</v>
      </c>
      <c r="GH14">
        <v>46.9</v>
      </c>
      <c r="GI14">
        <v>86.3</v>
      </c>
      <c r="GJ14" s="42">
        <v>21.1</v>
      </c>
    </row>
    <row r="15" spans="1:192" x14ac:dyDescent="0.45">
      <c r="A15" s="40">
        <v>31157</v>
      </c>
      <c r="B15" t="s">
        <v>844</v>
      </c>
      <c r="C15" t="s">
        <v>163</v>
      </c>
      <c r="D15" t="s">
        <v>91</v>
      </c>
      <c r="E15" t="s">
        <v>91</v>
      </c>
      <c r="F15">
        <v>75</v>
      </c>
      <c r="G15">
        <v>220</v>
      </c>
      <c r="H15">
        <v>2003</v>
      </c>
      <c r="I15">
        <v>1</v>
      </c>
      <c r="J15">
        <v>14</v>
      </c>
      <c r="K15" t="s">
        <v>202</v>
      </c>
      <c r="L15">
        <v>2005</v>
      </c>
      <c r="M15">
        <v>32</v>
      </c>
      <c r="N15">
        <v>13</v>
      </c>
      <c r="O15">
        <v>8470607</v>
      </c>
      <c r="P15" t="s">
        <v>845</v>
      </c>
      <c r="Q15" t="s">
        <v>846</v>
      </c>
      <c r="R15" t="s">
        <v>847</v>
      </c>
      <c r="S15" t="s">
        <v>848</v>
      </c>
      <c r="T15" t="s">
        <v>720</v>
      </c>
      <c r="U15" t="s">
        <v>188</v>
      </c>
      <c r="V15">
        <v>81</v>
      </c>
      <c r="W15">
        <v>7</v>
      </c>
      <c r="X15">
        <v>19</v>
      </c>
      <c r="Y15">
        <v>8</v>
      </c>
      <c r="Z15">
        <v>26</v>
      </c>
      <c r="AA15">
        <v>8</v>
      </c>
      <c r="AB15">
        <v>50</v>
      </c>
      <c r="AC15" s="26">
        <v>0.32098765432098764</v>
      </c>
      <c r="AD15" s="20">
        <v>-9.6294691224268689</v>
      </c>
      <c r="AE15" s="20">
        <v>9.141</v>
      </c>
      <c r="AF15">
        <v>-3</v>
      </c>
      <c r="AG15">
        <v>-1</v>
      </c>
      <c r="AH15">
        <v>38</v>
      </c>
      <c r="AI15">
        <v>2329</v>
      </c>
      <c r="AJ15">
        <v>98159</v>
      </c>
      <c r="AK15" s="20">
        <v>1635.9833333332999</v>
      </c>
      <c r="AL15">
        <v>1635.98</v>
      </c>
      <c r="AM15">
        <v>1636</v>
      </c>
      <c r="AN15" s="26">
        <v>20.197325102880658</v>
      </c>
      <c r="AO15">
        <v>33.57</v>
      </c>
      <c r="AP15" s="41">
        <v>0.34666666666666668</v>
      </c>
      <c r="AQ15">
        <v>307</v>
      </c>
      <c r="AR15">
        <v>307</v>
      </c>
      <c r="AS15">
        <v>307</v>
      </c>
      <c r="AT15">
        <v>195</v>
      </c>
      <c r="AU15">
        <v>195</v>
      </c>
      <c r="AV15">
        <v>136</v>
      </c>
      <c r="AW15">
        <v>98</v>
      </c>
      <c r="AX15">
        <v>14</v>
      </c>
      <c r="AY15">
        <v>6</v>
      </c>
      <c r="AZ15">
        <v>19</v>
      </c>
      <c r="BA15" s="42">
        <v>25</v>
      </c>
      <c r="BB15">
        <v>7.4</v>
      </c>
      <c r="BC15">
        <v>52.8309</v>
      </c>
      <c r="BD15" s="20">
        <v>153.19999999999999</v>
      </c>
      <c r="BE15" s="20">
        <v>460.2</v>
      </c>
      <c r="BF15" s="20">
        <v>16.877956943238914</v>
      </c>
      <c r="BG15">
        <v>686</v>
      </c>
      <c r="BH15">
        <v>512</v>
      </c>
      <c r="BI15">
        <v>613</v>
      </c>
      <c r="BJ15" s="41">
        <v>0.52809853733641265</v>
      </c>
      <c r="BK15">
        <v>85</v>
      </c>
      <c r="BL15">
        <v>85</v>
      </c>
      <c r="BM15">
        <v>101</v>
      </c>
      <c r="BN15" s="42">
        <v>-16</v>
      </c>
      <c r="BO15">
        <v>59</v>
      </c>
      <c r="BP15">
        <v>71</v>
      </c>
      <c r="BQ15">
        <v>25</v>
      </c>
      <c r="BR15">
        <v>170</v>
      </c>
      <c r="BS15" s="41">
        <v>0.12039660056657224</v>
      </c>
      <c r="BT15">
        <v>0</v>
      </c>
      <c r="BU15">
        <v>2</v>
      </c>
      <c r="BV15" s="41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3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1</v>
      </c>
      <c r="CT15">
        <v>0</v>
      </c>
      <c r="CU15">
        <v>0</v>
      </c>
      <c r="CV15">
        <v>3</v>
      </c>
      <c r="CW15">
        <v>0</v>
      </c>
      <c r="CX15">
        <v>1</v>
      </c>
      <c r="CY15">
        <v>2</v>
      </c>
      <c r="CZ15">
        <v>56</v>
      </c>
      <c r="DA15">
        <v>2</v>
      </c>
      <c r="DB15">
        <v>0</v>
      </c>
      <c r="DC15">
        <v>78</v>
      </c>
      <c r="DD15">
        <v>8</v>
      </c>
      <c r="DE15">
        <v>2</v>
      </c>
      <c r="DF15">
        <v>0</v>
      </c>
      <c r="DG15">
        <v>46</v>
      </c>
      <c r="DH15">
        <v>19</v>
      </c>
      <c r="DI15">
        <v>8</v>
      </c>
      <c r="DJ15">
        <v>19</v>
      </c>
      <c r="DK15">
        <v>19</v>
      </c>
      <c r="DL15">
        <v>0</v>
      </c>
      <c r="DM15">
        <v>8</v>
      </c>
      <c r="DN15">
        <v>8</v>
      </c>
      <c r="DO15">
        <v>0</v>
      </c>
      <c r="DP15" s="42">
        <v>-11</v>
      </c>
      <c r="DQ15" s="20">
        <v>-2.4729999999999999</v>
      </c>
      <c r="DR15">
        <v>19</v>
      </c>
      <c r="DS15">
        <v>0</v>
      </c>
      <c r="DT15">
        <v>0</v>
      </c>
      <c r="DU15">
        <v>0</v>
      </c>
      <c r="DV15">
        <v>0</v>
      </c>
      <c r="DW15">
        <v>1728</v>
      </c>
      <c r="DX15">
        <v>1688</v>
      </c>
      <c r="DY15">
        <v>1213</v>
      </c>
      <c r="DZ15">
        <v>1242</v>
      </c>
      <c r="EA15">
        <v>887</v>
      </c>
      <c r="EB15">
        <v>924</v>
      </c>
      <c r="EC15">
        <v>83.79</v>
      </c>
      <c r="ED15">
        <v>90.53</v>
      </c>
      <c r="EE15">
        <v>75</v>
      </c>
      <c r="EF15">
        <v>88</v>
      </c>
      <c r="EG15" s="41">
        <v>8.4554678692220969E-2</v>
      </c>
      <c r="EH15" s="43">
        <v>0.90476190476190477</v>
      </c>
      <c r="EI15" s="44">
        <v>0.98931658345412576</v>
      </c>
      <c r="EJ15">
        <v>1734</v>
      </c>
      <c r="EK15">
        <v>1688</v>
      </c>
      <c r="EL15">
        <v>1216</v>
      </c>
      <c r="EM15">
        <v>1242</v>
      </c>
      <c r="EN15">
        <v>891</v>
      </c>
      <c r="EO15">
        <v>923</v>
      </c>
      <c r="EP15">
        <v>74</v>
      </c>
      <c r="EQ15">
        <v>89</v>
      </c>
      <c r="ER15">
        <v>884</v>
      </c>
      <c r="ES15">
        <v>861</v>
      </c>
      <c r="ET15">
        <v>321</v>
      </c>
      <c r="EU15">
        <v>379</v>
      </c>
      <c r="EV15">
        <v>40</v>
      </c>
      <c r="EW15">
        <v>53</v>
      </c>
      <c r="EX15">
        <v>89</v>
      </c>
      <c r="EY15">
        <v>94</v>
      </c>
      <c r="EZ15">
        <v>1.4</v>
      </c>
      <c r="FA15">
        <v>3.5</v>
      </c>
      <c r="FB15">
        <v>4.9000000000000004</v>
      </c>
      <c r="FC15" s="20">
        <v>36.380000000000003</v>
      </c>
      <c r="FD15" s="26">
        <v>0.44913580246913581</v>
      </c>
      <c r="FE15">
        <v>1.5451999999999999</v>
      </c>
      <c r="FF15">
        <v>0.32</v>
      </c>
      <c r="FG15">
        <v>-0.75</v>
      </c>
      <c r="FH15">
        <v>-0.43</v>
      </c>
      <c r="FL15" s="42">
        <v>293</v>
      </c>
      <c r="FM15" s="20">
        <v>5.7894736842105265</v>
      </c>
      <c r="FN15" s="41">
        <v>3.2065247800000002E-2</v>
      </c>
      <c r="FO15" s="20">
        <v>22.2</v>
      </c>
      <c r="FP15" s="20">
        <v>25.505400000000002</v>
      </c>
      <c r="FQ15" s="20">
        <v>125.28270516754483</v>
      </c>
      <c r="FV15" t="s">
        <v>711</v>
      </c>
      <c r="FW15" s="45">
        <v>9000000</v>
      </c>
      <c r="FX15" s="45">
        <v>6875000</v>
      </c>
      <c r="FY15">
        <v>1004</v>
      </c>
      <c r="FZ15">
        <v>95</v>
      </c>
      <c r="GA15">
        <v>337</v>
      </c>
      <c r="GB15">
        <v>432</v>
      </c>
      <c r="GC15">
        <v>116</v>
      </c>
      <c r="GD15">
        <v>612</v>
      </c>
      <c r="GE15">
        <v>1791</v>
      </c>
      <c r="GF15">
        <v>22372</v>
      </c>
      <c r="GG15">
        <v>30.6</v>
      </c>
      <c r="GH15">
        <v>53.6</v>
      </c>
      <c r="GI15">
        <v>84.1</v>
      </c>
      <c r="GJ15" s="42">
        <v>22.2</v>
      </c>
    </row>
    <row r="16" spans="1:192" x14ac:dyDescent="0.45">
      <c r="A16" s="40">
        <v>32841</v>
      </c>
      <c r="B16" t="s">
        <v>832</v>
      </c>
      <c r="C16" t="s">
        <v>475</v>
      </c>
      <c r="D16" t="s">
        <v>91</v>
      </c>
      <c r="E16" t="s">
        <v>91</v>
      </c>
      <c r="F16">
        <v>69</v>
      </c>
      <c r="G16">
        <v>168</v>
      </c>
      <c r="H16">
        <v>2008</v>
      </c>
      <c r="I16">
        <v>6</v>
      </c>
      <c r="J16">
        <v>156</v>
      </c>
      <c r="K16" t="s">
        <v>202</v>
      </c>
      <c r="L16">
        <v>2010</v>
      </c>
      <c r="M16">
        <v>28</v>
      </c>
      <c r="N16">
        <v>8</v>
      </c>
      <c r="O16">
        <v>8474716</v>
      </c>
      <c r="P16" t="s">
        <v>877</v>
      </c>
      <c r="Q16" t="s">
        <v>878</v>
      </c>
      <c r="R16" t="s">
        <v>879</v>
      </c>
      <c r="S16" t="s">
        <v>880</v>
      </c>
      <c r="T16" t="s">
        <v>720</v>
      </c>
      <c r="U16" t="s">
        <v>30</v>
      </c>
      <c r="V16">
        <v>61</v>
      </c>
      <c r="W16">
        <v>9</v>
      </c>
      <c r="X16">
        <v>28</v>
      </c>
      <c r="Y16">
        <v>12</v>
      </c>
      <c r="Z16">
        <v>37</v>
      </c>
      <c r="AA16">
        <v>7</v>
      </c>
      <c r="AB16">
        <v>39</v>
      </c>
      <c r="AC16" s="26">
        <v>0.60655737704918034</v>
      </c>
      <c r="AD16" s="20">
        <v>14.125</v>
      </c>
      <c r="AE16" s="20">
        <v>12.715999999999999</v>
      </c>
      <c r="AF16">
        <v>-6</v>
      </c>
      <c r="AG16">
        <v>14.6</v>
      </c>
      <c r="AH16">
        <v>8</v>
      </c>
      <c r="AI16">
        <v>1639</v>
      </c>
      <c r="AJ16">
        <v>89837</v>
      </c>
      <c r="AK16" s="20">
        <v>1497.2833333333001</v>
      </c>
      <c r="AL16">
        <v>1497.28</v>
      </c>
      <c r="AM16">
        <v>1497</v>
      </c>
      <c r="AN16" s="26">
        <v>24.545628415300545</v>
      </c>
      <c r="AO16">
        <v>40.450000000000003</v>
      </c>
      <c r="AP16" s="41">
        <v>0.47435897435897434</v>
      </c>
      <c r="AQ16">
        <v>234</v>
      </c>
      <c r="AR16">
        <v>234</v>
      </c>
      <c r="AS16">
        <v>234</v>
      </c>
      <c r="AT16">
        <v>161</v>
      </c>
      <c r="AU16">
        <v>161</v>
      </c>
      <c r="AV16">
        <v>110</v>
      </c>
      <c r="AW16">
        <v>68</v>
      </c>
      <c r="AX16">
        <v>18</v>
      </c>
      <c r="AY16">
        <v>3</v>
      </c>
      <c r="AZ16">
        <v>15</v>
      </c>
      <c r="BA16" s="42">
        <v>18</v>
      </c>
      <c r="BB16">
        <v>8.2200000000000006</v>
      </c>
      <c r="BC16">
        <v>46.781799999999997</v>
      </c>
      <c r="BD16" s="20">
        <v>241.4</v>
      </c>
      <c r="BE16" s="20">
        <v>475.4</v>
      </c>
      <c r="BF16" s="20">
        <v>19.050544988245353</v>
      </c>
      <c r="BG16">
        <v>552</v>
      </c>
      <c r="BH16">
        <v>505</v>
      </c>
      <c r="BI16">
        <v>610</v>
      </c>
      <c r="BJ16" s="41">
        <v>0.47504302925989672</v>
      </c>
      <c r="BK16">
        <v>64</v>
      </c>
      <c r="BL16">
        <v>64</v>
      </c>
      <c r="BM16">
        <v>60</v>
      </c>
      <c r="BN16" s="42">
        <v>4</v>
      </c>
      <c r="BO16">
        <v>51</v>
      </c>
      <c r="BP16">
        <v>20</v>
      </c>
      <c r="BQ16">
        <v>23</v>
      </c>
      <c r="BR16">
        <v>127</v>
      </c>
      <c r="BS16" s="41">
        <v>0.10530679933665009</v>
      </c>
      <c r="BT16">
        <v>0</v>
      </c>
      <c r="BU16">
        <v>1</v>
      </c>
      <c r="BV16" s="41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3</v>
      </c>
      <c r="CS16">
        <v>1</v>
      </c>
      <c r="CT16">
        <v>1</v>
      </c>
      <c r="CU16">
        <v>0</v>
      </c>
      <c r="CV16">
        <v>3</v>
      </c>
      <c r="CW16">
        <v>2</v>
      </c>
      <c r="CX16">
        <v>4</v>
      </c>
      <c r="CY16">
        <v>2</v>
      </c>
      <c r="CZ16">
        <v>43</v>
      </c>
      <c r="DA16">
        <v>1</v>
      </c>
      <c r="DB16">
        <v>1</v>
      </c>
      <c r="DC16">
        <v>60</v>
      </c>
      <c r="DD16">
        <v>5</v>
      </c>
      <c r="DE16">
        <v>1</v>
      </c>
      <c r="DF16">
        <v>0</v>
      </c>
      <c r="DG16">
        <v>42</v>
      </c>
      <c r="DH16">
        <v>4</v>
      </c>
      <c r="DI16">
        <v>6</v>
      </c>
      <c r="DJ16">
        <v>4</v>
      </c>
      <c r="DK16">
        <v>4</v>
      </c>
      <c r="DL16">
        <v>0</v>
      </c>
      <c r="DM16">
        <v>5</v>
      </c>
      <c r="DN16">
        <v>5</v>
      </c>
      <c r="DO16">
        <v>0</v>
      </c>
      <c r="DP16" s="42">
        <v>2</v>
      </c>
      <c r="DQ16" s="20">
        <v>5.9089999999999998</v>
      </c>
      <c r="DR16">
        <v>4</v>
      </c>
      <c r="DS16">
        <v>0</v>
      </c>
      <c r="DT16">
        <v>0</v>
      </c>
      <c r="DU16">
        <v>0</v>
      </c>
      <c r="DV16">
        <v>0</v>
      </c>
      <c r="DW16">
        <v>1445</v>
      </c>
      <c r="DX16">
        <v>1469</v>
      </c>
      <c r="DY16">
        <v>1104</v>
      </c>
      <c r="DZ16">
        <v>1079</v>
      </c>
      <c r="EA16">
        <v>836</v>
      </c>
      <c r="EB16">
        <v>793</v>
      </c>
      <c r="EC16">
        <v>81.05</v>
      </c>
      <c r="ED16">
        <v>61.26</v>
      </c>
      <c r="EE16">
        <v>78</v>
      </c>
      <c r="EF16">
        <v>83</v>
      </c>
      <c r="EG16" s="41">
        <v>9.3301435406698566E-2</v>
      </c>
      <c r="EH16" s="43">
        <v>0.89533417402269866</v>
      </c>
      <c r="EI16" s="44">
        <v>0.98863560942939721</v>
      </c>
      <c r="EJ16">
        <v>1440</v>
      </c>
      <c r="EK16">
        <v>1467</v>
      </c>
      <c r="EL16">
        <v>1100</v>
      </c>
      <c r="EM16">
        <v>1077</v>
      </c>
      <c r="EN16">
        <v>833</v>
      </c>
      <c r="EO16">
        <v>790</v>
      </c>
      <c r="EP16">
        <v>78</v>
      </c>
      <c r="EQ16">
        <v>83</v>
      </c>
      <c r="ER16">
        <v>718</v>
      </c>
      <c r="ES16">
        <v>634</v>
      </c>
      <c r="ET16">
        <v>349</v>
      </c>
      <c r="EU16">
        <v>213</v>
      </c>
      <c r="EV16">
        <v>49</v>
      </c>
      <c r="EW16">
        <v>36</v>
      </c>
      <c r="EX16">
        <v>79</v>
      </c>
      <c r="EY16">
        <v>72</v>
      </c>
      <c r="EZ16">
        <v>2.9</v>
      </c>
      <c r="FA16">
        <v>2.6</v>
      </c>
      <c r="FB16">
        <v>5.4</v>
      </c>
      <c r="FC16" s="20">
        <v>36.44</v>
      </c>
      <c r="FD16" s="26">
        <v>0.59737704918032786</v>
      </c>
      <c r="FE16">
        <v>4.1192000000000002</v>
      </c>
      <c r="FF16">
        <v>1.02</v>
      </c>
      <c r="FG16">
        <v>0.73</v>
      </c>
      <c r="FH16">
        <v>1.75</v>
      </c>
      <c r="FI16">
        <v>1</v>
      </c>
      <c r="FJ16">
        <v>0</v>
      </c>
      <c r="FK16">
        <v>0</v>
      </c>
      <c r="FL16" s="42">
        <v>199</v>
      </c>
      <c r="FM16" s="20">
        <v>21.75</v>
      </c>
      <c r="FN16" s="41">
        <v>5.0200666599999999E-2</v>
      </c>
      <c r="FO16" s="20">
        <v>36.200000000000003</v>
      </c>
      <c r="FP16" s="20">
        <v>38.181800000000003</v>
      </c>
      <c r="FQ16" s="20">
        <v>116.77174609959394</v>
      </c>
      <c r="FR16">
        <v>4</v>
      </c>
      <c r="FS16" t="s">
        <v>455</v>
      </c>
      <c r="FT16">
        <v>195</v>
      </c>
      <c r="FU16" t="s">
        <v>721</v>
      </c>
      <c r="FV16" t="s">
        <v>711</v>
      </c>
      <c r="FW16" s="45">
        <v>5500000</v>
      </c>
      <c r="FX16" s="45">
        <v>5187500</v>
      </c>
      <c r="FY16">
        <v>509</v>
      </c>
      <c r="FZ16">
        <v>56</v>
      </c>
      <c r="GA16">
        <v>149</v>
      </c>
      <c r="GB16">
        <v>205</v>
      </c>
      <c r="GC16">
        <v>51</v>
      </c>
      <c r="GD16">
        <v>76</v>
      </c>
      <c r="GE16">
        <v>792</v>
      </c>
      <c r="GF16">
        <v>11231</v>
      </c>
      <c r="GG16">
        <v>15</v>
      </c>
      <c r="GH16">
        <v>29.8</v>
      </c>
      <c r="GI16">
        <v>44.7</v>
      </c>
      <c r="GJ16" s="42">
        <v>36.200000000000003</v>
      </c>
    </row>
    <row r="17" spans="1:192" x14ac:dyDescent="0.45">
      <c r="A17" s="40">
        <v>32955</v>
      </c>
      <c r="B17" t="s">
        <v>185</v>
      </c>
      <c r="C17" t="s">
        <v>126</v>
      </c>
      <c r="D17" t="s">
        <v>91</v>
      </c>
      <c r="E17" t="s">
        <v>91</v>
      </c>
      <c r="F17">
        <v>73</v>
      </c>
      <c r="G17">
        <v>207</v>
      </c>
      <c r="H17">
        <v>2008</v>
      </c>
      <c r="I17">
        <v>6</v>
      </c>
      <c r="J17">
        <v>152</v>
      </c>
      <c r="K17" t="s">
        <v>92</v>
      </c>
      <c r="L17">
        <v>2012</v>
      </c>
      <c r="M17">
        <v>27</v>
      </c>
      <c r="N17">
        <v>6</v>
      </c>
      <c r="O17">
        <v>8474717</v>
      </c>
      <c r="P17" t="s">
        <v>881</v>
      </c>
      <c r="Q17" t="s">
        <v>882</v>
      </c>
      <c r="R17" t="s">
        <v>883</v>
      </c>
      <c r="S17" t="s">
        <v>884</v>
      </c>
      <c r="T17" t="s">
        <v>720</v>
      </c>
      <c r="U17" t="s">
        <v>135</v>
      </c>
      <c r="V17">
        <v>46</v>
      </c>
      <c r="W17">
        <v>3</v>
      </c>
      <c r="X17">
        <v>10</v>
      </c>
      <c r="Y17">
        <v>5</v>
      </c>
      <c r="Z17">
        <v>13</v>
      </c>
      <c r="AA17">
        <v>18</v>
      </c>
      <c r="AB17">
        <v>84</v>
      </c>
      <c r="AC17" s="26">
        <v>0.28260869565217389</v>
      </c>
      <c r="AD17" s="20">
        <v>3.4663212435233159</v>
      </c>
      <c r="AE17" s="20">
        <v>4.5140000000000002</v>
      </c>
      <c r="AF17">
        <v>6</v>
      </c>
      <c r="AG17">
        <v>-1.5</v>
      </c>
      <c r="AH17">
        <v>31</v>
      </c>
      <c r="AI17">
        <v>1067</v>
      </c>
      <c r="AJ17">
        <v>47693</v>
      </c>
      <c r="AK17" s="20">
        <v>794.88333333333003</v>
      </c>
      <c r="AL17">
        <v>794.88</v>
      </c>
      <c r="AM17">
        <v>795</v>
      </c>
      <c r="AN17" s="26">
        <v>17.280072463768114</v>
      </c>
      <c r="AO17">
        <v>28.99</v>
      </c>
      <c r="AP17" s="41">
        <v>0.41935483870967744</v>
      </c>
      <c r="AQ17">
        <v>124</v>
      </c>
      <c r="AR17">
        <v>124</v>
      </c>
      <c r="AS17">
        <v>124</v>
      </c>
      <c r="AT17">
        <v>83</v>
      </c>
      <c r="AU17">
        <v>83</v>
      </c>
      <c r="AV17">
        <v>52</v>
      </c>
      <c r="AW17">
        <v>47</v>
      </c>
      <c r="AX17">
        <v>6</v>
      </c>
      <c r="AY17">
        <v>1</v>
      </c>
      <c r="AZ17">
        <v>10</v>
      </c>
      <c r="BA17" s="42">
        <v>11</v>
      </c>
      <c r="BB17">
        <v>2.64</v>
      </c>
      <c r="BC17">
        <v>56.211500000000001</v>
      </c>
      <c r="BD17" s="20">
        <v>98</v>
      </c>
      <c r="BE17" s="20">
        <v>222</v>
      </c>
      <c r="BF17" s="20">
        <v>16.757246376811594</v>
      </c>
      <c r="BG17">
        <v>154</v>
      </c>
      <c r="BH17">
        <v>230</v>
      </c>
      <c r="BI17">
        <v>316</v>
      </c>
      <c r="BJ17" s="41">
        <v>0.32765957446808508</v>
      </c>
      <c r="BK17">
        <v>26</v>
      </c>
      <c r="BL17">
        <v>26</v>
      </c>
      <c r="BM17">
        <v>40</v>
      </c>
      <c r="BN17" s="42">
        <v>-14</v>
      </c>
      <c r="BO17">
        <v>31</v>
      </c>
      <c r="BP17">
        <v>16</v>
      </c>
      <c r="BQ17">
        <v>8</v>
      </c>
      <c r="BR17">
        <v>62</v>
      </c>
      <c r="BS17" s="41">
        <v>9.2261904761904767E-2</v>
      </c>
      <c r="BT17">
        <v>0</v>
      </c>
      <c r="BU17">
        <v>0</v>
      </c>
      <c r="BV17" s="41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29</v>
      </c>
      <c r="DA17">
        <v>1</v>
      </c>
      <c r="DB17">
        <v>0</v>
      </c>
      <c r="DC17">
        <v>18</v>
      </c>
      <c r="DD17">
        <v>7</v>
      </c>
      <c r="DE17">
        <v>0</v>
      </c>
      <c r="DF17">
        <v>0</v>
      </c>
      <c r="DG17">
        <v>26</v>
      </c>
      <c r="DH17">
        <v>14</v>
      </c>
      <c r="DI17">
        <v>2</v>
      </c>
      <c r="DJ17">
        <v>14</v>
      </c>
      <c r="DK17">
        <v>14</v>
      </c>
      <c r="DL17">
        <v>0</v>
      </c>
      <c r="DM17">
        <v>3</v>
      </c>
      <c r="DN17">
        <v>3</v>
      </c>
      <c r="DO17">
        <v>0</v>
      </c>
      <c r="DP17" s="42">
        <v>-12</v>
      </c>
      <c r="DQ17" s="20">
        <v>-7.8920000000000003</v>
      </c>
      <c r="DR17">
        <v>13</v>
      </c>
      <c r="DS17">
        <v>1</v>
      </c>
      <c r="DT17">
        <v>0</v>
      </c>
      <c r="DU17">
        <v>0</v>
      </c>
      <c r="DV17">
        <v>0</v>
      </c>
      <c r="DW17">
        <v>671</v>
      </c>
      <c r="DX17">
        <v>844</v>
      </c>
      <c r="DY17">
        <v>480</v>
      </c>
      <c r="DZ17">
        <v>610</v>
      </c>
      <c r="EA17">
        <v>351</v>
      </c>
      <c r="EB17">
        <v>427</v>
      </c>
      <c r="EC17">
        <v>27.18</v>
      </c>
      <c r="ED17">
        <v>35.01</v>
      </c>
      <c r="EE17">
        <v>31</v>
      </c>
      <c r="EF17">
        <v>31</v>
      </c>
      <c r="EG17" s="41">
        <v>8.8319088319088315E-2</v>
      </c>
      <c r="EH17" s="43">
        <v>0.92740046838407497</v>
      </c>
      <c r="EI17" s="44">
        <v>1.0157195567031634</v>
      </c>
      <c r="EJ17">
        <v>664</v>
      </c>
      <c r="EK17">
        <v>846</v>
      </c>
      <c r="EL17">
        <v>472</v>
      </c>
      <c r="EM17">
        <v>612</v>
      </c>
      <c r="EN17">
        <v>343</v>
      </c>
      <c r="EO17">
        <v>429</v>
      </c>
      <c r="EP17">
        <v>30</v>
      </c>
      <c r="EQ17">
        <v>31</v>
      </c>
      <c r="ER17">
        <v>301</v>
      </c>
      <c r="ES17">
        <v>405</v>
      </c>
      <c r="ET17">
        <v>102</v>
      </c>
      <c r="EU17">
        <v>138</v>
      </c>
      <c r="EV17">
        <v>17</v>
      </c>
      <c r="EW17">
        <v>15</v>
      </c>
      <c r="EX17">
        <v>60</v>
      </c>
      <c r="EY17">
        <v>70</v>
      </c>
      <c r="EZ17">
        <v>0.7</v>
      </c>
      <c r="FA17">
        <v>2.1</v>
      </c>
      <c r="FB17">
        <v>2.8</v>
      </c>
      <c r="FC17" s="20">
        <v>12.5</v>
      </c>
      <c r="FD17" s="26">
        <v>0.27173913043478259</v>
      </c>
      <c r="FE17">
        <v>0.56640000000000001</v>
      </c>
      <c r="FF17">
        <v>-0.47</v>
      </c>
      <c r="FG17">
        <v>0.43</v>
      </c>
      <c r="FH17">
        <v>-0.04</v>
      </c>
      <c r="FL17" s="42">
        <v>120</v>
      </c>
      <c r="FM17" s="20">
        <v>2.6153846153846154</v>
      </c>
      <c r="FN17" s="41">
        <v>2.1221532099999999E-2</v>
      </c>
      <c r="FO17" s="20">
        <v>9.9</v>
      </c>
      <c r="FP17" s="20">
        <v>11.4216</v>
      </c>
      <c r="FQ17" s="20">
        <v>114.35688405797102</v>
      </c>
      <c r="FR17">
        <v>33</v>
      </c>
      <c r="FS17" t="s">
        <v>111</v>
      </c>
      <c r="FT17">
        <v>302</v>
      </c>
      <c r="FU17" t="s">
        <v>721</v>
      </c>
      <c r="FV17" t="s">
        <v>711</v>
      </c>
      <c r="FW17" s="45">
        <v>700000</v>
      </c>
      <c r="FX17" s="45">
        <v>750000</v>
      </c>
      <c r="FY17">
        <v>239</v>
      </c>
      <c r="FZ17">
        <v>13</v>
      </c>
      <c r="GA17">
        <v>40</v>
      </c>
      <c r="GB17">
        <v>53</v>
      </c>
      <c r="GC17">
        <v>5</v>
      </c>
      <c r="GD17">
        <v>95</v>
      </c>
      <c r="GE17">
        <v>272</v>
      </c>
      <c r="GF17">
        <v>3958</v>
      </c>
      <c r="GG17">
        <v>2.2999999999999998</v>
      </c>
      <c r="GH17">
        <v>8.5</v>
      </c>
      <c r="GI17">
        <v>10.8</v>
      </c>
      <c r="GJ17" s="42">
        <v>9.9</v>
      </c>
    </row>
    <row r="18" spans="1:192" x14ac:dyDescent="0.45">
      <c r="A18" s="40">
        <v>32379</v>
      </c>
      <c r="B18" t="s">
        <v>912</v>
      </c>
      <c r="C18" t="s">
        <v>163</v>
      </c>
      <c r="D18" t="s">
        <v>91</v>
      </c>
      <c r="E18" t="s">
        <v>91</v>
      </c>
      <c r="F18">
        <v>69</v>
      </c>
      <c r="G18">
        <v>187</v>
      </c>
      <c r="K18" t="s">
        <v>92</v>
      </c>
      <c r="L18">
        <v>2013</v>
      </c>
      <c r="M18">
        <v>29</v>
      </c>
      <c r="N18">
        <v>5</v>
      </c>
      <c r="O18">
        <v>8476779</v>
      </c>
      <c r="P18" t="s">
        <v>913</v>
      </c>
      <c r="Q18" t="s">
        <v>914</v>
      </c>
      <c r="R18" t="s">
        <v>915</v>
      </c>
      <c r="S18" t="s">
        <v>916</v>
      </c>
      <c r="T18" t="s">
        <v>720</v>
      </c>
      <c r="U18" t="s">
        <v>917</v>
      </c>
      <c r="V18">
        <v>45</v>
      </c>
      <c r="W18">
        <v>3</v>
      </c>
      <c r="X18">
        <v>15</v>
      </c>
      <c r="Y18">
        <v>7</v>
      </c>
      <c r="Z18">
        <v>18</v>
      </c>
      <c r="AA18">
        <v>13</v>
      </c>
      <c r="AB18">
        <v>60</v>
      </c>
      <c r="AC18" s="26">
        <v>0.4</v>
      </c>
      <c r="AD18" s="20">
        <v>5.7272727272727266</v>
      </c>
      <c r="AE18" s="20">
        <v>6.048</v>
      </c>
      <c r="AF18">
        <v>-5</v>
      </c>
      <c r="AG18">
        <v>0.2</v>
      </c>
      <c r="AH18">
        <v>6</v>
      </c>
      <c r="AI18">
        <v>944</v>
      </c>
      <c r="AJ18">
        <v>44947</v>
      </c>
      <c r="AK18" s="20">
        <v>749.11666666666997</v>
      </c>
      <c r="AL18">
        <v>748.7</v>
      </c>
      <c r="AM18">
        <v>749</v>
      </c>
      <c r="AN18" s="26">
        <v>16.647037037037038</v>
      </c>
      <c r="AO18">
        <v>27.86</v>
      </c>
      <c r="AP18" s="41">
        <v>0.45</v>
      </c>
      <c r="AQ18">
        <v>154</v>
      </c>
      <c r="AR18">
        <v>156</v>
      </c>
      <c r="AS18">
        <v>156</v>
      </c>
      <c r="AT18">
        <v>108</v>
      </c>
      <c r="AU18">
        <v>110</v>
      </c>
      <c r="AV18">
        <v>80</v>
      </c>
      <c r="AW18">
        <v>45</v>
      </c>
      <c r="AX18">
        <v>6</v>
      </c>
      <c r="AY18">
        <v>0</v>
      </c>
      <c r="AZ18">
        <v>3</v>
      </c>
      <c r="BA18" s="42">
        <v>3</v>
      </c>
      <c r="BB18">
        <v>4.33</v>
      </c>
      <c r="BC18">
        <v>46.487499999999997</v>
      </c>
      <c r="BD18" s="20">
        <v>110.3</v>
      </c>
      <c r="BE18" s="20">
        <v>264.3</v>
      </c>
      <c r="BF18" s="20">
        <v>21.180713236276212</v>
      </c>
      <c r="BG18">
        <v>330</v>
      </c>
      <c r="BH18">
        <v>219</v>
      </c>
      <c r="BI18">
        <v>184</v>
      </c>
      <c r="BJ18" s="41">
        <v>0.642023346303502</v>
      </c>
      <c r="BK18">
        <v>19</v>
      </c>
      <c r="BL18">
        <v>19</v>
      </c>
      <c r="BM18">
        <v>58</v>
      </c>
      <c r="BN18" s="42">
        <v>-39</v>
      </c>
      <c r="BO18">
        <v>30</v>
      </c>
      <c r="BP18">
        <v>11</v>
      </c>
      <c r="BQ18">
        <v>22</v>
      </c>
      <c r="BR18">
        <v>36</v>
      </c>
      <c r="BS18" s="41">
        <v>7.5156576200417533E-2</v>
      </c>
      <c r="BT18">
        <v>0</v>
      </c>
      <c r="BU18">
        <v>1</v>
      </c>
      <c r="BV18" s="41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4</v>
      </c>
      <c r="CZ18">
        <v>25</v>
      </c>
      <c r="DA18">
        <v>1</v>
      </c>
      <c r="DB18">
        <v>0</v>
      </c>
      <c r="DC18">
        <v>32</v>
      </c>
      <c r="DD18">
        <v>8</v>
      </c>
      <c r="DE18">
        <v>1</v>
      </c>
      <c r="DF18">
        <v>0</v>
      </c>
      <c r="DG18">
        <v>38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0</v>
      </c>
      <c r="DO18">
        <v>0</v>
      </c>
      <c r="DP18" s="42">
        <v>-3</v>
      </c>
      <c r="DQ18" s="20">
        <v>0.42</v>
      </c>
      <c r="DR18">
        <v>3</v>
      </c>
      <c r="DS18">
        <v>0</v>
      </c>
      <c r="DT18">
        <v>0</v>
      </c>
      <c r="DU18">
        <v>0</v>
      </c>
      <c r="DV18">
        <v>0</v>
      </c>
      <c r="DW18">
        <v>786</v>
      </c>
      <c r="DX18">
        <v>569</v>
      </c>
      <c r="DY18">
        <v>589</v>
      </c>
      <c r="DZ18">
        <v>443</v>
      </c>
      <c r="EA18">
        <v>424</v>
      </c>
      <c r="EB18">
        <v>323</v>
      </c>
      <c r="EC18">
        <v>35.4</v>
      </c>
      <c r="ED18">
        <v>24.83</v>
      </c>
      <c r="EE18">
        <v>40</v>
      </c>
      <c r="EF18">
        <v>27</v>
      </c>
      <c r="EG18" s="41">
        <v>9.4339622641509441E-2</v>
      </c>
      <c r="EH18" s="43">
        <v>0.91640866873065019</v>
      </c>
      <c r="EI18" s="44">
        <v>1.0107482913721597</v>
      </c>
      <c r="EJ18">
        <v>784</v>
      </c>
      <c r="EK18">
        <v>572</v>
      </c>
      <c r="EL18">
        <v>588</v>
      </c>
      <c r="EM18">
        <v>446</v>
      </c>
      <c r="EN18">
        <v>423</v>
      </c>
      <c r="EO18">
        <v>325</v>
      </c>
      <c r="EP18">
        <v>41</v>
      </c>
      <c r="EQ18">
        <v>29</v>
      </c>
      <c r="ER18">
        <v>372</v>
      </c>
      <c r="ES18">
        <v>267</v>
      </c>
      <c r="ET18">
        <v>127</v>
      </c>
      <c r="EU18">
        <v>107</v>
      </c>
      <c r="EV18">
        <v>20</v>
      </c>
      <c r="EW18">
        <v>18</v>
      </c>
      <c r="EX18">
        <v>45</v>
      </c>
      <c r="EY18">
        <v>41</v>
      </c>
      <c r="EZ18">
        <v>1.3</v>
      </c>
      <c r="FA18">
        <v>1.1000000000000001</v>
      </c>
      <c r="FB18">
        <v>2.2999999999999998</v>
      </c>
      <c r="FC18" s="20">
        <v>20.239999999999998</v>
      </c>
      <c r="FD18" s="26">
        <v>0.44977777777777772</v>
      </c>
      <c r="FE18">
        <v>0.90860000000000007</v>
      </c>
      <c r="FF18">
        <v>-7.0000000000000007E-2</v>
      </c>
      <c r="FG18">
        <v>0</v>
      </c>
      <c r="FH18">
        <v>-7.0000000000000007E-2</v>
      </c>
      <c r="FL18" s="42">
        <v>61</v>
      </c>
      <c r="FM18" s="20">
        <v>13.666666666666666</v>
      </c>
      <c r="FN18" s="41">
        <v>2.06289308E-2</v>
      </c>
      <c r="FO18" s="20">
        <v>17.399999999999999</v>
      </c>
      <c r="FP18" s="20">
        <v>18.084</v>
      </c>
      <c r="FQ18" s="20">
        <v>108.58821958060638</v>
      </c>
      <c r="FV18" t="s">
        <v>711</v>
      </c>
      <c r="FW18" s="45">
        <v>650000</v>
      </c>
      <c r="FX18" s="45">
        <v>650000</v>
      </c>
      <c r="FY18">
        <v>78</v>
      </c>
      <c r="FZ18">
        <v>5</v>
      </c>
      <c r="GA18">
        <v>22</v>
      </c>
      <c r="GB18">
        <v>27</v>
      </c>
      <c r="GC18">
        <v>-16</v>
      </c>
      <c r="GD18">
        <v>10</v>
      </c>
      <c r="GE18">
        <v>127</v>
      </c>
      <c r="GF18">
        <v>1275</v>
      </c>
      <c r="GG18">
        <v>1.8</v>
      </c>
      <c r="GH18">
        <v>1.3</v>
      </c>
      <c r="GI18">
        <v>3.2</v>
      </c>
      <c r="GJ18" s="42">
        <v>17.399999999999999</v>
      </c>
    </row>
    <row r="19" spans="1:192" x14ac:dyDescent="0.45">
      <c r="A19" s="40">
        <v>35365</v>
      </c>
      <c r="B19" t="s">
        <v>928</v>
      </c>
      <c r="D19" t="s">
        <v>223</v>
      </c>
      <c r="E19" t="s">
        <v>223</v>
      </c>
      <c r="F19">
        <v>73</v>
      </c>
      <c r="G19">
        <v>214</v>
      </c>
      <c r="H19">
        <v>2015</v>
      </c>
      <c r="I19">
        <v>2</v>
      </c>
      <c r="J19">
        <v>53</v>
      </c>
      <c r="K19" t="s">
        <v>202</v>
      </c>
      <c r="L19">
        <v>2016</v>
      </c>
      <c r="M19">
        <v>21</v>
      </c>
      <c r="N19">
        <v>2</v>
      </c>
      <c r="O19">
        <v>8478397</v>
      </c>
      <c r="P19" t="s">
        <v>929</v>
      </c>
      <c r="Q19" t="s">
        <v>930</v>
      </c>
      <c r="R19" t="s">
        <v>931</v>
      </c>
      <c r="S19" t="s">
        <v>932</v>
      </c>
      <c r="T19" t="s">
        <v>720</v>
      </c>
      <c r="U19" t="s">
        <v>123</v>
      </c>
      <c r="V19">
        <v>10</v>
      </c>
      <c r="W19">
        <v>0</v>
      </c>
      <c r="X19">
        <v>0</v>
      </c>
      <c r="Y19">
        <v>0</v>
      </c>
      <c r="Z19">
        <v>0</v>
      </c>
      <c r="AA19">
        <v>30</v>
      </c>
      <c r="AB19">
        <v>84</v>
      </c>
      <c r="AC19" s="26">
        <v>0</v>
      </c>
      <c r="AD19" s="20">
        <v>0</v>
      </c>
      <c r="AE19" s="20">
        <v>0</v>
      </c>
      <c r="AF19">
        <v>-1</v>
      </c>
      <c r="AG19">
        <v>1.6</v>
      </c>
      <c r="AH19">
        <v>4</v>
      </c>
      <c r="AI19">
        <v>207</v>
      </c>
      <c r="AJ19">
        <v>9263</v>
      </c>
      <c r="AK19" s="20">
        <v>154.38333333333</v>
      </c>
      <c r="AL19">
        <v>154.38</v>
      </c>
      <c r="AM19">
        <v>154</v>
      </c>
      <c r="AN19" s="26">
        <v>15.438333333333333</v>
      </c>
      <c r="AO19">
        <v>26.1</v>
      </c>
      <c r="AP19" s="41">
        <v>0</v>
      </c>
      <c r="AQ19">
        <v>23</v>
      </c>
      <c r="AR19">
        <v>23</v>
      </c>
      <c r="AS19">
        <v>23</v>
      </c>
      <c r="AT19">
        <v>13</v>
      </c>
      <c r="AU19">
        <v>13</v>
      </c>
      <c r="AV19">
        <v>8</v>
      </c>
      <c r="AW19">
        <v>7</v>
      </c>
      <c r="AX19">
        <v>0</v>
      </c>
      <c r="AY19">
        <v>0</v>
      </c>
      <c r="AZ19">
        <v>1</v>
      </c>
      <c r="BA19" s="42">
        <v>1</v>
      </c>
      <c r="BB19">
        <v>0.45</v>
      </c>
      <c r="BC19">
        <v>50.125</v>
      </c>
      <c r="BD19" s="20">
        <v>0</v>
      </c>
      <c r="BE19" s="20">
        <v>23</v>
      </c>
      <c r="BF19" s="20">
        <v>8.9389817333851536</v>
      </c>
      <c r="BG19">
        <v>49</v>
      </c>
      <c r="BH19">
        <v>50</v>
      </c>
      <c r="BI19">
        <v>33</v>
      </c>
      <c r="BJ19" s="41">
        <v>0.59756097560975607</v>
      </c>
      <c r="BK19">
        <v>2</v>
      </c>
      <c r="BL19">
        <v>2</v>
      </c>
      <c r="BM19">
        <v>13</v>
      </c>
      <c r="BN19" s="42">
        <v>-11</v>
      </c>
      <c r="BO19">
        <v>5</v>
      </c>
      <c r="BP19">
        <v>4</v>
      </c>
      <c r="BQ19">
        <v>0</v>
      </c>
      <c r="BR19">
        <v>10</v>
      </c>
      <c r="BS19" s="41">
        <v>9.2592592592592587E-2</v>
      </c>
      <c r="BT19">
        <v>0</v>
      </c>
      <c r="BU19">
        <v>0</v>
      </c>
      <c r="BV19" s="41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3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7</v>
      </c>
      <c r="DH19">
        <v>2</v>
      </c>
      <c r="DI19">
        <v>3</v>
      </c>
      <c r="DJ19">
        <v>2</v>
      </c>
      <c r="DK19">
        <v>2</v>
      </c>
      <c r="DL19">
        <v>0</v>
      </c>
      <c r="DM19">
        <v>3</v>
      </c>
      <c r="DN19">
        <v>3</v>
      </c>
      <c r="DO19">
        <v>0</v>
      </c>
      <c r="DP19" s="42">
        <v>1</v>
      </c>
      <c r="DQ19" s="20">
        <v>0.66600000000000004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168</v>
      </c>
      <c r="DX19">
        <v>122</v>
      </c>
      <c r="DY19">
        <v>133</v>
      </c>
      <c r="DZ19">
        <v>98</v>
      </c>
      <c r="EA19">
        <v>93</v>
      </c>
      <c r="EB19">
        <v>67</v>
      </c>
      <c r="EC19">
        <v>8.35</v>
      </c>
      <c r="ED19">
        <v>5.78</v>
      </c>
      <c r="EE19">
        <v>6</v>
      </c>
      <c r="EF19">
        <v>7</v>
      </c>
      <c r="EG19" s="41">
        <v>6.4516129032258063E-2</v>
      </c>
      <c r="EH19" s="43">
        <v>0.89552238805970152</v>
      </c>
      <c r="EI19" s="44">
        <v>0.96003851709195964</v>
      </c>
      <c r="EJ19">
        <v>170</v>
      </c>
      <c r="EK19">
        <v>122</v>
      </c>
      <c r="EL19">
        <v>135</v>
      </c>
      <c r="EM19">
        <v>98</v>
      </c>
      <c r="EN19">
        <v>95</v>
      </c>
      <c r="EO19">
        <v>67</v>
      </c>
      <c r="EP19">
        <v>6</v>
      </c>
      <c r="EQ19">
        <v>7</v>
      </c>
      <c r="ER19">
        <v>86</v>
      </c>
      <c r="ES19">
        <v>61</v>
      </c>
      <c r="ET19">
        <v>29</v>
      </c>
      <c r="EU19">
        <v>22</v>
      </c>
      <c r="EV19">
        <v>5</v>
      </c>
      <c r="EW19">
        <v>6</v>
      </c>
      <c r="EX19">
        <v>11</v>
      </c>
      <c r="EY19">
        <v>13</v>
      </c>
      <c r="EZ19">
        <v>-0.2</v>
      </c>
      <c r="FA19">
        <v>0.30000000000000004</v>
      </c>
      <c r="FB19">
        <v>0.1</v>
      </c>
      <c r="FC19" s="20">
        <v>1.85</v>
      </c>
      <c r="FD19" s="26">
        <v>0.185</v>
      </c>
      <c r="FE19">
        <v>7.5000000000000006E-3</v>
      </c>
      <c r="FF19">
        <v>0.15</v>
      </c>
      <c r="FG19">
        <v>0.03</v>
      </c>
      <c r="FH19">
        <v>0.18</v>
      </c>
      <c r="FL19" s="42">
        <v>16</v>
      </c>
      <c r="FM19" s="20">
        <v>1</v>
      </c>
      <c r="FN19" s="41">
        <v>0</v>
      </c>
      <c r="FO19" s="20">
        <v>-0.4</v>
      </c>
      <c r="FP19" s="20">
        <v>0.13320000000000001</v>
      </c>
      <c r="FQ19" s="20">
        <v>112.70890011659543</v>
      </c>
      <c r="FV19" t="s">
        <v>751</v>
      </c>
      <c r="FW19" s="45">
        <v>742500</v>
      </c>
      <c r="FX19" s="45">
        <v>755833</v>
      </c>
      <c r="FY19">
        <v>11</v>
      </c>
      <c r="FZ19">
        <v>0</v>
      </c>
      <c r="GA19">
        <v>0</v>
      </c>
      <c r="GB19">
        <v>0</v>
      </c>
      <c r="GC19">
        <v>-2</v>
      </c>
      <c r="GD19">
        <v>4</v>
      </c>
      <c r="GE19">
        <v>8</v>
      </c>
      <c r="GF19">
        <v>173</v>
      </c>
      <c r="GG19">
        <v>-0.2</v>
      </c>
      <c r="GH19">
        <v>0.30000000000000004</v>
      </c>
      <c r="GI19">
        <v>0</v>
      </c>
      <c r="GJ19" s="42">
        <v>-0.4</v>
      </c>
    </row>
    <row r="20" spans="1:192" x14ac:dyDescent="0.45">
      <c r="A20" s="40">
        <v>31273</v>
      </c>
      <c r="B20" t="s">
        <v>939</v>
      </c>
      <c r="C20" t="s">
        <v>163</v>
      </c>
      <c r="D20" t="s">
        <v>91</v>
      </c>
      <c r="E20" t="s">
        <v>91</v>
      </c>
      <c r="F20">
        <v>76</v>
      </c>
      <c r="G20">
        <v>230</v>
      </c>
      <c r="H20">
        <v>2003</v>
      </c>
      <c r="I20">
        <v>2</v>
      </c>
      <c r="J20">
        <v>49</v>
      </c>
      <c r="K20" t="s">
        <v>202</v>
      </c>
      <c r="L20">
        <v>2005</v>
      </c>
      <c r="M20">
        <v>32</v>
      </c>
      <c r="N20">
        <v>13</v>
      </c>
      <c r="O20">
        <v>8470642</v>
      </c>
      <c r="P20" t="s">
        <v>940</v>
      </c>
      <c r="Q20" t="s">
        <v>941</v>
      </c>
      <c r="R20" t="s">
        <v>942</v>
      </c>
      <c r="S20" t="s">
        <v>943</v>
      </c>
      <c r="T20" t="s">
        <v>720</v>
      </c>
      <c r="U20" t="s">
        <v>178</v>
      </c>
      <c r="V20">
        <v>26</v>
      </c>
      <c r="W20">
        <v>6</v>
      </c>
      <c r="X20">
        <v>10</v>
      </c>
      <c r="Y20">
        <v>5</v>
      </c>
      <c r="Z20">
        <v>16</v>
      </c>
      <c r="AA20">
        <v>12</v>
      </c>
      <c r="AB20">
        <v>38</v>
      </c>
      <c r="AC20" s="26">
        <v>0.61538461538461542</v>
      </c>
      <c r="AD20" s="20">
        <v>1.0059453032104635</v>
      </c>
      <c r="AE20" s="20">
        <v>6.1459999999999999</v>
      </c>
      <c r="AF20">
        <v>-8</v>
      </c>
      <c r="AG20">
        <v>3.6</v>
      </c>
      <c r="AH20">
        <v>14</v>
      </c>
      <c r="AI20">
        <v>796</v>
      </c>
      <c r="AJ20">
        <v>39543</v>
      </c>
      <c r="AK20" s="20">
        <v>659.05</v>
      </c>
      <c r="AL20">
        <v>658.97</v>
      </c>
      <c r="AM20">
        <v>659</v>
      </c>
      <c r="AN20" s="26">
        <v>25.348076923076921</v>
      </c>
      <c r="AO20">
        <v>41.83</v>
      </c>
      <c r="AP20" s="41">
        <v>0.5714285714285714</v>
      </c>
      <c r="AQ20">
        <v>163</v>
      </c>
      <c r="AR20">
        <v>163</v>
      </c>
      <c r="AS20">
        <v>163</v>
      </c>
      <c r="AT20">
        <v>114</v>
      </c>
      <c r="AU20">
        <v>114</v>
      </c>
      <c r="AV20">
        <v>75</v>
      </c>
      <c r="AW20">
        <v>45</v>
      </c>
      <c r="AX20">
        <v>5</v>
      </c>
      <c r="AY20">
        <v>0</v>
      </c>
      <c r="AZ20">
        <v>13</v>
      </c>
      <c r="BA20" s="42">
        <v>13</v>
      </c>
      <c r="BB20">
        <v>3.98</v>
      </c>
      <c r="BC20">
        <v>54.853299999999997</v>
      </c>
      <c r="BD20" s="20">
        <v>122.1</v>
      </c>
      <c r="BE20" s="20">
        <v>285.10000000000002</v>
      </c>
      <c r="BF20" s="20">
        <v>25.958693111977784</v>
      </c>
      <c r="BG20">
        <v>270</v>
      </c>
      <c r="BH20">
        <v>230</v>
      </c>
      <c r="BI20">
        <v>239</v>
      </c>
      <c r="BJ20" s="41">
        <v>0.53045186640471509</v>
      </c>
      <c r="BK20">
        <v>66</v>
      </c>
      <c r="BL20">
        <v>66</v>
      </c>
      <c r="BM20">
        <v>30</v>
      </c>
      <c r="BN20" s="42">
        <v>36</v>
      </c>
      <c r="BO20">
        <v>39</v>
      </c>
      <c r="BP20">
        <v>31</v>
      </c>
      <c r="BQ20">
        <v>7</v>
      </c>
      <c r="BR20">
        <v>59</v>
      </c>
      <c r="BS20" s="41">
        <v>0.10885608856088561</v>
      </c>
      <c r="BT20">
        <v>0</v>
      </c>
      <c r="BU20">
        <v>0</v>
      </c>
      <c r="BV20" s="41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6</v>
      </c>
      <c r="CZ20">
        <v>32</v>
      </c>
      <c r="DA20">
        <v>0</v>
      </c>
      <c r="DB20">
        <v>0</v>
      </c>
      <c r="DC20">
        <v>46</v>
      </c>
      <c r="DD20">
        <v>2</v>
      </c>
      <c r="DE20">
        <v>0</v>
      </c>
      <c r="DF20">
        <v>0</v>
      </c>
      <c r="DG20">
        <v>27</v>
      </c>
      <c r="DH20">
        <v>7</v>
      </c>
      <c r="DI20">
        <v>5</v>
      </c>
      <c r="DJ20">
        <v>7</v>
      </c>
      <c r="DK20">
        <v>7</v>
      </c>
      <c r="DL20">
        <v>0</v>
      </c>
      <c r="DM20">
        <v>5</v>
      </c>
      <c r="DN20">
        <v>5</v>
      </c>
      <c r="DO20">
        <v>0</v>
      </c>
      <c r="DP20" s="42">
        <v>-2</v>
      </c>
      <c r="DQ20" s="20">
        <v>1.556</v>
      </c>
      <c r="DR20">
        <v>7</v>
      </c>
      <c r="DS20">
        <v>0</v>
      </c>
      <c r="DT20">
        <v>0</v>
      </c>
      <c r="DU20">
        <v>0</v>
      </c>
      <c r="DV20">
        <v>0</v>
      </c>
      <c r="DW20">
        <v>744</v>
      </c>
      <c r="DX20">
        <v>657</v>
      </c>
      <c r="DY20">
        <v>559</v>
      </c>
      <c r="DZ20">
        <v>483</v>
      </c>
      <c r="EA20">
        <v>415</v>
      </c>
      <c r="EB20">
        <v>345</v>
      </c>
      <c r="EC20">
        <v>36.74</v>
      </c>
      <c r="ED20">
        <v>35.46</v>
      </c>
      <c r="EE20">
        <v>28</v>
      </c>
      <c r="EF20">
        <v>37</v>
      </c>
      <c r="EG20" s="41">
        <v>6.746987951807229E-2</v>
      </c>
      <c r="EH20" s="43">
        <v>0.89275362318840579</v>
      </c>
      <c r="EI20" s="44">
        <v>0.96022350270647805</v>
      </c>
      <c r="EJ20">
        <v>751</v>
      </c>
      <c r="EK20">
        <v>660</v>
      </c>
      <c r="EL20">
        <v>563</v>
      </c>
      <c r="EM20">
        <v>484</v>
      </c>
      <c r="EN20">
        <v>418</v>
      </c>
      <c r="EO20">
        <v>346</v>
      </c>
      <c r="EP20">
        <v>28</v>
      </c>
      <c r="EQ20">
        <v>38</v>
      </c>
      <c r="ER20">
        <v>358</v>
      </c>
      <c r="ES20">
        <v>328</v>
      </c>
      <c r="ET20">
        <v>158</v>
      </c>
      <c r="EU20">
        <v>129</v>
      </c>
      <c r="EV20">
        <v>17</v>
      </c>
      <c r="EW20">
        <v>20</v>
      </c>
      <c r="EX20">
        <v>43</v>
      </c>
      <c r="EY20">
        <v>42</v>
      </c>
      <c r="EZ20">
        <v>1.5</v>
      </c>
      <c r="FA20">
        <v>0.9</v>
      </c>
      <c r="FB20">
        <v>2.4</v>
      </c>
      <c r="FC20" s="20">
        <v>22.27</v>
      </c>
      <c r="FD20" s="26">
        <v>0.85653846153846147</v>
      </c>
      <c r="FE20">
        <v>2.4298999999999999</v>
      </c>
      <c r="FF20">
        <v>0.32</v>
      </c>
      <c r="FG20">
        <v>-0.01</v>
      </c>
      <c r="FH20">
        <v>0.31</v>
      </c>
      <c r="FL20" s="42">
        <v>139</v>
      </c>
      <c r="FM20" s="20">
        <v>10.428571428571429</v>
      </c>
      <c r="FN20" s="41">
        <v>9.4144661300000002E-2</v>
      </c>
      <c r="FO20" s="20">
        <v>14.6</v>
      </c>
      <c r="FP20" s="20">
        <v>16.311199999999999</v>
      </c>
      <c r="FQ20" s="20">
        <v>127.56271150431733</v>
      </c>
      <c r="FR20">
        <v>4</v>
      </c>
      <c r="FS20" t="s">
        <v>111</v>
      </c>
      <c r="FT20">
        <v>195</v>
      </c>
      <c r="FV20" t="s">
        <v>711</v>
      </c>
      <c r="FW20" s="45">
        <v>12000000</v>
      </c>
      <c r="FX20" s="45">
        <v>7857143</v>
      </c>
      <c r="FY20">
        <v>867</v>
      </c>
      <c r="FZ20">
        <v>189</v>
      </c>
      <c r="GA20">
        <v>312</v>
      </c>
      <c r="GB20">
        <v>501</v>
      </c>
      <c r="GC20">
        <v>60</v>
      </c>
      <c r="GD20">
        <v>620</v>
      </c>
      <c r="GE20">
        <v>2310</v>
      </c>
      <c r="GF20">
        <v>20946</v>
      </c>
      <c r="GG20">
        <v>50.3</v>
      </c>
      <c r="GH20">
        <v>51.4</v>
      </c>
      <c r="GI20">
        <v>101.7</v>
      </c>
      <c r="GJ20" s="42">
        <v>14.6</v>
      </c>
    </row>
    <row r="21" spans="1:192" x14ac:dyDescent="0.45">
      <c r="A21" s="40">
        <v>35153</v>
      </c>
      <c r="B21" t="s">
        <v>951</v>
      </c>
      <c r="C21" t="s">
        <v>208</v>
      </c>
      <c r="D21" t="s">
        <v>91</v>
      </c>
      <c r="E21" t="s">
        <v>91</v>
      </c>
      <c r="F21">
        <v>75</v>
      </c>
      <c r="G21">
        <v>181</v>
      </c>
      <c r="H21">
        <v>2014</v>
      </c>
      <c r="I21">
        <v>1</v>
      </c>
      <c r="J21">
        <v>17</v>
      </c>
      <c r="K21" t="s">
        <v>92</v>
      </c>
      <c r="L21">
        <v>2017</v>
      </c>
      <c r="M21">
        <v>21</v>
      </c>
      <c r="N21">
        <v>1</v>
      </c>
      <c r="O21">
        <v>8477948</v>
      </c>
      <c r="P21" t="s">
        <v>952</v>
      </c>
      <c r="Q21" t="s">
        <v>953</v>
      </c>
      <c r="R21" t="s">
        <v>954</v>
      </c>
      <c r="S21" t="s">
        <v>955</v>
      </c>
      <c r="T21" t="s">
        <v>720</v>
      </c>
      <c r="U21" t="s">
        <v>382</v>
      </c>
      <c r="V21">
        <v>49</v>
      </c>
      <c r="W21">
        <v>2</v>
      </c>
      <c r="X21">
        <v>8</v>
      </c>
      <c r="Y21">
        <v>5</v>
      </c>
      <c r="Z21">
        <v>10</v>
      </c>
      <c r="AA21">
        <v>16</v>
      </c>
      <c r="AB21">
        <v>92</v>
      </c>
      <c r="AC21" s="26">
        <v>0.20408163265306123</v>
      </c>
      <c r="AD21" s="20">
        <v>0</v>
      </c>
      <c r="AE21" s="20">
        <v>3.2530000000000001</v>
      </c>
      <c r="AF21">
        <v>-6</v>
      </c>
      <c r="AG21">
        <v>5.4</v>
      </c>
      <c r="AH21">
        <v>20</v>
      </c>
      <c r="AI21">
        <v>1002</v>
      </c>
      <c r="AJ21">
        <v>45815</v>
      </c>
      <c r="AK21" s="20">
        <v>763.58333333332996</v>
      </c>
      <c r="AL21">
        <v>764.25</v>
      </c>
      <c r="AM21">
        <v>764</v>
      </c>
      <c r="AN21" s="26">
        <v>15.583333333333334</v>
      </c>
      <c r="AO21">
        <v>26.36</v>
      </c>
      <c r="AP21" s="41">
        <v>0.38461538461538464</v>
      </c>
      <c r="AQ21">
        <v>151</v>
      </c>
      <c r="AR21">
        <v>151</v>
      </c>
      <c r="AS21">
        <v>151</v>
      </c>
      <c r="AT21">
        <v>100</v>
      </c>
      <c r="AU21">
        <v>100</v>
      </c>
      <c r="AV21">
        <v>72</v>
      </c>
      <c r="AW21">
        <v>46</v>
      </c>
      <c r="AX21">
        <v>6</v>
      </c>
      <c r="AY21">
        <v>3</v>
      </c>
      <c r="AZ21">
        <v>11</v>
      </c>
      <c r="BA21" s="42">
        <v>14</v>
      </c>
      <c r="BB21">
        <v>3.15</v>
      </c>
      <c r="BC21">
        <v>51.208300000000001</v>
      </c>
      <c r="BD21" s="20">
        <v>139.80000000000001</v>
      </c>
      <c r="BE21" s="20">
        <v>290.8</v>
      </c>
      <c r="BF21" s="20">
        <v>22.830225711481845</v>
      </c>
      <c r="BG21">
        <v>254</v>
      </c>
      <c r="BH21">
        <v>229</v>
      </c>
      <c r="BI21">
        <v>198</v>
      </c>
      <c r="BJ21" s="41">
        <v>0.56194690265486724</v>
      </c>
      <c r="BK21">
        <v>27</v>
      </c>
      <c r="BL21">
        <v>27</v>
      </c>
      <c r="BM21">
        <v>60</v>
      </c>
      <c r="BN21" s="42">
        <v>-33</v>
      </c>
      <c r="BO21">
        <v>28</v>
      </c>
      <c r="BP21">
        <v>36</v>
      </c>
      <c r="BQ21">
        <v>8</v>
      </c>
      <c r="BR21">
        <v>35</v>
      </c>
      <c r="BS21" s="41">
        <v>6.6162570888468802E-2</v>
      </c>
      <c r="BT21">
        <v>0</v>
      </c>
      <c r="BU21">
        <v>0</v>
      </c>
      <c r="BV21" s="4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26</v>
      </c>
      <c r="DA21">
        <v>4</v>
      </c>
      <c r="DB21">
        <v>0</v>
      </c>
      <c r="DC21">
        <v>15</v>
      </c>
      <c r="DD21">
        <v>17</v>
      </c>
      <c r="DE21">
        <v>0</v>
      </c>
      <c r="DF21">
        <v>0</v>
      </c>
      <c r="DG21">
        <v>36</v>
      </c>
      <c r="DH21">
        <v>9</v>
      </c>
      <c r="DI21">
        <v>2</v>
      </c>
      <c r="DJ21">
        <v>10</v>
      </c>
      <c r="DK21">
        <v>10</v>
      </c>
      <c r="DL21">
        <v>0</v>
      </c>
      <c r="DM21">
        <v>2</v>
      </c>
      <c r="DN21">
        <v>2</v>
      </c>
      <c r="DO21">
        <v>0</v>
      </c>
      <c r="DP21" s="42">
        <v>-7</v>
      </c>
      <c r="DQ21" s="20">
        <v>-4.5979999999999999</v>
      </c>
      <c r="DR21">
        <v>9</v>
      </c>
      <c r="DS21">
        <v>0</v>
      </c>
      <c r="DT21">
        <v>0</v>
      </c>
      <c r="DU21">
        <v>0</v>
      </c>
      <c r="DV21">
        <v>0</v>
      </c>
      <c r="DW21">
        <v>737</v>
      </c>
      <c r="DX21">
        <v>651</v>
      </c>
      <c r="DY21">
        <v>554</v>
      </c>
      <c r="DZ21">
        <v>494</v>
      </c>
      <c r="EA21">
        <v>413</v>
      </c>
      <c r="EB21">
        <v>357</v>
      </c>
      <c r="EC21">
        <v>31.49</v>
      </c>
      <c r="ED21">
        <v>27.97</v>
      </c>
      <c r="EE21">
        <v>26</v>
      </c>
      <c r="EF21">
        <v>34</v>
      </c>
      <c r="EG21" s="41">
        <v>6.2953995157384993E-2</v>
      </c>
      <c r="EH21" s="43">
        <v>0.90476190476190477</v>
      </c>
      <c r="EI21" s="44">
        <v>0.96771589991928975</v>
      </c>
      <c r="EJ21">
        <v>743</v>
      </c>
      <c r="EK21">
        <v>649</v>
      </c>
      <c r="EL21">
        <v>561</v>
      </c>
      <c r="EM21">
        <v>491</v>
      </c>
      <c r="EN21">
        <v>418</v>
      </c>
      <c r="EO21">
        <v>354</v>
      </c>
      <c r="EP21">
        <v>26</v>
      </c>
      <c r="EQ21">
        <v>33</v>
      </c>
      <c r="ER21">
        <v>344</v>
      </c>
      <c r="ES21">
        <v>298</v>
      </c>
      <c r="ET21">
        <v>125</v>
      </c>
      <c r="EU21">
        <v>118</v>
      </c>
      <c r="EV21">
        <v>14</v>
      </c>
      <c r="EW21">
        <v>17</v>
      </c>
      <c r="EX21">
        <v>49</v>
      </c>
      <c r="EY21">
        <v>60</v>
      </c>
      <c r="EZ21">
        <v>0.30000000000000004</v>
      </c>
      <c r="FA21">
        <v>1</v>
      </c>
      <c r="FB21">
        <v>1.3</v>
      </c>
      <c r="FC21" s="20">
        <v>16.75</v>
      </c>
      <c r="FD21" s="26">
        <v>0.34183673469387754</v>
      </c>
      <c r="FE21">
        <v>0.62170000000000003</v>
      </c>
      <c r="FF21">
        <v>0.01</v>
      </c>
      <c r="FG21">
        <v>0.15</v>
      </c>
      <c r="FH21">
        <v>0.15</v>
      </c>
      <c r="FL21" s="42">
        <v>82</v>
      </c>
      <c r="FM21" s="20">
        <v>3.8888888888888888</v>
      </c>
      <c r="FN21" s="41">
        <v>1.35503594E-2</v>
      </c>
      <c r="FO21" s="20">
        <v>8</v>
      </c>
      <c r="FP21" s="20">
        <v>9.0804000000000009</v>
      </c>
      <c r="FQ21" s="20">
        <v>108.96957801766438</v>
      </c>
      <c r="FU21" t="s">
        <v>721</v>
      </c>
      <c r="FV21" t="s">
        <v>751</v>
      </c>
      <c r="FW21" s="45">
        <v>832500</v>
      </c>
      <c r="FX21" s="45">
        <v>863333</v>
      </c>
      <c r="FY21">
        <v>49</v>
      </c>
      <c r="FZ21">
        <v>2</v>
      </c>
      <c r="GA21">
        <v>8</v>
      </c>
      <c r="GB21">
        <v>10</v>
      </c>
      <c r="GC21">
        <v>-6</v>
      </c>
      <c r="GD21">
        <v>20</v>
      </c>
      <c r="GE21">
        <v>72</v>
      </c>
      <c r="GF21">
        <v>764</v>
      </c>
      <c r="GG21">
        <v>0.30000000000000004</v>
      </c>
      <c r="GH21">
        <v>1</v>
      </c>
      <c r="GI21">
        <v>1.3</v>
      </c>
      <c r="GJ21" s="42">
        <v>8</v>
      </c>
    </row>
    <row r="22" spans="1:192" x14ac:dyDescent="0.45">
      <c r="A22" s="40">
        <v>32350</v>
      </c>
      <c r="B22" t="s">
        <v>956</v>
      </c>
      <c r="C22" t="s">
        <v>282</v>
      </c>
      <c r="D22" t="s">
        <v>107</v>
      </c>
      <c r="E22" t="s">
        <v>107</v>
      </c>
      <c r="F22">
        <v>74</v>
      </c>
      <c r="G22">
        <v>212</v>
      </c>
      <c r="H22">
        <v>2008</v>
      </c>
      <c r="I22">
        <v>7</v>
      </c>
      <c r="J22">
        <v>184</v>
      </c>
      <c r="K22" t="s">
        <v>202</v>
      </c>
      <c r="L22">
        <v>2012</v>
      </c>
      <c r="M22">
        <v>29</v>
      </c>
      <c r="N22">
        <v>6</v>
      </c>
      <c r="O22">
        <v>8474743</v>
      </c>
      <c r="P22" t="s">
        <v>957</v>
      </c>
      <c r="Q22" t="s">
        <v>958</v>
      </c>
      <c r="R22" t="s">
        <v>959</v>
      </c>
      <c r="S22" t="s">
        <v>855</v>
      </c>
      <c r="T22" t="s">
        <v>720</v>
      </c>
      <c r="U22" t="s">
        <v>313</v>
      </c>
      <c r="V22">
        <v>3</v>
      </c>
      <c r="W22">
        <v>0</v>
      </c>
      <c r="X22">
        <v>0</v>
      </c>
      <c r="Y22">
        <v>0</v>
      </c>
      <c r="Z22">
        <v>0</v>
      </c>
      <c r="AA22">
        <v>31</v>
      </c>
      <c r="AB22">
        <v>64</v>
      </c>
      <c r="AC22" s="26">
        <v>0</v>
      </c>
      <c r="AD22" s="20">
        <v>-0.87692307692307692</v>
      </c>
      <c r="AE22" s="20">
        <v>0</v>
      </c>
      <c r="AF22">
        <v>1</v>
      </c>
      <c r="AG22">
        <v>0.5</v>
      </c>
      <c r="AH22">
        <v>2</v>
      </c>
      <c r="AI22">
        <v>59</v>
      </c>
      <c r="AJ22">
        <v>2606</v>
      </c>
      <c r="AK22" s="20">
        <v>43.433333333333003</v>
      </c>
      <c r="AL22">
        <v>43.43</v>
      </c>
      <c r="AM22">
        <v>43</v>
      </c>
      <c r="AN22" s="26">
        <v>14.477777777777776</v>
      </c>
      <c r="AO22">
        <v>24.24</v>
      </c>
      <c r="AP22" s="41">
        <v>0</v>
      </c>
      <c r="AQ22">
        <v>10</v>
      </c>
      <c r="AR22">
        <v>10</v>
      </c>
      <c r="AS22">
        <v>10</v>
      </c>
      <c r="AT22">
        <v>7</v>
      </c>
      <c r="AU22">
        <v>7</v>
      </c>
      <c r="AV22">
        <v>7</v>
      </c>
      <c r="AW22">
        <v>4</v>
      </c>
      <c r="AX22">
        <v>1</v>
      </c>
      <c r="AY22">
        <v>0</v>
      </c>
      <c r="AZ22">
        <v>0</v>
      </c>
      <c r="BA22" s="42">
        <v>0</v>
      </c>
      <c r="BB22">
        <v>0.18</v>
      </c>
      <c r="BC22">
        <v>48</v>
      </c>
      <c r="BD22" s="20">
        <v>0</v>
      </c>
      <c r="BE22" s="20">
        <v>10</v>
      </c>
      <c r="BF22" s="20">
        <v>13.815335021874279</v>
      </c>
      <c r="BG22">
        <v>17</v>
      </c>
      <c r="BH22">
        <v>11</v>
      </c>
      <c r="BI22">
        <v>12</v>
      </c>
      <c r="BJ22" s="41">
        <v>0.58620689655172409</v>
      </c>
      <c r="BK22">
        <v>4</v>
      </c>
      <c r="BL22">
        <v>4</v>
      </c>
      <c r="BM22">
        <v>3</v>
      </c>
      <c r="BN22" s="42">
        <v>1</v>
      </c>
      <c r="BO22">
        <v>0</v>
      </c>
      <c r="BP22">
        <v>0</v>
      </c>
      <c r="BQ22">
        <v>1</v>
      </c>
      <c r="BR22">
        <v>2</v>
      </c>
      <c r="BS22" s="41">
        <v>6.25E-2</v>
      </c>
      <c r="BT22">
        <v>0</v>
      </c>
      <c r="BU22">
        <v>0</v>
      </c>
      <c r="BV22" s="41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5</v>
      </c>
      <c r="DH22">
        <v>1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 s="42">
        <v>-1</v>
      </c>
      <c r="DQ22" s="20">
        <v>-0.80500000000000005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35</v>
      </c>
      <c r="DX22">
        <v>37</v>
      </c>
      <c r="DY22">
        <v>29</v>
      </c>
      <c r="DZ22">
        <v>30</v>
      </c>
      <c r="EA22">
        <v>25</v>
      </c>
      <c r="EB22">
        <v>23</v>
      </c>
      <c r="EC22">
        <v>1.02</v>
      </c>
      <c r="ED22">
        <v>1.72</v>
      </c>
      <c r="EE22">
        <v>3</v>
      </c>
      <c r="EF22">
        <v>2</v>
      </c>
      <c r="EG22" s="41">
        <v>0.12</v>
      </c>
      <c r="EH22" s="43">
        <v>0.91304347826086962</v>
      </c>
      <c r="EI22" s="44">
        <v>1.0330434782608697</v>
      </c>
      <c r="EJ22">
        <v>34</v>
      </c>
      <c r="EK22">
        <v>37</v>
      </c>
      <c r="EL22">
        <v>29</v>
      </c>
      <c r="EM22">
        <v>30</v>
      </c>
      <c r="EN22">
        <v>25</v>
      </c>
      <c r="EO22">
        <v>23</v>
      </c>
      <c r="EP22">
        <v>3</v>
      </c>
      <c r="EQ22">
        <v>2</v>
      </c>
      <c r="ER22">
        <v>17</v>
      </c>
      <c r="ES22">
        <v>11</v>
      </c>
      <c r="ET22">
        <v>6</v>
      </c>
      <c r="EU22">
        <v>7</v>
      </c>
      <c r="EV22">
        <v>1</v>
      </c>
      <c r="EW22">
        <v>1</v>
      </c>
      <c r="EX22">
        <v>3</v>
      </c>
      <c r="EY22">
        <v>3</v>
      </c>
      <c r="EZ22">
        <v>-0.1</v>
      </c>
      <c r="FA22">
        <v>0.2</v>
      </c>
      <c r="FB22">
        <v>0.1</v>
      </c>
      <c r="FC22" s="20">
        <v>0.48</v>
      </c>
      <c r="FD22" s="26">
        <v>0.16</v>
      </c>
      <c r="FE22">
        <v>4.1000000000000003E-3</v>
      </c>
      <c r="FF22">
        <v>0</v>
      </c>
      <c r="FG22">
        <v>0</v>
      </c>
      <c r="FH22">
        <v>0</v>
      </c>
      <c r="FL22" s="42">
        <v>8</v>
      </c>
      <c r="FM22" s="20">
        <v>5</v>
      </c>
      <c r="FN22" s="41">
        <v>0</v>
      </c>
      <c r="FO22" s="20">
        <v>-0.2</v>
      </c>
      <c r="FP22" s="20">
        <v>-0.161</v>
      </c>
      <c r="FQ22" s="20">
        <v>99.47041215749482</v>
      </c>
      <c r="FV22" t="s">
        <v>711</v>
      </c>
      <c r="FW22" s="45">
        <v>650000</v>
      </c>
      <c r="FX22" s="45">
        <v>612500</v>
      </c>
      <c r="FY22">
        <v>133</v>
      </c>
      <c r="FZ22">
        <v>9</v>
      </c>
      <c r="GA22">
        <v>29</v>
      </c>
      <c r="GB22">
        <v>38</v>
      </c>
      <c r="GC22">
        <v>12</v>
      </c>
      <c r="GD22">
        <v>50</v>
      </c>
      <c r="GE22">
        <v>157</v>
      </c>
      <c r="GF22">
        <v>1998</v>
      </c>
      <c r="GG22">
        <v>2.8</v>
      </c>
      <c r="GH22">
        <v>5.4</v>
      </c>
      <c r="GI22">
        <v>8.1</v>
      </c>
      <c r="GJ22" s="42">
        <v>-0.2</v>
      </c>
    </row>
    <row r="23" spans="1:192" x14ac:dyDescent="0.45">
      <c r="A23" s="40">
        <v>33340</v>
      </c>
      <c r="B23" t="s">
        <v>867</v>
      </c>
      <c r="C23" t="s">
        <v>282</v>
      </c>
      <c r="D23" t="s">
        <v>107</v>
      </c>
      <c r="E23" t="s">
        <v>107</v>
      </c>
      <c r="F23">
        <v>69</v>
      </c>
      <c r="G23">
        <v>186</v>
      </c>
      <c r="K23" t="s">
        <v>92</v>
      </c>
      <c r="L23">
        <v>2011</v>
      </c>
      <c r="M23">
        <v>26</v>
      </c>
      <c r="N23">
        <v>7</v>
      </c>
      <c r="O23">
        <v>8476792</v>
      </c>
      <c r="P23" t="s">
        <v>960</v>
      </c>
      <c r="Q23" t="s">
        <v>961</v>
      </c>
      <c r="R23" t="s">
        <v>962</v>
      </c>
      <c r="S23" t="s">
        <v>963</v>
      </c>
      <c r="T23" t="s">
        <v>720</v>
      </c>
      <c r="U23" t="s">
        <v>263</v>
      </c>
      <c r="V23">
        <v>76</v>
      </c>
      <c r="W23">
        <v>14</v>
      </c>
      <c r="X23">
        <v>45</v>
      </c>
      <c r="Y23">
        <v>26</v>
      </c>
      <c r="Z23">
        <v>59</v>
      </c>
      <c r="AA23">
        <v>4</v>
      </c>
      <c r="AB23">
        <v>26</v>
      </c>
      <c r="AC23" s="26">
        <v>0.77631578947368418</v>
      </c>
      <c r="AD23" s="20">
        <v>17.45962732919255</v>
      </c>
      <c r="AE23" s="20">
        <v>20.231999999999999</v>
      </c>
      <c r="AF23">
        <v>0</v>
      </c>
      <c r="AG23">
        <v>9.9</v>
      </c>
      <c r="AH23">
        <v>36</v>
      </c>
      <c r="AI23">
        <v>1898</v>
      </c>
      <c r="AJ23">
        <v>93030</v>
      </c>
      <c r="AK23" s="20">
        <v>1550.5</v>
      </c>
      <c r="AL23">
        <v>1550.5</v>
      </c>
      <c r="AM23">
        <v>1551</v>
      </c>
      <c r="AN23" s="26">
        <v>20.401315789473685</v>
      </c>
      <c r="AO23">
        <v>33.770000000000003</v>
      </c>
      <c r="AP23" s="41">
        <v>0.54629629629629628</v>
      </c>
      <c r="AQ23">
        <v>416</v>
      </c>
      <c r="AR23">
        <v>401</v>
      </c>
      <c r="AS23">
        <v>416</v>
      </c>
      <c r="AT23">
        <v>274</v>
      </c>
      <c r="AU23">
        <v>274</v>
      </c>
      <c r="AV23">
        <v>197</v>
      </c>
      <c r="AW23">
        <v>152</v>
      </c>
      <c r="AX23">
        <v>18</v>
      </c>
      <c r="AY23">
        <v>5</v>
      </c>
      <c r="AZ23">
        <v>25</v>
      </c>
      <c r="BA23" s="42">
        <v>30</v>
      </c>
      <c r="BB23">
        <v>11.55</v>
      </c>
      <c r="BC23">
        <v>48.8782</v>
      </c>
      <c r="BD23" s="20">
        <v>379.2</v>
      </c>
      <c r="BE23" s="20">
        <v>795.2</v>
      </c>
      <c r="BF23" s="20">
        <v>30.772009029345373</v>
      </c>
      <c r="BG23">
        <v>850</v>
      </c>
      <c r="BH23">
        <v>504</v>
      </c>
      <c r="BI23">
        <v>352</v>
      </c>
      <c r="BJ23" s="41">
        <v>0.70715474209650586</v>
      </c>
      <c r="BK23">
        <v>79</v>
      </c>
      <c r="BL23">
        <v>79</v>
      </c>
      <c r="BM23">
        <v>111</v>
      </c>
      <c r="BN23" s="42">
        <v>-32</v>
      </c>
      <c r="BO23">
        <v>77</v>
      </c>
      <c r="BP23">
        <v>71</v>
      </c>
      <c r="BQ23">
        <v>35</v>
      </c>
      <c r="BR23">
        <v>73</v>
      </c>
      <c r="BS23" s="41">
        <v>7.1850393700787399E-2</v>
      </c>
      <c r="BT23">
        <v>0</v>
      </c>
      <c r="BU23">
        <v>0</v>
      </c>
      <c r="BV23" s="41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</v>
      </c>
      <c r="CL23">
        <v>4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8</v>
      </c>
      <c r="CS23">
        <v>1</v>
      </c>
      <c r="CT23">
        <v>0</v>
      </c>
      <c r="CU23">
        <v>0</v>
      </c>
      <c r="CV23">
        <v>4</v>
      </c>
      <c r="CW23">
        <v>0</v>
      </c>
      <c r="CX23">
        <v>5</v>
      </c>
      <c r="CY23">
        <v>7</v>
      </c>
      <c r="CZ23">
        <v>65</v>
      </c>
      <c r="DA23">
        <v>1</v>
      </c>
      <c r="DB23">
        <v>1</v>
      </c>
      <c r="DC23">
        <v>85</v>
      </c>
      <c r="DD23">
        <v>28</v>
      </c>
      <c r="DE23">
        <v>1</v>
      </c>
      <c r="DF23">
        <v>1</v>
      </c>
      <c r="DG23">
        <v>80</v>
      </c>
      <c r="DH23">
        <v>18</v>
      </c>
      <c r="DI23">
        <v>13</v>
      </c>
      <c r="DJ23">
        <v>19</v>
      </c>
      <c r="DK23">
        <v>19</v>
      </c>
      <c r="DL23">
        <v>0</v>
      </c>
      <c r="DM23">
        <v>14</v>
      </c>
      <c r="DN23">
        <v>14</v>
      </c>
      <c r="DO23">
        <v>0</v>
      </c>
      <c r="DP23" s="42">
        <v>-5</v>
      </c>
      <c r="DQ23" s="20">
        <v>1.962</v>
      </c>
      <c r="DR23">
        <v>18</v>
      </c>
      <c r="DS23">
        <v>0</v>
      </c>
      <c r="DT23">
        <v>0</v>
      </c>
      <c r="DU23">
        <v>0</v>
      </c>
      <c r="DV23">
        <v>0</v>
      </c>
      <c r="DW23">
        <v>1839</v>
      </c>
      <c r="DX23">
        <v>1217</v>
      </c>
      <c r="DY23">
        <v>1383</v>
      </c>
      <c r="DZ23">
        <v>943</v>
      </c>
      <c r="EA23">
        <v>993</v>
      </c>
      <c r="EB23">
        <v>697</v>
      </c>
      <c r="EC23">
        <v>94.88</v>
      </c>
      <c r="ED23">
        <v>60.49</v>
      </c>
      <c r="EE23">
        <v>108</v>
      </c>
      <c r="EF23">
        <v>65</v>
      </c>
      <c r="EG23" s="41">
        <v>0.10876132930513595</v>
      </c>
      <c r="EH23" s="43">
        <v>0.90674318507890961</v>
      </c>
      <c r="EI23" s="44">
        <v>1.0155045143840455</v>
      </c>
      <c r="EJ23">
        <v>1830</v>
      </c>
      <c r="EK23">
        <v>1214</v>
      </c>
      <c r="EL23">
        <v>1374</v>
      </c>
      <c r="EM23">
        <v>939</v>
      </c>
      <c r="EN23">
        <v>985</v>
      </c>
      <c r="EO23">
        <v>694</v>
      </c>
      <c r="EP23">
        <v>108</v>
      </c>
      <c r="EQ23">
        <v>65</v>
      </c>
      <c r="ER23">
        <v>976</v>
      </c>
      <c r="ES23">
        <v>595</v>
      </c>
      <c r="ET23">
        <v>334</v>
      </c>
      <c r="EU23">
        <v>215</v>
      </c>
      <c r="EV23">
        <v>52</v>
      </c>
      <c r="EW23">
        <v>35</v>
      </c>
      <c r="EX23">
        <v>103</v>
      </c>
      <c r="EY23">
        <v>96</v>
      </c>
      <c r="EZ23">
        <v>5.6</v>
      </c>
      <c r="FA23">
        <v>3.3</v>
      </c>
      <c r="FB23">
        <v>8.8000000000000007</v>
      </c>
      <c r="FC23" s="20">
        <v>64.78</v>
      </c>
      <c r="FD23" s="26">
        <v>0.85236842105263155</v>
      </c>
      <c r="FE23">
        <v>7.1237000000000004</v>
      </c>
      <c r="FF23">
        <v>0.72</v>
      </c>
      <c r="FG23">
        <v>-0.04</v>
      </c>
      <c r="FH23">
        <v>0.68</v>
      </c>
      <c r="FL23" s="42">
        <v>188</v>
      </c>
      <c r="FM23" s="20">
        <v>6.333333333333333</v>
      </c>
      <c r="FN23" s="41">
        <v>5.9704597500000005E-2</v>
      </c>
      <c r="FO23" s="20">
        <v>55.4</v>
      </c>
      <c r="FP23" s="20">
        <v>59.392400000000002</v>
      </c>
      <c r="FQ23" s="20">
        <v>118.2586262495969</v>
      </c>
      <c r="FR23">
        <v>4</v>
      </c>
      <c r="FS23" t="s">
        <v>189</v>
      </c>
      <c r="FT23">
        <v>195</v>
      </c>
      <c r="FV23" t="s">
        <v>711</v>
      </c>
      <c r="FW23" s="45">
        <v>5500000</v>
      </c>
      <c r="FX23" s="45">
        <v>5250000</v>
      </c>
      <c r="FY23">
        <v>398</v>
      </c>
      <c r="FZ23">
        <v>52</v>
      </c>
      <c r="GA23">
        <v>183</v>
      </c>
      <c r="GB23">
        <v>235</v>
      </c>
      <c r="GC23">
        <v>28</v>
      </c>
      <c r="GD23">
        <v>154</v>
      </c>
      <c r="GE23">
        <v>1040</v>
      </c>
      <c r="GF23">
        <v>8013</v>
      </c>
      <c r="GG23">
        <v>21.8</v>
      </c>
      <c r="GH23">
        <v>18.600000000000001</v>
      </c>
      <c r="GI23">
        <v>40.4</v>
      </c>
      <c r="GJ23" s="42">
        <v>55.4</v>
      </c>
    </row>
    <row r="24" spans="1:192" x14ac:dyDescent="0.45">
      <c r="A24" s="40">
        <v>34544</v>
      </c>
      <c r="B24" t="s">
        <v>964</v>
      </c>
      <c r="D24" t="s">
        <v>156</v>
      </c>
      <c r="E24" t="s">
        <v>156</v>
      </c>
      <c r="F24">
        <v>75</v>
      </c>
      <c r="G24">
        <v>194</v>
      </c>
      <c r="H24">
        <v>2015</v>
      </c>
      <c r="I24">
        <v>4</v>
      </c>
      <c r="J24">
        <v>101</v>
      </c>
      <c r="K24" t="s">
        <v>92</v>
      </c>
      <c r="L24">
        <v>2017</v>
      </c>
      <c r="M24">
        <v>23</v>
      </c>
      <c r="N24">
        <v>1</v>
      </c>
      <c r="O24">
        <v>8478842</v>
      </c>
      <c r="P24" t="s">
        <v>965</v>
      </c>
      <c r="Q24" t="s">
        <v>966</v>
      </c>
      <c r="R24" t="s">
        <v>967</v>
      </c>
      <c r="S24" t="s">
        <v>508</v>
      </c>
      <c r="T24" t="s">
        <v>720</v>
      </c>
      <c r="U24" t="s">
        <v>135</v>
      </c>
      <c r="V24">
        <v>10</v>
      </c>
      <c r="W24">
        <v>1</v>
      </c>
      <c r="X24">
        <v>2</v>
      </c>
      <c r="Y24">
        <v>0</v>
      </c>
      <c r="Z24">
        <v>3</v>
      </c>
      <c r="AA24">
        <v>24</v>
      </c>
      <c r="AB24">
        <v>94</v>
      </c>
      <c r="AC24" s="26">
        <v>0.3</v>
      </c>
      <c r="AD24" s="20">
        <v>0</v>
      </c>
      <c r="AE24" s="20">
        <v>1.103</v>
      </c>
      <c r="AF24">
        <v>2</v>
      </c>
      <c r="AG24">
        <v>-1.7000000000000002</v>
      </c>
      <c r="AH24">
        <v>12</v>
      </c>
      <c r="AI24">
        <v>159</v>
      </c>
      <c r="AJ24">
        <v>6628</v>
      </c>
      <c r="AK24" s="20">
        <v>110.46666666666999</v>
      </c>
      <c r="AL24">
        <v>110.47</v>
      </c>
      <c r="AM24">
        <v>110</v>
      </c>
      <c r="AN24" s="26">
        <v>11.046666666666667</v>
      </c>
      <c r="AO24">
        <v>18.75</v>
      </c>
      <c r="AP24" s="41">
        <v>0.75</v>
      </c>
      <c r="AQ24">
        <v>9</v>
      </c>
      <c r="AR24">
        <v>9</v>
      </c>
      <c r="AS24">
        <v>9</v>
      </c>
      <c r="AT24">
        <v>4</v>
      </c>
      <c r="AU24">
        <v>4</v>
      </c>
      <c r="AV24">
        <v>3</v>
      </c>
      <c r="AW24">
        <v>2</v>
      </c>
      <c r="AX24">
        <v>1</v>
      </c>
      <c r="AY24">
        <v>2</v>
      </c>
      <c r="AZ24">
        <v>0</v>
      </c>
      <c r="BA24" s="42">
        <v>2</v>
      </c>
      <c r="BB24">
        <v>0.11</v>
      </c>
      <c r="BC24">
        <v>46</v>
      </c>
      <c r="BD24" s="20">
        <v>0</v>
      </c>
      <c r="BE24" s="20">
        <v>9</v>
      </c>
      <c r="BF24" s="20">
        <v>4.88820494251833</v>
      </c>
      <c r="BG24">
        <v>36</v>
      </c>
      <c r="BH24">
        <v>31</v>
      </c>
      <c r="BI24">
        <v>25</v>
      </c>
      <c r="BJ24" s="41">
        <v>0.5901639344262295</v>
      </c>
      <c r="BK24">
        <v>19</v>
      </c>
      <c r="BL24">
        <v>19</v>
      </c>
      <c r="BM24">
        <v>8</v>
      </c>
      <c r="BN24" s="42">
        <v>11</v>
      </c>
      <c r="BO24">
        <v>1</v>
      </c>
      <c r="BP24">
        <v>3</v>
      </c>
      <c r="BQ24">
        <v>1</v>
      </c>
      <c r="BR24">
        <v>16</v>
      </c>
      <c r="BS24" s="41">
        <v>0.1553398058252427</v>
      </c>
      <c r="BT24">
        <v>0</v>
      </c>
      <c r="BU24">
        <v>0</v>
      </c>
      <c r="BV24" s="41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1</v>
      </c>
      <c r="DH24">
        <v>6</v>
      </c>
      <c r="DI24">
        <v>0</v>
      </c>
      <c r="DJ24">
        <v>6</v>
      </c>
      <c r="DK24">
        <v>6</v>
      </c>
      <c r="DL24">
        <v>0</v>
      </c>
      <c r="DM24">
        <v>0</v>
      </c>
      <c r="DN24">
        <v>0</v>
      </c>
      <c r="DO24">
        <v>0</v>
      </c>
      <c r="DP24" s="42">
        <v>-6</v>
      </c>
      <c r="DQ24" s="20">
        <v>-4.5670000000000002</v>
      </c>
      <c r="DR24">
        <v>6</v>
      </c>
      <c r="DS24">
        <v>0</v>
      </c>
      <c r="DT24">
        <v>0</v>
      </c>
      <c r="DU24">
        <v>0</v>
      </c>
      <c r="DV24">
        <v>0</v>
      </c>
      <c r="DW24">
        <v>74</v>
      </c>
      <c r="DX24">
        <v>135</v>
      </c>
      <c r="DY24">
        <v>46</v>
      </c>
      <c r="DZ24">
        <v>87</v>
      </c>
      <c r="EA24">
        <v>35</v>
      </c>
      <c r="EB24">
        <v>64</v>
      </c>
      <c r="EC24">
        <v>1.72</v>
      </c>
      <c r="ED24">
        <v>4.96</v>
      </c>
      <c r="EE24">
        <v>4</v>
      </c>
      <c r="EF24">
        <v>4</v>
      </c>
      <c r="EG24" s="41">
        <v>0.11428571428571428</v>
      </c>
      <c r="EH24" s="43">
        <v>0.9375</v>
      </c>
      <c r="EI24" s="44">
        <v>1.0517857142857143</v>
      </c>
      <c r="EJ24">
        <v>74</v>
      </c>
      <c r="EK24">
        <v>135</v>
      </c>
      <c r="EL24">
        <v>46</v>
      </c>
      <c r="EM24">
        <v>87</v>
      </c>
      <c r="EN24">
        <v>35</v>
      </c>
      <c r="EO24">
        <v>64</v>
      </c>
      <c r="EP24">
        <v>4</v>
      </c>
      <c r="EQ24">
        <v>4</v>
      </c>
      <c r="ER24">
        <v>30</v>
      </c>
      <c r="ES24">
        <v>63</v>
      </c>
      <c r="ET24">
        <v>11</v>
      </c>
      <c r="EU24">
        <v>24</v>
      </c>
      <c r="EV24">
        <v>2</v>
      </c>
      <c r="EW24">
        <v>2</v>
      </c>
      <c r="EX24">
        <v>13</v>
      </c>
      <c r="EY24">
        <v>10</v>
      </c>
      <c r="EZ24">
        <v>0.30000000000000004</v>
      </c>
      <c r="FA24">
        <v>0.4</v>
      </c>
      <c r="FB24">
        <v>0.7</v>
      </c>
      <c r="FC24" s="20">
        <v>0.28000000000000003</v>
      </c>
      <c r="FD24" s="26">
        <v>2.8000000000000004E-2</v>
      </c>
      <c r="FE24">
        <v>8.6E-3</v>
      </c>
      <c r="FF24">
        <v>-0.01</v>
      </c>
      <c r="FG24">
        <v>-0.12</v>
      </c>
      <c r="FH24">
        <v>-0.13</v>
      </c>
      <c r="FL24" s="42">
        <v>47</v>
      </c>
      <c r="FM24" s="20">
        <v>3.3333333333333335</v>
      </c>
      <c r="FN24" s="41">
        <v>3.2283464599999999E-2</v>
      </c>
      <c r="FO24" s="20">
        <v>1.8</v>
      </c>
      <c r="FP24" s="20">
        <v>2.0865999999999998</v>
      </c>
      <c r="FQ24" s="20">
        <v>113.51498144292569</v>
      </c>
      <c r="FV24" t="s">
        <v>751</v>
      </c>
      <c r="FW24" s="45">
        <v>925000</v>
      </c>
      <c r="FX24" s="45">
        <v>925000</v>
      </c>
      <c r="FY24">
        <v>10</v>
      </c>
      <c r="FZ24">
        <v>1</v>
      </c>
      <c r="GA24">
        <v>2</v>
      </c>
      <c r="GB24">
        <v>3</v>
      </c>
      <c r="GC24">
        <v>2</v>
      </c>
      <c r="GD24">
        <v>12</v>
      </c>
      <c r="GE24">
        <v>3</v>
      </c>
      <c r="GF24">
        <v>110</v>
      </c>
      <c r="GG24">
        <v>0.30000000000000004</v>
      </c>
      <c r="GH24">
        <v>0.4</v>
      </c>
      <c r="GI24">
        <v>0.7</v>
      </c>
      <c r="GJ24" s="42">
        <v>1.8</v>
      </c>
    </row>
    <row r="25" spans="1:192" x14ac:dyDescent="0.45">
      <c r="A25" s="40">
        <v>32298</v>
      </c>
      <c r="B25" t="s">
        <v>241</v>
      </c>
      <c r="C25" t="s">
        <v>242</v>
      </c>
      <c r="D25" t="s">
        <v>107</v>
      </c>
      <c r="E25" t="s">
        <v>107</v>
      </c>
      <c r="F25">
        <v>73</v>
      </c>
      <c r="G25">
        <v>196</v>
      </c>
      <c r="H25">
        <v>2008</v>
      </c>
      <c r="I25">
        <v>7</v>
      </c>
      <c r="J25">
        <v>190</v>
      </c>
      <c r="K25" t="s">
        <v>92</v>
      </c>
      <c r="L25">
        <v>2010</v>
      </c>
      <c r="M25">
        <v>29</v>
      </c>
      <c r="N25">
        <v>8</v>
      </c>
      <c r="O25">
        <v>8474749</v>
      </c>
      <c r="P25" t="s">
        <v>973</v>
      </c>
      <c r="Q25" t="s">
        <v>974</v>
      </c>
      <c r="R25" t="s">
        <v>975</v>
      </c>
      <c r="S25" t="s">
        <v>404</v>
      </c>
      <c r="T25" t="s">
        <v>720</v>
      </c>
      <c r="U25" t="s">
        <v>123</v>
      </c>
      <c r="V25">
        <v>18</v>
      </c>
      <c r="W25">
        <v>0</v>
      </c>
      <c r="X25">
        <v>3</v>
      </c>
      <c r="Y25">
        <v>1</v>
      </c>
      <c r="Z25">
        <v>3</v>
      </c>
      <c r="AA25">
        <v>23</v>
      </c>
      <c r="AB25">
        <v>81</v>
      </c>
      <c r="AC25" s="26">
        <v>0.16666666666666666</v>
      </c>
      <c r="AD25" s="20">
        <v>-0.37021276595744679</v>
      </c>
      <c r="AE25" s="20">
        <v>0.86899999999999999</v>
      </c>
      <c r="AF25">
        <v>-3</v>
      </c>
      <c r="AG25">
        <v>-2.1</v>
      </c>
      <c r="AH25">
        <v>4</v>
      </c>
      <c r="AI25">
        <v>303</v>
      </c>
      <c r="AJ25">
        <v>14413</v>
      </c>
      <c r="AK25" s="20">
        <v>240.21666666666999</v>
      </c>
      <c r="AL25">
        <v>240.22</v>
      </c>
      <c r="AM25">
        <v>240</v>
      </c>
      <c r="AN25" s="26">
        <v>13.34537037037037</v>
      </c>
      <c r="AO25">
        <v>22.68</v>
      </c>
      <c r="AP25" s="41">
        <v>0.42857142857142855</v>
      </c>
      <c r="AQ25">
        <v>37</v>
      </c>
      <c r="AR25">
        <v>37</v>
      </c>
      <c r="AS25">
        <v>37</v>
      </c>
      <c r="AT25">
        <v>26</v>
      </c>
      <c r="AU25">
        <v>26</v>
      </c>
      <c r="AV25">
        <v>21</v>
      </c>
      <c r="AW25">
        <v>3</v>
      </c>
      <c r="AX25">
        <v>0</v>
      </c>
      <c r="AY25">
        <v>0</v>
      </c>
      <c r="AZ25">
        <v>1</v>
      </c>
      <c r="BA25" s="42">
        <v>1</v>
      </c>
      <c r="BB25">
        <v>0.57000000000000006</v>
      </c>
      <c r="BC25">
        <v>53.523800000000001</v>
      </c>
      <c r="BD25" s="20">
        <v>32.799999999999997</v>
      </c>
      <c r="BE25" s="20">
        <v>69.8</v>
      </c>
      <c r="BF25" s="20">
        <v>17.434018816085256</v>
      </c>
      <c r="BG25">
        <v>66</v>
      </c>
      <c r="BH25">
        <v>87</v>
      </c>
      <c r="BI25">
        <v>68</v>
      </c>
      <c r="BJ25" s="41">
        <v>0.4925373134328358</v>
      </c>
      <c r="BK25">
        <v>31</v>
      </c>
      <c r="BL25">
        <v>31</v>
      </c>
      <c r="BM25">
        <v>12</v>
      </c>
      <c r="BN25" s="42">
        <v>19</v>
      </c>
      <c r="BO25">
        <v>5</v>
      </c>
      <c r="BP25">
        <v>18</v>
      </c>
      <c r="BQ25">
        <v>3</v>
      </c>
      <c r="BR25">
        <v>13</v>
      </c>
      <c r="BS25" s="41">
        <v>6.0465116279069767E-2</v>
      </c>
      <c r="BT25">
        <v>0</v>
      </c>
      <c r="BU25">
        <v>0</v>
      </c>
      <c r="BV25" s="41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</v>
      </c>
      <c r="DA25">
        <v>1</v>
      </c>
      <c r="DB25">
        <v>0</v>
      </c>
      <c r="DC25">
        <v>5</v>
      </c>
      <c r="DD25">
        <v>2</v>
      </c>
      <c r="DE25">
        <v>0</v>
      </c>
      <c r="DF25">
        <v>0</v>
      </c>
      <c r="DG25">
        <v>13</v>
      </c>
      <c r="DH25">
        <v>2</v>
      </c>
      <c r="DI25">
        <v>0</v>
      </c>
      <c r="DJ25">
        <v>3</v>
      </c>
      <c r="DK25">
        <v>3</v>
      </c>
      <c r="DL25">
        <v>0</v>
      </c>
      <c r="DM25">
        <v>0</v>
      </c>
      <c r="DN25">
        <v>0</v>
      </c>
      <c r="DO25">
        <v>0</v>
      </c>
      <c r="DP25" s="42">
        <v>-2</v>
      </c>
      <c r="DQ25" s="20">
        <v>-1.982</v>
      </c>
      <c r="DR25">
        <v>2</v>
      </c>
      <c r="DS25">
        <v>0</v>
      </c>
      <c r="DT25">
        <v>0</v>
      </c>
      <c r="DU25">
        <v>0</v>
      </c>
      <c r="DV25">
        <v>0</v>
      </c>
      <c r="DW25">
        <v>203</v>
      </c>
      <c r="DX25">
        <v>256</v>
      </c>
      <c r="DY25">
        <v>147</v>
      </c>
      <c r="DZ25">
        <v>202</v>
      </c>
      <c r="EA25">
        <v>104</v>
      </c>
      <c r="EB25">
        <v>142</v>
      </c>
      <c r="EC25">
        <v>7.03</v>
      </c>
      <c r="ED25">
        <v>11.64</v>
      </c>
      <c r="EE25">
        <v>7</v>
      </c>
      <c r="EF25">
        <v>10</v>
      </c>
      <c r="EG25" s="41">
        <v>6.7307692307692304E-2</v>
      </c>
      <c r="EH25" s="43">
        <v>0.92957746478873238</v>
      </c>
      <c r="EI25" s="44">
        <v>0.99688515709642467</v>
      </c>
      <c r="EJ25">
        <v>207</v>
      </c>
      <c r="EK25">
        <v>255</v>
      </c>
      <c r="EL25">
        <v>149</v>
      </c>
      <c r="EM25">
        <v>201</v>
      </c>
      <c r="EN25">
        <v>106</v>
      </c>
      <c r="EO25">
        <v>142</v>
      </c>
      <c r="EP25">
        <v>7</v>
      </c>
      <c r="EQ25">
        <v>10</v>
      </c>
      <c r="ER25">
        <v>99</v>
      </c>
      <c r="ES25">
        <v>129</v>
      </c>
      <c r="ET25">
        <v>26</v>
      </c>
      <c r="EU25">
        <v>52</v>
      </c>
      <c r="EV25">
        <v>6</v>
      </c>
      <c r="EW25">
        <v>6</v>
      </c>
      <c r="EX25">
        <v>19</v>
      </c>
      <c r="EY25">
        <v>17</v>
      </c>
      <c r="EZ25">
        <v>0</v>
      </c>
      <c r="FA25">
        <v>0.4</v>
      </c>
      <c r="FB25">
        <v>0.4</v>
      </c>
      <c r="FC25" s="20">
        <v>1.27</v>
      </c>
      <c r="FD25" s="26">
        <v>7.0555555555555552E-2</v>
      </c>
      <c r="FE25">
        <v>7.690000000000001E-2</v>
      </c>
      <c r="FF25">
        <v>-0.25</v>
      </c>
      <c r="FG25">
        <v>-0.12</v>
      </c>
      <c r="FH25">
        <v>-0.37</v>
      </c>
      <c r="FL25" s="42">
        <v>48</v>
      </c>
      <c r="FM25" s="20">
        <v>17</v>
      </c>
      <c r="FN25" s="41">
        <v>0</v>
      </c>
      <c r="FO25" s="20">
        <v>2.6</v>
      </c>
      <c r="FP25" s="20">
        <v>2.6036000000000001</v>
      </c>
      <c r="FQ25" s="20">
        <v>114.64490883356923</v>
      </c>
      <c r="FV25" t="s">
        <v>711</v>
      </c>
      <c r="FW25" s="45">
        <v>650000</v>
      </c>
      <c r="FX25" s="45">
        <v>612500</v>
      </c>
      <c r="FY25">
        <v>253</v>
      </c>
      <c r="FZ25">
        <v>7</v>
      </c>
      <c r="GA25">
        <v>40</v>
      </c>
      <c r="GB25">
        <v>47</v>
      </c>
      <c r="GC25">
        <v>-13</v>
      </c>
      <c r="GD25">
        <v>157</v>
      </c>
      <c r="GE25">
        <v>291</v>
      </c>
      <c r="GF25">
        <v>4367</v>
      </c>
      <c r="GG25">
        <v>0.60000000000000009</v>
      </c>
      <c r="GH25">
        <v>8.1999999999999993</v>
      </c>
      <c r="GI25">
        <v>8.8000000000000007</v>
      </c>
      <c r="GJ25" s="42">
        <v>2.6</v>
      </c>
    </row>
    <row r="26" spans="1:192" x14ac:dyDescent="0.45">
      <c r="A26" s="40">
        <v>34775</v>
      </c>
      <c r="B26" t="s">
        <v>849</v>
      </c>
      <c r="C26" t="s">
        <v>126</v>
      </c>
      <c r="D26" t="s">
        <v>91</v>
      </c>
      <c r="E26" t="s">
        <v>91</v>
      </c>
      <c r="F26">
        <v>74</v>
      </c>
      <c r="G26">
        <v>185</v>
      </c>
      <c r="H26">
        <v>2015</v>
      </c>
      <c r="I26">
        <v>4</v>
      </c>
      <c r="J26">
        <v>107</v>
      </c>
      <c r="K26" t="s">
        <v>92</v>
      </c>
      <c r="L26">
        <v>2017</v>
      </c>
      <c r="M26">
        <v>22</v>
      </c>
      <c r="N26">
        <v>1</v>
      </c>
      <c r="O26">
        <v>8478846</v>
      </c>
      <c r="P26" t="s">
        <v>976</v>
      </c>
      <c r="Q26" t="s">
        <v>977</v>
      </c>
      <c r="R26" t="s">
        <v>978</v>
      </c>
      <c r="S26" t="s">
        <v>979</v>
      </c>
      <c r="T26" t="s">
        <v>720</v>
      </c>
      <c r="U26" t="s">
        <v>110</v>
      </c>
      <c r="V26">
        <v>10</v>
      </c>
      <c r="W26">
        <v>1</v>
      </c>
      <c r="X26">
        <v>2</v>
      </c>
      <c r="Y26">
        <v>0</v>
      </c>
      <c r="Z26">
        <v>3</v>
      </c>
      <c r="AA26">
        <v>27</v>
      </c>
      <c r="AB26">
        <v>59</v>
      </c>
      <c r="AC26" s="26">
        <v>0.3</v>
      </c>
      <c r="AD26" s="20">
        <v>0</v>
      </c>
      <c r="AE26" s="20">
        <v>1.089</v>
      </c>
      <c r="AF26">
        <v>-4</v>
      </c>
      <c r="AG26">
        <v>0.7</v>
      </c>
      <c r="AH26">
        <v>0</v>
      </c>
      <c r="AI26">
        <v>186</v>
      </c>
      <c r="AJ26">
        <v>8788</v>
      </c>
      <c r="AK26" s="20">
        <v>146.46666666666999</v>
      </c>
      <c r="AL26">
        <v>146.47</v>
      </c>
      <c r="AM26">
        <v>146</v>
      </c>
      <c r="AN26" s="26">
        <v>14.646666666666667</v>
      </c>
      <c r="AO26">
        <v>24.63</v>
      </c>
      <c r="AP26" s="41">
        <v>0.5</v>
      </c>
      <c r="AQ26">
        <v>20</v>
      </c>
      <c r="AR26">
        <v>20</v>
      </c>
      <c r="AS26">
        <v>20</v>
      </c>
      <c r="AT26">
        <v>16</v>
      </c>
      <c r="AU26">
        <v>16</v>
      </c>
      <c r="AV26">
        <v>14</v>
      </c>
      <c r="AW26">
        <v>11</v>
      </c>
      <c r="AX26">
        <v>1</v>
      </c>
      <c r="AY26">
        <v>0</v>
      </c>
      <c r="AZ26">
        <v>1</v>
      </c>
      <c r="BA26" s="42">
        <v>1</v>
      </c>
      <c r="BB26">
        <v>0.62</v>
      </c>
      <c r="BC26">
        <v>43.857100000000003</v>
      </c>
      <c r="BD26" s="20">
        <v>0</v>
      </c>
      <c r="BE26" s="20">
        <v>20</v>
      </c>
      <c r="BF26" s="20">
        <v>8.1928039871646074</v>
      </c>
      <c r="BG26">
        <v>47</v>
      </c>
      <c r="BH26">
        <v>40</v>
      </c>
      <c r="BI26">
        <v>23</v>
      </c>
      <c r="BJ26" s="41">
        <v>0.67142857142857137</v>
      </c>
      <c r="BK26">
        <v>5</v>
      </c>
      <c r="BL26">
        <v>5</v>
      </c>
      <c r="BM26">
        <v>9</v>
      </c>
      <c r="BN26" s="42">
        <v>-4</v>
      </c>
      <c r="BO26">
        <v>2</v>
      </c>
      <c r="BP26">
        <v>5</v>
      </c>
      <c r="BQ26">
        <v>3</v>
      </c>
      <c r="BR26">
        <v>5</v>
      </c>
      <c r="BS26" s="41">
        <v>5.2083333333333336E-2</v>
      </c>
      <c r="BT26">
        <v>0</v>
      </c>
      <c r="BU26">
        <v>0</v>
      </c>
      <c r="BV26" s="41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2</v>
      </c>
      <c r="DA26">
        <v>1</v>
      </c>
      <c r="DB26">
        <v>0</v>
      </c>
      <c r="DC26">
        <v>5</v>
      </c>
      <c r="DD26">
        <v>4</v>
      </c>
      <c r="DE26">
        <v>0</v>
      </c>
      <c r="DF26">
        <v>0</v>
      </c>
      <c r="DG26">
        <v>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 s="42">
        <v>0</v>
      </c>
      <c r="DQ26" s="20">
        <v>0.67300000000000004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149</v>
      </c>
      <c r="DX26">
        <v>119</v>
      </c>
      <c r="DY26">
        <v>113</v>
      </c>
      <c r="DZ26">
        <v>91</v>
      </c>
      <c r="EA26">
        <v>84</v>
      </c>
      <c r="EB26">
        <v>66</v>
      </c>
      <c r="EC26">
        <v>6.32</v>
      </c>
      <c r="ED26">
        <v>5.36</v>
      </c>
      <c r="EE26">
        <v>6</v>
      </c>
      <c r="EF26">
        <v>9</v>
      </c>
      <c r="EG26" s="41">
        <v>7.1428571428571425E-2</v>
      </c>
      <c r="EH26" s="43">
        <v>0.86363636363636365</v>
      </c>
      <c r="EI26" s="44">
        <v>0.93506493506493504</v>
      </c>
      <c r="EJ26">
        <v>148</v>
      </c>
      <c r="EK26">
        <v>119</v>
      </c>
      <c r="EL26">
        <v>112</v>
      </c>
      <c r="EM26">
        <v>91</v>
      </c>
      <c r="EN26">
        <v>84</v>
      </c>
      <c r="EO26">
        <v>66</v>
      </c>
      <c r="EP26">
        <v>6</v>
      </c>
      <c r="EQ26">
        <v>9</v>
      </c>
      <c r="ER26">
        <v>70</v>
      </c>
      <c r="ES26">
        <v>58</v>
      </c>
      <c r="ET26">
        <v>35</v>
      </c>
      <c r="EU26">
        <v>24</v>
      </c>
      <c r="EV26">
        <v>6</v>
      </c>
      <c r="EW26">
        <v>4</v>
      </c>
      <c r="EX26">
        <v>9</v>
      </c>
      <c r="EY26">
        <v>6</v>
      </c>
      <c r="EZ26">
        <v>0.2</v>
      </c>
      <c r="FA26">
        <v>0</v>
      </c>
      <c r="FB26">
        <v>0.2</v>
      </c>
      <c r="FC26" s="20">
        <v>3.6</v>
      </c>
      <c r="FD26" s="26">
        <v>0.36</v>
      </c>
      <c r="FE26">
        <v>8.8999999999999999E-3</v>
      </c>
      <c r="FF26">
        <v>0</v>
      </c>
      <c r="FG26">
        <v>0.04</v>
      </c>
      <c r="FH26">
        <v>0.04</v>
      </c>
      <c r="FL26" s="42">
        <v>10</v>
      </c>
      <c r="FM26" s="20">
        <v>0</v>
      </c>
      <c r="FN26" s="41">
        <v>3.7614678900000004E-2</v>
      </c>
      <c r="FO26" s="20">
        <v>3</v>
      </c>
      <c r="FP26" s="20">
        <v>3.1345999999999998</v>
      </c>
      <c r="FQ26" s="20">
        <v>109.78357342800574</v>
      </c>
      <c r="FV26" t="s">
        <v>751</v>
      </c>
      <c r="FW26" s="45">
        <v>925000</v>
      </c>
      <c r="FX26" s="45">
        <v>925000</v>
      </c>
      <c r="FY26">
        <v>10</v>
      </c>
      <c r="FZ26">
        <v>1</v>
      </c>
      <c r="GA26">
        <v>2</v>
      </c>
      <c r="GB26">
        <v>3</v>
      </c>
      <c r="GC26">
        <v>-4</v>
      </c>
      <c r="GD26">
        <v>0</v>
      </c>
      <c r="GE26">
        <v>14</v>
      </c>
      <c r="GF26">
        <v>146</v>
      </c>
      <c r="GG26">
        <v>0.2</v>
      </c>
      <c r="GH26">
        <v>0</v>
      </c>
      <c r="GI26">
        <v>0.2</v>
      </c>
      <c r="GJ26" s="42">
        <v>3</v>
      </c>
    </row>
    <row r="27" spans="1:192" x14ac:dyDescent="0.45">
      <c r="A27" s="40">
        <v>32986</v>
      </c>
      <c r="B27" t="s">
        <v>803</v>
      </c>
      <c r="C27" t="s">
        <v>362</v>
      </c>
      <c r="D27" t="s">
        <v>107</v>
      </c>
      <c r="E27" t="s">
        <v>107</v>
      </c>
      <c r="F27">
        <v>74</v>
      </c>
      <c r="G27">
        <v>205</v>
      </c>
      <c r="K27" t="s">
        <v>202</v>
      </c>
      <c r="L27">
        <v>2012</v>
      </c>
      <c r="M27">
        <v>27</v>
      </c>
      <c r="N27">
        <v>5</v>
      </c>
      <c r="O27">
        <v>8476807</v>
      </c>
      <c r="P27" t="s">
        <v>992</v>
      </c>
      <c r="Q27" t="s">
        <v>993</v>
      </c>
      <c r="R27" t="s">
        <v>994</v>
      </c>
      <c r="S27" t="s">
        <v>404</v>
      </c>
      <c r="T27" t="s">
        <v>720</v>
      </c>
      <c r="U27" t="s">
        <v>313</v>
      </c>
      <c r="V27">
        <v>15</v>
      </c>
      <c r="W27">
        <v>0</v>
      </c>
      <c r="X27">
        <v>0</v>
      </c>
      <c r="Y27">
        <v>0</v>
      </c>
      <c r="Z27">
        <v>0</v>
      </c>
      <c r="AA27">
        <v>35</v>
      </c>
      <c r="AB27">
        <v>64</v>
      </c>
      <c r="AC27" s="26">
        <v>0</v>
      </c>
      <c r="AD27" s="20">
        <v>-2.8571428571428572</v>
      </c>
      <c r="AE27" s="20">
        <v>0</v>
      </c>
      <c r="AF27">
        <v>-8</v>
      </c>
      <c r="AG27">
        <v>-4.0999999999999996</v>
      </c>
      <c r="AH27">
        <v>8</v>
      </c>
      <c r="AI27">
        <v>376</v>
      </c>
      <c r="AJ27">
        <v>16175</v>
      </c>
      <c r="AK27" s="20">
        <v>269.58333333333002</v>
      </c>
      <c r="AL27">
        <v>269.58</v>
      </c>
      <c r="AM27">
        <v>270</v>
      </c>
      <c r="AN27" s="26">
        <v>17.972222222222221</v>
      </c>
      <c r="AO27">
        <v>30.1</v>
      </c>
      <c r="AP27" s="41">
        <v>0</v>
      </c>
      <c r="AQ27">
        <v>47</v>
      </c>
      <c r="AR27">
        <v>47</v>
      </c>
      <c r="AS27">
        <v>47</v>
      </c>
      <c r="AT27">
        <v>31</v>
      </c>
      <c r="AU27">
        <v>31</v>
      </c>
      <c r="AV27">
        <v>25</v>
      </c>
      <c r="AW27">
        <v>13</v>
      </c>
      <c r="AX27">
        <v>0</v>
      </c>
      <c r="AY27">
        <v>0</v>
      </c>
      <c r="AZ27">
        <v>3</v>
      </c>
      <c r="BA27" s="42">
        <v>3</v>
      </c>
      <c r="BB27">
        <v>0.89</v>
      </c>
      <c r="BC27">
        <v>52.12</v>
      </c>
      <c r="BD27" s="20">
        <v>0</v>
      </c>
      <c r="BE27" s="20">
        <v>47</v>
      </c>
      <c r="BF27" s="20">
        <v>10.460716670376142</v>
      </c>
      <c r="BG27">
        <v>99</v>
      </c>
      <c r="BH27">
        <v>91</v>
      </c>
      <c r="BI27">
        <v>85</v>
      </c>
      <c r="BJ27" s="41">
        <v>0.53804347826086951</v>
      </c>
      <c r="BK27">
        <v>13</v>
      </c>
      <c r="BL27">
        <v>13</v>
      </c>
      <c r="BM27">
        <v>25</v>
      </c>
      <c r="BN27" s="42">
        <v>-12</v>
      </c>
      <c r="BO27">
        <v>6</v>
      </c>
      <c r="BP27">
        <v>6</v>
      </c>
      <c r="BQ27">
        <v>1</v>
      </c>
      <c r="BR27">
        <v>11</v>
      </c>
      <c r="BS27" s="41">
        <v>5.3398058252427182E-2</v>
      </c>
      <c r="BT27">
        <v>0</v>
      </c>
      <c r="BU27">
        <v>0</v>
      </c>
      <c r="BV27" s="41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7</v>
      </c>
      <c r="DD27">
        <v>5</v>
      </c>
      <c r="DE27">
        <v>0</v>
      </c>
      <c r="DF27">
        <v>0</v>
      </c>
      <c r="DG27">
        <v>13</v>
      </c>
      <c r="DH27">
        <v>4</v>
      </c>
      <c r="DI27">
        <v>1</v>
      </c>
      <c r="DJ27">
        <v>4</v>
      </c>
      <c r="DK27">
        <v>4</v>
      </c>
      <c r="DL27">
        <v>0</v>
      </c>
      <c r="DM27">
        <v>1</v>
      </c>
      <c r="DN27">
        <v>1</v>
      </c>
      <c r="DO27">
        <v>0</v>
      </c>
      <c r="DP27" s="42">
        <v>-3</v>
      </c>
      <c r="DQ27" s="20">
        <v>-1.8160000000000001</v>
      </c>
      <c r="DR27">
        <v>4</v>
      </c>
      <c r="DS27">
        <v>0</v>
      </c>
      <c r="DT27">
        <v>0</v>
      </c>
      <c r="DU27">
        <v>0</v>
      </c>
      <c r="DV27">
        <v>0</v>
      </c>
      <c r="DW27">
        <v>242</v>
      </c>
      <c r="DX27">
        <v>244</v>
      </c>
      <c r="DY27">
        <v>174</v>
      </c>
      <c r="DZ27">
        <v>195</v>
      </c>
      <c r="EA27">
        <v>135</v>
      </c>
      <c r="EB27">
        <v>141</v>
      </c>
      <c r="EC27">
        <v>10.38</v>
      </c>
      <c r="ED27">
        <v>12.57</v>
      </c>
      <c r="EE27">
        <v>11</v>
      </c>
      <c r="EF27">
        <v>19</v>
      </c>
      <c r="EG27" s="41">
        <v>8.1481481481481488E-2</v>
      </c>
      <c r="EH27" s="43">
        <v>0.86524822695035464</v>
      </c>
      <c r="EI27" s="44">
        <v>0.94672970843183613</v>
      </c>
      <c r="EJ27">
        <v>244</v>
      </c>
      <c r="EK27">
        <v>243</v>
      </c>
      <c r="EL27">
        <v>175</v>
      </c>
      <c r="EM27">
        <v>194</v>
      </c>
      <c r="EN27">
        <v>135</v>
      </c>
      <c r="EO27">
        <v>140</v>
      </c>
      <c r="EP27">
        <v>11</v>
      </c>
      <c r="EQ27">
        <v>19</v>
      </c>
      <c r="ER27">
        <v>106</v>
      </c>
      <c r="ES27">
        <v>112</v>
      </c>
      <c r="ET27">
        <v>39</v>
      </c>
      <c r="EU27">
        <v>47</v>
      </c>
      <c r="EV27">
        <v>7</v>
      </c>
      <c r="EW27">
        <v>11</v>
      </c>
      <c r="EX27">
        <v>10</v>
      </c>
      <c r="EY27">
        <v>17</v>
      </c>
      <c r="EZ27">
        <v>-0.30000000000000004</v>
      </c>
      <c r="FA27">
        <v>0.1</v>
      </c>
      <c r="FB27">
        <v>-0.2</v>
      </c>
      <c r="FC27" s="20">
        <v>-0.62</v>
      </c>
      <c r="FD27" s="26">
        <v>-4.1333333333333333E-2</v>
      </c>
      <c r="FE27">
        <v>1.2500000000000001E-2</v>
      </c>
      <c r="FF27">
        <v>-0.16</v>
      </c>
      <c r="FG27">
        <v>-0.08</v>
      </c>
      <c r="FH27">
        <v>-0.24</v>
      </c>
      <c r="FL27" s="42">
        <v>32</v>
      </c>
      <c r="FM27" s="20">
        <v>3.5</v>
      </c>
      <c r="FN27" s="41">
        <v>0</v>
      </c>
      <c r="FO27" s="20">
        <v>-0.8</v>
      </c>
      <c r="FP27" s="20">
        <v>-0.36320000000000002</v>
      </c>
      <c r="FQ27" s="20">
        <v>108.16826174048521</v>
      </c>
      <c r="FR27">
        <v>11</v>
      </c>
      <c r="FS27" t="s">
        <v>995</v>
      </c>
      <c r="FT27">
        <v>87</v>
      </c>
      <c r="FV27" t="s">
        <v>711</v>
      </c>
      <c r="FW27" s="45">
        <v>650000</v>
      </c>
      <c r="FX27" s="45">
        <v>650000</v>
      </c>
      <c r="FY27">
        <v>120</v>
      </c>
      <c r="FZ27">
        <v>3</v>
      </c>
      <c r="GA27">
        <v>17</v>
      </c>
      <c r="GB27">
        <v>20</v>
      </c>
      <c r="GC27">
        <v>-18</v>
      </c>
      <c r="GD27">
        <v>32</v>
      </c>
      <c r="GE27">
        <v>129</v>
      </c>
      <c r="GF27">
        <v>1709</v>
      </c>
      <c r="GG27">
        <v>0.4</v>
      </c>
      <c r="GH27">
        <v>2.6</v>
      </c>
      <c r="GI27">
        <v>3</v>
      </c>
      <c r="GJ27" s="42">
        <v>-0.8</v>
      </c>
    </row>
    <row r="28" spans="1:192" x14ac:dyDescent="0.45">
      <c r="A28" s="40">
        <v>35157</v>
      </c>
      <c r="B28" t="s">
        <v>1001</v>
      </c>
      <c r="D28" t="s">
        <v>169</v>
      </c>
      <c r="E28" t="s">
        <v>169</v>
      </c>
      <c r="F28">
        <v>75</v>
      </c>
      <c r="G28">
        <v>201</v>
      </c>
      <c r="H28">
        <v>2015</v>
      </c>
      <c r="I28">
        <v>5</v>
      </c>
      <c r="J28">
        <v>139</v>
      </c>
      <c r="K28" t="s">
        <v>202</v>
      </c>
      <c r="L28">
        <v>2017</v>
      </c>
      <c r="M28">
        <v>21</v>
      </c>
      <c r="N28">
        <v>1</v>
      </c>
      <c r="O28">
        <v>8478868</v>
      </c>
      <c r="P28" t="s">
        <v>1002</v>
      </c>
      <c r="Q28" t="s">
        <v>1003</v>
      </c>
      <c r="R28" t="s">
        <v>1004</v>
      </c>
      <c r="S28" t="s">
        <v>979</v>
      </c>
      <c r="T28" t="s">
        <v>720</v>
      </c>
      <c r="U28" t="s">
        <v>110</v>
      </c>
      <c r="V28">
        <v>2</v>
      </c>
      <c r="W28">
        <v>0</v>
      </c>
      <c r="X28">
        <v>0</v>
      </c>
      <c r="Y28">
        <v>0</v>
      </c>
      <c r="Z28">
        <v>0</v>
      </c>
      <c r="AA28">
        <v>40</v>
      </c>
      <c r="AB28">
        <v>62</v>
      </c>
      <c r="AC28" s="26">
        <v>0</v>
      </c>
      <c r="AD28" s="20">
        <v>0</v>
      </c>
      <c r="AE28" s="20">
        <v>0</v>
      </c>
      <c r="AF28">
        <v>0</v>
      </c>
      <c r="AG28">
        <v>0.4</v>
      </c>
      <c r="AH28">
        <v>0</v>
      </c>
      <c r="AI28">
        <v>28</v>
      </c>
      <c r="AJ28">
        <v>956</v>
      </c>
      <c r="AK28" s="20">
        <v>15.933333333333</v>
      </c>
      <c r="AL28">
        <v>15.93</v>
      </c>
      <c r="AM28">
        <v>16</v>
      </c>
      <c r="AN28" s="26">
        <v>7.9666666666666668</v>
      </c>
      <c r="AO28">
        <v>12.87</v>
      </c>
      <c r="AP28" s="41">
        <v>0</v>
      </c>
      <c r="AQ28">
        <v>2</v>
      </c>
      <c r="AR28">
        <v>2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42">
        <v>0</v>
      </c>
      <c r="BB28">
        <v>0</v>
      </c>
      <c r="BC28">
        <v>0</v>
      </c>
      <c r="BD28" s="20">
        <v>0</v>
      </c>
      <c r="BE28" s="20">
        <v>2</v>
      </c>
      <c r="BF28" s="20">
        <v>7.5329566854990588</v>
      </c>
      <c r="BG28">
        <v>6</v>
      </c>
      <c r="BH28">
        <v>7</v>
      </c>
      <c r="BI28">
        <v>3</v>
      </c>
      <c r="BJ28" s="41">
        <v>0.66666666666666663</v>
      </c>
      <c r="BK28">
        <v>4</v>
      </c>
      <c r="BL28">
        <v>4</v>
      </c>
      <c r="BM28">
        <v>0</v>
      </c>
      <c r="BN28" s="42">
        <v>4</v>
      </c>
      <c r="BO28">
        <v>0</v>
      </c>
      <c r="BP28">
        <v>0</v>
      </c>
      <c r="BQ28">
        <v>0</v>
      </c>
      <c r="BR28">
        <v>0</v>
      </c>
      <c r="BS28" s="41">
        <v>0</v>
      </c>
      <c r="BT28">
        <v>0</v>
      </c>
      <c r="BU28">
        <v>0</v>
      </c>
      <c r="BV28" s="41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 s="42">
        <v>1</v>
      </c>
      <c r="DQ28" s="20">
        <v>1.071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10</v>
      </c>
      <c r="DX28">
        <v>12</v>
      </c>
      <c r="DY28">
        <v>8</v>
      </c>
      <c r="DZ28">
        <v>8</v>
      </c>
      <c r="EA28">
        <v>5</v>
      </c>
      <c r="EB28">
        <v>6</v>
      </c>
      <c r="EC28">
        <v>0.39</v>
      </c>
      <c r="ED28">
        <v>0.33</v>
      </c>
      <c r="EE28">
        <v>0</v>
      </c>
      <c r="EF28">
        <v>0</v>
      </c>
      <c r="EG28" s="41">
        <v>0</v>
      </c>
      <c r="EH28" s="43">
        <v>1</v>
      </c>
      <c r="EI28" s="44">
        <v>1</v>
      </c>
      <c r="EJ28">
        <v>10</v>
      </c>
      <c r="EK28">
        <v>11</v>
      </c>
      <c r="EL28">
        <v>8</v>
      </c>
      <c r="EM28">
        <v>8</v>
      </c>
      <c r="EN28">
        <v>5</v>
      </c>
      <c r="EO28">
        <v>6</v>
      </c>
      <c r="EP28">
        <v>0</v>
      </c>
      <c r="EQ28">
        <v>0</v>
      </c>
      <c r="ER28">
        <v>4</v>
      </c>
      <c r="ES28">
        <v>5</v>
      </c>
      <c r="ET28">
        <v>2</v>
      </c>
      <c r="EU28">
        <v>1</v>
      </c>
      <c r="EV28">
        <v>0</v>
      </c>
      <c r="EW28">
        <v>0</v>
      </c>
      <c r="EX28">
        <v>1</v>
      </c>
      <c r="EY28">
        <v>2</v>
      </c>
      <c r="EZ28">
        <v>0</v>
      </c>
      <c r="FA28">
        <v>0</v>
      </c>
      <c r="FB28">
        <v>0</v>
      </c>
      <c r="FC28" s="20">
        <v>0.1</v>
      </c>
      <c r="FD28" s="26">
        <v>0.05</v>
      </c>
      <c r="FE28">
        <v>2.0000000000000001E-4</v>
      </c>
      <c r="FF28">
        <v>0</v>
      </c>
      <c r="FG28">
        <v>0</v>
      </c>
      <c r="FH28">
        <v>0</v>
      </c>
      <c r="FL28" s="42">
        <v>4</v>
      </c>
      <c r="FM28" s="20">
        <v>0</v>
      </c>
      <c r="FN28" s="41">
        <v>0</v>
      </c>
      <c r="FO28" s="20">
        <v>0</v>
      </c>
      <c r="FP28" s="20">
        <v>0.2142</v>
      </c>
      <c r="FQ28" s="20">
        <v>82.862523540489647</v>
      </c>
      <c r="FU28" t="s">
        <v>731</v>
      </c>
      <c r="FV28" t="s">
        <v>751</v>
      </c>
      <c r="FW28" s="45">
        <v>730000</v>
      </c>
      <c r="FX28" s="45">
        <v>755000</v>
      </c>
      <c r="FY28">
        <v>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16</v>
      </c>
      <c r="GG28">
        <v>0</v>
      </c>
      <c r="GH28">
        <v>0</v>
      </c>
      <c r="GI28">
        <v>0</v>
      </c>
      <c r="GJ28" s="42">
        <v>0</v>
      </c>
    </row>
    <row r="29" spans="1:192" x14ac:dyDescent="0.45">
      <c r="A29" s="40">
        <v>35397</v>
      </c>
      <c r="B29" t="s">
        <v>798</v>
      </c>
      <c r="C29" t="s">
        <v>208</v>
      </c>
      <c r="D29" t="s">
        <v>91</v>
      </c>
      <c r="E29" t="s">
        <v>91</v>
      </c>
      <c r="F29">
        <v>74</v>
      </c>
      <c r="G29">
        <v>209</v>
      </c>
      <c r="K29" t="s">
        <v>202</v>
      </c>
      <c r="L29">
        <v>2017</v>
      </c>
      <c r="M29">
        <v>21</v>
      </c>
      <c r="N29">
        <v>1</v>
      </c>
      <c r="O29">
        <v>8480727</v>
      </c>
      <c r="P29" t="s">
        <v>1025</v>
      </c>
      <c r="Q29" t="s">
        <v>1026</v>
      </c>
      <c r="R29" t="s">
        <v>1027</v>
      </c>
      <c r="S29" t="s">
        <v>855</v>
      </c>
      <c r="T29" t="s">
        <v>720</v>
      </c>
      <c r="U29" t="s">
        <v>917</v>
      </c>
      <c r="V29">
        <v>1</v>
      </c>
      <c r="W29">
        <v>0</v>
      </c>
      <c r="X29">
        <v>0</v>
      </c>
      <c r="Y29">
        <v>0</v>
      </c>
      <c r="Z29">
        <v>0</v>
      </c>
      <c r="AA29">
        <v>30</v>
      </c>
      <c r="AB29">
        <v>78</v>
      </c>
      <c r="AC29" s="26">
        <v>0</v>
      </c>
      <c r="AD29" s="20">
        <v>0</v>
      </c>
      <c r="AE29" s="20">
        <v>0</v>
      </c>
      <c r="AF29">
        <v>3</v>
      </c>
      <c r="AG29">
        <v>0.30000000000000004</v>
      </c>
      <c r="AH29">
        <v>0</v>
      </c>
      <c r="AI29">
        <v>20</v>
      </c>
      <c r="AJ29">
        <v>1002</v>
      </c>
      <c r="AK29" s="20">
        <v>16.7</v>
      </c>
      <c r="AL29">
        <v>16.7</v>
      </c>
      <c r="AM29">
        <v>17</v>
      </c>
      <c r="AN29" s="26">
        <v>16.7</v>
      </c>
      <c r="AO29">
        <v>28.69</v>
      </c>
      <c r="AP29" s="41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42">
        <v>0</v>
      </c>
      <c r="BB29">
        <v>0</v>
      </c>
      <c r="BC29">
        <v>0</v>
      </c>
      <c r="BD29" s="20">
        <v>0</v>
      </c>
      <c r="BE29" s="20">
        <v>1</v>
      </c>
      <c r="BF29" s="20">
        <v>3.5928143712574849</v>
      </c>
      <c r="BG29">
        <v>7</v>
      </c>
      <c r="BH29">
        <v>13</v>
      </c>
      <c r="BI29">
        <v>0</v>
      </c>
      <c r="BJ29" s="41">
        <v>1</v>
      </c>
      <c r="BK29">
        <v>0</v>
      </c>
      <c r="BL29">
        <v>0</v>
      </c>
      <c r="BM29">
        <v>4</v>
      </c>
      <c r="BN29" s="42">
        <v>-4</v>
      </c>
      <c r="BO29">
        <v>0</v>
      </c>
      <c r="BP29">
        <v>0</v>
      </c>
      <c r="BQ29">
        <v>0</v>
      </c>
      <c r="BR29">
        <v>1</v>
      </c>
      <c r="BS29" s="41">
        <v>7.6923076923076927E-2</v>
      </c>
      <c r="BT29">
        <v>0</v>
      </c>
      <c r="BU29">
        <v>0</v>
      </c>
      <c r="BV29" s="41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 s="42">
        <v>0</v>
      </c>
      <c r="DQ29" s="20">
        <v>7.6999999999999999E-2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15</v>
      </c>
      <c r="DX29">
        <v>14</v>
      </c>
      <c r="DY29">
        <v>14</v>
      </c>
      <c r="DZ29">
        <v>12</v>
      </c>
      <c r="EA29">
        <v>11</v>
      </c>
      <c r="EB29">
        <v>9</v>
      </c>
      <c r="EC29">
        <v>0.75</v>
      </c>
      <c r="ED29">
        <v>0.94</v>
      </c>
      <c r="EE29">
        <v>3</v>
      </c>
      <c r="EF29">
        <v>0</v>
      </c>
      <c r="EG29" s="41">
        <v>0.27272727272727271</v>
      </c>
      <c r="EH29" s="43">
        <v>1</v>
      </c>
      <c r="EI29" s="44">
        <v>1.2727272727272727</v>
      </c>
      <c r="EJ29">
        <v>15</v>
      </c>
      <c r="EK29">
        <v>14</v>
      </c>
      <c r="EL29">
        <v>14</v>
      </c>
      <c r="EM29">
        <v>12</v>
      </c>
      <c r="EN29">
        <v>11</v>
      </c>
      <c r="EO29">
        <v>9</v>
      </c>
      <c r="EP29">
        <v>3</v>
      </c>
      <c r="EQ29">
        <v>0</v>
      </c>
      <c r="ER29">
        <v>11</v>
      </c>
      <c r="ES29">
        <v>9</v>
      </c>
      <c r="ET29">
        <v>5</v>
      </c>
      <c r="EU29">
        <v>4</v>
      </c>
      <c r="EV29">
        <v>2</v>
      </c>
      <c r="EW29">
        <v>0</v>
      </c>
      <c r="EX29">
        <v>1</v>
      </c>
      <c r="EY29">
        <v>2</v>
      </c>
      <c r="EZ29">
        <v>0</v>
      </c>
      <c r="FA29">
        <v>0.30000000000000004</v>
      </c>
      <c r="FB29">
        <v>0.2</v>
      </c>
      <c r="FC29" s="20">
        <v>0.55000000000000004</v>
      </c>
      <c r="FD29" s="26">
        <v>0.55000000000000004</v>
      </c>
      <c r="FE29">
        <v>2.0000000000000001E-4</v>
      </c>
      <c r="FF29">
        <v>0</v>
      </c>
      <c r="FG29">
        <v>0</v>
      </c>
      <c r="FH29">
        <v>0</v>
      </c>
      <c r="FL29" s="42">
        <v>1</v>
      </c>
      <c r="FM29" s="20">
        <v>0</v>
      </c>
      <c r="FN29" s="41">
        <v>0</v>
      </c>
      <c r="FO29" s="20">
        <v>0</v>
      </c>
      <c r="FP29" s="20">
        <v>1.54E-2</v>
      </c>
      <c r="FQ29" s="20">
        <v>104.19161676646708</v>
      </c>
      <c r="FU29" t="s">
        <v>702</v>
      </c>
      <c r="FV29" t="s">
        <v>751</v>
      </c>
      <c r="FW29" s="45">
        <v>925000</v>
      </c>
      <c r="FX29" s="45">
        <v>925000</v>
      </c>
      <c r="FY29">
        <v>1</v>
      </c>
      <c r="FZ29">
        <v>0</v>
      </c>
      <c r="GA29">
        <v>0</v>
      </c>
      <c r="GB29">
        <v>0</v>
      </c>
      <c r="GC29">
        <v>3</v>
      </c>
      <c r="GD29">
        <v>0</v>
      </c>
      <c r="GE29">
        <v>0</v>
      </c>
      <c r="GF29">
        <v>17</v>
      </c>
      <c r="GG29">
        <v>0</v>
      </c>
      <c r="GH29">
        <v>0.30000000000000004</v>
      </c>
      <c r="GI29">
        <v>0.2</v>
      </c>
      <c r="GJ29" s="42">
        <v>0</v>
      </c>
    </row>
    <row r="30" spans="1:192" x14ac:dyDescent="0.45">
      <c r="A30" s="40">
        <v>34239</v>
      </c>
      <c r="B30" t="s">
        <v>212</v>
      </c>
      <c r="C30" t="s">
        <v>213</v>
      </c>
      <c r="D30" t="s">
        <v>91</v>
      </c>
      <c r="E30" t="s">
        <v>91</v>
      </c>
      <c r="F30">
        <v>73</v>
      </c>
      <c r="G30">
        <v>205</v>
      </c>
      <c r="H30">
        <v>2012</v>
      </c>
      <c r="I30">
        <v>1</v>
      </c>
      <c r="J30">
        <v>2</v>
      </c>
      <c r="K30" t="s">
        <v>92</v>
      </c>
      <c r="L30">
        <v>2013</v>
      </c>
      <c r="M30">
        <v>24</v>
      </c>
      <c r="N30">
        <v>5</v>
      </c>
      <c r="O30">
        <v>8476850</v>
      </c>
      <c r="P30" t="s">
        <v>1033</v>
      </c>
      <c r="Q30" t="s">
        <v>1034</v>
      </c>
      <c r="R30" t="s">
        <v>405</v>
      </c>
      <c r="S30" t="s">
        <v>390</v>
      </c>
      <c r="T30" t="s">
        <v>720</v>
      </c>
      <c r="U30" t="s">
        <v>159</v>
      </c>
      <c r="V30">
        <v>44</v>
      </c>
      <c r="W30">
        <v>1</v>
      </c>
      <c r="X30">
        <v>11</v>
      </c>
      <c r="Y30">
        <v>6</v>
      </c>
      <c r="Z30">
        <v>12</v>
      </c>
      <c r="AA30">
        <v>17</v>
      </c>
      <c r="AB30">
        <v>70</v>
      </c>
      <c r="AC30" s="26">
        <v>0.27272727272727271</v>
      </c>
      <c r="AD30" s="20">
        <v>0</v>
      </c>
      <c r="AE30" s="20">
        <v>3.8540000000000001</v>
      </c>
      <c r="AF30">
        <v>4</v>
      </c>
      <c r="AG30">
        <v>-1.2</v>
      </c>
      <c r="AH30">
        <v>8</v>
      </c>
      <c r="AI30">
        <v>1058</v>
      </c>
      <c r="AJ30">
        <v>48672</v>
      </c>
      <c r="AK30" s="20">
        <v>810.83333333332996</v>
      </c>
      <c r="AL30">
        <v>810.83</v>
      </c>
      <c r="AM30">
        <v>811</v>
      </c>
      <c r="AN30" s="26">
        <v>18.436363636363637</v>
      </c>
      <c r="AO30">
        <v>30.71</v>
      </c>
      <c r="AP30" s="41">
        <v>0.41379310344827586</v>
      </c>
      <c r="AQ30">
        <v>85</v>
      </c>
      <c r="AR30">
        <v>86</v>
      </c>
      <c r="AS30">
        <v>86</v>
      </c>
      <c r="AT30">
        <v>56</v>
      </c>
      <c r="AU30">
        <v>57</v>
      </c>
      <c r="AV30">
        <v>34</v>
      </c>
      <c r="AW30">
        <v>26</v>
      </c>
      <c r="AX30">
        <v>4</v>
      </c>
      <c r="AY30">
        <v>2</v>
      </c>
      <c r="AZ30">
        <v>4</v>
      </c>
      <c r="BA30" s="42">
        <v>6</v>
      </c>
      <c r="BB30">
        <v>1.62</v>
      </c>
      <c r="BC30">
        <v>50</v>
      </c>
      <c r="BD30" s="20">
        <v>130</v>
      </c>
      <c r="BE30" s="20">
        <v>215</v>
      </c>
      <c r="BF30" s="20">
        <v>15.909623472244489</v>
      </c>
      <c r="BG30">
        <v>225</v>
      </c>
      <c r="BH30">
        <v>227</v>
      </c>
      <c r="BI30">
        <v>311</v>
      </c>
      <c r="BJ30" s="41">
        <v>0.41977611940298509</v>
      </c>
      <c r="BK30">
        <v>31</v>
      </c>
      <c r="BL30">
        <v>31</v>
      </c>
      <c r="BM30">
        <v>47</v>
      </c>
      <c r="BN30" s="42">
        <v>-16</v>
      </c>
      <c r="BO30">
        <v>23</v>
      </c>
      <c r="BP30">
        <v>18</v>
      </c>
      <c r="BQ30">
        <v>11</v>
      </c>
      <c r="BR30">
        <v>75</v>
      </c>
      <c r="BS30" s="41">
        <v>0.11885895404120443</v>
      </c>
      <c r="BT30">
        <v>0</v>
      </c>
      <c r="BU30">
        <v>0</v>
      </c>
      <c r="BV30" s="41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23</v>
      </c>
      <c r="DA30">
        <v>2</v>
      </c>
      <c r="DB30">
        <v>0</v>
      </c>
      <c r="DC30">
        <v>8</v>
      </c>
      <c r="DD30">
        <v>9</v>
      </c>
      <c r="DE30">
        <v>1</v>
      </c>
      <c r="DF30">
        <v>0</v>
      </c>
      <c r="DG30">
        <v>14</v>
      </c>
      <c r="DH30">
        <v>4</v>
      </c>
      <c r="DI30">
        <v>1</v>
      </c>
      <c r="DJ30">
        <v>4</v>
      </c>
      <c r="DK30">
        <v>4</v>
      </c>
      <c r="DL30">
        <v>0</v>
      </c>
      <c r="DM30">
        <v>1</v>
      </c>
      <c r="DN30">
        <v>1</v>
      </c>
      <c r="DO30">
        <v>0</v>
      </c>
      <c r="DP30" s="42">
        <v>-3</v>
      </c>
      <c r="DQ30" s="20">
        <v>0.214</v>
      </c>
      <c r="DR30">
        <v>4</v>
      </c>
      <c r="DS30">
        <v>0</v>
      </c>
      <c r="DT30">
        <v>0</v>
      </c>
      <c r="DU30">
        <v>0</v>
      </c>
      <c r="DV30">
        <v>0</v>
      </c>
      <c r="DW30">
        <v>675</v>
      </c>
      <c r="DX30">
        <v>774</v>
      </c>
      <c r="DY30">
        <v>510</v>
      </c>
      <c r="DZ30">
        <v>556</v>
      </c>
      <c r="EA30">
        <v>385</v>
      </c>
      <c r="EB30">
        <v>420</v>
      </c>
      <c r="EC30">
        <v>35.840000000000003</v>
      </c>
      <c r="ED30">
        <v>37.799999999999997</v>
      </c>
      <c r="EE30">
        <v>29</v>
      </c>
      <c r="EF30">
        <v>31</v>
      </c>
      <c r="EG30" s="41">
        <v>7.5324675324675322E-2</v>
      </c>
      <c r="EH30" s="43">
        <v>0.92619047619047623</v>
      </c>
      <c r="EI30" s="44">
        <v>1.0015151515151515</v>
      </c>
      <c r="EJ30">
        <v>673</v>
      </c>
      <c r="EK30">
        <v>772</v>
      </c>
      <c r="EL30">
        <v>508</v>
      </c>
      <c r="EM30">
        <v>555</v>
      </c>
      <c r="EN30">
        <v>383</v>
      </c>
      <c r="EO30">
        <v>420</v>
      </c>
      <c r="EP30">
        <v>29</v>
      </c>
      <c r="EQ30">
        <v>31</v>
      </c>
      <c r="ER30">
        <v>337</v>
      </c>
      <c r="ES30">
        <v>358</v>
      </c>
      <c r="ET30">
        <v>131</v>
      </c>
      <c r="EU30">
        <v>156</v>
      </c>
      <c r="EV30">
        <v>16</v>
      </c>
      <c r="EW30">
        <v>16</v>
      </c>
      <c r="EX30">
        <v>39</v>
      </c>
      <c r="EY30">
        <v>47</v>
      </c>
      <c r="EZ30">
        <v>0.30000000000000004</v>
      </c>
      <c r="FA30">
        <v>2</v>
      </c>
      <c r="FB30">
        <v>2.2999999999999998</v>
      </c>
      <c r="FC30" s="20">
        <v>13.22</v>
      </c>
      <c r="FD30" s="26">
        <v>0.30045454545454547</v>
      </c>
      <c r="FE30">
        <v>0.29930000000000001</v>
      </c>
      <c r="FF30">
        <v>-0.18</v>
      </c>
      <c r="FG30">
        <v>0.32</v>
      </c>
      <c r="FH30">
        <v>0.14000000000000001</v>
      </c>
      <c r="FL30" s="42">
        <v>114</v>
      </c>
      <c r="FM30" s="20">
        <v>10.5</v>
      </c>
      <c r="FN30" s="41">
        <v>7.9303675000000004E-3</v>
      </c>
      <c r="FO30" s="20">
        <v>11.2</v>
      </c>
      <c r="FP30" s="20">
        <v>12.0428</v>
      </c>
      <c r="FQ30" s="20">
        <v>107.22346237805705</v>
      </c>
      <c r="FR30">
        <v>38</v>
      </c>
      <c r="FS30" t="s">
        <v>1035</v>
      </c>
      <c r="FT30">
        <v>1366</v>
      </c>
      <c r="FV30" t="s">
        <v>751</v>
      </c>
      <c r="FW30" s="45">
        <v>2825000</v>
      </c>
      <c r="FX30" s="45">
        <v>2825000</v>
      </c>
      <c r="FY30">
        <v>264</v>
      </c>
      <c r="FZ30">
        <v>12</v>
      </c>
      <c r="GA30">
        <v>60</v>
      </c>
      <c r="GB30">
        <v>72</v>
      </c>
      <c r="GC30">
        <v>2</v>
      </c>
      <c r="GD30">
        <v>90</v>
      </c>
      <c r="GE30">
        <v>246</v>
      </c>
      <c r="GF30">
        <v>5323</v>
      </c>
      <c r="GG30">
        <v>2.7</v>
      </c>
      <c r="GH30">
        <v>11</v>
      </c>
      <c r="GI30">
        <v>13.7</v>
      </c>
      <c r="GJ30" s="42">
        <v>11.2</v>
      </c>
    </row>
    <row r="31" spans="1:192" x14ac:dyDescent="0.45">
      <c r="A31" s="40">
        <v>34402</v>
      </c>
      <c r="B31" t="s">
        <v>1040</v>
      </c>
      <c r="C31" t="s">
        <v>163</v>
      </c>
      <c r="D31" t="s">
        <v>91</v>
      </c>
      <c r="E31" t="s">
        <v>91</v>
      </c>
      <c r="F31">
        <v>73</v>
      </c>
      <c r="G31">
        <v>217</v>
      </c>
      <c r="H31">
        <v>2012</v>
      </c>
      <c r="I31">
        <v>1</v>
      </c>
      <c r="J31">
        <v>5</v>
      </c>
      <c r="K31" t="s">
        <v>92</v>
      </c>
      <c r="L31">
        <v>2013</v>
      </c>
      <c r="M31">
        <v>23</v>
      </c>
      <c r="N31">
        <v>5</v>
      </c>
      <c r="O31">
        <v>8476853</v>
      </c>
      <c r="P31" t="s">
        <v>1041</v>
      </c>
      <c r="Q31" t="s">
        <v>1042</v>
      </c>
      <c r="R31" t="s">
        <v>1043</v>
      </c>
      <c r="S31" t="s">
        <v>1044</v>
      </c>
      <c r="T31" t="s">
        <v>720</v>
      </c>
      <c r="U31" t="s">
        <v>129</v>
      </c>
      <c r="V31">
        <v>76</v>
      </c>
      <c r="W31">
        <v>6</v>
      </c>
      <c r="X31">
        <v>46</v>
      </c>
      <c r="Y31">
        <v>25</v>
      </c>
      <c r="Z31">
        <v>52</v>
      </c>
      <c r="AA31">
        <v>6</v>
      </c>
      <c r="AB31">
        <v>17</v>
      </c>
      <c r="AC31" s="26">
        <v>0.68421052631578949</v>
      </c>
      <c r="AD31" s="20">
        <v>23.012820512820515</v>
      </c>
      <c r="AE31" s="20">
        <v>17.018000000000001</v>
      </c>
      <c r="AF31">
        <v>-4</v>
      </c>
      <c r="AG31">
        <v>1.9</v>
      </c>
      <c r="AH31">
        <v>14</v>
      </c>
      <c r="AI31">
        <v>2260</v>
      </c>
      <c r="AJ31">
        <v>98495</v>
      </c>
      <c r="AK31" s="20">
        <v>1641.5833333333001</v>
      </c>
      <c r="AL31">
        <v>1640.73</v>
      </c>
      <c r="AM31">
        <v>1642</v>
      </c>
      <c r="AN31" s="26">
        <v>21.599780701754383</v>
      </c>
      <c r="AO31">
        <v>35.549999999999997</v>
      </c>
      <c r="AP31" s="41">
        <v>0.51485148514851486</v>
      </c>
      <c r="AQ31">
        <v>371</v>
      </c>
      <c r="AR31">
        <v>371</v>
      </c>
      <c r="AS31">
        <v>371</v>
      </c>
      <c r="AT31">
        <v>248</v>
      </c>
      <c r="AU31">
        <v>248</v>
      </c>
      <c r="AV31">
        <v>182</v>
      </c>
      <c r="AW31">
        <v>126</v>
      </c>
      <c r="AX31">
        <v>7</v>
      </c>
      <c r="AY31">
        <v>9</v>
      </c>
      <c r="AZ31">
        <v>25</v>
      </c>
      <c r="BA31" s="42">
        <v>34</v>
      </c>
      <c r="BB31">
        <v>8.9600000000000009</v>
      </c>
      <c r="BC31">
        <v>52.049500000000002</v>
      </c>
      <c r="BD31" s="20">
        <v>380.5</v>
      </c>
      <c r="BE31" s="20">
        <v>751.5</v>
      </c>
      <c r="BF31" s="20">
        <v>27.481669744564918</v>
      </c>
      <c r="BG31">
        <v>677</v>
      </c>
      <c r="BH31">
        <v>593</v>
      </c>
      <c r="BI31">
        <v>594</v>
      </c>
      <c r="BJ31" s="41">
        <v>0.53265145554681348</v>
      </c>
      <c r="BK31">
        <v>48</v>
      </c>
      <c r="BL31">
        <v>48</v>
      </c>
      <c r="BM31">
        <v>99</v>
      </c>
      <c r="BN31" s="42">
        <v>-51</v>
      </c>
      <c r="BO31">
        <v>66</v>
      </c>
      <c r="BP31">
        <v>79</v>
      </c>
      <c r="BQ31">
        <v>34</v>
      </c>
      <c r="BR31">
        <v>84</v>
      </c>
      <c r="BS31" s="41">
        <v>6.3878326996197721E-2</v>
      </c>
      <c r="BT31">
        <v>0</v>
      </c>
      <c r="BU31">
        <v>2</v>
      </c>
      <c r="BV31" s="4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5</v>
      </c>
      <c r="CW31">
        <v>1</v>
      </c>
      <c r="CX31">
        <v>3</v>
      </c>
      <c r="CY31">
        <v>8</v>
      </c>
      <c r="CZ31">
        <v>54</v>
      </c>
      <c r="DA31">
        <v>1</v>
      </c>
      <c r="DB31">
        <v>0</v>
      </c>
      <c r="DC31">
        <v>17</v>
      </c>
      <c r="DD31">
        <v>62</v>
      </c>
      <c r="DE31">
        <v>0</v>
      </c>
      <c r="DF31">
        <v>0</v>
      </c>
      <c r="DG31">
        <v>102</v>
      </c>
      <c r="DH31">
        <v>7</v>
      </c>
      <c r="DI31">
        <v>9</v>
      </c>
      <c r="DJ31">
        <v>7</v>
      </c>
      <c r="DK31">
        <v>7</v>
      </c>
      <c r="DL31">
        <v>0</v>
      </c>
      <c r="DM31">
        <v>9</v>
      </c>
      <c r="DN31">
        <v>9</v>
      </c>
      <c r="DO31">
        <v>0</v>
      </c>
      <c r="DP31" s="42">
        <v>2</v>
      </c>
      <c r="DQ31" s="20">
        <v>8.8889999999999993</v>
      </c>
      <c r="DR31">
        <v>7</v>
      </c>
      <c r="DS31">
        <v>0</v>
      </c>
      <c r="DT31">
        <v>0</v>
      </c>
      <c r="DU31">
        <v>0</v>
      </c>
      <c r="DV31">
        <v>0</v>
      </c>
      <c r="DW31">
        <v>1873</v>
      </c>
      <c r="DX31">
        <v>1568</v>
      </c>
      <c r="DY31">
        <v>1410</v>
      </c>
      <c r="DZ31">
        <v>1231</v>
      </c>
      <c r="EA31">
        <v>1002</v>
      </c>
      <c r="EB31">
        <v>905</v>
      </c>
      <c r="EC31">
        <v>111.44</v>
      </c>
      <c r="ED31">
        <v>86.36</v>
      </c>
      <c r="EE31">
        <v>101</v>
      </c>
      <c r="EF31">
        <v>85</v>
      </c>
      <c r="EG31" s="41">
        <v>0.10079840319361277</v>
      </c>
      <c r="EH31" s="43">
        <v>0.90607734806629836</v>
      </c>
      <c r="EI31" s="44">
        <v>1.0068757512599111</v>
      </c>
      <c r="EJ31">
        <v>1870</v>
      </c>
      <c r="EK31">
        <v>1567</v>
      </c>
      <c r="EL31">
        <v>1408</v>
      </c>
      <c r="EM31">
        <v>1231</v>
      </c>
      <c r="EN31">
        <v>999</v>
      </c>
      <c r="EO31">
        <v>904</v>
      </c>
      <c r="EP31">
        <v>101</v>
      </c>
      <c r="EQ31">
        <v>85</v>
      </c>
      <c r="ER31">
        <v>1066</v>
      </c>
      <c r="ES31">
        <v>831</v>
      </c>
      <c r="ET31">
        <v>421</v>
      </c>
      <c r="EU31">
        <v>337</v>
      </c>
      <c r="EV31">
        <v>56</v>
      </c>
      <c r="EW31">
        <v>48</v>
      </c>
      <c r="EX31">
        <v>72</v>
      </c>
      <c r="EY31">
        <v>87</v>
      </c>
      <c r="EZ31">
        <v>4</v>
      </c>
      <c r="FA31">
        <v>2.7</v>
      </c>
      <c r="FB31">
        <v>6.8</v>
      </c>
      <c r="FC31" s="20">
        <v>53.78</v>
      </c>
      <c r="FD31" s="26">
        <v>0.70763157894736839</v>
      </c>
      <c r="FE31">
        <v>3.7465999999999999</v>
      </c>
      <c r="FF31">
        <v>1.56</v>
      </c>
      <c r="FG31">
        <v>-0.8</v>
      </c>
      <c r="FH31">
        <v>0.76</v>
      </c>
      <c r="FL31" s="42">
        <v>146</v>
      </c>
      <c r="FM31" s="20">
        <v>11.714285714285714</v>
      </c>
      <c r="FN31" s="41">
        <v>2.4521531100000001E-2</v>
      </c>
      <c r="FO31" s="20">
        <v>50.6</v>
      </c>
      <c r="FP31" s="20">
        <v>53.777799999999999</v>
      </c>
      <c r="FQ31" s="20">
        <v>125.83423232341703</v>
      </c>
      <c r="FR31">
        <v>6</v>
      </c>
      <c r="FS31" t="s">
        <v>189</v>
      </c>
      <c r="FT31">
        <v>366</v>
      </c>
      <c r="FV31" t="s">
        <v>711</v>
      </c>
      <c r="FW31" s="45">
        <v>5000000</v>
      </c>
      <c r="FX31" s="45">
        <v>5000000</v>
      </c>
      <c r="FY31">
        <v>388</v>
      </c>
      <c r="FZ31">
        <v>31</v>
      </c>
      <c r="GA31">
        <v>140</v>
      </c>
      <c r="GB31">
        <v>171</v>
      </c>
      <c r="GC31">
        <v>-70</v>
      </c>
      <c r="GD31">
        <v>89</v>
      </c>
      <c r="GE31">
        <v>764</v>
      </c>
      <c r="GF31">
        <v>8165</v>
      </c>
      <c r="GG31">
        <v>12.2</v>
      </c>
      <c r="GH31">
        <v>10.5</v>
      </c>
      <c r="GI31">
        <v>22.7</v>
      </c>
      <c r="GJ31" s="42">
        <v>50.6</v>
      </c>
    </row>
    <row r="32" spans="1:192" x14ac:dyDescent="0.45">
      <c r="A32" s="40">
        <v>34354</v>
      </c>
      <c r="B32" t="s">
        <v>1045</v>
      </c>
      <c r="D32" t="s">
        <v>223</v>
      </c>
      <c r="E32" t="s">
        <v>223</v>
      </c>
      <c r="F32">
        <v>75</v>
      </c>
      <c r="G32">
        <v>208</v>
      </c>
      <c r="H32">
        <v>2012</v>
      </c>
      <c r="I32">
        <v>1</v>
      </c>
      <c r="J32">
        <v>6</v>
      </c>
      <c r="K32" t="s">
        <v>92</v>
      </c>
      <c r="L32">
        <v>2013</v>
      </c>
      <c r="M32">
        <v>24</v>
      </c>
      <c r="N32">
        <v>5</v>
      </c>
      <c r="O32">
        <v>8476854</v>
      </c>
      <c r="P32" t="s">
        <v>1046</v>
      </c>
      <c r="Q32" t="s">
        <v>1047</v>
      </c>
      <c r="R32" t="s">
        <v>1048</v>
      </c>
      <c r="S32" t="s">
        <v>1049</v>
      </c>
      <c r="T32" t="s">
        <v>720</v>
      </c>
      <c r="U32" t="s">
        <v>102</v>
      </c>
      <c r="V32">
        <v>69</v>
      </c>
      <c r="W32">
        <v>13</v>
      </c>
      <c r="X32">
        <v>18</v>
      </c>
      <c r="Y32">
        <v>9</v>
      </c>
      <c r="Z32">
        <v>31</v>
      </c>
      <c r="AA32">
        <v>11</v>
      </c>
      <c r="AB32">
        <v>38</v>
      </c>
      <c r="AC32" s="26">
        <v>0.44927536231884058</v>
      </c>
      <c r="AD32" s="20">
        <v>5.4105960264900652</v>
      </c>
      <c r="AE32" s="20">
        <v>11.804</v>
      </c>
      <c r="AF32">
        <v>16</v>
      </c>
      <c r="AG32">
        <v>1.8</v>
      </c>
      <c r="AH32">
        <v>34</v>
      </c>
      <c r="AI32">
        <v>1795</v>
      </c>
      <c r="AJ32">
        <v>94143</v>
      </c>
      <c r="AK32" s="20">
        <v>1569.05</v>
      </c>
      <c r="AL32">
        <v>1569.38</v>
      </c>
      <c r="AM32">
        <v>1569</v>
      </c>
      <c r="AN32" s="26">
        <v>22.739855072463769</v>
      </c>
      <c r="AO32">
        <v>37.36</v>
      </c>
      <c r="AP32" s="41">
        <v>0.37804878048780488</v>
      </c>
      <c r="AQ32">
        <v>278</v>
      </c>
      <c r="AR32">
        <v>278</v>
      </c>
      <c r="AS32">
        <v>278</v>
      </c>
      <c r="AT32">
        <v>179</v>
      </c>
      <c r="AU32">
        <v>179</v>
      </c>
      <c r="AV32">
        <v>131</v>
      </c>
      <c r="AW32">
        <v>85</v>
      </c>
      <c r="AX32">
        <v>12</v>
      </c>
      <c r="AY32">
        <v>8</v>
      </c>
      <c r="AZ32">
        <v>19</v>
      </c>
      <c r="BA32" s="42">
        <v>27</v>
      </c>
      <c r="BB32">
        <v>8.34</v>
      </c>
      <c r="BC32">
        <v>57.305300000000003</v>
      </c>
      <c r="BD32" s="20">
        <v>131.30000000000001</v>
      </c>
      <c r="BE32" s="20">
        <v>409.3</v>
      </c>
      <c r="BF32" s="20">
        <v>15.648217767526031</v>
      </c>
      <c r="BG32">
        <v>461</v>
      </c>
      <c r="BH32">
        <v>504</v>
      </c>
      <c r="BI32">
        <v>596</v>
      </c>
      <c r="BJ32" s="41">
        <v>0.43614001892147586</v>
      </c>
      <c r="BK32">
        <v>93</v>
      </c>
      <c r="BL32">
        <v>93</v>
      </c>
      <c r="BM32">
        <v>120</v>
      </c>
      <c r="BN32" s="42">
        <v>-27</v>
      </c>
      <c r="BO32">
        <v>48</v>
      </c>
      <c r="BP32">
        <v>63</v>
      </c>
      <c r="BQ32">
        <v>24</v>
      </c>
      <c r="BR32">
        <v>97</v>
      </c>
      <c r="BS32" s="41">
        <v>7.8606158833063211E-2</v>
      </c>
      <c r="BT32">
        <v>0</v>
      </c>
      <c r="BU32">
        <v>0</v>
      </c>
      <c r="BV32" s="41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L32">
        <v>3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2</v>
      </c>
      <c r="CT32">
        <v>1</v>
      </c>
      <c r="CU32">
        <v>0</v>
      </c>
      <c r="CV32">
        <v>6</v>
      </c>
      <c r="CW32">
        <v>1</v>
      </c>
      <c r="CX32">
        <v>0</v>
      </c>
      <c r="CY32">
        <v>3</v>
      </c>
      <c r="CZ32">
        <v>44</v>
      </c>
      <c r="DA32">
        <v>2</v>
      </c>
      <c r="DB32">
        <v>0</v>
      </c>
      <c r="DC32">
        <v>40</v>
      </c>
      <c r="DD32">
        <v>22</v>
      </c>
      <c r="DE32">
        <v>3</v>
      </c>
      <c r="DF32">
        <v>0</v>
      </c>
      <c r="DG32">
        <v>64</v>
      </c>
      <c r="DH32">
        <v>17</v>
      </c>
      <c r="DI32">
        <v>7</v>
      </c>
      <c r="DJ32">
        <v>17</v>
      </c>
      <c r="DK32">
        <v>17</v>
      </c>
      <c r="DL32">
        <v>0</v>
      </c>
      <c r="DM32">
        <v>4</v>
      </c>
      <c r="DN32">
        <v>4</v>
      </c>
      <c r="DO32">
        <v>0</v>
      </c>
      <c r="DP32" s="42">
        <v>-10</v>
      </c>
      <c r="DQ32" s="20">
        <v>-6.7439999999999998</v>
      </c>
      <c r="DR32">
        <v>17</v>
      </c>
      <c r="DS32">
        <v>0</v>
      </c>
      <c r="DT32">
        <v>0</v>
      </c>
      <c r="DU32">
        <v>0</v>
      </c>
      <c r="DV32">
        <v>0</v>
      </c>
      <c r="DW32">
        <v>1486</v>
      </c>
      <c r="DX32">
        <v>1488</v>
      </c>
      <c r="DY32">
        <v>1137</v>
      </c>
      <c r="DZ32">
        <v>1137</v>
      </c>
      <c r="EA32">
        <v>792</v>
      </c>
      <c r="EB32">
        <v>812</v>
      </c>
      <c r="EC32">
        <v>80.430000000000007</v>
      </c>
      <c r="ED32">
        <v>81.77</v>
      </c>
      <c r="EE32">
        <v>82</v>
      </c>
      <c r="EF32">
        <v>69</v>
      </c>
      <c r="EG32" s="41">
        <v>0.10353535353535354</v>
      </c>
      <c r="EH32" s="43">
        <v>0.91502463054187189</v>
      </c>
      <c r="EI32" s="44">
        <v>1.0185599840772255</v>
      </c>
      <c r="EJ32">
        <v>1484</v>
      </c>
      <c r="EK32">
        <v>1492</v>
      </c>
      <c r="EL32">
        <v>1133</v>
      </c>
      <c r="EM32">
        <v>1141</v>
      </c>
      <c r="EN32">
        <v>789</v>
      </c>
      <c r="EO32">
        <v>813</v>
      </c>
      <c r="EP32">
        <v>81</v>
      </c>
      <c r="EQ32">
        <v>69</v>
      </c>
      <c r="ER32">
        <v>767</v>
      </c>
      <c r="ES32">
        <v>781</v>
      </c>
      <c r="ET32">
        <v>311</v>
      </c>
      <c r="EU32">
        <v>295</v>
      </c>
      <c r="EV32">
        <v>50</v>
      </c>
      <c r="EW32">
        <v>34</v>
      </c>
      <c r="EX32">
        <v>103</v>
      </c>
      <c r="EY32">
        <v>78</v>
      </c>
      <c r="EZ32">
        <v>2.6</v>
      </c>
      <c r="FA32">
        <v>4.5999999999999996</v>
      </c>
      <c r="FB32">
        <v>7.2</v>
      </c>
      <c r="FC32" s="20">
        <v>40.94</v>
      </c>
      <c r="FD32" s="26">
        <v>0.59333333333333327</v>
      </c>
      <c r="FE32">
        <v>3.6981000000000002</v>
      </c>
      <c r="FF32">
        <v>-0.08</v>
      </c>
      <c r="FG32">
        <v>0.15</v>
      </c>
      <c r="FH32">
        <v>7.0000000000000007E-2</v>
      </c>
      <c r="FL32" s="42">
        <v>224</v>
      </c>
      <c r="FM32" s="20">
        <v>6.882352941176471</v>
      </c>
      <c r="FN32" s="41">
        <v>7.0868235599999996E-2</v>
      </c>
      <c r="FO32" s="20">
        <v>27.6</v>
      </c>
      <c r="FP32" s="20">
        <v>29.651199999999999</v>
      </c>
      <c r="FQ32" s="20">
        <v>113.70095196829321</v>
      </c>
      <c r="FR32">
        <v>9</v>
      </c>
      <c r="FS32" t="s">
        <v>1035</v>
      </c>
      <c r="FT32">
        <v>512</v>
      </c>
      <c r="FV32" t="s">
        <v>711</v>
      </c>
      <c r="FW32" s="45">
        <v>6000000</v>
      </c>
      <c r="FX32" s="45">
        <v>5205556</v>
      </c>
      <c r="FY32">
        <v>371</v>
      </c>
      <c r="FZ32">
        <v>42</v>
      </c>
      <c r="GA32">
        <v>101</v>
      </c>
      <c r="GB32">
        <v>143</v>
      </c>
      <c r="GC32">
        <v>90</v>
      </c>
      <c r="GD32">
        <v>178</v>
      </c>
      <c r="GE32">
        <v>597</v>
      </c>
      <c r="GF32">
        <v>8024</v>
      </c>
      <c r="GG32">
        <v>10.5</v>
      </c>
      <c r="GH32">
        <v>23.9</v>
      </c>
      <c r="GI32">
        <v>34.299999999999997</v>
      </c>
      <c r="GJ32" s="42">
        <v>27.6</v>
      </c>
    </row>
    <row r="33" spans="1:192" x14ac:dyDescent="0.45">
      <c r="A33" s="40">
        <v>34540</v>
      </c>
      <c r="B33" t="s">
        <v>212</v>
      </c>
      <c r="C33" t="s">
        <v>213</v>
      </c>
      <c r="D33" t="s">
        <v>91</v>
      </c>
      <c r="E33" t="s">
        <v>91</v>
      </c>
      <c r="F33">
        <v>72</v>
      </c>
      <c r="G33">
        <v>184</v>
      </c>
      <c r="H33">
        <v>2012</v>
      </c>
      <c r="I33">
        <v>1</v>
      </c>
      <c r="J33">
        <v>7</v>
      </c>
      <c r="K33" t="s">
        <v>202</v>
      </c>
      <c r="L33">
        <v>2013</v>
      </c>
      <c r="M33">
        <v>23</v>
      </c>
      <c r="N33">
        <v>5</v>
      </c>
      <c r="O33">
        <v>8476856</v>
      </c>
      <c r="P33" t="s">
        <v>1055</v>
      </c>
      <c r="Q33" t="s">
        <v>1056</v>
      </c>
      <c r="R33" t="s">
        <v>1057</v>
      </c>
      <c r="S33" t="s">
        <v>404</v>
      </c>
      <c r="T33" t="s">
        <v>720</v>
      </c>
      <c r="U33" t="s">
        <v>30</v>
      </c>
      <c r="V33">
        <v>82</v>
      </c>
      <c r="W33">
        <v>14</v>
      </c>
      <c r="X33">
        <v>36</v>
      </c>
      <c r="Y33">
        <v>19</v>
      </c>
      <c r="Z33">
        <v>50</v>
      </c>
      <c r="AA33">
        <v>5</v>
      </c>
      <c r="AB33">
        <v>26</v>
      </c>
      <c r="AC33" s="26">
        <v>0.6097560975609756</v>
      </c>
      <c r="AD33" s="20">
        <v>21.94736842105263</v>
      </c>
      <c r="AE33" s="20">
        <v>17.562999999999999</v>
      </c>
      <c r="AF33">
        <v>15</v>
      </c>
      <c r="AG33">
        <v>2.7</v>
      </c>
      <c r="AH33">
        <v>41</v>
      </c>
      <c r="AI33">
        <v>2112</v>
      </c>
      <c r="AJ33">
        <v>117169</v>
      </c>
      <c r="AK33" s="20">
        <v>1952.8166666667</v>
      </c>
      <c r="AL33">
        <v>1952.82</v>
      </c>
      <c r="AM33">
        <v>1953</v>
      </c>
      <c r="AN33" s="26">
        <v>23.814837398373982</v>
      </c>
      <c r="AO33">
        <v>39.25</v>
      </c>
      <c r="AP33" s="41">
        <v>0.45045045045045046</v>
      </c>
      <c r="AQ33">
        <v>368</v>
      </c>
      <c r="AR33">
        <v>369</v>
      </c>
      <c r="AS33">
        <v>369</v>
      </c>
      <c r="AT33">
        <v>252</v>
      </c>
      <c r="AU33">
        <v>253</v>
      </c>
      <c r="AV33">
        <v>176</v>
      </c>
      <c r="AW33">
        <v>100</v>
      </c>
      <c r="AX33">
        <v>12</v>
      </c>
      <c r="AY33">
        <v>6</v>
      </c>
      <c r="AZ33">
        <v>15</v>
      </c>
      <c r="BA33" s="42">
        <v>21</v>
      </c>
      <c r="BB33">
        <v>10.35</v>
      </c>
      <c r="BC33">
        <v>54.681800000000003</v>
      </c>
      <c r="BD33" s="20">
        <v>254.5</v>
      </c>
      <c r="BE33" s="20">
        <v>622.5</v>
      </c>
      <c r="BF33" s="20">
        <v>19.126186745322151</v>
      </c>
      <c r="BG33">
        <v>626</v>
      </c>
      <c r="BH33">
        <v>619</v>
      </c>
      <c r="BI33">
        <v>671</v>
      </c>
      <c r="BJ33" s="41">
        <v>0.48265227447956821</v>
      </c>
      <c r="BK33">
        <v>136</v>
      </c>
      <c r="BL33">
        <v>136</v>
      </c>
      <c r="BM33">
        <v>83</v>
      </c>
      <c r="BN33" s="42">
        <v>53</v>
      </c>
      <c r="BO33">
        <v>77</v>
      </c>
      <c r="BP33">
        <v>52</v>
      </c>
      <c r="BQ33">
        <v>22</v>
      </c>
      <c r="BR33">
        <v>112</v>
      </c>
      <c r="BS33" s="41">
        <v>7.2821846553966188E-2</v>
      </c>
      <c r="BT33">
        <v>2</v>
      </c>
      <c r="BU33">
        <v>0</v>
      </c>
      <c r="BV33" s="41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2</v>
      </c>
      <c r="CK33">
        <v>1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10</v>
      </c>
      <c r="CS33">
        <v>0</v>
      </c>
      <c r="CT33">
        <v>0</v>
      </c>
      <c r="CU33">
        <v>0</v>
      </c>
      <c r="CV33">
        <v>4</v>
      </c>
      <c r="CW33">
        <v>1</v>
      </c>
      <c r="CX33">
        <v>6</v>
      </c>
      <c r="CY33">
        <v>12</v>
      </c>
      <c r="CZ33">
        <v>58</v>
      </c>
      <c r="DA33">
        <v>0</v>
      </c>
      <c r="DB33">
        <v>2</v>
      </c>
      <c r="DC33">
        <v>96</v>
      </c>
      <c r="DD33">
        <v>15</v>
      </c>
      <c r="DE33">
        <v>0</v>
      </c>
      <c r="DF33">
        <v>0</v>
      </c>
      <c r="DG33">
        <v>63</v>
      </c>
      <c r="DH33">
        <v>19</v>
      </c>
      <c r="DI33">
        <v>12</v>
      </c>
      <c r="DJ33">
        <v>18</v>
      </c>
      <c r="DK33">
        <v>17</v>
      </c>
      <c r="DL33">
        <v>1</v>
      </c>
      <c r="DM33">
        <v>13</v>
      </c>
      <c r="DN33">
        <v>12</v>
      </c>
      <c r="DO33">
        <v>1</v>
      </c>
      <c r="DP33" s="42">
        <v>-7</v>
      </c>
      <c r="DQ33" s="20">
        <v>0.14699999999999999</v>
      </c>
      <c r="DR33">
        <v>18</v>
      </c>
      <c r="DS33">
        <v>1</v>
      </c>
      <c r="DT33">
        <v>0</v>
      </c>
      <c r="DU33">
        <v>0</v>
      </c>
      <c r="DV33">
        <v>0</v>
      </c>
      <c r="DW33">
        <v>1763</v>
      </c>
      <c r="DX33">
        <v>1900</v>
      </c>
      <c r="DY33">
        <v>1358</v>
      </c>
      <c r="DZ33">
        <v>1426</v>
      </c>
      <c r="EA33">
        <v>1007</v>
      </c>
      <c r="EB33">
        <v>1003</v>
      </c>
      <c r="EC33">
        <v>91.24</v>
      </c>
      <c r="ED33">
        <v>80.78</v>
      </c>
      <c r="EE33">
        <v>111</v>
      </c>
      <c r="EF33">
        <v>87</v>
      </c>
      <c r="EG33" s="41">
        <v>0.11022840119165839</v>
      </c>
      <c r="EH33" s="43">
        <v>0.9132602193419741</v>
      </c>
      <c r="EI33" s="44">
        <v>1.0234886205336324</v>
      </c>
      <c r="EJ33">
        <v>1765</v>
      </c>
      <c r="EK33">
        <v>1897</v>
      </c>
      <c r="EL33">
        <v>1359</v>
      </c>
      <c r="EM33">
        <v>1423</v>
      </c>
      <c r="EN33">
        <v>1007</v>
      </c>
      <c r="EO33">
        <v>1001</v>
      </c>
      <c r="EP33">
        <v>111</v>
      </c>
      <c r="EQ33">
        <v>87</v>
      </c>
      <c r="ER33">
        <v>868</v>
      </c>
      <c r="ES33">
        <v>850</v>
      </c>
      <c r="ET33">
        <v>362</v>
      </c>
      <c r="EU33">
        <v>330</v>
      </c>
      <c r="EV33">
        <v>53</v>
      </c>
      <c r="EW33">
        <v>45</v>
      </c>
      <c r="EX33">
        <v>117</v>
      </c>
      <c r="EY33">
        <v>121</v>
      </c>
      <c r="EZ33">
        <v>4.0999999999999996</v>
      </c>
      <c r="FA33">
        <v>5.0999999999999996</v>
      </c>
      <c r="FB33">
        <v>9.3000000000000007</v>
      </c>
      <c r="FC33" s="20">
        <v>44.59</v>
      </c>
      <c r="FD33" s="26">
        <v>0.54378048780487809</v>
      </c>
      <c r="FE33">
        <v>6.6813000000000002</v>
      </c>
      <c r="FF33">
        <v>0.08</v>
      </c>
      <c r="FG33">
        <v>0.60000000000000009</v>
      </c>
      <c r="FH33">
        <v>0.68</v>
      </c>
      <c r="FI33">
        <v>1</v>
      </c>
      <c r="FJ33">
        <v>0</v>
      </c>
      <c r="FK33">
        <v>0</v>
      </c>
      <c r="FL33" s="42">
        <v>290</v>
      </c>
      <c r="FM33" s="20">
        <v>8.7777777777777786</v>
      </c>
      <c r="FN33" s="41">
        <v>5.9322033900000001E-2</v>
      </c>
      <c r="FO33" s="20">
        <v>45.9</v>
      </c>
      <c r="FP33" s="20">
        <v>50.029400000000003</v>
      </c>
      <c r="FQ33" s="20">
        <v>112.54493501705227</v>
      </c>
      <c r="FV33" t="s">
        <v>751</v>
      </c>
      <c r="FW33" s="45">
        <v>2750000</v>
      </c>
      <c r="FX33" s="45">
        <v>2550000</v>
      </c>
      <c r="FY33">
        <v>310</v>
      </c>
      <c r="FZ33">
        <v>44</v>
      </c>
      <c r="GA33">
        <v>84</v>
      </c>
      <c r="GB33">
        <v>128</v>
      </c>
      <c r="GC33">
        <v>39</v>
      </c>
      <c r="GD33">
        <v>163</v>
      </c>
      <c r="GE33">
        <v>557</v>
      </c>
      <c r="GF33">
        <v>5894</v>
      </c>
      <c r="GG33">
        <v>11.3</v>
      </c>
      <c r="GH33">
        <v>15.3</v>
      </c>
      <c r="GI33">
        <v>26.6</v>
      </c>
      <c r="GJ33" s="42">
        <v>45.9</v>
      </c>
    </row>
    <row r="34" spans="1:192" x14ac:dyDescent="0.45">
      <c r="A34" s="40">
        <v>31984</v>
      </c>
      <c r="B34" t="s">
        <v>1068</v>
      </c>
      <c r="C34" t="s">
        <v>163</v>
      </c>
      <c r="D34" t="s">
        <v>91</v>
      </c>
      <c r="E34" t="s">
        <v>91</v>
      </c>
      <c r="F34">
        <v>74</v>
      </c>
      <c r="G34">
        <v>198</v>
      </c>
      <c r="K34" t="s">
        <v>92</v>
      </c>
      <c r="L34">
        <v>2011</v>
      </c>
      <c r="M34">
        <v>30</v>
      </c>
      <c r="N34">
        <v>7</v>
      </c>
      <c r="O34">
        <v>8474818</v>
      </c>
      <c r="P34" t="s">
        <v>1069</v>
      </c>
      <c r="Q34" t="s">
        <v>1070</v>
      </c>
      <c r="R34" t="s">
        <v>1071</v>
      </c>
      <c r="S34" t="s">
        <v>1072</v>
      </c>
      <c r="T34" t="s">
        <v>720</v>
      </c>
      <c r="U34" t="s">
        <v>178</v>
      </c>
      <c r="V34">
        <v>77</v>
      </c>
      <c r="W34">
        <v>4</v>
      </c>
      <c r="X34">
        <v>11</v>
      </c>
      <c r="Y34">
        <v>5</v>
      </c>
      <c r="Z34">
        <v>15</v>
      </c>
      <c r="AA34">
        <v>14</v>
      </c>
      <c r="AB34">
        <v>39</v>
      </c>
      <c r="AC34" s="26">
        <v>0.19480519480519481</v>
      </c>
      <c r="AD34" s="20">
        <v>-2.844444444444445</v>
      </c>
      <c r="AE34" s="20">
        <v>5.46</v>
      </c>
      <c r="AF34">
        <v>-2</v>
      </c>
      <c r="AG34">
        <v>2.9</v>
      </c>
      <c r="AH34">
        <v>34</v>
      </c>
      <c r="AI34">
        <v>2082</v>
      </c>
      <c r="AJ34">
        <v>87647</v>
      </c>
      <c r="AK34" s="20">
        <v>1460.7833333333001</v>
      </c>
      <c r="AL34">
        <v>1460.78</v>
      </c>
      <c r="AM34">
        <v>1461</v>
      </c>
      <c r="AN34" s="26">
        <v>18.971212121212123</v>
      </c>
      <c r="AO34">
        <v>31.78</v>
      </c>
      <c r="AP34" s="41">
        <v>0.34883720930232559</v>
      </c>
      <c r="AQ34">
        <v>217</v>
      </c>
      <c r="AR34">
        <v>217</v>
      </c>
      <c r="AS34">
        <v>217</v>
      </c>
      <c r="AT34">
        <v>142</v>
      </c>
      <c r="AU34">
        <v>142</v>
      </c>
      <c r="AV34">
        <v>106</v>
      </c>
      <c r="AW34">
        <v>53</v>
      </c>
      <c r="AX34">
        <v>4</v>
      </c>
      <c r="AY34">
        <v>6</v>
      </c>
      <c r="AZ34">
        <v>11</v>
      </c>
      <c r="BA34" s="42">
        <v>17</v>
      </c>
      <c r="BB34">
        <v>3.27</v>
      </c>
      <c r="BC34">
        <v>61.490600000000001</v>
      </c>
      <c r="BD34" s="20">
        <v>187.4</v>
      </c>
      <c r="BE34" s="20">
        <v>404.4</v>
      </c>
      <c r="BF34" s="20">
        <v>16.610304084119445</v>
      </c>
      <c r="BG34">
        <v>437</v>
      </c>
      <c r="BH34">
        <v>512</v>
      </c>
      <c r="BI34">
        <v>579</v>
      </c>
      <c r="BJ34" s="41">
        <v>0.43011811023622049</v>
      </c>
      <c r="BK34">
        <v>90</v>
      </c>
      <c r="BL34">
        <v>90</v>
      </c>
      <c r="BM34">
        <v>135</v>
      </c>
      <c r="BN34" s="42">
        <v>-45</v>
      </c>
      <c r="BO34">
        <v>36</v>
      </c>
      <c r="BP34">
        <v>74</v>
      </c>
      <c r="BQ34">
        <v>20</v>
      </c>
      <c r="BR34">
        <v>153</v>
      </c>
      <c r="BS34" s="41">
        <v>0.11599696739954511</v>
      </c>
      <c r="BT34">
        <v>0</v>
      </c>
      <c r="BU34">
        <v>0</v>
      </c>
      <c r="BV34" s="41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6</v>
      </c>
      <c r="CZ34">
        <v>29</v>
      </c>
      <c r="DA34">
        <v>3</v>
      </c>
      <c r="DB34">
        <v>0</v>
      </c>
      <c r="DC34">
        <v>38</v>
      </c>
      <c r="DD34">
        <v>9</v>
      </c>
      <c r="DE34">
        <v>0</v>
      </c>
      <c r="DF34">
        <v>0</v>
      </c>
      <c r="DG34">
        <v>56</v>
      </c>
      <c r="DH34">
        <v>14</v>
      </c>
      <c r="DI34">
        <v>4</v>
      </c>
      <c r="DJ34">
        <v>14</v>
      </c>
      <c r="DK34">
        <v>12</v>
      </c>
      <c r="DL34">
        <v>2</v>
      </c>
      <c r="DM34">
        <v>6</v>
      </c>
      <c r="DN34">
        <v>4</v>
      </c>
      <c r="DO34">
        <v>2</v>
      </c>
      <c r="DP34" s="42">
        <v>-10</v>
      </c>
      <c r="DQ34" s="20">
        <v>-1.2589999999999999</v>
      </c>
      <c r="DR34">
        <v>12</v>
      </c>
      <c r="DS34">
        <v>2</v>
      </c>
      <c r="DT34">
        <v>0</v>
      </c>
      <c r="DU34">
        <v>0</v>
      </c>
      <c r="DV34">
        <v>0</v>
      </c>
      <c r="DW34">
        <v>1329</v>
      </c>
      <c r="DX34">
        <v>1628</v>
      </c>
      <c r="DY34">
        <v>974</v>
      </c>
      <c r="DZ34">
        <v>1166</v>
      </c>
      <c r="EA34">
        <v>707</v>
      </c>
      <c r="EB34">
        <v>827</v>
      </c>
      <c r="EC34">
        <v>59.33</v>
      </c>
      <c r="ED34">
        <v>74.22</v>
      </c>
      <c r="EE34">
        <v>43</v>
      </c>
      <c r="EF34">
        <v>79</v>
      </c>
      <c r="EG34" s="41">
        <v>6.0820367751060818E-2</v>
      </c>
      <c r="EH34" s="43">
        <v>0.90447400241837972</v>
      </c>
      <c r="EI34" s="44">
        <v>0.96529437016944053</v>
      </c>
      <c r="EJ34">
        <v>1337</v>
      </c>
      <c r="EK34">
        <v>1626</v>
      </c>
      <c r="EL34">
        <v>979</v>
      </c>
      <c r="EM34">
        <v>1165</v>
      </c>
      <c r="EN34">
        <v>712</v>
      </c>
      <c r="EO34">
        <v>827</v>
      </c>
      <c r="EP34">
        <v>44</v>
      </c>
      <c r="EQ34">
        <v>79</v>
      </c>
      <c r="ER34">
        <v>613</v>
      </c>
      <c r="ES34">
        <v>775</v>
      </c>
      <c r="ET34">
        <v>252</v>
      </c>
      <c r="EU34">
        <v>297</v>
      </c>
      <c r="EV34">
        <v>27</v>
      </c>
      <c r="EW34">
        <v>47</v>
      </c>
      <c r="EX34">
        <v>86</v>
      </c>
      <c r="EY34">
        <v>80</v>
      </c>
      <c r="EZ34">
        <v>0.2</v>
      </c>
      <c r="FA34">
        <v>3.2</v>
      </c>
      <c r="FB34">
        <v>3.4</v>
      </c>
      <c r="FC34" s="20">
        <v>20.5</v>
      </c>
      <c r="FD34" s="26">
        <v>0.26623376623376621</v>
      </c>
      <c r="FE34">
        <v>0.90880000000000005</v>
      </c>
      <c r="FF34">
        <v>-0.08</v>
      </c>
      <c r="FG34">
        <v>-0.05</v>
      </c>
      <c r="FH34">
        <v>-0.13</v>
      </c>
      <c r="FL34" s="42">
        <v>279</v>
      </c>
      <c r="FM34" s="20">
        <v>9.1666666666666661</v>
      </c>
      <c r="FN34" s="41">
        <v>2.0983942200000001E-2</v>
      </c>
      <c r="FO34" s="20">
        <v>11.6</v>
      </c>
      <c r="FP34" s="20">
        <v>14.748200000000001</v>
      </c>
      <c r="FQ34" s="20">
        <v>121.45566067443423</v>
      </c>
      <c r="FV34" t="s">
        <v>711</v>
      </c>
      <c r="FW34" s="45">
        <v>1100000</v>
      </c>
      <c r="FX34" s="45">
        <v>1100000</v>
      </c>
      <c r="FY34">
        <v>392</v>
      </c>
      <c r="FZ34">
        <v>17</v>
      </c>
      <c r="GA34">
        <v>71</v>
      </c>
      <c r="GB34">
        <v>88</v>
      </c>
      <c r="GC34">
        <v>4</v>
      </c>
      <c r="GD34">
        <v>157</v>
      </c>
      <c r="GE34">
        <v>425</v>
      </c>
      <c r="GF34">
        <v>7065</v>
      </c>
      <c r="GG34">
        <v>2.9</v>
      </c>
      <c r="GH34">
        <v>13.7</v>
      </c>
      <c r="GI34">
        <v>16.600000000000001</v>
      </c>
      <c r="GJ34" s="42">
        <v>11.6</v>
      </c>
    </row>
    <row r="35" spans="1:192" x14ac:dyDescent="0.45">
      <c r="A35" s="40">
        <v>35348</v>
      </c>
      <c r="B35" t="s">
        <v>1073</v>
      </c>
      <c r="D35" t="s">
        <v>120</v>
      </c>
      <c r="E35" t="s">
        <v>120</v>
      </c>
      <c r="F35">
        <v>73</v>
      </c>
      <c r="G35">
        <v>176</v>
      </c>
      <c r="H35">
        <v>2015</v>
      </c>
      <c r="I35">
        <v>7</v>
      </c>
      <c r="J35">
        <v>198</v>
      </c>
      <c r="K35" t="s">
        <v>92</v>
      </c>
      <c r="L35">
        <v>2017</v>
      </c>
      <c r="M35">
        <v>21</v>
      </c>
      <c r="N35">
        <v>1</v>
      </c>
      <c r="O35">
        <v>8478915</v>
      </c>
      <c r="P35" t="s">
        <v>1074</v>
      </c>
      <c r="Q35" t="s">
        <v>1075</v>
      </c>
      <c r="R35" t="s">
        <v>1076</v>
      </c>
      <c r="S35" t="s">
        <v>1077</v>
      </c>
      <c r="T35" t="s">
        <v>720</v>
      </c>
      <c r="U35" t="s">
        <v>285</v>
      </c>
      <c r="V35">
        <v>1</v>
      </c>
      <c r="W35">
        <v>1</v>
      </c>
      <c r="X35">
        <v>0</v>
      </c>
      <c r="Y35">
        <v>0</v>
      </c>
      <c r="Z35">
        <v>1</v>
      </c>
      <c r="AA35">
        <v>27</v>
      </c>
      <c r="AB35">
        <v>90</v>
      </c>
      <c r="AC35" s="26">
        <v>1</v>
      </c>
      <c r="AD35" s="20">
        <v>0</v>
      </c>
      <c r="AE35" s="20">
        <v>0.5</v>
      </c>
      <c r="AF35">
        <v>0</v>
      </c>
      <c r="AG35">
        <v>-0.60000000000000009</v>
      </c>
      <c r="AH35">
        <v>0</v>
      </c>
      <c r="AI35">
        <v>18</v>
      </c>
      <c r="AJ35">
        <v>913</v>
      </c>
      <c r="AK35" s="20">
        <v>15.216666666667001</v>
      </c>
      <c r="AL35">
        <v>15.22</v>
      </c>
      <c r="AM35">
        <v>15</v>
      </c>
      <c r="AN35" s="26">
        <v>15.216666666666667</v>
      </c>
      <c r="AO35">
        <v>24.47</v>
      </c>
      <c r="AP35" s="41">
        <v>0.33333333333333331</v>
      </c>
      <c r="AQ35">
        <v>3</v>
      </c>
      <c r="AR35">
        <v>3</v>
      </c>
      <c r="AS35">
        <v>3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0</v>
      </c>
      <c r="AZ35">
        <v>0</v>
      </c>
      <c r="BA35" s="42">
        <v>0</v>
      </c>
      <c r="BB35">
        <v>0.17</v>
      </c>
      <c r="BC35">
        <v>29</v>
      </c>
      <c r="BD35" s="20">
        <v>0</v>
      </c>
      <c r="BE35" s="20">
        <v>3</v>
      </c>
      <c r="BF35" s="20">
        <v>11.826544021024967</v>
      </c>
      <c r="BG35">
        <v>7</v>
      </c>
      <c r="BH35">
        <v>3</v>
      </c>
      <c r="BI35">
        <v>7</v>
      </c>
      <c r="BJ35" s="41">
        <v>0.5</v>
      </c>
      <c r="BK35">
        <v>0</v>
      </c>
      <c r="BL35">
        <v>0</v>
      </c>
      <c r="BM35">
        <v>1</v>
      </c>
      <c r="BN35" s="42">
        <v>-1</v>
      </c>
      <c r="BO35">
        <v>0</v>
      </c>
      <c r="BP35">
        <v>0</v>
      </c>
      <c r="BQ35">
        <v>1</v>
      </c>
      <c r="BR35">
        <v>3</v>
      </c>
      <c r="BS35" s="41">
        <v>0.1875</v>
      </c>
      <c r="BT35">
        <v>0</v>
      </c>
      <c r="BU35">
        <v>0</v>
      </c>
      <c r="BV35" s="41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s="42">
        <v>0</v>
      </c>
      <c r="DQ35" s="20">
        <v>7.0000000000000007E-2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14</v>
      </c>
      <c r="DX35">
        <v>18</v>
      </c>
      <c r="DY35">
        <v>12</v>
      </c>
      <c r="DZ35">
        <v>13</v>
      </c>
      <c r="EA35">
        <v>11</v>
      </c>
      <c r="EB35">
        <v>13</v>
      </c>
      <c r="EC35">
        <v>0.52</v>
      </c>
      <c r="ED35">
        <v>1.35</v>
      </c>
      <c r="EE35">
        <v>3</v>
      </c>
      <c r="EF35">
        <v>3</v>
      </c>
      <c r="EG35" s="41">
        <v>0.27272727272727271</v>
      </c>
      <c r="EH35" s="43">
        <v>0.76923076923076916</v>
      </c>
      <c r="EI35" s="44">
        <v>1.0419580419580419</v>
      </c>
      <c r="EJ35">
        <v>15</v>
      </c>
      <c r="EK35">
        <v>18</v>
      </c>
      <c r="EL35">
        <v>13</v>
      </c>
      <c r="EM35">
        <v>13</v>
      </c>
      <c r="EN35">
        <v>12</v>
      </c>
      <c r="EO35">
        <v>13</v>
      </c>
      <c r="EP35">
        <v>3</v>
      </c>
      <c r="EQ35">
        <v>3</v>
      </c>
      <c r="ER35">
        <v>8</v>
      </c>
      <c r="ES35">
        <v>14</v>
      </c>
      <c r="ET35">
        <v>4</v>
      </c>
      <c r="EU35">
        <v>6</v>
      </c>
      <c r="EV35">
        <v>2</v>
      </c>
      <c r="EW35">
        <v>3</v>
      </c>
      <c r="EX35">
        <v>3</v>
      </c>
      <c r="EY35">
        <v>1</v>
      </c>
      <c r="EZ35">
        <v>0.2</v>
      </c>
      <c r="FA35">
        <v>0</v>
      </c>
      <c r="FB35">
        <v>0.2</v>
      </c>
      <c r="FC35" s="20">
        <v>0.8</v>
      </c>
      <c r="FD35" s="26">
        <v>0.8</v>
      </c>
      <c r="FE35">
        <v>3.32E-2</v>
      </c>
      <c r="FF35">
        <v>0</v>
      </c>
      <c r="FG35">
        <v>0</v>
      </c>
      <c r="FH35">
        <v>0</v>
      </c>
      <c r="FL35" s="42">
        <v>3</v>
      </c>
      <c r="FM35" s="20">
        <v>0</v>
      </c>
      <c r="FN35" s="41">
        <v>0.3014705882</v>
      </c>
      <c r="FO35" s="20">
        <v>1</v>
      </c>
      <c r="FP35" s="20">
        <v>1.014</v>
      </c>
      <c r="FQ35" s="20">
        <v>126.14980289093299</v>
      </c>
      <c r="FV35" t="s">
        <v>751</v>
      </c>
      <c r="FW35" s="45">
        <v>742500</v>
      </c>
      <c r="FX35" s="45">
        <v>775000</v>
      </c>
      <c r="FY35">
        <v>1</v>
      </c>
      <c r="FZ35">
        <v>1</v>
      </c>
      <c r="GA35">
        <v>0</v>
      </c>
      <c r="GB35">
        <v>1</v>
      </c>
      <c r="GC35">
        <v>0</v>
      </c>
      <c r="GD35">
        <v>0</v>
      </c>
      <c r="GE35">
        <v>2</v>
      </c>
      <c r="GF35">
        <v>15</v>
      </c>
      <c r="GG35">
        <v>0.2</v>
      </c>
      <c r="GH35">
        <v>0</v>
      </c>
      <c r="GI35">
        <v>0.2</v>
      </c>
      <c r="GJ35" s="42">
        <v>1</v>
      </c>
    </row>
    <row r="36" spans="1:192" x14ac:dyDescent="0.45">
      <c r="A36" s="40">
        <v>31271</v>
      </c>
      <c r="B36" t="s">
        <v>1078</v>
      </c>
      <c r="C36" t="s">
        <v>145</v>
      </c>
      <c r="D36" t="s">
        <v>91</v>
      </c>
      <c r="E36" t="s">
        <v>91</v>
      </c>
      <c r="F36">
        <v>74</v>
      </c>
      <c r="G36">
        <v>210</v>
      </c>
      <c r="H36">
        <v>2003</v>
      </c>
      <c r="I36">
        <v>4</v>
      </c>
      <c r="J36">
        <v>132</v>
      </c>
      <c r="K36" t="s">
        <v>92</v>
      </c>
      <c r="L36">
        <v>2005</v>
      </c>
      <c r="M36">
        <v>32</v>
      </c>
      <c r="N36">
        <v>13</v>
      </c>
      <c r="O36">
        <v>8470724</v>
      </c>
      <c r="P36" t="s">
        <v>1079</v>
      </c>
      <c r="Q36" t="s">
        <v>1080</v>
      </c>
      <c r="R36" t="s">
        <v>1081</v>
      </c>
      <c r="S36" t="s">
        <v>1082</v>
      </c>
      <c r="T36" t="s">
        <v>720</v>
      </c>
      <c r="U36" t="s">
        <v>30</v>
      </c>
      <c r="V36">
        <v>18</v>
      </c>
      <c r="W36">
        <v>0</v>
      </c>
      <c r="X36">
        <v>3</v>
      </c>
      <c r="Y36">
        <v>0</v>
      </c>
      <c r="Z36">
        <v>3</v>
      </c>
      <c r="AA36">
        <v>25</v>
      </c>
      <c r="AB36">
        <v>73</v>
      </c>
      <c r="AC36" s="26">
        <v>0.16666666666666666</v>
      </c>
      <c r="AD36" s="20">
        <v>-1.9119718309859151</v>
      </c>
      <c r="AE36" s="20">
        <v>0.88</v>
      </c>
      <c r="AF36">
        <v>-4</v>
      </c>
      <c r="AG36">
        <v>-5.7</v>
      </c>
      <c r="AH36">
        <v>28</v>
      </c>
      <c r="AI36">
        <v>352</v>
      </c>
      <c r="AJ36">
        <v>15418</v>
      </c>
      <c r="AK36" s="20">
        <v>256.96666666666999</v>
      </c>
      <c r="AL36">
        <v>256.97000000000003</v>
      </c>
      <c r="AM36">
        <v>257</v>
      </c>
      <c r="AN36" s="26">
        <v>14.275925925925925</v>
      </c>
      <c r="AO36">
        <v>24.15</v>
      </c>
      <c r="AP36" s="41">
        <v>0.375</v>
      </c>
      <c r="AQ36">
        <v>18</v>
      </c>
      <c r="AR36">
        <v>18</v>
      </c>
      <c r="AS36">
        <v>18</v>
      </c>
      <c r="AT36">
        <v>13</v>
      </c>
      <c r="AU36">
        <v>13</v>
      </c>
      <c r="AV36">
        <v>11</v>
      </c>
      <c r="AW36">
        <v>4</v>
      </c>
      <c r="AX36">
        <v>1</v>
      </c>
      <c r="AY36">
        <v>1</v>
      </c>
      <c r="AZ36">
        <v>0</v>
      </c>
      <c r="BA36" s="42">
        <v>1</v>
      </c>
      <c r="BB36">
        <v>0.36</v>
      </c>
      <c r="BC36">
        <v>59.545499999999997</v>
      </c>
      <c r="BD36" s="20">
        <v>0</v>
      </c>
      <c r="BE36" s="20">
        <v>18</v>
      </c>
      <c r="BF36" s="20">
        <v>4.202825232517414</v>
      </c>
      <c r="BG36">
        <v>59</v>
      </c>
      <c r="BH36">
        <v>75</v>
      </c>
      <c r="BI36">
        <v>90</v>
      </c>
      <c r="BJ36" s="41">
        <v>0.39597315436241609</v>
      </c>
      <c r="BK36">
        <v>21</v>
      </c>
      <c r="BL36">
        <v>21</v>
      </c>
      <c r="BM36">
        <v>16</v>
      </c>
      <c r="BN36" s="42">
        <v>5</v>
      </c>
      <c r="BO36">
        <v>2</v>
      </c>
      <c r="BP36">
        <v>16</v>
      </c>
      <c r="BQ36">
        <v>6</v>
      </c>
      <c r="BR36">
        <v>18</v>
      </c>
      <c r="BS36" s="41">
        <v>7.2289156626506021E-2</v>
      </c>
      <c r="BT36">
        <v>0</v>
      </c>
      <c r="BU36">
        <v>0</v>
      </c>
      <c r="BV36" s="41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</v>
      </c>
      <c r="DA36">
        <v>1</v>
      </c>
      <c r="DB36">
        <v>0</v>
      </c>
      <c r="DC36">
        <v>4</v>
      </c>
      <c r="DD36">
        <v>2</v>
      </c>
      <c r="DE36">
        <v>0</v>
      </c>
      <c r="DF36">
        <v>0</v>
      </c>
      <c r="DG36">
        <v>4</v>
      </c>
      <c r="DH36">
        <v>10</v>
      </c>
      <c r="DI36">
        <v>3</v>
      </c>
      <c r="DJ36">
        <v>10</v>
      </c>
      <c r="DK36">
        <v>10</v>
      </c>
      <c r="DL36">
        <v>0</v>
      </c>
      <c r="DM36">
        <v>3</v>
      </c>
      <c r="DN36">
        <v>3</v>
      </c>
      <c r="DO36">
        <v>0</v>
      </c>
      <c r="DP36" s="42">
        <v>-7</v>
      </c>
      <c r="DQ36" s="20">
        <v>-6.0570000000000004</v>
      </c>
      <c r="DR36">
        <v>9</v>
      </c>
      <c r="DS36">
        <v>0</v>
      </c>
      <c r="DT36">
        <v>0</v>
      </c>
      <c r="DU36">
        <v>1</v>
      </c>
      <c r="DV36">
        <v>0</v>
      </c>
      <c r="DW36">
        <v>165</v>
      </c>
      <c r="DX36">
        <v>302</v>
      </c>
      <c r="DY36">
        <v>131</v>
      </c>
      <c r="DZ36">
        <v>231</v>
      </c>
      <c r="EA36">
        <v>98</v>
      </c>
      <c r="EB36">
        <v>172</v>
      </c>
      <c r="EC36">
        <v>9.07</v>
      </c>
      <c r="ED36">
        <v>14.08</v>
      </c>
      <c r="EE36">
        <v>8</v>
      </c>
      <c r="EF36">
        <v>17</v>
      </c>
      <c r="EG36" s="41">
        <v>8.1632653061224483E-2</v>
      </c>
      <c r="EH36" s="43">
        <v>0.90116279069767447</v>
      </c>
      <c r="EI36" s="44">
        <v>0.98279544375889893</v>
      </c>
      <c r="EJ36">
        <v>168</v>
      </c>
      <c r="EK36">
        <v>303</v>
      </c>
      <c r="EL36">
        <v>134</v>
      </c>
      <c r="EM36">
        <v>232</v>
      </c>
      <c r="EN36">
        <v>101</v>
      </c>
      <c r="EO36">
        <v>173</v>
      </c>
      <c r="EP36">
        <v>8</v>
      </c>
      <c r="EQ36">
        <v>17</v>
      </c>
      <c r="ER36">
        <v>84</v>
      </c>
      <c r="ES36">
        <v>156</v>
      </c>
      <c r="ET36">
        <v>35</v>
      </c>
      <c r="EU36">
        <v>60</v>
      </c>
      <c r="EV36">
        <v>3</v>
      </c>
      <c r="EW36">
        <v>9</v>
      </c>
      <c r="EX36">
        <v>28</v>
      </c>
      <c r="EY36">
        <v>12</v>
      </c>
      <c r="EZ36">
        <v>0</v>
      </c>
      <c r="FA36">
        <v>0.2</v>
      </c>
      <c r="FB36">
        <v>0.2</v>
      </c>
      <c r="FC36" s="20">
        <v>-2.67</v>
      </c>
      <c r="FD36" s="26">
        <v>-0.14833333333333332</v>
      </c>
      <c r="FE36">
        <v>3.3800000000000004E-2</v>
      </c>
      <c r="FF36">
        <v>-0.05</v>
      </c>
      <c r="FG36">
        <v>-0.26</v>
      </c>
      <c r="FH36">
        <v>-0.31</v>
      </c>
      <c r="FL36" s="42">
        <v>67</v>
      </c>
      <c r="FM36" s="20">
        <v>3</v>
      </c>
      <c r="FN36" s="41">
        <v>0</v>
      </c>
      <c r="FO36" s="20">
        <v>0.20000000000000018</v>
      </c>
      <c r="FP36" s="20">
        <v>1.7886</v>
      </c>
      <c r="FQ36" s="20">
        <v>109.03996575475735</v>
      </c>
      <c r="FV36" t="s">
        <v>711</v>
      </c>
      <c r="FW36" s="45">
        <v>1250000</v>
      </c>
      <c r="FX36" s="45">
        <v>1250000</v>
      </c>
      <c r="FY36">
        <v>586</v>
      </c>
      <c r="FZ36">
        <v>36</v>
      </c>
      <c r="GA36">
        <v>122</v>
      </c>
      <c r="GB36">
        <v>158</v>
      </c>
      <c r="GC36">
        <v>8</v>
      </c>
      <c r="GD36">
        <v>548</v>
      </c>
      <c r="GE36">
        <v>893</v>
      </c>
      <c r="GF36">
        <v>11837</v>
      </c>
      <c r="GG36">
        <v>7</v>
      </c>
      <c r="GH36">
        <v>27.2</v>
      </c>
      <c r="GI36">
        <v>34.200000000000003</v>
      </c>
      <c r="GJ36" s="42">
        <v>0.20000000000000018</v>
      </c>
    </row>
    <row r="37" spans="1:192" x14ac:dyDescent="0.45">
      <c r="A37" s="40">
        <v>34419</v>
      </c>
      <c r="B37" t="s">
        <v>1083</v>
      </c>
      <c r="C37" t="s">
        <v>362</v>
      </c>
      <c r="D37" t="s">
        <v>107</v>
      </c>
      <c r="E37" t="s">
        <v>107</v>
      </c>
      <c r="F37">
        <v>75</v>
      </c>
      <c r="G37">
        <v>211</v>
      </c>
      <c r="H37">
        <v>2012</v>
      </c>
      <c r="I37">
        <v>1</v>
      </c>
      <c r="J37">
        <v>28</v>
      </c>
      <c r="K37" t="s">
        <v>92</v>
      </c>
      <c r="L37">
        <v>2015</v>
      </c>
      <c r="M37">
        <v>23</v>
      </c>
      <c r="N37">
        <v>3</v>
      </c>
      <c r="O37">
        <v>8476869</v>
      </c>
      <c r="P37" t="s">
        <v>1084</v>
      </c>
      <c r="Q37" t="s">
        <v>1085</v>
      </c>
      <c r="R37" t="s">
        <v>1086</v>
      </c>
      <c r="S37" t="s">
        <v>1087</v>
      </c>
      <c r="T37" t="s">
        <v>720</v>
      </c>
      <c r="U37" t="s">
        <v>279</v>
      </c>
      <c r="V37">
        <v>82</v>
      </c>
      <c r="W37">
        <v>4</v>
      </c>
      <c r="X37">
        <v>21</v>
      </c>
      <c r="Y37">
        <v>9</v>
      </c>
      <c r="Z37">
        <v>25</v>
      </c>
      <c r="AA37">
        <v>13</v>
      </c>
      <c r="AB37">
        <v>28</v>
      </c>
      <c r="AC37" s="26">
        <v>0.3048780487804878</v>
      </c>
      <c r="AD37" s="20">
        <v>-11.758620689655174</v>
      </c>
      <c r="AE37" s="20">
        <v>8.2829999999999995</v>
      </c>
      <c r="AF37">
        <v>-27</v>
      </c>
      <c r="AG37">
        <v>-6.4</v>
      </c>
      <c r="AH37">
        <v>39</v>
      </c>
      <c r="AI37">
        <v>2263</v>
      </c>
      <c r="AJ37">
        <v>103443</v>
      </c>
      <c r="AK37" s="20">
        <v>1724.05</v>
      </c>
      <c r="AL37">
        <v>1723.28</v>
      </c>
      <c r="AM37">
        <v>1724</v>
      </c>
      <c r="AN37" s="26">
        <v>21.024999999999999</v>
      </c>
      <c r="AO37">
        <v>34.74</v>
      </c>
      <c r="AP37" s="41">
        <v>0.4098360655737705</v>
      </c>
      <c r="AQ37">
        <v>282</v>
      </c>
      <c r="AR37">
        <v>281</v>
      </c>
      <c r="AS37">
        <v>282</v>
      </c>
      <c r="AT37">
        <v>202</v>
      </c>
      <c r="AU37">
        <v>202</v>
      </c>
      <c r="AV37">
        <v>153</v>
      </c>
      <c r="AW37">
        <v>113</v>
      </c>
      <c r="AX37">
        <v>27</v>
      </c>
      <c r="AY37">
        <v>4</v>
      </c>
      <c r="AZ37">
        <v>15</v>
      </c>
      <c r="BA37" s="42">
        <v>19</v>
      </c>
      <c r="BB37">
        <v>9.0500000000000007</v>
      </c>
      <c r="BC37">
        <v>43.431399999999996</v>
      </c>
      <c r="BD37" s="20">
        <v>183.8</v>
      </c>
      <c r="BE37" s="20">
        <v>465.8</v>
      </c>
      <c r="BF37" s="20">
        <v>16.217910032031941</v>
      </c>
      <c r="BG37">
        <v>599</v>
      </c>
      <c r="BH37">
        <v>566</v>
      </c>
      <c r="BI37">
        <v>504</v>
      </c>
      <c r="BJ37" s="41">
        <v>0.54306436990027196</v>
      </c>
      <c r="BK37">
        <v>127</v>
      </c>
      <c r="BL37">
        <v>127</v>
      </c>
      <c r="BM37">
        <v>108</v>
      </c>
      <c r="BN37" s="42">
        <v>19</v>
      </c>
      <c r="BO37">
        <v>49</v>
      </c>
      <c r="BP37">
        <v>62</v>
      </c>
      <c r="BQ37">
        <v>27</v>
      </c>
      <c r="BR37">
        <v>119</v>
      </c>
      <c r="BS37" s="41">
        <v>8.0952380952380956E-2</v>
      </c>
      <c r="BT37">
        <v>0</v>
      </c>
      <c r="BU37">
        <v>0</v>
      </c>
      <c r="BV37" s="41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2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9</v>
      </c>
      <c r="CZ37">
        <v>38</v>
      </c>
      <c r="DA37">
        <v>8</v>
      </c>
      <c r="DB37">
        <v>2</v>
      </c>
      <c r="DC37">
        <v>38</v>
      </c>
      <c r="DD37">
        <v>19</v>
      </c>
      <c r="DE37">
        <v>3</v>
      </c>
      <c r="DF37">
        <v>3</v>
      </c>
      <c r="DG37">
        <v>80</v>
      </c>
      <c r="DH37">
        <v>18</v>
      </c>
      <c r="DI37">
        <v>13</v>
      </c>
      <c r="DJ37">
        <v>19</v>
      </c>
      <c r="DK37">
        <v>18</v>
      </c>
      <c r="DL37">
        <v>1</v>
      </c>
      <c r="DM37">
        <v>15</v>
      </c>
      <c r="DN37">
        <v>14</v>
      </c>
      <c r="DO37">
        <v>1</v>
      </c>
      <c r="DP37" s="42">
        <v>-5</v>
      </c>
      <c r="DQ37" s="20">
        <v>5.2290000000000001</v>
      </c>
      <c r="DR37">
        <v>17</v>
      </c>
      <c r="DS37">
        <v>1</v>
      </c>
      <c r="DT37">
        <v>0</v>
      </c>
      <c r="DU37">
        <v>0</v>
      </c>
      <c r="DV37">
        <v>0</v>
      </c>
      <c r="DW37">
        <v>1568</v>
      </c>
      <c r="DX37">
        <v>1782</v>
      </c>
      <c r="DY37">
        <v>1212</v>
      </c>
      <c r="DZ37">
        <v>1351</v>
      </c>
      <c r="EA37">
        <v>879</v>
      </c>
      <c r="EB37">
        <v>1010</v>
      </c>
      <c r="EC37">
        <v>86.14</v>
      </c>
      <c r="ED37">
        <v>92.75</v>
      </c>
      <c r="EE37">
        <v>61</v>
      </c>
      <c r="EF37">
        <v>92</v>
      </c>
      <c r="EG37" s="41">
        <v>6.9397042093287828E-2</v>
      </c>
      <c r="EH37" s="43">
        <v>0.90891089108910894</v>
      </c>
      <c r="EI37" s="44">
        <v>0.97830793318239673</v>
      </c>
      <c r="EJ37">
        <v>1566</v>
      </c>
      <c r="EK37">
        <v>1780</v>
      </c>
      <c r="EL37">
        <v>1210</v>
      </c>
      <c r="EM37">
        <v>1349</v>
      </c>
      <c r="EN37">
        <v>880</v>
      </c>
      <c r="EO37">
        <v>1008</v>
      </c>
      <c r="EP37">
        <v>62</v>
      </c>
      <c r="EQ37">
        <v>92</v>
      </c>
      <c r="ER37">
        <v>831</v>
      </c>
      <c r="ES37">
        <v>895</v>
      </c>
      <c r="ET37">
        <v>381</v>
      </c>
      <c r="EU37">
        <v>380</v>
      </c>
      <c r="EV37">
        <v>47</v>
      </c>
      <c r="EW37">
        <v>48</v>
      </c>
      <c r="EX37">
        <v>98</v>
      </c>
      <c r="EY37">
        <v>98</v>
      </c>
      <c r="EZ37">
        <v>0.9</v>
      </c>
      <c r="FA37">
        <v>1.8</v>
      </c>
      <c r="FB37">
        <v>2.7</v>
      </c>
      <c r="FC37" s="20">
        <v>18.82</v>
      </c>
      <c r="FD37" s="26">
        <v>0.22951219512195123</v>
      </c>
      <c r="FE37">
        <v>1.4875</v>
      </c>
      <c r="FF37">
        <v>0.33</v>
      </c>
      <c r="FG37">
        <v>-0.42</v>
      </c>
      <c r="FH37">
        <v>-0.08</v>
      </c>
      <c r="FL37" s="42">
        <v>286</v>
      </c>
      <c r="FM37" s="20">
        <v>9.0588235294117645</v>
      </c>
      <c r="FN37" s="41">
        <v>1.7857142900000001E-2</v>
      </c>
      <c r="FO37" s="20">
        <v>21.1</v>
      </c>
      <c r="FP37" s="20">
        <v>26.0458</v>
      </c>
      <c r="FQ37" s="20">
        <v>116.63803908825031</v>
      </c>
      <c r="FV37" t="s">
        <v>751</v>
      </c>
      <c r="FW37" s="45">
        <v>925000</v>
      </c>
      <c r="FX37" s="45">
        <v>925000</v>
      </c>
      <c r="FY37">
        <v>169</v>
      </c>
      <c r="FZ37">
        <v>9</v>
      </c>
      <c r="GA37">
        <v>55</v>
      </c>
      <c r="GB37">
        <v>64</v>
      </c>
      <c r="GC37">
        <v>-15</v>
      </c>
      <c r="GD37">
        <v>85</v>
      </c>
      <c r="GE37">
        <v>286</v>
      </c>
      <c r="GF37">
        <v>3245</v>
      </c>
      <c r="GG37">
        <v>3.8</v>
      </c>
      <c r="GH37">
        <v>5.4</v>
      </c>
      <c r="GI37">
        <v>9.1999999999999993</v>
      </c>
      <c r="GJ37" s="42">
        <v>21.1</v>
      </c>
    </row>
    <row r="38" spans="1:192" x14ac:dyDescent="0.45">
      <c r="A38" s="40">
        <v>34568</v>
      </c>
      <c r="B38" t="s">
        <v>1103</v>
      </c>
      <c r="D38" t="s">
        <v>120</v>
      </c>
      <c r="E38" t="s">
        <v>120</v>
      </c>
      <c r="F38">
        <v>74</v>
      </c>
      <c r="G38">
        <v>206</v>
      </c>
      <c r="H38">
        <v>2012</v>
      </c>
      <c r="I38">
        <v>1</v>
      </c>
      <c r="J38">
        <v>22</v>
      </c>
      <c r="K38" t="s">
        <v>92</v>
      </c>
      <c r="L38">
        <v>2013</v>
      </c>
      <c r="M38">
        <v>23</v>
      </c>
      <c r="N38">
        <v>5</v>
      </c>
      <c r="O38">
        <v>8476874</v>
      </c>
      <c r="P38" t="s">
        <v>1104</v>
      </c>
      <c r="Q38" t="s">
        <v>1105</v>
      </c>
      <c r="R38" t="s">
        <v>1106</v>
      </c>
      <c r="S38" t="s">
        <v>1107</v>
      </c>
      <c r="T38" t="s">
        <v>720</v>
      </c>
      <c r="U38" t="s">
        <v>230</v>
      </c>
      <c r="V38">
        <v>82</v>
      </c>
      <c r="W38">
        <v>7</v>
      </c>
      <c r="X38">
        <v>22</v>
      </c>
      <c r="Y38">
        <v>10</v>
      </c>
      <c r="Z38">
        <v>29</v>
      </c>
      <c r="AA38">
        <v>11</v>
      </c>
      <c r="AB38">
        <v>69</v>
      </c>
      <c r="AC38" s="26">
        <v>0.35365853658536583</v>
      </c>
      <c r="AD38" s="20">
        <v>5.1454545454545446</v>
      </c>
      <c r="AE38" s="20">
        <v>9.9710000000000001</v>
      </c>
      <c r="AF38">
        <v>-1</v>
      </c>
      <c r="AG38">
        <v>3.9</v>
      </c>
      <c r="AH38">
        <v>28</v>
      </c>
      <c r="AI38">
        <v>2087</v>
      </c>
      <c r="AJ38">
        <v>92279</v>
      </c>
      <c r="AK38" s="20">
        <v>1537.9833333332999</v>
      </c>
      <c r="AL38">
        <v>1538</v>
      </c>
      <c r="AM38">
        <v>1538</v>
      </c>
      <c r="AN38" s="26">
        <v>18.755894308943091</v>
      </c>
      <c r="AO38">
        <v>31.37</v>
      </c>
      <c r="AP38" s="41">
        <v>0.4264705882352941</v>
      </c>
      <c r="AQ38">
        <v>318</v>
      </c>
      <c r="AR38">
        <v>318</v>
      </c>
      <c r="AS38">
        <v>318</v>
      </c>
      <c r="AT38">
        <v>215</v>
      </c>
      <c r="AU38">
        <v>215</v>
      </c>
      <c r="AV38">
        <v>164</v>
      </c>
      <c r="AW38">
        <v>92</v>
      </c>
      <c r="AX38">
        <v>10</v>
      </c>
      <c r="AY38">
        <v>5</v>
      </c>
      <c r="AZ38">
        <v>20</v>
      </c>
      <c r="BA38" s="42">
        <v>25</v>
      </c>
      <c r="BB38">
        <v>6.08</v>
      </c>
      <c r="BC38">
        <v>53.243899999999996</v>
      </c>
      <c r="BD38" s="20">
        <v>206.7</v>
      </c>
      <c r="BE38" s="20">
        <v>524.70000000000005</v>
      </c>
      <c r="BF38" s="20">
        <v>20.469440832249678</v>
      </c>
      <c r="BG38">
        <v>520</v>
      </c>
      <c r="BH38">
        <v>472</v>
      </c>
      <c r="BI38">
        <v>460</v>
      </c>
      <c r="BJ38" s="41">
        <v>0.53061224489795922</v>
      </c>
      <c r="BK38">
        <v>131</v>
      </c>
      <c r="BL38">
        <v>131</v>
      </c>
      <c r="BM38">
        <v>196</v>
      </c>
      <c r="BN38" s="42">
        <v>-65</v>
      </c>
      <c r="BO38">
        <v>51</v>
      </c>
      <c r="BP38">
        <v>50</v>
      </c>
      <c r="BQ38">
        <v>17</v>
      </c>
      <c r="BR38">
        <v>115</v>
      </c>
      <c r="BS38" s="41">
        <v>9.4728171334431635E-2</v>
      </c>
      <c r="BT38">
        <v>0</v>
      </c>
      <c r="BU38">
        <v>0</v>
      </c>
      <c r="BV38" s="41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3</v>
      </c>
      <c r="CY38">
        <v>4</v>
      </c>
      <c r="CZ38">
        <v>43</v>
      </c>
      <c r="DA38">
        <v>7</v>
      </c>
      <c r="DB38">
        <v>0</v>
      </c>
      <c r="DC38">
        <v>53</v>
      </c>
      <c r="DD38">
        <v>22</v>
      </c>
      <c r="DE38">
        <v>0</v>
      </c>
      <c r="DF38">
        <v>0</v>
      </c>
      <c r="DG38">
        <v>82</v>
      </c>
      <c r="DH38">
        <v>14</v>
      </c>
      <c r="DI38">
        <v>8</v>
      </c>
      <c r="DJ38">
        <v>14</v>
      </c>
      <c r="DK38">
        <v>14</v>
      </c>
      <c r="DL38">
        <v>0</v>
      </c>
      <c r="DM38">
        <v>8</v>
      </c>
      <c r="DN38">
        <v>8</v>
      </c>
      <c r="DO38">
        <v>0</v>
      </c>
      <c r="DP38" s="42">
        <v>-6</v>
      </c>
      <c r="DQ38" s="20">
        <v>2.4740000000000002</v>
      </c>
      <c r="DR38">
        <v>14</v>
      </c>
      <c r="DS38">
        <v>0</v>
      </c>
      <c r="DT38">
        <v>0</v>
      </c>
      <c r="DU38">
        <v>0</v>
      </c>
      <c r="DV38">
        <v>0</v>
      </c>
      <c r="DW38">
        <v>1524</v>
      </c>
      <c r="DX38">
        <v>1491</v>
      </c>
      <c r="DY38">
        <v>1159</v>
      </c>
      <c r="DZ38">
        <v>1099</v>
      </c>
      <c r="EA38">
        <v>860</v>
      </c>
      <c r="EB38">
        <v>809</v>
      </c>
      <c r="EC38">
        <v>67.59</v>
      </c>
      <c r="ED38">
        <v>69.959999999999994</v>
      </c>
      <c r="EE38">
        <v>68</v>
      </c>
      <c r="EF38">
        <v>72</v>
      </c>
      <c r="EG38" s="41">
        <v>7.9069767441860464E-2</v>
      </c>
      <c r="EH38" s="43">
        <v>0.91100123609394312</v>
      </c>
      <c r="EI38" s="44">
        <v>0.99007100353580357</v>
      </c>
      <c r="EJ38">
        <v>1521</v>
      </c>
      <c r="EK38">
        <v>1493</v>
      </c>
      <c r="EL38">
        <v>1157</v>
      </c>
      <c r="EM38">
        <v>1100</v>
      </c>
      <c r="EN38">
        <v>857</v>
      </c>
      <c r="EO38">
        <v>810</v>
      </c>
      <c r="EP38">
        <v>66</v>
      </c>
      <c r="EQ38">
        <v>72</v>
      </c>
      <c r="ER38">
        <v>724</v>
      </c>
      <c r="ES38">
        <v>748</v>
      </c>
      <c r="ET38">
        <v>281</v>
      </c>
      <c r="EU38">
        <v>293</v>
      </c>
      <c r="EV38">
        <v>34</v>
      </c>
      <c r="EW38">
        <v>38</v>
      </c>
      <c r="EX38">
        <v>87</v>
      </c>
      <c r="EY38">
        <v>82</v>
      </c>
      <c r="EZ38">
        <v>1.8</v>
      </c>
      <c r="FA38">
        <v>3.1</v>
      </c>
      <c r="FB38">
        <v>4.9000000000000004</v>
      </c>
      <c r="FC38" s="20">
        <v>39.75</v>
      </c>
      <c r="FD38" s="26">
        <v>0.4847560975609756</v>
      </c>
      <c r="FE38">
        <v>1.6676000000000002</v>
      </c>
      <c r="FF38">
        <v>7.0000000000000007E-2</v>
      </c>
      <c r="FG38">
        <v>-0.22</v>
      </c>
      <c r="FH38">
        <v>-0.14000000000000001</v>
      </c>
      <c r="FL38" s="42">
        <v>274</v>
      </c>
      <c r="FM38" s="20">
        <v>10.571428571428571</v>
      </c>
      <c r="FN38" s="41">
        <v>2.6615969600000001E-2</v>
      </c>
      <c r="FO38" s="20">
        <v>26.2</v>
      </c>
      <c r="FP38" s="20">
        <v>29.494800000000001</v>
      </c>
      <c r="FQ38" s="20">
        <v>117.62028608582574</v>
      </c>
      <c r="FV38" t="s">
        <v>711</v>
      </c>
      <c r="FW38" s="45">
        <v>4083300</v>
      </c>
      <c r="FX38" s="45">
        <v>4083333</v>
      </c>
      <c r="FY38">
        <v>302</v>
      </c>
      <c r="FZ38">
        <v>24</v>
      </c>
      <c r="GA38">
        <v>69</v>
      </c>
      <c r="GB38">
        <v>93</v>
      </c>
      <c r="GC38">
        <v>52</v>
      </c>
      <c r="GD38">
        <v>86</v>
      </c>
      <c r="GE38">
        <v>471</v>
      </c>
      <c r="GF38">
        <v>5726</v>
      </c>
      <c r="GG38">
        <v>5.6</v>
      </c>
      <c r="GH38">
        <v>15.7</v>
      </c>
      <c r="GI38">
        <v>21.3</v>
      </c>
      <c r="GJ38" s="42">
        <v>26.2</v>
      </c>
    </row>
    <row r="39" spans="1:192" x14ac:dyDescent="0.45">
      <c r="A39" s="40">
        <v>34392</v>
      </c>
      <c r="B39" t="s">
        <v>1108</v>
      </c>
      <c r="C39" t="s">
        <v>126</v>
      </c>
      <c r="D39" t="s">
        <v>91</v>
      </c>
      <c r="E39" t="s">
        <v>91</v>
      </c>
      <c r="F39">
        <v>74</v>
      </c>
      <c r="G39">
        <v>192</v>
      </c>
      <c r="H39">
        <v>2012</v>
      </c>
      <c r="I39">
        <v>1</v>
      </c>
      <c r="J39">
        <v>23</v>
      </c>
      <c r="K39" t="s">
        <v>92</v>
      </c>
      <c r="L39">
        <v>2015</v>
      </c>
      <c r="M39">
        <v>23</v>
      </c>
      <c r="N39">
        <v>3</v>
      </c>
      <c r="O39">
        <v>8476875</v>
      </c>
      <c r="P39" t="s">
        <v>1109</v>
      </c>
      <c r="Q39" t="s">
        <v>1110</v>
      </c>
      <c r="R39" t="s">
        <v>1111</v>
      </c>
      <c r="S39" t="s">
        <v>176</v>
      </c>
      <c r="T39" t="s">
        <v>720</v>
      </c>
      <c r="U39" t="s">
        <v>373</v>
      </c>
      <c r="V39">
        <v>81</v>
      </c>
      <c r="W39">
        <v>10</v>
      </c>
      <c r="X39">
        <v>17</v>
      </c>
      <c r="Y39">
        <v>9</v>
      </c>
      <c r="Z39">
        <v>27</v>
      </c>
      <c r="AA39">
        <v>10</v>
      </c>
      <c r="AB39">
        <v>51</v>
      </c>
      <c r="AC39" s="26">
        <v>0.33333333333333331</v>
      </c>
      <c r="AD39" s="20">
        <v>10.607142857142858</v>
      </c>
      <c r="AE39" s="20">
        <v>9.9469999999999992</v>
      </c>
      <c r="AF39">
        <v>-1</v>
      </c>
      <c r="AG39">
        <v>-2</v>
      </c>
      <c r="AH39">
        <v>61</v>
      </c>
      <c r="AI39">
        <v>2182</v>
      </c>
      <c r="AJ39">
        <v>103699</v>
      </c>
      <c r="AK39" s="20">
        <v>1728.3166666667</v>
      </c>
      <c r="AL39">
        <v>1728.32</v>
      </c>
      <c r="AM39">
        <v>1728</v>
      </c>
      <c r="AN39" s="26">
        <v>21.337242798353909</v>
      </c>
      <c r="AO39">
        <v>35.4</v>
      </c>
      <c r="AP39" s="41">
        <v>0.33750000000000002</v>
      </c>
      <c r="AQ39">
        <v>320</v>
      </c>
      <c r="AR39">
        <v>320</v>
      </c>
      <c r="AS39">
        <v>320</v>
      </c>
      <c r="AT39">
        <v>237</v>
      </c>
      <c r="AU39">
        <v>237</v>
      </c>
      <c r="AV39">
        <v>167</v>
      </c>
      <c r="AW39">
        <v>114</v>
      </c>
      <c r="AX39">
        <v>17</v>
      </c>
      <c r="AY39">
        <v>8</v>
      </c>
      <c r="AZ39">
        <v>12</v>
      </c>
      <c r="BA39" s="42">
        <v>20</v>
      </c>
      <c r="BB39">
        <v>8.7100000000000009</v>
      </c>
      <c r="BC39">
        <v>48.455100000000002</v>
      </c>
      <c r="BD39" s="20">
        <v>184.3</v>
      </c>
      <c r="BE39" s="20">
        <v>504.3</v>
      </c>
      <c r="BF39" s="20">
        <v>17.507174597296796</v>
      </c>
      <c r="BG39">
        <v>435</v>
      </c>
      <c r="BH39">
        <v>586</v>
      </c>
      <c r="BI39">
        <v>646</v>
      </c>
      <c r="BJ39" s="41">
        <v>0.40240518038852913</v>
      </c>
      <c r="BK39">
        <v>53</v>
      </c>
      <c r="BL39">
        <v>53</v>
      </c>
      <c r="BM39">
        <v>83</v>
      </c>
      <c r="BN39" s="42">
        <v>-30</v>
      </c>
      <c r="BO39">
        <v>70</v>
      </c>
      <c r="BP39">
        <v>92</v>
      </c>
      <c r="BQ39">
        <v>68</v>
      </c>
      <c r="BR39">
        <v>137</v>
      </c>
      <c r="BS39" s="41">
        <v>9.2818428184281848E-2</v>
      </c>
      <c r="BT39">
        <v>0</v>
      </c>
      <c r="BU39">
        <v>0</v>
      </c>
      <c r="BV39" s="41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>
        <v>1</v>
      </c>
      <c r="CT39">
        <v>0</v>
      </c>
      <c r="CU39">
        <v>0</v>
      </c>
      <c r="CV39">
        <v>6</v>
      </c>
      <c r="CW39">
        <v>0</v>
      </c>
      <c r="CX39">
        <v>1</v>
      </c>
      <c r="CY39">
        <v>7</v>
      </c>
      <c r="CZ39">
        <v>62</v>
      </c>
      <c r="DA39">
        <v>6</v>
      </c>
      <c r="DB39">
        <v>0</v>
      </c>
      <c r="DC39">
        <v>66</v>
      </c>
      <c r="DD39">
        <v>30</v>
      </c>
      <c r="DE39">
        <v>0</v>
      </c>
      <c r="DF39">
        <v>4</v>
      </c>
      <c r="DG39">
        <v>61</v>
      </c>
      <c r="DH39">
        <v>25</v>
      </c>
      <c r="DI39">
        <v>19</v>
      </c>
      <c r="DJ39">
        <v>26</v>
      </c>
      <c r="DK39">
        <v>25</v>
      </c>
      <c r="DL39">
        <v>1</v>
      </c>
      <c r="DM39">
        <v>20</v>
      </c>
      <c r="DN39">
        <v>20</v>
      </c>
      <c r="DO39">
        <v>0</v>
      </c>
      <c r="DP39" s="42">
        <v>-6</v>
      </c>
      <c r="DQ39" s="20">
        <v>2.0910000000000002</v>
      </c>
      <c r="DR39">
        <v>23</v>
      </c>
      <c r="DS39">
        <v>1</v>
      </c>
      <c r="DT39">
        <v>0</v>
      </c>
      <c r="DU39">
        <v>1</v>
      </c>
      <c r="DV39">
        <v>0</v>
      </c>
      <c r="DW39">
        <v>1642</v>
      </c>
      <c r="DX39">
        <v>1787</v>
      </c>
      <c r="DY39">
        <v>1283</v>
      </c>
      <c r="DZ39">
        <v>1339</v>
      </c>
      <c r="EA39">
        <v>966</v>
      </c>
      <c r="EB39">
        <v>1016</v>
      </c>
      <c r="EC39">
        <v>75.34</v>
      </c>
      <c r="ED39">
        <v>84.53</v>
      </c>
      <c r="EE39">
        <v>80</v>
      </c>
      <c r="EF39">
        <v>89</v>
      </c>
      <c r="EG39" s="41">
        <v>8.2815734989648032E-2</v>
      </c>
      <c r="EH39" s="43">
        <v>0.91240157480314965</v>
      </c>
      <c r="EI39" s="44">
        <v>0.99521730979279766</v>
      </c>
      <c r="EJ39">
        <v>1644</v>
      </c>
      <c r="EK39">
        <v>1783</v>
      </c>
      <c r="EL39">
        <v>1280</v>
      </c>
      <c r="EM39">
        <v>1337</v>
      </c>
      <c r="EN39">
        <v>964</v>
      </c>
      <c r="EO39">
        <v>1014</v>
      </c>
      <c r="EP39">
        <v>80</v>
      </c>
      <c r="EQ39">
        <v>87</v>
      </c>
      <c r="ER39">
        <v>799</v>
      </c>
      <c r="ES39">
        <v>871</v>
      </c>
      <c r="ET39">
        <v>280</v>
      </c>
      <c r="EU39">
        <v>329</v>
      </c>
      <c r="EV39">
        <v>46</v>
      </c>
      <c r="EW39">
        <v>53</v>
      </c>
      <c r="EX39">
        <v>126</v>
      </c>
      <c r="EY39">
        <v>143</v>
      </c>
      <c r="EZ39">
        <v>1.6</v>
      </c>
      <c r="FA39">
        <v>3.5</v>
      </c>
      <c r="FB39">
        <v>5.0999999999999996</v>
      </c>
      <c r="FC39" s="20">
        <v>33.880000000000003</v>
      </c>
      <c r="FD39" s="26">
        <v>0.41827160493827165</v>
      </c>
      <c r="FE39">
        <v>3.2151999999999998</v>
      </c>
      <c r="FF39">
        <v>-0.21</v>
      </c>
      <c r="FG39">
        <v>-0.15</v>
      </c>
      <c r="FH39">
        <v>-0.36</v>
      </c>
      <c r="FI39">
        <v>1</v>
      </c>
      <c r="FJ39">
        <v>1</v>
      </c>
      <c r="FK39">
        <v>0</v>
      </c>
      <c r="FL39" s="42">
        <v>252</v>
      </c>
      <c r="FM39" s="20">
        <v>5.2608695652173916</v>
      </c>
      <c r="FN39" s="41">
        <v>4.3078539499999999E-2</v>
      </c>
      <c r="FO39" s="20">
        <v>20.9</v>
      </c>
      <c r="FP39" s="20">
        <v>27.418199999999999</v>
      </c>
      <c r="FQ39" s="20">
        <v>119.04045547120904</v>
      </c>
      <c r="FR39">
        <v>1</v>
      </c>
      <c r="FS39" t="s">
        <v>189</v>
      </c>
      <c r="FT39">
        <v>11</v>
      </c>
      <c r="FV39" t="s">
        <v>711</v>
      </c>
      <c r="FW39" s="45">
        <v>925000</v>
      </c>
      <c r="FX39" s="45">
        <v>925000</v>
      </c>
      <c r="FY39">
        <v>165</v>
      </c>
      <c r="FZ39">
        <v>17</v>
      </c>
      <c r="GA39">
        <v>27</v>
      </c>
      <c r="GB39">
        <v>44</v>
      </c>
      <c r="GC39">
        <v>-5</v>
      </c>
      <c r="GD39">
        <v>99</v>
      </c>
      <c r="GE39">
        <v>350</v>
      </c>
      <c r="GF39">
        <v>3486</v>
      </c>
      <c r="GG39">
        <v>2.1</v>
      </c>
      <c r="GH39">
        <v>7.6</v>
      </c>
      <c r="GI39">
        <v>9.6</v>
      </c>
      <c r="GJ39" s="42">
        <v>20.9</v>
      </c>
    </row>
    <row r="40" spans="1:192" x14ac:dyDescent="0.45">
      <c r="A40" s="40">
        <v>34250</v>
      </c>
      <c r="B40" t="s">
        <v>822</v>
      </c>
      <c r="C40" t="s">
        <v>823</v>
      </c>
      <c r="D40" t="s">
        <v>107</v>
      </c>
      <c r="E40" t="s">
        <v>107</v>
      </c>
      <c r="F40">
        <v>74</v>
      </c>
      <c r="G40">
        <v>190</v>
      </c>
      <c r="H40">
        <v>2012</v>
      </c>
      <c r="I40">
        <v>1</v>
      </c>
      <c r="J40">
        <v>25</v>
      </c>
      <c r="K40" t="s">
        <v>202</v>
      </c>
      <c r="L40">
        <v>2016</v>
      </c>
      <c r="M40">
        <v>24</v>
      </c>
      <c r="N40">
        <v>2</v>
      </c>
      <c r="O40">
        <v>8476877</v>
      </c>
      <c r="P40" t="s">
        <v>1112</v>
      </c>
      <c r="Q40" t="s">
        <v>1113</v>
      </c>
      <c r="R40" t="s">
        <v>1114</v>
      </c>
      <c r="S40" t="s">
        <v>146</v>
      </c>
      <c r="T40" t="s">
        <v>720</v>
      </c>
      <c r="U40" t="s">
        <v>95</v>
      </c>
      <c r="V40">
        <v>13</v>
      </c>
      <c r="W40">
        <v>0</v>
      </c>
      <c r="X40">
        <v>1</v>
      </c>
      <c r="Y40">
        <v>1</v>
      </c>
      <c r="Z40">
        <v>1</v>
      </c>
      <c r="AA40">
        <v>25</v>
      </c>
      <c r="AB40">
        <v>69</v>
      </c>
      <c r="AC40" s="26">
        <v>7.6923076923076927E-2</v>
      </c>
      <c r="AD40" s="20">
        <v>-1.8888888888888888</v>
      </c>
      <c r="AE40" s="20">
        <v>0.28800000000000003</v>
      </c>
      <c r="AF40">
        <v>0</v>
      </c>
      <c r="AG40">
        <v>0.8</v>
      </c>
      <c r="AH40">
        <v>6</v>
      </c>
      <c r="AI40">
        <v>216</v>
      </c>
      <c r="AJ40">
        <v>8558</v>
      </c>
      <c r="AK40" s="20">
        <v>142.63333333333</v>
      </c>
      <c r="AL40">
        <v>142.63</v>
      </c>
      <c r="AM40">
        <v>143</v>
      </c>
      <c r="AN40" s="26">
        <v>10.971794871794872</v>
      </c>
      <c r="AO40">
        <v>18.64</v>
      </c>
      <c r="AP40" s="41">
        <v>0.33333333333333331</v>
      </c>
      <c r="AQ40">
        <v>13</v>
      </c>
      <c r="AR40">
        <v>13</v>
      </c>
      <c r="AS40">
        <v>13</v>
      </c>
      <c r="AT40">
        <v>6</v>
      </c>
      <c r="AU40">
        <v>6</v>
      </c>
      <c r="AV40">
        <v>5</v>
      </c>
      <c r="AW40">
        <v>0</v>
      </c>
      <c r="AX40">
        <v>0</v>
      </c>
      <c r="AY40">
        <v>0</v>
      </c>
      <c r="AZ40">
        <v>0</v>
      </c>
      <c r="BA40" s="42">
        <v>0</v>
      </c>
      <c r="BB40">
        <v>0.1</v>
      </c>
      <c r="BC40">
        <v>53.4</v>
      </c>
      <c r="BD40" s="20">
        <v>38.299999999999997</v>
      </c>
      <c r="BE40" s="20">
        <v>51.3</v>
      </c>
      <c r="BF40" s="20">
        <v>21.580312697188532</v>
      </c>
      <c r="BG40">
        <v>46</v>
      </c>
      <c r="BH40">
        <v>31</v>
      </c>
      <c r="BI40">
        <v>29</v>
      </c>
      <c r="BJ40" s="41">
        <v>0.61333333333333329</v>
      </c>
      <c r="BK40">
        <v>4</v>
      </c>
      <c r="BL40">
        <v>4</v>
      </c>
      <c r="BM40">
        <v>9</v>
      </c>
      <c r="BN40" s="42">
        <v>-5</v>
      </c>
      <c r="BO40">
        <v>1</v>
      </c>
      <c r="BP40">
        <v>4</v>
      </c>
      <c r="BQ40">
        <v>0</v>
      </c>
      <c r="BR40">
        <v>12</v>
      </c>
      <c r="BS40" s="41">
        <v>0.1348314606741573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3</v>
      </c>
      <c r="DH40">
        <v>3</v>
      </c>
      <c r="DI40">
        <v>1</v>
      </c>
      <c r="DJ40">
        <v>3</v>
      </c>
      <c r="DK40">
        <v>3</v>
      </c>
      <c r="DL40">
        <v>0</v>
      </c>
      <c r="DM40">
        <v>1</v>
      </c>
      <c r="DN40">
        <v>1</v>
      </c>
      <c r="DO40">
        <v>0</v>
      </c>
      <c r="DP40" s="42">
        <v>-2</v>
      </c>
      <c r="DQ40" s="20">
        <v>-0.34200000000000003</v>
      </c>
      <c r="DR40">
        <v>3</v>
      </c>
      <c r="DS40">
        <v>0</v>
      </c>
      <c r="DT40">
        <v>0</v>
      </c>
      <c r="DU40">
        <v>0</v>
      </c>
      <c r="DV40">
        <v>0</v>
      </c>
      <c r="DW40">
        <v>123</v>
      </c>
      <c r="DX40">
        <v>115</v>
      </c>
      <c r="DY40">
        <v>82</v>
      </c>
      <c r="DZ40">
        <v>77</v>
      </c>
      <c r="EA40">
        <v>63</v>
      </c>
      <c r="EB40">
        <v>55</v>
      </c>
      <c r="EC40">
        <v>3.72</v>
      </c>
      <c r="ED40">
        <v>4.9000000000000004</v>
      </c>
      <c r="EE40">
        <v>3</v>
      </c>
      <c r="EF40">
        <v>3</v>
      </c>
      <c r="EG40" s="41">
        <v>4.7619047619047616E-2</v>
      </c>
      <c r="EH40" s="43">
        <v>0.94545454545454544</v>
      </c>
      <c r="EI40" s="44">
        <v>0.993073593073593</v>
      </c>
      <c r="EJ40">
        <v>122</v>
      </c>
      <c r="EK40">
        <v>115</v>
      </c>
      <c r="EL40">
        <v>81</v>
      </c>
      <c r="EM40">
        <v>77</v>
      </c>
      <c r="EN40">
        <v>62</v>
      </c>
      <c r="EO40">
        <v>55</v>
      </c>
      <c r="EP40">
        <v>3</v>
      </c>
      <c r="EQ40">
        <v>3</v>
      </c>
      <c r="ER40">
        <v>59</v>
      </c>
      <c r="ES40">
        <v>45</v>
      </c>
      <c r="ET40">
        <v>13</v>
      </c>
      <c r="EU40">
        <v>14</v>
      </c>
      <c r="EV40">
        <v>2</v>
      </c>
      <c r="EW40">
        <v>2</v>
      </c>
      <c r="EX40">
        <v>6</v>
      </c>
      <c r="EY40">
        <v>8</v>
      </c>
      <c r="EZ40">
        <v>-0.1</v>
      </c>
      <c r="FA40">
        <v>0.30000000000000004</v>
      </c>
      <c r="FB40">
        <v>0.30000000000000004</v>
      </c>
      <c r="FC40" s="20">
        <v>1.88</v>
      </c>
      <c r="FD40" s="26">
        <v>0.14461538461538462</v>
      </c>
      <c r="FE40">
        <v>1.15E-2</v>
      </c>
      <c r="FF40">
        <v>0.02</v>
      </c>
      <c r="FG40">
        <v>-0.05</v>
      </c>
      <c r="FH40">
        <v>-0.03</v>
      </c>
      <c r="FL40" s="42">
        <v>22</v>
      </c>
      <c r="FM40" s="20">
        <v>1.3333333333333333</v>
      </c>
      <c r="FN40" s="41">
        <v>0</v>
      </c>
      <c r="FO40" s="20">
        <v>0.4</v>
      </c>
      <c r="FP40" s="20">
        <v>0.93159999999999998</v>
      </c>
      <c r="FQ40" s="20">
        <v>100.119189511323</v>
      </c>
      <c r="FR40">
        <v>5</v>
      </c>
      <c r="FS40" t="s">
        <v>189</v>
      </c>
      <c r="FT40">
        <v>74</v>
      </c>
      <c r="FU40" t="s">
        <v>731</v>
      </c>
      <c r="FV40" t="s">
        <v>751</v>
      </c>
      <c r="FW40" s="45">
        <v>925000</v>
      </c>
      <c r="FX40" s="45">
        <v>925000</v>
      </c>
      <c r="FY40">
        <v>22</v>
      </c>
      <c r="FZ40">
        <v>0</v>
      </c>
      <c r="GA40">
        <v>3</v>
      </c>
      <c r="GB40">
        <v>3</v>
      </c>
      <c r="GC40">
        <v>0</v>
      </c>
      <c r="GD40">
        <v>10</v>
      </c>
      <c r="GE40">
        <v>10</v>
      </c>
      <c r="GF40">
        <v>272</v>
      </c>
      <c r="GG40">
        <v>0</v>
      </c>
      <c r="GH40">
        <v>0.60000000000000009</v>
      </c>
      <c r="GI40">
        <v>0.60000000000000009</v>
      </c>
      <c r="GJ40" s="42">
        <v>0.4</v>
      </c>
    </row>
    <row r="41" spans="1:192" x14ac:dyDescent="0.45">
      <c r="A41" s="40">
        <v>34324</v>
      </c>
      <c r="B41" t="s">
        <v>1120</v>
      </c>
      <c r="C41" t="s">
        <v>145</v>
      </c>
      <c r="D41" t="s">
        <v>91</v>
      </c>
      <c r="E41" t="s">
        <v>91</v>
      </c>
      <c r="F41">
        <v>74</v>
      </c>
      <c r="G41">
        <v>209</v>
      </c>
      <c r="H41">
        <v>2012</v>
      </c>
      <c r="I41">
        <v>1</v>
      </c>
      <c r="J41">
        <v>15</v>
      </c>
      <c r="K41" t="s">
        <v>202</v>
      </c>
      <c r="L41">
        <v>2013</v>
      </c>
      <c r="M41">
        <v>24</v>
      </c>
      <c r="N41">
        <v>5</v>
      </c>
      <c r="O41">
        <v>8476879</v>
      </c>
      <c r="P41" t="s">
        <v>1121</v>
      </c>
      <c r="Q41" t="s">
        <v>1122</v>
      </c>
      <c r="R41" t="s">
        <v>1123</v>
      </c>
      <c r="S41" t="s">
        <v>1124</v>
      </c>
      <c r="T41" t="s">
        <v>720</v>
      </c>
      <c r="U41" t="s">
        <v>110</v>
      </c>
      <c r="V41">
        <v>82</v>
      </c>
      <c r="W41">
        <v>5</v>
      </c>
      <c r="X41">
        <v>14</v>
      </c>
      <c r="Y41">
        <v>8</v>
      </c>
      <c r="Z41">
        <v>19</v>
      </c>
      <c r="AA41">
        <v>12</v>
      </c>
      <c r="AB41">
        <v>43</v>
      </c>
      <c r="AC41" s="26">
        <v>0.23170731707317074</v>
      </c>
      <c r="AD41" s="20">
        <v>-2.0774647887323958</v>
      </c>
      <c r="AE41" s="20">
        <v>6.6210000000000004</v>
      </c>
      <c r="AF41">
        <v>-27</v>
      </c>
      <c r="AG41">
        <v>-13.5</v>
      </c>
      <c r="AH41">
        <v>12</v>
      </c>
      <c r="AI41">
        <v>2442</v>
      </c>
      <c r="AJ41">
        <v>114830</v>
      </c>
      <c r="AK41" s="20">
        <v>1913.8333333333001</v>
      </c>
      <c r="AL41">
        <v>1912.27</v>
      </c>
      <c r="AM41">
        <v>1914</v>
      </c>
      <c r="AN41" s="26">
        <v>23.339430894308943</v>
      </c>
      <c r="AO41">
        <v>38.79</v>
      </c>
      <c r="AP41" s="41">
        <v>0.26027397260273971</v>
      </c>
      <c r="AQ41">
        <v>314</v>
      </c>
      <c r="AR41">
        <v>315</v>
      </c>
      <c r="AS41">
        <v>315</v>
      </c>
      <c r="AT41">
        <v>204</v>
      </c>
      <c r="AU41">
        <v>205</v>
      </c>
      <c r="AV41">
        <v>143</v>
      </c>
      <c r="AW41">
        <v>99</v>
      </c>
      <c r="AX41">
        <v>22</v>
      </c>
      <c r="AY41">
        <v>6</v>
      </c>
      <c r="AZ41">
        <v>18</v>
      </c>
      <c r="BA41" s="42">
        <v>24</v>
      </c>
      <c r="BB41">
        <v>7.43</v>
      </c>
      <c r="BC41">
        <v>48.1678</v>
      </c>
      <c r="BD41" s="20">
        <v>141.80000000000001</v>
      </c>
      <c r="BE41" s="20">
        <v>455.8</v>
      </c>
      <c r="BF41" s="20">
        <v>14.301327741375434</v>
      </c>
      <c r="BG41">
        <v>447</v>
      </c>
      <c r="BH41">
        <v>662</v>
      </c>
      <c r="BI41">
        <v>861</v>
      </c>
      <c r="BJ41" s="41">
        <v>0.34174311926605505</v>
      </c>
      <c r="BK41">
        <v>163</v>
      </c>
      <c r="BL41">
        <v>162</v>
      </c>
      <c r="BM41">
        <v>131</v>
      </c>
      <c r="BN41" s="42">
        <v>31</v>
      </c>
      <c r="BO41">
        <v>62</v>
      </c>
      <c r="BP41">
        <v>40</v>
      </c>
      <c r="BQ41">
        <v>18</v>
      </c>
      <c r="BR41">
        <v>171</v>
      </c>
      <c r="BS41" s="41">
        <v>9.3086554164398469E-2</v>
      </c>
      <c r="BT41">
        <v>0</v>
      </c>
      <c r="BU41">
        <v>0</v>
      </c>
      <c r="BV41" s="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2</v>
      </c>
      <c r="CW41">
        <v>0</v>
      </c>
      <c r="CX41">
        <v>4</v>
      </c>
      <c r="CY41">
        <v>6</v>
      </c>
      <c r="CZ41">
        <v>52</v>
      </c>
      <c r="DA41">
        <v>11</v>
      </c>
      <c r="DB41">
        <v>0</v>
      </c>
      <c r="DC41">
        <v>32</v>
      </c>
      <c r="DD41">
        <v>12</v>
      </c>
      <c r="DE41">
        <v>4</v>
      </c>
      <c r="DF41">
        <v>1</v>
      </c>
      <c r="DG41">
        <v>83</v>
      </c>
      <c r="DH41">
        <v>6</v>
      </c>
      <c r="DI41">
        <v>6</v>
      </c>
      <c r="DJ41">
        <v>7</v>
      </c>
      <c r="DK41">
        <v>7</v>
      </c>
      <c r="DL41">
        <v>0</v>
      </c>
      <c r="DM41">
        <v>6</v>
      </c>
      <c r="DN41">
        <v>6</v>
      </c>
      <c r="DO41">
        <v>0</v>
      </c>
      <c r="DP41" s="42">
        <v>0</v>
      </c>
      <c r="DQ41" s="20">
        <v>7.5369999999999999</v>
      </c>
      <c r="DR41">
        <v>6</v>
      </c>
      <c r="DS41">
        <v>0</v>
      </c>
      <c r="DT41">
        <v>0</v>
      </c>
      <c r="DU41">
        <v>0</v>
      </c>
      <c r="DV41">
        <v>0</v>
      </c>
      <c r="DW41">
        <v>1562</v>
      </c>
      <c r="DX41">
        <v>2278</v>
      </c>
      <c r="DY41">
        <v>1161</v>
      </c>
      <c r="DZ41">
        <v>1666</v>
      </c>
      <c r="EA41">
        <v>837</v>
      </c>
      <c r="EB41">
        <v>1209</v>
      </c>
      <c r="EC41">
        <v>66.62</v>
      </c>
      <c r="ED41">
        <v>109.33</v>
      </c>
      <c r="EE41">
        <v>73</v>
      </c>
      <c r="EF41">
        <v>122</v>
      </c>
      <c r="EG41" s="41">
        <v>8.7216248506571087E-2</v>
      </c>
      <c r="EH41" s="43">
        <v>0.89909015715467333</v>
      </c>
      <c r="EI41" s="44">
        <v>0.98630640566124439</v>
      </c>
      <c r="EJ41">
        <v>1565</v>
      </c>
      <c r="EK41">
        <v>2280</v>
      </c>
      <c r="EL41">
        <v>1164</v>
      </c>
      <c r="EM41">
        <v>1667</v>
      </c>
      <c r="EN41">
        <v>839</v>
      </c>
      <c r="EO41">
        <v>1211</v>
      </c>
      <c r="EP41">
        <v>72</v>
      </c>
      <c r="EQ41">
        <v>121</v>
      </c>
      <c r="ER41">
        <v>737</v>
      </c>
      <c r="ES41">
        <v>1134</v>
      </c>
      <c r="ET41">
        <v>288</v>
      </c>
      <c r="EU41">
        <v>424</v>
      </c>
      <c r="EV41">
        <v>40</v>
      </c>
      <c r="EW41">
        <v>61</v>
      </c>
      <c r="EX41">
        <v>120</v>
      </c>
      <c r="EY41">
        <v>105</v>
      </c>
      <c r="EZ41">
        <v>0.1</v>
      </c>
      <c r="FA41">
        <v>2.2000000000000002</v>
      </c>
      <c r="FB41">
        <v>2.2000000000000002</v>
      </c>
      <c r="FC41" s="20">
        <v>9.9499999999999993</v>
      </c>
      <c r="FD41" s="26">
        <v>0.12134146341463414</v>
      </c>
      <c r="FE41">
        <v>1.7533000000000001</v>
      </c>
      <c r="FF41">
        <v>-0.21</v>
      </c>
      <c r="FG41">
        <v>-0.69</v>
      </c>
      <c r="FH41">
        <v>-0.9</v>
      </c>
      <c r="FL41" s="42">
        <v>346</v>
      </c>
      <c r="FM41" s="20">
        <v>30.166666666666668</v>
      </c>
      <c r="FN41" s="41">
        <v>2.3364486E-2</v>
      </c>
      <c r="FO41" s="20">
        <v>17.8</v>
      </c>
      <c r="FP41" s="20">
        <v>20.507400000000001</v>
      </c>
      <c r="FQ41" s="20">
        <v>120.48507794401418</v>
      </c>
      <c r="FV41" t="s">
        <v>751</v>
      </c>
      <c r="FW41" s="45">
        <v>3350000</v>
      </c>
      <c r="FX41" s="45">
        <v>2800000</v>
      </c>
      <c r="FY41">
        <v>366</v>
      </c>
      <c r="FZ41">
        <v>25</v>
      </c>
      <c r="GA41">
        <v>67</v>
      </c>
      <c r="GB41">
        <v>92</v>
      </c>
      <c r="GC41">
        <v>-37</v>
      </c>
      <c r="GD41">
        <v>70</v>
      </c>
      <c r="GE41">
        <v>614</v>
      </c>
      <c r="GF41">
        <v>7600</v>
      </c>
      <c r="GG41">
        <v>3.6</v>
      </c>
      <c r="GH41">
        <v>12</v>
      </c>
      <c r="GI41">
        <v>15.6</v>
      </c>
      <c r="GJ41" s="42">
        <v>17.8</v>
      </c>
    </row>
    <row r="42" spans="1:192" x14ac:dyDescent="0.45">
      <c r="A42" s="40">
        <v>34350</v>
      </c>
      <c r="B42" t="s">
        <v>1138</v>
      </c>
      <c r="C42" t="s">
        <v>213</v>
      </c>
      <c r="D42" t="s">
        <v>91</v>
      </c>
      <c r="E42" t="s">
        <v>91</v>
      </c>
      <c r="F42">
        <v>72</v>
      </c>
      <c r="G42">
        <v>208</v>
      </c>
      <c r="H42">
        <v>2012</v>
      </c>
      <c r="I42">
        <v>1</v>
      </c>
      <c r="J42">
        <v>8</v>
      </c>
      <c r="K42" t="s">
        <v>92</v>
      </c>
      <c r="L42">
        <v>2014</v>
      </c>
      <c r="M42">
        <v>24</v>
      </c>
      <c r="N42">
        <v>4</v>
      </c>
      <c r="O42">
        <v>8476884</v>
      </c>
      <c r="P42" t="s">
        <v>1139</v>
      </c>
      <c r="Q42" t="s">
        <v>1140</v>
      </c>
      <c r="R42" t="s">
        <v>1141</v>
      </c>
      <c r="S42" t="s">
        <v>1142</v>
      </c>
      <c r="T42" t="s">
        <v>720</v>
      </c>
      <c r="U42" t="s">
        <v>117</v>
      </c>
      <c r="V42">
        <v>71</v>
      </c>
      <c r="W42">
        <v>3</v>
      </c>
      <c r="X42">
        <v>19</v>
      </c>
      <c r="Y42">
        <v>9</v>
      </c>
      <c r="Z42">
        <v>22</v>
      </c>
      <c r="AA42">
        <v>11</v>
      </c>
      <c r="AB42">
        <v>33</v>
      </c>
      <c r="AC42" s="26">
        <v>0.30985915492957744</v>
      </c>
      <c r="AD42" s="20">
        <v>7.1641791044776113</v>
      </c>
      <c r="AE42" s="20">
        <v>7.2050000000000001</v>
      </c>
      <c r="AF42">
        <v>-22</v>
      </c>
      <c r="AG42">
        <v>-5.3</v>
      </c>
      <c r="AH42">
        <v>39</v>
      </c>
      <c r="AI42">
        <v>1640</v>
      </c>
      <c r="AJ42">
        <v>76048</v>
      </c>
      <c r="AK42" s="20">
        <v>1267.4666666666999</v>
      </c>
      <c r="AL42">
        <v>1249.25</v>
      </c>
      <c r="AM42">
        <v>1267</v>
      </c>
      <c r="AN42" s="26">
        <v>17.851643192488265</v>
      </c>
      <c r="AO42">
        <v>29.74</v>
      </c>
      <c r="AP42" s="41">
        <v>0.40740740740740738</v>
      </c>
      <c r="AQ42">
        <v>180</v>
      </c>
      <c r="AR42">
        <v>185</v>
      </c>
      <c r="AS42">
        <v>185</v>
      </c>
      <c r="AT42">
        <v>120</v>
      </c>
      <c r="AU42">
        <v>124</v>
      </c>
      <c r="AV42">
        <v>78</v>
      </c>
      <c r="AW42">
        <v>66</v>
      </c>
      <c r="AX42">
        <v>7</v>
      </c>
      <c r="AY42">
        <v>1</v>
      </c>
      <c r="AZ42">
        <v>10</v>
      </c>
      <c r="BA42" s="42">
        <v>11</v>
      </c>
      <c r="BB42">
        <v>4.37</v>
      </c>
      <c r="BC42">
        <v>47.769199999999998</v>
      </c>
      <c r="BD42" s="20">
        <v>124.7</v>
      </c>
      <c r="BE42" s="20">
        <v>304.7</v>
      </c>
      <c r="BF42" s="20">
        <v>14.634380628377025</v>
      </c>
      <c r="BG42">
        <v>483</v>
      </c>
      <c r="BH42">
        <v>367</v>
      </c>
      <c r="BI42">
        <v>334</v>
      </c>
      <c r="BJ42" s="41">
        <v>0.59118727050183595</v>
      </c>
      <c r="BK42">
        <v>79</v>
      </c>
      <c r="BL42">
        <v>78</v>
      </c>
      <c r="BM42">
        <v>78</v>
      </c>
      <c r="BN42" s="42">
        <v>0</v>
      </c>
      <c r="BO42">
        <v>46</v>
      </c>
      <c r="BP42">
        <v>67</v>
      </c>
      <c r="BQ42">
        <v>24</v>
      </c>
      <c r="BR42">
        <v>118</v>
      </c>
      <c r="BS42" s="41">
        <v>0.12784398699891658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3</v>
      </c>
      <c r="CW42">
        <v>0</v>
      </c>
      <c r="CX42">
        <v>1</v>
      </c>
      <c r="CY42">
        <v>6</v>
      </c>
      <c r="CZ42">
        <v>39</v>
      </c>
      <c r="DA42">
        <v>7</v>
      </c>
      <c r="DB42">
        <v>0</v>
      </c>
      <c r="DC42">
        <v>28</v>
      </c>
      <c r="DD42">
        <v>2</v>
      </c>
      <c r="DE42">
        <v>0</v>
      </c>
      <c r="DF42">
        <v>0</v>
      </c>
      <c r="DG42">
        <v>41</v>
      </c>
      <c r="DH42">
        <v>13</v>
      </c>
      <c r="DI42">
        <v>6</v>
      </c>
      <c r="DJ42">
        <v>14</v>
      </c>
      <c r="DK42">
        <v>13</v>
      </c>
      <c r="DL42">
        <v>1</v>
      </c>
      <c r="DM42">
        <v>6</v>
      </c>
      <c r="DN42">
        <v>5</v>
      </c>
      <c r="DO42">
        <v>1</v>
      </c>
      <c r="DP42" s="42">
        <v>-7</v>
      </c>
      <c r="DQ42" s="20">
        <v>-1.3340000000000001</v>
      </c>
      <c r="DR42">
        <v>11</v>
      </c>
      <c r="DS42">
        <v>1</v>
      </c>
      <c r="DT42">
        <v>0</v>
      </c>
      <c r="DU42">
        <v>1</v>
      </c>
      <c r="DV42">
        <v>0</v>
      </c>
      <c r="DW42">
        <v>1235</v>
      </c>
      <c r="DX42">
        <v>1091</v>
      </c>
      <c r="DY42">
        <v>919</v>
      </c>
      <c r="DZ42">
        <v>805</v>
      </c>
      <c r="EA42">
        <v>674</v>
      </c>
      <c r="EB42">
        <v>604</v>
      </c>
      <c r="EC42">
        <v>54.88</v>
      </c>
      <c r="ED42">
        <v>55.34</v>
      </c>
      <c r="EE42">
        <v>54</v>
      </c>
      <c r="EF42">
        <v>63</v>
      </c>
      <c r="EG42" s="41">
        <v>8.0118694362017809E-2</v>
      </c>
      <c r="EH42" s="43">
        <v>0.89569536423841056</v>
      </c>
      <c r="EI42" s="44">
        <v>0.97581405860042836</v>
      </c>
      <c r="EJ42">
        <v>1255</v>
      </c>
      <c r="EK42">
        <v>1099</v>
      </c>
      <c r="EL42">
        <v>934</v>
      </c>
      <c r="EM42">
        <v>812</v>
      </c>
      <c r="EN42">
        <v>682</v>
      </c>
      <c r="EO42">
        <v>610</v>
      </c>
      <c r="EP42">
        <v>54</v>
      </c>
      <c r="EQ42">
        <v>63</v>
      </c>
      <c r="ER42">
        <v>633</v>
      </c>
      <c r="ES42">
        <v>592</v>
      </c>
      <c r="ET42">
        <v>230</v>
      </c>
      <c r="EU42">
        <v>231</v>
      </c>
      <c r="EV42">
        <v>33</v>
      </c>
      <c r="EW42">
        <v>35</v>
      </c>
      <c r="EX42">
        <v>75</v>
      </c>
      <c r="EY42">
        <v>80</v>
      </c>
      <c r="EZ42">
        <v>1</v>
      </c>
      <c r="FA42">
        <v>1.3</v>
      </c>
      <c r="FB42">
        <v>2.2999999999999998</v>
      </c>
      <c r="FC42" s="20">
        <v>21.38</v>
      </c>
      <c r="FD42" s="26">
        <v>0.30112676056338028</v>
      </c>
      <c r="FE42">
        <v>1.7938000000000001</v>
      </c>
      <c r="FF42">
        <v>0.01</v>
      </c>
      <c r="FG42">
        <v>-0.51</v>
      </c>
      <c r="FH42">
        <v>-0.5</v>
      </c>
      <c r="FL42" s="42">
        <v>237</v>
      </c>
      <c r="FM42" s="20">
        <v>9.3636363636363633</v>
      </c>
      <c r="FN42" s="41">
        <v>1.61152964E-2</v>
      </c>
      <c r="FO42" s="20">
        <v>18.100000000000001</v>
      </c>
      <c r="FP42" s="20">
        <v>21.7332</v>
      </c>
      <c r="FQ42" s="20">
        <v>111.71502901741044</v>
      </c>
      <c r="FV42" t="s">
        <v>751</v>
      </c>
      <c r="FW42" s="45">
        <v>800000</v>
      </c>
      <c r="FX42" s="45">
        <v>800000</v>
      </c>
      <c r="FY42">
        <v>138</v>
      </c>
      <c r="FZ42">
        <v>5</v>
      </c>
      <c r="GA42">
        <v>31</v>
      </c>
      <c r="GB42">
        <v>36</v>
      </c>
      <c r="GC42">
        <v>-33</v>
      </c>
      <c r="GD42">
        <v>49</v>
      </c>
      <c r="GE42">
        <v>170</v>
      </c>
      <c r="GF42">
        <v>2368</v>
      </c>
      <c r="GG42">
        <v>1.4</v>
      </c>
      <c r="GH42">
        <v>2.5</v>
      </c>
      <c r="GI42">
        <v>3.9</v>
      </c>
      <c r="GJ42" s="42">
        <v>18.100000000000001</v>
      </c>
    </row>
    <row r="43" spans="1:192" x14ac:dyDescent="0.45">
      <c r="A43" s="40">
        <v>34391</v>
      </c>
      <c r="B43" t="s">
        <v>1143</v>
      </c>
      <c r="C43" t="s">
        <v>282</v>
      </c>
      <c r="D43" t="s">
        <v>107</v>
      </c>
      <c r="E43" t="s">
        <v>107</v>
      </c>
      <c r="F43">
        <v>75</v>
      </c>
      <c r="G43">
        <v>202</v>
      </c>
      <c r="H43">
        <v>2012</v>
      </c>
      <c r="I43">
        <v>1</v>
      </c>
      <c r="J43">
        <v>9</v>
      </c>
      <c r="K43" t="s">
        <v>202</v>
      </c>
      <c r="L43">
        <v>2013</v>
      </c>
      <c r="M43">
        <v>23</v>
      </c>
      <c r="N43">
        <v>5</v>
      </c>
      <c r="O43">
        <v>8476885</v>
      </c>
      <c r="P43" t="s">
        <v>1144</v>
      </c>
      <c r="Q43" t="s">
        <v>1145</v>
      </c>
      <c r="R43" t="s">
        <v>1146</v>
      </c>
      <c r="S43" t="s">
        <v>375</v>
      </c>
      <c r="T43" t="s">
        <v>720</v>
      </c>
      <c r="U43" t="s">
        <v>285</v>
      </c>
      <c r="V43">
        <v>55</v>
      </c>
      <c r="W43">
        <v>3</v>
      </c>
      <c r="X43">
        <v>21</v>
      </c>
      <c r="Y43">
        <v>11</v>
      </c>
      <c r="Z43">
        <v>24</v>
      </c>
      <c r="AA43">
        <v>13</v>
      </c>
      <c r="AB43">
        <v>67</v>
      </c>
      <c r="AC43" s="26">
        <v>0.43636363636363634</v>
      </c>
      <c r="AD43" s="20">
        <v>2.6900369003690052</v>
      </c>
      <c r="AE43" s="20">
        <v>7.7050000000000001</v>
      </c>
      <c r="AF43">
        <v>9</v>
      </c>
      <c r="AG43">
        <v>7.6</v>
      </c>
      <c r="AH43">
        <v>34</v>
      </c>
      <c r="AI43">
        <v>1403</v>
      </c>
      <c r="AJ43">
        <v>72263</v>
      </c>
      <c r="AK43" s="20">
        <v>1204.3833333333</v>
      </c>
      <c r="AL43">
        <v>1204.3800000000001</v>
      </c>
      <c r="AM43">
        <v>1204</v>
      </c>
      <c r="AN43" s="26">
        <v>21.897878787878788</v>
      </c>
      <c r="AO43">
        <v>36.24</v>
      </c>
      <c r="AP43" s="41">
        <v>0.4</v>
      </c>
      <c r="AQ43">
        <v>277</v>
      </c>
      <c r="AR43">
        <v>277</v>
      </c>
      <c r="AS43">
        <v>277</v>
      </c>
      <c r="AT43">
        <v>185</v>
      </c>
      <c r="AU43">
        <v>185</v>
      </c>
      <c r="AV43">
        <v>144</v>
      </c>
      <c r="AW43">
        <v>80</v>
      </c>
      <c r="AX43">
        <v>10</v>
      </c>
      <c r="AY43">
        <v>3</v>
      </c>
      <c r="AZ43">
        <v>19</v>
      </c>
      <c r="BA43" s="42">
        <v>22</v>
      </c>
      <c r="BB43">
        <v>5.82</v>
      </c>
      <c r="BC43">
        <v>56.006900000000002</v>
      </c>
      <c r="BD43" s="20">
        <v>195.8</v>
      </c>
      <c r="BE43" s="20">
        <v>472.8</v>
      </c>
      <c r="BF43" s="20">
        <v>23.554027798535344</v>
      </c>
      <c r="BG43">
        <v>381</v>
      </c>
      <c r="BH43">
        <v>371</v>
      </c>
      <c r="BI43">
        <v>482</v>
      </c>
      <c r="BJ43" s="41">
        <v>0.44148319814600234</v>
      </c>
      <c r="BK43">
        <v>84</v>
      </c>
      <c r="BL43">
        <v>84</v>
      </c>
      <c r="BM43">
        <v>58</v>
      </c>
      <c r="BN43" s="42">
        <v>26</v>
      </c>
      <c r="BO43">
        <v>41</v>
      </c>
      <c r="BP43">
        <v>54</v>
      </c>
      <c r="BQ43">
        <v>28</v>
      </c>
      <c r="BR43">
        <v>100</v>
      </c>
      <c r="BS43" s="41">
        <v>9.7847358121330719E-2</v>
      </c>
      <c r="BT43">
        <v>0</v>
      </c>
      <c r="BU43">
        <v>0</v>
      </c>
      <c r="BV43" s="41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2</v>
      </c>
      <c r="CW43">
        <v>0</v>
      </c>
      <c r="CX43">
        <v>1</v>
      </c>
      <c r="CY43">
        <v>3</v>
      </c>
      <c r="CZ43">
        <v>37</v>
      </c>
      <c r="DA43">
        <v>3</v>
      </c>
      <c r="DB43">
        <v>0</v>
      </c>
      <c r="DC43">
        <v>58</v>
      </c>
      <c r="DD43">
        <v>10</v>
      </c>
      <c r="DE43">
        <v>0</v>
      </c>
      <c r="DF43">
        <v>0</v>
      </c>
      <c r="DG43">
        <v>73</v>
      </c>
      <c r="DH43">
        <v>17</v>
      </c>
      <c r="DI43">
        <v>12</v>
      </c>
      <c r="DJ43">
        <v>17</v>
      </c>
      <c r="DK43">
        <v>17</v>
      </c>
      <c r="DL43">
        <v>0</v>
      </c>
      <c r="DM43">
        <v>11</v>
      </c>
      <c r="DN43">
        <v>11</v>
      </c>
      <c r="DO43">
        <v>0</v>
      </c>
      <c r="DP43" s="42">
        <v>-5</v>
      </c>
      <c r="DQ43" s="20">
        <v>-1.204</v>
      </c>
      <c r="DR43">
        <v>17</v>
      </c>
      <c r="DS43">
        <v>0</v>
      </c>
      <c r="DT43">
        <v>0</v>
      </c>
      <c r="DU43">
        <v>0</v>
      </c>
      <c r="DV43">
        <v>0</v>
      </c>
      <c r="DW43">
        <v>1170</v>
      </c>
      <c r="DX43">
        <v>1270</v>
      </c>
      <c r="DY43">
        <v>884</v>
      </c>
      <c r="DZ43">
        <v>922</v>
      </c>
      <c r="EA43">
        <v>658</v>
      </c>
      <c r="EB43">
        <v>667</v>
      </c>
      <c r="EC43">
        <v>55.9</v>
      </c>
      <c r="ED43">
        <v>57.39</v>
      </c>
      <c r="EE43">
        <v>60</v>
      </c>
      <c r="EF43">
        <v>60</v>
      </c>
      <c r="EG43" s="41">
        <v>9.1185410334346503E-2</v>
      </c>
      <c r="EH43" s="43">
        <v>0.91004497751124436</v>
      </c>
      <c r="EI43" s="44">
        <v>1.0012303878455908</v>
      </c>
      <c r="EJ43">
        <v>1170</v>
      </c>
      <c r="EK43">
        <v>1271</v>
      </c>
      <c r="EL43">
        <v>883</v>
      </c>
      <c r="EM43">
        <v>921</v>
      </c>
      <c r="EN43">
        <v>657</v>
      </c>
      <c r="EO43">
        <v>666</v>
      </c>
      <c r="EP43">
        <v>60</v>
      </c>
      <c r="EQ43">
        <v>60</v>
      </c>
      <c r="ER43">
        <v>575</v>
      </c>
      <c r="ES43">
        <v>595</v>
      </c>
      <c r="ET43">
        <v>211</v>
      </c>
      <c r="EU43">
        <v>203</v>
      </c>
      <c r="EV43">
        <v>28</v>
      </c>
      <c r="EW43">
        <v>30</v>
      </c>
      <c r="EX43">
        <v>77</v>
      </c>
      <c r="EY43">
        <v>76</v>
      </c>
      <c r="EZ43">
        <v>1.3</v>
      </c>
      <c r="FA43">
        <v>3</v>
      </c>
      <c r="FB43">
        <v>4.3</v>
      </c>
      <c r="FC43" s="20">
        <v>32.5</v>
      </c>
      <c r="FD43" s="26">
        <v>0.59090909090909094</v>
      </c>
      <c r="FE43">
        <v>1.9062000000000001</v>
      </c>
      <c r="FF43">
        <v>0.59</v>
      </c>
      <c r="FG43">
        <v>-0.09</v>
      </c>
      <c r="FH43">
        <v>0.5</v>
      </c>
      <c r="FL43" s="42">
        <v>218</v>
      </c>
      <c r="FM43" s="20">
        <v>6.5882352941176467</v>
      </c>
      <c r="FN43" s="41">
        <v>1.6565656599999999E-2</v>
      </c>
      <c r="FO43" s="20">
        <v>20.6</v>
      </c>
      <c r="FP43" s="20">
        <v>23.7592</v>
      </c>
      <c r="FQ43" s="20">
        <v>121.55631943406564</v>
      </c>
      <c r="FR43">
        <v>4</v>
      </c>
      <c r="FS43" t="s">
        <v>314</v>
      </c>
      <c r="FT43">
        <v>195</v>
      </c>
      <c r="FV43" t="s">
        <v>751</v>
      </c>
      <c r="FW43" s="45">
        <v>3500000</v>
      </c>
      <c r="FX43" s="45">
        <v>2812500</v>
      </c>
      <c r="FY43">
        <v>326</v>
      </c>
      <c r="FZ43">
        <v>34</v>
      </c>
      <c r="GA43">
        <v>95</v>
      </c>
      <c r="GB43">
        <v>129</v>
      </c>
      <c r="GC43">
        <v>29</v>
      </c>
      <c r="GD43">
        <v>239</v>
      </c>
      <c r="GE43">
        <v>685</v>
      </c>
      <c r="GF43">
        <v>7464</v>
      </c>
      <c r="GG43">
        <v>8.8000000000000007</v>
      </c>
      <c r="GH43">
        <v>16</v>
      </c>
      <c r="GI43">
        <v>24.8</v>
      </c>
      <c r="GJ43" s="42">
        <v>20.6</v>
      </c>
    </row>
    <row r="44" spans="1:192" x14ac:dyDescent="0.45">
      <c r="A44" s="40">
        <v>34383</v>
      </c>
      <c r="B44" t="s">
        <v>1147</v>
      </c>
      <c r="C44" t="s">
        <v>145</v>
      </c>
      <c r="D44" t="s">
        <v>91</v>
      </c>
      <c r="E44" t="s">
        <v>91</v>
      </c>
      <c r="F44">
        <v>74</v>
      </c>
      <c r="G44">
        <v>193</v>
      </c>
      <c r="H44">
        <v>2012</v>
      </c>
      <c r="I44">
        <v>1</v>
      </c>
      <c r="J44">
        <v>10</v>
      </c>
      <c r="K44" t="s">
        <v>92</v>
      </c>
      <c r="L44">
        <v>2014</v>
      </c>
      <c r="M44">
        <v>23</v>
      </c>
      <c r="N44">
        <v>4</v>
      </c>
      <c r="O44">
        <v>8476886</v>
      </c>
      <c r="P44" t="s">
        <v>1148</v>
      </c>
      <c r="Q44" t="s">
        <v>1149</v>
      </c>
      <c r="R44" t="s">
        <v>1150</v>
      </c>
      <c r="S44" t="s">
        <v>1151</v>
      </c>
      <c r="T44" t="s">
        <v>720</v>
      </c>
      <c r="U44" t="s">
        <v>153</v>
      </c>
      <c r="V44">
        <v>35</v>
      </c>
      <c r="W44">
        <v>4</v>
      </c>
      <c r="X44">
        <v>4</v>
      </c>
      <c r="Y44">
        <v>2</v>
      </c>
      <c r="Z44">
        <v>8</v>
      </c>
      <c r="AA44">
        <v>21</v>
      </c>
      <c r="AB44">
        <v>92</v>
      </c>
      <c r="AC44" s="26">
        <v>0.22857142857142856</v>
      </c>
      <c r="AD44" s="20">
        <v>3.7317073170731705</v>
      </c>
      <c r="AE44" s="20">
        <v>3.1720000000000002</v>
      </c>
      <c r="AF44">
        <v>4</v>
      </c>
      <c r="AG44">
        <v>0.4</v>
      </c>
      <c r="AH44">
        <v>18</v>
      </c>
      <c r="AI44">
        <v>568</v>
      </c>
      <c r="AJ44">
        <v>23594</v>
      </c>
      <c r="AK44" s="20">
        <v>393.23333333332999</v>
      </c>
      <c r="AL44">
        <v>393.23</v>
      </c>
      <c r="AM44">
        <v>393</v>
      </c>
      <c r="AN44" s="26">
        <v>11.235238095238095</v>
      </c>
      <c r="AO44">
        <v>19.03</v>
      </c>
      <c r="AP44" s="41">
        <v>0.4</v>
      </c>
      <c r="AQ44">
        <v>74</v>
      </c>
      <c r="AR44">
        <v>74</v>
      </c>
      <c r="AS44">
        <v>74</v>
      </c>
      <c r="AT44">
        <v>53</v>
      </c>
      <c r="AU44">
        <v>53</v>
      </c>
      <c r="AV44">
        <v>43</v>
      </c>
      <c r="AW44">
        <v>22</v>
      </c>
      <c r="AX44">
        <v>3</v>
      </c>
      <c r="AY44">
        <v>3</v>
      </c>
      <c r="AZ44">
        <v>1</v>
      </c>
      <c r="BA44" s="42">
        <v>4</v>
      </c>
      <c r="BB44">
        <v>2.02</v>
      </c>
      <c r="BC44">
        <v>46.348799999999997</v>
      </c>
      <c r="BD44" s="20">
        <v>34.700000000000003</v>
      </c>
      <c r="BE44" s="20">
        <v>108.7</v>
      </c>
      <c r="BF44" s="20">
        <v>16.585713195839585</v>
      </c>
      <c r="BG44">
        <v>115</v>
      </c>
      <c r="BH44">
        <v>149</v>
      </c>
      <c r="BI44">
        <v>125</v>
      </c>
      <c r="BJ44" s="41">
        <v>0.47916666666666669</v>
      </c>
      <c r="BK44">
        <v>36</v>
      </c>
      <c r="BL44">
        <v>36</v>
      </c>
      <c r="BM44">
        <v>39</v>
      </c>
      <c r="BN44" s="42">
        <v>-3</v>
      </c>
      <c r="BO44">
        <v>10</v>
      </c>
      <c r="BP44">
        <v>6</v>
      </c>
      <c r="BQ44">
        <v>3</v>
      </c>
      <c r="BR44">
        <v>24</v>
      </c>
      <c r="BS44" s="41">
        <v>7.8175895765472306E-2</v>
      </c>
      <c r="BT44">
        <v>0</v>
      </c>
      <c r="BU44">
        <v>0</v>
      </c>
      <c r="BV44" s="41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2</v>
      </c>
      <c r="CY44">
        <v>0</v>
      </c>
      <c r="CZ44">
        <v>8</v>
      </c>
      <c r="DA44">
        <v>4</v>
      </c>
      <c r="DB44">
        <v>0</v>
      </c>
      <c r="DC44">
        <v>8</v>
      </c>
      <c r="DD44">
        <v>5</v>
      </c>
      <c r="DE44">
        <v>0</v>
      </c>
      <c r="DF44">
        <v>0</v>
      </c>
      <c r="DG44">
        <v>26</v>
      </c>
      <c r="DH44">
        <v>9</v>
      </c>
      <c r="DI44">
        <v>2</v>
      </c>
      <c r="DJ44">
        <v>9</v>
      </c>
      <c r="DK44">
        <v>9</v>
      </c>
      <c r="DL44">
        <v>0</v>
      </c>
      <c r="DM44">
        <v>1</v>
      </c>
      <c r="DN44">
        <v>1</v>
      </c>
      <c r="DO44">
        <v>0</v>
      </c>
      <c r="DP44" s="42">
        <v>-7</v>
      </c>
      <c r="DQ44" s="20">
        <v>-4.2649999999999997</v>
      </c>
      <c r="DR44">
        <v>9</v>
      </c>
      <c r="DS44">
        <v>0</v>
      </c>
      <c r="DT44">
        <v>0</v>
      </c>
      <c r="DU44">
        <v>0</v>
      </c>
      <c r="DV44">
        <v>0</v>
      </c>
      <c r="DW44">
        <v>355</v>
      </c>
      <c r="DX44">
        <v>401</v>
      </c>
      <c r="DY44">
        <v>272</v>
      </c>
      <c r="DZ44">
        <v>283</v>
      </c>
      <c r="EA44">
        <v>206</v>
      </c>
      <c r="EB44">
        <v>205</v>
      </c>
      <c r="EC44">
        <v>14.29</v>
      </c>
      <c r="ED44">
        <v>15.67</v>
      </c>
      <c r="EE44">
        <v>20</v>
      </c>
      <c r="EF44">
        <v>17</v>
      </c>
      <c r="EG44" s="41">
        <v>9.7087378640776698E-2</v>
      </c>
      <c r="EH44" s="43">
        <v>0.91707317073170735</v>
      </c>
      <c r="EI44" s="44">
        <v>1.0141605493724841</v>
      </c>
      <c r="EJ44">
        <v>359</v>
      </c>
      <c r="EK44">
        <v>401</v>
      </c>
      <c r="EL44">
        <v>276</v>
      </c>
      <c r="EM44">
        <v>283</v>
      </c>
      <c r="EN44">
        <v>208</v>
      </c>
      <c r="EO44">
        <v>205</v>
      </c>
      <c r="EP44">
        <v>20</v>
      </c>
      <c r="EQ44">
        <v>17</v>
      </c>
      <c r="ER44">
        <v>176</v>
      </c>
      <c r="ES44">
        <v>183</v>
      </c>
      <c r="ET44">
        <v>65</v>
      </c>
      <c r="EU44">
        <v>70</v>
      </c>
      <c r="EV44">
        <v>12</v>
      </c>
      <c r="EW44">
        <v>10</v>
      </c>
      <c r="EX44">
        <v>29</v>
      </c>
      <c r="EY44">
        <v>31</v>
      </c>
      <c r="EZ44">
        <v>0.7</v>
      </c>
      <c r="FA44">
        <v>0.9</v>
      </c>
      <c r="FB44">
        <v>1.6</v>
      </c>
      <c r="FC44" s="20">
        <v>7.97</v>
      </c>
      <c r="FD44" s="26">
        <v>0.2277142857142857</v>
      </c>
      <c r="FE44">
        <v>0.6724</v>
      </c>
      <c r="FF44">
        <v>0.02</v>
      </c>
      <c r="FG44">
        <v>-0.18</v>
      </c>
      <c r="FH44">
        <v>-0.16</v>
      </c>
      <c r="FL44" s="42">
        <v>78</v>
      </c>
      <c r="FM44" s="20">
        <v>4.333333333333333</v>
      </c>
      <c r="FN44" s="41">
        <v>3.2767232800000004E-2</v>
      </c>
      <c r="FO44" s="20">
        <v>6.2</v>
      </c>
      <c r="FP44" s="20">
        <v>7.1470000000000002</v>
      </c>
      <c r="FQ44" s="20">
        <v>115.35233832617043</v>
      </c>
      <c r="FV44" t="s">
        <v>751</v>
      </c>
      <c r="FW44" s="45">
        <v>800000</v>
      </c>
      <c r="FX44" s="45">
        <v>800000</v>
      </c>
      <c r="FY44">
        <v>76</v>
      </c>
      <c r="FZ44">
        <v>4</v>
      </c>
      <c r="GA44">
        <v>9</v>
      </c>
      <c r="GB44">
        <v>13</v>
      </c>
      <c r="GC44">
        <v>-1</v>
      </c>
      <c r="GD44">
        <v>30</v>
      </c>
      <c r="GE44">
        <v>87</v>
      </c>
      <c r="GF44">
        <v>913</v>
      </c>
      <c r="GG44">
        <v>0.60000000000000009</v>
      </c>
      <c r="GH44">
        <v>1.6</v>
      </c>
      <c r="GI44">
        <v>2.2000000000000002</v>
      </c>
      <c r="GJ44" s="42">
        <v>6.2</v>
      </c>
    </row>
    <row r="45" spans="1:192" x14ac:dyDescent="0.45">
      <c r="A45" s="40">
        <v>34469</v>
      </c>
      <c r="B45" t="s">
        <v>1162</v>
      </c>
      <c r="C45" t="s">
        <v>282</v>
      </c>
      <c r="D45" t="s">
        <v>107</v>
      </c>
      <c r="E45" t="s">
        <v>107</v>
      </c>
      <c r="F45">
        <v>73</v>
      </c>
      <c r="G45">
        <v>205</v>
      </c>
      <c r="H45">
        <v>2012</v>
      </c>
      <c r="I45">
        <v>2</v>
      </c>
      <c r="J45">
        <v>42</v>
      </c>
      <c r="K45" t="s">
        <v>92</v>
      </c>
      <c r="L45">
        <v>2015</v>
      </c>
      <c r="M45">
        <v>23</v>
      </c>
      <c r="N45">
        <v>2</v>
      </c>
      <c r="O45">
        <v>8476890</v>
      </c>
      <c r="P45" t="s">
        <v>1163</v>
      </c>
      <c r="Q45" t="s">
        <v>1164</v>
      </c>
      <c r="R45" t="s">
        <v>1165</v>
      </c>
      <c r="S45" t="s">
        <v>889</v>
      </c>
      <c r="T45" t="s">
        <v>720</v>
      </c>
      <c r="U45" t="s">
        <v>110</v>
      </c>
      <c r="V45">
        <v>1</v>
      </c>
      <c r="W45">
        <v>1</v>
      </c>
      <c r="X45">
        <v>0</v>
      </c>
      <c r="Y45">
        <v>0</v>
      </c>
      <c r="Z45">
        <v>1</v>
      </c>
      <c r="AA45">
        <v>29</v>
      </c>
      <c r="AB45">
        <v>61</v>
      </c>
      <c r="AC45" s="26">
        <v>1</v>
      </c>
      <c r="AD45" s="20">
        <v>0</v>
      </c>
      <c r="AE45" s="20">
        <v>0.5</v>
      </c>
      <c r="AF45">
        <v>-2</v>
      </c>
      <c r="AG45">
        <v>-0.9</v>
      </c>
      <c r="AH45">
        <v>0</v>
      </c>
      <c r="AI45">
        <v>19</v>
      </c>
      <c r="AJ45">
        <v>671</v>
      </c>
      <c r="AK45" s="20">
        <v>11.183333333333</v>
      </c>
      <c r="AL45">
        <v>11.18</v>
      </c>
      <c r="AM45">
        <v>11</v>
      </c>
      <c r="AN45" s="26">
        <v>11.183333333333334</v>
      </c>
      <c r="AO45">
        <v>18.63</v>
      </c>
      <c r="AP45" s="41">
        <v>1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3</v>
      </c>
      <c r="AW45">
        <v>0</v>
      </c>
      <c r="AX45">
        <v>0</v>
      </c>
      <c r="AY45">
        <v>0</v>
      </c>
      <c r="AZ45">
        <v>0</v>
      </c>
      <c r="BA45" s="42">
        <v>0</v>
      </c>
      <c r="BB45">
        <v>0.05</v>
      </c>
      <c r="BC45">
        <v>56.666699999999999</v>
      </c>
      <c r="BD45" s="20">
        <v>0</v>
      </c>
      <c r="BE45" s="20">
        <v>4</v>
      </c>
      <c r="BF45" s="20">
        <v>21.466905187835422</v>
      </c>
      <c r="BG45">
        <v>6</v>
      </c>
      <c r="BH45">
        <v>7</v>
      </c>
      <c r="BI45">
        <v>4</v>
      </c>
      <c r="BJ45" s="41">
        <v>0.6</v>
      </c>
      <c r="BK45">
        <v>1</v>
      </c>
      <c r="BL45">
        <v>1</v>
      </c>
      <c r="BM45">
        <v>0</v>
      </c>
      <c r="BN45" s="42">
        <v>1</v>
      </c>
      <c r="BO45">
        <v>0</v>
      </c>
      <c r="BP45">
        <v>0</v>
      </c>
      <c r="BQ45">
        <v>0</v>
      </c>
      <c r="BR45">
        <v>1</v>
      </c>
      <c r="BS45" s="41">
        <v>8.3333333333333329E-2</v>
      </c>
      <c r="BT45">
        <v>0</v>
      </c>
      <c r="BU45">
        <v>0</v>
      </c>
      <c r="BV45" s="41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2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s="42">
        <v>0</v>
      </c>
      <c r="DQ45" s="20">
        <v>5.2000000000000005E-2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16</v>
      </c>
      <c r="DX45">
        <v>14</v>
      </c>
      <c r="DY45">
        <v>12</v>
      </c>
      <c r="DZ45">
        <v>11</v>
      </c>
      <c r="EA45">
        <v>8</v>
      </c>
      <c r="EB45">
        <v>10</v>
      </c>
      <c r="EC45">
        <v>0.25</v>
      </c>
      <c r="ED45">
        <v>0.77</v>
      </c>
      <c r="EE45">
        <v>1</v>
      </c>
      <c r="EF45">
        <v>3</v>
      </c>
      <c r="EG45" s="41">
        <v>0.125</v>
      </c>
      <c r="EH45" s="43">
        <v>0.7</v>
      </c>
      <c r="EI45" s="44">
        <v>0.82499999999999996</v>
      </c>
      <c r="EJ45">
        <v>16</v>
      </c>
      <c r="EK45">
        <v>14</v>
      </c>
      <c r="EL45">
        <v>12</v>
      </c>
      <c r="EM45">
        <v>11</v>
      </c>
      <c r="EN45">
        <v>8</v>
      </c>
      <c r="EO45">
        <v>10</v>
      </c>
      <c r="EP45">
        <v>1</v>
      </c>
      <c r="EQ45">
        <v>3</v>
      </c>
      <c r="ER45">
        <v>4</v>
      </c>
      <c r="ES45">
        <v>6</v>
      </c>
      <c r="ET45">
        <v>1</v>
      </c>
      <c r="EU45">
        <v>3</v>
      </c>
      <c r="EV45">
        <v>0</v>
      </c>
      <c r="EW45">
        <v>2</v>
      </c>
      <c r="EX45">
        <v>0</v>
      </c>
      <c r="EY45">
        <v>0</v>
      </c>
      <c r="EZ45">
        <v>0.2</v>
      </c>
      <c r="FA45">
        <v>-0.1</v>
      </c>
      <c r="FB45">
        <v>0.1</v>
      </c>
      <c r="FC45" s="20">
        <v>0.82</v>
      </c>
      <c r="FD45" s="26">
        <v>0.82</v>
      </c>
      <c r="FE45">
        <v>6.7000000000000002E-3</v>
      </c>
      <c r="FF45">
        <v>0</v>
      </c>
      <c r="FG45">
        <v>0</v>
      </c>
      <c r="FH45">
        <v>0</v>
      </c>
      <c r="FL45" s="42">
        <v>2</v>
      </c>
      <c r="FM45" s="20">
        <v>0</v>
      </c>
      <c r="FN45" s="41">
        <v>0.37614678900000004</v>
      </c>
      <c r="FO45" s="20">
        <v>1</v>
      </c>
      <c r="FP45" s="20">
        <v>1.0104</v>
      </c>
      <c r="FQ45" s="20">
        <v>161.00178890876566</v>
      </c>
      <c r="FV45" t="s">
        <v>751</v>
      </c>
      <c r="FW45" s="45">
        <v>650000</v>
      </c>
      <c r="FX45" s="45">
        <v>650000</v>
      </c>
      <c r="FY45">
        <v>2</v>
      </c>
      <c r="FZ45">
        <v>2</v>
      </c>
      <c r="GA45">
        <v>0</v>
      </c>
      <c r="GB45">
        <v>2</v>
      </c>
      <c r="GC45">
        <v>-1</v>
      </c>
      <c r="GD45">
        <v>2</v>
      </c>
      <c r="GE45">
        <v>4</v>
      </c>
      <c r="GF45">
        <v>29</v>
      </c>
      <c r="GG45">
        <v>0.4</v>
      </c>
      <c r="GH45">
        <v>0</v>
      </c>
      <c r="GI45">
        <v>0.4</v>
      </c>
      <c r="GJ45" s="42">
        <v>1</v>
      </c>
    </row>
    <row r="46" spans="1:192" x14ac:dyDescent="0.45">
      <c r="A46" s="40">
        <v>34339</v>
      </c>
      <c r="B46" t="s">
        <v>1166</v>
      </c>
      <c r="C46" t="s">
        <v>175</v>
      </c>
      <c r="D46" t="s">
        <v>107</v>
      </c>
      <c r="E46" t="s">
        <v>107</v>
      </c>
      <c r="F46">
        <v>69</v>
      </c>
      <c r="G46">
        <v>174</v>
      </c>
      <c r="H46">
        <v>2012</v>
      </c>
      <c r="I46">
        <v>3</v>
      </c>
      <c r="J46">
        <v>85</v>
      </c>
      <c r="K46" t="s">
        <v>92</v>
      </c>
      <c r="L46">
        <v>2016</v>
      </c>
      <c r="M46">
        <v>24</v>
      </c>
      <c r="N46">
        <v>2</v>
      </c>
      <c r="O46">
        <v>8476891</v>
      </c>
      <c r="P46" t="s">
        <v>1167</v>
      </c>
      <c r="Q46" t="s">
        <v>1168</v>
      </c>
      <c r="R46" t="s">
        <v>1169</v>
      </c>
      <c r="S46" t="s">
        <v>404</v>
      </c>
      <c r="T46" t="s">
        <v>720</v>
      </c>
      <c r="U46" t="s">
        <v>263</v>
      </c>
      <c r="V46">
        <v>61</v>
      </c>
      <c r="W46">
        <v>3</v>
      </c>
      <c r="X46">
        <v>12</v>
      </c>
      <c r="Y46">
        <v>4</v>
      </c>
      <c r="Z46">
        <v>15</v>
      </c>
      <c r="AA46">
        <v>15</v>
      </c>
      <c r="AB46">
        <v>70</v>
      </c>
      <c r="AC46" s="26">
        <v>0.24590163934426229</v>
      </c>
      <c r="AD46" s="20">
        <v>15</v>
      </c>
      <c r="AE46" s="20">
        <v>5.0289999999999999</v>
      </c>
      <c r="AF46">
        <v>21</v>
      </c>
      <c r="AG46">
        <v>9</v>
      </c>
      <c r="AH46">
        <v>22</v>
      </c>
      <c r="AI46">
        <v>1391</v>
      </c>
      <c r="AJ46">
        <v>61271</v>
      </c>
      <c r="AK46" s="20">
        <v>1021.1833333333</v>
      </c>
      <c r="AL46">
        <v>1021.18</v>
      </c>
      <c r="AM46">
        <v>1021</v>
      </c>
      <c r="AN46" s="26">
        <v>16.740710382513662</v>
      </c>
      <c r="AO46">
        <v>27.92</v>
      </c>
      <c r="AP46" s="41">
        <v>0.29411764705882354</v>
      </c>
      <c r="AQ46">
        <v>178</v>
      </c>
      <c r="AR46">
        <v>178</v>
      </c>
      <c r="AS46">
        <v>178</v>
      </c>
      <c r="AT46">
        <v>125</v>
      </c>
      <c r="AU46">
        <v>125</v>
      </c>
      <c r="AV46">
        <v>82</v>
      </c>
      <c r="AW46">
        <v>52</v>
      </c>
      <c r="AX46">
        <v>4</v>
      </c>
      <c r="AY46">
        <v>1</v>
      </c>
      <c r="AZ46">
        <v>7</v>
      </c>
      <c r="BA46" s="42">
        <v>8</v>
      </c>
      <c r="BB46">
        <v>3.7</v>
      </c>
      <c r="BC46">
        <v>46.6098</v>
      </c>
      <c r="BD46" s="20">
        <v>55.2</v>
      </c>
      <c r="BE46" s="20">
        <v>233.2</v>
      </c>
      <c r="BF46" s="20">
        <v>13.701795961534694</v>
      </c>
      <c r="BG46">
        <v>364</v>
      </c>
      <c r="BH46">
        <v>410</v>
      </c>
      <c r="BI46">
        <v>278</v>
      </c>
      <c r="BJ46" s="41">
        <v>0.5669781931464174</v>
      </c>
      <c r="BK46">
        <v>45</v>
      </c>
      <c r="BL46">
        <v>45</v>
      </c>
      <c r="BM46">
        <v>74</v>
      </c>
      <c r="BN46" s="42">
        <v>-29</v>
      </c>
      <c r="BO46">
        <v>43</v>
      </c>
      <c r="BP46">
        <v>24</v>
      </c>
      <c r="BQ46">
        <v>26</v>
      </c>
      <c r="BR46">
        <v>42</v>
      </c>
      <c r="BS46" s="41">
        <v>6.6878980891719744E-2</v>
      </c>
      <c r="BT46">
        <v>0</v>
      </c>
      <c r="BU46">
        <v>0</v>
      </c>
      <c r="BV46" s="41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5</v>
      </c>
      <c r="CZ46">
        <v>37</v>
      </c>
      <c r="DA46">
        <v>1</v>
      </c>
      <c r="DB46">
        <v>0</v>
      </c>
      <c r="DC46">
        <v>25</v>
      </c>
      <c r="DD46">
        <v>17</v>
      </c>
      <c r="DE46">
        <v>0</v>
      </c>
      <c r="DF46">
        <v>0</v>
      </c>
      <c r="DG46">
        <v>39</v>
      </c>
      <c r="DH46">
        <v>11</v>
      </c>
      <c r="DI46">
        <v>5</v>
      </c>
      <c r="DJ46">
        <v>11</v>
      </c>
      <c r="DK46">
        <v>11</v>
      </c>
      <c r="DL46">
        <v>0</v>
      </c>
      <c r="DM46">
        <v>4</v>
      </c>
      <c r="DN46">
        <v>4</v>
      </c>
      <c r="DO46">
        <v>0</v>
      </c>
      <c r="DP46" s="42">
        <v>-6</v>
      </c>
      <c r="DQ46" s="20">
        <v>-1.3160000000000001</v>
      </c>
      <c r="DR46">
        <v>11</v>
      </c>
      <c r="DS46">
        <v>0</v>
      </c>
      <c r="DT46">
        <v>0</v>
      </c>
      <c r="DU46">
        <v>0</v>
      </c>
      <c r="DV46">
        <v>0</v>
      </c>
      <c r="DW46">
        <v>1021</v>
      </c>
      <c r="DX46">
        <v>789</v>
      </c>
      <c r="DY46">
        <v>773</v>
      </c>
      <c r="DZ46">
        <v>586</v>
      </c>
      <c r="EA46">
        <v>573</v>
      </c>
      <c r="EB46">
        <v>418</v>
      </c>
      <c r="EC46">
        <v>43.85</v>
      </c>
      <c r="ED46">
        <v>32.869999999999997</v>
      </c>
      <c r="EE46">
        <v>51</v>
      </c>
      <c r="EF46">
        <v>23</v>
      </c>
      <c r="EG46" s="41">
        <v>8.9005235602094238E-2</v>
      </c>
      <c r="EH46" s="43">
        <v>0.94497607655502391</v>
      </c>
      <c r="EI46" s="44">
        <v>1.0339813121571182</v>
      </c>
      <c r="EJ46">
        <v>1021</v>
      </c>
      <c r="EK46">
        <v>789</v>
      </c>
      <c r="EL46">
        <v>771</v>
      </c>
      <c r="EM46">
        <v>586</v>
      </c>
      <c r="EN46">
        <v>571</v>
      </c>
      <c r="EO46">
        <v>418</v>
      </c>
      <c r="EP46">
        <v>51</v>
      </c>
      <c r="EQ46">
        <v>23</v>
      </c>
      <c r="ER46">
        <v>490</v>
      </c>
      <c r="ES46">
        <v>363</v>
      </c>
      <c r="ET46">
        <v>169</v>
      </c>
      <c r="EU46">
        <v>144</v>
      </c>
      <c r="EV46">
        <v>29</v>
      </c>
      <c r="EW46">
        <v>12</v>
      </c>
      <c r="EX46">
        <v>60</v>
      </c>
      <c r="EY46">
        <v>68</v>
      </c>
      <c r="EZ46">
        <v>0.60000000000000009</v>
      </c>
      <c r="FA46">
        <v>3.8</v>
      </c>
      <c r="FB46">
        <v>4.4000000000000004</v>
      </c>
      <c r="FC46" s="20">
        <v>28.45</v>
      </c>
      <c r="FD46" s="26">
        <v>0.46639344262295079</v>
      </c>
      <c r="FE46">
        <v>0.58230000000000004</v>
      </c>
      <c r="FF46">
        <v>0.82</v>
      </c>
      <c r="FG46">
        <v>0.57999999999999996</v>
      </c>
      <c r="FH46">
        <v>1.39</v>
      </c>
      <c r="FL46" s="42">
        <v>109</v>
      </c>
      <c r="FM46" s="20">
        <v>6.4545454545454541</v>
      </c>
      <c r="FN46" s="41">
        <v>1.5275707900000001E-2</v>
      </c>
      <c r="FO46" s="20">
        <v>12.8</v>
      </c>
      <c r="FP46" s="20">
        <v>14.736800000000001</v>
      </c>
      <c r="FQ46" s="20">
        <v>106.34755870659434</v>
      </c>
      <c r="FR46">
        <v>2</v>
      </c>
      <c r="FS46" t="s">
        <v>111</v>
      </c>
      <c r="FT46">
        <v>23</v>
      </c>
      <c r="FV46" t="s">
        <v>751</v>
      </c>
      <c r="FW46" s="45">
        <v>925000</v>
      </c>
      <c r="FX46" s="45">
        <v>858750</v>
      </c>
      <c r="FY46">
        <v>63</v>
      </c>
      <c r="FZ46">
        <v>3</v>
      </c>
      <c r="GA46">
        <v>12</v>
      </c>
      <c r="GB46">
        <v>15</v>
      </c>
      <c r="GC46">
        <v>21</v>
      </c>
      <c r="GD46">
        <v>24</v>
      </c>
      <c r="GE46">
        <v>86</v>
      </c>
      <c r="GF46">
        <v>1046</v>
      </c>
      <c r="GG46">
        <v>0.5</v>
      </c>
      <c r="GH46">
        <v>3.8</v>
      </c>
      <c r="GI46">
        <v>4.4000000000000004</v>
      </c>
      <c r="GJ46" s="42">
        <v>12.8</v>
      </c>
    </row>
    <row r="47" spans="1:192" x14ac:dyDescent="0.45">
      <c r="A47" s="40">
        <v>34101</v>
      </c>
      <c r="B47" t="s">
        <v>1170</v>
      </c>
      <c r="C47" t="s">
        <v>475</v>
      </c>
      <c r="D47" t="s">
        <v>91</v>
      </c>
      <c r="E47" t="s">
        <v>91</v>
      </c>
      <c r="F47">
        <v>78</v>
      </c>
      <c r="G47">
        <v>230</v>
      </c>
      <c r="H47">
        <v>2012</v>
      </c>
      <c r="I47">
        <v>3</v>
      </c>
      <c r="J47">
        <v>86</v>
      </c>
      <c r="K47" t="s">
        <v>202</v>
      </c>
      <c r="L47">
        <v>2015</v>
      </c>
      <c r="M47">
        <v>24</v>
      </c>
      <c r="N47">
        <v>3</v>
      </c>
      <c r="O47">
        <v>8476892</v>
      </c>
      <c r="P47" t="s">
        <v>1171</v>
      </c>
      <c r="Q47" t="s">
        <v>1172</v>
      </c>
      <c r="R47" t="s">
        <v>1173</v>
      </c>
      <c r="S47" t="s">
        <v>1174</v>
      </c>
      <c r="T47" t="s">
        <v>720</v>
      </c>
      <c r="U47" t="s">
        <v>95</v>
      </c>
      <c r="V47">
        <v>82</v>
      </c>
      <c r="W47">
        <v>6</v>
      </c>
      <c r="X47">
        <v>29</v>
      </c>
      <c r="Y47">
        <v>17</v>
      </c>
      <c r="Z47">
        <v>35</v>
      </c>
      <c r="AA47">
        <v>7</v>
      </c>
      <c r="AB47">
        <v>35</v>
      </c>
      <c r="AC47" s="26">
        <v>0.42682926829268292</v>
      </c>
      <c r="AD47" s="20">
        <v>0.14999999999999858</v>
      </c>
      <c r="AE47" s="20">
        <v>11.355</v>
      </c>
      <c r="AF47">
        <v>-7</v>
      </c>
      <c r="AG47">
        <v>9.9</v>
      </c>
      <c r="AH47">
        <v>13</v>
      </c>
      <c r="AI47">
        <v>2212</v>
      </c>
      <c r="AJ47">
        <v>111263</v>
      </c>
      <c r="AK47" s="20">
        <v>1854.3833333333</v>
      </c>
      <c r="AL47">
        <v>1854.38</v>
      </c>
      <c r="AM47">
        <v>1854</v>
      </c>
      <c r="AN47" s="26">
        <v>22.614430894308946</v>
      </c>
      <c r="AO47">
        <v>37.49</v>
      </c>
      <c r="AP47" s="41">
        <v>0.45454545454545453</v>
      </c>
      <c r="AQ47">
        <v>394</v>
      </c>
      <c r="AR47">
        <v>394</v>
      </c>
      <c r="AS47">
        <v>394</v>
      </c>
      <c r="AT47">
        <v>287</v>
      </c>
      <c r="AU47">
        <v>287</v>
      </c>
      <c r="AV47">
        <v>212</v>
      </c>
      <c r="AW47">
        <v>108</v>
      </c>
      <c r="AX47">
        <v>12</v>
      </c>
      <c r="AY47">
        <v>12</v>
      </c>
      <c r="AZ47">
        <v>20</v>
      </c>
      <c r="BA47" s="42">
        <v>32</v>
      </c>
      <c r="BB47">
        <v>9.61</v>
      </c>
      <c r="BC47">
        <v>52.872599999999998</v>
      </c>
      <c r="BD47" s="20">
        <v>407.4</v>
      </c>
      <c r="BE47" s="20">
        <v>801.4</v>
      </c>
      <c r="BF47" s="20">
        <v>25.929960418037293</v>
      </c>
      <c r="BG47">
        <v>569</v>
      </c>
      <c r="BH47">
        <v>556</v>
      </c>
      <c r="BI47">
        <v>621</v>
      </c>
      <c r="BJ47" s="41">
        <v>0.4781512605042017</v>
      </c>
      <c r="BK47">
        <v>120</v>
      </c>
      <c r="BL47">
        <v>120</v>
      </c>
      <c r="BM47">
        <v>149</v>
      </c>
      <c r="BN47" s="42">
        <v>-29</v>
      </c>
      <c r="BO47">
        <v>75</v>
      </c>
      <c r="BP47">
        <v>43</v>
      </c>
      <c r="BQ47">
        <v>54</v>
      </c>
      <c r="BR47">
        <v>141</v>
      </c>
      <c r="BS47" s="41">
        <v>0.10398230088495575</v>
      </c>
      <c r="BT47">
        <v>0</v>
      </c>
      <c r="BU47">
        <v>0</v>
      </c>
      <c r="BV47" s="41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3</v>
      </c>
      <c r="CY47">
        <v>7</v>
      </c>
      <c r="CZ47">
        <v>65</v>
      </c>
      <c r="DA47">
        <v>3</v>
      </c>
      <c r="DB47">
        <v>1</v>
      </c>
      <c r="DC47">
        <v>93</v>
      </c>
      <c r="DD47">
        <v>17</v>
      </c>
      <c r="DE47">
        <v>0</v>
      </c>
      <c r="DF47">
        <v>2</v>
      </c>
      <c r="DG47">
        <v>96</v>
      </c>
      <c r="DH47">
        <v>5</v>
      </c>
      <c r="DI47">
        <v>17</v>
      </c>
      <c r="DJ47">
        <v>4</v>
      </c>
      <c r="DK47">
        <v>4</v>
      </c>
      <c r="DL47">
        <v>0</v>
      </c>
      <c r="DM47">
        <v>16</v>
      </c>
      <c r="DN47">
        <v>16</v>
      </c>
      <c r="DO47">
        <v>0</v>
      </c>
      <c r="DP47" s="42">
        <v>12</v>
      </c>
      <c r="DQ47" s="20">
        <v>19.696000000000002</v>
      </c>
      <c r="DR47">
        <v>4</v>
      </c>
      <c r="DS47">
        <v>1</v>
      </c>
      <c r="DT47">
        <v>0</v>
      </c>
      <c r="DU47">
        <v>0</v>
      </c>
      <c r="DV47">
        <v>0</v>
      </c>
      <c r="DW47">
        <v>1848</v>
      </c>
      <c r="DX47">
        <v>1673</v>
      </c>
      <c r="DY47">
        <v>1410</v>
      </c>
      <c r="DZ47">
        <v>1215</v>
      </c>
      <c r="EA47">
        <v>1023</v>
      </c>
      <c r="EB47">
        <v>912</v>
      </c>
      <c r="EC47">
        <v>87.21</v>
      </c>
      <c r="ED47">
        <v>75.94</v>
      </c>
      <c r="EE47">
        <v>77</v>
      </c>
      <c r="EF47">
        <v>87</v>
      </c>
      <c r="EG47" s="41">
        <v>7.5268817204301078E-2</v>
      </c>
      <c r="EH47" s="43">
        <v>0.90460526315789469</v>
      </c>
      <c r="EI47" s="44">
        <v>0.97987408036219581</v>
      </c>
      <c r="EJ47">
        <v>1843</v>
      </c>
      <c r="EK47">
        <v>1673</v>
      </c>
      <c r="EL47">
        <v>1405</v>
      </c>
      <c r="EM47">
        <v>1214</v>
      </c>
      <c r="EN47">
        <v>1018</v>
      </c>
      <c r="EO47">
        <v>911</v>
      </c>
      <c r="EP47">
        <v>75</v>
      </c>
      <c r="EQ47">
        <v>86</v>
      </c>
      <c r="ER47">
        <v>904</v>
      </c>
      <c r="ES47">
        <v>820</v>
      </c>
      <c r="ET47">
        <v>327</v>
      </c>
      <c r="EU47">
        <v>294</v>
      </c>
      <c r="EV47">
        <v>36</v>
      </c>
      <c r="EW47">
        <v>47</v>
      </c>
      <c r="EX47">
        <v>79</v>
      </c>
      <c r="EY47">
        <v>102</v>
      </c>
      <c r="EZ47">
        <v>1.9</v>
      </c>
      <c r="FA47">
        <v>3.8</v>
      </c>
      <c r="FB47">
        <v>5.6</v>
      </c>
      <c r="FC47" s="20">
        <v>53.75</v>
      </c>
      <c r="FD47" s="26">
        <v>0.65548780487804881</v>
      </c>
      <c r="FE47">
        <v>2.37</v>
      </c>
      <c r="FF47">
        <v>0.01</v>
      </c>
      <c r="FG47">
        <v>0.63</v>
      </c>
      <c r="FH47">
        <v>0.64</v>
      </c>
      <c r="FL47" s="42">
        <v>275</v>
      </c>
      <c r="FM47" s="20">
        <v>43.5</v>
      </c>
      <c r="FN47" s="41">
        <v>2.7649769600000002E-2</v>
      </c>
      <c r="FO47" s="20">
        <v>33.700000000000003</v>
      </c>
      <c r="FP47" s="20">
        <v>38.9392</v>
      </c>
      <c r="FQ47" s="20">
        <v>113.924869767793</v>
      </c>
      <c r="FV47" t="s">
        <v>711</v>
      </c>
      <c r="FW47" s="45">
        <v>6500000</v>
      </c>
      <c r="FX47" s="45">
        <v>5500000</v>
      </c>
      <c r="FY47">
        <v>242</v>
      </c>
      <c r="FZ47">
        <v>19</v>
      </c>
      <c r="GA47">
        <v>84</v>
      </c>
      <c r="GB47">
        <v>103</v>
      </c>
      <c r="GC47">
        <v>28</v>
      </c>
      <c r="GD47">
        <v>74</v>
      </c>
      <c r="GE47">
        <v>565</v>
      </c>
      <c r="GF47">
        <v>5103</v>
      </c>
      <c r="GG47">
        <v>6.9</v>
      </c>
      <c r="GH47">
        <v>14.2</v>
      </c>
      <c r="GI47">
        <v>21.1</v>
      </c>
      <c r="GJ47" s="42">
        <v>33.700000000000003</v>
      </c>
    </row>
    <row r="48" spans="1:192" x14ac:dyDescent="0.45">
      <c r="A48" s="40">
        <v>34477</v>
      </c>
      <c r="B48" t="s">
        <v>412</v>
      </c>
      <c r="D48" t="s">
        <v>120</v>
      </c>
      <c r="E48" t="s">
        <v>120</v>
      </c>
      <c r="F48">
        <v>75</v>
      </c>
      <c r="G48">
        <v>213</v>
      </c>
      <c r="H48">
        <v>2012</v>
      </c>
      <c r="I48">
        <v>3</v>
      </c>
      <c r="J48">
        <v>74</v>
      </c>
      <c r="K48" t="s">
        <v>92</v>
      </c>
      <c r="L48">
        <v>2015</v>
      </c>
      <c r="M48">
        <v>23</v>
      </c>
      <c r="N48">
        <v>3</v>
      </c>
      <c r="O48">
        <v>8476902</v>
      </c>
      <c r="P48" t="s">
        <v>1190</v>
      </c>
      <c r="Q48" t="s">
        <v>1191</v>
      </c>
      <c r="R48" t="s">
        <v>1192</v>
      </c>
      <c r="S48" t="s">
        <v>1193</v>
      </c>
      <c r="T48" t="s">
        <v>720</v>
      </c>
      <c r="U48" t="s">
        <v>351</v>
      </c>
      <c r="V48">
        <v>80</v>
      </c>
      <c r="W48">
        <v>7</v>
      </c>
      <c r="X48">
        <v>20</v>
      </c>
      <c r="Y48">
        <v>5</v>
      </c>
      <c r="Z48">
        <v>27</v>
      </c>
      <c r="AA48">
        <v>8</v>
      </c>
      <c r="AB48">
        <v>52</v>
      </c>
      <c r="AC48" s="26">
        <v>0.33750000000000002</v>
      </c>
      <c r="AD48" s="20">
        <v>8.2987012987012996</v>
      </c>
      <c r="AE48" s="20">
        <v>9.6270000000000007</v>
      </c>
      <c r="AF48">
        <v>19</v>
      </c>
      <c r="AG48">
        <v>14</v>
      </c>
      <c r="AH48">
        <v>24</v>
      </c>
      <c r="AI48">
        <v>2237</v>
      </c>
      <c r="AJ48">
        <v>105977</v>
      </c>
      <c r="AK48" s="20">
        <v>1766.2833333333001</v>
      </c>
      <c r="AL48">
        <v>1765.93</v>
      </c>
      <c r="AM48">
        <v>1766</v>
      </c>
      <c r="AN48" s="26">
        <v>22.078541666666666</v>
      </c>
      <c r="AO48">
        <v>36.61</v>
      </c>
      <c r="AP48" s="41">
        <v>0.3253012048192771</v>
      </c>
      <c r="AQ48">
        <v>265</v>
      </c>
      <c r="AR48">
        <v>265</v>
      </c>
      <c r="AS48">
        <v>265</v>
      </c>
      <c r="AT48">
        <v>181</v>
      </c>
      <c r="AU48">
        <v>181</v>
      </c>
      <c r="AV48">
        <v>137</v>
      </c>
      <c r="AW48">
        <v>76</v>
      </c>
      <c r="AX48">
        <v>10</v>
      </c>
      <c r="AY48">
        <v>9</v>
      </c>
      <c r="AZ48">
        <v>18</v>
      </c>
      <c r="BA48" s="42">
        <v>27</v>
      </c>
      <c r="BB48">
        <v>7.59</v>
      </c>
      <c r="BC48">
        <v>55.094900000000003</v>
      </c>
      <c r="BD48" s="20">
        <v>107.3</v>
      </c>
      <c r="BE48" s="20">
        <v>372.3</v>
      </c>
      <c r="BF48" s="20">
        <v>12.649425515167646</v>
      </c>
      <c r="BG48">
        <v>586</v>
      </c>
      <c r="BH48">
        <v>606</v>
      </c>
      <c r="BI48">
        <v>602</v>
      </c>
      <c r="BJ48" s="41">
        <v>0.49326599326599324</v>
      </c>
      <c r="BK48">
        <v>92</v>
      </c>
      <c r="BL48">
        <v>92</v>
      </c>
      <c r="BM48">
        <v>141</v>
      </c>
      <c r="BN48" s="42">
        <v>-49</v>
      </c>
      <c r="BO48">
        <v>44</v>
      </c>
      <c r="BP48">
        <v>50</v>
      </c>
      <c r="BQ48">
        <v>19</v>
      </c>
      <c r="BR48">
        <v>123</v>
      </c>
      <c r="BS48" s="41">
        <v>9.0109890109890109E-2</v>
      </c>
      <c r="BT48">
        <v>0</v>
      </c>
      <c r="BU48">
        <v>0</v>
      </c>
      <c r="BV48" s="41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5</v>
      </c>
      <c r="CW48">
        <v>0</v>
      </c>
      <c r="CX48">
        <v>0</v>
      </c>
      <c r="CY48">
        <v>6</v>
      </c>
      <c r="CZ48">
        <v>38</v>
      </c>
      <c r="DA48">
        <v>2</v>
      </c>
      <c r="DB48">
        <v>0</v>
      </c>
      <c r="DC48">
        <v>23</v>
      </c>
      <c r="DD48">
        <v>31</v>
      </c>
      <c r="DE48">
        <v>1</v>
      </c>
      <c r="DF48">
        <v>0</v>
      </c>
      <c r="DG48">
        <v>80</v>
      </c>
      <c r="DH48">
        <v>12</v>
      </c>
      <c r="DI48">
        <v>5</v>
      </c>
      <c r="DJ48">
        <v>12</v>
      </c>
      <c r="DK48">
        <v>12</v>
      </c>
      <c r="DL48">
        <v>0</v>
      </c>
      <c r="DM48">
        <v>6</v>
      </c>
      <c r="DN48">
        <v>6</v>
      </c>
      <c r="DO48">
        <v>0</v>
      </c>
      <c r="DP48" s="42">
        <v>-7</v>
      </c>
      <c r="DQ48" s="20">
        <v>2.2640000000000002</v>
      </c>
      <c r="DR48">
        <v>12</v>
      </c>
      <c r="DS48">
        <v>0</v>
      </c>
      <c r="DT48">
        <v>0</v>
      </c>
      <c r="DU48">
        <v>0</v>
      </c>
      <c r="DV48">
        <v>0</v>
      </c>
      <c r="DW48">
        <v>1737</v>
      </c>
      <c r="DX48">
        <v>1642</v>
      </c>
      <c r="DY48">
        <v>1279</v>
      </c>
      <c r="DZ48">
        <v>1242</v>
      </c>
      <c r="EA48">
        <v>938</v>
      </c>
      <c r="EB48">
        <v>905</v>
      </c>
      <c r="EC48">
        <v>87.44</v>
      </c>
      <c r="ED48">
        <v>75.290000000000006</v>
      </c>
      <c r="EE48">
        <v>83</v>
      </c>
      <c r="EF48">
        <v>73</v>
      </c>
      <c r="EG48" s="41">
        <v>8.8486140724946691E-2</v>
      </c>
      <c r="EH48" s="43">
        <v>0.91933701657458566</v>
      </c>
      <c r="EI48" s="44">
        <v>1.0078231572995324</v>
      </c>
      <c r="EJ48">
        <v>1742</v>
      </c>
      <c r="EK48">
        <v>1646</v>
      </c>
      <c r="EL48">
        <v>1281</v>
      </c>
      <c r="EM48">
        <v>1244</v>
      </c>
      <c r="EN48">
        <v>937</v>
      </c>
      <c r="EO48">
        <v>907</v>
      </c>
      <c r="EP48">
        <v>84</v>
      </c>
      <c r="EQ48">
        <v>73</v>
      </c>
      <c r="ER48">
        <v>909</v>
      </c>
      <c r="ES48">
        <v>810</v>
      </c>
      <c r="ET48">
        <v>364</v>
      </c>
      <c r="EU48">
        <v>290</v>
      </c>
      <c r="EV48">
        <v>42</v>
      </c>
      <c r="EW48">
        <v>38</v>
      </c>
      <c r="EX48">
        <v>120</v>
      </c>
      <c r="EY48">
        <v>106</v>
      </c>
      <c r="EZ48">
        <v>1.4</v>
      </c>
      <c r="FA48">
        <v>5.3</v>
      </c>
      <c r="FB48">
        <v>6.7</v>
      </c>
      <c r="FC48" s="20">
        <v>40.479999999999997</v>
      </c>
      <c r="FD48" s="26">
        <v>0.50600000000000001</v>
      </c>
      <c r="FE48">
        <v>2.1951000000000001</v>
      </c>
      <c r="FF48">
        <v>-0.30000000000000004</v>
      </c>
      <c r="FG48">
        <v>0.08</v>
      </c>
      <c r="FH48">
        <v>-0.22</v>
      </c>
      <c r="FL48" s="42">
        <v>239</v>
      </c>
      <c r="FM48" s="20">
        <v>9.25</v>
      </c>
      <c r="FN48" s="41">
        <v>3.2031249999999997E-2</v>
      </c>
      <c r="FO48" s="20">
        <v>24.6</v>
      </c>
      <c r="FP48" s="20">
        <v>27.4528</v>
      </c>
      <c r="FQ48" s="20">
        <v>114.80636265310629</v>
      </c>
      <c r="FR48">
        <v>2</v>
      </c>
      <c r="FS48" t="s">
        <v>455</v>
      </c>
      <c r="FT48">
        <v>54</v>
      </c>
      <c r="FV48" t="s">
        <v>751</v>
      </c>
      <c r="FW48" s="45">
        <v>2200000</v>
      </c>
      <c r="FX48" s="45">
        <v>2200000</v>
      </c>
      <c r="FY48">
        <v>157</v>
      </c>
      <c r="FZ48">
        <v>13</v>
      </c>
      <c r="GA48">
        <v>32</v>
      </c>
      <c r="GB48">
        <v>45</v>
      </c>
      <c r="GC48">
        <v>24</v>
      </c>
      <c r="GD48">
        <v>46</v>
      </c>
      <c r="GE48">
        <v>238</v>
      </c>
      <c r="GF48">
        <v>3419</v>
      </c>
      <c r="GG48">
        <v>2</v>
      </c>
      <c r="GH48">
        <v>8.6999999999999993</v>
      </c>
      <c r="GI48">
        <v>10.7</v>
      </c>
      <c r="GJ48" s="42">
        <v>24.6</v>
      </c>
    </row>
    <row r="49" spans="1:192" x14ac:dyDescent="0.45">
      <c r="A49" s="40">
        <v>31219</v>
      </c>
      <c r="B49" t="s">
        <v>1120</v>
      </c>
      <c r="C49" t="s">
        <v>145</v>
      </c>
      <c r="D49" t="s">
        <v>91</v>
      </c>
      <c r="E49" t="s">
        <v>91</v>
      </c>
      <c r="F49">
        <v>76</v>
      </c>
      <c r="G49">
        <v>233</v>
      </c>
      <c r="H49">
        <v>2003</v>
      </c>
      <c r="I49">
        <v>6</v>
      </c>
      <c r="J49">
        <v>168</v>
      </c>
      <c r="K49" t="s">
        <v>92</v>
      </c>
      <c r="L49">
        <v>2006</v>
      </c>
      <c r="M49">
        <v>32</v>
      </c>
      <c r="N49">
        <v>12</v>
      </c>
      <c r="O49">
        <v>8470760</v>
      </c>
      <c r="P49" t="s">
        <v>1194</v>
      </c>
      <c r="Q49" t="s">
        <v>1195</v>
      </c>
      <c r="R49" t="s">
        <v>1196</v>
      </c>
      <c r="S49" t="s">
        <v>1197</v>
      </c>
      <c r="T49" t="s">
        <v>720</v>
      </c>
      <c r="U49" t="s">
        <v>351</v>
      </c>
      <c r="V49">
        <v>36</v>
      </c>
      <c r="W49">
        <v>1</v>
      </c>
      <c r="X49">
        <v>2</v>
      </c>
      <c r="Y49">
        <v>0</v>
      </c>
      <c r="Z49">
        <v>3</v>
      </c>
      <c r="AA49">
        <v>21</v>
      </c>
      <c r="AB49">
        <v>76</v>
      </c>
      <c r="AC49" s="26">
        <v>8.3333333333333329E-2</v>
      </c>
      <c r="AD49" s="20">
        <v>-4.4611398963730569</v>
      </c>
      <c r="AE49" s="20">
        <v>1.113</v>
      </c>
      <c r="AF49">
        <v>11</v>
      </c>
      <c r="AG49">
        <v>0.1</v>
      </c>
      <c r="AH49">
        <v>31</v>
      </c>
      <c r="AI49">
        <v>953</v>
      </c>
      <c r="AJ49">
        <v>38628</v>
      </c>
      <c r="AK49" s="20">
        <v>643.79999999999995</v>
      </c>
      <c r="AL49">
        <v>643.79999999999995</v>
      </c>
      <c r="AM49">
        <v>644</v>
      </c>
      <c r="AN49" s="26">
        <v>17.883333333333333</v>
      </c>
      <c r="AO49">
        <v>30.2</v>
      </c>
      <c r="AP49" s="41">
        <v>0.125</v>
      </c>
      <c r="AQ49">
        <v>61</v>
      </c>
      <c r="AR49">
        <v>61</v>
      </c>
      <c r="AS49">
        <v>61</v>
      </c>
      <c r="AT49">
        <v>43</v>
      </c>
      <c r="AU49">
        <v>43</v>
      </c>
      <c r="AV49">
        <v>25</v>
      </c>
      <c r="AW49">
        <v>14</v>
      </c>
      <c r="AX49">
        <v>2</v>
      </c>
      <c r="AY49">
        <v>1</v>
      </c>
      <c r="AZ49">
        <v>2</v>
      </c>
      <c r="BA49" s="42">
        <v>3</v>
      </c>
      <c r="BB49">
        <v>1.18</v>
      </c>
      <c r="BC49">
        <v>69.400000000000006</v>
      </c>
      <c r="BD49" s="20">
        <v>0</v>
      </c>
      <c r="BE49" s="20">
        <v>61</v>
      </c>
      <c r="BF49" s="20">
        <v>5.6849953401677542</v>
      </c>
      <c r="BG49">
        <v>162</v>
      </c>
      <c r="BH49">
        <v>279</v>
      </c>
      <c r="BI49">
        <v>299</v>
      </c>
      <c r="BJ49" s="41">
        <v>0.35140997830802601</v>
      </c>
      <c r="BK49">
        <v>77</v>
      </c>
      <c r="BL49">
        <v>77</v>
      </c>
      <c r="BM49">
        <v>26</v>
      </c>
      <c r="BN49" s="42">
        <v>51</v>
      </c>
      <c r="BO49">
        <v>18</v>
      </c>
      <c r="BP49">
        <v>11</v>
      </c>
      <c r="BQ49">
        <v>1</v>
      </c>
      <c r="BR49">
        <v>52</v>
      </c>
      <c r="BS49" s="41">
        <v>9.719626168224299E-2</v>
      </c>
      <c r="BT49">
        <v>0</v>
      </c>
      <c r="BU49">
        <v>0</v>
      </c>
      <c r="BV49" s="41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17</v>
      </c>
      <c r="DA49">
        <v>2</v>
      </c>
      <c r="DB49">
        <v>0</v>
      </c>
      <c r="DC49">
        <v>6</v>
      </c>
      <c r="DD49">
        <v>4</v>
      </c>
      <c r="DE49">
        <v>0</v>
      </c>
      <c r="DF49">
        <v>0</v>
      </c>
      <c r="DG49">
        <v>13</v>
      </c>
      <c r="DH49">
        <v>14</v>
      </c>
      <c r="DI49">
        <v>2</v>
      </c>
      <c r="DJ49">
        <v>14</v>
      </c>
      <c r="DK49">
        <v>14</v>
      </c>
      <c r="DL49">
        <v>0</v>
      </c>
      <c r="DM49">
        <v>3</v>
      </c>
      <c r="DN49">
        <v>3</v>
      </c>
      <c r="DO49">
        <v>0</v>
      </c>
      <c r="DP49" s="42">
        <v>-12</v>
      </c>
      <c r="DQ49" s="20">
        <v>-6.452</v>
      </c>
      <c r="DR49">
        <v>13</v>
      </c>
      <c r="DS49">
        <v>1</v>
      </c>
      <c r="DT49">
        <v>0</v>
      </c>
      <c r="DU49">
        <v>0</v>
      </c>
      <c r="DV49">
        <v>0</v>
      </c>
      <c r="DW49">
        <v>526</v>
      </c>
      <c r="DX49">
        <v>683</v>
      </c>
      <c r="DY49">
        <v>384</v>
      </c>
      <c r="DZ49">
        <v>483</v>
      </c>
      <c r="EA49">
        <v>265</v>
      </c>
      <c r="EB49">
        <v>344</v>
      </c>
      <c r="EC49">
        <v>21.89</v>
      </c>
      <c r="ED49">
        <v>29.18</v>
      </c>
      <c r="EE49">
        <v>24</v>
      </c>
      <c r="EF49">
        <v>18</v>
      </c>
      <c r="EG49" s="41">
        <v>9.056603773584905E-2</v>
      </c>
      <c r="EH49" s="43">
        <v>0.94767441860465118</v>
      </c>
      <c r="EI49" s="44">
        <v>1.0382404563405003</v>
      </c>
      <c r="EJ49">
        <v>522</v>
      </c>
      <c r="EK49">
        <v>684</v>
      </c>
      <c r="EL49">
        <v>381</v>
      </c>
      <c r="EM49">
        <v>484</v>
      </c>
      <c r="EN49">
        <v>262</v>
      </c>
      <c r="EO49">
        <v>345</v>
      </c>
      <c r="EP49">
        <v>24</v>
      </c>
      <c r="EQ49">
        <v>19</v>
      </c>
      <c r="ER49">
        <v>232</v>
      </c>
      <c r="ES49">
        <v>355</v>
      </c>
      <c r="ET49">
        <v>88</v>
      </c>
      <c r="EU49">
        <v>125</v>
      </c>
      <c r="EV49">
        <v>12</v>
      </c>
      <c r="EW49">
        <v>5</v>
      </c>
      <c r="EX49">
        <v>52</v>
      </c>
      <c r="EY49">
        <v>34</v>
      </c>
      <c r="EZ49">
        <v>-0.4</v>
      </c>
      <c r="FA49">
        <v>2.2999999999999998</v>
      </c>
      <c r="FB49">
        <v>1.9</v>
      </c>
      <c r="FC49" s="20">
        <v>4.12</v>
      </c>
      <c r="FD49" s="26">
        <v>0.11444444444444445</v>
      </c>
      <c r="FE49">
        <v>8.9900000000000008E-2</v>
      </c>
      <c r="FF49">
        <v>-0.09</v>
      </c>
      <c r="FG49">
        <v>-0.11</v>
      </c>
      <c r="FH49">
        <v>-0.2</v>
      </c>
      <c r="FL49" s="42">
        <v>161</v>
      </c>
      <c r="FM49" s="20">
        <v>6</v>
      </c>
      <c r="FN49" s="41">
        <v>9.9033816000000004E-3</v>
      </c>
      <c r="FO49" s="20">
        <v>-0.10000000000000009</v>
      </c>
      <c r="FP49" s="20">
        <v>1.7096</v>
      </c>
      <c r="FQ49" s="20">
        <v>112.67474370922648</v>
      </c>
      <c r="FR49">
        <v>5</v>
      </c>
      <c r="FS49" t="s">
        <v>1198</v>
      </c>
      <c r="FT49">
        <v>255</v>
      </c>
      <c r="FU49" t="s">
        <v>721</v>
      </c>
      <c r="FV49" t="s">
        <v>711</v>
      </c>
      <c r="FW49" s="45">
        <v>4900000</v>
      </c>
      <c r="FX49" s="45">
        <v>4900000</v>
      </c>
      <c r="FY49">
        <v>615</v>
      </c>
      <c r="FZ49">
        <v>22</v>
      </c>
      <c r="GA49">
        <v>101</v>
      </c>
      <c r="GB49">
        <v>123</v>
      </c>
      <c r="GC49">
        <v>55</v>
      </c>
      <c r="GD49">
        <v>374</v>
      </c>
      <c r="GE49">
        <v>607</v>
      </c>
      <c r="GF49">
        <v>12285</v>
      </c>
      <c r="GG49">
        <v>1.1000000000000001</v>
      </c>
      <c r="GH49">
        <v>29.7</v>
      </c>
      <c r="GI49">
        <v>30.8</v>
      </c>
      <c r="GJ49" s="42">
        <v>-0.10000000000000009</v>
      </c>
    </row>
    <row r="50" spans="1:192" x14ac:dyDescent="0.45">
      <c r="A50" s="40">
        <v>34079</v>
      </c>
      <c r="B50" t="s">
        <v>1203</v>
      </c>
      <c r="C50" t="s">
        <v>1204</v>
      </c>
      <c r="D50" t="s">
        <v>107</v>
      </c>
      <c r="E50" t="s">
        <v>107</v>
      </c>
      <c r="F50">
        <v>71</v>
      </c>
      <c r="G50">
        <v>180</v>
      </c>
      <c r="H50">
        <v>2012</v>
      </c>
      <c r="I50">
        <v>3</v>
      </c>
      <c r="J50">
        <v>78</v>
      </c>
      <c r="K50" t="s">
        <v>92</v>
      </c>
      <c r="L50">
        <v>2014</v>
      </c>
      <c r="M50">
        <v>24</v>
      </c>
      <c r="N50">
        <v>4</v>
      </c>
      <c r="O50">
        <v>8476906</v>
      </c>
      <c r="P50" t="s">
        <v>1205</v>
      </c>
      <c r="Q50" t="s">
        <v>1206</v>
      </c>
      <c r="R50" t="s">
        <v>1207</v>
      </c>
      <c r="S50" t="s">
        <v>1208</v>
      </c>
      <c r="T50" t="s">
        <v>720</v>
      </c>
      <c r="U50" t="s">
        <v>382</v>
      </c>
      <c r="V50">
        <v>78</v>
      </c>
      <c r="W50">
        <v>13</v>
      </c>
      <c r="X50">
        <v>52</v>
      </c>
      <c r="Y50">
        <v>21</v>
      </c>
      <c r="Z50">
        <v>65</v>
      </c>
      <c r="AA50">
        <v>4</v>
      </c>
      <c r="AB50">
        <v>37</v>
      </c>
      <c r="AC50" s="26">
        <v>0.83333333333333337</v>
      </c>
      <c r="AD50" s="20">
        <v>18.309859154929576</v>
      </c>
      <c r="AE50" s="20">
        <v>21.146999999999998</v>
      </c>
      <c r="AF50">
        <v>10</v>
      </c>
      <c r="AG50">
        <v>7.4</v>
      </c>
      <c r="AH50">
        <v>25</v>
      </c>
      <c r="AI50">
        <v>1968</v>
      </c>
      <c r="AJ50">
        <v>100411</v>
      </c>
      <c r="AK50" s="20">
        <v>1673.5166666667001</v>
      </c>
      <c r="AL50">
        <v>1672.73</v>
      </c>
      <c r="AM50">
        <v>1674</v>
      </c>
      <c r="AN50" s="26">
        <v>21.45534188034188</v>
      </c>
      <c r="AO50">
        <v>35.409999999999997</v>
      </c>
      <c r="AP50" s="41">
        <v>0.54621848739495793</v>
      </c>
      <c r="AQ50">
        <v>458</v>
      </c>
      <c r="AR50">
        <v>447</v>
      </c>
      <c r="AS50">
        <v>458</v>
      </c>
      <c r="AT50">
        <v>320</v>
      </c>
      <c r="AU50">
        <v>320</v>
      </c>
      <c r="AV50">
        <v>221</v>
      </c>
      <c r="AW50">
        <v>144</v>
      </c>
      <c r="AX50">
        <v>14</v>
      </c>
      <c r="AY50">
        <v>3</v>
      </c>
      <c r="AZ50">
        <v>36</v>
      </c>
      <c r="BA50" s="42">
        <v>39</v>
      </c>
      <c r="BB50">
        <v>12.55</v>
      </c>
      <c r="BC50">
        <v>52.108600000000003</v>
      </c>
      <c r="BD50" s="20">
        <v>309.60000000000002</v>
      </c>
      <c r="BE50" s="20">
        <v>767.6</v>
      </c>
      <c r="BF50" s="20">
        <v>27.533433369402115</v>
      </c>
      <c r="BG50">
        <v>790</v>
      </c>
      <c r="BH50">
        <v>533</v>
      </c>
      <c r="BI50">
        <v>375</v>
      </c>
      <c r="BJ50" s="41">
        <v>0.67811158798283266</v>
      </c>
      <c r="BK50">
        <v>53</v>
      </c>
      <c r="BL50">
        <v>53</v>
      </c>
      <c r="BM50">
        <v>47</v>
      </c>
      <c r="BN50" s="42">
        <v>6</v>
      </c>
      <c r="BO50">
        <v>99</v>
      </c>
      <c r="BP50">
        <v>52</v>
      </c>
      <c r="BQ50">
        <v>23</v>
      </c>
      <c r="BR50">
        <v>116</v>
      </c>
      <c r="BS50" s="41">
        <v>0.10642201834862386</v>
      </c>
      <c r="BT50">
        <v>0</v>
      </c>
      <c r="BU50">
        <v>0</v>
      </c>
      <c r="BV50" s="41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2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4</v>
      </c>
      <c r="CS50">
        <v>4</v>
      </c>
      <c r="CT50">
        <v>0</v>
      </c>
      <c r="CU50">
        <v>0</v>
      </c>
      <c r="CV50">
        <v>5</v>
      </c>
      <c r="CW50">
        <v>1</v>
      </c>
      <c r="CX50">
        <v>5</v>
      </c>
      <c r="CY50">
        <v>12</v>
      </c>
      <c r="CZ50">
        <v>81</v>
      </c>
      <c r="DA50">
        <v>3</v>
      </c>
      <c r="DB50">
        <v>0</v>
      </c>
      <c r="DC50">
        <v>98</v>
      </c>
      <c r="DD50">
        <v>31</v>
      </c>
      <c r="DE50">
        <v>0</v>
      </c>
      <c r="DF50">
        <v>0</v>
      </c>
      <c r="DG50">
        <v>89</v>
      </c>
      <c r="DH50">
        <v>11</v>
      </c>
      <c r="DI50">
        <v>19</v>
      </c>
      <c r="DJ50">
        <v>11</v>
      </c>
      <c r="DK50">
        <v>10</v>
      </c>
      <c r="DL50">
        <v>1</v>
      </c>
      <c r="DM50">
        <v>20</v>
      </c>
      <c r="DN50">
        <v>19</v>
      </c>
      <c r="DO50">
        <v>1</v>
      </c>
      <c r="DP50" s="42">
        <v>8</v>
      </c>
      <c r="DQ50" s="20">
        <v>12.568</v>
      </c>
      <c r="DR50">
        <v>10</v>
      </c>
      <c r="DS50">
        <v>1</v>
      </c>
      <c r="DT50">
        <v>0</v>
      </c>
      <c r="DU50">
        <v>0</v>
      </c>
      <c r="DV50">
        <v>0</v>
      </c>
      <c r="DW50">
        <v>1917</v>
      </c>
      <c r="DX50">
        <v>1326</v>
      </c>
      <c r="DY50">
        <v>1435</v>
      </c>
      <c r="DZ50">
        <v>974</v>
      </c>
      <c r="EA50">
        <v>1053</v>
      </c>
      <c r="EB50">
        <v>702</v>
      </c>
      <c r="EC50">
        <v>106.93</v>
      </c>
      <c r="ED50">
        <v>66.11</v>
      </c>
      <c r="EE50">
        <v>119</v>
      </c>
      <c r="EF50">
        <v>62</v>
      </c>
      <c r="EG50" s="41">
        <v>0.11301044634377967</v>
      </c>
      <c r="EH50" s="43">
        <v>0.9116809116809117</v>
      </c>
      <c r="EI50" s="44">
        <v>1.0246913580246915</v>
      </c>
      <c r="EJ50">
        <v>1916</v>
      </c>
      <c r="EK50">
        <v>1327</v>
      </c>
      <c r="EL50">
        <v>1434</v>
      </c>
      <c r="EM50">
        <v>974</v>
      </c>
      <c r="EN50">
        <v>1056</v>
      </c>
      <c r="EO50">
        <v>702</v>
      </c>
      <c r="EP50">
        <v>119</v>
      </c>
      <c r="EQ50">
        <v>62</v>
      </c>
      <c r="ER50">
        <v>972</v>
      </c>
      <c r="ES50">
        <v>644</v>
      </c>
      <c r="ET50">
        <v>381</v>
      </c>
      <c r="EU50">
        <v>244</v>
      </c>
      <c r="EV50">
        <v>58</v>
      </c>
      <c r="EW50">
        <v>34</v>
      </c>
      <c r="EX50">
        <v>82</v>
      </c>
      <c r="EY50">
        <v>124</v>
      </c>
      <c r="EZ50">
        <v>5.8</v>
      </c>
      <c r="FA50">
        <v>4.0999999999999996</v>
      </c>
      <c r="FB50">
        <v>9.8000000000000007</v>
      </c>
      <c r="FC50" s="20">
        <v>70.28</v>
      </c>
      <c r="FD50" s="26">
        <v>0.90102564102564109</v>
      </c>
      <c r="FE50">
        <v>4.8536999999999999</v>
      </c>
      <c r="FF50">
        <v>0.11</v>
      </c>
      <c r="FG50">
        <v>0.5</v>
      </c>
      <c r="FH50">
        <v>0.62</v>
      </c>
      <c r="FI50">
        <v>1</v>
      </c>
      <c r="FJ50">
        <v>0</v>
      </c>
      <c r="FK50">
        <v>0</v>
      </c>
      <c r="FL50" s="42">
        <v>195</v>
      </c>
      <c r="FM50" s="20">
        <v>7.6</v>
      </c>
      <c r="FN50" s="41">
        <v>5.7909604500000003E-2</v>
      </c>
      <c r="FO50" s="20">
        <v>62.5</v>
      </c>
      <c r="FP50" s="20">
        <v>67.513599999999997</v>
      </c>
      <c r="FQ50" s="20">
        <v>116.32481033998313</v>
      </c>
      <c r="FR50">
        <v>7</v>
      </c>
      <c r="FS50" t="s">
        <v>802</v>
      </c>
      <c r="FT50">
        <v>360</v>
      </c>
      <c r="FV50" t="s">
        <v>711</v>
      </c>
      <c r="FW50" s="45">
        <v>6000000</v>
      </c>
      <c r="FX50" s="45">
        <v>4500000</v>
      </c>
      <c r="FY50">
        <v>220</v>
      </c>
      <c r="FZ50">
        <v>37</v>
      </c>
      <c r="GA50">
        <v>113</v>
      </c>
      <c r="GB50">
        <v>150</v>
      </c>
      <c r="GC50">
        <v>-5</v>
      </c>
      <c r="GD50">
        <v>81</v>
      </c>
      <c r="GE50">
        <v>573</v>
      </c>
      <c r="GF50">
        <v>4474</v>
      </c>
      <c r="GG50">
        <v>14.4</v>
      </c>
      <c r="GH50">
        <v>9.4</v>
      </c>
      <c r="GI50">
        <v>23.8</v>
      </c>
      <c r="GJ50" s="42">
        <v>62.5</v>
      </c>
    </row>
    <row r="51" spans="1:192" x14ac:dyDescent="0.45">
      <c r="A51" s="40">
        <v>34562</v>
      </c>
      <c r="B51" t="s">
        <v>1063</v>
      </c>
      <c r="C51" t="s">
        <v>145</v>
      </c>
      <c r="D51" t="s">
        <v>91</v>
      </c>
      <c r="E51" t="s">
        <v>91</v>
      </c>
      <c r="F51">
        <v>75</v>
      </c>
      <c r="G51">
        <v>217</v>
      </c>
      <c r="H51">
        <v>2012</v>
      </c>
      <c r="I51">
        <v>3</v>
      </c>
      <c r="J51">
        <v>65</v>
      </c>
      <c r="K51" t="s">
        <v>92</v>
      </c>
      <c r="L51">
        <v>2015</v>
      </c>
      <c r="M51">
        <v>23</v>
      </c>
      <c r="N51">
        <v>3</v>
      </c>
      <c r="O51">
        <v>8476917</v>
      </c>
      <c r="P51" t="s">
        <v>1218</v>
      </c>
      <c r="Q51" t="s">
        <v>1219</v>
      </c>
      <c r="R51" t="s">
        <v>1220</v>
      </c>
      <c r="S51" t="s">
        <v>739</v>
      </c>
      <c r="T51" t="s">
        <v>720</v>
      </c>
      <c r="U51" t="s">
        <v>142</v>
      </c>
      <c r="V51">
        <v>78</v>
      </c>
      <c r="W51">
        <v>3</v>
      </c>
      <c r="X51">
        <v>16</v>
      </c>
      <c r="Y51">
        <v>6</v>
      </c>
      <c r="Z51">
        <v>19</v>
      </c>
      <c r="AA51">
        <v>12</v>
      </c>
      <c r="AB51">
        <v>66</v>
      </c>
      <c r="AC51" s="26">
        <v>0.24358974358974358</v>
      </c>
      <c r="AD51" s="20">
        <v>1.3396226415094326</v>
      </c>
      <c r="AE51" s="20">
        <v>6.13</v>
      </c>
      <c r="AF51">
        <v>7</v>
      </c>
      <c r="AG51">
        <v>-4.5</v>
      </c>
      <c r="AH51">
        <v>28</v>
      </c>
      <c r="AI51">
        <v>1841</v>
      </c>
      <c r="AJ51">
        <v>90203</v>
      </c>
      <c r="AK51" s="20">
        <v>1503.3833333333</v>
      </c>
      <c r="AL51">
        <v>1503.38</v>
      </c>
      <c r="AM51">
        <v>1503</v>
      </c>
      <c r="AN51" s="26">
        <v>19.2741452991453</v>
      </c>
      <c r="AO51">
        <v>32.1</v>
      </c>
      <c r="AP51" s="41">
        <v>0.2878787878787879</v>
      </c>
      <c r="AQ51">
        <v>227</v>
      </c>
      <c r="AR51">
        <v>227</v>
      </c>
      <c r="AS51">
        <v>227</v>
      </c>
      <c r="AT51">
        <v>150</v>
      </c>
      <c r="AU51">
        <v>150</v>
      </c>
      <c r="AV51">
        <v>106</v>
      </c>
      <c r="AW51">
        <v>58</v>
      </c>
      <c r="AX51">
        <v>12</v>
      </c>
      <c r="AY51">
        <v>4</v>
      </c>
      <c r="AZ51">
        <v>7</v>
      </c>
      <c r="BA51" s="42">
        <v>11</v>
      </c>
      <c r="BB51">
        <v>4.49</v>
      </c>
      <c r="BC51">
        <v>49.122599999999998</v>
      </c>
      <c r="BD51" s="20">
        <v>115.9</v>
      </c>
      <c r="BE51" s="20">
        <v>342.9</v>
      </c>
      <c r="BF51" s="20">
        <v>13.685162766566002</v>
      </c>
      <c r="BG51">
        <v>308</v>
      </c>
      <c r="BH51">
        <v>491</v>
      </c>
      <c r="BI51">
        <v>660</v>
      </c>
      <c r="BJ51" s="41">
        <v>0.31818181818181818</v>
      </c>
      <c r="BK51">
        <v>100</v>
      </c>
      <c r="BL51">
        <v>100</v>
      </c>
      <c r="BM51">
        <v>123</v>
      </c>
      <c r="BN51" s="42">
        <v>-23</v>
      </c>
      <c r="BO51">
        <v>44</v>
      </c>
      <c r="BP51">
        <v>47</v>
      </c>
      <c r="BQ51">
        <v>32</v>
      </c>
      <c r="BR51">
        <v>142</v>
      </c>
      <c r="BS51" s="41">
        <v>0.10028248587570622</v>
      </c>
      <c r="BT51">
        <v>0</v>
      </c>
      <c r="BU51">
        <v>0</v>
      </c>
      <c r="BV51" s="4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2</v>
      </c>
      <c r="CW51">
        <v>1</v>
      </c>
      <c r="CX51">
        <v>2</v>
      </c>
      <c r="CY51">
        <v>6</v>
      </c>
      <c r="CZ51">
        <v>35</v>
      </c>
      <c r="DA51">
        <v>4</v>
      </c>
      <c r="DB51">
        <v>0</v>
      </c>
      <c r="DC51">
        <v>33</v>
      </c>
      <c r="DD51">
        <v>13</v>
      </c>
      <c r="DE51">
        <v>1</v>
      </c>
      <c r="DF51">
        <v>1</v>
      </c>
      <c r="DG51">
        <v>54</v>
      </c>
      <c r="DH51">
        <v>14</v>
      </c>
      <c r="DI51">
        <v>5</v>
      </c>
      <c r="DJ51">
        <v>13</v>
      </c>
      <c r="DK51">
        <v>13</v>
      </c>
      <c r="DL51">
        <v>0</v>
      </c>
      <c r="DM51">
        <v>5</v>
      </c>
      <c r="DN51">
        <v>5</v>
      </c>
      <c r="DO51">
        <v>0</v>
      </c>
      <c r="DP51" s="42">
        <v>-9</v>
      </c>
      <c r="DQ51" s="20">
        <v>1.911</v>
      </c>
      <c r="DR51">
        <v>14</v>
      </c>
      <c r="DS51">
        <v>0</v>
      </c>
      <c r="DT51">
        <v>0</v>
      </c>
      <c r="DU51">
        <v>0</v>
      </c>
      <c r="DV51">
        <v>0</v>
      </c>
      <c r="DW51">
        <v>1263</v>
      </c>
      <c r="DX51">
        <v>1691</v>
      </c>
      <c r="DY51">
        <v>929</v>
      </c>
      <c r="DZ51">
        <v>1274</v>
      </c>
      <c r="EA51">
        <v>682</v>
      </c>
      <c r="EB51">
        <v>947</v>
      </c>
      <c r="EC51">
        <v>58.9</v>
      </c>
      <c r="ED51">
        <v>83.32</v>
      </c>
      <c r="EE51">
        <v>66</v>
      </c>
      <c r="EF51">
        <v>88</v>
      </c>
      <c r="EG51" s="41">
        <v>9.6774193548387094E-2</v>
      </c>
      <c r="EH51" s="43">
        <v>0.90707497360084477</v>
      </c>
      <c r="EI51" s="44">
        <v>1.0038491671492318</v>
      </c>
      <c r="EJ51">
        <v>1272</v>
      </c>
      <c r="EK51">
        <v>1688</v>
      </c>
      <c r="EL51">
        <v>934</v>
      </c>
      <c r="EM51">
        <v>1270</v>
      </c>
      <c r="EN51">
        <v>684</v>
      </c>
      <c r="EO51">
        <v>943</v>
      </c>
      <c r="EP51">
        <v>67</v>
      </c>
      <c r="EQ51">
        <v>88</v>
      </c>
      <c r="ER51">
        <v>653</v>
      </c>
      <c r="ES51">
        <v>913</v>
      </c>
      <c r="ET51">
        <v>277</v>
      </c>
      <c r="EU51">
        <v>345</v>
      </c>
      <c r="EV51">
        <v>36</v>
      </c>
      <c r="EW51">
        <v>50</v>
      </c>
      <c r="EX51">
        <v>86</v>
      </c>
      <c r="EY51">
        <v>90</v>
      </c>
      <c r="EZ51">
        <v>0.4</v>
      </c>
      <c r="FA51">
        <v>3</v>
      </c>
      <c r="FB51">
        <v>3.4</v>
      </c>
      <c r="FC51" s="20">
        <v>21.4</v>
      </c>
      <c r="FD51" s="26">
        <v>0.27435897435897433</v>
      </c>
      <c r="FE51">
        <v>1.3632</v>
      </c>
      <c r="FF51">
        <v>-0.09</v>
      </c>
      <c r="FG51">
        <v>-0.11</v>
      </c>
      <c r="FH51">
        <v>-0.19</v>
      </c>
      <c r="FL51" s="42">
        <v>270</v>
      </c>
      <c r="FM51" s="20">
        <v>9.4285714285714288</v>
      </c>
      <c r="FN51" s="41">
        <v>1.22242099E-2</v>
      </c>
      <c r="FO51" s="20">
        <v>16.2</v>
      </c>
      <c r="FP51" s="20">
        <v>19.382200000000001</v>
      </c>
      <c r="FQ51" s="20">
        <v>117.89434474317869</v>
      </c>
      <c r="FR51">
        <v>4</v>
      </c>
      <c r="FS51" t="s">
        <v>314</v>
      </c>
      <c r="FT51">
        <v>195</v>
      </c>
      <c r="FV51" t="s">
        <v>751</v>
      </c>
      <c r="FW51" s="45">
        <v>875000</v>
      </c>
      <c r="FX51" s="45">
        <v>1600000</v>
      </c>
      <c r="FY51">
        <v>131</v>
      </c>
      <c r="FZ51">
        <v>6</v>
      </c>
      <c r="GA51">
        <v>25</v>
      </c>
      <c r="GB51">
        <v>31</v>
      </c>
      <c r="GC51">
        <v>1</v>
      </c>
      <c r="GD51">
        <v>34</v>
      </c>
      <c r="GE51">
        <v>154</v>
      </c>
      <c r="GF51">
        <v>2402</v>
      </c>
      <c r="GG51">
        <v>0.9</v>
      </c>
      <c r="GH51">
        <v>4.0999999999999996</v>
      </c>
      <c r="GI51">
        <v>5</v>
      </c>
      <c r="GJ51" s="42">
        <v>16.2</v>
      </c>
    </row>
    <row r="52" spans="1:192" x14ac:dyDescent="0.45">
      <c r="A52" s="40">
        <v>34553</v>
      </c>
      <c r="B52" t="s">
        <v>1238</v>
      </c>
      <c r="C52" t="s">
        <v>213</v>
      </c>
      <c r="D52" t="s">
        <v>91</v>
      </c>
      <c r="E52" t="s">
        <v>91</v>
      </c>
      <c r="F52">
        <v>74</v>
      </c>
      <c r="G52">
        <v>205</v>
      </c>
      <c r="H52">
        <v>2012</v>
      </c>
      <c r="I52">
        <v>2</v>
      </c>
      <c r="J52">
        <v>60</v>
      </c>
      <c r="K52" t="s">
        <v>202</v>
      </c>
      <c r="L52">
        <v>2014</v>
      </c>
      <c r="M52">
        <v>23</v>
      </c>
      <c r="N52">
        <v>4</v>
      </c>
      <c r="O52">
        <v>8476923</v>
      </c>
      <c r="P52" t="s">
        <v>1239</v>
      </c>
      <c r="Q52" t="s">
        <v>1240</v>
      </c>
      <c r="R52" t="s">
        <v>1241</v>
      </c>
      <c r="S52" t="s">
        <v>1242</v>
      </c>
      <c r="T52" t="s">
        <v>720</v>
      </c>
      <c r="U52" t="s">
        <v>194</v>
      </c>
      <c r="V52">
        <v>76</v>
      </c>
      <c r="W52">
        <v>9</v>
      </c>
      <c r="X52">
        <v>15</v>
      </c>
      <c r="Y52">
        <v>11</v>
      </c>
      <c r="Z52">
        <v>24</v>
      </c>
      <c r="AA52">
        <v>13</v>
      </c>
      <c r="AB52">
        <v>69</v>
      </c>
      <c r="AC52" s="26">
        <v>0.31578947368421051</v>
      </c>
      <c r="AD52" s="20">
        <v>-1.8325123152709359</v>
      </c>
      <c r="AE52" s="20">
        <v>9.234</v>
      </c>
      <c r="AF52">
        <v>-8</v>
      </c>
      <c r="AG52">
        <v>4.7</v>
      </c>
      <c r="AH52">
        <v>42</v>
      </c>
      <c r="AI52">
        <v>1904</v>
      </c>
      <c r="AJ52">
        <v>89740</v>
      </c>
      <c r="AK52" s="20">
        <v>1495.55</v>
      </c>
      <c r="AL52">
        <v>1495.15</v>
      </c>
      <c r="AM52">
        <v>1496</v>
      </c>
      <c r="AN52" s="26">
        <v>19.67982456140351</v>
      </c>
      <c r="AO52">
        <v>32.75</v>
      </c>
      <c r="AP52" s="41">
        <v>0.35294117647058826</v>
      </c>
      <c r="AQ52">
        <v>238</v>
      </c>
      <c r="AR52">
        <v>238</v>
      </c>
      <c r="AS52">
        <v>238</v>
      </c>
      <c r="AT52">
        <v>164</v>
      </c>
      <c r="AU52">
        <v>164</v>
      </c>
      <c r="AV52">
        <v>121</v>
      </c>
      <c r="AW52">
        <v>72</v>
      </c>
      <c r="AX52">
        <v>15</v>
      </c>
      <c r="AY52">
        <v>5</v>
      </c>
      <c r="AZ52">
        <v>16</v>
      </c>
      <c r="BA52" s="42">
        <v>21</v>
      </c>
      <c r="BB52">
        <v>6.21</v>
      </c>
      <c r="BC52">
        <v>47.421500000000002</v>
      </c>
      <c r="BD52" s="20">
        <v>211.6</v>
      </c>
      <c r="BE52" s="20">
        <v>449.6</v>
      </c>
      <c r="BF52" s="20">
        <v>18.042336889275326</v>
      </c>
      <c r="BG52">
        <v>554</v>
      </c>
      <c r="BH52">
        <v>433</v>
      </c>
      <c r="BI52">
        <v>420</v>
      </c>
      <c r="BJ52" s="41">
        <v>0.56878850102669409</v>
      </c>
      <c r="BK52">
        <v>107</v>
      </c>
      <c r="BL52">
        <v>107</v>
      </c>
      <c r="BM52">
        <v>64</v>
      </c>
      <c r="BN52" s="42">
        <v>43</v>
      </c>
      <c r="BO52">
        <v>43</v>
      </c>
      <c r="BP52">
        <v>50</v>
      </c>
      <c r="BQ52">
        <v>26</v>
      </c>
      <c r="BR52">
        <v>62</v>
      </c>
      <c r="BS52" s="41">
        <v>5.462555066079295E-2</v>
      </c>
      <c r="BT52">
        <v>0</v>
      </c>
      <c r="BU52">
        <v>0</v>
      </c>
      <c r="BV52" s="41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2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2</v>
      </c>
      <c r="CS52">
        <v>4</v>
      </c>
      <c r="CT52">
        <v>0</v>
      </c>
      <c r="CU52">
        <v>0</v>
      </c>
      <c r="CV52">
        <v>2</v>
      </c>
      <c r="CW52">
        <v>0</v>
      </c>
      <c r="CX52">
        <v>1</v>
      </c>
      <c r="CY52">
        <v>5</v>
      </c>
      <c r="CZ52">
        <v>37</v>
      </c>
      <c r="DA52">
        <v>4</v>
      </c>
      <c r="DB52">
        <v>0</v>
      </c>
      <c r="DC52">
        <v>33</v>
      </c>
      <c r="DD52">
        <v>45</v>
      </c>
      <c r="DE52">
        <v>2</v>
      </c>
      <c r="DF52">
        <v>0</v>
      </c>
      <c r="DG52">
        <v>37</v>
      </c>
      <c r="DH52">
        <v>18</v>
      </c>
      <c r="DI52">
        <v>10</v>
      </c>
      <c r="DJ52">
        <v>18</v>
      </c>
      <c r="DK52">
        <v>16</v>
      </c>
      <c r="DL52">
        <v>2</v>
      </c>
      <c r="DM52">
        <v>11</v>
      </c>
      <c r="DN52">
        <v>10</v>
      </c>
      <c r="DO52">
        <v>1</v>
      </c>
      <c r="DP52" s="42">
        <v>-8</v>
      </c>
      <c r="DQ52" s="20">
        <v>-0.29299999999999998</v>
      </c>
      <c r="DR52">
        <v>16</v>
      </c>
      <c r="DS52">
        <v>2</v>
      </c>
      <c r="DT52">
        <v>0</v>
      </c>
      <c r="DU52">
        <v>0</v>
      </c>
      <c r="DV52">
        <v>0</v>
      </c>
      <c r="DW52">
        <v>1481</v>
      </c>
      <c r="DX52">
        <v>1381</v>
      </c>
      <c r="DY52">
        <v>1149</v>
      </c>
      <c r="DZ52">
        <v>1073</v>
      </c>
      <c r="EA52">
        <v>844</v>
      </c>
      <c r="EB52">
        <v>754</v>
      </c>
      <c r="EC52">
        <v>75.5</v>
      </c>
      <c r="ED52">
        <v>68.86</v>
      </c>
      <c r="EE52">
        <v>68</v>
      </c>
      <c r="EF52">
        <v>73</v>
      </c>
      <c r="EG52" s="41">
        <v>8.0568720379146919E-2</v>
      </c>
      <c r="EH52" s="43">
        <v>0.90318302387267901</v>
      </c>
      <c r="EI52" s="44">
        <v>0.98375174425182599</v>
      </c>
      <c r="EJ52">
        <v>1466</v>
      </c>
      <c r="EK52">
        <v>1380</v>
      </c>
      <c r="EL52">
        <v>1139</v>
      </c>
      <c r="EM52">
        <v>1072</v>
      </c>
      <c r="EN52">
        <v>836</v>
      </c>
      <c r="EO52">
        <v>753</v>
      </c>
      <c r="EP52">
        <v>69</v>
      </c>
      <c r="EQ52">
        <v>73</v>
      </c>
      <c r="ER52">
        <v>723</v>
      </c>
      <c r="ES52">
        <v>710</v>
      </c>
      <c r="ET52">
        <v>304</v>
      </c>
      <c r="EU52">
        <v>268</v>
      </c>
      <c r="EV52">
        <v>40</v>
      </c>
      <c r="EW52">
        <v>49</v>
      </c>
      <c r="EX52">
        <v>93</v>
      </c>
      <c r="EY52">
        <v>106</v>
      </c>
      <c r="EZ52">
        <v>1.6</v>
      </c>
      <c r="FA52">
        <v>2.7</v>
      </c>
      <c r="FB52">
        <v>4.4000000000000004</v>
      </c>
      <c r="FC52" s="20">
        <v>24.98</v>
      </c>
      <c r="FD52" s="26">
        <v>0.3286842105263158</v>
      </c>
      <c r="FE52">
        <v>2.8734999999999999</v>
      </c>
      <c r="FF52">
        <v>0.09</v>
      </c>
      <c r="FG52">
        <v>-0.8</v>
      </c>
      <c r="FH52">
        <v>-0.7</v>
      </c>
      <c r="FI52">
        <v>1</v>
      </c>
      <c r="FJ52">
        <v>0</v>
      </c>
      <c r="FK52">
        <v>0</v>
      </c>
      <c r="FL52" s="42">
        <v>213</v>
      </c>
      <c r="FM52" s="20">
        <v>8.3125</v>
      </c>
      <c r="FN52" s="41">
        <v>4.1497975700000002E-2</v>
      </c>
      <c r="FO52" s="20">
        <v>19.8</v>
      </c>
      <c r="FP52" s="20">
        <v>23.941400000000002</v>
      </c>
      <c r="FQ52" s="20">
        <v>114.85135270708625</v>
      </c>
      <c r="FU52" t="s">
        <v>731</v>
      </c>
      <c r="FV52" t="s">
        <v>711</v>
      </c>
      <c r="FW52" s="45">
        <v>2500000</v>
      </c>
      <c r="FX52" s="45">
        <v>4166666</v>
      </c>
      <c r="FY52">
        <v>279</v>
      </c>
      <c r="FZ52">
        <v>18</v>
      </c>
      <c r="GA52">
        <v>75</v>
      </c>
      <c r="GB52">
        <v>93</v>
      </c>
      <c r="GC52">
        <v>-60</v>
      </c>
      <c r="GD52">
        <v>154</v>
      </c>
      <c r="GE52">
        <v>433</v>
      </c>
      <c r="GF52">
        <v>5552</v>
      </c>
      <c r="GG52">
        <v>5.3</v>
      </c>
      <c r="GH52">
        <v>9.3000000000000007</v>
      </c>
      <c r="GI52">
        <v>14.6</v>
      </c>
      <c r="GJ52" s="42">
        <v>19.8</v>
      </c>
    </row>
    <row r="53" spans="1:192" x14ac:dyDescent="0.45">
      <c r="A53" s="40">
        <v>34254</v>
      </c>
      <c r="B53" t="s">
        <v>1250</v>
      </c>
      <c r="C53" t="s">
        <v>823</v>
      </c>
      <c r="D53" t="s">
        <v>107</v>
      </c>
      <c r="E53" t="s">
        <v>107</v>
      </c>
      <c r="F53">
        <v>73</v>
      </c>
      <c r="G53">
        <v>210</v>
      </c>
      <c r="H53">
        <v>2012</v>
      </c>
      <c r="I53">
        <v>2</v>
      </c>
      <c r="J53">
        <v>44</v>
      </c>
      <c r="K53" t="s">
        <v>92</v>
      </c>
      <c r="L53">
        <v>2013</v>
      </c>
      <c r="M53">
        <v>24</v>
      </c>
      <c r="N53">
        <v>5</v>
      </c>
      <c r="O53">
        <v>8476931</v>
      </c>
      <c r="P53" t="s">
        <v>1251</v>
      </c>
      <c r="Q53" t="s">
        <v>1252</v>
      </c>
      <c r="R53" t="s">
        <v>1253</v>
      </c>
      <c r="S53" t="s">
        <v>93</v>
      </c>
      <c r="T53" t="s">
        <v>720</v>
      </c>
      <c r="U53" t="s">
        <v>313</v>
      </c>
      <c r="V53">
        <v>53</v>
      </c>
      <c r="W53">
        <v>3</v>
      </c>
      <c r="X53">
        <v>9</v>
      </c>
      <c r="Y53">
        <v>4</v>
      </c>
      <c r="Z53">
        <v>12</v>
      </c>
      <c r="AA53">
        <v>14</v>
      </c>
      <c r="AB53">
        <v>52</v>
      </c>
      <c r="AC53" s="26">
        <v>0.22641509433962265</v>
      </c>
      <c r="AD53" s="20">
        <v>0.54938271604938294</v>
      </c>
      <c r="AE53" s="20">
        <v>4.2080000000000002</v>
      </c>
      <c r="AF53">
        <v>-11</v>
      </c>
      <c r="AG53">
        <v>-6.9</v>
      </c>
      <c r="AH53">
        <v>26</v>
      </c>
      <c r="AI53">
        <v>1407</v>
      </c>
      <c r="AJ53">
        <v>62013</v>
      </c>
      <c r="AK53" s="20">
        <v>1033.55</v>
      </c>
      <c r="AL53">
        <v>1033.55</v>
      </c>
      <c r="AM53">
        <v>1034</v>
      </c>
      <c r="AN53" s="26">
        <v>19.500943396226415</v>
      </c>
      <c r="AO53">
        <v>32.65</v>
      </c>
      <c r="AP53" s="41">
        <v>0.36363636363636365</v>
      </c>
      <c r="AQ53">
        <v>106</v>
      </c>
      <c r="AR53">
        <v>107</v>
      </c>
      <c r="AS53">
        <v>107</v>
      </c>
      <c r="AT53">
        <v>69</v>
      </c>
      <c r="AU53">
        <v>70</v>
      </c>
      <c r="AV53">
        <v>53</v>
      </c>
      <c r="AW53">
        <v>29</v>
      </c>
      <c r="AX53">
        <v>3</v>
      </c>
      <c r="AY53">
        <v>3</v>
      </c>
      <c r="AZ53">
        <v>5</v>
      </c>
      <c r="BA53" s="42">
        <v>8</v>
      </c>
      <c r="BB53">
        <v>1.88</v>
      </c>
      <c r="BC53">
        <v>56.528300000000002</v>
      </c>
      <c r="BD53" s="20">
        <v>99.7</v>
      </c>
      <c r="BE53" s="20">
        <v>205.7</v>
      </c>
      <c r="BF53" s="20">
        <v>11.941367132697984</v>
      </c>
      <c r="BG53">
        <v>313</v>
      </c>
      <c r="BH53">
        <v>300</v>
      </c>
      <c r="BI53">
        <v>317</v>
      </c>
      <c r="BJ53" s="41">
        <v>0.49682539682539684</v>
      </c>
      <c r="BK53">
        <v>110</v>
      </c>
      <c r="BL53">
        <v>110</v>
      </c>
      <c r="BM53">
        <v>94</v>
      </c>
      <c r="BN53" s="42">
        <v>16</v>
      </c>
      <c r="BO53">
        <v>17</v>
      </c>
      <c r="BP53">
        <v>26</v>
      </c>
      <c r="BQ53">
        <v>14</v>
      </c>
      <c r="BR53">
        <v>79</v>
      </c>
      <c r="BS53" s="41">
        <v>9.5757575757575764E-2</v>
      </c>
      <c r="BT53">
        <v>0</v>
      </c>
      <c r="BU53">
        <v>1</v>
      </c>
      <c r="BV53" s="41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5</v>
      </c>
      <c r="CZ53">
        <v>12</v>
      </c>
      <c r="DA53">
        <v>2</v>
      </c>
      <c r="DB53">
        <v>0</v>
      </c>
      <c r="DC53">
        <v>14</v>
      </c>
      <c r="DD53">
        <v>10</v>
      </c>
      <c r="DE53">
        <v>0</v>
      </c>
      <c r="DF53">
        <v>0</v>
      </c>
      <c r="DG53">
        <v>27</v>
      </c>
      <c r="DH53">
        <v>10</v>
      </c>
      <c r="DI53">
        <v>4</v>
      </c>
      <c r="DJ53">
        <v>10</v>
      </c>
      <c r="DK53">
        <v>9</v>
      </c>
      <c r="DL53">
        <v>1</v>
      </c>
      <c r="DM53">
        <v>7</v>
      </c>
      <c r="DN53">
        <v>5</v>
      </c>
      <c r="DO53">
        <v>2</v>
      </c>
      <c r="DP53" s="42">
        <v>-6</v>
      </c>
      <c r="DQ53" s="20">
        <v>2.206</v>
      </c>
      <c r="DR53">
        <v>8</v>
      </c>
      <c r="DS53">
        <v>2</v>
      </c>
      <c r="DT53">
        <v>0</v>
      </c>
      <c r="DU53">
        <v>0</v>
      </c>
      <c r="DV53">
        <v>0</v>
      </c>
      <c r="DW53">
        <v>814</v>
      </c>
      <c r="DX53">
        <v>991</v>
      </c>
      <c r="DY53">
        <v>633</v>
      </c>
      <c r="DZ53">
        <v>746</v>
      </c>
      <c r="EA53">
        <v>474</v>
      </c>
      <c r="EB53">
        <v>546</v>
      </c>
      <c r="EC53">
        <v>31.5</v>
      </c>
      <c r="ED53">
        <v>47.85</v>
      </c>
      <c r="EE53">
        <v>33</v>
      </c>
      <c r="EF53">
        <v>52</v>
      </c>
      <c r="EG53" s="41">
        <v>6.9620253164556958E-2</v>
      </c>
      <c r="EH53" s="43">
        <v>0.90476190476190477</v>
      </c>
      <c r="EI53" s="44">
        <v>0.97438215792646177</v>
      </c>
      <c r="EJ53">
        <v>817</v>
      </c>
      <c r="EK53">
        <v>990</v>
      </c>
      <c r="EL53">
        <v>635</v>
      </c>
      <c r="EM53">
        <v>745</v>
      </c>
      <c r="EN53">
        <v>476</v>
      </c>
      <c r="EO53">
        <v>545</v>
      </c>
      <c r="EP53">
        <v>33</v>
      </c>
      <c r="EQ53">
        <v>51</v>
      </c>
      <c r="ER53">
        <v>365</v>
      </c>
      <c r="ES53">
        <v>488</v>
      </c>
      <c r="ET53">
        <v>140</v>
      </c>
      <c r="EU53">
        <v>184</v>
      </c>
      <c r="EV53">
        <v>16</v>
      </c>
      <c r="EW53">
        <v>25</v>
      </c>
      <c r="EX53">
        <v>64</v>
      </c>
      <c r="EY53">
        <v>64</v>
      </c>
      <c r="EZ53">
        <v>0.30000000000000004</v>
      </c>
      <c r="FA53">
        <v>1.9</v>
      </c>
      <c r="FB53">
        <v>2.2000000000000002</v>
      </c>
      <c r="FC53" s="20">
        <v>11.34</v>
      </c>
      <c r="FD53" s="26">
        <v>0.21396226415094338</v>
      </c>
      <c r="FE53">
        <v>0.83080000000000009</v>
      </c>
      <c r="FF53">
        <v>-0.01</v>
      </c>
      <c r="FG53">
        <v>-0.02</v>
      </c>
      <c r="FH53">
        <v>-0.03</v>
      </c>
      <c r="FL53" s="42">
        <v>217</v>
      </c>
      <c r="FM53" s="20">
        <v>15.5</v>
      </c>
      <c r="FN53" s="41">
        <v>2.3802612500000001E-2</v>
      </c>
      <c r="FO53" s="20">
        <v>9.4</v>
      </c>
      <c r="FP53" s="20">
        <v>12.4412</v>
      </c>
      <c r="FQ53" s="20">
        <v>104.78448067340719</v>
      </c>
      <c r="FR53">
        <v>4</v>
      </c>
      <c r="FS53" t="s">
        <v>1254</v>
      </c>
      <c r="FT53">
        <v>195</v>
      </c>
      <c r="FV53" t="s">
        <v>751</v>
      </c>
      <c r="FW53" s="45">
        <v>1775000</v>
      </c>
      <c r="FX53" s="45">
        <v>1600000</v>
      </c>
      <c r="FY53">
        <v>215</v>
      </c>
      <c r="FZ53">
        <v>10</v>
      </c>
      <c r="GA53">
        <v>37</v>
      </c>
      <c r="GB53">
        <v>47</v>
      </c>
      <c r="GC53">
        <v>-15</v>
      </c>
      <c r="GD53">
        <v>118</v>
      </c>
      <c r="GE53">
        <v>197</v>
      </c>
      <c r="GF53">
        <v>4208</v>
      </c>
      <c r="GG53">
        <v>1.1000000000000001</v>
      </c>
      <c r="GH53">
        <v>9.6999999999999993</v>
      </c>
      <c r="GI53">
        <v>10.7</v>
      </c>
      <c r="GJ53" s="42">
        <v>9.4</v>
      </c>
    </row>
    <row r="54" spans="1:192" x14ac:dyDescent="0.45">
      <c r="A54" s="40">
        <v>34437</v>
      </c>
      <c r="B54" t="s">
        <v>1273</v>
      </c>
      <c r="C54" t="s">
        <v>106</v>
      </c>
      <c r="D54" t="s">
        <v>107</v>
      </c>
      <c r="E54" t="s">
        <v>107</v>
      </c>
      <c r="F54">
        <v>70</v>
      </c>
      <c r="G54">
        <v>192</v>
      </c>
      <c r="H54">
        <v>2012</v>
      </c>
      <c r="I54">
        <v>5</v>
      </c>
      <c r="J54">
        <v>137</v>
      </c>
      <c r="K54" t="s">
        <v>202</v>
      </c>
      <c r="L54">
        <v>2013</v>
      </c>
      <c r="M54">
        <v>23</v>
      </c>
      <c r="N54">
        <v>4</v>
      </c>
      <c r="O54">
        <v>8476941</v>
      </c>
      <c r="P54" t="s">
        <v>1274</v>
      </c>
      <c r="Q54" t="s">
        <v>1275</v>
      </c>
      <c r="R54" t="s">
        <v>1276</v>
      </c>
      <c r="S54" t="s">
        <v>283</v>
      </c>
      <c r="T54" t="s">
        <v>720</v>
      </c>
      <c r="U54" t="s">
        <v>129</v>
      </c>
      <c r="V54">
        <v>47</v>
      </c>
      <c r="W54">
        <v>4</v>
      </c>
      <c r="X54">
        <v>8</v>
      </c>
      <c r="Y54">
        <v>3</v>
      </c>
      <c r="Z54">
        <v>12</v>
      </c>
      <c r="AA54">
        <v>16</v>
      </c>
      <c r="AB54">
        <v>57</v>
      </c>
      <c r="AC54" s="26">
        <v>0.25531914893617019</v>
      </c>
      <c r="AD54" s="20">
        <v>4.95</v>
      </c>
      <c r="AE54" s="20">
        <v>4.4379999999999997</v>
      </c>
      <c r="AF54">
        <v>5</v>
      </c>
      <c r="AG54">
        <v>7.6</v>
      </c>
      <c r="AH54">
        <v>27</v>
      </c>
      <c r="AI54">
        <v>992</v>
      </c>
      <c r="AJ54">
        <v>42680</v>
      </c>
      <c r="AK54" s="20">
        <v>711.33333333332996</v>
      </c>
      <c r="AL54">
        <v>711.33</v>
      </c>
      <c r="AM54">
        <v>711</v>
      </c>
      <c r="AN54" s="26">
        <v>15.134751773049647</v>
      </c>
      <c r="AO54">
        <v>25.57</v>
      </c>
      <c r="AP54" s="41">
        <v>0.36363636363636365</v>
      </c>
      <c r="AQ54">
        <v>138</v>
      </c>
      <c r="AR54">
        <v>138</v>
      </c>
      <c r="AS54">
        <v>138</v>
      </c>
      <c r="AT54">
        <v>80</v>
      </c>
      <c r="AU54">
        <v>80</v>
      </c>
      <c r="AV54">
        <v>55</v>
      </c>
      <c r="AW54">
        <v>48</v>
      </c>
      <c r="AX54">
        <v>6</v>
      </c>
      <c r="AY54">
        <v>2</v>
      </c>
      <c r="AZ54">
        <v>4</v>
      </c>
      <c r="BA54" s="42">
        <v>6</v>
      </c>
      <c r="BB54">
        <v>2.86</v>
      </c>
      <c r="BC54">
        <v>48.7273</v>
      </c>
      <c r="BD54" s="20">
        <v>45.9</v>
      </c>
      <c r="BE54" s="20">
        <v>183.9</v>
      </c>
      <c r="BF54" s="20">
        <v>15.511787777824637</v>
      </c>
      <c r="BG54">
        <v>268</v>
      </c>
      <c r="BH54">
        <v>232</v>
      </c>
      <c r="BI54">
        <v>182</v>
      </c>
      <c r="BJ54" s="41">
        <v>0.5955555555555555</v>
      </c>
      <c r="BK54">
        <v>42</v>
      </c>
      <c r="BL54">
        <v>42</v>
      </c>
      <c r="BM54">
        <v>101</v>
      </c>
      <c r="BN54" s="42">
        <v>-59</v>
      </c>
      <c r="BO54">
        <v>25</v>
      </c>
      <c r="BP54">
        <v>21</v>
      </c>
      <c r="BQ54">
        <v>10</v>
      </c>
      <c r="BR54">
        <v>53</v>
      </c>
      <c r="BS54" s="41">
        <v>0.10133843212237094</v>
      </c>
      <c r="BT54">
        <v>0</v>
      </c>
      <c r="BU54">
        <v>0</v>
      </c>
      <c r="BV54" s="41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2</v>
      </c>
      <c r="CW54">
        <v>0</v>
      </c>
      <c r="CX54">
        <v>0</v>
      </c>
      <c r="CY54">
        <v>3</v>
      </c>
      <c r="CZ54">
        <v>22</v>
      </c>
      <c r="DA54">
        <v>3</v>
      </c>
      <c r="DB54">
        <v>1</v>
      </c>
      <c r="DC54">
        <v>13</v>
      </c>
      <c r="DD54">
        <v>11</v>
      </c>
      <c r="DE54">
        <v>3</v>
      </c>
      <c r="DF54">
        <v>0</v>
      </c>
      <c r="DG54">
        <v>24</v>
      </c>
      <c r="DH54">
        <v>12</v>
      </c>
      <c r="DI54">
        <v>3</v>
      </c>
      <c r="DJ54">
        <v>12</v>
      </c>
      <c r="DK54">
        <v>11</v>
      </c>
      <c r="DL54">
        <v>1</v>
      </c>
      <c r="DM54">
        <v>3</v>
      </c>
      <c r="DN54">
        <v>2</v>
      </c>
      <c r="DO54">
        <v>1</v>
      </c>
      <c r="DP54" s="42">
        <v>-9</v>
      </c>
      <c r="DQ54" s="20">
        <v>-3.7690000000000001</v>
      </c>
      <c r="DR54">
        <v>11</v>
      </c>
      <c r="DS54">
        <v>1</v>
      </c>
      <c r="DT54">
        <v>0</v>
      </c>
      <c r="DU54">
        <v>0</v>
      </c>
      <c r="DV54">
        <v>0</v>
      </c>
      <c r="DW54">
        <v>711</v>
      </c>
      <c r="DX54">
        <v>614</v>
      </c>
      <c r="DY54">
        <v>520</v>
      </c>
      <c r="DZ54">
        <v>470</v>
      </c>
      <c r="EA54">
        <v>372</v>
      </c>
      <c r="EB54">
        <v>326</v>
      </c>
      <c r="EC54">
        <v>33.17</v>
      </c>
      <c r="ED54">
        <v>26.32</v>
      </c>
      <c r="EE54">
        <v>33</v>
      </c>
      <c r="EF54">
        <v>26</v>
      </c>
      <c r="EG54" s="41">
        <v>8.8709677419354843E-2</v>
      </c>
      <c r="EH54" s="43">
        <v>0.92024539877300615</v>
      </c>
      <c r="EI54" s="44">
        <v>1.0089550761923609</v>
      </c>
      <c r="EJ54">
        <v>706</v>
      </c>
      <c r="EK54">
        <v>612</v>
      </c>
      <c r="EL54">
        <v>517</v>
      </c>
      <c r="EM54">
        <v>469</v>
      </c>
      <c r="EN54">
        <v>371</v>
      </c>
      <c r="EO54">
        <v>325</v>
      </c>
      <c r="EP54">
        <v>33</v>
      </c>
      <c r="EQ54">
        <v>26</v>
      </c>
      <c r="ER54">
        <v>371</v>
      </c>
      <c r="ES54">
        <v>279</v>
      </c>
      <c r="ET54">
        <v>135</v>
      </c>
      <c r="EU54">
        <v>109</v>
      </c>
      <c r="EV54">
        <v>22</v>
      </c>
      <c r="EW54">
        <v>20</v>
      </c>
      <c r="EX54">
        <v>49</v>
      </c>
      <c r="EY54">
        <v>44</v>
      </c>
      <c r="EZ54">
        <v>0.8</v>
      </c>
      <c r="FA54">
        <v>1.7000000000000002</v>
      </c>
      <c r="FB54">
        <v>2.5</v>
      </c>
      <c r="FC54" s="20">
        <v>17.52</v>
      </c>
      <c r="FD54" s="26">
        <v>0.37276595744680852</v>
      </c>
      <c r="FE54">
        <v>1.0043</v>
      </c>
      <c r="FF54">
        <v>-0.06</v>
      </c>
      <c r="FG54">
        <v>-0.05</v>
      </c>
      <c r="FH54">
        <v>-0.11</v>
      </c>
      <c r="FL54" s="42">
        <v>123</v>
      </c>
      <c r="FM54" s="20">
        <v>4.7272727272727275</v>
      </c>
      <c r="FN54" s="41">
        <v>2.62358023E-2</v>
      </c>
      <c r="FO54" s="20">
        <v>9.3000000000000007</v>
      </c>
      <c r="FP54" s="20">
        <v>11.2462</v>
      </c>
      <c r="FQ54" s="20">
        <v>111.76247311374466</v>
      </c>
      <c r="FR54">
        <v>4</v>
      </c>
      <c r="FS54" t="s">
        <v>189</v>
      </c>
      <c r="FT54">
        <v>195</v>
      </c>
      <c r="FV54" t="s">
        <v>751</v>
      </c>
      <c r="FW54" s="45">
        <v>850000</v>
      </c>
      <c r="FX54" s="45">
        <v>750000</v>
      </c>
      <c r="FY54">
        <v>167</v>
      </c>
      <c r="FZ54">
        <v>9</v>
      </c>
      <c r="GA54">
        <v>21</v>
      </c>
      <c r="GB54">
        <v>30</v>
      </c>
      <c r="GC54">
        <v>-1</v>
      </c>
      <c r="GD54">
        <v>116</v>
      </c>
      <c r="GE54">
        <v>191</v>
      </c>
      <c r="GF54">
        <v>2644</v>
      </c>
      <c r="GG54">
        <v>0.9</v>
      </c>
      <c r="GH54">
        <v>4.9000000000000004</v>
      </c>
      <c r="GI54">
        <v>5.8</v>
      </c>
      <c r="GJ54" s="42">
        <v>9.3000000000000007</v>
      </c>
    </row>
    <row r="55" spans="1:192" x14ac:dyDescent="0.45">
      <c r="A55" s="40">
        <v>34519</v>
      </c>
      <c r="B55" t="s">
        <v>1289</v>
      </c>
      <c r="C55" t="s">
        <v>145</v>
      </c>
      <c r="D55" t="s">
        <v>91</v>
      </c>
      <c r="E55" t="s">
        <v>91</v>
      </c>
      <c r="F55">
        <v>74</v>
      </c>
      <c r="G55">
        <v>186</v>
      </c>
      <c r="H55">
        <v>2012</v>
      </c>
      <c r="I55">
        <v>4</v>
      </c>
      <c r="J55">
        <v>115</v>
      </c>
      <c r="K55" t="s">
        <v>92</v>
      </c>
      <c r="L55">
        <v>2015</v>
      </c>
      <c r="M55">
        <v>23</v>
      </c>
      <c r="N55">
        <v>2</v>
      </c>
      <c r="O55">
        <v>8476953</v>
      </c>
      <c r="P55" t="s">
        <v>1290</v>
      </c>
      <c r="Q55" t="s">
        <v>1291</v>
      </c>
      <c r="R55" t="s">
        <v>1276</v>
      </c>
      <c r="S55" t="s">
        <v>1292</v>
      </c>
      <c r="T55" t="s">
        <v>720</v>
      </c>
      <c r="U55" t="s">
        <v>343</v>
      </c>
      <c r="V55">
        <v>1</v>
      </c>
      <c r="W55">
        <v>0</v>
      </c>
      <c r="X55">
        <v>0</v>
      </c>
      <c r="Y55">
        <v>0</v>
      </c>
      <c r="Z55">
        <v>0</v>
      </c>
      <c r="AA55">
        <v>28</v>
      </c>
      <c r="AB55">
        <v>65</v>
      </c>
      <c r="AC55" s="26">
        <v>0</v>
      </c>
      <c r="AD55" s="20">
        <v>0</v>
      </c>
      <c r="AE55" s="20">
        <v>0</v>
      </c>
      <c r="AF55">
        <v>0</v>
      </c>
      <c r="AG55">
        <v>-0.4</v>
      </c>
      <c r="AH55">
        <v>2</v>
      </c>
      <c r="AI55">
        <v>15</v>
      </c>
      <c r="AJ55">
        <v>452</v>
      </c>
      <c r="AK55" s="20">
        <v>7.5333333333333004</v>
      </c>
      <c r="AL55">
        <v>7.53</v>
      </c>
      <c r="AM55">
        <v>8</v>
      </c>
      <c r="AN55" s="26">
        <v>7.5333333333333332</v>
      </c>
      <c r="AO55">
        <v>12.84</v>
      </c>
      <c r="AP55" s="41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 s="42">
        <v>0</v>
      </c>
      <c r="BB55">
        <v>0.02</v>
      </c>
      <c r="BC55">
        <v>59</v>
      </c>
      <c r="BD55" s="20">
        <v>0</v>
      </c>
      <c r="BE55" s="20">
        <v>1</v>
      </c>
      <c r="BF55" s="20">
        <v>7.9681274900398407</v>
      </c>
      <c r="BG55">
        <v>3</v>
      </c>
      <c r="BH55">
        <v>4</v>
      </c>
      <c r="BI55">
        <v>1</v>
      </c>
      <c r="BJ55" s="41">
        <v>0.75</v>
      </c>
      <c r="BK55">
        <v>0</v>
      </c>
      <c r="BL55">
        <v>0</v>
      </c>
      <c r="BM55">
        <v>0</v>
      </c>
      <c r="BN55" s="42">
        <v>0</v>
      </c>
      <c r="BO55">
        <v>0</v>
      </c>
      <c r="BP55">
        <v>0</v>
      </c>
      <c r="BQ55">
        <v>0</v>
      </c>
      <c r="BR55">
        <v>0</v>
      </c>
      <c r="BS55" s="41">
        <v>0</v>
      </c>
      <c r="BT55">
        <v>0</v>
      </c>
      <c r="BU55">
        <v>0</v>
      </c>
      <c r="BV55" s="41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 s="42">
        <v>-1</v>
      </c>
      <c r="DQ55" s="20">
        <v>3.4000000000000002E-2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6</v>
      </c>
      <c r="DX55">
        <v>6</v>
      </c>
      <c r="DY55">
        <v>5</v>
      </c>
      <c r="DZ55">
        <v>5</v>
      </c>
      <c r="EA55">
        <v>2</v>
      </c>
      <c r="EB55">
        <v>5</v>
      </c>
      <c r="EC55">
        <v>0.34</v>
      </c>
      <c r="ED55">
        <v>0.16</v>
      </c>
      <c r="EE55">
        <v>0</v>
      </c>
      <c r="EF55">
        <v>0</v>
      </c>
      <c r="EG55" s="41">
        <v>0</v>
      </c>
      <c r="EH55" s="43">
        <v>1</v>
      </c>
      <c r="EI55" s="44">
        <v>1</v>
      </c>
      <c r="EJ55">
        <v>6</v>
      </c>
      <c r="EK55">
        <v>6</v>
      </c>
      <c r="EL55">
        <v>5</v>
      </c>
      <c r="EM55">
        <v>5</v>
      </c>
      <c r="EN55">
        <v>2</v>
      </c>
      <c r="EO55">
        <v>5</v>
      </c>
      <c r="EP55">
        <v>0</v>
      </c>
      <c r="EQ55">
        <v>0</v>
      </c>
      <c r="ER55">
        <v>3</v>
      </c>
      <c r="ES55">
        <v>3</v>
      </c>
      <c r="ET55">
        <v>1</v>
      </c>
      <c r="EU55">
        <v>1</v>
      </c>
      <c r="EV55">
        <v>0</v>
      </c>
      <c r="EW55">
        <v>0</v>
      </c>
      <c r="EX55">
        <v>3</v>
      </c>
      <c r="EY55">
        <v>1</v>
      </c>
      <c r="EZ55">
        <v>0</v>
      </c>
      <c r="FA55">
        <v>0</v>
      </c>
      <c r="FB55">
        <v>0</v>
      </c>
      <c r="FC55" s="20">
        <v>-0.08</v>
      </c>
      <c r="FD55" s="26">
        <v>-0.08</v>
      </c>
      <c r="FE55">
        <v>0</v>
      </c>
      <c r="FF55">
        <v>0</v>
      </c>
      <c r="FG55">
        <v>0</v>
      </c>
      <c r="FH55">
        <v>0</v>
      </c>
      <c r="FL55" s="42">
        <v>2</v>
      </c>
      <c r="FM55" s="20">
        <v>0</v>
      </c>
      <c r="FN55" s="41">
        <v>0</v>
      </c>
      <c r="FO55" s="20">
        <v>-0.2</v>
      </c>
      <c r="FP55" s="20">
        <v>6.8000000000000005E-3</v>
      </c>
      <c r="FQ55" s="20">
        <v>95.617529880478088</v>
      </c>
      <c r="FV55" t="s">
        <v>751</v>
      </c>
      <c r="FW55" s="45">
        <v>670000</v>
      </c>
      <c r="FX55" s="45">
        <v>670000</v>
      </c>
      <c r="FY55">
        <v>3</v>
      </c>
      <c r="FZ55">
        <v>0</v>
      </c>
      <c r="GA55">
        <v>0</v>
      </c>
      <c r="GB55">
        <v>0</v>
      </c>
      <c r="GC55">
        <v>-1</v>
      </c>
      <c r="GD55">
        <v>2</v>
      </c>
      <c r="GE55">
        <v>4</v>
      </c>
      <c r="GF55">
        <v>41</v>
      </c>
      <c r="GG55">
        <v>-0.1</v>
      </c>
      <c r="GH55">
        <v>0</v>
      </c>
      <c r="GI55">
        <v>0</v>
      </c>
      <c r="GJ55" s="42">
        <v>-0.2</v>
      </c>
    </row>
    <row r="56" spans="1:192" x14ac:dyDescent="0.45">
      <c r="A56" s="40">
        <v>34455</v>
      </c>
      <c r="B56" t="s">
        <v>149</v>
      </c>
      <c r="C56" t="s">
        <v>150</v>
      </c>
      <c r="D56" t="s">
        <v>107</v>
      </c>
      <c r="E56" t="s">
        <v>107</v>
      </c>
      <c r="F56">
        <v>75</v>
      </c>
      <c r="G56">
        <v>205</v>
      </c>
      <c r="H56">
        <v>2012</v>
      </c>
      <c r="I56">
        <v>4</v>
      </c>
      <c r="J56">
        <v>120</v>
      </c>
      <c r="K56" t="s">
        <v>92</v>
      </c>
      <c r="L56">
        <v>2015</v>
      </c>
      <c r="M56">
        <v>23</v>
      </c>
      <c r="N56">
        <v>3</v>
      </c>
      <c r="O56">
        <v>8476958</v>
      </c>
      <c r="P56" t="s">
        <v>1297</v>
      </c>
      <c r="Q56" t="s">
        <v>1298</v>
      </c>
      <c r="R56" t="s">
        <v>1299</v>
      </c>
      <c r="S56" t="s">
        <v>1300</v>
      </c>
      <c r="T56" t="s">
        <v>720</v>
      </c>
      <c r="U56" t="s">
        <v>343</v>
      </c>
      <c r="V56">
        <v>82</v>
      </c>
      <c r="W56">
        <v>8</v>
      </c>
      <c r="X56">
        <v>22</v>
      </c>
      <c r="Y56">
        <v>11</v>
      </c>
      <c r="Z56">
        <v>30</v>
      </c>
      <c r="AA56">
        <v>12</v>
      </c>
      <c r="AB56">
        <v>35</v>
      </c>
      <c r="AC56" s="26">
        <v>0.36585365853658536</v>
      </c>
      <c r="AD56" s="20">
        <v>-0.53793103448276014</v>
      </c>
      <c r="AE56" s="20">
        <v>10.362</v>
      </c>
      <c r="AF56">
        <v>1</v>
      </c>
      <c r="AG56">
        <v>6.5</v>
      </c>
      <c r="AH56">
        <v>10</v>
      </c>
      <c r="AI56">
        <v>2149</v>
      </c>
      <c r="AJ56">
        <v>111132</v>
      </c>
      <c r="AK56" s="20">
        <v>1852.2</v>
      </c>
      <c r="AL56">
        <v>1852.15</v>
      </c>
      <c r="AM56">
        <v>1852</v>
      </c>
      <c r="AN56" s="26">
        <v>22.587804878048782</v>
      </c>
      <c r="AO56">
        <v>37.299999999999997</v>
      </c>
      <c r="AP56" s="41">
        <v>0.379746835443038</v>
      </c>
      <c r="AQ56">
        <v>299</v>
      </c>
      <c r="AR56">
        <v>300</v>
      </c>
      <c r="AS56">
        <v>300</v>
      </c>
      <c r="AT56">
        <v>207</v>
      </c>
      <c r="AU56">
        <v>208</v>
      </c>
      <c r="AV56">
        <v>154</v>
      </c>
      <c r="AW56">
        <v>86</v>
      </c>
      <c r="AX56">
        <v>16</v>
      </c>
      <c r="AY56">
        <v>8</v>
      </c>
      <c r="AZ56">
        <v>17</v>
      </c>
      <c r="BA56" s="42">
        <v>25</v>
      </c>
      <c r="BB56">
        <v>8</v>
      </c>
      <c r="BC56">
        <v>49.396099999999997</v>
      </c>
      <c r="BD56" s="20">
        <v>227.9</v>
      </c>
      <c r="BE56" s="20">
        <v>526.9</v>
      </c>
      <c r="BF56" s="20">
        <v>17.068811921280673</v>
      </c>
      <c r="BG56">
        <v>497</v>
      </c>
      <c r="BH56">
        <v>632</v>
      </c>
      <c r="BI56">
        <v>717</v>
      </c>
      <c r="BJ56" s="41">
        <v>0.40939044481054365</v>
      </c>
      <c r="BK56">
        <v>47</v>
      </c>
      <c r="BL56">
        <v>47</v>
      </c>
      <c r="BM56">
        <v>139</v>
      </c>
      <c r="BN56" s="42">
        <v>-92</v>
      </c>
      <c r="BO56">
        <v>54</v>
      </c>
      <c r="BP56">
        <v>40</v>
      </c>
      <c r="BQ56">
        <v>77</v>
      </c>
      <c r="BR56">
        <v>154</v>
      </c>
      <c r="BS56" s="41">
        <v>0.10576923076923077</v>
      </c>
      <c r="BT56">
        <v>0</v>
      </c>
      <c r="BU56">
        <v>0</v>
      </c>
      <c r="BV56" s="41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1</v>
      </c>
      <c r="CS56">
        <v>4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3</v>
      </c>
      <c r="CZ56">
        <v>49</v>
      </c>
      <c r="DA56">
        <v>12</v>
      </c>
      <c r="DB56">
        <v>2</v>
      </c>
      <c r="DC56">
        <v>47</v>
      </c>
      <c r="DD56">
        <v>44</v>
      </c>
      <c r="DE56">
        <v>1</v>
      </c>
      <c r="DF56">
        <v>0</v>
      </c>
      <c r="DG56">
        <v>47</v>
      </c>
      <c r="DH56">
        <v>5</v>
      </c>
      <c r="DI56">
        <v>9</v>
      </c>
      <c r="DJ56">
        <v>5</v>
      </c>
      <c r="DK56">
        <v>5</v>
      </c>
      <c r="DL56">
        <v>0</v>
      </c>
      <c r="DM56">
        <v>9</v>
      </c>
      <c r="DN56">
        <v>9</v>
      </c>
      <c r="DO56">
        <v>0</v>
      </c>
      <c r="DP56" s="42">
        <v>4</v>
      </c>
      <c r="DQ56" s="20">
        <v>11.269</v>
      </c>
      <c r="DR56">
        <v>5</v>
      </c>
      <c r="DS56">
        <v>0</v>
      </c>
      <c r="DT56">
        <v>0</v>
      </c>
      <c r="DU56">
        <v>0</v>
      </c>
      <c r="DV56">
        <v>0</v>
      </c>
      <c r="DW56">
        <v>1758</v>
      </c>
      <c r="DX56">
        <v>1736</v>
      </c>
      <c r="DY56">
        <v>1320</v>
      </c>
      <c r="DZ56">
        <v>1302</v>
      </c>
      <c r="EA56">
        <v>946</v>
      </c>
      <c r="EB56">
        <v>923</v>
      </c>
      <c r="EC56">
        <v>90.06</v>
      </c>
      <c r="ED56">
        <v>90.43</v>
      </c>
      <c r="EE56">
        <v>79</v>
      </c>
      <c r="EF56">
        <v>117</v>
      </c>
      <c r="EG56" s="41">
        <v>8.3509513742071884E-2</v>
      </c>
      <c r="EH56" s="43">
        <v>0.87323943661971826</v>
      </c>
      <c r="EI56" s="44">
        <v>0.95674895036179008</v>
      </c>
      <c r="EJ56">
        <v>1745</v>
      </c>
      <c r="EK56">
        <v>1740</v>
      </c>
      <c r="EL56">
        <v>1305</v>
      </c>
      <c r="EM56">
        <v>1305</v>
      </c>
      <c r="EN56">
        <v>930</v>
      </c>
      <c r="EO56">
        <v>926</v>
      </c>
      <c r="EP56">
        <v>79</v>
      </c>
      <c r="EQ56">
        <v>117</v>
      </c>
      <c r="ER56">
        <v>839</v>
      </c>
      <c r="ES56">
        <v>875</v>
      </c>
      <c r="ET56">
        <v>356</v>
      </c>
      <c r="EU56">
        <v>357</v>
      </c>
      <c r="EV56">
        <v>45</v>
      </c>
      <c r="EW56">
        <v>61</v>
      </c>
      <c r="EX56">
        <v>76</v>
      </c>
      <c r="EY56">
        <v>95</v>
      </c>
      <c r="EZ56">
        <v>1.6</v>
      </c>
      <c r="FA56">
        <v>4.5999999999999996</v>
      </c>
      <c r="FB56">
        <v>6.2</v>
      </c>
      <c r="FC56" s="20">
        <v>53.17</v>
      </c>
      <c r="FD56" s="26">
        <v>0.64841463414634148</v>
      </c>
      <c r="FE56">
        <v>2.5681000000000003</v>
      </c>
      <c r="FF56">
        <v>-0.03</v>
      </c>
      <c r="FG56">
        <v>0.76</v>
      </c>
      <c r="FH56">
        <v>0.73</v>
      </c>
      <c r="FI56">
        <v>4</v>
      </c>
      <c r="FJ56">
        <v>1</v>
      </c>
      <c r="FK56">
        <v>1</v>
      </c>
      <c r="FL56" s="42">
        <v>211</v>
      </c>
      <c r="FM56" s="20">
        <v>24.8</v>
      </c>
      <c r="FN56" s="41">
        <v>3.68663594E-2</v>
      </c>
      <c r="FO56" s="20">
        <v>29</v>
      </c>
      <c r="FP56" s="20">
        <v>32.253799999999998</v>
      </c>
      <c r="FQ56" s="20">
        <v>113.18737683232999</v>
      </c>
      <c r="FV56" t="s">
        <v>711</v>
      </c>
      <c r="FW56" s="45">
        <v>792500</v>
      </c>
      <c r="FX56" s="45">
        <v>742500</v>
      </c>
      <c r="FY56">
        <v>227</v>
      </c>
      <c r="FZ56">
        <v>15</v>
      </c>
      <c r="GA56">
        <v>69</v>
      </c>
      <c r="GB56">
        <v>84</v>
      </c>
      <c r="GC56">
        <v>25</v>
      </c>
      <c r="GD56">
        <v>30</v>
      </c>
      <c r="GE56">
        <v>337</v>
      </c>
      <c r="GF56">
        <v>5096</v>
      </c>
      <c r="GG56">
        <v>4.3</v>
      </c>
      <c r="GH56">
        <v>14.9</v>
      </c>
      <c r="GI56">
        <v>19.2</v>
      </c>
      <c r="GJ56" s="42">
        <v>29</v>
      </c>
    </row>
    <row r="57" spans="1:192" x14ac:dyDescent="0.45">
      <c r="A57" s="40">
        <v>34340</v>
      </c>
      <c r="B57" t="s">
        <v>832</v>
      </c>
      <c r="C57" t="s">
        <v>475</v>
      </c>
      <c r="D57" t="s">
        <v>91</v>
      </c>
      <c r="E57" t="s">
        <v>91</v>
      </c>
      <c r="F57">
        <v>74</v>
      </c>
      <c r="G57">
        <v>187</v>
      </c>
      <c r="H57">
        <v>2012</v>
      </c>
      <c r="I57">
        <v>4</v>
      </c>
      <c r="J57">
        <v>105</v>
      </c>
      <c r="K57" t="s">
        <v>92</v>
      </c>
      <c r="L57">
        <v>2014</v>
      </c>
      <c r="M57">
        <v>24</v>
      </c>
      <c r="N57">
        <v>4</v>
      </c>
      <c r="O57">
        <v>8476967</v>
      </c>
      <c r="P57" t="s">
        <v>1312</v>
      </c>
      <c r="Q57" t="s">
        <v>1313</v>
      </c>
      <c r="R57" t="s">
        <v>1314</v>
      </c>
      <c r="S57" t="s">
        <v>1315</v>
      </c>
      <c r="T57" t="s">
        <v>720</v>
      </c>
      <c r="U57" t="s">
        <v>123</v>
      </c>
      <c r="V57">
        <v>71</v>
      </c>
      <c r="W57">
        <v>2</v>
      </c>
      <c r="X57">
        <v>6</v>
      </c>
      <c r="Y57">
        <v>2</v>
      </c>
      <c r="Z57">
        <v>8</v>
      </c>
      <c r="AA57">
        <v>19</v>
      </c>
      <c r="AB57">
        <v>76</v>
      </c>
      <c r="AC57" s="26">
        <v>0.11267605633802817</v>
      </c>
      <c r="AD57" s="20">
        <v>0.90000000000000036</v>
      </c>
      <c r="AE57" s="20">
        <v>2.7370000000000001</v>
      </c>
      <c r="AF57">
        <v>-3</v>
      </c>
      <c r="AG57">
        <v>2.1</v>
      </c>
      <c r="AH57">
        <v>27</v>
      </c>
      <c r="AI57">
        <v>1224</v>
      </c>
      <c r="AJ57">
        <v>55319</v>
      </c>
      <c r="AK57" s="20">
        <v>921.98333333333005</v>
      </c>
      <c r="AL57">
        <v>921.95</v>
      </c>
      <c r="AM57">
        <v>922</v>
      </c>
      <c r="AN57" s="26">
        <v>12.985680751173708</v>
      </c>
      <c r="AO57">
        <v>22.01</v>
      </c>
      <c r="AP57" s="41">
        <v>0.22857142857142856</v>
      </c>
      <c r="AQ57">
        <v>169</v>
      </c>
      <c r="AR57">
        <v>170</v>
      </c>
      <c r="AS57">
        <v>170</v>
      </c>
      <c r="AT57">
        <v>113</v>
      </c>
      <c r="AU57">
        <v>114</v>
      </c>
      <c r="AV57">
        <v>73</v>
      </c>
      <c r="AW57">
        <v>37</v>
      </c>
      <c r="AX57">
        <v>9</v>
      </c>
      <c r="AY57">
        <v>5</v>
      </c>
      <c r="AZ57">
        <v>6</v>
      </c>
      <c r="BA57" s="42">
        <v>11</v>
      </c>
      <c r="BB57">
        <v>3.2</v>
      </c>
      <c r="BC57">
        <v>51.9041</v>
      </c>
      <c r="BD57" s="20">
        <v>52.4</v>
      </c>
      <c r="BE57" s="20">
        <v>221.4</v>
      </c>
      <c r="BF57" s="20">
        <v>14.408590487553555</v>
      </c>
      <c r="BG57">
        <v>279</v>
      </c>
      <c r="BH57">
        <v>326</v>
      </c>
      <c r="BI57">
        <v>263</v>
      </c>
      <c r="BJ57" s="41">
        <v>0.51476014760147604</v>
      </c>
      <c r="BK57">
        <v>45</v>
      </c>
      <c r="BL57">
        <v>45</v>
      </c>
      <c r="BM57">
        <v>68</v>
      </c>
      <c r="BN57" s="42">
        <v>-23</v>
      </c>
      <c r="BO57">
        <v>41</v>
      </c>
      <c r="BP57">
        <v>24</v>
      </c>
      <c r="BQ57">
        <v>17</v>
      </c>
      <c r="BR57">
        <v>49</v>
      </c>
      <c r="BS57" s="41">
        <v>7.0100143061516448E-2</v>
      </c>
      <c r="BT57">
        <v>0</v>
      </c>
      <c r="BU57">
        <v>0</v>
      </c>
      <c r="BV57" s="41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5</v>
      </c>
      <c r="CZ57">
        <v>34</v>
      </c>
      <c r="DA57">
        <v>5</v>
      </c>
      <c r="DB57">
        <v>1</v>
      </c>
      <c r="DC57">
        <v>20</v>
      </c>
      <c r="DD57">
        <v>8</v>
      </c>
      <c r="DE57">
        <v>0</v>
      </c>
      <c r="DF57">
        <v>1</v>
      </c>
      <c r="DG57">
        <v>38</v>
      </c>
      <c r="DH57">
        <v>12</v>
      </c>
      <c r="DI57">
        <v>11</v>
      </c>
      <c r="DJ57">
        <v>12</v>
      </c>
      <c r="DK57">
        <v>11</v>
      </c>
      <c r="DL57">
        <v>1</v>
      </c>
      <c r="DM57">
        <v>12</v>
      </c>
      <c r="DN57">
        <v>12</v>
      </c>
      <c r="DO57">
        <v>0</v>
      </c>
      <c r="DP57" s="42">
        <v>-1</v>
      </c>
      <c r="DQ57" s="20">
        <v>7.1340000000000003</v>
      </c>
      <c r="DR57">
        <v>11</v>
      </c>
      <c r="DS57">
        <v>1</v>
      </c>
      <c r="DT57">
        <v>0</v>
      </c>
      <c r="DU57">
        <v>0</v>
      </c>
      <c r="DV57">
        <v>0</v>
      </c>
      <c r="DW57">
        <v>939</v>
      </c>
      <c r="DX57">
        <v>885</v>
      </c>
      <c r="DY57">
        <v>703</v>
      </c>
      <c r="DZ57">
        <v>650</v>
      </c>
      <c r="EA57">
        <v>486</v>
      </c>
      <c r="EB57">
        <v>466</v>
      </c>
      <c r="EC57">
        <v>40.42</v>
      </c>
      <c r="ED57">
        <v>37.33</v>
      </c>
      <c r="EE57">
        <v>35</v>
      </c>
      <c r="EF57">
        <v>40</v>
      </c>
      <c r="EG57" s="41">
        <v>7.2016460905349799E-2</v>
      </c>
      <c r="EH57" s="43">
        <v>0.91416309012875541</v>
      </c>
      <c r="EI57" s="44">
        <v>0.98617955103410515</v>
      </c>
      <c r="EJ57">
        <v>943</v>
      </c>
      <c r="EK57">
        <v>884</v>
      </c>
      <c r="EL57">
        <v>705</v>
      </c>
      <c r="EM57">
        <v>649</v>
      </c>
      <c r="EN57">
        <v>488</v>
      </c>
      <c r="EO57">
        <v>466</v>
      </c>
      <c r="EP57">
        <v>35</v>
      </c>
      <c r="EQ57">
        <v>40</v>
      </c>
      <c r="ER57">
        <v>433</v>
      </c>
      <c r="ES57">
        <v>409</v>
      </c>
      <c r="ET57">
        <v>179</v>
      </c>
      <c r="EU57">
        <v>165</v>
      </c>
      <c r="EV57">
        <v>28</v>
      </c>
      <c r="EW57">
        <v>22</v>
      </c>
      <c r="EX57">
        <v>83</v>
      </c>
      <c r="EY57">
        <v>98</v>
      </c>
      <c r="EZ57">
        <v>-0.1</v>
      </c>
      <c r="FA57">
        <v>2.1</v>
      </c>
      <c r="FB57">
        <v>1.9</v>
      </c>
      <c r="FC57" s="20">
        <v>16.25</v>
      </c>
      <c r="FD57" s="26">
        <v>0.22887323943661972</v>
      </c>
      <c r="FE57">
        <v>0.19750000000000001</v>
      </c>
      <c r="FF57">
        <v>0.32</v>
      </c>
      <c r="FG57">
        <v>-0.15</v>
      </c>
      <c r="FH57">
        <v>0.17</v>
      </c>
      <c r="FL57" s="42">
        <v>122</v>
      </c>
      <c r="FM57" s="20">
        <v>5.6363636363636367</v>
      </c>
      <c r="FN57" s="41">
        <v>1.0793734400000001E-2</v>
      </c>
      <c r="FO57" s="20">
        <v>5.3</v>
      </c>
      <c r="FP57" s="20">
        <v>9.4268000000000001</v>
      </c>
      <c r="FQ57" s="20">
        <v>118.70491892185042</v>
      </c>
      <c r="FV57" t="s">
        <v>751</v>
      </c>
      <c r="FW57" s="45">
        <v>650000</v>
      </c>
      <c r="FX57" s="45">
        <v>650000</v>
      </c>
      <c r="FY57">
        <v>101</v>
      </c>
      <c r="FZ57">
        <v>2</v>
      </c>
      <c r="GA57">
        <v>9</v>
      </c>
      <c r="GB57">
        <v>11</v>
      </c>
      <c r="GC57">
        <v>-8</v>
      </c>
      <c r="GD57">
        <v>41</v>
      </c>
      <c r="GE57">
        <v>101</v>
      </c>
      <c r="GF57">
        <v>1339</v>
      </c>
      <c r="GG57">
        <v>-0.30000000000000004</v>
      </c>
      <c r="GH57">
        <v>2.5</v>
      </c>
      <c r="GI57">
        <v>2.2000000000000002</v>
      </c>
      <c r="GJ57" s="42">
        <v>5.3</v>
      </c>
    </row>
    <row r="58" spans="1:192" x14ac:dyDescent="0.45">
      <c r="A58" s="40">
        <v>30991</v>
      </c>
      <c r="B58" t="s">
        <v>1326</v>
      </c>
      <c r="D58" t="s">
        <v>223</v>
      </c>
      <c r="E58" t="s">
        <v>223</v>
      </c>
      <c r="F58">
        <v>70</v>
      </c>
      <c r="G58">
        <v>180</v>
      </c>
      <c r="H58">
        <v>2003</v>
      </c>
      <c r="I58">
        <v>8</v>
      </c>
      <c r="J58">
        <v>239</v>
      </c>
      <c r="K58" t="s">
        <v>92</v>
      </c>
      <c r="L58">
        <v>2007</v>
      </c>
      <c r="M58">
        <v>33</v>
      </c>
      <c r="N58">
        <v>11</v>
      </c>
      <c r="O58">
        <v>8470828</v>
      </c>
      <c r="P58" t="s">
        <v>1327</v>
      </c>
      <c r="Q58" t="s">
        <v>1328</v>
      </c>
      <c r="R58" t="s">
        <v>1329</v>
      </c>
      <c r="S58" t="s">
        <v>1330</v>
      </c>
      <c r="T58" t="s">
        <v>720</v>
      </c>
      <c r="U58" t="s">
        <v>285</v>
      </c>
      <c r="V58">
        <v>43</v>
      </c>
      <c r="W58">
        <v>1</v>
      </c>
      <c r="X58">
        <v>5</v>
      </c>
      <c r="Y58">
        <v>2</v>
      </c>
      <c r="Z58">
        <v>6</v>
      </c>
      <c r="AA58">
        <v>21</v>
      </c>
      <c r="AB58">
        <v>85</v>
      </c>
      <c r="AC58" s="26">
        <v>0.13953488372093023</v>
      </c>
      <c r="AD58" s="20">
        <v>-13.210059171597631</v>
      </c>
      <c r="AE58" s="20">
        <v>1.9769999999999999</v>
      </c>
      <c r="AF58">
        <v>8</v>
      </c>
      <c r="AG58">
        <v>6.2</v>
      </c>
      <c r="AH58">
        <v>20</v>
      </c>
      <c r="AI58">
        <v>950</v>
      </c>
      <c r="AJ58">
        <v>43941</v>
      </c>
      <c r="AK58" s="20">
        <v>732.35</v>
      </c>
      <c r="AL58">
        <v>732.35</v>
      </c>
      <c r="AM58">
        <v>732</v>
      </c>
      <c r="AN58" s="26">
        <v>17.031395348837211</v>
      </c>
      <c r="AO58">
        <v>28.4</v>
      </c>
      <c r="AP58" s="41">
        <v>0.20689655172413793</v>
      </c>
      <c r="AQ58">
        <v>68</v>
      </c>
      <c r="AR58">
        <v>68</v>
      </c>
      <c r="AS58">
        <v>68</v>
      </c>
      <c r="AT58">
        <v>50</v>
      </c>
      <c r="AU58">
        <v>50</v>
      </c>
      <c r="AV58">
        <v>31</v>
      </c>
      <c r="AW58">
        <v>11</v>
      </c>
      <c r="AX58">
        <v>3</v>
      </c>
      <c r="AY58">
        <v>0</v>
      </c>
      <c r="AZ58">
        <v>2</v>
      </c>
      <c r="BA58" s="42">
        <v>2</v>
      </c>
      <c r="BB58">
        <v>1.32</v>
      </c>
      <c r="BC58">
        <v>54.548400000000001</v>
      </c>
      <c r="BD58" s="20">
        <v>45.5</v>
      </c>
      <c r="BE58" s="20">
        <v>113.5</v>
      </c>
      <c r="BF58" s="20">
        <v>9.2988325254318287</v>
      </c>
      <c r="BG58">
        <v>265</v>
      </c>
      <c r="BH58">
        <v>294</v>
      </c>
      <c r="BI58">
        <v>262</v>
      </c>
      <c r="BJ58" s="41">
        <v>0.50284629981024664</v>
      </c>
      <c r="BK58">
        <v>20</v>
      </c>
      <c r="BL58">
        <v>20</v>
      </c>
      <c r="BM58">
        <v>58</v>
      </c>
      <c r="BN58" s="42">
        <v>-38</v>
      </c>
      <c r="BO58">
        <v>19</v>
      </c>
      <c r="BP58">
        <v>31</v>
      </c>
      <c r="BQ58">
        <v>3</v>
      </c>
      <c r="BR58">
        <v>51</v>
      </c>
      <c r="BS58" s="41">
        <v>9.6408317580340269E-2</v>
      </c>
      <c r="BT58">
        <v>0</v>
      </c>
      <c r="BU58">
        <v>0</v>
      </c>
      <c r="BV58" s="41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18</v>
      </c>
      <c r="DA58">
        <v>1</v>
      </c>
      <c r="DB58">
        <v>0</v>
      </c>
      <c r="DC58">
        <v>9</v>
      </c>
      <c r="DD58">
        <v>3</v>
      </c>
      <c r="DE58">
        <v>0</v>
      </c>
      <c r="DF58">
        <v>0</v>
      </c>
      <c r="DG58">
        <v>18</v>
      </c>
      <c r="DH58">
        <v>10</v>
      </c>
      <c r="DI58">
        <v>3</v>
      </c>
      <c r="DJ58">
        <v>10</v>
      </c>
      <c r="DK58">
        <v>10</v>
      </c>
      <c r="DL58">
        <v>0</v>
      </c>
      <c r="DM58">
        <v>2</v>
      </c>
      <c r="DN58">
        <v>2</v>
      </c>
      <c r="DO58">
        <v>0</v>
      </c>
      <c r="DP58" s="42">
        <v>-7</v>
      </c>
      <c r="DQ58" s="20">
        <v>-4.7640000000000002</v>
      </c>
      <c r="DR58">
        <v>10</v>
      </c>
      <c r="DS58">
        <v>0</v>
      </c>
      <c r="DT58">
        <v>0</v>
      </c>
      <c r="DU58">
        <v>0</v>
      </c>
      <c r="DV58">
        <v>0</v>
      </c>
      <c r="DW58">
        <v>648</v>
      </c>
      <c r="DX58">
        <v>646</v>
      </c>
      <c r="DY58">
        <v>492</v>
      </c>
      <c r="DZ58">
        <v>478</v>
      </c>
      <c r="EA58">
        <v>333</v>
      </c>
      <c r="EB58">
        <v>336</v>
      </c>
      <c r="EC58">
        <v>29.35</v>
      </c>
      <c r="ED58">
        <v>25.42</v>
      </c>
      <c r="EE58">
        <v>29</v>
      </c>
      <c r="EF58">
        <v>27</v>
      </c>
      <c r="EG58" s="41">
        <v>8.7087087087087081E-2</v>
      </c>
      <c r="EH58" s="43">
        <v>0.9196428571428571</v>
      </c>
      <c r="EI58" s="44">
        <v>1.0067299442299442</v>
      </c>
      <c r="EJ58">
        <v>652</v>
      </c>
      <c r="EK58">
        <v>646</v>
      </c>
      <c r="EL58">
        <v>492</v>
      </c>
      <c r="EM58">
        <v>478</v>
      </c>
      <c r="EN58">
        <v>332</v>
      </c>
      <c r="EO58">
        <v>337</v>
      </c>
      <c r="EP58">
        <v>29</v>
      </c>
      <c r="EQ58">
        <v>27</v>
      </c>
      <c r="ER58">
        <v>302</v>
      </c>
      <c r="ES58">
        <v>276</v>
      </c>
      <c r="ET58">
        <v>124</v>
      </c>
      <c r="EU58">
        <v>96</v>
      </c>
      <c r="EV58">
        <v>15</v>
      </c>
      <c r="EW58">
        <v>14</v>
      </c>
      <c r="EX58">
        <v>63</v>
      </c>
      <c r="EY58">
        <v>55</v>
      </c>
      <c r="EZ58">
        <v>-0.2</v>
      </c>
      <c r="FA58">
        <v>2</v>
      </c>
      <c r="FB58">
        <v>1.8</v>
      </c>
      <c r="FC58" s="20">
        <v>11.47</v>
      </c>
      <c r="FD58" s="26">
        <v>0.26674418604651162</v>
      </c>
      <c r="FE58">
        <v>0.1211</v>
      </c>
      <c r="FF58">
        <v>0.02</v>
      </c>
      <c r="FG58">
        <v>0.45</v>
      </c>
      <c r="FH58">
        <v>0.47</v>
      </c>
      <c r="FL58" s="42">
        <v>91</v>
      </c>
      <c r="FM58" s="20">
        <v>2.2999999999999998</v>
      </c>
      <c r="FN58" s="41">
        <v>7.0109439000000003E-3</v>
      </c>
      <c r="FO58" s="20">
        <v>4</v>
      </c>
      <c r="FP58" s="20">
        <v>5.0472000000000001</v>
      </c>
      <c r="FQ58" s="20">
        <v>106.01488359391001</v>
      </c>
      <c r="FR58">
        <v>4</v>
      </c>
      <c r="FS58" t="s">
        <v>314</v>
      </c>
      <c r="FT58">
        <v>195</v>
      </c>
      <c r="FV58" t="s">
        <v>711</v>
      </c>
      <c r="FW58" s="45">
        <v>5750000</v>
      </c>
      <c r="FX58" s="45">
        <v>5750000</v>
      </c>
      <c r="FY58">
        <v>719</v>
      </c>
      <c r="FZ58">
        <v>54</v>
      </c>
      <c r="GA58">
        <v>254</v>
      </c>
      <c r="GB58">
        <v>308</v>
      </c>
      <c r="GC58">
        <v>5</v>
      </c>
      <c r="GD58">
        <v>422</v>
      </c>
      <c r="GE58">
        <v>819</v>
      </c>
      <c r="GF58">
        <v>16363</v>
      </c>
      <c r="GG58">
        <v>20.5</v>
      </c>
      <c r="GH58">
        <v>30.4</v>
      </c>
      <c r="GI58">
        <v>50.9</v>
      </c>
      <c r="GJ58" s="42">
        <v>4</v>
      </c>
    </row>
    <row r="59" spans="1:192" x14ac:dyDescent="0.45">
      <c r="A59" s="40">
        <v>31133</v>
      </c>
      <c r="B59" t="s">
        <v>1336</v>
      </c>
      <c r="C59" t="s">
        <v>362</v>
      </c>
      <c r="D59" t="s">
        <v>107</v>
      </c>
      <c r="E59" t="s">
        <v>107</v>
      </c>
      <c r="F59">
        <v>77</v>
      </c>
      <c r="G59">
        <v>260</v>
      </c>
      <c r="H59">
        <v>2003</v>
      </c>
      <c r="I59">
        <v>8</v>
      </c>
      <c r="J59">
        <v>245</v>
      </c>
      <c r="K59" t="s">
        <v>202</v>
      </c>
      <c r="L59">
        <v>2005</v>
      </c>
      <c r="M59">
        <v>32</v>
      </c>
      <c r="N59">
        <v>13</v>
      </c>
      <c r="O59">
        <v>8470834</v>
      </c>
      <c r="P59" t="s">
        <v>1337</v>
      </c>
      <c r="Q59" t="s">
        <v>1338</v>
      </c>
      <c r="R59" t="s">
        <v>1339</v>
      </c>
      <c r="S59" t="s">
        <v>493</v>
      </c>
      <c r="T59" t="s">
        <v>720</v>
      </c>
      <c r="U59" t="s">
        <v>285</v>
      </c>
      <c r="V59">
        <v>69</v>
      </c>
      <c r="W59">
        <v>8</v>
      </c>
      <c r="X59">
        <v>37</v>
      </c>
      <c r="Y59">
        <v>13</v>
      </c>
      <c r="Z59">
        <v>45</v>
      </c>
      <c r="AA59">
        <v>6</v>
      </c>
      <c r="AB59">
        <v>46</v>
      </c>
      <c r="AC59" s="26">
        <v>0.65217391304347827</v>
      </c>
      <c r="AD59" s="20">
        <v>4.12796833773087</v>
      </c>
      <c r="AE59" s="20">
        <v>14.932</v>
      </c>
      <c r="AF59">
        <v>15</v>
      </c>
      <c r="AG59">
        <v>5.9</v>
      </c>
      <c r="AH59">
        <v>112</v>
      </c>
      <c r="AI59">
        <v>1728</v>
      </c>
      <c r="AJ59">
        <v>100763</v>
      </c>
      <c r="AK59" s="20">
        <v>1679.3833333333</v>
      </c>
      <c r="AL59">
        <v>1679.38</v>
      </c>
      <c r="AM59">
        <v>1679</v>
      </c>
      <c r="AN59" s="26">
        <v>24.338888888888892</v>
      </c>
      <c r="AO59">
        <v>40.08</v>
      </c>
      <c r="AP59" s="41">
        <v>0.40540540540540543</v>
      </c>
      <c r="AQ59">
        <v>372</v>
      </c>
      <c r="AR59">
        <v>372</v>
      </c>
      <c r="AS59">
        <v>372</v>
      </c>
      <c r="AT59">
        <v>283</v>
      </c>
      <c r="AU59">
        <v>283</v>
      </c>
      <c r="AV59">
        <v>193</v>
      </c>
      <c r="AW59">
        <v>125</v>
      </c>
      <c r="AX59">
        <v>42</v>
      </c>
      <c r="AY59">
        <v>10</v>
      </c>
      <c r="AZ59">
        <v>21</v>
      </c>
      <c r="BA59" s="42">
        <v>31</v>
      </c>
      <c r="BB59">
        <v>13.05</v>
      </c>
      <c r="BC59">
        <v>49.953400000000002</v>
      </c>
      <c r="BD59" s="20">
        <v>199.9</v>
      </c>
      <c r="BE59" s="20">
        <v>571.9</v>
      </c>
      <c r="BF59" s="20">
        <v>20.432540580452308</v>
      </c>
      <c r="BG59">
        <v>661</v>
      </c>
      <c r="BH59">
        <v>546</v>
      </c>
      <c r="BI59">
        <v>488</v>
      </c>
      <c r="BJ59" s="41">
        <v>0.57528285465622275</v>
      </c>
      <c r="BK59">
        <v>147</v>
      </c>
      <c r="BL59">
        <v>146</v>
      </c>
      <c r="BM59">
        <v>53</v>
      </c>
      <c r="BN59" s="42">
        <v>93</v>
      </c>
      <c r="BO59">
        <v>90</v>
      </c>
      <c r="BP59">
        <v>79</v>
      </c>
      <c r="BQ59">
        <v>34</v>
      </c>
      <c r="BR59">
        <v>100</v>
      </c>
      <c r="BS59" s="41">
        <v>8.0450522928399035E-2</v>
      </c>
      <c r="BT59">
        <v>0</v>
      </c>
      <c r="BU59">
        <v>0</v>
      </c>
      <c r="BV59" s="41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</v>
      </c>
      <c r="CS59">
        <v>2</v>
      </c>
      <c r="CT59">
        <v>0</v>
      </c>
      <c r="CU59">
        <v>0</v>
      </c>
      <c r="CV59">
        <v>1</v>
      </c>
      <c r="CW59">
        <v>0</v>
      </c>
      <c r="CX59">
        <v>5</v>
      </c>
      <c r="CY59">
        <v>10</v>
      </c>
      <c r="CZ59">
        <v>75</v>
      </c>
      <c r="DA59">
        <v>8</v>
      </c>
      <c r="DB59">
        <v>2</v>
      </c>
      <c r="DC59">
        <v>77</v>
      </c>
      <c r="DD59">
        <v>19</v>
      </c>
      <c r="DE59">
        <v>2</v>
      </c>
      <c r="DF59">
        <v>7</v>
      </c>
      <c r="DG59">
        <v>78</v>
      </c>
      <c r="DH59">
        <v>41</v>
      </c>
      <c r="DI59">
        <v>10</v>
      </c>
      <c r="DJ59">
        <v>40</v>
      </c>
      <c r="DK59">
        <v>38</v>
      </c>
      <c r="DL59">
        <v>2</v>
      </c>
      <c r="DM59">
        <v>12</v>
      </c>
      <c r="DN59">
        <v>10</v>
      </c>
      <c r="DO59">
        <v>2</v>
      </c>
      <c r="DP59" s="42">
        <v>-31</v>
      </c>
      <c r="DQ59" s="20">
        <v>-19.797000000000001</v>
      </c>
      <c r="DR59">
        <v>36</v>
      </c>
      <c r="DS59">
        <v>2</v>
      </c>
      <c r="DT59">
        <v>0</v>
      </c>
      <c r="DU59">
        <v>3</v>
      </c>
      <c r="DV59">
        <v>0</v>
      </c>
      <c r="DW59">
        <v>1716</v>
      </c>
      <c r="DX59">
        <v>1495</v>
      </c>
      <c r="DY59">
        <v>1319</v>
      </c>
      <c r="DZ59">
        <v>1143</v>
      </c>
      <c r="EA59">
        <v>932</v>
      </c>
      <c r="EB59">
        <v>822</v>
      </c>
      <c r="EC59">
        <v>90.2</v>
      </c>
      <c r="ED59">
        <v>72.91</v>
      </c>
      <c r="EE59">
        <v>111</v>
      </c>
      <c r="EF59">
        <v>68</v>
      </c>
      <c r="EG59" s="41">
        <v>0.11909871244635194</v>
      </c>
      <c r="EH59" s="43">
        <v>0.91727493917274938</v>
      </c>
      <c r="EI59" s="44">
        <v>1.0363736516191013</v>
      </c>
      <c r="EJ59">
        <v>1717</v>
      </c>
      <c r="EK59">
        <v>1500</v>
      </c>
      <c r="EL59">
        <v>1321</v>
      </c>
      <c r="EM59">
        <v>1147</v>
      </c>
      <c r="EN59">
        <v>935</v>
      </c>
      <c r="EO59">
        <v>824</v>
      </c>
      <c r="EP59">
        <v>111</v>
      </c>
      <c r="EQ59">
        <v>68</v>
      </c>
      <c r="ER59">
        <v>837</v>
      </c>
      <c r="ES59">
        <v>699</v>
      </c>
      <c r="ET59">
        <v>316</v>
      </c>
      <c r="EU59">
        <v>262</v>
      </c>
      <c r="EV59">
        <v>42</v>
      </c>
      <c r="EW59">
        <v>41</v>
      </c>
      <c r="EX59">
        <v>125</v>
      </c>
      <c r="EY59">
        <v>116</v>
      </c>
      <c r="EZ59">
        <v>3.4</v>
      </c>
      <c r="FA59">
        <v>4.4000000000000004</v>
      </c>
      <c r="FB59">
        <v>7.7</v>
      </c>
      <c r="FC59" s="20">
        <v>48.12</v>
      </c>
      <c r="FD59" s="26">
        <v>0.69739130434782604</v>
      </c>
      <c r="FE59">
        <v>4.4943999999999997</v>
      </c>
      <c r="FF59">
        <v>-0.49</v>
      </c>
      <c r="FG59">
        <v>0.04</v>
      </c>
      <c r="FH59">
        <v>-0.44</v>
      </c>
      <c r="FL59" s="42">
        <v>361</v>
      </c>
      <c r="FM59" s="20">
        <v>5.0277777777777777</v>
      </c>
      <c r="FN59" s="41">
        <v>3.5876401400000001E-2</v>
      </c>
      <c r="FO59" s="20">
        <v>33.799999999999997</v>
      </c>
      <c r="FP59" s="20">
        <v>41.040599999999998</v>
      </c>
      <c r="FQ59" s="20">
        <v>114.72090890685848</v>
      </c>
      <c r="FR59">
        <v>14</v>
      </c>
      <c r="FS59" t="s">
        <v>111</v>
      </c>
      <c r="FT59">
        <v>1122</v>
      </c>
      <c r="FU59" t="s">
        <v>702</v>
      </c>
      <c r="FV59" t="s">
        <v>711</v>
      </c>
      <c r="FW59" s="45">
        <v>8000000</v>
      </c>
      <c r="FX59" s="45">
        <v>7600000</v>
      </c>
      <c r="FY59">
        <v>827</v>
      </c>
      <c r="FZ59">
        <v>173</v>
      </c>
      <c r="GA59">
        <v>321</v>
      </c>
      <c r="GB59">
        <v>494</v>
      </c>
      <c r="GC59">
        <v>-12</v>
      </c>
      <c r="GD59">
        <v>1025</v>
      </c>
      <c r="GE59">
        <v>2497</v>
      </c>
      <c r="GF59">
        <v>18033</v>
      </c>
      <c r="GG59">
        <v>50</v>
      </c>
      <c r="GH59">
        <v>31.2</v>
      </c>
      <c r="GI59">
        <v>81.2</v>
      </c>
      <c r="GJ59" s="42">
        <v>33.799999999999997</v>
      </c>
    </row>
    <row r="60" spans="1:192" x14ac:dyDescent="0.45">
      <c r="A60" s="40">
        <v>33677</v>
      </c>
      <c r="B60" t="s">
        <v>1340</v>
      </c>
      <c r="D60" t="s">
        <v>223</v>
      </c>
      <c r="E60" t="s">
        <v>223</v>
      </c>
      <c r="F60">
        <v>72</v>
      </c>
      <c r="G60">
        <v>176</v>
      </c>
      <c r="H60">
        <v>2012</v>
      </c>
      <c r="I60">
        <v>4</v>
      </c>
      <c r="J60">
        <v>93</v>
      </c>
      <c r="K60" t="s">
        <v>92</v>
      </c>
      <c r="L60">
        <v>2015</v>
      </c>
      <c r="M60">
        <v>25</v>
      </c>
      <c r="N60">
        <v>2</v>
      </c>
      <c r="O60">
        <v>8476979</v>
      </c>
      <c r="P60" t="s">
        <v>1341</v>
      </c>
      <c r="Q60" t="s">
        <v>1342</v>
      </c>
      <c r="R60" t="s">
        <v>1343</v>
      </c>
      <c r="S60" t="s">
        <v>1344</v>
      </c>
      <c r="T60" t="s">
        <v>720</v>
      </c>
      <c r="U60" t="s">
        <v>188</v>
      </c>
      <c r="V60">
        <v>35</v>
      </c>
      <c r="W60">
        <v>5</v>
      </c>
      <c r="X60">
        <v>11</v>
      </c>
      <c r="Y60">
        <v>6</v>
      </c>
      <c r="Z60">
        <v>16</v>
      </c>
      <c r="AA60">
        <v>13</v>
      </c>
      <c r="AB60">
        <v>60</v>
      </c>
      <c r="AC60" s="26">
        <v>0.45714285714285713</v>
      </c>
      <c r="AD60" s="20">
        <v>4.0487804878048781</v>
      </c>
      <c r="AE60" s="20">
        <v>5.766</v>
      </c>
      <c r="AF60">
        <v>1</v>
      </c>
      <c r="AG60">
        <v>3.6</v>
      </c>
      <c r="AH60">
        <v>6</v>
      </c>
      <c r="AI60">
        <v>869</v>
      </c>
      <c r="AJ60">
        <v>38966</v>
      </c>
      <c r="AK60" s="20">
        <v>649.43333333332998</v>
      </c>
      <c r="AL60">
        <v>649.4</v>
      </c>
      <c r="AM60">
        <v>649</v>
      </c>
      <c r="AN60" s="26">
        <v>18.555238095238092</v>
      </c>
      <c r="AO60">
        <v>30.84</v>
      </c>
      <c r="AP60" s="41">
        <v>0.41025641025641024</v>
      </c>
      <c r="AQ60">
        <v>131</v>
      </c>
      <c r="AR60">
        <v>131</v>
      </c>
      <c r="AS60">
        <v>131</v>
      </c>
      <c r="AT60">
        <v>96</v>
      </c>
      <c r="AU60">
        <v>96</v>
      </c>
      <c r="AV60">
        <v>71</v>
      </c>
      <c r="AW60">
        <v>40</v>
      </c>
      <c r="AX60">
        <v>4</v>
      </c>
      <c r="AY60">
        <v>1</v>
      </c>
      <c r="AZ60">
        <v>8</v>
      </c>
      <c r="BA60" s="42">
        <v>9</v>
      </c>
      <c r="BB60">
        <v>3.32</v>
      </c>
      <c r="BC60">
        <v>47.633800000000001</v>
      </c>
      <c r="BD60" s="20">
        <v>117.2</v>
      </c>
      <c r="BE60" s="20">
        <v>248.2</v>
      </c>
      <c r="BF60" s="20">
        <v>22.93193717277487</v>
      </c>
      <c r="BG60">
        <v>288</v>
      </c>
      <c r="BH60">
        <v>180</v>
      </c>
      <c r="BI60">
        <v>183</v>
      </c>
      <c r="BJ60" s="41">
        <v>0.61146496815286622</v>
      </c>
      <c r="BK60">
        <v>30</v>
      </c>
      <c r="BL60">
        <v>30</v>
      </c>
      <c r="BM60">
        <v>63</v>
      </c>
      <c r="BN60" s="42">
        <v>-33</v>
      </c>
      <c r="BO60">
        <v>25</v>
      </c>
      <c r="BP60">
        <v>23</v>
      </c>
      <c r="BQ60">
        <v>12</v>
      </c>
      <c r="BR60">
        <v>45</v>
      </c>
      <c r="BS60" s="41">
        <v>9.5541401273885357E-2</v>
      </c>
      <c r="BT60">
        <v>0</v>
      </c>
      <c r="BU60">
        <v>1</v>
      </c>
      <c r="BV60" s="41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4</v>
      </c>
      <c r="CW60">
        <v>0</v>
      </c>
      <c r="CX60">
        <v>2</v>
      </c>
      <c r="CY60">
        <v>3</v>
      </c>
      <c r="CZ60">
        <v>20</v>
      </c>
      <c r="DA60">
        <v>0</v>
      </c>
      <c r="DB60">
        <v>0</v>
      </c>
      <c r="DC60">
        <v>35</v>
      </c>
      <c r="DD60">
        <v>7</v>
      </c>
      <c r="DE60">
        <v>0</v>
      </c>
      <c r="DF60">
        <v>0</v>
      </c>
      <c r="DG60">
        <v>29</v>
      </c>
      <c r="DH60">
        <v>3</v>
      </c>
      <c r="DI60">
        <v>2</v>
      </c>
      <c r="DJ60">
        <v>3</v>
      </c>
      <c r="DK60">
        <v>3</v>
      </c>
      <c r="DL60">
        <v>0</v>
      </c>
      <c r="DM60">
        <v>1</v>
      </c>
      <c r="DN60">
        <v>1</v>
      </c>
      <c r="DO60">
        <v>0</v>
      </c>
      <c r="DP60" s="42">
        <v>-1</v>
      </c>
      <c r="DQ60" s="20">
        <v>0.95100000000000007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794</v>
      </c>
      <c r="DX60">
        <v>580</v>
      </c>
      <c r="DY60">
        <v>572</v>
      </c>
      <c r="DZ60">
        <v>426</v>
      </c>
      <c r="EA60">
        <v>415</v>
      </c>
      <c r="EB60">
        <v>316</v>
      </c>
      <c r="EC60">
        <v>34.31</v>
      </c>
      <c r="ED60">
        <v>29.14</v>
      </c>
      <c r="EE60">
        <v>39</v>
      </c>
      <c r="EF60">
        <v>33</v>
      </c>
      <c r="EG60" s="41">
        <v>9.3975903614457831E-2</v>
      </c>
      <c r="EH60" s="43">
        <v>0.89556962025316456</v>
      </c>
      <c r="EI60" s="44">
        <v>0.9895455238676224</v>
      </c>
      <c r="EJ60">
        <v>796</v>
      </c>
      <c r="EK60">
        <v>580</v>
      </c>
      <c r="EL60">
        <v>574</v>
      </c>
      <c r="EM60">
        <v>426</v>
      </c>
      <c r="EN60">
        <v>417</v>
      </c>
      <c r="EO60">
        <v>316</v>
      </c>
      <c r="EP60">
        <v>40</v>
      </c>
      <c r="EQ60">
        <v>33</v>
      </c>
      <c r="ER60">
        <v>405</v>
      </c>
      <c r="ES60">
        <v>288</v>
      </c>
      <c r="ET60">
        <v>143</v>
      </c>
      <c r="EU60">
        <v>128</v>
      </c>
      <c r="EV60">
        <v>19</v>
      </c>
      <c r="EW60">
        <v>17</v>
      </c>
      <c r="EX60">
        <v>31</v>
      </c>
      <c r="EY60">
        <v>32</v>
      </c>
      <c r="EZ60">
        <v>1.4</v>
      </c>
      <c r="FA60">
        <v>1.6</v>
      </c>
      <c r="FB60">
        <v>2.9</v>
      </c>
      <c r="FC60" s="20">
        <v>24.82</v>
      </c>
      <c r="FD60" s="26">
        <v>0.70914285714285719</v>
      </c>
      <c r="FE60">
        <v>0.82010000000000005</v>
      </c>
      <c r="FF60">
        <v>0.52</v>
      </c>
      <c r="FG60">
        <v>0.05</v>
      </c>
      <c r="FH60">
        <v>0.57000000000000006</v>
      </c>
      <c r="FL60" s="42">
        <v>81</v>
      </c>
      <c r="FM60" s="20">
        <v>14</v>
      </c>
      <c r="FN60" s="41">
        <v>5.2530429199999999E-2</v>
      </c>
      <c r="FO60" s="20">
        <v>15.4</v>
      </c>
      <c r="FP60" s="20">
        <v>16.190200000000001</v>
      </c>
      <c r="FQ60" s="20">
        <v>126.94795195565138</v>
      </c>
      <c r="FU60" t="s">
        <v>731</v>
      </c>
      <c r="FV60" t="s">
        <v>711</v>
      </c>
      <c r="FW60" s="45">
        <v>650000</v>
      </c>
      <c r="FX60" s="45">
        <v>650000</v>
      </c>
      <c r="FY60">
        <v>76</v>
      </c>
      <c r="FZ60">
        <v>5</v>
      </c>
      <c r="GA60">
        <v>25</v>
      </c>
      <c r="GB60">
        <v>30</v>
      </c>
      <c r="GC60">
        <v>12</v>
      </c>
      <c r="GD60">
        <v>10</v>
      </c>
      <c r="GE60">
        <v>129</v>
      </c>
      <c r="GF60">
        <v>1283</v>
      </c>
      <c r="GG60">
        <v>2.1</v>
      </c>
      <c r="GH60">
        <v>3.8</v>
      </c>
      <c r="GI60">
        <v>6</v>
      </c>
      <c r="GJ60" s="42">
        <v>15.4</v>
      </c>
    </row>
    <row r="61" spans="1:192" x14ac:dyDescent="0.45">
      <c r="A61" s="40">
        <v>33853</v>
      </c>
      <c r="B61" t="s">
        <v>1355</v>
      </c>
      <c r="C61" t="s">
        <v>1356</v>
      </c>
      <c r="D61" t="s">
        <v>107</v>
      </c>
      <c r="E61" t="s">
        <v>107</v>
      </c>
      <c r="F61">
        <v>74</v>
      </c>
      <c r="G61">
        <v>198</v>
      </c>
      <c r="H61">
        <v>2012</v>
      </c>
      <c r="I61">
        <v>6</v>
      </c>
      <c r="J61">
        <v>181</v>
      </c>
      <c r="K61" t="s">
        <v>202</v>
      </c>
      <c r="L61">
        <v>2016</v>
      </c>
      <c r="M61">
        <v>25</v>
      </c>
      <c r="N61">
        <v>2</v>
      </c>
      <c r="O61">
        <v>8476983</v>
      </c>
      <c r="P61" t="s">
        <v>1357</v>
      </c>
      <c r="Q61" t="s">
        <v>1358</v>
      </c>
      <c r="R61" t="s">
        <v>1359</v>
      </c>
      <c r="S61" t="s">
        <v>806</v>
      </c>
      <c r="T61" t="s">
        <v>720</v>
      </c>
      <c r="U61" t="s">
        <v>172</v>
      </c>
      <c r="V61">
        <v>12</v>
      </c>
      <c r="W61">
        <v>3</v>
      </c>
      <c r="X61">
        <v>1</v>
      </c>
      <c r="Y61">
        <v>1</v>
      </c>
      <c r="Z61">
        <v>4</v>
      </c>
      <c r="AA61">
        <v>27</v>
      </c>
      <c r="AB61">
        <v>88</v>
      </c>
      <c r="AC61" s="26">
        <v>0.33333333333333331</v>
      </c>
      <c r="AD61" s="20">
        <v>-0.36363636363636331</v>
      </c>
      <c r="AE61" s="20">
        <v>1.796</v>
      </c>
      <c r="AF61">
        <v>5</v>
      </c>
      <c r="AG61">
        <v>1.1000000000000001</v>
      </c>
      <c r="AH61">
        <v>6</v>
      </c>
      <c r="AI61">
        <v>225</v>
      </c>
      <c r="AJ61">
        <v>10059</v>
      </c>
      <c r="AK61" s="20">
        <v>167.65</v>
      </c>
      <c r="AL61">
        <v>167.65</v>
      </c>
      <c r="AM61">
        <v>168</v>
      </c>
      <c r="AN61" s="26">
        <v>13.970833333333333</v>
      </c>
      <c r="AO61">
        <v>23.74</v>
      </c>
      <c r="AP61" s="41">
        <v>0.44444444444444442</v>
      </c>
      <c r="AQ61">
        <v>33</v>
      </c>
      <c r="AR61">
        <v>33</v>
      </c>
      <c r="AS61">
        <v>33</v>
      </c>
      <c r="AT61">
        <v>18</v>
      </c>
      <c r="AU61">
        <v>18</v>
      </c>
      <c r="AV61">
        <v>13</v>
      </c>
      <c r="AW61">
        <v>6</v>
      </c>
      <c r="AX61">
        <v>0</v>
      </c>
      <c r="AY61">
        <v>1</v>
      </c>
      <c r="AZ61">
        <v>0</v>
      </c>
      <c r="BA61" s="42">
        <v>1</v>
      </c>
      <c r="BB61">
        <v>0.34</v>
      </c>
      <c r="BC61">
        <v>55.384599999999999</v>
      </c>
      <c r="BD61" s="20">
        <v>21.1</v>
      </c>
      <c r="BE61" s="20">
        <v>54.1</v>
      </c>
      <c r="BF61" s="20">
        <v>19.361765583059945</v>
      </c>
      <c r="BG61">
        <v>56</v>
      </c>
      <c r="BH61">
        <v>48</v>
      </c>
      <c r="BI61">
        <v>33</v>
      </c>
      <c r="BJ61" s="41">
        <v>0.6292134831460674</v>
      </c>
      <c r="BK61">
        <v>12</v>
      </c>
      <c r="BL61">
        <v>12</v>
      </c>
      <c r="BM61">
        <v>26</v>
      </c>
      <c r="BN61" s="42">
        <v>-14</v>
      </c>
      <c r="BO61">
        <v>5</v>
      </c>
      <c r="BP61">
        <v>4</v>
      </c>
      <c r="BQ61">
        <v>1</v>
      </c>
      <c r="BR61">
        <v>11</v>
      </c>
      <c r="BS61" s="41">
        <v>0.10476190476190476</v>
      </c>
      <c r="BT61">
        <v>0</v>
      </c>
      <c r="BU61">
        <v>0</v>
      </c>
      <c r="BV61" s="4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4</v>
      </c>
      <c r="DA61">
        <v>1</v>
      </c>
      <c r="DB61">
        <v>0</v>
      </c>
      <c r="DC61">
        <v>1</v>
      </c>
      <c r="DD61">
        <v>2</v>
      </c>
      <c r="DE61">
        <v>0</v>
      </c>
      <c r="DF61">
        <v>0</v>
      </c>
      <c r="DG61">
        <v>9</v>
      </c>
      <c r="DH61">
        <v>3</v>
      </c>
      <c r="DI61">
        <v>0</v>
      </c>
      <c r="DJ61">
        <v>3</v>
      </c>
      <c r="DK61">
        <v>3</v>
      </c>
      <c r="DL61">
        <v>0</v>
      </c>
      <c r="DM61">
        <v>0</v>
      </c>
      <c r="DN61">
        <v>0</v>
      </c>
      <c r="DO61">
        <v>0</v>
      </c>
      <c r="DP61" s="42">
        <v>-3</v>
      </c>
      <c r="DQ61" s="20">
        <v>-2.2309999999999999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184</v>
      </c>
      <c r="DX61">
        <v>131</v>
      </c>
      <c r="DY61">
        <v>126</v>
      </c>
      <c r="DZ61">
        <v>94</v>
      </c>
      <c r="EA61">
        <v>83</v>
      </c>
      <c r="EB61">
        <v>64</v>
      </c>
      <c r="EC61">
        <v>7.82</v>
      </c>
      <c r="ED61">
        <v>4.57</v>
      </c>
      <c r="EE61">
        <v>9</v>
      </c>
      <c r="EF61">
        <v>3</v>
      </c>
      <c r="EG61" s="41">
        <v>0.10843373493975904</v>
      </c>
      <c r="EH61" s="43">
        <v>0.953125</v>
      </c>
      <c r="EI61" s="44">
        <v>1.0615587349397591</v>
      </c>
      <c r="EJ61">
        <v>185</v>
      </c>
      <c r="EK61">
        <v>131</v>
      </c>
      <c r="EL61">
        <v>126</v>
      </c>
      <c r="EM61">
        <v>94</v>
      </c>
      <c r="EN61">
        <v>83</v>
      </c>
      <c r="EO61">
        <v>64</v>
      </c>
      <c r="EP61">
        <v>9</v>
      </c>
      <c r="EQ61">
        <v>3</v>
      </c>
      <c r="ER61">
        <v>85</v>
      </c>
      <c r="ES61">
        <v>58</v>
      </c>
      <c r="ET61">
        <v>31</v>
      </c>
      <c r="EU61">
        <v>22</v>
      </c>
      <c r="EV61">
        <v>4</v>
      </c>
      <c r="EW61">
        <v>3</v>
      </c>
      <c r="EX61">
        <v>9</v>
      </c>
      <c r="EY61">
        <v>7</v>
      </c>
      <c r="EZ61">
        <v>0.5</v>
      </c>
      <c r="FA61">
        <v>0.8</v>
      </c>
      <c r="FB61">
        <v>1.3</v>
      </c>
      <c r="FC61" s="20">
        <v>7.12</v>
      </c>
      <c r="FD61" s="26">
        <v>0.59333333333333338</v>
      </c>
      <c r="FE61">
        <v>0.77910000000000001</v>
      </c>
      <c r="FF61">
        <v>0.48</v>
      </c>
      <c r="FG61">
        <v>0.14000000000000001</v>
      </c>
      <c r="FH61">
        <v>0.62</v>
      </c>
      <c r="FL61" s="42">
        <v>29</v>
      </c>
      <c r="FM61" s="20">
        <v>4.333333333333333</v>
      </c>
      <c r="FN61" s="41">
        <v>8.7606837600000001E-2</v>
      </c>
      <c r="FO61" s="20">
        <v>3.4</v>
      </c>
      <c r="FP61" s="20">
        <v>3.5537999999999998</v>
      </c>
      <c r="FQ61" s="20">
        <v>112.7348643006263</v>
      </c>
      <c r="FV61" t="s">
        <v>751</v>
      </c>
      <c r="FW61" s="45">
        <v>874125</v>
      </c>
      <c r="FX61" s="45">
        <v>874125</v>
      </c>
      <c r="FY61">
        <v>34</v>
      </c>
      <c r="FZ61">
        <v>3</v>
      </c>
      <c r="GA61">
        <v>9</v>
      </c>
      <c r="GB61">
        <v>12</v>
      </c>
      <c r="GC61">
        <v>0</v>
      </c>
      <c r="GD61">
        <v>10</v>
      </c>
      <c r="GE61">
        <v>40</v>
      </c>
      <c r="GF61">
        <v>507</v>
      </c>
      <c r="GG61">
        <v>1</v>
      </c>
      <c r="GH61">
        <v>1.4</v>
      </c>
      <c r="GI61">
        <v>2.2999999999999998</v>
      </c>
      <c r="GJ61" s="42">
        <v>3.4</v>
      </c>
    </row>
    <row r="62" spans="1:192" x14ac:dyDescent="0.45">
      <c r="A62" s="40">
        <v>34417</v>
      </c>
      <c r="B62" t="s">
        <v>1392</v>
      </c>
      <c r="C62" t="s">
        <v>145</v>
      </c>
      <c r="D62" t="s">
        <v>91</v>
      </c>
      <c r="E62" t="s">
        <v>91</v>
      </c>
      <c r="F62">
        <v>75</v>
      </c>
      <c r="G62">
        <v>210</v>
      </c>
      <c r="H62">
        <v>2012</v>
      </c>
      <c r="I62">
        <v>6</v>
      </c>
      <c r="J62">
        <v>161</v>
      </c>
      <c r="K62" t="s">
        <v>202</v>
      </c>
      <c r="L62">
        <v>2016</v>
      </c>
      <c r="M62">
        <v>23</v>
      </c>
      <c r="N62">
        <v>2</v>
      </c>
      <c r="O62">
        <v>8477009</v>
      </c>
      <c r="P62" t="s">
        <v>1393</v>
      </c>
      <c r="Q62" t="s">
        <v>1394</v>
      </c>
      <c r="R62" t="s">
        <v>1395</v>
      </c>
      <c r="S62" t="s">
        <v>93</v>
      </c>
      <c r="T62" t="s">
        <v>720</v>
      </c>
      <c r="U62" t="s">
        <v>153</v>
      </c>
      <c r="V62">
        <v>48</v>
      </c>
      <c r="W62">
        <v>3</v>
      </c>
      <c r="X62">
        <v>8</v>
      </c>
      <c r="Y62">
        <v>5</v>
      </c>
      <c r="Z62">
        <v>11</v>
      </c>
      <c r="AA62">
        <v>19</v>
      </c>
      <c r="AB62">
        <v>89</v>
      </c>
      <c r="AC62" s="26">
        <v>0.22916666666666666</v>
      </c>
      <c r="AD62" s="20">
        <v>-4.0857142857142854</v>
      </c>
      <c r="AE62" s="20">
        <v>3.843</v>
      </c>
      <c r="AF62">
        <v>17</v>
      </c>
      <c r="AG62">
        <v>3.3</v>
      </c>
      <c r="AH62">
        <v>38</v>
      </c>
      <c r="AI62">
        <v>943</v>
      </c>
      <c r="AJ62">
        <v>47476</v>
      </c>
      <c r="AK62" s="20">
        <v>791.26666666666995</v>
      </c>
      <c r="AL62">
        <v>791.27</v>
      </c>
      <c r="AM62">
        <v>791</v>
      </c>
      <c r="AN62" s="26">
        <v>16.484722222222221</v>
      </c>
      <c r="AO62">
        <v>27.76</v>
      </c>
      <c r="AP62" s="41">
        <v>0.2558139534883721</v>
      </c>
      <c r="AQ62">
        <v>115</v>
      </c>
      <c r="AR62">
        <v>115</v>
      </c>
      <c r="AS62">
        <v>115</v>
      </c>
      <c r="AT62">
        <v>81</v>
      </c>
      <c r="AU62">
        <v>81</v>
      </c>
      <c r="AV62">
        <v>48</v>
      </c>
      <c r="AW62">
        <v>23</v>
      </c>
      <c r="AX62">
        <v>3</v>
      </c>
      <c r="AY62">
        <v>2</v>
      </c>
      <c r="AZ62">
        <v>7</v>
      </c>
      <c r="BA62" s="42">
        <v>9</v>
      </c>
      <c r="BB62">
        <v>1.98</v>
      </c>
      <c r="BC62">
        <v>53.666699999999999</v>
      </c>
      <c r="BD62" s="20">
        <v>81.099999999999994</v>
      </c>
      <c r="BE62" s="20">
        <v>196.1</v>
      </c>
      <c r="BF62" s="20">
        <v>14.8697663250218</v>
      </c>
      <c r="BG62">
        <v>242</v>
      </c>
      <c r="BH62">
        <v>299</v>
      </c>
      <c r="BI62">
        <v>272</v>
      </c>
      <c r="BJ62" s="41">
        <v>0.47081712062256809</v>
      </c>
      <c r="BK62">
        <v>95</v>
      </c>
      <c r="BL62">
        <v>94</v>
      </c>
      <c r="BM62">
        <v>63</v>
      </c>
      <c r="BN62" s="42">
        <v>31</v>
      </c>
      <c r="BO62">
        <v>33</v>
      </c>
      <c r="BP62">
        <v>33</v>
      </c>
      <c r="BQ62">
        <v>4</v>
      </c>
      <c r="BR62">
        <v>61</v>
      </c>
      <c r="BS62" s="41">
        <v>9.838709677419355E-2</v>
      </c>
      <c r="BT62">
        <v>0</v>
      </c>
      <c r="BU62">
        <v>0</v>
      </c>
      <c r="BV62" s="41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2</v>
      </c>
      <c r="CY62">
        <v>6</v>
      </c>
      <c r="CZ62">
        <v>25</v>
      </c>
      <c r="DA62">
        <v>0</v>
      </c>
      <c r="DB62">
        <v>1</v>
      </c>
      <c r="DC62">
        <v>14</v>
      </c>
      <c r="DD62">
        <v>6</v>
      </c>
      <c r="DE62">
        <v>0</v>
      </c>
      <c r="DF62">
        <v>0</v>
      </c>
      <c r="DG62">
        <v>27</v>
      </c>
      <c r="DH62">
        <v>16</v>
      </c>
      <c r="DI62">
        <v>12</v>
      </c>
      <c r="DJ62">
        <v>16</v>
      </c>
      <c r="DK62">
        <v>14</v>
      </c>
      <c r="DL62">
        <v>2</v>
      </c>
      <c r="DM62">
        <v>13</v>
      </c>
      <c r="DN62">
        <v>11</v>
      </c>
      <c r="DO62">
        <v>2</v>
      </c>
      <c r="DP62" s="42">
        <v>-4</v>
      </c>
      <c r="DQ62" s="20">
        <v>1.484</v>
      </c>
      <c r="DR62">
        <v>14</v>
      </c>
      <c r="DS62">
        <v>2</v>
      </c>
      <c r="DT62">
        <v>0</v>
      </c>
      <c r="DU62">
        <v>0</v>
      </c>
      <c r="DV62">
        <v>0</v>
      </c>
      <c r="DW62">
        <v>774</v>
      </c>
      <c r="DX62">
        <v>749</v>
      </c>
      <c r="DY62">
        <v>578</v>
      </c>
      <c r="DZ62">
        <v>559</v>
      </c>
      <c r="EA62">
        <v>402</v>
      </c>
      <c r="EB62">
        <v>428</v>
      </c>
      <c r="EC62">
        <v>32.590000000000003</v>
      </c>
      <c r="ED62">
        <v>29.4</v>
      </c>
      <c r="EE62">
        <v>43</v>
      </c>
      <c r="EF62">
        <v>32</v>
      </c>
      <c r="EG62" s="41">
        <v>0.10696517412935323</v>
      </c>
      <c r="EH62" s="43">
        <v>0.92523364485981308</v>
      </c>
      <c r="EI62" s="44">
        <v>1.0321988189891662</v>
      </c>
      <c r="EJ62">
        <v>776</v>
      </c>
      <c r="EK62">
        <v>749</v>
      </c>
      <c r="EL62">
        <v>580</v>
      </c>
      <c r="EM62">
        <v>558</v>
      </c>
      <c r="EN62">
        <v>404</v>
      </c>
      <c r="EO62">
        <v>427</v>
      </c>
      <c r="EP62">
        <v>43</v>
      </c>
      <c r="EQ62">
        <v>31</v>
      </c>
      <c r="ER62">
        <v>381</v>
      </c>
      <c r="ES62">
        <v>341</v>
      </c>
      <c r="ET62">
        <v>137</v>
      </c>
      <c r="EU62">
        <v>127</v>
      </c>
      <c r="EV62">
        <v>20</v>
      </c>
      <c r="EW62">
        <v>15</v>
      </c>
      <c r="EX62">
        <v>66</v>
      </c>
      <c r="EY62">
        <v>62</v>
      </c>
      <c r="EZ62">
        <v>0.5</v>
      </c>
      <c r="FA62">
        <v>2.4</v>
      </c>
      <c r="FB62">
        <v>2.9</v>
      </c>
      <c r="FC62" s="20">
        <v>18.05</v>
      </c>
      <c r="FD62" s="26">
        <v>0.37604166666666666</v>
      </c>
      <c r="FE62">
        <v>0.58720000000000006</v>
      </c>
      <c r="FF62">
        <v>0.14000000000000001</v>
      </c>
      <c r="FG62">
        <v>0</v>
      </c>
      <c r="FH62">
        <v>0.13</v>
      </c>
      <c r="FL62" s="42">
        <v>196</v>
      </c>
      <c r="FM62" s="20">
        <v>7.0714285714285712</v>
      </c>
      <c r="FN62" s="41">
        <v>1.7857142900000001E-2</v>
      </c>
      <c r="FO62" s="20">
        <v>7.2</v>
      </c>
      <c r="FP62" s="20">
        <v>11.296799999999999</v>
      </c>
      <c r="FQ62" s="20">
        <v>115.48523260075575</v>
      </c>
      <c r="FR62">
        <v>4</v>
      </c>
      <c r="FS62" t="s">
        <v>314</v>
      </c>
      <c r="FT62">
        <v>195</v>
      </c>
      <c r="FV62" t="s">
        <v>751</v>
      </c>
      <c r="FW62" s="45">
        <v>700000</v>
      </c>
      <c r="FX62" s="45">
        <v>812500</v>
      </c>
      <c r="FY62">
        <v>83</v>
      </c>
      <c r="FZ62">
        <v>3</v>
      </c>
      <c r="GA62">
        <v>19</v>
      </c>
      <c r="GB62">
        <v>22</v>
      </c>
      <c r="GC62">
        <v>27</v>
      </c>
      <c r="GD62">
        <v>73</v>
      </c>
      <c r="GE62">
        <v>98</v>
      </c>
      <c r="GF62">
        <v>1436</v>
      </c>
      <c r="GG62">
        <v>0.9</v>
      </c>
      <c r="GH62">
        <v>4.7</v>
      </c>
      <c r="GI62">
        <v>5.6</v>
      </c>
      <c r="GJ62" s="42">
        <v>7.2</v>
      </c>
    </row>
    <row r="63" spans="1:192" x14ac:dyDescent="0.45">
      <c r="A63" s="40">
        <v>34079</v>
      </c>
      <c r="B63" t="s">
        <v>1403</v>
      </c>
      <c r="C63" t="s">
        <v>145</v>
      </c>
      <c r="D63" t="s">
        <v>91</v>
      </c>
      <c r="E63" t="s">
        <v>91</v>
      </c>
      <c r="F63">
        <v>74</v>
      </c>
      <c r="G63">
        <v>207</v>
      </c>
      <c r="H63">
        <v>2012</v>
      </c>
      <c r="I63">
        <v>5</v>
      </c>
      <c r="J63">
        <v>147</v>
      </c>
      <c r="K63" t="s">
        <v>92</v>
      </c>
      <c r="L63">
        <v>2015</v>
      </c>
      <c r="M63">
        <v>24</v>
      </c>
      <c r="N63">
        <v>3</v>
      </c>
      <c r="O63">
        <v>8477018</v>
      </c>
      <c r="P63" t="s">
        <v>1404</v>
      </c>
      <c r="Q63" t="s">
        <v>1405</v>
      </c>
      <c r="R63" t="s">
        <v>306</v>
      </c>
      <c r="S63" t="s">
        <v>151</v>
      </c>
      <c r="T63" t="s">
        <v>720</v>
      </c>
      <c r="U63" t="s">
        <v>117</v>
      </c>
      <c r="V63">
        <v>61</v>
      </c>
      <c r="W63">
        <v>0</v>
      </c>
      <c r="X63">
        <v>6</v>
      </c>
      <c r="Y63">
        <v>2</v>
      </c>
      <c r="Z63">
        <v>6</v>
      </c>
      <c r="AA63">
        <v>25</v>
      </c>
      <c r="AB63">
        <v>49</v>
      </c>
      <c r="AC63" s="26">
        <v>9.8360655737704916E-2</v>
      </c>
      <c r="AD63" s="20">
        <v>-12.383561643835616</v>
      </c>
      <c r="AE63" s="20">
        <v>1.802</v>
      </c>
      <c r="AF63">
        <v>-9</v>
      </c>
      <c r="AG63">
        <v>-6.6</v>
      </c>
      <c r="AH63">
        <v>23</v>
      </c>
      <c r="AI63">
        <v>1458</v>
      </c>
      <c r="AJ63">
        <v>67397</v>
      </c>
      <c r="AK63" s="20">
        <v>1123.2833333333001</v>
      </c>
      <c r="AL63">
        <v>1101.3699999999999</v>
      </c>
      <c r="AM63">
        <v>1123</v>
      </c>
      <c r="AN63" s="26">
        <v>18.41448087431694</v>
      </c>
      <c r="AO63">
        <v>30.79</v>
      </c>
      <c r="AP63" s="41">
        <v>0.16666666666666666</v>
      </c>
      <c r="AQ63">
        <v>197</v>
      </c>
      <c r="AR63">
        <v>204</v>
      </c>
      <c r="AS63">
        <v>204</v>
      </c>
      <c r="AT63">
        <v>135</v>
      </c>
      <c r="AU63">
        <v>139</v>
      </c>
      <c r="AV63">
        <v>103</v>
      </c>
      <c r="AW63">
        <v>66</v>
      </c>
      <c r="AX63">
        <v>11</v>
      </c>
      <c r="AY63">
        <v>6</v>
      </c>
      <c r="AZ63">
        <v>6</v>
      </c>
      <c r="BA63" s="42">
        <v>12</v>
      </c>
      <c r="BB63">
        <v>4.25</v>
      </c>
      <c r="BC63">
        <v>51.126199999999997</v>
      </c>
      <c r="BD63" s="20">
        <v>15.2</v>
      </c>
      <c r="BE63" s="20">
        <v>212.2</v>
      </c>
      <c r="BF63" s="20">
        <v>11.560147815902013</v>
      </c>
      <c r="BG63">
        <v>361</v>
      </c>
      <c r="BH63">
        <v>359</v>
      </c>
      <c r="BI63">
        <v>369</v>
      </c>
      <c r="BJ63" s="41">
        <v>0.4945205479452055</v>
      </c>
      <c r="BK63">
        <v>40</v>
      </c>
      <c r="BL63">
        <v>40</v>
      </c>
      <c r="BM63">
        <v>79</v>
      </c>
      <c r="BN63" s="42">
        <v>-39</v>
      </c>
      <c r="BO63">
        <v>36</v>
      </c>
      <c r="BP63">
        <v>43</v>
      </c>
      <c r="BQ63">
        <v>26</v>
      </c>
      <c r="BR63">
        <v>68</v>
      </c>
      <c r="BS63" s="41">
        <v>7.9439252336448593E-2</v>
      </c>
      <c r="BT63">
        <v>0</v>
      </c>
      <c r="BU63">
        <v>1</v>
      </c>
      <c r="BV63" s="41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</v>
      </c>
      <c r="CZ63">
        <v>32</v>
      </c>
      <c r="DA63">
        <v>3</v>
      </c>
      <c r="DB63">
        <v>0</v>
      </c>
      <c r="DC63">
        <v>13</v>
      </c>
      <c r="DD63">
        <v>5</v>
      </c>
      <c r="DE63">
        <v>1</v>
      </c>
      <c r="DF63">
        <v>1</v>
      </c>
      <c r="DG63">
        <v>80</v>
      </c>
      <c r="DH63">
        <v>10</v>
      </c>
      <c r="DI63">
        <v>9</v>
      </c>
      <c r="DJ63">
        <v>10</v>
      </c>
      <c r="DK63">
        <v>9</v>
      </c>
      <c r="DL63">
        <v>1</v>
      </c>
      <c r="DM63">
        <v>9</v>
      </c>
      <c r="DN63">
        <v>8</v>
      </c>
      <c r="DO63">
        <v>1</v>
      </c>
      <c r="DP63" s="42">
        <v>-1</v>
      </c>
      <c r="DQ63" s="20">
        <v>2.5620000000000003</v>
      </c>
      <c r="DR63">
        <v>9</v>
      </c>
      <c r="DS63">
        <v>1</v>
      </c>
      <c r="DT63">
        <v>0</v>
      </c>
      <c r="DU63">
        <v>0</v>
      </c>
      <c r="DV63">
        <v>0</v>
      </c>
      <c r="DW63">
        <v>950</v>
      </c>
      <c r="DX63">
        <v>1001</v>
      </c>
      <c r="DY63">
        <v>703</v>
      </c>
      <c r="DZ63">
        <v>788</v>
      </c>
      <c r="EA63">
        <v>523</v>
      </c>
      <c r="EB63">
        <v>556</v>
      </c>
      <c r="EC63">
        <v>40.29</v>
      </c>
      <c r="ED63">
        <v>53.66</v>
      </c>
      <c r="EE63">
        <v>36</v>
      </c>
      <c r="EF63">
        <v>49</v>
      </c>
      <c r="EG63" s="41">
        <v>6.8833652007648183E-2</v>
      </c>
      <c r="EH63" s="43">
        <v>0.91187050359712229</v>
      </c>
      <c r="EI63" s="44">
        <v>0.98070415560477042</v>
      </c>
      <c r="EJ63">
        <v>971</v>
      </c>
      <c r="EK63">
        <v>1018</v>
      </c>
      <c r="EL63">
        <v>717</v>
      </c>
      <c r="EM63">
        <v>804</v>
      </c>
      <c r="EN63">
        <v>535</v>
      </c>
      <c r="EO63">
        <v>564</v>
      </c>
      <c r="EP63">
        <v>37</v>
      </c>
      <c r="EQ63">
        <v>51</v>
      </c>
      <c r="ER63">
        <v>475</v>
      </c>
      <c r="ES63">
        <v>546</v>
      </c>
      <c r="ET63">
        <v>174</v>
      </c>
      <c r="EU63">
        <v>198</v>
      </c>
      <c r="EV63">
        <v>28</v>
      </c>
      <c r="EW63">
        <v>26</v>
      </c>
      <c r="EX63">
        <v>64</v>
      </c>
      <c r="EY63">
        <v>68</v>
      </c>
      <c r="EZ63">
        <v>-0.8</v>
      </c>
      <c r="FA63">
        <v>1.9</v>
      </c>
      <c r="FB63">
        <v>1.1000000000000001</v>
      </c>
      <c r="FC63" s="20">
        <v>10.84</v>
      </c>
      <c r="FD63" s="26">
        <v>0.17770491803278687</v>
      </c>
      <c r="FE63">
        <v>0.2349</v>
      </c>
      <c r="FF63">
        <v>-0.98</v>
      </c>
      <c r="FG63">
        <v>-0.03</v>
      </c>
      <c r="FH63">
        <v>-1.01</v>
      </c>
      <c r="FI63">
        <v>1</v>
      </c>
      <c r="FJ63">
        <v>0</v>
      </c>
      <c r="FK63">
        <v>0</v>
      </c>
      <c r="FL63" s="42">
        <v>132</v>
      </c>
      <c r="FM63" s="20">
        <v>7.333333333333333</v>
      </c>
      <c r="FN63" s="41">
        <v>0</v>
      </c>
      <c r="FO63" s="20">
        <v>3.7</v>
      </c>
      <c r="FP63" s="20">
        <v>6.5124000000000004</v>
      </c>
      <c r="FQ63" s="20">
        <v>106.28580767589457</v>
      </c>
      <c r="FR63">
        <v>9</v>
      </c>
      <c r="FS63" t="s">
        <v>995</v>
      </c>
      <c r="FT63">
        <v>307</v>
      </c>
      <c r="FV63" t="s">
        <v>751</v>
      </c>
      <c r="FW63" s="45">
        <v>2800000</v>
      </c>
      <c r="FX63" s="45">
        <v>2800000</v>
      </c>
      <c r="FY63">
        <v>207</v>
      </c>
      <c r="FZ63">
        <v>6</v>
      </c>
      <c r="GA63">
        <v>44</v>
      </c>
      <c r="GB63">
        <v>50</v>
      </c>
      <c r="GC63">
        <v>-52</v>
      </c>
      <c r="GD63">
        <v>68</v>
      </c>
      <c r="GE63">
        <v>337</v>
      </c>
      <c r="GF63">
        <v>4069</v>
      </c>
      <c r="GG63">
        <v>1.2</v>
      </c>
      <c r="GH63">
        <v>5.8</v>
      </c>
      <c r="GI63">
        <v>7</v>
      </c>
      <c r="GJ63" s="42">
        <v>3.7</v>
      </c>
    </row>
    <row r="64" spans="1:192" x14ac:dyDescent="0.45">
      <c r="A64" s="40">
        <v>32410</v>
      </c>
      <c r="B64" t="s">
        <v>1162</v>
      </c>
      <c r="C64" t="s">
        <v>282</v>
      </c>
      <c r="D64" t="s">
        <v>107</v>
      </c>
      <c r="E64" t="s">
        <v>107</v>
      </c>
      <c r="F64">
        <v>71</v>
      </c>
      <c r="G64">
        <v>195</v>
      </c>
      <c r="H64">
        <v>2007</v>
      </c>
      <c r="I64">
        <v>4</v>
      </c>
      <c r="J64">
        <v>93</v>
      </c>
      <c r="K64" t="s">
        <v>202</v>
      </c>
      <c r="L64">
        <v>2010</v>
      </c>
      <c r="M64">
        <v>29</v>
      </c>
      <c r="N64">
        <v>6</v>
      </c>
      <c r="O64">
        <v>8474000</v>
      </c>
      <c r="P64" t="s">
        <v>1416</v>
      </c>
      <c r="Q64" t="s">
        <v>1417</v>
      </c>
      <c r="R64" t="s">
        <v>1418</v>
      </c>
      <c r="S64" t="s">
        <v>1419</v>
      </c>
      <c r="T64" t="s">
        <v>720</v>
      </c>
      <c r="U64" t="s">
        <v>279</v>
      </c>
      <c r="V64">
        <v>22</v>
      </c>
      <c r="W64">
        <v>0</v>
      </c>
      <c r="X64">
        <v>1</v>
      </c>
      <c r="Y64">
        <v>1</v>
      </c>
      <c r="Z64">
        <v>1</v>
      </c>
      <c r="AA64">
        <v>32</v>
      </c>
      <c r="AB64">
        <v>52</v>
      </c>
      <c r="AC64" s="26">
        <v>4.5454545454545456E-2</v>
      </c>
      <c r="AD64" s="20">
        <v>-2.8194444444444446</v>
      </c>
      <c r="AE64" s="20">
        <v>0.29899999999999999</v>
      </c>
      <c r="AF64">
        <v>-7</v>
      </c>
      <c r="AG64">
        <v>-0.5</v>
      </c>
      <c r="AH64">
        <v>20</v>
      </c>
      <c r="AI64">
        <v>527</v>
      </c>
      <c r="AJ64">
        <v>22772</v>
      </c>
      <c r="AK64" s="20">
        <v>379.53333333333001</v>
      </c>
      <c r="AL64">
        <v>378.9</v>
      </c>
      <c r="AM64">
        <v>380</v>
      </c>
      <c r="AN64" s="26">
        <v>17.251515151515154</v>
      </c>
      <c r="AO64">
        <v>28.86</v>
      </c>
      <c r="AP64" s="41">
        <v>0.125</v>
      </c>
      <c r="AQ64">
        <v>52</v>
      </c>
      <c r="AR64">
        <v>52</v>
      </c>
      <c r="AS64">
        <v>52</v>
      </c>
      <c r="AT64">
        <v>43</v>
      </c>
      <c r="AU64">
        <v>43</v>
      </c>
      <c r="AV64">
        <v>31</v>
      </c>
      <c r="AW64">
        <v>16</v>
      </c>
      <c r="AX64">
        <v>3</v>
      </c>
      <c r="AY64">
        <v>2</v>
      </c>
      <c r="AZ64">
        <v>1</v>
      </c>
      <c r="BA64" s="42">
        <v>3</v>
      </c>
      <c r="BB64">
        <v>1.85</v>
      </c>
      <c r="BC64">
        <v>49.290300000000002</v>
      </c>
      <c r="BD64" s="20">
        <v>41.3</v>
      </c>
      <c r="BE64" s="20">
        <v>93.3</v>
      </c>
      <c r="BF64" s="20">
        <v>14.774346793349169</v>
      </c>
      <c r="BG64">
        <v>87</v>
      </c>
      <c r="BH64">
        <v>115</v>
      </c>
      <c r="BI64">
        <v>153</v>
      </c>
      <c r="BJ64" s="41">
        <v>0.36249999999999999</v>
      </c>
      <c r="BK64">
        <v>46</v>
      </c>
      <c r="BL64">
        <v>45</v>
      </c>
      <c r="BM64">
        <v>50</v>
      </c>
      <c r="BN64" s="42">
        <v>-5</v>
      </c>
      <c r="BO64">
        <v>12</v>
      </c>
      <c r="BP64">
        <v>11</v>
      </c>
      <c r="BQ64">
        <v>6</v>
      </c>
      <c r="BR64">
        <v>41</v>
      </c>
      <c r="BS64" s="41">
        <v>0.10677083333333333</v>
      </c>
      <c r="BT64">
        <v>0</v>
      </c>
      <c r="BU64">
        <v>0</v>
      </c>
      <c r="BV64" s="41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</v>
      </c>
      <c r="CY64">
        <v>2</v>
      </c>
      <c r="CZ64">
        <v>7</v>
      </c>
      <c r="DA64">
        <v>1</v>
      </c>
      <c r="DB64">
        <v>0</v>
      </c>
      <c r="DC64">
        <v>7</v>
      </c>
      <c r="DD64">
        <v>6</v>
      </c>
      <c r="DE64">
        <v>1</v>
      </c>
      <c r="DF64">
        <v>0</v>
      </c>
      <c r="DG64">
        <v>16</v>
      </c>
      <c r="DH64">
        <v>7</v>
      </c>
      <c r="DI64">
        <v>4</v>
      </c>
      <c r="DJ64">
        <v>7</v>
      </c>
      <c r="DK64">
        <v>5</v>
      </c>
      <c r="DL64">
        <v>2</v>
      </c>
      <c r="DM64">
        <v>5</v>
      </c>
      <c r="DN64">
        <v>3</v>
      </c>
      <c r="DO64">
        <v>2</v>
      </c>
      <c r="DP64" s="42">
        <v>-3</v>
      </c>
      <c r="DQ64" s="20">
        <v>-0.48099999999999998</v>
      </c>
      <c r="DR64">
        <v>5</v>
      </c>
      <c r="DS64">
        <v>2</v>
      </c>
      <c r="DT64">
        <v>0</v>
      </c>
      <c r="DU64">
        <v>0</v>
      </c>
      <c r="DV64">
        <v>0</v>
      </c>
      <c r="DW64">
        <v>303</v>
      </c>
      <c r="DX64">
        <v>463</v>
      </c>
      <c r="DY64">
        <v>232</v>
      </c>
      <c r="DZ64">
        <v>343</v>
      </c>
      <c r="EA64">
        <v>167</v>
      </c>
      <c r="EB64">
        <v>243</v>
      </c>
      <c r="EC64">
        <v>16.41</v>
      </c>
      <c r="ED64">
        <v>20.23</v>
      </c>
      <c r="EE64">
        <v>8</v>
      </c>
      <c r="EF64">
        <v>18</v>
      </c>
      <c r="EG64" s="41">
        <v>4.790419161676647E-2</v>
      </c>
      <c r="EH64" s="43">
        <v>0.92592592592592593</v>
      </c>
      <c r="EI64" s="44">
        <v>0.97383011754269244</v>
      </c>
      <c r="EJ64">
        <v>300</v>
      </c>
      <c r="EK64">
        <v>466</v>
      </c>
      <c r="EL64">
        <v>230</v>
      </c>
      <c r="EM64">
        <v>345</v>
      </c>
      <c r="EN64">
        <v>165</v>
      </c>
      <c r="EO64">
        <v>245</v>
      </c>
      <c r="EP64">
        <v>8</v>
      </c>
      <c r="EQ64">
        <v>19</v>
      </c>
      <c r="ER64">
        <v>146</v>
      </c>
      <c r="ES64">
        <v>219</v>
      </c>
      <c r="ET64">
        <v>74</v>
      </c>
      <c r="EU64">
        <v>79</v>
      </c>
      <c r="EV64">
        <v>5</v>
      </c>
      <c r="EW64">
        <v>8</v>
      </c>
      <c r="EX64">
        <v>21</v>
      </c>
      <c r="EY64">
        <v>22</v>
      </c>
      <c r="EZ64">
        <v>-0.4</v>
      </c>
      <c r="FA64">
        <v>0.30000000000000004</v>
      </c>
      <c r="FB64">
        <v>-0.1</v>
      </c>
      <c r="FC64" s="20">
        <v>-0.88</v>
      </c>
      <c r="FD64" s="26">
        <v>-0.04</v>
      </c>
      <c r="FE64">
        <v>2.9000000000000001E-2</v>
      </c>
      <c r="FF64">
        <v>0.03</v>
      </c>
      <c r="FG64">
        <v>-0.27</v>
      </c>
      <c r="FH64">
        <v>-0.24</v>
      </c>
      <c r="FL64" s="42">
        <v>109</v>
      </c>
      <c r="FM64" s="20">
        <v>10.4</v>
      </c>
      <c r="FN64" s="41">
        <v>0</v>
      </c>
      <c r="FO64" s="20">
        <v>-1</v>
      </c>
      <c r="FP64" s="20">
        <v>0.90380000000000005</v>
      </c>
      <c r="FQ64" s="20">
        <v>121.29849564528899</v>
      </c>
      <c r="FR64">
        <v>4</v>
      </c>
      <c r="FS64" t="s">
        <v>558</v>
      </c>
      <c r="FT64">
        <v>195</v>
      </c>
      <c r="FV64" t="s">
        <v>711</v>
      </c>
      <c r="FW64" s="45">
        <v>650000</v>
      </c>
      <c r="FX64" s="45">
        <v>650000</v>
      </c>
      <c r="FY64">
        <v>166</v>
      </c>
      <c r="FZ64">
        <v>10</v>
      </c>
      <c r="GA64">
        <v>16</v>
      </c>
      <c r="GB64">
        <v>26</v>
      </c>
      <c r="GC64">
        <v>0</v>
      </c>
      <c r="GD64">
        <v>82</v>
      </c>
      <c r="GE64">
        <v>200</v>
      </c>
      <c r="GF64">
        <v>2681</v>
      </c>
      <c r="GG64">
        <v>0.7</v>
      </c>
      <c r="GH64">
        <v>5.2</v>
      </c>
      <c r="GI64">
        <v>6</v>
      </c>
      <c r="GJ64" s="42">
        <v>-1</v>
      </c>
    </row>
    <row r="65" spans="1:192" x14ac:dyDescent="0.45">
      <c r="A65" s="40">
        <v>30743</v>
      </c>
      <c r="B65" t="s">
        <v>1420</v>
      </c>
      <c r="D65" t="s">
        <v>223</v>
      </c>
      <c r="E65" t="s">
        <v>223</v>
      </c>
      <c r="F65">
        <v>76</v>
      </c>
      <c r="G65">
        <v>220</v>
      </c>
      <c r="H65">
        <v>2002</v>
      </c>
      <c r="I65">
        <v>9</v>
      </c>
      <c r="J65">
        <v>291</v>
      </c>
      <c r="K65" t="s">
        <v>92</v>
      </c>
      <c r="L65">
        <v>2007</v>
      </c>
      <c r="M65">
        <v>33</v>
      </c>
      <c r="N65">
        <v>11</v>
      </c>
      <c r="O65">
        <v>8470318</v>
      </c>
      <c r="P65" t="s">
        <v>1421</v>
      </c>
      <c r="Q65" t="s">
        <v>1422</v>
      </c>
      <c r="R65" t="s">
        <v>1423</v>
      </c>
      <c r="S65" t="s">
        <v>127</v>
      </c>
      <c r="T65" t="s">
        <v>720</v>
      </c>
      <c r="U65" t="s">
        <v>298</v>
      </c>
      <c r="V65">
        <v>81</v>
      </c>
      <c r="W65">
        <v>3</v>
      </c>
      <c r="X65">
        <v>10</v>
      </c>
      <c r="Y65">
        <v>7</v>
      </c>
      <c r="Z65">
        <v>13</v>
      </c>
      <c r="AA65">
        <v>17</v>
      </c>
      <c r="AB65">
        <v>50</v>
      </c>
      <c r="AC65" s="26">
        <v>0.16049382716049382</v>
      </c>
      <c r="AD65" s="20">
        <v>-3.3837429111531208</v>
      </c>
      <c r="AE65" s="20">
        <v>4.4279999999999999</v>
      </c>
      <c r="AF65">
        <v>-7</v>
      </c>
      <c r="AG65">
        <v>-10.4</v>
      </c>
      <c r="AH65">
        <v>47</v>
      </c>
      <c r="AI65">
        <v>2162</v>
      </c>
      <c r="AJ65">
        <v>93839</v>
      </c>
      <c r="AK65" s="20">
        <v>1563.9833333332999</v>
      </c>
      <c r="AL65">
        <v>1540.45</v>
      </c>
      <c r="AM65">
        <v>1564</v>
      </c>
      <c r="AN65" s="26">
        <v>19.308436213991769</v>
      </c>
      <c r="AO65">
        <v>32.380000000000003</v>
      </c>
      <c r="AP65" s="41">
        <v>0.23214285714285715</v>
      </c>
      <c r="AQ65">
        <v>151</v>
      </c>
      <c r="AR65">
        <v>153</v>
      </c>
      <c r="AS65">
        <v>153</v>
      </c>
      <c r="AT65">
        <v>101</v>
      </c>
      <c r="AU65">
        <v>103</v>
      </c>
      <c r="AV65">
        <v>86</v>
      </c>
      <c r="AW65">
        <v>41</v>
      </c>
      <c r="AX65">
        <v>5</v>
      </c>
      <c r="AY65">
        <v>2</v>
      </c>
      <c r="AZ65">
        <v>5</v>
      </c>
      <c r="BA65" s="42">
        <v>7</v>
      </c>
      <c r="BB65">
        <v>2.77</v>
      </c>
      <c r="BC65">
        <v>50.314</v>
      </c>
      <c r="BD65" s="20">
        <v>141.19999999999999</v>
      </c>
      <c r="BE65" s="20">
        <v>292.2</v>
      </c>
      <c r="BF65" s="20">
        <v>11.381089941250933</v>
      </c>
      <c r="BG65">
        <v>368</v>
      </c>
      <c r="BH65">
        <v>520</v>
      </c>
      <c r="BI65">
        <v>779</v>
      </c>
      <c r="BJ65" s="41">
        <v>0.32083696599825634</v>
      </c>
      <c r="BK65">
        <v>133</v>
      </c>
      <c r="BL65">
        <v>129</v>
      </c>
      <c r="BM65">
        <v>82</v>
      </c>
      <c r="BN65" s="42">
        <v>47</v>
      </c>
      <c r="BO65">
        <v>17</v>
      </c>
      <c r="BP65">
        <v>70</v>
      </c>
      <c r="BQ65">
        <v>13</v>
      </c>
      <c r="BR65">
        <v>84</v>
      </c>
      <c r="BS65" s="41">
        <v>6.0431654676258995E-2</v>
      </c>
      <c r="BT65">
        <v>1</v>
      </c>
      <c r="BU65">
        <v>0</v>
      </c>
      <c r="BV65" s="41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15</v>
      </c>
      <c r="DA65">
        <v>0</v>
      </c>
      <c r="DB65">
        <v>0</v>
      </c>
      <c r="DC65">
        <v>39</v>
      </c>
      <c r="DD65">
        <v>12</v>
      </c>
      <c r="DE65">
        <v>2</v>
      </c>
      <c r="DF65">
        <v>1</v>
      </c>
      <c r="DG65">
        <v>32</v>
      </c>
      <c r="DH65">
        <v>22</v>
      </c>
      <c r="DI65">
        <v>6</v>
      </c>
      <c r="DJ65">
        <v>21</v>
      </c>
      <c r="DK65">
        <v>20</v>
      </c>
      <c r="DL65">
        <v>1</v>
      </c>
      <c r="DM65">
        <v>7</v>
      </c>
      <c r="DN65">
        <v>6</v>
      </c>
      <c r="DO65">
        <v>1</v>
      </c>
      <c r="DP65" s="42">
        <v>-16</v>
      </c>
      <c r="DQ65" s="20">
        <v>-4.0670000000000002</v>
      </c>
      <c r="DR65">
        <v>21</v>
      </c>
      <c r="DS65">
        <v>1</v>
      </c>
      <c r="DT65">
        <v>0</v>
      </c>
      <c r="DU65">
        <v>0</v>
      </c>
      <c r="DV65">
        <v>0</v>
      </c>
      <c r="DW65">
        <v>1228</v>
      </c>
      <c r="DX65">
        <v>1704</v>
      </c>
      <c r="DY65">
        <v>981</v>
      </c>
      <c r="DZ65">
        <v>1306</v>
      </c>
      <c r="EA65">
        <v>681</v>
      </c>
      <c r="EB65">
        <v>948</v>
      </c>
      <c r="EC65">
        <v>58.78</v>
      </c>
      <c r="ED65">
        <v>89.62</v>
      </c>
      <c r="EE65">
        <v>56</v>
      </c>
      <c r="EF65">
        <v>94</v>
      </c>
      <c r="EG65" s="41">
        <v>8.223201174743025E-2</v>
      </c>
      <c r="EH65" s="43">
        <v>0.90084388185654007</v>
      </c>
      <c r="EI65" s="44">
        <v>0.9830758936039703</v>
      </c>
      <c r="EJ65">
        <v>1245</v>
      </c>
      <c r="EK65">
        <v>1722</v>
      </c>
      <c r="EL65">
        <v>997</v>
      </c>
      <c r="EM65">
        <v>1316</v>
      </c>
      <c r="EN65">
        <v>691</v>
      </c>
      <c r="EO65">
        <v>955</v>
      </c>
      <c r="EP65">
        <v>55</v>
      </c>
      <c r="EQ65">
        <v>94</v>
      </c>
      <c r="ER65">
        <v>602</v>
      </c>
      <c r="ES65">
        <v>893</v>
      </c>
      <c r="ET65">
        <v>239</v>
      </c>
      <c r="EU65">
        <v>350</v>
      </c>
      <c r="EV65">
        <v>33</v>
      </c>
      <c r="EW65">
        <v>56</v>
      </c>
      <c r="EX65">
        <v>115</v>
      </c>
      <c r="EY65">
        <v>95</v>
      </c>
      <c r="EZ65">
        <v>-0.30000000000000004</v>
      </c>
      <c r="FA65">
        <v>3.2</v>
      </c>
      <c r="FB65">
        <v>2.8</v>
      </c>
      <c r="FC65" s="20">
        <v>9.41</v>
      </c>
      <c r="FD65" s="26">
        <v>0.11617283950617284</v>
      </c>
      <c r="FE65">
        <v>0.9638000000000001</v>
      </c>
      <c r="FF65">
        <v>-0.02</v>
      </c>
      <c r="FG65">
        <v>0.02</v>
      </c>
      <c r="FH65">
        <v>0</v>
      </c>
      <c r="FL65" s="42">
        <v>265</v>
      </c>
      <c r="FM65" s="20">
        <v>6.9523809523809526</v>
      </c>
      <c r="FN65" s="41">
        <v>1.4531277700000001E-2</v>
      </c>
      <c r="FO65" s="20">
        <v>8.3000000000000007</v>
      </c>
      <c r="FP65" s="20">
        <v>12.1866</v>
      </c>
      <c r="FQ65" s="20">
        <v>114.20039598818526</v>
      </c>
      <c r="FR65">
        <v>1</v>
      </c>
      <c r="FS65" t="s">
        <v>455</v>
      </c>
      <c r="FT65">
        <v>52</v>
      </c>
      <c r="FV65" t="s">
        <v>711</v>
      </c>
      <c r="FW65" s="45">
        <v>4250000</v>
      </c>
      <c r="FX65" s="45">
        <v>4250000</v>
      </c>
      <c r="FY65">
        <v>610</v>
      </c>
      <c r="FZ65">
        <v>24</v>
      </c>
      <c r="GA65">
        <v>96</v>
      </c>
      <c r="GB65">
        <v>120</v>
      </c>
      <c r="GC65">
        <v>1</v>
      </c>
      <c r="GD65">
        <v>496</v>
      </c>
      <c r="GE65">
        <v>630</v>
      </c>
      <c r="GF65">
        <v>11518</v>
      </c>
      <c r="GG65">
        <v>1.8</v>
      </c>
      <c r="GH65">
        <v>25.2</v>
      </c>
      <c r="GI65">
        <v>26.9</v>
      </c>
      <c r="GJ65" s="42">
        <v>8.3000000000000007</v>
      </c>
    </row>
    <row r="66" spans="1:192" x14ac:dyDescent="0.45">
      <c r="A66" s="40">
        <v>33948</v>
      </c>
      <c r="B66" t="s">
        <v>1424</v>
      </c>
      <c r="C66" t="s">
        <v>1204</v>
      </c>
      <c r="D66" t="s">
        <v>107</v>
      </c>
      <c r="E66" t="s">
        <v>107</v>
      </c>
      <c r="F66">
        <v>78</v>
      </c>
      <c r="G66">
        <v>219</v>
      </c>
      <c r="H66">
        <v>2012</v>
      </c>
      <c r="I66">
        <v>7</v>
      </c>
      <c r="J66">
        <v>210</v>
      </c>
      <c r="K66" t="s">
        <v>92</v>
      </c>
      <c r="L66">
        <v>2016</v>
      </c>
      <c r="M66">
        <v>25</v>
      </c>
      <c r="N66">
        <v>2</v>
      </c>
      <c r="O66">
        <v>8477034</v>
      </c>
      <c r="P66" t="s">
        <v>1425</v>
      </c>
      <c r="Q66" t="s">
        <v>1426</v>
      </c>
      <c r="R66" t="s">
        <v>1427</v>
      </c>
      <c r="S66" t="s">
        <v>1428</v>
      </c>
      <c r="T66" t="s">
        <v>720</v>
      </c>
      <c r="U66" t="s">
        <v>102</v>
      </c>
      <c r="V66">
        <v>14</v>
      </c>
      <c r="W66">
        <v>0</v>
      </c>
      <c r="X66">
        <v>1</v>
      </c>
      <c r="Y66">
        <v>1</v>
      </c>
      <c r="Z66">
        <v>1</v>
      </c>
      <c r="AA66">
        <v>32</v>
      </c>
      <c r="AB66">
        <v>68</v>
      </c>
      <c r="AC66" s="26">
        <v>7.1428571428571425E-2</v>
      </c>
      <c r="AD66" s="20">
        <v>1</v>
      </c>
      <c r="AE66" s="20">
        <v>0.29499999999999998</v>
      </c>
      <c r="AF66">
        <v>-4</v>
      </c>
      <c r="AG66">
        <v>0.1</v>
      </c>
      <c r="AH66">
        <v>2</v>
      </c>
      <c r="AI66">
        <v>285</v>
      </c>
      <c r="AJ66">
        <v>13199</v>
      </c>
      <c r="AK66" s="20">
        <v>219.98333333332999</v>
      </c>
      <c r="AL66">
        <v>219.88</v>
      </c>
      <c r="AM66">
        <v>220</v>
      </c>
      <c r="AN66" s="26">
        <v>15.713095238095237</v>
      </c>
      <c r="AO66">
        <v>26.2</v>
      </c>
      <c r="AP66" s="41">
        <v>0.16666666666666666</v>
      </c>
      <c r="AQ66">
        <v>19</v>
      </c>
      <c r="AR66">
        <v>19</v>
      </c>
      <c r="AS66">
        <v>19</v>
      </c>
      <c r="AT66">
        <v>14</v>
      </c>
      <c r="AU66">
        <v>14</v>
      </c>
      <c r="AV66">
        <v>7</v>
      </c>
      <c r="AW66">
        <v>4</v>
      </c>
      <c r="AX66">
        <v>0</v>
      </c>
      <c r="AY66">
        <v>0</v>
      </c>
      <c r="AZ66">
        <v>0</v>
      </c>
      <c r="BA66" s="42">
        <v>0</v>
      </c>
      <c r="BB66">
        <v>0.37</v>
      </c>
      <c r="BC66">
        <v>46.857100000000003</v>
      </c>
      <c r="BD66" s="20">
        <v>28.5</v>
      </c>
      <c r="BE66" s="20">
        <v>47.5</v>
      </c>
      <c r="BF66" s="20">
        <v>12.961615426596326</v>
      </c>
      <c r="BG66">
        <v>58</v>
      </c>
      <c r="BH66">
        <v>66</v>
      </c>
      <c r="BI66">
        <v>91</v>
      </c>
      <c r="BJ66" s="41">
        <v>0.38926174496644295</v>
      </c>
      <c r="BK66">
        <v>6</v>
      </c>
      <c r="BL66">
        <v>6</v>
      </c>
      <c r="BM66">
        <v>18</v>
      </c>
      <c r="BN66" s="42">
        <v>-12</v>
      </c>
      <c r="BO66">
        <v>7</v>
      </c>
      <c r="BP66">
        <v>5</v>
      </c>
      <c r="BQ66">
        <v>4</v>
      </c>
      <c r="BR66">
        <v>30</v>
      </c>
      <c r="BS66" s="41">
        <v>0.13215859030837004</v>
      </c>
      <c r="BT66">
        <v>0</v>
      </c>
      <c r="BU66">
        <v>0</v>
      </c>
      <c r="BV66" s="41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6</v>
      </c>
      <c r="DA66">
        <v>0</v>
      </c>
      <c r="DB66">
        <v>0</v>
      </c>
      <c r="DC66">
        <v>2</v>
      </c>
      <c r="DD66">
        <v>2</v>
      </c>
      <c r="DE66">
        <v>0</v>
      </c>
      <c r="DF66">
        <v>0</v>
      </c>
      <c r="DG66">
        <v>3</v>
      </c>
      <c r="DH66">
        <v>1</v>
      </c>
      <c r="DI66">
        <v>2</v>
      </c>
      <c r="DJ66">
        <v>1</v>
      </c>
      <c r="DK66">
        <v>1</v>
      </c>
      <c r="DL66">
        <v>0</v>
      </c>
      <c r="DM66">
        <v>2</v>
      </c>
      <c r="DN66">
        <v>2</v>
      </c>
      <c r="DO66">
        <v>0</v>
      </c>
      <c r="DP66" s="42">
        <v>1</v>
      </c>
      <c r="DQ66" s="20">
        <v>1.8519999999999999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186</v>
      </c>
      <c r="DX66">
        <v>262</v>
      </c>
      <c r="DY66">
        <v>140</v>
      </c>
      <c r="DZ66">
        <v>197</v>
      </c>
      <c r="EA66">
        <v>102</v>
      </c>
      <c r="EB66">
        <v>131</v>
      </c>
      <c r="EC66">
        <v>8.65</v>
      </c>
      <c r="ED66">
        <v>10.56</v>
      </c>
      <c r="EE66">
        <v>6</v>
      </c>
      <c r="EF66">
        <v>11</v>
      </c>
      <c r="EG66" s="41">
        <v>5.8823529411764705E-2</v>
      </c>
      <c r="EH66" s="43">
        <v>0.91603053435114501</v>
      </c>
      <c r="EI66" s="44">
        <v>0.97485406376290973</v>
      </c>
      <c r="EJ66">
        <v>187</v>
      </c>
      <c r="EK66">
        <v>263</v>
      </c>
      <c r="EL66">
        <v>140</v>
      </c>
      <c r="EM66">
        <v>198</v>
      </c>
      <c r="EN66">
        <v>102</v>
      </c>
      <c r="EO66">
        <v>131</v>
      </c>
      <c r="EP66">
        <v>6</v>
      </c>
      <c r="EQ66">
        <v>11</v>
      </c>
      <c r="ER66">
        <v>81</v>
      </c>
      <c r="ES66">
        <v>124</v>
      </c>
      <c r="ET66">
        <v>32</v>
      </c>
      <c r="EU66">
        <v>47</v>
      </c>
      <c r="EV66">
        <v>5</v>
      </c>
      <c r="EW66">
        <v>7</v>
      </c>
      <c r="EX66">
        <v>31</v>
      </c>
      <c r="EY66">
        <v>20</v>
      </c>
      <c r="EZ66">
        <v>-0.2</v>
      </c>
      <c r="FA66">
        <v>0.2</v>
      </c>
      <c r="FB66">
        <v>0</v>
      </c>
      <c r="FC66" s="20">
        <v>0.12</v>
      </c>
      <c r="FD66" s="26">
        <v>8.5714285714285719E-3</v>
      </c>
      <c r="FE66">
        <v>5.8200000000000002E-2</v>
      </c>
      <c r="FF66">
        <v>0.08</v>
      </c>
      <c r="FG66">
        <v>0.02</v>
      </c>
      <c r="FH66">
        <v>0.1</v>
      </c>
      <c r="FL66" s="42">
        <v>38</v>
      </c>
      <c r="FM66" s="20">
        <v>10</v>
      </c>
      <c r="FN66" s="41">
        <v>0</v>
      </c>
      <c r="FO66" s="20">
        <v>0.8</v>
      </c>
      <c r="FP66" s="20">
        <v>1.3704000000000001</v>
      </c>
      <c r="FQ66" s="20">
        <v>122.24849918137167</v>
      </c>
      <c r="FV66" t="s">
        <v>751</v>
      </c>
      <c r="FW66" s="45">
        <v>650000</v>
      </c>
      <c r="FX66" s="45">
        <v>650000</v>
      </c>
      <c r="FY66">
        <v>15</v>
      </c>
      <c r="FZ66">
        <v>0</v>
      </c>
      <c r="GA66">
        <v>1</v>
      </c>
      <c r="GB66">
        <v>1</v>
      </c>
      <c r="GC66">
        <v>-3</v>
      </c>
      <c r="GD66">
        <v>2</v>
      </c>
      <c r="GE66">
        <v>7</v>
      </c>
      <c r="GF66">
        <v>235</v>
      </c>
      <c r="GG66">
        <v>-0.2</v>
      </c>
      <c r="GH66">
        <v>0.30000000000000004</v>
      </c>
      <c r="GI66">
        <v>0.1</v>
      </c>
      <c r="GJ66" s="42">
        <v>0.8</v>
      </c>
    </row>
    <row r="67" spans="1:192" x14ac:dyDescent="0.45">
      <c r="A67" s="40">
        <v>34552</v>
      </c>
      <c r="B67" t="s">
        <v>345</v>
      </c>
      <c r="D67" t="s">
        <v>223</v>
      </c>
      <c r="E67" t="s">
        <v>223</v>
      </c>
      <c r="F67">
        <v>72</v>
      </c>
      <c r="G67">
        <v>169</v>
      </c>
      <c r="H67">
        <v>2012</v>
      </c>
      <c r="I67">
        <v>7</v>
      </c>
      <c r="J67">
        <v>195</v>
      </c>
      <c r="K67" t="s">
        <v>92</v>
      </c>
      <c r="L67">
        <v>2017</v>
      </c>
      <c r="M67">
        <v>23</v>
      </c>
      <c r="N67">
        <v>1</v>
      </c>
      <c r="O67">
        <v>8477043</v>
      </c>
      <c r="P67" t="s">
        <v>1434</v>
      </c>
      <c r="Q67" t="s">
        <v>1435</v>
      </c>
      <c r="R67" t="s">
        <v>1436</v>
      </c>
      <c r="S67" t="s">
        <v>979</v>
      </c>
      <c r="T67" t="s">
        <v>720</v>
      </c>
      <c r="U67" t="s">
        <v>253</v>
      </c>
      <c r="V67">
        <v>63</v>
      </c>
      <c r="W67">
        <v>3</v>
      </c>
      <c r="X67">
        <v>11</v>
      </c>
      <c r="Y67">
        <v>9</v>
      </c>
      <c r="Z67">
        <v>14</v>
      </c>
      <c r="AA67">
        <v>17</v>
      </c>
      <c r="AB67">
        <v>73</v>
      </c>
      <c r="AC67" s="26">
        <v>0.22222222222222221</v>
      </c>
      <c r="AD67" s="20">
        <v>0</v>
      </c>
      <c r="AE67" s="20">
        <v>4.7219999999999995</v>
      </c>
      <c r="AF67">
        <v>13</v>
      </c>
      <c r="AG67">
        <v>3.8</v>
      </c>
      <c r="AH67">
        <v>10</v>
      </c>
      <c r="AI67">
        <v>1162</v>
      </c>
      <c r="AJ67">
        <v>53050</v>
      </c>
      <c r="AK67" s="20">
        <v>884.16666666667004</v>
      </c>
      <c r="AL67">
        <v>884.17</v>
      </c>
      <c r="AM67">
        <v>884</v>
      </c>
      <c r="AN67" s="26">
        <v>14.034391534391533</v>
      </c>
      <c r="AO67">
        <v>23.51</v>
      </c>
      <c r="AP67" s="41">
        <v>0.31818181818181818</v>
      </c>
      <c r="AQ67">
        <v>112</v>
      </c>
      <c r="AR67">
        <v>112</v>
      </c>
      <c r="AS67">
        <v>112</v>
      </c>
      <c r="AT67">
        <v>83</v>
      </c>
      <c r="AU67">
        <v>83</v>
      </c>
      <c r="AV67">
        <v>60</v>
      </c>
      <c r="AW67">
        <v>44</v>
      </c>
      <c r="AX67">
        <v>13</v>
      </c>
      <c r="AY67">
        <v>1</v>
      </c>
      <c r="AZ67">
        <v>6</v>
      </c>
      <c r="BA67" s="42">
        <v>7</v>
      </c>
      <c r="BB67">
        <v>3.31</v>
      </c>
      <c r="BC67">
        <v>40.816699999999997</v>
      </c>
      <c r="BD67" s="20">
        <v>176.1</v>
      </c>
      <c r="BE67" s="20">
        <v>288.10000000000002</v>
      </c>
      <c r="BF67" s="20">
        <v>19.550538923510185</v>
      </c>
      <c r="BG67">
        <v>356</v>
      </c>
      <c r="BH67">
        <v>317</v>
      </c>
      <c r="BI67">
        <v>233</v>
      </c>
      <c r="BJ67" s="41">
        <v>0.60441426146010191</v>
      </c>
      <c r="BK67">
        <v>22</v>
      </c>
      <c r="BL67">
        <v>22</v>
      </c>
      <c r="BM67">
        <v>56</v>
      </c>
      <c r="BN67" s="42">
        <v>-34</v>
      </c>
      <c r="BO67">
        <v>23</v>
      </c>
      <c r="BP67">
        <v>33</v>
      </c>
      <c r="BQ67">
        <v>13</v>
      </c>
      <c r="BR67">
        <v>55</v>
      </c>
      <c r="BS67" s="41">
        <v>8.1360946745562129E-2</v>
      </c>
      <c r="BT67">
        <v>0</v>
      </c>
      <c r="BU67">
        <v>0</v>
      </c>
      <c r="BV67" s="41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2</v>
      </c>
      <c r="CW67">
        <v>1</v>
      </c>
      <c r="CX67">
        <v>0</v>
      </c>
      <c r="CY67">
        <v>3</v>
      </c>
      <c r="CZ67">
        <v>19</v>
      </c>
      <c r="DA67">
        <v>2</v>
      </c>
      <c r="DB67">
        <v>0</v>
      </c>
      <c r="DC67">
        <v>20</v>
      </c>
      <c r="DD67">
        <v>9</v>
      </c>
      <c r="DE67">
        <v>0</v>
      </c>
      <c r="DF67">
        <v>0</v>
      </c>
      <c r="DG67">
        <v>29</v>
      </c>
      <c r="DH67">
        <v>5</v>
      </c>
      <c r="DI67">
        <v>6</v>
      </c>
      <c r="DJ67">
        <v>5</v>
      </c>
      <c r="DK67">
        <v>5</v>
      </c>
      <c r="DL67">
        <v>0</v>
      </c>
      <c r="DM67">
        <v>6</v>
      </c>
      <c r="DN67">
        <v>6</v>
      </c>
      <c r="DO67">
        <v>0</v>
      </c>
      <c r="DP67" s="42">
        <v>1</v>
      </c>
      <c r="DQ67" s="20">
        <v>3.0760000000000001</v>
      </c>
      <c r="DR67">
        <v>5</v>
      </c>
      <c r="DS67">
        <v>0</v>
      </c>
      <c r="DT67">
        <v>0</v>
      </c>
      <c r="DU67">
        <v>0</v>
      </c>
      <c r="DV67">
        <v>0</v>
      </c>
      <c r="DW67">
        <v>881</v>
      </c>
      <c r="DX67">
        <v>807</v>
      </c>
      <c r="DY67">
        <v>672</v>
      </c>
      <c r="DZ67">
        <v>621</v>
      </c>
      <c r="EA67">
        <v>455</v>
      </c>
      <c r="EB67">
        <v>428</v>
      </c>
      <c r="EC67">
        <v>39.06</v>
      </c>
      <c r="ED67">
        <v>36.56</v>
      </c>
      <c r="EE67">
        <v>44</v>
      </c>
      <c r="EF67">
        <v>33</v>
      </c>
      <c r="EG67" s="41">
        <v>9.6703296703296707E-2</v>
      </c>
      <c r="EH67" s="43">
        <v>0.92289719626168221</v>
      </c>
      <c r="EI67" s="44">
        <v>1.0196004929649789</v>
      </c>
      <c r="EJ67">
        <v>885</v>
      </c>
      <c r="EK67">
        <v>807</v>
      </c>
      <c r="EL67">
        <v>677</v>
      </c>
      <c r="EM67">
        <v>621</v>
      </c>
      <c r="EN67">
        <v>459</v>
      </c>
      <c r="EO67">
        <v>428</v>
      </c>
      <c r="EP67">
        <v>46</v>
      </c>
      <c r="EQ67">
        <v>33</v>
      </c>
      <c r="ER67">
        <v>459</v>
      </c>
      <c r="ES67">
        <v>419</v>
      </c>
      <c r="ET67">
        <v>178</v>
      </c>
      <c r="EU67">
        <v>176</v>
      </c>
      <c r="EV67">
        <v>23</v>
      </c>
      <c r="EW67">
        <v>25</v>
      </c>
      <c r="EX67">
        <v>64</v>
      </c>
      <c r="EY67">
        <v>67</v>
      </c>
      <c r="EZ67">
        <v>0.60000000000000009</v>
      </c>
      <c r="FA67">
        <v>2.7</v>
      </c>
      <c r="FB67">
        <v>3.3</v>
      </c>
      <c r="FC67" s="20">
        <v>21.35</v>
      </c>
      <c r="FD67" s="26">
        <v>0.33888888888888891</v>
      </c>
      <c r="FE67">
        <v>0.98450000000000004</v>
      </c>
      <c r="FF67">
        <v>1.02</v>
      </c>
      <c r="FG67">
        <v>-0.05</v>
      </c>
      <c r="FH67">
        <v>0.97</v>
      </c>
      <c r="FL67" s="42">
        <v>87</v>
      </c>
      <c r="FM67" s="20">
        <v>7</v>
      </c>
      <c r="FN67" s="41">
        <v>1.54338415E-2</v>
      </c>
      <c r="FO67" s="20">
        <v>13</v>
      </c>
      <c r="FP67" s="20">
        <v>14.6152</v>
      </c>
      <c r="FQ67" s="20">
        <v>114.54810726444011</v>
      </c>
      <c r="FR67">
        <v>4</v>
      </c>
      <c r="FS67" t="s">
        <v>189</v>
      </c>
      <c r="FT67">
        <v>195</v>
      </c>
      <c r="FV67" t="s">
        <v>751</v>
      </c>
      <c r="FW67" s="45">
        <v>650000</v>
      </c>
      <c r="FX67" s="45">
        <v>650000</v>
      </c>
      <c r="FY67">
        <v>63</v>
      </c>
      <c r="FZ67">
        <v>3</v>
      </c>
      <c r="GA67">
        <v>11</v>
      </c>
      <c r="GB67">
        <v>14</v>
      </c>
      <c r="GC67">
        <v>13</v>
      </c>
      <c r="GD67">
        <v>10</v>
      </c>
      <c r="GE67">
        <v>60</v>
      </c>
      <c r="GF67">
        <v>884</v>
      </c>
      <c r="GG67">
        <v>0.60000000000000009</v>
      </c>
      <c r="GH67">
        <v>2.7</v>
      </c>
      <c r="GI67">
        <v>3.3</v>
      </c>
      <c r="GJ67" s="42">
        <v>13</v>
      </c>
    </row>
    <row r="68" spans="1:192" x14ac:dyDescent="0.45">
      <c r="A68" s="40">
        <v>34137</v>
      </c>
      <c r="B68" t="s">
        <v>1437</v>
      </c>
      <c r="C68" t="s">
        <v>1029</v>
      </c>
      <c r="D68" t="s">
        <v>107</v>
      </c>
      <c r="E68" t="s">
        <v>107</v>
      </c>
      <c r="F68">
        <v>71</v>
      </c>
      <c r="G68">
        <v>185</v>
      </c>
      <c r="H68">
        <v>2012</v>
      </c>
      <c r="I68">
        <v>7</v>
      </c>
      <c r="J68">
        <v>198</v>
      </c>
      <c r="K68" t="s">
        <v>92</v>
      </c>
      <c r="L68">
        <v>2017</v>
      </c>
      <c r="M68">
        <v>24</v>
      </c>
      <c r="N68">
        <v>1</v>
      </c>
      <c r="O68">
        <v>8477046</v>
      </c>
      <c r="P68" t="s">
        <v>1438</v>
      </c>
      <c r="Q68" t="s">
        <v>1439</v>
      </c>
      <c r="R68" t="s">
        <v>390</v>
      </c>
      <c r="S68" t="s">
        <v>1440</v>
      </c>
      <c r="T68" t="s">
        <v>720</v>
      </c>
      <c r="U68" t="s">
        <v>319</v>
      </c>
      <c r="V68">
        <v>62</v>
      </c>
      <c r="W68">
        <v>3</v>
      </c>
      <c r="X68">
        <v>9</v>
      </c>
      <c r="Y68">
        <v>2</v>
      </c>
      <c r="Z68">
        <v>12</v>
      </c>
      <c r="AA68">
        <v>20</v>
      </c>
      <c r="AB68">
        <v>55</v>
      </c>
      <c r="AC68" s="26">
        <v>0.19354838709677419</v>
      </c>
      <c r="AD68" s="20">
        <v>0</v>
      </c>
      <c r="AE68" s="20">
        <v>4.0549999999999997</v>
      </c>
      <c r="AF68">
        <v>13</v>
      </c>
      <c r="AG68">
        <v>7.7</v>
      </c>
      <c r="AH68">
        <v>8</v>
      </c>
      <c r="AI68">
        <v>1297</v>
      </c>
      <c r="AJ68">
        <v>62315</v>
      </c>
      <c r="AK68" s="20">
        <v>1038.5833333333001</v>
      </c>
      <c r="AL68">
        <v>1038.58</v>
      </c>
      <c r="AM68">
        <v>1039</v>
      </c>
      <c r="AN68" s="26">
        <v>16.751344086021504</v>
      </c>
      <c r="AO68">
        <v>28.3</v>
      </c>
      <c r="AP68" s="41">
        <v>0.27272727272727271</v>
      </c>
      <c r="AQ68">
        <v>160</v>
      </c>
      <c r="AR68">
        <v>160</v>
      </c>
      <c r="AS68">
        <v>160</v>
      </c>
      <c r="AT68">
        <v>102</v>
      </c>
      <c r="AU68">
        <v>102</v>
      </c>
      <c r="AV68">
        <v>79</v>
      </c>
      <c r="AW68">
        <v>47</v>
      </c>
      <c r="AX68">
        <v>6</v>
      </c>
      <c r="AY68">
        <v>2</v>
      </c>
      <c r="AZ68">
        <v>5</v>
      </c>
      <c r="BA68" s="42">
        <v>7</v>
      </c>
      <c r="BB68">
        <v>3.41</v>
      </c>
      <c r="BC68">
        <v>50.012700000000002</v>
      </c>
      <c r="BD68" s="20">
        <v>57.4</v>
      </c>
      <c r="BE68" s="20">
        <v>217.4</v>
      </c>
      <c r="BF68" s="20">
        <v>12.55945618055422</v>
      </c>
      <c r="BG68">
        <v>343</v>
      </c>
      <c r="BH68">
        <v>362</v>
      </c>
      <c r="BI68">
        <v>279</v>
      </c>
      <c r="BJ68" s="41">
        <v>0.55144694533762062</v>
      </c>
      <c r="BK68">
        <v>33</v>
      </c>
      <c r="BL68">
        <v>33</v>
      </c>
      <c r="BM68">
        <v>91</v>
      </c>
      <c r="BN68" s="42">
        <v>-58</v>
      </c>
      <c r="BO68">
        <v>23</v>
      </c>
      <c r="BP68">
        <v>16</v>
      </c>
      <c r="BQ68">
        <v>14</v>
      </c>
      <c r="BR68">
        <v>98</v>
      </c>
      <c r="BS68" s="41">
        <v>0.12054120541205413</v>
      </c>
      <c r="BT68">
        <v>0</v>
      </c>
      <c r="BU68">
        <v>0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2</v>
      </c>
      <c r="CW68">
        <v>0</v>
      </c>
      <c r="CX68">
        <v>1</v>
      </c>
      <c r="CY68">
        <v>1</v>
      </c>
      <c r="CZ68">
        <v>21</v>
      </c>
      <c r="DA68">
        <v>1</v>
      </c>
      <c r="DB68">
        <v>0</v>
      </c>
      <c r="DC68">
        <v>34</v>
      </c>
      <c r="DD68">
        <v>8</v>
      </c>
      <c r="DE68">
        <v>0</v>
      </c>
      <c r="DF68">
        <v>0</v>
      </c>
      <c r="DG68">
        <v>36</v>
      </c>
      <c r="DH68">
        <v>4</v>
      </c>
      <c r="DI68">
        <v>2</v>
      </c>
      <c r="DJ68">
        <v>4</v>
      </c>
      <c r="DK68">
        <v>4</v>
      </c>
      <c r="DL68">
        <v>0</v>
      </c>
      <c r="DM68">
        <v>2</v>
      </c>
      <c r="DN68">
        <v>2</v>
      </c>
      <c r="DO68">
        <v>0</v>
      </c>
      <c r="DP68" s="42">
        <v>-2</v>
      </c>
      <c r="DQ68" s="20">
        <v>2.7</v>
      </c>
      <c r="DR68">
        <v>4</v>
      </c>
      <c r="DS68">
        <v>0</v>
      </c>
      <c r="DT68">
        <v>0</v>
      </c>
      <c r="DU68">
        <v>0</v>
      </c>
      <c r="DV68">
        <v>0</v>
      </c>
      <c r="DW68">
        <v>1132</v>
      </c>
      <c r="DX68">
        <v>1011</v>
      </c>
      <c r="DY68">
        <v>827</v>
      </c>
      <c r="DZ68">
        <v>715</v>
      </c>
      <c r="EA68">
        <v>589</v>
      </c>
      <c r="EB68">
        <v>510</v>
      </c>
      <c r="EC68">
        <v>51.87</v>
      </c>
      <c r="ED68">
        <v>38.33</v>
      </c>
      <c r="EE68">
        <v>44</v>
      </c>
      <c r="EF68">
        <v>31</v>
      </c>
      <c r="EG68" s="41">
        <v>7.4702886247877756E-2</v>
      </c>
      <c r="EH68" s="43">
        <v>0.9392156862745098</v>
      </c>
      <c r="EI68" s="44">
        <v>1.0139185725223876</v>
      </c>
      <c r="EJ68">
        <v>1135</v>
      </c>
      <c r="EK68">
        <v>1011</v>
      </c>
      <c r="EL68">
        <v>830</v>
      </c>
      <c r="EM68">
        <v>715</v>
      </c>
      <c r="EN68">
        <v>592</v>
      </c>
      <c r="EO68">
        <v>510</v>
      </c>
      <c r="EP68">
        <v>44</v>
      </c>
      <c r="EQ68">
        <v>31</v>
      </c>
      <c r="ER68">
        <v>556</v>
      </c>
      <c r="ES68">
        <v>467</v>
      </c>
      <c r="ET68">
        <v>223</v>
      </c>
      <c r="EU68">
        <v>182</v>
      </c>
      <c r="EV68">
        <v>26</v>
      </c>
      <c r="EW68">
        <v>17</v>
      </c>
      <c r="EX68">
        <v>53</v>
      </c>
      <c r="EY68">
        <v>55</v>
      </c>
      <c r="EZ68">
        <v>0.2</v>
      </c>
      <c r="FA68">
        <v>3.5</v>
      </c>
      <c r="FB68">
        <v>3.7</v>
      </c>
      <c r="FC68" s="20">
        <v>25.12</v>
      </c>
      <c r="FD68" s="26">
        <v>0.40516129032258064</v>
      </c>
      <c r="FE68">
        <v>1.0277000000000001</v>
      </c>
      <c r="FF68">
        <v>0.03</v>
      </c>
      <c r="FG68">
        <v>0.30000000000000004</v>
      </c>
      <c r="FH68">
        <v>0.33</v>
      </c>
      <c r="FL68" s="42">
        <v>139</v>
      </c>
      <c r="FM68" s="20">
        <v>11.75</v>
      </c>
      <c r="FN68" s="41">
        <v>1.62612374E-2</v>
      </c>
      <c r="FO68" s="20">
        <v>11.2</v>
      </c>
      <c r="FP68" s="20">
        <v>12.54</v>
      </c>
      <c r="FQ68" s="20">
        <v>123.80365499046776</v>
      </c>
      <c r="FR68">
        <v>11</v>
      </c>
      <c r="FS68" t="s">
        <v>189</v>
      </c>
      <c r="FT68">
        <v>87</v>
      </c>
      <c r="FV68" t="s">
        <v>751</v>
      </c>
      <c r="FW68" s="45">
        <v>650000</v>
      </c>
      <c r="FX68" s="45">
        <v>650000</v>
      </c>
      <c r="FY68">
        <v>62</v>
      </c>
      <c r="FZ68">
        <v>3</v>
      </c>
      <c r="GA68">
        <v>9</v>
      </c>
      <c r="GB68">
        <v>12</v>
      </c>
      <c r="GC68">
        <v>13</v>
      </c>
      <c r="GD68">
        <v>8</v>
      </c>
      <c r="GE68">
        <v>79</v>
      </c>
      <c r="GF68">
        <v>1039</v>
      </c>
      <c r="GG68">
        <v>0.2</v>
      </c>
      <c r="GH68">
        <v>3.5</v>
      </c>
      <c r="GI68">
        <v>3.7</v>
      </c>
      <c r="GJ68" s="42">
        <v>11.2</v>
      </c>
    </row>
    <row r="69" spans="1:192" x14ac:dyDescent="0.45">
      <c r="A69" s="40">
        <v>34057</v>
      </c>
      <c r="B69" t="s">
        <v>1465</v>
      </c>
      <c r="C69" t="s">
        <v>442</v>
      </c>
      <c r="D69" t="s">
        <v>107</v>
      </c>
      <c r="E69" t="s">
        <v>107</v>
      </c>
      <c r="F69">
        <v>73</v>
      </c>
      <c r="G69">
        <v>193</v>
      </c>
      <c r="H69">
        <v>2011</v>
      </c>
      <c r="I69">
        <v>3</v>
      </c>
      <c r="J69">
        <v>73</v>
      </c>
      <c r="K69" t="s">
        <v>92</v>
      </c>
      <c r="L69">
        <v>2014</v>
      </c>
      <c r="M69">
        <v>24</v>
      </c>
      <c r="N69">
        <v>2</v>
      </c>
      <c r="O69">
        <v>8476397</v>
      </c>
      <c r="P69" t="s">
        <v>1466</v>
      </c>
      <c r="Q69" t="s">
        <v>1467</v>
      </c>
      <c r="R69" t="s">
        <v>1468</v>
      </c>
      <c r="S69" t="s">
        <v>1469</v>
      </c>
      <c r="T69" t="s">
        <v>720</v>
      </c>
      <c r="U69" t="s">
        <v>166</v>
      </c>
      <c r="V69">
        <v>2</v>
      </c>
      <c r="W69">
        <v>0</v>
      </c>
      <c r="X69">
        <v>0</v>
      </c>
      <c r="Y69">
        <v>0</v>
      </c>
      <c r="Z69">
        <v>0</v>
      </c>
      <c r="AA69">
        <v>29</v>
      </c>
      <c r="AB69">
        <v>108</v>
      </c>
      <c r="AC69" s="26">
        <v>0</v>
      </c>
      <c r="AD69" s="20">
        <v>0</v>
      </c>
      <c r="AE69" s="20">
        <v>0</v>
      </c>
      <c r="AF69">
        <v>-1</v>
      </c>
      <c r="AG69">
        <v>-0.2</v>
      </c>
      <c r="AH69">
        <v>0</v>
      </c>
      <c r="AI69">
        <v>40</v>
      </c>
      <c r="AJ69">
        <v>1668</v>
      </c>
      <c r="AK69" s="20">
        <v>27.8</v>
      </c>
      <c r="AL69">
        <v>27.8</v>
      </c>
      <c r="AM69">
        <v>28</v>
      </c>
      <c r="AN69" s="26">
        <v>13.9</v>
      </c>
      <c r="AO69">
        <v>23.23</v>
      </c>
      <c r="AP69" s="41">
        <v>0</v>
      </c>
      <c r="AQ69">
        <v>10</v>
      </c>
      <c r="AR69">
        <v>10</v>
      </c>
      <c r="AS69">
        <v>10</v>
      </c>
      <c r="AT69">
        <v>5</v>
      </c>
      <c r="AU69">
        <v>5</v>
      </c>
      <c r="AV69">
        <v>4</v>
      </c>
      <c r="AW69">
        <v>5</v>
      </c>
      <c r="AX69">
        <v>2</v>
      </c>
      <c r="AY69">
        <v>0</v>
      </c>
      <c r="AZ69">
        <v>1</v>
      </c>
      <c r="BA69" s="42">
        <v>1</v>
      </c>
      <c r="BB69">
        <v>0.57999999999999996</v>
      </c>
      <c r="BC69">
        <v>21</v>
      </c>
      <c r="BD69" s="20">
        <v>0</v>
      </c>
      <c r="BE69" s="20">
        <v>10</v>
      </c>
      <c r="BF69" s="20">
        <v>21.582733812949641</v>
      </c>
      <c r="BG69">
        <v>11</v>
      </c>
      <c r="BH69">
        <v>9</v>
      </c>
      <c r="BI69">
        <v>7</v>
      </c>
      <c r="BJ69" s="41">
        <v>0.61111111111111116</v>
      </c>
      <c r="BK69">
        <v>1</v>
      </c>
      <c r="BL69">
        <v>1</v>
      </c>
      <c r="BM69">
        <v>4</v>
      </c>
      <c r="BN69" s="42">
        <v>-3</v>
      </c>
      <c r="BO69">
        <v>1</v>
      </c>
      <c r="BP69">
        <v>1</v>
      </c>
      <c r="BQ69">
        <v>1</v>
      </c>
      <c r="BR69">
        <v>1</v>
      </c>
      <c r="BS69" s="41">
        <v>2.9411764705882353E-2</v>
      </c>
      <c r="BT69">
        <v>0</v>
      </c>
      <c r="BU69">
        <v>0</v>
      </c>
      <c r="BV69" s="41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2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v>0</v>
      </c>
      <c r="DQ69" s="20">
        <v>0.11700000000000001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28</v>
      </c>
      <c r="DX69">
        <v>36</v>
      </c>
      <c r="DY69">
        <v>17</v>
      </c>
      <c r="DZ69">
        <v>33</v>
      </c>
      <c r="EA69">
        <v>11</v>
      </c>
      <c r="EB69">
        <v>23</v>
      </c>
      <c r="EC69">
        <v>1.84</v>
      </c>
      <c r="ED69">
        <v>2.0499999999999998</v>
      </c>
      <c r="EE69">
        <v>1</v>
      </c>
      <c r="EF69">
        <v>2</v>
      </c>
      <c r="EG69" s="41">
        <v>9.0909090909090912E-2</v>
      </c>
      <c r="EH69" s="43">
        <v>0.91304347826086962</v>
      </c>
      <c r="EI69" s="44">
        <v>1.0039525691699605</v>
      </c>
      <c r="EJ69">
        <v>28</v>
      </c>
      <c r="EK69">
        <v>36</v>
      </c>
      <c r="EL69">
        <v>17</v>
      </c>
      <c r="EM69">
        <v>33</v>
      </c>
      <c r="EN69">
        <v>11</v>
      </c>
      <c r="EO69">
        <v>23</v>
      </c>
      <c r="EP69">
        <v>1</v>
      </c>
      <c r="EQ69">
        <v>2</v>
      </c>
      <c r="ER69">
        <v>14</v>
      </c>
      <c r="ES69">
        <v>24</v>
      </c>
      <c r="ET69">
        <v>7</v>
      </c>
      <c r="EU69">
        <v>9</v>
      </c>
      <c r="EV69">
        <v>0</v>
      </c>
      <c r="EW69">
        <v>1</v>
      </c>
      <c r="EX69">
        <v>2</v>
      </c>
      <c r="EY69">
        <v>0</v>
      </c>
      <c r="EZ69">
        <v>0</v>
      </c>
      <c r="FA69">
        <v>0</v>
      </c>
      <c r="FB69">
        <v>-0.1</v>
      </c>
      <c r="FC69" s="20">
        <v>0.05</v>
      </c>
      <c r="FD69" s="26">
        <v>2.5000000000000001E-2</v>
      </c>
      <c r="FE69">
        <v>1.5E-3</v>
      </c>
      <c r="FF69">
        <v>0</v>
      </c>
      <c r="FG69">
        <v>0</v>
      </c>
      <c r="FH69">
        <v>0</v>
      </c>
      <c r="FL69" s="42">
        <v>2</v>
      </c>
      <c r="FM69" s="20">
        <v>0</v>
      </c>
      <c r="FN69" s="41">
        <v>0</v>
      </c>
      <c r="FO69" s="20">
        <v>0</v>
      </c>
      <c r="FP69" s="20">
        <v>2.3400000000000001E-2</v>
      </c>
      <c r="FQ69" s="20">
        <v>138.12949640287769</v>
      </c>
      <c r="FV69" t="s">
        <v>711</v>
      </c>
      <c r="FW69" s="45">
        <v>650000</v>
      </c>
      <c r="FX69" s="45">
        <v>650000</v>
      </c>
      <c r="FY69">
        <v>4</v>
      </c>
      <c r="FZ69">
        <v>0</v>
      </c>
      <c r="GA69">
        <v>0</v>
      </c>
      <c r="GB69">
        <v>0</v>
      </c>
      <c r="GC69">
        <v>-3</v>
      </c>
      <c r="GD69">
        <v>10</v>
      </c>
      <c r="GE69">
        <v>4</v>
      </c>
      <c r="GF69">
        <v>55</v>
      </c>
      <c r="GG69">
        <v>-0.1</v>
      </c>
      <c r="GH69">
        <v>-0.1</v>
      </c>
      <c r="GI69">
        <v>-0.2</v>
      </c>
      <c r="GJ69" s="42">
        <v>0</v>
      </c>
    </row>
    <row r="70" spans="1:192" x14ac:dyDescent="0.45">
      <c r="A70" s="40">
        <v>34418</v>
      </c>
      <c r="B70" t="s">
        <v>1470</v>
      </c>
      <c r="C70" t="s">
        <v>145</v>
      </c>
      <c r="D70" t="s">
        <v>91</v>
      </c>
      <c r="E70" t="s">
        <v>91</v>
      </c>
      <c r="F70">
        <v>77</v>
      </c>
      <c r="G70">
        <v>233</v>
      </c>
      <c r="K70" t="s">
        <v>92</v>
      </c>
      <c r="L70">
        <v>2017</v>
      </c>
      <c r="M70">
        <v>23</v>
      </c>
      <c r="N70">
        <v>1</v>
      </c>
      <c r="O70">
        <v>8477073</v>
      </c>
      <c r="P70" t="s">
        <v>1471</v>
      </c>
      <c r="Q70" t="s">
        <v>1472</v>
      </c>
      <c r="R70" t="s">
        <v>1473</v>
      </c>
      <c r="S70" t="s">
        <v>1474</v>
      </c>
      <c r="T70" t="s">
        <v>720</v>
      </c>
      <c r="U70" t="s">
        <v>172</v>
      </c>
      <c r="V70">
        <v>34</v>
      </c>
      <c r="W70">
        <v>1</v>
      </c>
      <c r="X70">
        <v>3</v>
      </c>
      <c r="Y70">
        <v>1</v>
      </c>
      <c r="Z70">
        <v>4</v>
      </c>
      <c r="AA70">
        <v>28</v>
      </c>
      <c r="AB70">
        <v>88</v>
      </c>
      <c r="AC70" s="26">
        <v>0.11764705882352941</v>
      </c>
      <c r="AD70" s="20">
        <v>0</v>
      </c>
      <c r="AE70" s="20">
        <v>1.387</v>
      </c>
      <c r="AF70">
        <v>-4</v>
      </c>
      <c r="AG70">
        <v>-4.0999999999999996</v>
      </c>
      <c r="AH70">
        <v>57</v>
      </c>
      <c r="AI70">
        <v>568</v>
      </c>
      <c r="AJ70">
        <v>23672</v>
      </c>
      <c r="AK70" s="20">
        <v>394.53333333333001</v>
      </c>
      <c r="AL70">
        <v>394.53</v>
      </c>
      <c r="AM70">
        <v>395</v>
      </c>
      <c r="AN70" s="26">
        <v>11.603921568627452</v>
      </c>
      <c r="AO70">
        <v>19.940000000000001</v>
      </c>
      <c r="AP70" s="41">
        <v>0.33333333333333331</v>
      </c>
      <c r="AQ70">
        <v>43</v>
      </c>
      <c r="AR70">
        <v>43</v>
      </c>
      <c r="AS70">
        <v>43</v>
      </c>
      <c r="AT70">
        <v>27</v>
      </c>
      <c r="AU70">
        <v>27</v>
      </c>
      <c r="AV70">
        <v>19</v>
      </c>
      <c r="AW70">
        <v>13</v>
      </c>
      <c r="AX70">
        <v>2</v>
      </c>
      <c r="AY70">
        <v>1</v>
      </c>
      <c r="AZ70">
        <v>3</v>
      </c>
      <c r="BA70" s="42">
        <v>4</v>
      </c>
      <c r="BB70">
        <v>1.02</v>
      </c>
      <c r="BC70">
        <v>44.736800000000002</v>
      </c>
      <c r="BD70" s="20">
        <v>27.6</v>
      </c>
      <c r="BE70" s="20">
        <v>70.599999999999994</v>
      </c>
      <c r="BF70" s="20">
        <v>10.736826096874763</v>
      </c>
      <c r="BG70">
        <v>121</v>
      </c>
      <c r="BH70">
        <v>108</v>
      </c>
      <c r="BI70">
        <v>108</v>
      </c>
      <c r="BJ70" s="41">
        <v>0.52838427947598254</v>
      </c>
      <c r="BK70">
        <v>77</v>
      </c>
      <c r="BL70">
        <v>77</v>
      </c>
      <c r="BM70">
        <v>48</v>
      </c>
      <c r="BN70" s="42">
        <v>29</v>
      </c>
      <c r="BO70">
        <v>8</v>
      </c>
      <c r="BP70">
        <v>23</v>
      </c>
      <c r="BQ70">
        <v>3</v>
      </c>
      <c r="BR70">
        <v>27</v>
      </c>
      <c r="BS70" s="41">
        <v>7.8488372093023256E-2</v>
      </c>
      <c r="BT70">
        <v>0</v>
      </c>
      <c r="BU70">
        <v>0</v>
      </c>
      <c r="BV70" s="41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6</v>
      </c>
      <c r="DA70">
        <v>0</v>
      </c>
      <c r="DB70">
        <v>0</v>
      </c>
      <c r="DC70">
        <v>5</v>
      </c>
      <c r="DD70">
        <v>0</v>
      </c>
      <c r="DE70">
        <v>0</v>
      </c>
      <c r="DF70">
        <v>0</v>
      </c>
      <c r="DG70">
        <v>14</v>
      </c>
      <c r="DH70">
        <v>17</v>
      </c>
      <c r="DI70">
        <v>4</v>
      </c>
      <c r="DJ70">
        <v>17</v>
      </c>
      <c r="DK70">
        <v>13</v>
      </c>
      <c r="DL70">
        <v>4</v>
      </c>
      <c r="DM70">
        <v>8</v>
      </c>
      <c r="DN70">
        <v>4</v>
      </c>
      <c r="DO70">
        <v>4</v>
      </c>
      <c r="DP70" s="42">
        <v>-13</v>
      </c>
      <c r="DQ70" s="20">
        <v>-7.2130000000000001</v>
      </c>
      <c r="DR70">
        <v>11</v>
      </c>
      <c r="DS70">
        <v>5</v>
      </c>
      <c r="DT70">
        <v>0</v>
      </c>
      <c r="DU70">
        <v>0</v>
      </c>
      <c r="DV70">
        <v>1</v>
      </c>
      <c r="DW70">
        <v>323</v>
      </c>
      <c r="DX70">
        <v>403</v>
      </c>
      <c r="DY70">
        <v>236</v>
      </c>
      <c r="DZ70">
        <v>317</v>
      </c>
      <c r="EA70">
        <v>172</v>
      </c>
      <c r="EB70">
        <v>218</v>
      </c>
      <c r="EC70">
        <v>12.75</v>
      </c>
      <c r="ED70">
        <v>19.899999999999999</v>
      </c>
      <c r="EE70">
        <v>12</v>
      </c>
      <c r="EF70">
        <v>14</v>
      </c>
      <c r="EG70" s="41">
        <v>6.9767441860465115E-2</v>
      </c>
      <c r="EH70" s="43">
        <v>0.93577981651376141</v>
      </c>
      <c r="EI70" s="44">
        <v>1.0055472583742264</v>
      </c>
      <c r="EJ70">
        <v>323</v>
      </c>
      <c r="EK70">
        <v>403</v>
      </c>
      <c r="EL70">
        <v>234</v>
      </c>
      <c r="EM70">
        <v>317</v>
      </c>
      <c r="EN70">
        <v>169</v>
      </c>
      <c r="EO70">
        <v>218</v>
      </c>
      <c r="EP70">
        <v>11</v>
      </c>
      <c r="EQ70">
        <v>14</v>
      </c>
      <c r="ER70">
        <v>147</v>
      </c>
      <c r="ES70">
        <v>214</v>
      </c>
      <c r="ET70">
        <v>50</v>
      </c>
      <c r="EU70">
        <v>81</v>
      </c>
      <c r="EV70">
        <v>9</v>
      </c>
      <c r="EW70">
        <v>8</v>
      </c>
      <c r="EX70">
        <v>35</v>
      </c>
      <c r="EY70">
        <v>24</v>
      </c>
      <c r="EZ70">
        <v>0</v>
      </c>
      <c r="FA70">
        <v>0.7</v>
      </c>
      <c r="FB70">
        <v>0.7</v>
      </c>
      <c r="FC70" s="20">
        <v>-0.72</v>
      </c>
      <c r="FD70" s="26">
        <v>-2.1176470588235293E-2</v>
      </c>
      <c r="FE70">
        <v>0.17130000000000001</v>
      </c>
      <c r="FF70">
        <v>-0.49</v>
      </c>
      <c r="FG70">
        <v>-0.22</v>
      </c>
      <c r="FH70">
        <v>-0.71</v>
      </c>
      <c r="FL70" s="42">
        <v>166</v>
      </c>
      <c r="FM70" s="20">
        <v>7.2727272727272725</v>
      </c>
      <c r="FN70" s="41">
        <v>1.0219342000000001E-2</v>
      </c>
      <c r="FO70" s="20">
        <v>-1.7000000000000002</v>
      </c>
      <c r="FP70" s="20">
        <v>2.5573999999999999</v>
      </c>
      <c r="FQ70" s="20">
        <v>110.40985476389629</v>
      </c>
      <c r="FV70" t="s">
        <v>751</v>
      </c>
      <c r="FW70" s="45">
        <v>650000</v>
      </c>
      <c r="FX70" s="45">
        <v>650000</v>
      </c>
      <c r="FY70">
        <v>34</v>
      </c>
      <c r="FZ70">
        <v>1</v>
      </c>
      <c r="GA70">
        <v>3</v>
      </c>
      <c r="GB70">
        <v>4</v>
      </c>
      <c r="GC70">
        <v>-4</v>
      </c>
      <c r="GD70">
        <v>57</v>
      </c>
      <c r="GE70">
        <v>19</v>
      </c>
      <c r="GF70">
        <v>395</v>
      </c>
      <c r="GG70">
        <v>0</v>
      </c>
      <c r="GH70">
        <v>0.7</v>
      </c>
      <c r="GI70">
        <v>0.7</v>
      </c>
      <c r="GJ70" s="42">
        <v>-1.7000000000000002</v>
      </c>
    </row>
    <row r="71" spans="1:192" x14ac:dyDescent="0.45">
      <c r="A71" s="40">
        <v>34481</v>
      </c>
      <c r="B71" t="s">
        <v>1485</v>
      </c>
      <c r="C71" t="s">
        <v>208</v>
      </c>
      <c r="D71" t="s">
        <v>91</v>
      </c>
      <c r="E71" t="s">
        <v>91</v>
      </c>
      <c r="F71">
        <v>73</v>
      </c>
      <c r="G71">
        <v>195</v>
      </c>
      <c r="K71" t="s">
        <v>92</v>
      </c>
      <c r="L71">
        <v>2017</v>
      </c>
      <c r="M71">
        <v>23</v>
      </c>
      <c r="N71">
        <v>1</v>
      </c>
      <c r="O71">
        <v>8477085</v>
      </c>
      <c r="P71" t="s">
        <v>1486</v>
      </c>
      <c r="Q71" t="s">
        <v>1487</v>
      </c>
      <c r="R71" t="s">
        <v>1488</v>
      </c>
      <c r="S71" t="s">
        <v>1489</v>
      </c>
      <c r="T71" t="s">
        <v>720</v>
      </c>
      <c r="U71" t="s">
        <v>117</v>
      </c>
      <c r="V71">
        <v>5</v>
      </c>
      <c r="W71">
        <v>0</v>
      </c>
      <c r="X71">
        <v>2</v>
      </c>
      <c r="Y71">
        <v>1</v>
      </c>
      <c r="Z71">
        <v>2</v>
      </c>
      <c r="AA71">
        <v>29</v>
      </c>
      <c r="AB71">
        <v>53</v>
      </c>
      <c r="AC71" s="26">
        <v>0.4</v>
      </c>
      <c r="AD71" s="20">
        <v>0</v>
      </c>
      <c r="AE71" s="20">
        <v>0.60099999999999998</v>
      </c>
      <c r="AF71">
        <v>4</v>
      </c>
      <c r="AG71">
        <v>0.4</v>
      </c>
      <c r="AH71">
        <v>2</v>
      </c>
      <c r="AI71">
        <v>88</v>
      </c>
      <c r="AJ71">
        <v>4008</v>
      </c>
      <c r="AK71" s="20">
        <v>66.8</v>
      </c>
      <c r="AL71">
        <v>66.8</v>
      </c>
      <c r="AM71">
        <v>67</v>
      </c>
      <c r="AN71" s="26">
        <v>13.36</v>
      </c>
      <c r="AO71">
        <v>22.41</v>
      </c>
      <c r="AP71" s="41">
        <v>0.4</v>
      </c>
      <c r="AQ71">
        <v>5</v>
      </c>
      <c r="AR71">
        <v>5</v>
      </c>
      <c r="AS71">
        <v>5</v>
      </c>
      <c r="AT71">
        <v>4</v>
      </c>
      <c r="AU71">
        <v>4</v>
      </c>
      <c r="AV71">
        <v>3</v>
      </c>
      <c r="AW71">
        <v>1</v>
      </c>
      <c r="AX71">
        <v>1</v>
      </c>
      <c r="AY71">
        <v>0</v>
      </c>
      <c r="AZ71">
        <v>0</v>
      </c>
      <c r="BA71" s="42">
        <v>0</v>
      </c>
      <c r="BB71">
        <v>0.18</v>
      </c>
      <c r="BC71">
        <v>41.333300000000001</v>
      </c>
      <c r="BD71" s="20">
        <v>10</v>
      </c>
      <c r="BE71" s="20">
        <v>15</v>
      </c>
      <c r="BF71" s="20">
        <v>13.473053892215571</v>
      </c>
      <c r="BG71">
        <v>16</v>
      </c>
      <c r="BH71">
        <v>24</v>
      </c>
      <c r="BI71">
        <v>21</v>
      </c>
      <c r="BJ71" s="41">
        <v>0.43243243243243246</v>
      </c>
      <c r="BK71">
        <v>9</v>
      </c>
      <c r="BL71">
        <v>9</v>
      </c>
      <c r="BM71">
        <v>4</v>
      </c>
      <c r="BN71" s="42">
        <v>5</v>
      </c>
      <c r="BO71">
        <v>1</v>
      </c>
      <c r="BP71">
        <v>0</v>
      </c>
      <c r="BQ71">
        <v>0</v>
      </c>
      <c r="BR71">
        <v>5</v>
      </c>
      <c r="BS71" s="41">
        <v>9.8039215686274508E-2</v>
      </c>
      <c r="BT71">
        <v>0</v>
      </c>
      <c r="BU71">
        <v>0</v>
      </c>
      <c r="BV71" s="4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 s="42">
        <v>-1</v>
      </c>
      <c r="DQ71" s="20">
        <v>-0.69100000000000006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50</v>
      </c>
      <c r="DX71">
        <v>61</v>
      </c>
      <c r="DY71">
        <v>43</v>
      </c>
      <c r="DZ71">
        <v>46</v>
      </c>
      <c r="EA71">
        <v>30</v>
      </c>
      <c r="EB71">
        <v>33</v>
      </c>
      <c r="EC71">
        <v>2.3199999999999998</v>
      </c>
      <c r="ED71">
        <v>2.23</v>
      </c>
      <c r="EE71">
        <v>5</v>
      </c>
      <c r="EF71">
        <v>1</v>
      </c>
      <c r="EG71" s="41">
        <v>0.16666666666666666</v>
      </c>
      <c r="EH71" s="43">
        <v>0.96969696969696972</v>
      </c>
      <c r="EI71" s="44">
        <v>1.1363636363636365</v>
      </c>
      <c r="EJ71">
        <v>50</v>
      </c>
      <c r="EK71">
        <v>61</v>
      </c>
      <c r="EL71">
        <v>43</v>
      </c>
      <c r="EM71">
        <v>46</v>
      </c>
      <c r="EN71">
        <v>30</v>
      </c>
      <c r="EO71">
        <v>33</v>
      </c>
      <c r="EP71">
        <v>5</v>
      </c>
      <c r="EQ71">
        <v>1</v>
      </c>
      <c r="ER71">
        <v>26</v>
      </c>
      <c r="ES71">
        <v>30</v>
      </c>
      <c r="ET71">
        <v>10</v>
      </c>
      <c r="EU71">
        <v>10</v>
      </c>
      <c r="EV71">
        <v>2</v>
      </c>
      <c r="EW71">
        <v>1</v>
      </c>
      <c r="EX71">
        <v>3</v>
      </c>
      <c r="EY71">
        <v>1</v>
      </c>
      <c r="EZ71">
        <v>0.1</v>
      </c>
      <c r="FA71">
        <v>0.5</v>
      </c>
      <c r="FB71">
        <v>0.60000000000000009</v>
      </c>
      <c r="FC71" s="20">
        <v>1.6800000000000002</v>
      </c>
      <c r="FD71" s="26">
        <v>0.33600000000000002</v>
      </c>
      <c r="FE71">
        <v>1.2200000000000001E-2</v>
      </c>
      <c r="FF71">
        <v>-0.02</v>
      </c>
      <c r="FG71">
        <v>0.01</v>
      </c>
      <c r="FH71">
        <v>-0.02</v>
      </c>
      <c r="FL71" s="42">
        <v>16</v>
      </c>
      <c r="FM71" s="20">
        <v>9</v>
      </c>
      <c r="FN71" s="41">
        <v>0</v>
      </c>
      <c r="FO71" s="20">
        <v>1.8</v>
      </c>
      <c r="FP71" s="20">
        <v>1.8617999999999999</v>
      </c>
      <c r="FQ71" s="20">
        <v>99.700598802395206</v>
      </c>
      <c r="FV71" t="s">
        <v>751</v>
      </c>
      <c r="FW71" s="45">
        <v>720000</v>
      </c>
      <c r="FX71" s="45">
        <v>675000</v>
      </c>
      <c r="FY71">
        <v>5</v>
      </c>
      <c r="FZ71">
        <v>0</v>
      </c>
      <c r="GA71">
        <v>2</v>
      </c>
      <c r="GB71">
        <v>2</v>
      </c>
      <c r="GC71">
        <v>4</v>
      </c>
      <c r="GD71">
        <v>2</v>
      </c>
      <c r="GE71">
        <v>3</v>
      </c>
      <c r="GF71">
        <v>67</v>
      </c>
      <c r="GG71">
        <v>0.1</v>
      </c>
      <c r="GH71">
        <v>0.5</v>
      </c>
      <c r="GI71">
        <v>0.60000000000000009</v>
      </c>
      <c r="GJ71" s="42">
        <v>1.8</v>
      </c>
    </row>
    <row r="72" spans="1:192" x14ac:dyDescent="0.45">
      <c r="A72" s="40">
        <v>34367</v>
      </c>
      <c r="B72" t="s">
        <v>1499</v>
      </c>
      <c r="D72" t="s">
        <v>223</v>
      </c>
      <c r="E72" t="s">
        <v>223</v>
      </c>
      <c r="F72">
        <v>73</v>
      </c>
      <c r="G72">
        <v>195</v>
      </c>
      <c r="K72" t="s">
        <v>92</v>
      </c>
      <c r="L72">
        <v>2017</v>
      </c>
      <c r="M72">
        <v>23</v>
      </c>
      <c r="N72">
        <v>1</v>
      </c>
      <c r="O72">
        <v>8480157</v>
      </c>
      <c r="P72" t="s">
        <v>1500</v>
      </c>
      <c r="Q72" t="s">
        <v>1501</v>
      </c>
      <c r="R72" t="s">
        <v>1502</v>
      </c>
      <c r="S72" t="s">
        <v>1503</v>
      </c>
      <c r="T72" t="s">
        <v>720</v>
      </c>
      <c r="U72" t="s">
        <v>129</v>
      </c>
      <c r="V72">
        <v>4</v>
      </c>
      <c r="W72">
        <v>0</v>
      </c>
      <c r="X72">
        <v>1</v>
      </c>
      <c r="Y72">
        <v>0</v>
      </c>
      <c r="Z72">
        <v>1</v>
      </c>
      <c r="AA72">
        <v>26</v>
      </c>
      <c r="AB72">
        <v>68</v>
      </c>
      <c r="AC72" s="26">
        <v>0.25</v>
      </c>
      <c r="AD72" s="20">
        <v>0</v>
      </c>
      <c r="AE72" s="20">
        <v>0.30499999999999999</v>
      </c>
      <c r="AF72">
        <v>-3</v>
      </c>
      <c r="AG72">
        <v>-0.8</v>
      </c>
      <c r="AH72">
        <v>4</v>
      </c>
      <c r="AI72">
        <v>78</v>
      </c>
      <c r="AJ72">
        <v>3069</v>
      </c>
      <c r="AK72" s="20">
        <v>51.15</v>
      </c>
      <c r="AL72">
        <v>51.15</v>
      </c>
      <c r="AM72">
        <v>51</v>
      </c>
      <c r="AN72" s="26">
        <v>12.7875</v>
      </c>
      <c r="AO72">
        <v>21.47</v>
      </c>
      <c r="AP72" s="41">
        <v>1</v>
      </c>
      <c r="AQ72">
        <v>13</v>
      </c>
      <c r="AR72">
        <v>13</v>
      </c>
      <c r="AS72">
        <v>13</v>
      </c>
      <c r="AT72">
        <v>8</v>
      </c>
      <c r="AU72">
        <v>8</v>
      </c>
      <c r="AV72">
        <v>5</v>
      </c>
      <c r="AW72">
        <v>5</v>
      </c>
      <c r="AX72">
        <v>0</v>
      </c>
      <c r="AY72">
        <v>0</v>
      </c>
      <c r="AZ72">
        <v>2</v>
      </c>
      <c r="BA72" s="42">
        <v>2</v>
      </c>
      <c r="BB72">
        <v>0.26</v>
      </c>
      <c r="BC72">
        <v>46.2</v>
      </c>
      <c r="BD72" s="20">
        <v>0</v>
      </c>
      <c r="BE72" s="20">
        <v>13</v>
      </c>
      <c r="BF72" s="20">
        <v>15.249266862170089</v>
      </c>
      <c r="BG72">
        <v>24</v>
      </c>
      <c r="BH72">
        <v>18</v>
      </c>
      <c r="BI72">
        <v>11</v>
      </c>
      <c r="BJ72" s="41">
        <v>0.68571428571428572</v>
      </c>
      <c r="BK72">
        <v>1</v>
      </c>
      <c r="BL72">
        <v>1</v>
      </c>
      <c r="BM72">
        <v>3</v>
      </c>
      <c r="BN72" s="42">
        <v>-2</v>
      </c>
      <c r="BO72">
        <v>3</v>
      </c>
      <c r="BP72">
        <v>1</v>
      </c>
      <c r="BQ72">
        <v>2</v>
      </c>
      <c r="BR72">
        <v>0</v>
      </c>
      <c r="BS72" s="41">
        <v>0</v>
      </c>
      <c r="BT72">
        <v>0</v>
      </c>
      <c r="BU72">
        <v>0</v>
      </c>
      <c r="BV72" s="41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2</v>
      </c>
      <c r="DA72">
        <v>0</v>
      </c>
      <c r="DB72">
        <v>0</v>
      </c>
      <c r="DC72">
        <v>2</v>
      </c>
      <c r="DD72">
        <v>3</v>
      </c>
      <c r="DE72">
        <v>0</v>
      </c>
      <c r="DF72">
        <v>0</v>
      </c>
      <c r="DG72">
        <v>0</v>
      </c>
      <c r="DH72">
        <v>2</v>
      </c>
      <c r="DI72">
        <v>1</v>
      </c>
      <c r="DJ72">
        <v>2</v>
      </c>
      <c r="DK72">
        <v>2</v>
      </c>
      <c r="DL72">
        <v>0</v>
      </c>
      <c r="DM72">
        <v>1</v>
      </c>
      <c r="DN72">
        <v>1</v>
      </c>
      <c r="DO72">
        <v>0</v>
      </c>
      <c r="DP72" s="42">
        <v>-1</v>
      </c>
      <c r="DQ72" s="20">
        <v>-0.76300000000000001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55</v>
      </c>
      <c r="DX72">
        <v>38</v>
      </c>
      <c r="DY72">
        <v>38</v>
      </c>
      <c r="DZ72">
        <v>32</v>
      </c>
      <c r="EA72">
        <v>23</v>
      </c>
      <c r="EB72">
        <v>26</v>
      </c>
      <c r="EC72">
        <v>2.33</v>
      </c>
      <c r="ED72">
        <v>2.78</v>
      </c>
      <c r="EE72">
        <v>1</v>
      </c>
      <c r="EF72">
        <v>4</v>
      </c>
      <c r="EG72" s="41">
        <v>4.3478260869565216E-2</v>
      </c>
      <c r="EH72" s="43">
        <v>0.84615384615384615</v>
      </c>
      <c r="EI72" s="44">
        <v>0.88963210702341133</v>
      </c>
      <c r="EJ72">
        <v>54</v>
      </c>
      <c r="EK72">
        <v>38</v>
      </c>
      <c r="EL72">
        <v>37</v>
      </c>
      <c r="EM72">
        <v>32</v>
      </c>
      <c r="EN72">
        <v>23</v>
      </c>
      <c r="EO72">
        <v>26</v>
      </c>
      <c r="EP72">
        <v>1</v>
      </c>
      <c r="EQ72">
        <v>4</v>
      </c>
      <c r="ER72">
        <v>32</v>
      </c>
      <c r="ES72">
        <v>21</v>
      </c>
      <c r="ET72">
        <v>10</v>
      </c>
      <c r="EU72">
        <v>7</v>
      </c>
      <c r="EV72">
        <v>0</v>
      </c>
      <c r="EW72">
        <v>2</v>
      </c>
      <c r="EX72">
        <v>6</v>
      </c>
      <c r="EY72">
        <v>7</v>
      </c>
      <c r="EZ72">
        <v>0</v>
      </c>
      <c r="FA72">
        <v>-0.1</v>
      </c>
      <c r="FB72">
        <v>-0.1</v>
      </c>
      <c r="FC72" s="20">
        <v>1.23</v>
      </c>
      <c r="FD72" s="26">
        <v>0.3075</v>
      </c>
      <c r="FE72">
        <v>1.8600000000000002E-2</v>
      </c>
      <c r="FF72">
        <v>0</v>
      </c>
      <c r="FG72">
        <v>0</v>
      </c>
      <c r="FH72">
        <v>0</v>
      </c>
      <c r="FL72" s="42">
        <v>5</v>
      </c>
      <c r="FM72" s="20">
        <v>1.5</v>
      </c>
      <c r="FN72" s="41">
        <v>0</v>
      </c>
      <c r="FO72" s="20">
        <v>0.6</v>
      </c>
      <c r="FP72" s="20">
        <v>0.84739999999999993</v>
      </c>
      <c r="FQ72" s="20">
        <v>109.09090909090909</v>
      </c>
      <c r="FV72" t="s">
        <v>751</v>
      </c>
      <c r="FW72" s="45">
        <v>925000</v>
      </c>
      <c r="FX72" s="45">
        <v>925000</v>
      </c>
      <c r="FY72">
        <v>4</v>
      </c>
      <c r="FZ72">
        <v>0</v>
      </c>
      <c r="GA72">
        <v>1</v>
      </c>
      <c r="GB72">
        <v>1</v>
      </c>
      <c r="GC72">
        <v>-3</v>
      </c>
      <c r="GD72">
        <v>4</v>
      </c>
      <c r="GE72">
        <v>5</v>
      </c>
      <c r="GF72">
        <v>51</v>
      </c>
      <c r="GG72">
        <v>0</v>
      </c>
      <c r="GH72">
        <v>-0.1</v>
      </c>
      <c r="GI72">
        <v>-0.1</v>
      </c>
      <c r="GJ72" s="42">
        <v>0.6</v>
      </c>
    </row>
    <row r="73" spans="1:192" x14ac:dyDescent="0.45">
      <c r="A73" s="40">
        <v>35607</v>
      </c>
      <c r="B73" t="s">
        <v>212</v>
      </c>
      <c r="C73" t="s">
        <v>213</v>
      </c>
      <c r="D73" t="s">
        <v>91</v>
      </c>
      <c r="E73" t="s">
        <v>91</v>
      </c>
      <c r="F73">
        <v>71</v>
      </c>
      <c r="G73">
        <v>209</v>
      </c>
      <c r="H73">
        <v>2015</v>
      </c>
      <c r="I73">
        <v>5</v>
      </c>
      <c r="J73">
        <v>124</v>
      </c>
      <c r="K73" t="s">
        <v>202</v>
      </c>
      <c r="L73">
        <v>2017</v>
      </c>
      <c r="M73">
        <v>20</v>
      </c>
      <c r="N73">
        <v>1</v>
      </c>
      <c r="O73">
        <v>8478451</v>
      </c>
      <c r="P73" t="s">
        <v>1504</v>
      </c>
      <c r="Q73" t="s">
        <v>1505</v>
      </c>
      <c r="R73" t="s">
        <v>1506</v>
      </c>
      <c r="S73" t="s">
        <v>1507</v>
      </c>
      <c r="T73" t="s">
        <v>720</v>
      </c>
      <c r="U73" t="s">
        <v>166</v>
      </c>
      <c r="V73">
        <v>18</v>
      </c>
      <c r="W73">
        <v>1</v>
      </c>
      <c r="X73">
        <v>3</v>
      </c>
      <c r="Y73">
        <v>2</v>
      </c>
      <c r="Z73">
        <v>4</v>
      </c>
      <c r="AA73">
        <v>23</v>
      </c>
      <c r="AB73">
        <v>104</v>
      </c>
      <c r="AC73" s="26">
        <v>0.22222222222222221</v>
      </c>
      <c r="AD73" s="20">
        <v>0</v>
      </c>
      <c r="AE73" s="20">
        <v>1.4020000000000001</v>
      </c>
      <c r="AF73">
        <v>-11</v>
      </c>
      <c r="AG73">
        <v>-5.0999999999999996</v>
      </c>
      <c r="AH73">
        <v>10</v>
      </c>
      <c r="AI73">
        <v>417</v>
      </c>
      <c r="AJ73">
        <v>20123</v>
      </c>
      <c r="AK73" s="20">
        <v>335.38333333332997</v>
      </c>
      <c r="AL73">
        <v>335.38</v>
      </c>
      <c r="AM73">
        <v>335</v>
      </c>
      <c r="AN73" s="26">
        <v>18.632407407407406</v>
      </c>
      <c r="AO73">
        <v>30.89</v>
      </c>
      <c r="AP73" s="41">
        <v>0.30769230769230771</v>
      </c>
      <c r="AQ73">
        <v>45</v>
      </c>
      <c r="AR73">
        <v>45</v>
      </c>
      <c r="AS73">
        <v>45</v>
      </c>
      <c r="AT73">
        <v>28</v>
      </c>
      <c r="AU73">
        <v>28</v>
      </c>
      <c r="AV73">
        <v>20</v>
      </c>
      <c r="AW73">
        <v>12</v>
      </c>
      <c r="AX73">
        <v>0</v>
      </c>
      <c r="AY73">
        <v>0</v>
      </c>
      <c r="AZ73">
        <v>1</v>
      </c>
      <c r="BA73" s="42">
        <v>1</v>
      </c>
      <c r="BB73">
        <v>0.76</v>
      </c>
      <c r="BC73">
        <v>55</v>
      </c>
      <c r="BD73" s="20">
        <v>43.5</v>
      </c>
      <c r="BE73" s="20">
        <v>88.5</v>
      </c>
      <c r="BF73" s="20">
        <v>15.832786689725088</v>
      </c>
      <c r="BG73">
        <v>132</v>
      </c>
      <c r="BH73">
        <v>83</v>
      </c>
      <c r="BI73">
        <v>74</v>
      </c>
      <c r="BJ73" s="41">
        <v>0.64077669902912626</v>
      </c>
      <c r="BK73">
        <v>14</v>
      </c>
      <c r="BL73">
        <v>14</v>
      </c>
      <c r="BM73">
        <v>20</v>
      </c>
      <c r="BN73" s="42">
        <v>-6</v>
      </c>
      <c r="BO73">
        <v>8</v>
      </c>
      <c r="BP73">
        <v>18</v>
      </c>
      <c r="BQ73">
        <v>5</v>
      </c>
      <c r="BR73">
        <v>28</v>
      </c>
      <c r="BS73" s="41">
        <v>8.8888888888888892E-2</v>
      </c>
      <c r="BT73">
        <v>0</v>
      </c>
      <c r="BU73">
        <v>0</v>
      </c>
      <c r="BV73" s="41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7</v>
      </c>
      <c r="DA73">
        <v>0</v>
      </c>
      <c r="DB73">
        <v>0</v>
      </c>
      <c r="DC73">
        <v>14</v>
      </c>
      <c r="DD73">
        <v>2</v>
      </c>
      <c r="DE73">
        <v>0</v>
      </c>
      <c r="DF73">
        <v>0</v>
      </c>
      <c r="DG73">
        <v>4</v>
      </c>
      <c r="DH73">
        <v>5</v>
      </c>
      <c r="DI73">
        <v>2</v>
      </c>
      <c r="DJ73">
        <v>5</v>
      </c>
      <c r="DK73">
        <v>5</v>
      </c>
      <c r="DL73">
        <v>0</v>
      </c>
      <c r="DM73">
        <v>2</v>
      </c>
      <c r="DN73">
        <v>2</v>
      </c>
      <c r="DO73">
        <v>0</v>
      </c>
      <c r="DP73" s="42">
        <v>-3</v>
      </c>
      <c r="DQ73" s="20">
        <v>-1.47</v>
      </c>
      <c r="DR73">
        <v>5</v>
      </c>
      <c r="DS73">
        <v>0</v>
      </c>
      <c r="DT73">
        <v>0</v>
      </c>
      <c r="DU73">
        <v>0</v>
      </c>
      <c r="DV73">
        <v>0</v>
      </c>
      <c r="DW73">
        <v>333</v>
      </c>
      <c r="DX73">
        <v>373</v>
      </c>
      <c r="DY73">
        <v>240</v>
      </c>
      <c r="DZ73">
        <v>287</v>
      </c>
      <c r="EA73">
        <v>166</v>
      </c>
      <c r="EB73">
        <v>212</v>
      </c>
      <c r="EC73">
        <v>15.19</v>
      </c>
      <c r="ED73">
        <v>21.23</v>
      </c>
      <c r="EE73">
        <v>13</v>
      </c>
      <c r="EF73">
        <v>21</v>
      </c>
      <c r="EG73" s="41">
        <v>7.8313253012048195E-2</v>
      </c>
      <c r="EH73" s="43">
        <v>0.90094339622641506</v>
      </c>
      <c r="EI73" s="44">
        <v>0.97925664923846323</v>
      </c>
      <c r="EJ73">
        <v>334</v>
      </c>
      <c r="EK73">
        <v>374</v>
      </c>
      <c r="EL73">
        <v>239</v>
      </c>
      <c r="EM73">
        <v>288</v>
      </c>
      <c r="EN73">
        <v>166</v>
      </c>
      <c r="EO73">
        <v>213</v>
      </c>
      <c r="EP73">
        <v>13</v>
      </c>
      <c r="EQ73">
        <v>21</v>
      </c>
      <c r="ER73">
        <v>164</v>
      </c>
      <c r="ES73">
        <v>204</v>
      </c>
      <c r="ET73">
        <v>62</v>
      </c>
      <c r="EU73">
        <v>110</v>
      </c>
      <c r="EV73">
        <v>5</v>
      </c>
      <c r="EW73">
        <v>13</v>
      </c>
      <c r="EX73">
        <v>18</v>
      </c>
      <c r="EY73">
        <v>18</v>
      </c>
      <c r="EZ73">
        <v>0.1</v>
      </c>
      <c r="FA73">
        <v>-0.2</v>
      </c>
      <c r="FB73">
        <v>-0.1</v>
      </c>
      <c r="FC73" s="20">
        <v>0.25</v>
      </c>
      <c r="FD73" s="26">
        <v>1.3888888888888888E-2</v>
      </c>
      <c r="FE73">
        <v>0.2036</v>
      </c>
      <c r="FF73">
        <v>-0.15</v>
      </c>
      <c r="FG73">
        <v>-0.4</v>
      </c>
      <c r="FH73">
        <v>-0.55000000000000004</v>
      </c>
      <c r="FL73" s="42">
        <v>52</v>
      </c>
      <c r="FM73" s="20">
        <v>3.8</v>
      </c>
      <c r="FN73" s="41">
        <v>1.9980506800000002E-2</v>
      </c>
      <c r="FO73" s="20">
        <v>3</v>
      </c>
      <c r="FP73" s="20">
        <v>3.706</v>
      </c>
      <c r="FQ73" s="20">
        <v>126.30449042876738</v>
      </c>
      <c r="FV73" t="s">
        <v>751</v>
      </c>
      <c r="FW73" s="45">
        <v>730000</v>
      </c>
      <c r="FX73" s="45">
        <v>720000</v>
      </c>
      <c r="FY73">
        <v>18</v>
      </c>
      <c r="FZ73">
        <v>1</v>
      </c>
      <c r="GA73">
        <v>3</v>
      </c>
      <c r="GB73">
        <v>4</v>
      </c>
      <c r="GC73">
        <v>-11</v>
      </c>
      <c r="GD73">
        <v>10</v>
      </c>
      <c r="GE73">
        <v>20</v>
      </c>
      <c r="GF73">
        <v>335</v>
      </c>
      <c r="GG73">
        <v>0.1</v>
      </c>
      <c r="GH73">
        <v>-0.2</v>
      </c>
      <c r="GI73">
        <v>-0.1</v>
      </c>
      <c r="GJ73" s="42">
        <v>3</v>
      </c>
    </row>
    <row r="74" spans="1:192" x14ac:dyDescent="0.45">
      <c r="A74" s="40">
        <v>30592</v>
      </c>
      <c r="B74" t="s">
        <v>1063</v>
      </c>
      <c r="C74" t="s">
        <v>145</v>
      </c>
      <c r="D74" t="s">
        <v>91</v>
      </c>
      <c r="E74" t="s">
        <v>91</v>
      </c>
      <c r="F74">
        <v>72</v>
      </c>
      <c r="G74">
        <v>198</v>
      </c>
      <c r="K74" t="s">
        <v>92</v>
      </c>
      <c r="L74">
        <v>2005</v>
      </c>
      <c r="M74">
        <v>34</v>
      </c>
      <c r="N74">
        <v>12</v>
      </c>
      <c r="O74">
        <v>8470966</v>
      </c>
      <c r="P74" t="s">
        <v>1508</v>
      </c>
      <c r="Q74" t="s">
        <v>1509</v>
      </c>
      <c r="R74" t="s">
        <v>1510</v>
      </c>
      <c r="S74" t="s">
        <v>884</v>
      </c>
      <c r="T74" t="s">
        <v>720</v>
      </c>
      <c r="U74" t="s">
        <v>123</v>
      </c>
      <c r="V74">
        <v>82</v>
      </c>
      <c r="W74">
        <v>13</v>
      </c>
      <c r="X74">
        <v>25</v>
      </c>
      <c r="Y74">
        <v>6</v>
      </c>
      <c r="Z74">
        <v>38</v>
      </c>
      <c r="AA74">
        <v>7</v>
      </c>
      <c r="AB74">
        <v>46</v>
      </c>
      <c r="AC74" s="26">
        <v>0.46341463414634149</v>
      </c>
      <c r="AD74" s="20">
        <v>-3.4264487369985162</v>
      </c>
      <c r="AE74" s="20">
        <v>13.739000000000001</v>
      </c>
      <c r="AF74">
        <v>0</v>
      </c>
      <c r="AG74">
        <v>13.6</v>
      </c>
      <c r="AH74">
        <v>63</v>
      </c>
      <c r="AI74">
        <v>2301</v>
      </c>
      <c r="AJ74">
        <v>121955</v>
      </c>
      <c r="AK74" s="20">
        <v>2032.5833333333001</v>
      </c>
      <c r="AL74">
        <v>2032.58</v>
      </c>
      <c r="AM74">
        <v>2033</v>
      </c>
      <c r="AN74" s="26">
        <v>24.787601626016258</v>
      </c>
      <c r="AO74">
        <v>40.85</v>
      </c>
      <c r="AP74" s="41">
        <v>0.38383838383838381</v>
      </c>
      <c r="AQ74">
        <v>491</v>
      </c>
      <c r="AR74">
        <v>436</v>
      </c>
      <c r="AS74">
        <v>491</v>
      </c>
      <c r="AT74">
        <v>309</v>
      </c>
      <c r="AU74">
        <v>309</v>
      </c>
      <c r="AV74">
        <v>214</v>
      </c>
      <c r="AW74">
        <v>155</v>
      </c>
      <c r="AX74">
        <v>17</v>
      </c>
      <c r="AY74">
        <v>10</v>
      </c>
      <c r="AZ74">
        <v>32</v>
      </c>
      <c r="BA74" s="42">
        <v>42</v>
      </c>
      <c r="BB74">
        <v>11.23</v>
      </c>
      <c r="BC74">
        <v>50.163600000000002</v>
      </c>
      <c r="BD74" s="20">
        <v>145.1</v>
      </c>
      <c r="BE74" s="20">
        <v>636.1</v>
      </c>
      <c r="BF74" s="20">
        <v>18.777120703736141</v>
      </c>
      <c r="BG74">
        <v>831</v>
      </c>
      <c r="BH74">
        <v>637</v>
      </c>
      <c r="BI74">
        <v>812</v>
      </c>
      <c r="BJ74" s="41">
        <v>0.50578210590383443</v>
      </c>
      <c r="BK74">
        <v>93</v>
      </c>
      <c r="BL74">
        <v>93</v>
      </c>
      <c r="BM74">
        <v>107</v>
      </c>
      <c r="BN74" s="42">
        <v>-14</v>
      </c>
      <c r="BO74">
        <v>95</v>
      </c>
      <c r="BP74">
        <v>46</v>
      </c>
      <c r="BQ74">
        <v>50</v>
      </c>
      <c r="BR74">
        <v>161</v>
      </c>
      <c r="BS74" s="41">
        <v>9.8955132145052249E-2</v>
      </c>
      <c r="BT74">
        <v>0</v>
      </c>
      <c r="BU74">
        <v>0</v>
      </c>
      <c r="BV74" s="41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</v>
      </c>
      <c r="CK74">
        <v>2</v>
      </c>
      <c r="CL74">
        <v>4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3</v>
      </c>
      <c r="CS74">
        <v>0</v>
      </c>
      <c r="CT74">
        <v>0</v>
      </c>
      <c r="CU74">
        <v>0</v>
      </c>
      <c r="CV74">
        <v>9</v>
      </c>
      <c r="CW74">
        <v>2</v>
      </c>
      <c r="CX74">
        <v>2</v>
      </c>
      <c r="CY74">
        <v>6</v>
      </c>
      <c r="CZ74">
        <v>85</v>
      </c>
      <c r="DA74">
        <v>3</v>
      </c>
      <c r="DB74">
        <v>0</v>
      </c>
      <c r="DC74">
        <v>53</v>
      </c>
      <c r="DD74">
        <v>27</v>
      </c>
      <c r="DE74">
        <v>1</v>
      </c>
      <c r="DF74">
        <v>0</v>
      </c>
      <c r="DG74">
        <v>130</v>
      </c>
      <c r="DH74">
        <v>26</v>
      </c>
      <c r="DI74">
        <v>21</v>
      </c>
      <c r="DJ74">
        <v>27</v>
      </c>
      <c r="DK74">
        <v>26</v>
      </c>
      <c r="DL74">
        <v>1</v>
      </c>
      <c r="DM74">
        <v>18</v>
      </c>
      <c r="DN74">
        <v>17</v>
      </c>
      <c r="DO74">
        <v>1</v>
      </c>
      <c r="DP74" s="42">
        <v>-5</v>
      </c>
      <c r="DQ74" s="20">
        <v>0.89900000000000002</v>
      </c>
      <c r="DR74">
        <v>24</v>
      </c>
      <c r="DS74">
        <v>1</v>
      </c>
      <c r="DT74">
        <v>1</v>
      </c>
      <c r="DU74">
        <v>0</v>
      </c>
      <c r="DV74">
        <v>0</v>
      </c>
      <c r="DW74">
        <v>2366</v>
      </c>
      <c r="DX74">
        <v>1874</v>
      </c>
      <c r="DY74">
        <v>1779</v>
      </c>
      <c r="DZ74">
        <v>1466</v>
      </c>
      <c r="EA74">
        <v>1229</v>
      </c>
      <c r="EB74">
        <v>1044</v>
      </c>
      <c r="EC74">
        <v>124.1</v>
      </c>
      <c r="ED74">
        <v>104.88</v>
      </c>
      <c r="EE74">
        <v>99</v>
      </c>
      <c r="EF74">
        <v>107</v>
      </c>
      <c r="EG74" s="41">
        <v>8.0553295362082999E-2</v>
      </c>
      <c r="EH74" s="43">
        <v>0.89750957854406133</v>
      </c>
      <c r="EI74" s="44">
        <v>0.97806287390614433</v>
      </c>
      <c r="EJ74">
        <v>2354</v>
      </c>
      <c r="EK74">
        <v>1875</v>
      </c>
      <c r="EL74">
        <v>1769</v>
      </c>
      <c r="EM74">
        <v>1467</v>
      </c>
      <c r="EN74">
        <v>1222</v>
      </c>
      <c r="EO74">
        <v>1043</v>
      </c>
      <c r="EP74">
        <v>99</v>
      </c>
      <c r="EQ74">
        <v>106</v>
      </c>
      <c r="ER74">
        <v>1161</v>
      </c>
      <c r="ES74">
        <v>944</v>
      </c>
      <c r="ET74">
        <v>476</v>
      </c>
      <c r="EU74">
        <v>361</v>
      </c>
      <c r="EV74">
        <v>44</v>
      </c>
      <c r="EW74">
        <v>49</v>
      </c>
      <c r="EX74">
        <v>151</v>
      </c>
      <c r="EY74">
        <v>149</v>
      </c>
      <c r="EZ74">
        <v>2.7</v>
      </c>
      <c r="FA74">
        <v>5</v>
      </c>
      <c r="FB74">
        <v>7.7</v>
      </c>
      <c r="FC74" s="20">
        <v>70</v>
      </c>
      <c r="FD74" s="26">
        <v>0.85365853658536583</v>
      </c>
      <c r="FE74">
        <v>4.2712000000000003</v>
      </c>
      <c r="FF74">
        <v>1.24</v>
      </c>
      <c r="FG74">
        <v>-0.01</v>
      </c>
      <c r="FH74">
        <v>1.23</v>
      </c>
      <c r="FL74" s="42">
        <v>318</v>
      </c>
      <c r="FM74" s="20">
        <v>5.958333333333333</v>
      </c>
      <c r="FN74" s="41">
        <v>6.4039408899999997E-2</v>
      </c>
      <c r="FO74" s="20">
        <v>31.7</v>
      </c>
      <c r="FP74" s="20">
        <v>38.1798</v>
      </c>
      <c r="FQ74" s="20">
        <v>125.1611252693621</v>
      </c>
      <c r="FV74" t="s">
        <v>711</v>
      </c>
      <c r="FW74" s="45">
        <v>6750000</v>
      </c>
      <c r="FX74" s="45">
        <v>6750000</v>
      </c>
      <c r="FY74">
        <v>755</v>
      </c>
      <c r="FZ74">
        <v>112</v>
      </c>
      <c r="GA74">
        <v>266</v>
      </c>
      <c r="GB74">
        <v>378</v>
      </c>
      <c r="GC74">
        <v>55</v>
      </c>
      <c r="GD74">
        <v>642</v>
      </c>
      <c r="GE74">
        <v>1509</v>
      </c>
      <c r="GF74">
        <v>16895</v>
      </c>
      <c r="GG74">
        <v>32.799999999999997</v>
      </c>
      <c r="GH74">
        <v>41.8</v>
      </c>
      <c r="GI74">
        <v>74.7</v>
      </c>
      <c r="GJ74" s="42">
        <v>31.7</v>
      </c>
    </row>
    <row r="75" spans="1:192" x14ac:dyDescent="0.45">
      <c r="A75" s="40">
        <v>32701</v>
      </c>
      <c r="B75" t="s">
        <v>1120</v>
      </c>
      <c r="C75" t="s">
        <v>145</v>
      </c>
      <c r="D75" t="s">
        <v>91</v>
      </c>
      <c r="E75" t="s">
        <v>91</v>
      </c>
      <c r="F75">
        <v>73</v>
      </c>
      <c r="G75">
        <v>207</v>
      </c>
      <c r="H75">
        <v>2008</v>
      </c>
      <c r="I75">
        <v>5</v>
      </c>
      <c r="J75">
        <v>139</v>
      </c>
      <c r="K75" t="s">
        <v>92</v>
      </c>
      <c r="L75">
        <v>2011</v>
      </c>
      <c r="M75">
        <v>28</v>
      </c>
      <c r="N75">
        <v>7</v>
      </c>
      <c r="O75">
        <v>8474697</v>
      </c>
      <c r="P75" t="s">
        <v>1511</v>
      </c>
      <c r="Q75" t="s">
        <v>1512</v>
      </c>
      <c r="R75" t="s">
        <v>1513</v>
      </c>
      <c r="S75" t="s">
        <v>884</v>
      </c>
      <c r="T75" t="s">
        <v>720</v>
      </c>
      <c r="U75" t="s">
        <v>110</v>
      </c>
      <c r="V75">
        <v>52</v>
      </c>
      <c r="W75">
        <v>3</v>
      </c>
      <c r="X75">
        <v>8</v>
      </c>
      <c r="Y75">
        <v>3</v>
      </c>
      <c r="Z75">
        <v>11</v>
      </c>
      <c r="AA75">
        <v>16</v>
      </c>
      <c r="AB75">
        <v>51</v>
      </c>
      <c r="AC75" s="26">
        <v>0.21153846153846154</v>
      </c>
      <c r="AD75" s="20">
        <v>6.9262672811059911</v>
      </c>
      <c r="AE75" s="20">
        <v>3.855</v>
      </c>
      <c r="AF75">
        <v>-6</v>
      </c>
      <c r="AG75">
        <v>2</v>
      </c>
      <c r="AH75">
        <v>64</v>
      </c>
      <c r="AI75">
        <v>1114</v>
      </c>
      <c r="AJ75">
        <v>45684</v>
      </c>
      <c r="AK75" s="20">
        <v>761.4</v>
      </c>
      <c r="AL75">
        <v>761.4</v>
      </c>
      <c r="AM75">
        <v>761</v>
      </c>
      <c r="AN75" s="26">
        <v>14.642307692307693</v>
      </c>
      <c r="AO75">
        <v>24.78</v>
      </c>
      <c r="AP75" s="41">
        <v>0.36666666666666664</v>
      </c>
      <c r="AQ75">
        <v>132</v>
      </c>
      <c r="AR75">
        <v>132</v>
      </c>
      <c r="AS75">
        <v>132</v>
      </c>
      <c r="AT75">
        <v>98</v>
      </c>
      <c r="AU75">
        <v>98</v>
      </c>
      <c r="AV75">
        <v>66</v>
      </c>
      <c r="AW75">
        <v>40</v>
      </c>
      <c r="AX75">
        <v>11</v>
      </c>
      <c r="AY75">
        <v>5</v>
      </c>
      <c r="AZ75">
        <v>7</v>
      </c>
      <c r="BA75" s="42">
        <v>12</v>
      </c>
      <c r="BB75">
        <v>3.31</v>
      </c>
      <c r="BC75">
        <v>55.090899999999998</v>
      </c>
      <c r="BD75" s="20">
        <v>45.8</v>
      </c>
      <c r="BE75" s="20">
        <v>177.8</v>
      </c>
      <c r="BF75" s="20">
        <v>14.011032308904651</v>
      </c>
      <c r="BG75">
        <v>183</v>
      </c>
      <c r="BH75">
        <v>271</v>
      </c>
      <c r="BI75">
        <v>303</v>
      </c>
      <c r="BJ75" s="41">
        <v>0.37654320987654322</v>
      </c>
      <c r="BK75">
        <v>226</v>
      </c>
      <c r="BL75">
        <v>226</v>
      </c>
      <c r="BM75">
        <v>103</v>
      </c>
      <c r="BN75" s="42">
        <v>123</v>
      </c>
      <c r="BO75">
        <v>32</v>
      </c>
      <c r="BP75">
        <v>17</v>
      </c>
      <c r="BQ75">
        <v>11</v>
      </c>
      <c r="BR75">
        <v>81</v>
      </c>
      <c r="BS75" s="41">
        <v>0.12597200622083982</v>
      </c>
      <c r="BT75">
        <v>0</v>
      </c>
      <c r="BU75">
        <v>1</v>
      </c>
      <c r="BV75" s="41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2</v>
      </c>
      <c r="CZ75">
        <v>29</v>
      </c>
      <c r="DA75">
        <v>1</v>
      </c>
      <c r="DB75">
        <v>2</v>
      </c>
      <c r="DC75">
        <v>14</v>
      </c>
      <c r="DD75">
        <v>13</v>
      </c>
      <c r="DE75">
        <v>0</v>
      </c>
      <c r="DF75">
        <v>0</v>
      </c>
      <c r="DG75">
        <v>36</v>
      </c>
      <c r="DH75">
        <v>23</v>
      </c>
      <c r="DI75">
        <v>12</v>
      </c>
      <c r="DJ75">
        <v>23</v>
      </c>
      <c r="DK75">
        <v>17</v>
      </c>
      <c r="DL75">
        <v>6</v>
      </c>
      <c r="DM75">
        <v>18</v>
      </c>
      <c r="DN75">
        <v>12</v>
      </c>
      <c r="DO75">
        <v>6</v>
      </c>
      <c r="DP75" s="42">
        <v>-11</v>
      </c>
      <c r="DQ75" s="20">
        <v>-1.8130000000000002</v>
      </c>
      <c r="DR75">
        <v>17</v>
      </c>
      <c r="DS75">
        <v>6</v>
      </c>
      <c r="DT75">
        <v>0</v>
      </c>
      <c r="DU75">
        <v>0</v>
      </c>
      <c r="DV75">
        <v>0</v>
      </c>
      <c r="DW75">
        <v>646</v>
      </c>
      <c r="DX75">
        <v>803</v>
      </c>
      <c r="DY75">
        <v>505</v>
      </c>
      <c r="DZ75">
        <v>562</v>
      </c>
      <c r="EA75">
        <v>381</v>
      </c>
      <c r="EB75">
        <v>413</v>
      </c>
      <c r="EC75">
        <v>29.55</v>
      </c>
      <c r="ED75">
        <v>31.16</v>
      </c>
      <c r="EE75">
        <v>30</v>
      </c>
      <c r="EF75">
        <v>40</v>
      </c>
      <c r="EG75" s="41">
        <v>7.874015748031496E-2</v>
      </c>
      <c r="EH75" s="43">
        <v>0.90314769975786924</v>
      </c>
      <c r="EI75" s="44">
        <v>0.98188785723818417</v>
      </c>
      <c r="EJ75">
        <v>642</v>
      </c>
      <c r="EK75">
        <v>804</v>
      </c>
      <c r="EL75">
        <v>502</v>
      </c>
      <c r="EM75">
        <v>562</v>
      </c>
      <c r="EN75">
        <v>377</v>
      </c>
      <c r="EO75">
        <v>413</v>
      </c>
      <c r="EP75">
        <v>29</v>
      </c>
      <c r="EQ75">
        <v>40</v>
      </c>
      <c r="ER75">
        <v>316</v>
      </c>
      <c r="ES75">
        <v>371</v>
      </c>
      <c r="ET75">
        <v>139</v>
      </c>
      <c r="EU75">
        <v>129</v>
      </c>
      <c r="EV75">
        <v>16</v>
      </c>
      <c r="EW75">
        <v>16</v>
      </c>
      <c r="EX75">
        <v>57</v>
      </c>
      <c r="EY75">
        <v>59</v>
      </c>
      <c r="EZ75">
        <v>0.5</v>
      </c>
      <c r="FA75">
        <v>1.2</v>
      </c>
      <c r="FB75">
        <v>1.7000000000000002</v>
      </c>
      <c r="FC75" s="20">
        <v>9.09</v>
      </c>
      <c r="FD75" s="26">
        <v>0.1748076923076923</v>
      </c>
      <c r="FE75">
        <v>0.39480000000000004</v>
      </c>
      <c r="FF75">
        <v>0.06</v>
      </c>
      <c r="FG75">
        <v>0.03</v>
      </c>
      <c r="FH75">
        <v>0.09</v>
      </c>
      <c r="FL75" s="42">
        <v>377</v>
      </c>
      <c r="FM75" s="20">
        <v>13.941176470588236</v>
      </c>
      <c r="FN75" s="41">
        <v>2.19017094E-2</v>
      </c>
      <c r="FO75" s="20">
        <v>4.5999999999999996</v>
      </c>
      <c r="FP75" s="20">
        <v>10.6374</v>
      </c>
      <c r="FQ75" s="20">
        <v>114.18439716312056</v>
      </c>
      <c r="FR75">
        <v>4</v>
      </c>
      <c r="FS75" t="s">
        <v>189</v>
      </c>
      <c r="FT75">
        <v>195</v>
      </c>
      <c r="FV75" t="s">
        <v>711</v>
      </c>
      <c r="FW75" s="45">
        <v>1200000</v>
      </c>
      <c r="FX75" s="45">
        <v>1100000</v>
      </c>
      <c r="FY75">
        <v>269</v>
      </c>
      <c r="FZ75">
        <v>7</v>
      </c>
      <c r="GA75">
        <v>21</v>
      </c>
      <c r="GB75">
        <v>28</v>
      </c>
      <c r="GC75">
        <v>0</v>
      </c>
      <c r="GD75">
        <v>500</v>
      </c>
      <c r="GE75">
        <v>181</v>
      </c>
      <c r="GF75">
        <v>3933</v>
      </c>
      <c r="GG75">
        <v>-1.1000000000000001</v>
      </c>
      <c r="GH75">
        <v>7.8</v>
      </c>
      <c r="GI75">
        <v>6.7</v>
      </c>
      <c r="GJ75" s="42">
        <v>4.5999999999999996</v>
      </c>
    </row>
    <row r="76" spans="1:192" x14ac:dyDescent="0.45">
      <c r="A76" s="40">
        <v>31571</v>
      </c>
      <c r="B76" t="s">
        <v>1514</v>
      </c>
      <c r="D76" t="s">
        <v>169</v>
      </c>
      <c r="E76" t="s">
        <v>169</v>
      </c>
      <c r="F76">
        <v>72</v>
      </c>
      <c r="G76">
        <v>200</v>
      </c>
      <c r="H76">
        <v>2004</v>
      </c>
      <c r="I76">
        <v>3</v>
      </c>
      <c r="J76">
        <v>71</v>
      </c>
      <c r="K76" t="s">
        <v>92</v>
      </c>
      <c r="L76">
        <v>2006</v>
      </c>
      <c r="M76">
        <v>31</v>
      </c>
      <c r="N76">
        <v>12</v>
      </c>
      <c r="O76">
        <v>8471284</v>
      </c>
      <c r="P76" t="s">
        <v>1515</v>
      </c>
      <c r="Q76" t="s">
        <v>1516</v>
      </c>
      <c r="R76" t="s">
        <v>1517</v>
      </c>
      <c r="S76" t="s">
        <v>1518</v>
      </c>
      <c r="T76" t="s">
        <v>720</v>
      </c>
      <c r="U76" t="s">
        <v>166</v>
      </c>
      <c r="V76">
        <v>36</v>
      </c>
      <c r="W76">
        <v>0</v>
      </c>
      <c r="X76">
        <v>8</v>
      </c>
      <c r="Y76">
        <v>4</v>
      </c>
      <c r="Z76">
        <v>8</v>
      </c>
      <c r="AA76">
        <v>22</v>
      </c>
      <c r="AB76">
        <v>100</v>
      </c>
      <c r="AC76" s="26">
        <v>0.22222222222222221</v>
      </c>
      <c r="AD76" s="20">
        <v>-4.4636785162287484</v>
      </c>
      <c r="AE76" s="20">
        <v>2.4039999999999999</v>
      </c>
      <c r="AF76">
        <v>-15</v>
      </c>
      <c r="AG76">
        <v>-4.5</v>
      </c>
      <c r="AH76">
        <v>6</v>
      </c>
      <c r="AI76">
        <v>804</v>
      </c>
      <c r="AJ76">
        <v>35274</v>
      </c>
      <c r="AK76" s="20">
        <v>587.9</v>
      </c>
      <c r="AL76">
        <v>587.82000000000005</v>
      </c>
      <c r="AM76">
        <v>588</v>
      </c>
      <c r="AN76" s="26">
        <v>16.330555555555556</v>
      </c>
      <c r="AO76">
        <v>27.4</v>
      </c>
      <c r="AP76" s="41">
        <v>0.5</v>
      </c>
      <c r="AQ76">
        <v>95</v>
      </c>
      <c r="AR76">
        <v>95</v>
      </c>
      <c r="AS76">
        <v>95</v>
      </c>
      <c r="AT76">
        <v>50</v>
      </c>
      <c r="AU76">
        <v>50</v>
      </c>
      <c r="AV76">
        <v>36</v>
      </c>
      <c r="AW76">
        <v>25</v>
      </c>
      <c r="AX76">
        <v>2</v>
      </c>
      <c r="AY76">
        <v>3</v>
      </c>
      <c r="AZ76">
        <v>7</v>
      </c>
      <c r="BA76" s="42">
        <v>10</v>
      </c>
      <c r="BB76">
        <v>1.43</v>
      </c>
      <c r="BC76">
        <v>52.166699999999999</v>
      </c>
      <c r="BD76" s="20">
        <v>134.5</v>
      </c>
      <c r="BE76" s="20">
        <v>229.5</v>
      </c>
      <c r="BF76" s="20">
        <v>23.42553843013167</v>
      </c>
      <c r="BG76">
        <v>214</v>
      </c>
      <c r="BH76">
        <v>171</v>
      </c>
      <c r="BI76">
        <v>158</v>
      </c>
      <c r="BJ76" s="41">
        <v>0.57526881720430112</v>
      </c>
      <c r="BK76">
        <v>27</v>
      </c>
      <c r="BL76">
        <v>27</v>
      </c>
      <c r="BM76">
        <v>48</v>
      </c>
      <c r="BN76" s="42">
        <v>-21</v>
      </c>
      <c r="BO76">
        <v>14</v>
      </c>
      <c r="BP76">
        <v>18</v>
      </c>
      <c r="BQ76">
        <v>11</v>
      </c>
      <c r="BR76">
        <v>42</v>
      </c>
      <c r="BS76" s="41">
        <v>8.8607594936708861E-2</v>
      </c>
      <c r="BT76">
        <v>0</v>
      </c>
      <c r="BU76">
        <v>0</v>
      </c>
      <c r="BV76" s="41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12</v>
      </c>
      <c r="DA76">
        <v>0</v>
      </c>
      <c r="DB76">
        <v>0</v>
      </c>
      <c r="DC76">
        <v>12</v>
      </c>
      <c r="DD76">
        <v>7</v>
      </c>
      <c r="DE76">
        <v>0</v>
      </c>
      <c r="DF76">
        <v>1</v>
      </c>
      <c r="DG76">
        <v>16</v>
      </c>
      <c r="DH76">
        <v>3</v>
      </c>
      <c r="DI76">
        <v>1</v>
      </c>
      <c r="DJ76">
        <v>3</v>
      </c>
      <c r="DK76">
        <v>3</v>
      </c>
      <c r="DL76">
        <v>0</v>
      </c>
      <c r="DM76">
        <v>1</v>
      </c>
      <c r="DN76">
        <v>1</v>
      </c>
      <c r="DO76">
        <v>0</v>
      </c>
      <c r="DP76" s="42">
        <v>-2</v>
      </c>
      <c r="DQ76" s="20">
        <v>0.46400000000000002</v>
      </c>
      <c r="DR76">
        <v>3</v>
      </c>
      <c r="DS76">
        <v>0</v>
      </c>
      <c r="DT76">
        <v>0</v>
      </c>
      <c r="DU76">
        <v>0</v>
      </c>
      <c r="DV76">
        <v>0</v>
      </c>
      <c r="DW76">
        <v>567</v>
      </c>
      <c r="DX76">
        <v>574</v>
      </c>
      <c r="DY76">
        <v>406</v>
      </c>
      <c r="DZ76">
        <v>432</v>
      </c>
      <c r="EA76">
        <v>299</v>
      </c>
      <c r="EB76">
        <v>307</v>
      </c>
      <c r="EC76">
        <v>23.85</v>
      </c>
      <c r="ED76">
        <v>30.12</v>
      </c>
      <c r="EE76">
        <v>16</v>
      </c>
      <c r="EF76">
        <v>33</v>
      </c>
      <c r="EG76" s="41">
        <v>5.3511705685618728E-2</v>
      </c>
      <c r="EH76" s="43">
        <v>0.89250814332247552</v>
      </c>
      <c r="EI76" s="44">
        <v>0.94601984900809422</v>
      </c>
      <c r="EJ76">
        <v>566</v>
      </c>
      <c r="EK76">
        <v>575</v>
      </c>
      <c r="EL76">
        <v>407</v>
      </c>
      <c r="EM76">
        <v>433</v>
      </c>
      <c r="EN76">
        <v>300</v>
      </c>
      <c r="EO76">
        <v>308</v>
      </c>
      <c r="EP76">
        <v>17</v>
      </c>
      <c r="EQ76">
        <v>33</v>
      </c>
      <c r="ER76">
        <v>267</v>
      </c>
      <c r="ES76">
        <v>294</v>
      </c>
      <c r="ET76">
        <v>99</v>
      </c>
      <c r="EU76">
        <v>134</v>
      </c>
      <c r="EV76">
        <v>11</v>
      </c>
      <c r="EW76">
        <v>19</v>
      </c>
      <c r="EX76">
        <v>27</v>
      </c>
      <c r="EY76">
        <v>33</v>
      </c>
      <c r="EZ76">
        <v>0.1</v>
      </c>
      <c r="FA76">
        <v>0</v>
      </c>
      <c r="FB76">
        <v>0.1</v>
      </c>
      <c r="FC76" s="20">
        <v>4.8</v>
      </c>
      <c r="FD76" s="26">
        <v>0.13333333333333333</v>
      </c>
      <c r="FE76">
        <v>5.7700000000000001E-2</v>
      </c>
      <c r="FF76">
        <v>-0.2</v>
      </c>
      <c r="FG76">
        <v>-0.2</v>
      </c>
      <c r="FH76">
        <v>-0.4</v>
      </c>
      <c r="FL76" s="42">
        <v>75</v>
      </c>
      <c r="FM76" s="20">
        <v>12.666666666666666</v>
      </c>
      <c r="FN76" s="41">
        <v>0</v>
      </c>
      <c r="FO76" s="20">
        <v>7.4</v>
      </c>
      <c r="FP76" s="20">
        <v>8.0928000000000004</v>
      </c>
      <c r="FQ76" s="20">
        <v>116.46422374196182</v>
      </c>
      <c r="FR76">
        <v>6</v>
      </c>
      <c r="FS76" t="s">
        <v>430</v>
      </c>
      <c r="FT76">
        <v>329</v>
      </c>
      <c r="FV76" t="s">
        <v>711</v>
      </c>
      <c r="FW76" s="45">
        <v>5500000</v>
      </c>
      <c r="FX76" s="45">
        <v>5500000</v>
      </c>
      <c r="FY76">
        <v>683</v>
      </c>
      <c r="FZ76">
        <v>45</v>
      </c>
      <c r="GA76">
        <v>187</v>
      </c>
      <c r="GB76">
        <v>232</v>
      </c>
      <c r="GC76">
        <v>-9</v>
      </c>
      <c r="GD76">
        <v>172</v>
      </c>
      <c r="GE76">
        <v>941</v>
      </c>
      <c r="GF76">
        <v>14197</v>
      </c>
      <c r="GG76">
        <v>13.6</v>
      </c>
      <c r="GH76">
        <v>30.7</v>
      </c>
      <c r="GI76">
        <v>44.3</v>
      </c>
      <c r="GJ76" s="42">
        <v>7.4</v>
      </c>
    </row>
    <row r="77" spans="1:192" x14ac:dyDescent="0.45">
      <c r="A77" s="40">
        <v>35522</v>
      </c>
      <c r="B77" t="s">
        <v>271</v>
      </c>
      <c r="C77" t="s">
        <v>163</v>
      </c>
      <c r="D77" t="s">
        <v>91</v>
      </c>
      <c r="E77" t="s">
        <v>91</v>
      </c>
      <c r="F77">
        <v>74</v>
      </c>
      <c r="G77">
        <v>175</v>
      </c>
      <c r="H77">
        <v>2015</v>
      </c>
      <c r="I77">
        <v>1</v>
      </c>
      <c r="J77">
        <v>26</v>
      </c>
      <c r="K77" t="s">
        <v>202</v>
      </c>
      <c r="L77">
        <v>2017</v>
      </c>
      <c r="M77">
        <v>20</v>
      </c>
      <c r="N77">
        <v>1</v>
      </c>
      <c r="O77">
        <v>8478454</v>
      </c>
      <c r="P77" t="s">
        <v>1519</v>
      </c>
      <c r="Q77" t="s">
        <v>1520</v>
      </c>
      <c r="R77" t="s">
        <v>1521</v>
      </c>
      <c r="S77" t="s">
        <v>1522</v>
      </c>
      <c r="T77" t="s">
        <v>720</v>
      </c>
      <c r="U77" t="s">
        <v>178</v>
      </c>
      <c r="V77">
        <v>23</v>
      </c>
      <c r="W77">
        <v>1</v>
      </c>
      <c r="X77">
        <v>2</v>
      </c>
      <c r="Y77">
        <v>1</v>
      </c>
      <c r="Z77">
        <v>3</v>
      </c>
      <c r="AA77">
        <v>26</v>
      </c>
      <c r="AB77">
        <v>51</v>
      </c>
      <c r="AC77" s="26">
        <v>0.13043478260869565</v>
      </c>
      <c r="AD77" s="20">
        <v>0</v>
      </c>
      <c r="AE77" s="20">
        <v>1.129</v>
      </c>
      <c r="AF77">
        <v>1</v>
      </c>
      <c r="AG77">
        <v>-5.0999999999999996</v>
      </c>
      <c r="AH77">
        <v>4</v>
      </c>
      <c r="AI77">
        <v>639</v>
      </c>
      <c r="AJ77">
        <v>26804</v>
      </c>
      <c r="AK77" s="20">
        <v>446.73333333332999</v>
      </c>
      <c r="AL77">
        <v>446</v>
      </c>
      <c r="AM77">
        <v>447</v>
      </c>
      <c r="AN77" s="26">
        <v>19.423188405797102</v>
      </c>
      <c r="AO77">
        <v>32.21</v>
      </c>
      <c r="AP77" s="41">
        <v>0.21428571428571427</v>
      </c>
      <c r="AQ77">
        <v>69</v>
      </c>
      <c r="AR77">
        <v>70</v>
      </c>
      <c r="AS77">
        <v>70</v>
      </c>
      <c r="AT77">
        <v>40</v>
      </c>
      <c r="AU77">
        <v>41</v>
      </c>
      <c r="AV77">
        <v>33</v>
      </c>
      <c r="AW77">
        <v>14</v>
      </c>
      <c r="AX77">
        <v>2</v>
      </c>
      <c r="AY77">
        <v>1</v>
      </c>
      <c r="AZ77">
        <v>2</v>
      </c>
      <c r="BA77" s="42">
        <v>3</v>
      </c>
      <c r="BB77">
        <v>0.91</v>
      </c>
      <c r="BC77">
        <v>51.333300000000001</v>
      </c>
      <c r="BD77" s="20">
        <v>32.5</v>
      </c>
      <c r="BE77" s="20">
        <v>101.5</v>
      </c>
      <c r="BF77" s="20">
        <v>13.654708520179371</v>
      </c>
      <c r="BG77">
        <v>119</v>
      </c>
      <c r="BH77">
        <v>173</v>
      </c>
      <c r="BI77">
        <v>192</v>
      </c>
      <c r="BJ77" s="41">
        <v>0.38263665594855306</v>
      </c>
      <c r="BK77">
        <v>58</v>
      </c>
      <c r="BL77">
        <v>58</v>
      </c>
      <c r="BM77">
        <v>50</v>
      </c>
      <c r="BN77" s="42">
        <v>8</v>
      </c>
      <c r="BO77">
        <v>8</v>
      </c>
      <c r="BP77">
        <v>22</v>
      </c>
      <c r="BQ77">
        <v>6</v>
      </c>
      <c r="BR77">
        <v>34</v>
      </c>
      <c r="BS77" s="41">
        <v>8.4158415841584164E-2</v>
      </c>
      <c r="BT77">
        <v>0</v>
      </c>
      <c r="BU77">
        <v>0</v>
      </c>
      <c r="BV77" s="41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7</v>
      </c>
      <c r="DA77">
        <v>1</v>
      </c>
      <c r="DB77">
        <v>0</v>
      </c>
      <c r="DC77">
        <v>15</v>
      </c>
      <c r="DD77">
        <v>4</v>
      </c>
      <c r="DE77">
        <v>0</v>
      </c>
      <c r="DF77">
        <v>0</v>
      </c>
      <c r="DG77">
        <v>13</v>
      </c>
      <c r="DH77">
        <v>2</v>
      </c>
      <c r="DI77">
        <v>3</v>
      </c>
      <c r="DJ77">
        <v>2</v>
      </c>
      <c r="DK77">
        <v>2</v>
      </c>
      <c r="DL77">
        <v>0</v>
      </c>
      <c r="DM77">
        <v>3</v>
      </c>
      <c r="DN77">
        <v>3</v>
      </c>
      <c r="DO77">
        <v>0</v>
      </c>
      <c r="DP77" s="42">
        <v>1</v>
      </c>
      <c r="DQ77" s="20">
        <v>2.7490000000000001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349</v>
      </c>
      <c r="DX77">
        <v>486</v>
      </c>
      <c r="DY77">
        <v>244</v>
      </c>
      <c r="DZ77">
        <v>370</v>
      </c>
      <c r="EA77">
        <v>175</v>
      </c>
      <c r="EB77">
        <v>271</v>
      </c>
      <c r="EC77">
        <v>17.36</v>
      </c>
      <c r="ED77">
        <v>24.52</v>
      </c>
      <c r="EE77">
        <v>14</v>
      </c>
      <c r="EF77">
        <v>22</v>
      </c>
      <c r="EG77" s="41">
        <v>0.08</v>
      </c>
      <c r="EH77" s="43">
        <v>0.91881918819188191</v>
      </c>
      <c r="EI77" s="44">
        <v>0.99881918819188187</v>
      </c>
      <c r="EJ77">
        <v>349</v>
      </c>
      <c r="EK77">
        <v>486</v>
      </c>
      <c r="EL77">
        <v>244</v>
      </c>
      <c r="EM77">
        <v>371</v>
      </c>
      <c r="EN77">
        <v>175</v>
      </c>
      <c r="EO77">
        <v>272</v>
      </c>
      <c r="EP77">
        <v>14</v>
      </c>
      <c r="EQ77">
        <v>22</v>
      </c>
      <c r="ER77">
        <v>155</v>
      </c>
      <c r="ES77">
        <v>231</v>
      </c>
      <c r="ET77">
        <v>68</v>
      </c>
      <c r="EU77">
        <v>104</v>
      </c>
      <c r="EV77">
        <v>8</v>
      </c>
      <c r="EW77">
        <v>16</v>
      </c>
      <c r="EX77">
        <v>32</v>
      </c>
      <c r="EY77">
        <v>29</v>
      </c>
      <c r="EZ77">
        <v>-0.1</v>
      </c>
      <c r="FA77">
        <v>1.1000000000000001</v>
      </c>
      <c r="FB77">
        <v>1</v>
      </c>
      <c r="FC77" s="20">
        <v>4.97</v>
      </c>
      <c r="FD77" s="26">
        <v>0.21608695652173912</v>
      </c>
      <c r="FE77">
        <v>0.10830000000000001</v>
      </c>
      <c r="FF77">
        <v>0.08</v>
      </c>
      <c r="FG77">
        <v>-0.06</v>
      </c>
      <c r="FH77">
        <v>0.01</v>
      </c>
      <c r="FL77" s="42">
        <v>96</v>
      </c>
      <c r="FM77" s="20">
        <v>32</v>
      </c>
      <c r="FN77" s="41">
        <v>1.73068805E-2</v>
      </c>
      <c r="FO77" s="20">
        <v>2.6</v>
      </c>
      <c r="FP77" s="20">
        <v>3.5498000000000003</v>
      </c>
      <c r="FQ77" s="20">
        <v>112.33183856502242</v>
      </c>
      <c r="FV77" t="s">
        <v>751</v>
      </c>
      <c r="FW77" s="45">
        <v>925000</v>
      </c>
      <c r="FX77" s="45">
        <v>863333</v>
      </c>
      <c r="FY77">
        <v>23</v>
      </c>
      <c r="FZ77">
        <v>1</v>
      </c>
      <c r="GA77">
        <v>2</v>
      </c>
      <c r="GB77">
        <v>3</v>
      </c>
      <c r="GC77">
        <v>1</v>
      </c>
      <c r="GD77">
        <v>4</v>
      </c>
      <c r="GE77">
        <v>33</v>
      </c>
      <c r="GF77">
        <v>447</v>
      </c>
      <c r="GG77">
        <v>-0.1</v>
      </c>
      <c r="GH77">
        <v>1.1000000000000001</v>
      </c>
      <c r="GI77">
        <v>1</v>
      </c>
      <c r="GJ77" s="42">
        <v>2.6</v>
      </c>
    </row>
    <row r="78" spans="1:192" x14ac:dyDescent="0.45">
      <c r="A78" s="40">
        <v>32927</v>
      </c>
      <c r="B78" t="s">
        <v>185</v>
      </c>
      <c r="C78" t="s">
        <v>126</v>
      </c>
      <c r="D78" t="s">
        <v>91</v>
      </c>
      <c r="E78" t="s">
        <v>91</v>
      </c>
      <c r="F78">
        <v>75</v>
      </c>
      <c r="G78">
        <v>208</v>
      </c>
      <c r="H78">
        <v>2008</v>
      </c>
      <c r="I78">
        <v>2</v>
      </c>
      <c r="J78">
        <v>55</v>
      </c>
      <c r="K78" t="s">
        <v>92</v>
      </c>
      <c r="L78">
        <v>2010</v>
      </c>
      <c r="M78">
        <v>27</v>
      </c>
      <c r="N78">
        <v>8</v>
      </c>
      <c r="O78">
        <v>8474618</v>
      </c>
      <c r="P78" t="s">
        <v>1527</v>
      </c>
      <c r="Q78" t="s">
        <v>1528</v>
      </c>
      <c r="R78" t="s">
        <v>1529</v>
      </c>
      <c r="S78" t="s">
        <v>1530</v>
      </c>
      <c r="T78" t="s">
        <v>720</v>
      </c>
      <c r="U78" t="s">
        <v>313</v>
      </c>
      <c r="V78">
        <v>82</v>
      </c>
      <c r="W78">
        <v>5</v>
      </c>
      <c r="X78">
        <v>17</v>
      </c>
      <c r="Y78">
        <v>11</v>
      </c>
      <c r="Z78">
        <v>22</v>
      </c>
      <c r="AA78">
        <v>9</v>
      </c>
      <c r="AB78">
        <v>42</v>
      </c>
      <c r="AC78" s="26">
        <v>0.26829268292682928</v>
      </c>
      <c r="AD78" s="20">
        <v>2.4343163538874002</v>
      </c>
      <c r="AE78" s="20">
        <v>7.6159999999999997</v>
      </c>
      <c r="AF78">
        <v>-15</v>
      </c>
      <c r="AG78">
        <v>-7.9</v>
      </c>
      <c r="AH78">
        <v>37</v>
      </c>
      <c r="AI78">
        <v>2332</v>
      </c>
      <c r="AJ78">
        <v>114719</v>
      </c>
      <c r="AK78" s="20">
        <v>1911.9833333332999</v>
      </c>
      <c r="AL78">
        <v>1911.98</v>
      </c>
      <c r="AM78">
        <v>1912</v>
      </c>
      <c r="AN78" s="26">
        <v>23.316869918699187</v>
      </c>
      <c r="AO78">
        <v>38.659999999999997</v>
      </c>
      <c r="AP78" s="41">
        <v>0.30136986301369861</v>
      </c>
      <c r="AQ78">
        <v>306</v>
      </c>
      <c r="AR78">
        <v>306</v>
      </c>
      <c r="AS78">
        <v>306</v>
      </c>
      <c r="AT78">
        <v>202</v>
      </c>
      <c r="AU78">
        <v>202</v>
      </c>
      <c r="AV78">
        <v>138</v>
      </c>
      <c r="AW78">
        <v>82</v>
      </c>
      <c r="AX78">
        <v>10</v>
      </c>
      <c r="AY78">
        <v>4</v>
      </c>
      <c r="AZ78">
        <v>18</v>
      </c>
      <c r="BA78" s="42">
        <v>22</v>
      </c>
      <c r="BB78">
        <v>6.97</v>
      </c>
      <c r="BC78">
        <v>53.282600000000002</v>
      </c>
      <c r="BD78" s="20">
        <v>238</v>
      </c>
      <c r="BE78" s="20">
        <v>544</v>
      </c>
      <c r="BF78" s="20">
        <v>17.071308277283237</v>
      </c>
      <c r="BG78">
        <v>670</v>
      </c>
      <c r="BH78">
        <v>659</v>
      </c>
      <c r="BI78">
        <v>786</v>
      </c>
      <c r="BJ78" s="41">
        <v>0.46016483516483514</v>
      </c>
      <c r="BK78">
        <v>91</v>
      </c>
      <c r="BL78">
        <v>91</v>
      </c>
      <c r="BM78">
        <v>93</v>
      </c>
      <c r="BN78" s="42">
        <v>-2</v>
      </c>
      <c r="BO78">
        <v>64</v>
      </c>
      <c r="BP78">
        <v>41</v>
      </c>
      <c r="BQ78">
        <v>24</v>
      </c>
      <c r="BR78">
        <v>114</v>
      </c>
      <c r="BS78" s="41">
        <v>6.8059701492537317E-2</v>
      </c>
      <c r="BT78">
        <v>0</v>
      </c>
      <c r="BU78">
        <v>0</v>
      </c>
      <c r="BV78" s="41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3</v>
      </c>
      <c r="CY78">
        <v>3</v>
      </c>
      <c r="CZ78">
        <v>58</v>
      </c>
      <c r="DA78">
        <v>3</v>
      </c>
      <c r="DB78">
        <v>0</v>
      </c>
      <c r="DC78">
        <v>66</v>
      </c>
      <c r="DD78">
        <v>15</v>
      </c>
      <c r="DE78">
        <v>1</v>
      </c>
      <c r="DF78">
        <v>0</v>
      </c>
      <c r="DG78">
        <v>53</v>
      </c>
      <c r="DH78">
        <v>17</v>
      </c>
      <c r="DI78">
        <v>12</v>
      </c>
      <c r="DJ78">
        <v>16</v>
      </c>
      <c r="DK78">
        <v>15</v>
      </c>
      <c r="DL78">
        <v>1</v>
      </c>
      <c r="DM78">
        <v>13</v>
      </c>
      <c r="DN78">
        <v>12</v>
      </c>
      <c r="DO78">
        <v>1</v>
      </c>
      <c r="DP78" s="42">
        <v>-5</v>
      </c>
      <c r="DQ78" s="20">
        <v>1.4450000000000001</v>
      </c>
      <c r="DR78">
        <v>16</v>
      </c>
      <c r="DS78">
        <v>1</v>
      </c>
      <c r="DT78">
        <v>0</v>
      </c>
      <c r="DU78">
        <v>0</v>
      </c>
      <c r="DV78">
        <v>0</v>
      </c>
      <c r="DW78">
        <v>1641</v>
      </c>
      <c r="DX78">
        <v>1996</v>
      </c>
      <c r="DY78">
        <v>1267</v>
      </c>
      <c r="DZ78">
        <v>1561</v>
      </c>
      <c r="EA78">
        <v>934</v>
      </c>
      <c r="EB78">
        <v>1128</v>
      </c>
      <c r="EC78">
        <v>80.959999999999994</v>
      </c>
      <c r="ED78">
        <v>108.37</v>
      </c>
      <c r="EE78">
        <v>73</v>
      </c>
      <c r="EF78">
        <v>112</v>
      </c>
      <c r="EG78" s="41">
        <v>7.8158458244111342E-2</v>
      </c>
      <c r="EH78" s="43">
        <v>0.900709219858156</v>
      </c>
      <c r="EI78" s="44">
        <v>0.97886767810226738</v>
      </c>
      <c r="EJ78">
        <v>1641</v>
      </c>
      <c r="EK78">
        <v>1993</v>
      </c>
      <c r="EL78">
        <v>1266</v>
      </c>
      <c r="EM78">
        <v>1558</v>
      </c>
      <c r="EN78">
        <v>937</v>
      </c>
      <c r="EO78">
        <v>1126</v>
      </c>
      <c r="EP78">
        <v>73</v>
      </c>
      <c r="EQ78">
        <v>112</v>
      </c>
      <c r="ER78">
        <v>711</v>
      </c>
      <c r="ES78">
        <v>923</v>
      </c>
      <c r="ET78">
        <v>308</v>
      </c>
      <c r="EU78">
        <v>392</v>
      </c>
      <c r="EV78">
        <v>37</v>
      </c>
      <c r="EW78">
        <v>64</v>
      </c>
      <c r="EX78">
        <v>105</v>
      </c>
      <c r="EY78">
        <v>117</v>
      </c>
      <c r="EZ78">
        <v>0.4</v>
      </c>
      <c r="FA78">
        <v>4</v>
      </c>
      <c r="FB78">
        <v>4.4000000000000004</v>
      </c>
      <c r="FC78" s="20">
        <v>19.850000000000001</v>
      </c>
      <c r="FD78" s="26">
        <v>0.24207317073170734</v>
      </c>
      <c r="FE78">
        <v>1.3378000000000001</v>
      </c>
      <c r="FF78">
        <v>0</v>
      </c>
      <c r="FG78">
        <v>-0.01</v>
      </c>
      <c r="FH78">
        <v>-0.01</v>
      </c>
      <c r="FL78" s="42">
        <v>243</v>
      </c>
      <c r="FM78" s="20">
        <v>7.1875</v>
      </c>
      <c r="FN78" s="41">
        <v>2.59067358E-2</v>
      </c>
      <c r="FO78" s="20">
        <v>18.3</v>
      </c>
      <c r="FP78" s="20">
        <v>22.289000000000001</v>
      </c>
      <c r="FQ78" s="20">
        <v>114.13299302293956</v>
      </c>
      <c r="FV78" t="s">
        <v>711</v>
      </c>
      <c r="FW78" s="45">
        <v>4000000</v>
      </c>
      <c r="FX78" s="45">
        <v>4000000</v>
      </c>
      <c r="FY78">
        <v>455</v>
      </c>
      <c r="FZ78">
        <v>32</v>
      </c>
      <c r="GA78">
        <v>79</v>
      </c>
      <c r="GB78">
        <v>111</v>
      </c>
      <c r="GC78">
        <v>-25</v>
      </c>
      <c r="GD78">
        <v>185</v>
      </c>
      <c r="GE78">
        <v>641</v>
      </c>
      <c r="GF78">
        <v>9303</v>
      </c>
      <c r="GG78">
        <v>4.3</v>
      </c>
      <c r="GH78">
        <v>20.100000000000001</v>
      </c>
      <c r="GI78">
        <v>24.4</v>
      </c>
      <c r="GJ78" s="42">
        <v>18.3</v>
      </c>
    </row>
    <row r="79" spans="1:192" x14ac:dyDescent="0.45">
      <c r="A79" s="40">
        <v>31115</v>
      </c>
      <c r="B79" t="s">
        <v>300</v>
      </c>
      <c r="C79" t="s">
        <v>145</v>
      </c>
      <c r="D79" t="s">
        <v>91</v>
      </c>
      <c r="E79" t="s">
        <v>91</v>
      </c>
      <c r="F79">
        <v>77</v>
      </c>
      <c r="G79">
        <v>230</v>
      </c>
      <c r="H79">
        <v>2003</v>
      </c>
      <c r="I79">
        <v>1</v>
      </c>
      <c r="J79">
        <v>20</v>
      </c>
      <c r="K79" t="s">
        <v>202</v>
      </c>
      <c r="L79">
        <v>2003</v>
      </c>
      <c r="M79">
        <v>32</v>
      </c>
      <c r="N79">
        <v>14</v>
      </c>
      <c r="O79">
        <v>8470613</v>
      </c>
      <c r="P79" t="s">
        <v>1563</v>
      </c>
      <c r="Q79" t="s">
        <v>1564</v>
      </c>
      <c r="R79" t="s">
        <v>1565</v>
      </c>
      <c r="S79" t="s">
        <v>848</v>
      </c>
      <c r="T79" t="s">
        <v>720</v>
      </c>
      <c r="U79" t="s">
        <v>319</v>
      </c>
      <c r="V79">
        <v>82</v>
      </c>
      <c r="W79">
        <v>12</v>
      </c>
      <c r="X79">
        <v>55</v>
      </c>
      <c r="Y79">
        <v>30</v>
      </c>
      <c r="Z79">
        <v>67</v>
      </c>
      <c r="AA79">
        <v>1</v>
      </c>
      <c r="AB79">
        <v>0</v>
      </c>
      <c r="AC79" s="26">
        <v>0.81707317073170727</v>
      </c>
      <c r="AD79" s="20">
        <v>20.449374288964734</v>
      </c>
      <c r="AE79" s="20">
        <v>21.614999999999998</v>
      </c>
      <c r="AF79">
        <v>-16</v>
      </c>
      <c r="AG79">
        <v>4.4000000000000004</v>
      </c>
      <c r="AH79">
        <v>46</v>
      </c>
      <c r="AI79">
        <v>2275</v>
      </c>
      <c r="AJ79">
        <v>124194</v>
      </c>
      <c r="AK79" s="20">
        <v>2069.9</v>
      </c>
      <c r="AL79">
        <v>2069.77</v>
      </c>
      <c r="AM79">
        <v>2070</v>
      </c>
      <c r="AN79" s="26">
        <v>25.242682926829268</v>
      </c>
      <c r="AO79">
        <v>41.62</v>
      </c>
      <c r="AP79" s="41">
        <v>0.60909090909090913</v>
      </c>
      <c r="AQ79">
        <v>774</v>
      </c>
      <c r="AR79">
        <v>609</v>
      </c>
      <c r="AS79">
        <v>775</v>
      </c>
      <c r="AT79">
        <v>481</v>
      </c>
      <c r="AU79">
        <v>482</v>
      </c>
      <c r="AV79">
        <v>332</v>
      </c>
      <c r="AW79">
        <v>189</v>
      </c>
      <c r="AX79">
        <v>20</v>
      </c>
      <c r="AY79">
        <v>11</v>
      </c>
      <c r="AZ79">
        <v>36</v>
      </c>
      <c r="BA79" s="42">
        <v>47</v>
      </c>
      <c r="BB79">
        <v>16.34</v>
      </c>
      <c r="BC79">
        <v>54.165700000000001</v>
      </c>
      <c r="BD79" s="20">
        <v>661.3</v>
      </c>
      <c r="BE79" s="20">
        <v>1435.3</v>
      </c>
      <c r="BF79" s="20">
        <v>41.607521608681154</v>
      </c>
      <c r="BG79">
        <v>992</v>
      </c>
      <c r="BH79">
        <v>641</v>
      </c>
      <c r="BI79">
        <v>496</v>
      </c>
      <c r="BJ79" s="41">
        <v>0.66666666666666663</v>
      </c>
      <c r="BK79">
        <v>79</v>
      </c>
      <c r="BL79">
        <v>79</v>
      </c>
      <c r="BM79">
        <v>79</v>
      </c>
      <c r="BN79" s="42">
        <v>0</v>
      </c>
      <c r="BO79">
        <v>150</v>
      </c>
      <c r="BP79">
        <v>124</v>
      </c>
      <c r="BQ79">
        <v>75</v>
      </c>
      <c r="BR79">
        <v>136</v>
      </c>
      <c r="BS79" s="41">
        <v>9.0006618133686295E-2</v>
      </c>
      <c r="BT79">
        <v>0</v>
      </c>
      <c r="BU79">
        <v>0</v>
      </c>
      <c r="BV79" s="41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6</v>
      </c>
      <c r="CS79">
        <v>1</v>
      </c>
      <c r="CT79">
        <v>0</v>
      </c>
      <c r="CU79">
        <v>0</v>
      </c>
      <c r="CV79">
        <v>4</v>
      </c>
      <c r="CW79">
        <v>1</v>
      </c>
      <c r="CX79">
        <v>4</v>
      </c>
      <c r="CY79">
        <v>13</v>
      </c>
      <c r="CZ79">
        <v>132</v>
      </c>
      <c r="DA79">
        <v>7</v>
      </c>
      <c r="DB79">
        <v>2</v>
      </c>
      <c r="DC79">
        <v>112</v>
      </c>
      <c r="DD79">
        <v>53</v>
      </c>
      <c r="DE79">
        <v>0</v>
      </c>
      <c r="DF79">
        <v>0</v>
      </c>
      <c r="DG79">
        <v>158</v>
      </c>
      <c r="DH79">
        <v>22</v>
      </c>
      <c r="DI79">
        <v>7</v>
      </c>
      <c r="DJ79">
        <v>25</v>
      </c>
      <c r="DK79">
        <v>25</v>
      </c>
      <c r="DL79">
        <v>0</v>
      </c>
      <c r="DM79">
        <v>7</v>
      </c>
      <c r="DN79">
        <v>7</v>
      </c>
      <c r="DO79">
        <v>0</v>
      </c>
      <c r="DP79" s="42">
        <v>-15</v>
      </c>
      <c r="DQ79" s="20">
        <v>-9.2439999999999998</v>
      </c>
      <c r="DR79">
        <v>22</v>
      </c>
      <c r="DS79">
        <v>0</v>
      </c>
      <c r="DT79">
        <v>0</v>
      </c>
      <c r="DU79">
        <v>0</v>
      </c>
      <c r="DV79">
        <v>0</v>
      </c>
      <c r="DW79">
        <v>2567</v>
      </c>
      <c r="DX79">
        <v>1872</v>
      </c>
      <c r="DY79">
        <v>1848</v>
      </c>
      <c r="DZ79">
        <v>1375</v>
      </c>
      <c r="EA79">
        <v>1292</v>
      </c>
      <c r="EB79">
        <v>1019</v>
      </c>
      <c r="EC79">
        <v>129.08000000000001</v>
      </c>
      <c r="ED79">
        <v>98.9</v>
      </c>
      <c r="EE79">
        <v>110</v>
      </c>
      <c r="EF79">
        <v>93</v>
      </c>
      <c r="EG79" s="41">
        <v>8.5139318885448914E-2</v>
      </c>
      <c r="EH79" s="43">
        <v>0.90873405299313048</v>
      </c>
      <c r="EI79" s="44">
        <v>0.99387337187857938</v>
      </c>
      <c r="EJ79">
        <v>2569</v>
      </c>
      <c r="EK79">
        <v>1871</v>
      </c>
      <c r="EL79">
        <v>1850</v>
      </c>
      <c r="EM79">
        <v>1374</v>
      </c>
      <c r="EN79">
        <v>1296</v>
      </c>
      <c r="EO79">
        <v>1018</v>
      </c>
      <c r="EP79">
        <v>111</v>
      </c>
      <c r="EQ79">
        <v>93</v>
      </c>
      <c r="ER79">
        <v>1245</v>
      </c>
      <c r="ES79">
        <v>929</v>
      </c>
      <c r="ET79">
        <v>498</v>
      </c>
      <c r="EU79">
        <v>398</v>
      </c>
      <c r="EV79">
        <v>49</v>
      </c>
      <c r="EW79">
        <v>54</v>
      </c>
      <c r="EX79">
        <v>121</v>
      </c>
      <c r="EY79">
        <v>135</v>
      </c>
      <c r="EZ79">
        <v>5.4</v>
      </c>
      <c r="FA79">
        <v>3.7</v>
      </c>
      <c r="FB79">
        <v>9.1</v>
      </c>
      <c r="FC79" s="20">
        <v>83.38</v>
      </c>
      <c r="FD79" s="26">
        <v>1.0168292682926829</v>
      </c>
      <c r="FE79">
        <v>6.4893999999999998</v>
      </c>
      <c r="FF79">
        <v>0.39</v>
      </c>
      <c r="FG79">
        <v>-0.75</v>
      </c>
      <c r="FH79">
        <v>-0.36</v>
      </c>
      <c r="FI79">
        <v>5</v>
      </c>
      <c r="FJ79">
        <v>1</v>
      </c>
      <c r="FK79">
        <v>0</v>
      </c>
      <c r="FL79" s="42">
        <v>261</v>
      </c>
      <c r="FM79" s="20">
        <v>7</v>
      </c>
      <c r="FN79" s="41">
        <v>5.1063829800000002E-2</v>
      </c>
      <c r="FO79" s="20">
        <v>62.4</v>
      </c>
      <c r="FP79" s="20">
        <v>65.151200000000003</v>
      </c>
      <c r="FQ79" s="20">
        <v>128.68096455161685</v>
      </c>
      <c r="FV79" t="s">
        <v>711</v>
      </c>
      <c r="FW79" s="45">
        <v>10000000</v>
      </c>
      <c r="FX79" s="45">
        <v>8000000</v>
      </c>
      <c r="FY79">
        <v>961</v>
      </c>
      <c r="FZ79">
        <v>182</v>
      </c>
      <c r="GA79">
        <v>384</v>
      </c>
      <c r="GB79">
        <v>566</v>
      </c>
      <c r="GC79">
        <v>2</v>
      </c>
      <c r="GD79">
        <v>617</v>
      </c>
      <c r="GE79">
        <v>2571</v>
      </c>
      <c r="GF79">
        <v>20658</v>
      </c>
      <c r="GG79">
        <v>52</v>
      </c>
      <c r="GH79">
        <v>46.6</v>
      </c>
      <c r="GI79">
        <v>98.5</v>
      </c>
      <c r="GJ79" s="42">
        <v>62.4</v>
      </c>
    </row>
    <row r="80" spans="1:192" x14ac:dyDescent="0.45">
      <c r="A80" s="40">
        <v>30700</v>
      </c>
      <c r="B80" t="s">
        <v>832</v>
      </c>
      <c r="C80" t="s">
        <v>475</v>
      </c>
      <c r="D80" t="s">
        <v>91</v>
      </c>
      <c r="E80" t="s">
        <v>91</v>
      </c>
      <c r="F80">
        <v>74</v>
      </c>
      <c r="G80">
        <v>227</v>
      </c>
      <c r="H80">
        <v>2002</v>
      </c>
      <c r="I80">
        <v>2</v>
      </c>
      <c r="J80">
        <v>61</v>
      </c>
      <c r="K80" t="s">
        <v>202</v>
      </c>
      <c r="L80">
        <v>2007</v>
      </c>
      <c r="M80">
        <v>34</v>
      </c>
      <c r="N80">
        <v>11</v>
      </c>
      <c r="O80">
        <v>8470187</v>
      </c>
      <c r="P80" t="s">
        <v>1566</v>
      </c>
      <c r="Q80" t="s">
        <v>1567</v>
      </c>
      <c r="R80" t="s">
        <v>1568</v>
      </c>
      <c r="S80" t="s">
        <v>1569</v>
      </c>
      <c r="T80" t="s">
        <v>720</v>
      </c>
      <c r="U80" t="s">
        <v>142</v>
      </c>
      <c r="V80">
        <v>58</v>
      </c>
      <c r="W80">
        <v>6</v>
      </c>
      <c r="X80">
        <v>12</v>
      </c>
      <c r="Y80">
        <v>8</v>
      </c>
      <c r="Z80">
        <v>18</v>
      </c>
      <c r="AA80">
        <v>13</v>
      </c>
      <c r="AB80">
        <v>67</v>
      </c>
      <c r="AC80" s="26">
        <v>0.31034482758620691</v>
      </c>
      <c r="AD80" s="20">
        <v>0.67674858223062273</v>
      </c>
      <c r="AE80" s="20">
        <v>6.4720000000000004</v>
      </c>
      <c r="AF80">
        <v>-8</v>
      </c>
      <c r="AG80">
        <v>-11.4</v>
      </c>
      <c r="AH80">
        <v>30</v>
      </c>
      <c r="AI80">
        <v>1417</v>
      </c>
      <c r="AJ80">
        <v>70268</v>
      </c>
      <c r="AK80" s="20">
        <v>1171.1333333333</v>
      </c>
      <c r="AL80">
        <v>1171.1300000000001</v>
      </c>
      <c r="AM80">
        <v>1171</v>
      </c>
      <c r="AN80" s="26">
        <v>20.191954022988508</v>
      </c>
      <c r="AO80">
        <v>33.65</v>
      </c>
      <c r="AP80" s="41">
        <v>0.33333333333333331</v>
      </c>
      <c r="AQ80">
        <v>281</v>
      </c>
      <c r="AR80">
        <v>282</v>
      </c>
      <c r="AS80">
        <v>282</v>
      </c>
      <c r="AT80">
        <v>199</v>
      </c>
      <c r="AU80">
        <v>200</v>
      </c>
      <c r="AV80">
        <v>141</v>
      </c>
      <c r="AW80">
        <v>52</v>
      </c>
      <c r="AX80">
        <v>3</v>
      </c>
      <c r="AY80">
        <v>4</v>
      </c>
      <c r="AZ80">
        <v>9</v>
      </c>
      <c r="BA80" s="42">
        <v>13</v>
      </c>
      <c r="BB80">
        <v>5.01</v>
      </c>
      <c r="BC80">
        <v>59.383000000000003</v>
      </c>
      <c r="BD80" s="20">
        <v>146.80000000000001</v>
      </c>
      <c r="BE80" s="20">
        <v>427.8</v>
      </c>
      <c r="BF80" s="20">
        <v>21.917293554088786</v>
      </c>
      <c r="BG80">
        <v>348</v>
      </c>
      <c r="BH80">
        <v>368</v>
      </c>
      <c r="BI80">
        <v>528</v>
      </c>
      <c r="BJ80" s="41">
        <v>0.39726027397260272</v>
      </c>
      <c r="BK80">
        <v>114</v>
      </c>
      <c r="BL80">
        <v>114</v>
      </c>
      <c r="BM80">
        <v>87</v>
      </c>
      <c r="BN80" s="42">
        <v>27</v>
      </c>
      <c r="BO80">
        <v>59</v>
      </c>
      <c r="BP80">
        <v>46</v>
      </c>
      <c r="BQ80">
        <v>15</v>
      </c>
      <c r="BR80">
        <v>112</v>
      </c>
      <c r="BS80" s="41">
        <v>9.6635030198446936E-2</v>
      </c>
      <c r="BT80">
        <v>0</v>
      </c>
      <c r="BU80">
        <v>0</v>
      </c>
      <c r="BV80" s="41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</v>
      </c>
      <c r="CS80">
        <v>2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4</v>
      </c>
      <c r="CZ80">
        <v>54</v>
      </c>
      <c r="DA80">
        <v>0</v>
      </c>
      <c r="DB80">
        <v>0</v>
      </c>
      <c r="DC80">
        <v>91</v>
      </c>
      <c r="DD80">
        <v>16</v>
      </c>
      <c r="DE80">
        <v>0</v>
      </c>
      <c r="DF80">
        <v>0</v>
      </c>
      <c r="DG80">
        <v>34</v>
      </c>
      <c r="DH80">
        <v>12</v>
      </c>
      <c r="DI80">
        <v>7</v>
      </c>
      <c r="DJ80">
        <v>13</v>
      </c>
      <c r="DK80">
        <v>11</v>
      </c>
      <c r="DL80">
        <v>2</v>
      </c>
      <c r="DM80">
        <v>9</v>
      </c>
      <c r="DN80">
        <v>7</v>
      </c>
      <c r="DO80">
        <v>2</v>
      </c>
      <c r="DP80" s="42">
        <v>-5</v>
      </c>
      <c r="DQ80" s="20">
        <v>1.581</v>
      </c>
      <c r="DR80">
        <v>10</v>
      </c>
      <c r="DS80">
        <v>2</v>
      </c>
      <c r="DT80">
        <v>0</v>
      </c>
      <c r="DU80">
        <v>0</v>
      </c>
      <c r="DV80">
        <v>0</v>
      </c>
      <c r="DW80">
        <v>996</v>
      </c>
      <c r="DX80">
        <v>1388</v>
      </c>
      <c r="DY80">
        <v>746</v>
      </c>
      <c r="DZ80">
        <v>1047</v>
      </c>
      <c r="EA80">
        <v>553</v>
      </c>
      <c r="EB80">
        <v>765</v>
      </c>
      <c r="EC80">
        <v>44.6</v>
      </c>
      <c r="ED80">
        <v>70.84</v>
      </c>
      <c r="EE80">
        <v>54</v>
      </c>
      <c r="EF80">
        <v>79</v>
      </c>
      <c r="EG80" s="41">
        <v>9.7649186256781192E-2</v>
      </c>
      <c r="EH80" s="43">
        <v>0.89673202614379088</v>
      </c>
      <c r="EI80" s="44">
        <v>0.99438121240057209</v>
      </c>
      <c r="EJ80">
        <v>996</v>
      </c>
      <c r="EK80">
        <v>1385</v>
      </c>
      <c r="EL80">
        <v>747</v>
      </c>
      <c r="EM80">
        <v>1044</v>
      </c>
      <c r="EN80">
        <v>555</v>
      </c>
      <c r="EO80">
        <v>762</v>
      </c>
      <c r="EP80">
        <v>55</v>
      </c>
      <c r="EQ80">
        <v>78</v>
      </c>
      <c r="ER80">
        <v>473</v>
      </c>
      <c r="ES80">
        <v>749</v>
      </c>
      <c r="ET80">
        <v>181</v>
      </c>
      <c r="EU80">
        <v>290</v>
      </c>
      <c r="EV80">
        <v>27</v>
      </c>
      <c r="EW80">
        <v>46</v>
      </c>
      <c r="EX80">
        <v>67</v>
      </c>
      <c r="EY80">
        <v>56</v>
      </c>
      <c r="EZ80">
        <v>1</v>
      </c>
      <c r="FA80">
        <v>1.3</v>
      </c>
      <c r="FB80">
        <v>2.2999999999999998</v>
      </c>
      <c r="FC80" s="20">
        <v>20.3</v>
      </c>
      <c r="FD80" s="26">
        <v>0.35000000000000003</v>
      </c>
      <c r="FE80">
        <v>1.9892000000000001</v>
      </c>
      <c r="FF80">
        <v>-0.04</v>
      </c>
      <c r="FG80">
        <v>-0.04</v>
      </c>
      <c r="FH80">
        <v>-0.08</v>
      </c>
      <c r="FL80" s="42">
        <v>258</v>
      </c>
      <c r="FM80" s="20">
        <v>12.9</v>
      </c>
      <c r="FN80" s="41">
        <v>3.32657201E-2</v>
      </c>
      <c r="FO80" s="20">
        <v>15</v>
      </c>
      <c r="FP80" s="20">
        <v>18.316199999999998</v>
      </c>
      <c r="FQ80" s="20">
        <v>122.13844748234609</v>
      </c>
      <c r="FR80">
        <v>4</v>
      </c>
      <c r="FS80" t="s">
        <v>314</v>
      </c>
      <c r="FT80">
        <v>195</v>
      </c>
      <c r="FV80" t="s">
        <v>711</v>
      </c>
      <c r="FW80" s="45">
        <v>7000000</v>
      </c>
      <c r="FX80" s="45">
        <v>6000000</v>
      </c>
      <c r="FY80">
        <v>587</v>
      </c>
      <c r="FZ80">
        <v>49</v>
      </c>
      <c r="GA80">
        <v>127</v>
      </c>
      <c r="GB80">
        <v>176</v>
      </c>
      <c r="GC80">
        <v>124</v>
      </c>
      <c r="GD80">
        <v>292</v>
      </c>
      <c r="GE80">
        <v>1294</v>
      </c>
      <c r="GF80">
        <v>12037</v>
      </c>
      <c r="GG80">
        <v>10.4</v>
      </c>
      <c r="GH80">
        <v>32.299999999999997</v>
      </c>
      <c r="GI80">
        <v>42.7</v>
      </c>
      <c r="GJ80" s="42">
        <v>15</v>
      </c>
    </row>
    <row r="81" spans="1:192" x14ac:dyDescent="0.45">
      <c r="A81" s="40">
        <v>30908</v>
      </c>
      <c r="B81" t="s">
        <v>1597</v>
      </c>
      <c r="C81" t="s">
        <v>163</v>
      </c>
      <c r="D81" t="s">
        <v>91</v>
      </c>
      <c r="E81" t="s">
        <v>91</v>
      </c>
      <c r="F81">
        <v>73</v>
      </c>
      <c r="G81">
        <v>204</v>
      </c>
      <c r="K81" t="s">
        <v>92</v>
      </c>
      <c r="L81">
        <v>2005</v>
      </c>
      <c r="M81">
        <v>33</v>
      </c>
      <c r="N81">
        <v>13</v>
      </c>
      <c r="O81">
        <v>8470324</v>
      </c>
      <c r="P81" t="s">
        <v>1598</v>
      </c>
      <c r="Q81" t="s">
        <v>1599</v>
      </c>
      <c r="R81" t="s">
        <v>1600</v>
      </c>
      <c r="S81" t="s">
        <v>1545</v>
      </c>
      <c r="T81" t="s">
        <v>720</v>
      </c>
      <c r="U81" t="s">
        <v>313</v>
      </c>
      <c r="V81">
        <v>34</v>
      </c>
      <c r="W81">
        <v>0</v>
      </c>
      <c r="X81">
        <v>2</v>
      </c>
      <c r="Y81">
        <v>1</v>
      </c>
      <c r="Z81">
        <v>2</v>
      </c>
      <c r="AA81">
        <v>25</v>
      </c>
      <c r="AB81">
        <v>62</v>
      </c>
      <c r="AC81" s="26">
        <v>5.8823529411764705E-2</v>
      </c>
      <c r="AD81" s="20">
        <v>-3.5380507343124163</v>
      </c>
      <c r="AE81" s="20">
        <v>0.60199999999999998</v>
      </c>
      <c r="AF81">
        <v>-4</v>
      </c>
      <c r="AG81">
        <v>-3.9</v>
      </c>
      <c r="AH81">
        <v>17</v>
      </c>
      <c r="AI81">
        <v>746</v>
      </c>
      <c r="AJ81">
        <v>30478</v>
      </c>
      <c r="AK81" s="20">
        <v>507.96666666666999</v>
      </c>
      <c r="AL81">
        <v>507.97</v>
      </c>
      <c r="AM81">
        <v>508</v>
      </c>
      <c r="AN81" s="26">
        <v>14.940196078431372</v>
      </c>
      <c r="AO81">
        <v>25.32</v>
      </c>
      <c r="AP81" s="41">
        <v>0.16666666666666666</v>
      </c>
      <c r="AQ81">
        <v>35</v>
      </c>
      <c r="AR81">
        <v>35</v>
      </c>
      <c r="AS81">
        <v>35</v>
      </c>
      <c r="AT81">
        <v>25</v>
      </c>
      <c r="AU81">
        <v>25</v>
      </c>
      <c r="AV81">
        <v>15</v>
      </c>
      <c r="AW81">
        <v>8</v>
      </c>
      <c r="AX81">
        <v>0</v>
      </c>
      <c r="AY81">
        <v>0</v>
      </c>
      <c r="AZ81">
        <v>3</v>
      </c>
      <c r="BA81" s="42">
        <v>3</v>
      </c>
      <c r="BB81">
        <v>0.54</v>
      </c>
      <c r="BC81">
        <v>47.933300000000003</v>
      </c>
      <c r="BD81" s="20">
        <v>27.6</v>
      </c>
      <c r="BE81" s="20">
        <v>62.6</v>
      </c>
      <c r="BF81" s="20">
        <v>7.3941374490619518</v>
      </c>
      <c r="BG81">
        <v>116</v>
      </c>
      <c r="BH81">
        <v>165</v>
      </c>
      <c r="BI81">
        <v>173</v>
      </c>
      <c r="BJ81" s="41">
        <v>0.40138408304498269</v>
      </c>
      <c r="BK81">
        <v>69</v>
      </c>
      <c r="BL81">
        <v>69</v>
      </c>
      <c r="BM81">
        <v>58</v>
      </c>
      <c r="BN81" s="42">
        <v>11</v>
      </c>
      <c r="BO81">
        <v>10</v>
      </c>
      <c r="BP81">
        <v>7</v>
      </c>
      <c r="BQ81">
        <v>3</v>
      </c>
      <c r="BR81">
        <v>54</v>
      </c>
      <c r="BS81" s="41">
        <v>0.12217194570135746</v>
      </c>
      <c r="BT81">
        <v>0</v>
      </c>
      <c r="BU81">
        <v>0</v>
      </c>
      <c r="BV81" s="4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3</v>
      </c>
      <c r="CZ81">
        <v>6</v>
      </c>
      <c r="DA81">
        <v>0</v>
      </c>
      <c r="DB81">
        <v>1</v>
      </c>
      <c r="DC81">
        <v>5</v>
      </c>
      <c r="DD81">
        <v>4</v>
      </c>
      <c r="DE81">
        <v>0</v>
      </c>
      <c r="DF81">
        <v>0</v>
      </c>
      <c r="DG81">
        <v>5</v>
      </c>
      <c r="DH81">
        <v>7</v>
      </c>
      <c r="DI81">
        <v>5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v>-2</v>
      </c>
      <c r="DQ81" s="20">
        <v>-1.0029999999999999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351</v>
      </c>
      <c r="DX81">
        <v>519</v>
      </c>
      <c r="DY81">
        <v>274</v>
      </c>
      <c r="DZ81">
        <v>388</v>
      </c>
      <c r="EA81">
        <v>191</v>
      </c>
      <c r="EB81">
        <v>290</v>
      </c>
      <c r="EC81">
        <v>14.13</v>
      </c>
      <c r="ED81">
        <v>20.69</v>
      </c>
      <c r="EE81">
        <v>12</v>
      </c>
      <c r="EF81">
        <v>20</v>
      </c>
      <c r="EG81" s="41">
        <v>6.2827225130890049E-2</v>
      </c>
      <c r="EH81" s="43">
        <v>0.93103448275862066</v>
      </c>
      <c r="EI81" s="44">
        <v>0.99386170788951067</v>
      </c>
      <c r="EJ81">
        <v>347</v>
      </c>
      <c r="EK81">
        <v>519</v>
      </c>
      <c r="EL81">
        <v>271</v>
      </c>
      <c r="EM81">
        <v>388</v>
      </c>
      <c r="EN81">
        <v>189</v>
      </c>
      <c r="EO81">
        <v>290</v>
      </c>
      <c r="EP81">
        <v>12</v>
      </c>
      <c r="EQ81">
        <v>20</v>
      </c>
      <c r="ER81">
        <v>154</v>
      </c>
      <c r="ES81">
        <v>239</v>
      </c>
      <c r="ET81">
        <v>75</v>
      </c>
      <c r="EU81">
        <v>80</v>
      </c>
      <c r="EV81">
        <v>7</v>
      </c>
      <c r="EW81">
        <v>9</v>
      </c>
      <c r="EX81">
        <v>37</v>
      </c>
      <c r="EY81">
        <v>26</v>
      </c>
      <c r="EZ81">
        <v>-0.4</v>
      </c>
      <c r="FA81">
        <v>1.1000000000000001</v>
      </c>
      <c r="FB81">
        <v>0.60000000000000009</v>
      </c>
      <c r="FC81" s="20">
        <v>0.22</v>
      </c>
      <c r="FD81" s="26">
        <v>6.4705882352941177E-3</v>
      </c>
      <c r="FE81">
        <v>4.7699999999999999E-2</v>
      </c>
      <c r="FF81">
        <v>0.02</v>
      </c>
      <c r="FG81">
        <v>0.55000000000000004</v>
      </c>
      <c r="FH81">
        <v>0.57000000000000006</v>
      </c>
      <c r="FL81" s="42">
        <v>141</v>
      </c>
      <c r="FM81" s="20">
        <v>12</v>
      </c>
      <c r="FN81" s="41">
        <v>0</v>
      </c>
      <c r="FO81" s="20">
        <v>0.30000000000000004</v>
      </c>
      <c r="FP81" s="20">
        <v>1.7994000000000001</v>
      </c>
      <c r="FQ81" s="20">
        <v>102.76197413233064</v>
      </c>
      <c r="FR81">
        <v>4</v>
      </c>
      <c r="FS81" t="s">
        <v>111</v>
      </c>
      <c r="FT81">
        <v>195</v>
      </c>
      <c r="FV81" t="s">
        <v>711</v>
      </c>
      <c r="FW81" s="45">
        <v>3900000</v>
      </c>
      <c r="FX81" s="45">
        <v>3900000</v>
      </c>
      <c r="FY81">
        <v>783</v>
      </c>
      <c r="FZ81">
        <v>17</v>
      </c>
      <c r="GA81">
        <v>107</v>
      </c>
      <c r="GB81">
        <v>124</v>
      </c>
      <c r="GC81">
        <v>-6</v>
      </c>
      <c r="GD81">
        <v>404</v>
      </c>
      <c r="GE81">
        <v>515</v>
      </c>
      <c r="GF81">
        <v>15532</v>
      </c>
      <c r="GG81">
        <v>-3.2</v>
      </c>
      <c r="GH81">
        <v>36</v>
      </c>
      <c r="GI81">
        <v>32.799999999999997</v>
      </c>
      <c r="GJ81" s="42">
        <v>0.30000000000000004</v>
      </c>
    </row>
    <row r="82" spans="1:192" x14ac:dyDescent="0.45">
      <c r="A82" s="40">
        <v>32939</v>
      </c>
      <c r="B82" t="s">
        <v>522</v>
      </c>
      <c r="C82" t="s">
        <v>282</v>
      </c>
      <c r="D82" t="s">
        <v>107</v>
      </c>
      <c r="E82" t="s">
        <v>107</v>
      </c>
      <c r="F82">
        <v>75</v>
      </c>
      <c r="G82">
        <v>192</v>
      </c>
      <c r="K82" t="s">
        <v>92</v>
      </c>
      <c r="L82">
        <v>2012</v>
      </c>
      <c r="M82">
        <v>27</v>
      </c>
      <c r="N82">
        <v>6</v>
      </c>
      <c r="O82">
        <v>8477215</v>
      </c>
      <c r="P82" t="s">
        <v>1622</v>
      </c>
      <c r="Q82" t="s">
        <v>1623</v>
      </c>
      <c r="R82" t="s">
        <v>1624</v>
      </c>
      <c r="S82" t="s">
        <v>1353</v>
      </c>
      <c r="T82" t="s">
        <v>720</v>
      </c>
      <c r="U82" t="s">
        <v>298</v>
      </c>
      <c r="V82">
        <v>65</v>
      </c>
      <c r="W82">
        <v>6</v>
      </c>
      <c r="X82">
        <v>6</v>
      </c>
      <c r="Y82">
        <v>2</v>
      </c>
      <c r="Z82">
        <v>12</v>
      </c>
      <c r="AA82">
        <v>18</v>
      </c>
      <c r="AB82">
        <v>51</v>
      </c>
      <c r="AC82" s="26">
        <v>0.18461538461538463</v>
      </c>
      <c r="AD82" s="20">
        <v>-5.8955696202531662</v>
      </c>
      <c r="AE82" s="20">
        <v>4.7569999999999997</v>
      </c>
      <c r="AF82">
        <v>2</v>
      </c>
      <c r="AG82">
        <v>-2.5</v>
      </c>
      <c r="AH82">
        <v>28</v>
      </c>
      <c r="AI82">
        <v>1882</v>
      </c>
      <c r="AJ82">
        <v>79256</v>
      </c>
      <c r="AK82" s="20">
        <v>1320.9333333333</v>
      </c>
      <c r="AL82">
        <v>1320.93</v>
      </c>
      <c r="AM82">
        <v>1321</v>
      </c>
      <c r="AN82" s="26">
        <v>20.322051282051284</v>
      </c>
      <c r="AO82">
        <v>33.76</v>
      </c>
      <c r="AP82" s="41">
        <v>0.24489795918367346</v>
      </c>
      <c r="AQ82">
        <v>147</v>
      </c>
      <c r="AR82">
        <v>148</v>
      </c>
      <c r="AS82">
        <v>148</v>
      </c>
      <c r="AT82">
        <v>96</v>
      </c>
      <c r="AU82">
        <v>97</v>
      </c>
      <c r="AV82">
        <v>65</v>
      </c>
      <c r="AW82">
        <v>43</v>
      </c>
      <c r="AX82">
        <v>11</v>
      </c>
      <c r="AY82">
        <v>3</v>
      </c>
      <c r="AZ82">
        <v>4</v>
      </c>
      <c r="BA82" s="42">
        <v>7</v>
      </c>
      <c r="BB82">
        <v>3.73</v>
      </c>
      <c r="BC82">
        <v>53.830800000000004</v>
      </c>
      <c r="BD82" s="20">
        <v>23.5</v>
      </c>
      <c r="BE82" s="20">
        <v>170.5</v>
      </c>
      <c r="BF82" s="20">
        <v>7.7445436169971158</v>
      </c>
      <c r="BG82">
        <v>367</v>
      </c>
      <c r="BH82">
        <v>468</v>
      </c>
      <c r="BI82">
        <v>555</v>
      </c>
      <c r="BJ82" s="41">
        <v>0.39804772234273317</v>
      </c>
      <c r="BK82">
        <v>76</v>
      </c>
      <c r="BL82">
        <v>76</v>
      </c>
      <c r="BM82">
        <v>88</v>
      </c>
      <c r="BN82" s="42">
        <v>-12</v>
      </c>
      <c r="BO82">
        <v>32</v>
      </c>
      <c r="BP82">
        <v>31</v>
      </c>
      <c r="BQ82">
        <v>6</v>
      </c>
      <c r="BR82">
        <v>125</v>
      </c>
      <c r="BS82" s="41">
        <v>0.11220825852782765</v>
      </c>
      <c r="BT82">
        <v>0</v>
      </c>
      <c r="BU82">
        <v>0</v>
      </c>
      <c r="BV82" s="41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3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2</v>
      </c>
      <c r="CZ82">
        <v>29</v>
      </c>
      <c r="DA82">
        <v>2</v>
      </c>
      <c r="DB82">
        <v>0</v>
      </c>
      <c r="DC82">
        <v>24</v>
      </c>
      <c r="DD82">
        <v>13</v>
      </c>
      <c r="DE82">
        <v>0</v>
      </c>
      <c r="DF82">
        <v>0</v>
      </c>
      <c r="DG82">
        <v>26</v>
      </c>
      <c r="DH82">
        <v>14</v>
      </c>
      <c r="DI82">
        <v>1</v>
      </c>
      <c r="DJ82">
        <v>14</v>
      </c>
      <c r="DK82">
        <v>14</v>
      </c>
      <c r="DL82">
        <v>0</v>
      </c>
      <c r="DM82">
        <v>2</v>
      </c>
      <c r="DN82">
        <v>2</v>
      </c>
      <c r="DO82">
        <v>0</v>
      </c>
      <c r="DP82" s="42">
        <v>-13</v>
      </c>
      <c r="DQ82" s="20">
        <v>-4.6859999999999999</v>
      </c>
      <c r="DR82">
        <v>14</v>
      </c>
      <c r="DS82">
        <v>0</v>
      </c>
      <c r="DT82">
        <v>0</v>
      </c>
      <c r="DU82">
        <v>0</v>
      </c>
      <c r="DV82">
        <v>0</v>
      </c>
      <c r="DW82">
        <v>1090</v>
      </c>
      <c r="DX82">
        <v>1326</v>
      </c>
      <c r="DY82">
        <v>814</v>
      </c>
      <c r="DZ82">
        <v>989</v>
      </c>
      <c r="EA82">
        <v>586</v>
      </c>
      <c r="EB82">
        <v>733</v>
      </c>
      <c r="EC82">
        <v>47.4</v>
      </c>
      <c r="ED82">
        <v>65.86</v>
      </c>
      <c r="EE82">
        <v>49</v>
      </c>
      <c r="EF82">
        <v>69</v>
      </c>
      <c r="EG82" s="41">
        <v>8.3617747440273033E-2</v>
      </c>
      <c r="EH82" s="43">
        <v>0.90586630286493863</v>
      </c>
      <c r="EI82" s="44">
        <v>0.98948405030521169</v>
      </c>
      <c r="EJ82">
        <v>1090</v>
      </c>
      <c r="EK82">
        <v>1328</v>
      </c>
      <c r="EL82">
        <v>815</v>
      </c>
      <c r="EM82">
        <v>991</v>
      </c>
      <c r="EN82">
        <v>587</v>
      </c>
      <c r="EO82">
        <v>735</v>
      </c>
      <c r="EP82">
        <v>49</v>
      </c>
      <c r="EQ82">
        <v>69</v>
      </c>
      <c r="ER82">
        <v>512</v>
      </c>
      <c r="ES82">
        <v>639</v>
      </c>
      <c r="ET82">
        <v>192</v>
      </c>
      <c r="EU82">
        <v>245</v>
      </c>
      <c r="EV82">
        <v>30</v>
      </c>
      <c r="EW82">
        <v>31</v>
      </c>
      <c r="EX82">
        <v>63</v>
      </c>
      <c r="EY82">
        <v>77</v>
      </c>
      <c r="EZ82">
        <v>0.2</v>
      </c>
      <c r="FA82">
        <v>3.3</v>
      </c>
      <c r="FB82">
        <v>3.5</v>
      </c>
      <c r="FC82" s="20">
        <v>16.07</v>
      </c>
      <c r="FD82" s="26">
        <v>0.24723076923076923</v>
      </c>
      <c r="FE82">
        <v>1.4681</v>
      </c>
      <c r="FF82">
        <v>-0.36</v>
      </c>
      <c r="FG82">
        <v>0.06</v>
      </c>
      <c r="FH82">
        <v>-0.30000000000000004</v>
      </c>
      <c r="FL82" s="42">
        <v>229</v>
      </c>
      <c r="FM82" s="20">
        <v>5.8571428571428568</v>
      </c>
      <c r="FN82" s="41">
        <v>3.6743838700000003E-2</v>
      </c>
      <c r="FO82" s="20">
        <v>9.1999999999999993</v>
      </c>
      <c r="FP82" s="20">
        <v>11.062799999999999</v>
      </c>
      <c r="FQ82" s="20">
        <v>109.74086439099725</v>
      </c>
      <c r="FR82">
        <v>4</v>
      </c>
      <c r="FS82" t="s">
        <v>136</v>
      </c>
      <c r="FT82">
        <v>195</v>
      </c>
      <c r="FV82" t="s">
        <v>711</v>
      </c>
      <c r="FW82" s="45">
        <v>5500000</v>
      </c>
      <c r="FX82" s="45">
        <v>5000000</v>
      </c>
      <c r="FY82">
        <v>381</v>
      </c>
      <c r="FZ82">
        <v>24</v>
      </c>
      <c r="GA82">
        <v>75</v>
      </c>
      <c r="GB82">
        <v>99</v>
      </c>
      <c r="GC82">
        <v>7</v>
      </c>
      <c r="GD82">
        <v>179</v>
      </c>
      <c r="GE82">
        <v>410</v>
      </c>
      <c r="GF82">
        <v>8101</v>
      </c>
      <c r="GG82">
        <v>3.6</v>
      </c>
      <c r="GH82">
        <v>19</v>
      </c>
      <c r="GI82">
        <v>22.6</v>
      </c>
      <c r="GJ82" s="42">
        <v>9.1999999999999993</v>
      </c>
    </row>
    <row r="83" spans="1:192" x14ac:dyDescent="0.45">
      <c r="A83" s="40">
        <v>33803</v>
      </c>
      <c r="B83" t="s">
        <v>1646</v>
      </c>
      <c r="C83" t="s">
        <v>823</v>
      </c>
      <c r="D83" t="s">
        <v>107</v>
      </c>
      <c r="E83" t="s">
        <v>107</v>
      </c>
      <c r="F83">
        <v>73</v>
      </c>
      <c r="G83">
        <v>185</v>
      </c>
      <c r="K83" t="s">
        <v>202</v>
      </c>
      <c r="L83">
        <v>2015</v>
      </c>
      <c r="M83">
        <v>25</v>
      </c>
      <c r="N83">
        <v>3</v>
      </c>
      <c r="O83">
        <v>8479268</v>
      </c>
      <c r="P83" t="s">
        <v>1647</v>
      </c>
      <c r="Q83" t="s">
        <v>1648</v>
      </c>
      <c r="R83" t="s">
        <v>1649</v>
      </c>
      <c r="S83" t="s">
        <v>1650</v>
      </c>
      <c r="T83" t="s">
        <v>720</v>
      </c>
      <c r="U83" t="s">
        <v>313</v>
      </c>
      <c r="V83">
        <v>37</v>
      </c>
      <c r="W83">
        <v>3</v>
      </c>
      <c r="X83">
        <v>5</v>
      </c>
      <c r="Y83">
        <v>3</v>
      </c>
      <c r="Z83">
        <v>8</v>
      </c>
      <c r="AA83">
        <v>17</v>
      </c>
      <c r="AB83">
        <v>56</v>
      </c>
      <c r="AC83" s="26">
        <v>0.21621621621621623</v>
      </c>
      <c r="AD83" s="20">
        <v>-0.22222222222222143</v>
      </c>
      <c r="AE83" s="20">
        <v>3.0049999999999999</v>
      </c>
      <c r="AF83">
        <v>-14</v>
      </c>
      <c r="AG83">
        <v>-5</v>
      </c>
      <c r="AH83">
        <v>8</v>
      </c>
      <c r="AI83">
        <v>903</v>
      </c>
      <c r="AJ83">
        <v>41692</v>
      </c>
      <c r="AK83" s="20">
        <v>694.86666666666997</v>
      </c>
      <c r="AL83">
        <v>694.87</v>
      </c>
      <c r="AM83">
        <v>695</v>
      </c>
      <c r="AN83" s="26">
        <v>18.780180180180182</v>
      </c>
      <c r="AO83">
        <v>31.56</v>
      </c>
      <c r="AP83" s="41">
        <v>0.36363636363636365</v>
      </c>
      <c r="AQ83">
        <v>103</v>
      </c>
      <c r="AR83">
        <v>103</v>
      </c>
      <c r="AS83">
        <v>103</v>
      </c>
      <c r="AT83">
        <v>66</v>
      </c>
      <c r="AU83">
        <v>66</v>
      </c>
      <c r="AV83">
        <v>48</v>
      </c>
      <c r="AW83">
        <v>24</v>
      </c>
      <c r="AX83">
        <v>7</v>
      </c>
      <c r="AY83">
        <v>2</v>
      </c>
      <c r="AZ83">
        <v>3</v>
      </c>
      <c r="BA83" s="42">
        <v>5</v>
      </c>
      <c r="BB83">
        <v>2.27</v>
      </c>
      <c r="BC83">
        <v>50.458300000000001</v>
      </c>
      <c r="BD83" s="20">
        <v>64.2</v>
      </c>
      <c r="BE83" s="20">
        <v>167.2</v>
      </c>
      <c r="BF83" s="20">
        <v>14.437232863701123</v>
      </c>
      <c r="BG83">
        <v>198</v>
      </c>
      <c r="BH83">
        <v>219</v>
      </c>
      <c r="BI83">
        <v>207</v>
      </c>
      <c r="BJ83" s="41">
        <v>0.48888888888888887</v>
      </c>
      <c r="BK83">
        <v>31</v>
      </c>
      <c r="BL83">
        <v>31</v>
      </c>
      <c r="BM83">
        <v>53</v>
      </c>
      <c r="BN83" s="42">
        <v>-22</v>
      </c>
      <c r="BO83">
        <v>18</v>
      </c>
      <c r="BP83">
        <v>23</v>
      </c>
      <c r="BQ83">
        <v>8</v>
      </c>
      <c r="BR83">
        <v>37</v>
      </c>
      <c r="BS83" s="41">
        <v>6.9288389513108617E-2</v>
      </c>
      <c r="BT83">
        <v>0</v>
      </c>
      <c r="BU83">
        <v>0</v>
      </c>
      <c r="BV83" s="41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18</v>
      </c>
      <c r="DA83">
        <v>3</v>
      </c>
      <c r="DB83">
        <v>0</v>
      </c>
      <c r="DC83">
        <v>9</v>
      </c>
      <c r="DD83">
        <v>7</v>
      </c>
      <c r="DE83">
        <v>0</v>
      </c>
      <c r="DF83">
        <v>2</v>
      </c>
      <c r="DG83">
        <v>27</v>
      </c>
      <c r="DH83">
        <v>4</v>
      </c>
      <c r="DI83">
        <v>3</v>
      </c>
      <c r="DJ83">
        <v>4</v>
      </c>
      <c r="DK83">
        <v>4</v>
      </c>
      <c r="DL83">
        <v>0</v>
      </c>
      <c r="DM83">
        <v>3</v>
      </c>
      <c r="DN83">
        <v>3</v>
      </c>
      <c r="DO83">
        <v>0</v>
      </c>
      <c r="DP83" s="42">
        <v>-1</v>
      </c>
      <c r="DQ83" s="20">
        <v>2.97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565</v>
      </c>
      <c r="DX83">
        <v>629</v>
      </c>
      <c r="DY83">
        <v>424</v>
      </c>
      <c r="DZ83">
        <v>497</v>
      </c>
      <c r="EA83">
        <v>320</v>
      </c>
      <c r="EB83">
        <v>349</v>
      </c>
      <c r="EC83">
        <v>21.35</v>
      </c>
      <c r="ED83">
        <v>29.99</v>
      </c>
      <c r="EE83">
        <v>22</v>
      </c>
      <c r="EF83">
        <v>41</v>
      </c>
      <c r="EG83" s="41">
        <v>6.8750000000000006E-2</v>
      </c>
      <c r="EH83" s="43">
        <v>0.88252148997134672</v>
      </c>
      <c r="EI83" s="44">
        <v>0.9512714899713467</v>
      </c>
      <c r="EJ83">
        <v>559</v>
      </c>
      <c r="EK83">
        <v>630</v>
      </c>
      <c r="EL83">
        <v>421</v>
      </c>
      <c r="EM83">
        <v>498</v>
      </c>
      <c r="EN83">
        <v>318</v>
      </c>
      <c r="EO83">
        <v>349</v>
      </c>
      <c r="EP83">
        <v>22</v>
      </c>
      <c r="EQ83">
        <v>41</v>
      </c>
      <c r="ER83">
        <v>229</v>
      </c>
      <c r="ES83">
        <v>290</v>
      </c>
      <c r="ET83">
        <v>97</v>
      </c>
      <c r="EU83">
        <v>124</v>
      </c>
      <c r="EV83">
        <v>14</v>
      </c>
      <c r="EW83">
        <v>27</v>
      </c>
      <c r="EX83">
        <v>43</v>
      </c>
      <c r="EY83">
        <v>42</v>
      </c>
      <c r="EZ83">
        <v>0.30000000000000004</v>
      </c>
      <c r="FA83">
        <v>0.8</v>
      </c>
      <c r="FB83">
        <v>1.1000000000000001</v>
      </c>
      <c r="FC83" s="20">
        <v>5.9</v>
      </c>
      <c r="FD83" s="26">
        <v>0.15945945945945947</v>
      </c>
      <c r="FE83">
        <v>0.30330000000000001</v>
      </c>
      <c r="FF83">
        <v>-0.49</v>
      </c>
      <c r="FG83">
        <v>0.2</v>
      </c>
      <c r="FH83">
        <v>-0.28999999999999998</v>
      </c>
      <c r="FL83" s="42">
        <v>76</v>
      </c>
      <c r="FM83" s="20">
        <v>9.75</v>
      </c>
      <c r="FN83" s="41">
        <v>3.4095634100000001E-2</v>
      </c>
      <c r="FO83" s="20">
        <v>7.2</v>
      </c>
      <c r="FP83" s="20">
        <v>8.5939999999999994</v>
      </c>
      <c r="FQ83" s="20">
        <v>103.09842128743506</v>
      </c>
      <c r="FR83">
        <v>1</v>
      </c>
      <c r="FS83" t="s">
        <v>111</v>
      </c>
      <c r="FT83">
        <v>8</v>
      </c>
      <c r="FV83" t="s">
        <v>711</v>
      </c>
      <c r="FW83" s="45">
        <v>650000</v>
      </c>
      <c r="FX83" s="45">
        <v>650000</v>
      </c>
      <c r="FY83">
        <v>55</v>
      </c>
      <c r="FZ83">
        <v>3</v>
      </c>
      <c r="GA83">
        <v>9</v>
      </c>
      <c r="GB83">
        <v>12</v>
      </c>
      <c r="GC83">
        <v>-16</v>
      </c>
      <c r="GD83">
        <v>20</v>
      </c>
      <c r="GE83">
        <v>63</v>
      </c>
      <c r="GF83">
        <v>937</v>
      </c>
      <c r="GG83">
        <v>0.4</v>
      </c>
      <c r="GH83">
        <v>1.2</v>
      </c>
      <c r="GI83">
        <v>1.7000000000000002</v>
      </c>
      <c r="GJ83" s="42">
        <v>7.2</v>
      </c>
    </row>
    <row r="84" spans="1:192" x14ac:dyDescent="0.45">
      <c r="A84" s="40">
        <v>33241</v>
      </c>
      <c r="B84" t="s">
        <v>1099</v>
      </c>
      <c r="C84" t="s">
        <v>145</v>
      </c>
      <c r="D84" t="s">
        <v>91</v>
      </c>
      <c r="E84" t="s">
        <v>91</v>
      </c>
      <c r="F84">
        <v>70</v>
      </c>
      <c r="G84">
        <v>180</v>
      </c>
      <c r="H84">
        <v>2009</v>
      </c>
      <c r="I84">
        <v>1</v>
      </c>
      <c r="J84">
        <v>11</v>
      </c>
      <c r="K84" t="s">
        <v>202</v>
      </c>
      <c r="L84">
        <v>2011</v>
      </c>
      <c r="M84">
        <v>27</v>
      </c>
      <c r="N84">
        <v>7</v>
      </c>
      <c r="O84">
        <v>8475176</v>
      </c>
      <c r="P84" t="s">
        <v>1656</v>
      </c>
      <c r="Q84" t="s">
        <v>1657</v>
      </c>
      <c r="R84" t="s">
        <v>1658</v>
      </c>
      <c r="S84" t="s">
        <v>390</v>
      </c>
      <c r="T84" t="s">
        <v>720</v>
      </c>
      <c r="U84" t="s">
        <v>307</v>
      </c>
      <c r="V84">
        <v>44</v>
      </c>
      <c r="W84">
        <v>9</v>
      </c>
      <c r="X84">
        <v>23</v>
      </c>
      <c r="Y84">
        <v>12</v>
      </c>
      <c r="Z84">
        <v>32</v>
      </c>
      <c r="AA84">
        <v>11</v>
      </c>
      <c r="AB84">
        <v>32</v>
      </c>
      <c r="AC84" s="26">
        <v>0.72727272727272729</v>
      </c>
      <c r="AD84" s="20">
        <v>14.375</v>
      </c>
      <c r="AE84" s="20">
        <v>11.545999999999999</v>
      </c>
      <c r="AF84">
        <v>26</v>
      </c>
      <c r="AG84">
        <v>4.0999999999999996</v>
      </c>
      <c r="AH84">
        <v>6</v>
      </c>
      <c r="AI84">
        <v>1229</v>
      </c>
      <c r="AJ84">
        <v>61661</v>
      </c>
      <c r="AK84" s="20">
        <v>1027.6833333333</v>
      </c>
      <c r="AL84">
        <v>1027.67</v>
      </c>
      <c r="AM84">
        <v>1028</v>
      </c>
      <c r="AN84" s="26">
        <v>23.356439393939397</v>
      </c>
      <c r="AO84">
        <v>38.72</v>
      </c>
      <c r="AP84" s="41">
        <v>0.50793650793650791</v>
      </c>
      <c r="AQ84">
        <v>220</v>
      </c>
      <c r="AR84">
        <v>220</v>
      </c>
      <c r="AS84">
        <v>220</v>
      </c>
      <c r="AT84">
        <v>159</v>
      </c>
      <c r="AU84">
        <v>159</v>
      </c>
      <c r="AV84">
        <v>110</v>
      </c>
      <c r="AW84">
        <v>58</v>
      </c>
      <c r="AX84">
        <v>7</v>
      </c>
      <c r="AY84">
        <v>5</v>
      </c>
      <c r="AZ84">
        <v>15</v>
      </c>
      <c r="BA84" s="42">
        <v>20</v>
      </c>
      <c r="BB84">
        <v>6.07</v>
      </c>
      <c r="BC84">
        <v>54.145499999999998</v>
      </c>
      <c r="BD84" s="20">
        <v>173.2</v>
      </c>
      <c r="BE84" s="20">
        <v>393.2</v>
      </c>
      <c r="BF84" s="20">
        <v>22.956785738612588</v>
      </c>
      <c r="BG84">
        <v>384</v>
      </c>
      <c r="BH84">
        <v>363</v>
      </c>
      <c r="BI84">
        <v>383</v>
      </c>
      <c r="BJ84" s="41">
        <v>0.500651890482399</v>
      </c>
      <c r="BK84">
        <v>27</v>
      </c>
      <c r="BL84">
        <v>27</v>
      </c>
      <c r="BM84">
        <v>37</v>
      </c>
      <c r="BN84" s="42">
        <v>-10</v>
      </c>
      <c r="BO84">
        <v>49</v>
      </c>
      <c r="BP84">
        <v>33</v>
      </c>
      <c r="BQ84">
        <v>33</v>
      </c>
      <c r="BR84">
        <v>84</v>
      </c>
      <c r="BS84" s="41">
        <v>0.10294117647058823</v>
      </c>
      <c r="BT84">
        <v>0</v>
      </c>
      <c r="BU84">
        <v>0</v>
      </c>
      <c r="BV84" s="41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7</v>
      </c>
      <c r="CS84">
        <v>0</v>
      </c>
      <c r="CT84">
        <v>0</v>
      </c>
      <c r="CU84">
        <v>0</v>
      </c>
      <c r="CV84">
        <v>2</v>
      </c>
      <c r="CW84">
        <v>1</v>
      </c>
      <c r="CX84">
        <v>3</v>
      </c>
      <c r="CY84">
        <v>4</v>
      </c>
      <c r="CZ84">
        <v>41</v>
      </c>
      <c r="DA84">
        <v>2</v>
      </c>
      <c r="DB84">
        <v>3</v>
      </c>
      <c r="DC84">
        <v>60</v>
      </c>
      <c r="DD84">
        <v>8</v>
      </c>
      <c r="DE84">
        <v>1</v>
      </c>
      <c r="DF84">
        <v>0</v>
      </c>
      <c r="DG84">
        <v>36</v>
      </c>
      <c r="DH84">
        <v>3</v>
      </c>
      <c r="DI84">
        <v>8</v>
      </c>
      <c r="DJ84">
        <v>4</v>
      </c>
      <c r="DK84">
        <v>4</v>
      </c>
      <c r="DL84">
        <v>0</v>
      </c>
      <c r="DM84">
        <v>9</v>
      </c>
      <c r="DN84">
        <v>9</v>
      </c>
      <c r="DO84">
        <v>0</v>
      </c>
      <c r="DP84" s="42">
        <v>5</v>
      </c>
      <c r="DQ84" s="20">
        <v>9.0519999999999996</v>
      </c>
      <c r="DR84">
        <v>3</v>
      </c>
      <c r="DS84">
        <v>0</v>
      </c>
      <c r="DT84">
        <v>0</v>
      </c>
      <c r="DU84">
        <v>0</v>
      </c>
      <c r="DV84">
        <v>0</v>
      </c>
      <c r="DW84">
        <v>1125</v>
      </c>
      <c r="DX84">
        <v>996</v>
      </c>
      <c r="DY84">
        <v>824</v>
      </c>
      <c r="DZ84">
        <v>732</v>
      </c>
      <c r="EA84">
        <v>598</v>
      </c>
      <c r="EB84">
        <v>552</v>
      </c>
      <c r="EC84">
        <v>53.87</v>
      </c>
      <c r="ED84">
        <v>47.72</v>
      </c>
      <c r="EE84">
        <v>63</v>
      </c>
      <c r="EF84">
        <v>40</v>
      </c>
      <c r="EG84" s="41">
        <v>0.10535117056856187</v>
      </c>
      <c r="EH84" s="43">
        <v>0.92753623188405798</v>
      </c>
      <c r="EI84" s="44">
        <v>1.0328874024526198</v>
      </c>
      <c r="EJ84">
        <v>1121</v>
      </c>
      <c r="EK84">
        <v>998</v>
      </c>
      <c r="EL84">
        <v>820</v>
      </c>
      <c r="EM84">
        <v>734</v>
      </c>
      <c r="EN84">
        <v>597</v>
      </c>
      <c r="EO84">
        <v>553</v>
      </c>
      <c r="EP84">
        <v>63</v>
      </c>
      <c r="EQ84">
        <v>41</v>
      </c>
      <c r="ER84">
        <v>498</v>
      </c>
      <c r="ES84">
        <v>504</v>
      </c>
      <c r="ET84">
        <v>191</v>
      </c>
      <c r="EU84">
        <v>172</v>
      </c>
      <c r="EV84">
        <v>34</v>
      </c>
      <c r="EW84">
        <v>17</v>
      </c>
      <c r="EX84">
        <v>46</v>
      </c>
      <c r="EY84">
        <v>54</v>
      </c>
      <c r="EZ84">
        <v>3</v>
      </c>
      <c r="FA84">
        <v>4</v>
      </c>
      <c r="FB84">
        <v>7</v>
      </c>
      <c r="FC84" s="20">
        <v>44.55</v>
      </c>
      <c r="FD84" s="26">
        <v>1.0125</v>
      </c>
      <c r="FE84">
        <v>3.3388</v>
      </c>
      <c r="FF84">
        <v>0.47</v>
      </c>
      <c r="FG84">
        <v>0.37</v>
      </c>
      <c r="FH84">
        <v>0.85</v>
      </c>
      <c r="FI84">
        <v>6</v>
      </c>
      <c r="FJ84">
        <v>2</v>
      </c>
      <c r="FK84">
        <v>1</v>
      </c>
      <c r="FL84" s="42">
        <v>117</v>
      </c>
      <c r="FM84" s="20">
        <v>20</v>
      </c>
      <c r="FN84" s="41">
        <v>6.6558441600000004E-2</v>
      </c>
      <c r="FO84" s="20">
        <v>31.4</v>
      </c>
      <c r="FP84" s="20">
        <v>33.810400000000001</v>
      </c>
      <c r="FQ84" s="20">
        <v>123.83352632654449</v>
      </c>
      <c r="FR84">
        <v>4</v>
      </c>
      <c r="FS84" t="s">
        <v>430</v>
      </c>
      <c r="FT84">
        <v>195</v>
      </c>
      <c r="FV84" t="s">
        <v>711</v>
      </c>
      <c r="FW84" s="45">
        <v>3000000</v>
      </c>
      <c r="FX84" s="45">
        <v>2500000</v>
      </c>
      <c r="FY84">
        <v>396</v>
      </c>
      <c r="FZ84">
        <v>55</v>
      </c>
      <c r="GA84">
        <v>118</v>
      </c>
      <c r="GB84">
        <v>173</v>
      </c>
      <c r="GC84">
        <v>76</v>
      </c>
      <c r="GD84">
        <v>140</v>
      </c>
      <c r="GE84">
        <v>725</v>
      </c>
      <c r="GF84">
        <v>7764</v>
      </c>
      <c r="GG84">
        <v>15.8</v>
      </c>
      <c r="GH84">
        <v>22.5</v>
      </c>
      <c r="GI84">
        <v>38.299999999999997</v>
      </c>
      <c r="GJ84" s="42">
        <v>31.4</v>
      </c>
    </row>
    <row r="85" spans="1:192" x14ac:dyDescent="0.45">
      <c r="A85" s="40">
        <v>33367</v>
      </c>
      <c r="B85" t="s">
        <v>1659</v>
      </c>
      <c r="C85" t="s">
        <v>145</v>
      </c>
      <c r="D85" t="s">
        <v>91</v>
      </c>
      <c r="E85" t="s">
        <v>91</v>
      </c>
      <c r="F85">
        <v>73</v>
      </c>
      <c r="G85">
        <v>198</v>
      </c>
      <c r="H85">
        <v>2009</v>
      </c>
      <c r="I85">
        <v>1</v>
      </c>
      <c r="J85">
        <v>12</v>
      </c>
      <c r="K85" t="s">
        <v>92</v>
      </c>
      <c r="L85">
        <v>2011</v>
      </c>
      <c r="M85">
        <v>26</v>
      </c>
      <c r="N85">
        <v>6</v>
      </c>
      <c r="O85">
        <v>8475177</v>
      </c>
      <c r="P85" t="s">
        <v>1660</v>
      </c>
      <c r="Q85" t="s">
        <v>1661</v>
      </c>
      <c r="R85" t="s">
        <v>1662</v>
      </c>
      <c r="S85" t="s">
        <v>433</v>
      </c>
      <c r="T85" t="s">
        <v>720</v>
      </c>
      <c r="U85" t="s">
        <v>142</v>
      </c>
      <c r="V85">
        <v>33</v>
      </c>
      <c r="W85">
        <v>1</v>
      </c>
      <c r="X85">
        <v>11</v>
      </c>
      <c r="Y85">
        <v>6</v>
      </c>
      <c r="Z85">
        <v>12</v>
      </c>
      <c r="AA85">
        <v>17</v>
      </c>
      <c r="AB85">
        <v>73</v>
      </c>
      <c r="AC85" s="26">
        <v>0.36363636363636365</v>
      </c>
      <c r="AD85" s="20">
        <v>3.5977859778597789</v>
      </c>
      <c r="AE85" s="20">
        <v>3.6829999999999998</v>
      </c>
      <c r="AF85">
        <v>11</v>
      </c>
      <c r="AG85">
        <v>-0.60000000000000009</v>
      </c>
      <c r="AH85">
        <v>8</v>
      </c>
      <c r="AI85">
        <v>770</v>
      </c>
      <c r="AJ85">
        <v>37124</v>
      </c>
      <c r="AK85" s="20">
        <v>618.73333333333005</v>
      </c>
      <c r="AL85">
        <v>618.70000000000005</v>
      </c>
      <c r="AM85">
        <v>619</v>
      </c>
      <c r="AN85" s="26">
        <v>18.749494949494949</v>
      </c>
      <c r="AO85">
        <v>31.08</v>
      </c>
      <c r="AP85" s="41">
        <v>0.34285714285714286</v>
      </c>
      <c r="AQ85">
        <v>91</v>
      </c>
      <c r="AR85">
        <v>91</v>
      </c>
      <c r="AS85">
        <v>91</v>
      </c>
      <c r="AT85">
        <v>63</v>
      </c>
      <c r="AU85">
        <v>63</v>
      </c>
      <c r="AV85">
        <v>44</v>
      </c>
      <c r="AW85">
        <v>22</v>
      </c>
      <c r="AX85">
        <v>3</v>
      </c>
      <c r="AY85">
        <v>2</v>
      </c>
      <c r="AZ85">
        <v>7</v>
      </c>
      <c r="BA85" s="42">
        <v>9</v>
      </c>
      <c r="BB85">
        <v>1.46</v>
      </c>
      <c r="BC85">
        <v>61.386400000000002</v>
      </c>
      <c r="BD85" s="20">
        <v>85.7</v>
      </c>
      <c r="BE85" s="20">
        <v>176.7</v>
      </c>
      <c r="BF85" s="20">
        <v>17.135930176175847</v>
      </c>
      <c r="BG85">
        <v>136</v>
      </c>
      <c r="BH85">
        <v>210</v>
      </c>
      <c r="BI85">
        <v>232</v>
      </c>
      <c r="BJ85" s="41">
        <v>0.36956521739130432</v>
      </c>
      <c r="BK85">
        <v>45</v>
      </c>
      <c r="BL85">
        <v>45</v>
      </c>
      <c r="BM85">
        <v>42</v>
      </c>
      <c r="BN85" s="42">
        <v>3</v>
      </c>
      <c r="BO85">
        <v>19</v>
      </c>
      <c r="BP85">
        <v>24</v>
      </c>
      <c r="BQ85">
        <v>14</v>
      </c>
      <c r="BR85">
        <v>65</v>
      </c>
      <c r="BS85" s="41">
        <v>0.11669658886894076</v>
      </c>
      <c r="BT85">
        <v>0</v>
      </c>
      <c r="BU85">
        <v>0</v>
      </c>
      <c r="BV85" s="41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2</v>
      </c>
      <c r="CZ85">
        <v>16</v>
      </c>
      <c r="DA85">
        <v>0</v>
      </c>
      <c r="DB85">
        <v>0</v>
      </c>
      <c r="DC85">
        <v>10</v>
      </c>
      <c r="DD85">
        <v>7</v>
      </c>
      <c r="DE85">
        <v>0</v>
      </c>
      <c r="DF85">
        <v>0</v>
      </c>
      <c r="DG85">
        <v>27</v>
      </c>
      <c r="DH85">
        <v>4</v>
      </c>
      <c r="DI85">
        <v>4</v>
      </c>
      <c r="DJ85">
        <v>3</v>
      </c>
      <c r="DK85">
        <v>3</v>
      </c>
      <c r="DL85">
        <v>0</v>
      </c>
      <c r="DM85">
        <v>4</v>
      </c>
      <c r="DN85">
        <v>4</v>
      </c>
      <c r="DO85">
        <v>0</v>
      </c>
      <c r="DP85" s="42">
        <v>0</v>
      </c>
      <c r="DQ85" s="20">
        <v>2.4209999999999998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508</v>
      </c>
      <c r="DX85">
        <v>663</v>
      </c>
      <c r="DY85">
        <v>380</v>
      </c>
      <c r="DZ85">
        <v>492</v>
      </c>
      <c r="EA85">
        <v>273</v>
      </c>
      <c r="EB85">
        <v>370</v>
      </c>
      <c r="EC85">
        <v>27.13</v>
      </c>
      <c r="ED85">
        <v>33.090000000000003</v>
      </c>
      <c r="EE85">
        <v>35</v>
      </c>
      <c r="EF85">
        <v>38</v>
      </c>
      <c r="EG85" s="41">
        <v>0.12820512820512819</v>
      </c>
      <c r="EH85" s="43">
        <v>0.89729729729729724</v>
      </c>
      <c r="EI85" s="44">
        <v>1.0255024255024254</v>
      </c>
      <c r="EJ85">
        <v>507</v>
      </c>
      <c r="EK85">
        <v>662</v>
      </c>
      <c r="EL85">
        <v>378</v>
      </c>
      <c r="EM85">
        <v>491</v>
      </c>
      <c r="EN85">
        <v>268</v>
      </c>
      <c r="EO85">
        <v>370</v>
      </c>
      <c r="EP85">
        <v>35</v>
      </c>
      <c r="EQ85">
        <v>39</v>
      </c>
      <c r="ER85">
        <v>281</v>
      </c>
      <c r="ES85">
        <v>359</v>
      </c>
      <c r="ET85">
        <v>124</v>
      </c>
      <c r="EU85">
        <v>129</v>
      </c>
      <c r="EV85">
        <v>19</v>
      </c>
      <c r="EW85">
        <v>17</v>
      </c>
      <c r="EX85">
        <v>38</v>
      </c>
      <c r="EY85">
        <v>42</v>
      </c>
      <c r="EZ85">
        <v>0.60000000000000009</v>
      </c>
      <c r="FA85">
        <v>1.9</v>
      </c>
      <c r="FB85">
        <v>2.4</v>
      </c>
      <c r="FC85" s="20">
        <v>14.25</v>
      </c>
      <c r="FD85" s="26">
        <v>0.43181818181818182</v>
      </c>
      <c r="FE85">
        <v>0.60720000000000007</v>
      </c>
      <c r="FF85">
        <v>0.49</v>
      </c>
      <c r="FG85">
        <v>7.0000000000000007E-2</v>
      </c>
      <c r="FH85">
        <v>0.57000000000000006</v>
      </c>
      <c r="FL85" s="42">
        <v>118</v>
      </c>
      <c r="FM85" s="20">
        <v>14.75</v>
      </c>
      <c r="FN85" s="41">
        <v>9.5571096000000005E-3</v>
      </c>
      <c r="FO85" s="20">
        <v>11.2</v>
      </c>
      <c r="FP85" s="20">
        <v>12.4842</v>
      </c>
      <c r="FQ85" s="20">
        <v>113.56069177307256</v>
      </c>
      <c r="FR85">
        <v>4</v>
      </c>
      <c r="FS85" t="s">
        <v>189</v>
      </c>
      <c r="FT85">
        <v>195</v>
      </c>
      <c r="FV85" t="s">
        <v>711</v>
      </c>
      <c r="FW85" s="45">
        <v>3300000</v>
      </c>
      <c r="FX85" s="45">
        <v>3300000</v>
      </c>
      <c r="FY85">
        <v>304</v>
      </c>
      <c r="FZ85">
        <v>12</v>
      </c>
      <c r="GA85">
        <v>69</v>
      </c>
      <c r="GB85">
        <v>81</v>
      </c>
      <c r="GC85">
        <v>26</v>
      </c>
      <c r="GD85">
        <v>118</v>
      </c>
      <c r="GE85">
        <v>427</v>
      </c>
      <c r="GF85">
        <v>6053</v>
      </c>
      <c r="GG85">
        <v>2.8</v>
      </c>
      <c r="GH85">
        <v>13.3</v>
      </c>
      <c r="GI85">
        <v>16.2</v>
      </c>
      <c r="GJ85" s="42">
        <v>11.2</v>
      </c>
    </row>
    <row r="86" spans="1:192" x14ac:dyDescent="0.45">
      <c r="A86" s="40">
        <v>33317</v>
      </c>
      <c r="B86" t="s">
        <v>1676</v>
      </c>
      <c r="C86" t="s">
        <v>362</v>
      </c>
      <c r="D86" t="s">
        <v>107</v>
      </c>
      <c r="E86" t="s">
        <v>107</v>
      </c>
      <c r="F86">
        <v>72</v>
      </c>
      <c r="G86">
        <v>204</v>
      </c>
      <c r="H86">
        <v>2009</v>
      </c>
      <c r="I86">
        <v>1</v>
      </c>
      <c r="J86">
        <v>16</v>
      </c>
      <c r="K86" t="s">
        <v>92</v>
      </c>
      <c r="L86">
        <v>2010</v>
      </c>
      <c r="M86">
        <v>26</v>
      </c>
      <c r="N86">
        <v>8</v>
      </c>
      <c r="O86">
        <v>8475181</v>
      </c>
      <c r="P86" t="s">
        <v>1677</v>
      </c>
      <c r="Q86" t="s">
        <v>1678</v>
      </c>
      <c r="R86" t="s">
        <v>1679</v>
      </c>
      <c r="S86" t="s">
        <v>1586</v>
      </c>
      <c r="T86" t="s">
        <v>720</v>
      </c>
      <c r="U86" t="s">
        <v>142</v>
      </c>
      <c r="V86">
        <v>80</v>
      </c>
      <c r="W86">
        <v>10</v>
      </c>
      <c r="X86">
        <v>32</v>
      </c>
      <c r="Y86">
        <v>15</v>
      </c>
      <c r="Z86">
        <v>42</v>
      </c>
      <c r="AA86">
        <v>6</v>
      </c>
      <c r="AB86">
        <v>43</v>
      </c>
      <c r="AC86" s="26">
        <v>0.52500000000000002</v>
      </c>
      <c r="AD86" s="20">
        <v>7.3012048192771104</v>
      </c>
      <c r="AE86" s="20">
        <v>14.259</v>
      </c>
      <c r="AF86">
        <v>-42</v>
      </c>
      <c r="AG86">
        <v>-13.8</v>
      </c>
      <c r="AH86">
        <v>20</v>
      </c>
      <c r="AI86">
        <v>1966</v>
      </c>
      <c r="AJ86">
        <v>107621</v>
      </c>
      <c r="AK86" s="20">
        <v>1793.6833333333</v>
      </c>
      <c r="AL86">
        <v>1792.6</v>
      </c>
      <c r="AM86">
        <v>1794</v>
      </c>
      <c r="AN86" s="26">
        <v>22.421041666666667</v>
      </c>
      <c r="AO86">
        <v>36.979999999999997</v>
      </c>
      <c r="AP86" s="41">
        <v>0.41584158415841582</v>
      </c>
      <c r="AQ86">
        <v>311</v>
      </c>
      <c r="AR86">
        <v>312</v>
      </c>
      <c r="AS86">
        <v>312</v>
      </c>
      <c r="AT86">
        <v>210</v>
      </c>
      <c r="AU86">
        <v>210</v>
      </c>
      <c r="AV86">
        <v>153</v>
      </c>
      <c r="AW86">
        <v>116</v>
      </c>
      <c r="AX86">
        <v>10</v>
      </c>
      <c r="AY86">
        <v>3</v>
      </c>
      <c r="AZ86">
        <v>22</v>
      </c>
      <c r="BA86" s="42">
        <v>25</v>
      </c>
      <c r="BB86">
        <v>8.94</v>
      </c>
      <c r="BC86">
        <v>51.124200000000002</v>
      </c>
      <c r="BD86" s="20">
        <v>283.89999999999998</v>
      </c>
      <c r="BE86" s="20">
        <v>594.9</v>
      </c>
      <c r="BF86" s="20">
        <v>19.911859868347655</v>
      </c>
      <c r="BG86">
        <v>756</v>
      </c>
      <c r="BH86">
        <v>563</v>
      </c>
      <c r="BI86">
        <v>537</v>
      </c>
      <c r="BJ86" s="41">
        <v>0.58468677494199539</v>
      </c>
      <c r="BK86">
        <v>95</v>
      </c>
      <c r="BL86">
        <v>95</v>
      </c>
      <c r="BM86">
        <v>72</v>
      </c>
      <c r="BN86" s="42">
        <v>23</v>
      </c>
      <c r="BO86">
        <v>57</v>
      </c>
      <c r="BP86">
        <v>57</v>
      </c>
      <c r="BQ86">
        <v>21</v>
      </c>
      <c r="BR86">
        <v>104</v>
      </c>
      <c r="BS86" s="41">
        <v>7.2625698324022353E-2</v>
      </c>
      <c r="BT86">
        <v>0</v>
      </c>
      <c r="BU86">
        <v>0</v>
      </c>
      <c r="BV86" s="41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6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3</v>
      </c>
      <c r="CY86">
        <v>5</v>
      </c>
      <c r="CZ86">
        <v>49</v>
      </c>
      <c r="DA86">
        <v>2</v>
      </c>
      <c r="DB86">
        <v>0</v>
      </c>
      <c r="DC86">
        <v>67</v>
      </c>
      <c r="DD86">
        <v>14</v>
      </c>
      <c r="DE86">
        <v>3</v>
      </c>
      <c r="DF86">
        <v>0</v>
      </c>
      <c r="DG86">
        <v>67</v>
      </c>
      <c r="DH86">
        <v>10</v>
      </c>
      <c r="DI86">
        <v>8</v>
      </c>
      <c r="DJ86">
        <v>9</v>
      </c>
      <c r="DK86">
        <v>9</v>
      </c>
      <c r="DL86">
        <v>0</v>
      </c>
      <c r="DM86">
        <v>8</v>
      </c>
      <c r="DN86">
        <v>8</v>
      </c>
      <c r="DO86">
        <v>0</v>
      </c>
      <c r="DP86" s="42">
        <v>-2</v>
      </c>
      <c r="DQ86" s="20">
        <v>5.8810000000000002</v>
      </c>
      <c r="DR86">
        <v>10</v>
      </c>
      <c r="DS86">
        <v>0</v>
      </c>
      <c r="DT86">
        <v>0</v>
      </c>
      <c r="DU86">
        <v>0</v>
      </c>
      <c r="DV86">
        <v>0</v>
      </c>
      <c r="DW86">
        <v>1833</v>
      </c>
      <c r="DX86">
        <v>1739</v>
      </c>
      <c r="DY86">
        <v>1353</v>
      </c>
      <c r="DZ86">
        <v>1328</v>
      </c>
      <c r="EA86">
        <v>997</v>
      </c>
      <c r="EB86">
        <v>968</v>
      </c>
      <c r="EC86">
        <v>100.24</v>
      </c>
      <c r="ED86">
        <v>94.11</v>
      </c>
      <c r="EE86">
        <v>101</v>
      </c>
      <c r="EF86">
        <v>118</v>
      </c>
      <c r="EG86" s="41">
        <v>0.10130391173520562</v>
      </c>
      <c r="EH86" s="43">
        <v>0.87809917355371903</v>
      </c>
      <c r="EI86" s="44">
        <v>0.97940308528892461</v>
      </c>
      <c r="EJ86">
        <v>1835</v>
      </c>
      <c r="EK86">
        <v>1740</v>
      </c>
      <c r="EL86">
        <v>1355</v>
      </c>
      <c r="EM86">
        <v>1330</v>
      </c>
      <c r="EN86">
        <v>1003</v>
      </c>
      <c r="EO86">
        <v>968</v>
      </c>
      <c r="EP86">
        <v>102</v>
      </c>
      <c r="EQ86">
        <v>117</v>
      </c>
      <c r="ER86">
        <v>1012</v>
      </c>
      <c r="ES86">
        <v>927</v>
      </c>
      <c r="ET86">
        <v>409</v>
      </c>
      <c r="EU86">
        <v>386</v>
      </c>
      <c r="EV86">
        <v>60</v>
      </c>
      <c r="EW86">
        <v>68</v>
      </c>
      <c r="EX86">
        <v>89</v>
      </c>
      <c r="EY86">
        <v>94</v>
      </c>
      <c r="EZ86">
        <v>3.1</v>
      </c>
      <c r="FA86">
        <v>-0.30000000000000004</v>
      </c>
      <c r="FB86">
        <v>2.8</v>
      </c>
      <c r="FC86" s="20">
        <v>29.82</v>
      </c>
      <c r="FD86" s="26">
        <v>0.37275000000000003</v>
      </c>
      <c r="FE86">
        <v>3.1732</v>
      </c>
      <c r="FF86">
        <v>0.04</v>
      </c>
      <c r="FG86">
        <v>-0.83</v>
      </c>
      <c r="FH86">
        <v>-0.79</v>
      </c>
      <c r="FL86" s="42">
        <v>219</v>
      </c>
      <c r="FM86" s="20">
        <v>11.6</v>
      </c>
      <c r="FN86" s="41">
        <v>4.0836653399999999E-2</v>
      </c>
      <c r="FO86" s="20">
        <v>40</v>
      </c>
      <c r="FP86" s="20">
        <v>43.176200000000001</v>
      </c>
      <c r="FQ86" s="20">
        <v>119.55818364386924</v>
      </c>
      <c r="FR86">
        <v>1</v>
      </c>
      <c r="FS86" t="s">
        <v>314</v>
      </c>
      <c r="FT86">
        <v>67</v>
      </c>
      <c r="FV86" t="s">
        <v>711</v>
      </c>
      <c r="FW86" s="45">
        <v>5000000</v>
      </c>
      <c r="FX86" s="45">
        <v>5500000</v>
      </c>
      <c r="FY86">
        <v>578</v>
      </c>
      <c r="FZ86">
        <v>56</v>
      </c>
      <c r="GA86">
        <v>202</v>
      </c>
      <c r="GB86">
        <v>258</v>
      </c>
      <c r="GC86">
        <v>-26</v>
      </c>
      <c r="GD86">
        <v>105</v>
      </c>
      <c r="GE86">
        <v>850</v>
      </c>
      <c r="GF86">
        <v>11702</v>
      </c>
      <c r="GG86">
        <v>20.5</v>
      </c>
      <c r="GH86">
        <v>18.600000000000001</v>
      </c>
      <c r="GI86">
        <v>39.1</v>
      </c>
      <c r="GJ86" s="42">
        <v>40</v>
      </c>
    </row>
    <row r="87" spans="1:192" x14ac:dyDescent="0.45">
      <c r="A87" s="40">
        <v>33196</v>
      </c>
      <c r="B87" t="s">
        <v>1691</v>
      </c>
      <c r="C87" t="s">
        <v>106</v>
      </c>
      <c r="D87" t="s">
        <v>107</v>
      </c>
      <c r="E87" t="s">
        <v>107</v>
      </c>
      <c r="F87">
        <v>74</v>
      </c>
      <c r="G87">
        <v>210</v>
      </c>
      <c r="H87">
        <v>2009</v>
      </c>
      <c r="I87">
        <v>1</v>
      </c>
      <c r="J87">
        <v>21</v>
      </c>
      <c r="K87" t="s">
        <v>92</v>
      </c>
      <c r="L87">
        <v>2010</v>
      </c>
      <c r="M87">
        <v>27</v>
      </c>
      <c r="N87">
        <v>8</v>
      </c>
      <c r="O87">
        <v>8475186</v>
      </c>
      <c r="P87" t="s">
        <v>1692</v>
      </c>
      <c r="Q87" t="s">
        <v>1693</v>
      </c>
      <c r="R87" t="s">
        <v>894</v>
      </c>
      <c r="S87" t="s">
        <v>243</v>
      </c>
      <c r="T87" t="s">
        <v>720</v>
      </c>
      <c r="U87" t="s">
        <v>194</v>
      </c>
      <c r="V87">
        <v>81</v>
      </c>
      <c r="W87">
        <v>7</v>
      </c>
      <c r="X87">
        <v>11</v>
      </c>
      <c r="Y87">
        <v>5</v>
      </c>
      <c r="Z87">
        <v>18</v>
      </c>
      <c r="AA87">
        <v>15</v>
      </c>
      <c r="AB87">
        <v>75</v>
      </c>
      <c r="AC87" s="26">
        <v>0.22222222222222221</v>
      </c>
      <c r="AD87" s="20">
        <v>7.3770491803280436E-2</v>
      </c>
      <c r="AE87" s="20">
        <v>6.9710000000000001</v>
      </c>
      <c r="AF87">
        <v>3</v>
      </c>
      <c r="AG87">
        <v>-1</v>
      </c>
      <c r="AH87">
        <v>47</v>
      </c>
      <c r="AI87">
        <v>2210</v>
      </c>
      <c r="AJ87">
        <v>97245</v>
      </c>
      <c r="AK87" s="20">
        <v>1620.75</v>
      </c>
      <c r="AL87">
        <v>1620.75</v>
      </c>
      <c r="AM87">
        <v>1621</v>
      </c>
      <c r="AN87" s="26">
        <v>20.00925925925926</v>
      </c>
      <c r="AO87">
        <v>33.11</v>
      </c>
      <c r="AP87" s="41">
        <v>0.25352112676056338</v>
      </c>
      <c r="AQ87">
        <v>265</v>
      </c>
      <c r="AR87">
        <v>265</v>
      </c>
      <c r="AS87">
        <v>265</v>
      </c>
      <c r="AT87">
        <v>197</v>
      </c>
      <c r="AU87">
        <v>197</v>
      </c>
      <c r="AV87">
        <v>141</v>
      </c>
      <c r="AW87">
        <v>67</v>
      </c>
      <c r="AX87">
        <v>8</v>
      </c>
      <c r="AY87">
        <v>8</v>
      </c>
      <c r="AZ87">
        <v>15</v>
      </c>
      <c r="BA87" s="42">
        <v>23</v>
      </c>
      <c r="BB87">
        <v>6.31</v>
      </c>
      <c r="BC87">
        <v>50.439700000000002</v>
      </c>
      <c r="BD87" s="20">
        <v>104.9</v>
      </c>
      <c r="BE87" s="20">
        <v>369.9</v>
      </c>
      <c r="BF87" s="20">
        <v>13.693660342434057</v>
      </c>
      <c r="BG87">
        <v>529</v>
      </c>
      <c r="BH87">
        <v>505</v>
      </c>
      <c r="BI87">
        <v>549</v>
      </c>
      <c r="BJ87" s="41">
        <v>0.49072356215213359</v>
      </c>
      <c r="BK87">
        <v>135</v>
      </c>
      <c r="BL87">
        <v>135</v>
      </c>
      <c r="BM87">
        <v>133</v>
      </c>
      <c r="BN87" s="42">
        <v>2</v>
      </c>
      <c r="BO87">
        <v>56</v>
      </c>
      <c r="BP87">
        <v>48</v>
      </c>
      <c r="BQ87">
        <v>17</v>
      </c>
      <c r="BR87">
        <v>105</v>
      </c>
      <c r="BS87" s="41">
        <v>7.4839629365645047E-2</v>
      </c>
      <c r="BT87">
        <v>0</v>
      </c>
      <c r="BU87">
        <v>0</v>
      </c>
      <c r="BV87" s="41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1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2</v>
      </c>
      <c r="CY87">
        <v>4</v>
      </c>
      <c r="CZ87">
        <v>50</v>
      </c>
      <c r="DA87">
        <v>4</v>
      </c>
      <c r="DB87">
        <v>1</v>
      </c>
      <c r="DC87">
        <v>45</v>
      </c>
      <c r="DD87">
        <v>44</v>
      </c>
      <c r="DE87">
        <v>0</v>
      </c>
      <c r="DF87">
        <v>0</v>
      </c>
      <c r="DG87">
        <v>47</v>
      </c>
      <c r="DH87">
        <v>22</v>
      </c>
      <c r="DI87">
        <v>2</v>
      </c>
      <c r="DJ87">
        <v>22</v>
      </c>
      <c r="DK87">
        <v>21</v>
      </c>
      <c r="DL87">
        <v>1</v>
      </c>
      <c r="DM87">
        <v>3</v>
      </c>
      <c r="DN87">
        <v>2</v>
      </c>
      <c r="DO87">
        <v>1</v>
      </c>
      <c r="DP87" s="42">
        <v>-20</v>
      </c>
      <c r="DQ87" s="20">
        <v>-7.407</v>
      </c>
      <c r="DR87">
        <v>21</v>
      </c>
      <c r="DS87">
        <v>1</v>
      </c>
      <c r="DT87">
        <v>0</v>
      </c>
      <c r="DU87">
        <v>0</v>
      </c>
      <c r="DV87">
        <v>0</v>
      </c>
      <c r="DW87">
        <v>1425</v>
      </c>
      <c r="DX87">
        <v>1662</v>
      </c>
      <c r="DY87">
        <v>1096</v>
      </c>
      <c r="DZ87">
        <v>1298</v>
      </c>
      <c r="EA87">
        <v>823</v>
      </c>
      <c r="EB87">
        <v>929</v>
      </c>
      <c r="EC87">
        <v>73.510000000000005</v>
      </c>
      <c r="ED87">
        <v>87.2</v>
      </c>
      <c r="EE87">
        <v>71</v>
      </c>
      <c r="EF87">
        <v>81</v>
      </c>
      <c r="EG87" s="41">
        <v>8.6269744835965972E-2</v>
      </c>
      <c r="EH87" s="43">
        <v>0.91280947255113021</v>
      </c>
      <c r="EI87" s="44">
        <v>0.99907921738709615</v>
      </c>
      <c r="EJ87">
        <v>1419</v>
      </c>
      <c r="EK87">
        <v>1661</v>
      </c>
      <c r="EL87">
        <v>1091</v>
      </c>
      <c r="EM87">
        <v>1296</v>
      </c>
      <c r="EN87">
        <v>818</v>
      </c>
      <c r="EO87">
        <v>926</v>
      </c>
      <c r="EP87">
        <v>69</v>
      </c>
      <c r="EQ87">
        <v>81</v>
      </c>
      <c r="ER87">
        <v>708</v>
      </c>
      <c r="ES87">
        <v>879</v>
      </c>
      <c r="ET87">
        <v>286</v>
      </c>
      <c r="EU87">
        <v>329</v>
      </c>
      <c r="EV87">
        <v>45</v>
      </c>
      <c r="EW87">
        <v>46</v>
      </c>
      <c r="EX87">
        <v>101</v>
      </c>
      <c r="EY87">
        <v>94</v>
      </c>
      <c r="EZ87">
        <v>0.60000000000000009</v>
      </c>
      <c r="FA87">
        <v>3.9</v>
      </c>
      <c r="FB87">
        <v>4.5</v>
      </c>
      <c r="FC87" s="20">
        <v>21.68</v>
      </c>
      <c r="FD87" s="26">
        <v>0.26765432098765429</v>
      </c>
      <c r="FE87">
        <v>1.2301</v>
      </c>
      <c r="FF87">
        <v>-0.42</v>
      </c>
      <c r="FG87">
        <v>-0.11</v>
      </c>
      <c r="FH87">
        <v>-0.52</v>
      </c>
      <c r="FL87" s="42">
        <v>288</v>
      </c>
      <c r="FM87" s="20">
        <v>7.2380952380952381</v>
      </c>
      <c r="FN87" s="41">
        <v>3.00272023E-2</v>
      </c>
      <c r="FO87" s="20">
        <v>13.3</v>
      </c>
      <c r="FP87" s="20">
        <v>16.518599999999999</v>
      </c>
      <c r="FQ87" s="20">
        <v>114.28042572882924</v>
      </c>
      <c r="FU87" t="s">
        <v>731</v>
      </c>
      <c r="FV87" t="s">
        <v>711</v>
      </c>
      <c r="FW87" s="45">
        <v>1950000</v>
      </c>
      <c r="FX87" s="45">
        <v>1666667</v>
      </c>
      <c r="FY87">
        <v>447</v>
      </c>
      <c r="FZ87">
        <v>32</v>
      </c>
      <c r="GA87">
        <v>67</v>
      </c>
      <c r="GB87">
        <v>99</v>
      </c>
      <c r="GC87">
        <v>-32</v>
      </c>
      <c r="GD87">
        <v>184</v>
      </c>
      <c r="GE87">
        <v>634</v>
      </c>
      <c r="GF87">
        <v>7811</v>
      </c>
      <c r="GG87">
        <v>5</v>
      </c>
      <c r="GH87">
        <v>16.2</v>
      </c>
      <c r="GI87">
        <v>21.1</v>
      </c>
      <c r="GJ87" s="42">
        <v>13.3</v>
      </c>
    </row>
    <row r="88" spans="1:192" x14ac:dyDescent="0.45">
      <c r="A88" s="40">
        <v>33259</v>
      </c>
      <c r="B88" t="s">
        <v>1694</v>
      </c>
      <c r="C88" t="s">
        <v>213</v>
      </c>
      <c r="D88" t="s">
        <v>91</v>
      </c>
      <c r="E88" t="s">
        <v>91</v>
      </c>
      <c r="F88">
        <v>76</v>
      </c>
      <c r="G88">
        <v>212</v>
      </c>
      <c r="H88">
        <v>2009</v>
      </c>
      <c r="I88">
        <v>3</v>
      </c>
      <c r="J88">
        <v>66</v>
      </c>
      <c r="K88" t="s">
        <v>92</v>
      </c>
      <c r="L88">
        <v>2011</v>
      </c>
      <c r="M88">
        <v>27</v>
      </c>
      <c r="N88">
        <v>6</v>
      </c>
      <c r="O88">
        <v>8475188</v>
      </c>
      <c r="P88" t="s">
        <v>1695</v>
      </c>
      <c r="Q88" t="s">
        <v>1696</v>
      </c>
      <c r="R88" t="s">
        <v>1697</v>
      </c>
      <c r="S88" t="s">
        <v>1641</v>
      </c>
      <c r="T88" t="s">
        <v>720</v>
      </c>
      <c r="U88" t="s">
        <v>917</v>
      </c>
      <c r="V88">
        <v>76</v>
      </c>
      <c r="W88">
        <v>5</v>
      </c>
      <c r="X88">
        <v>10</v>
      </c>
      <c r="Y88">
        <v>2</v>
      </c>
      <c r="Z88">
        <v>15</v>
      </c>
      <c r="AA88">
        <v>16</v>
      </c>
      <c r="AB88">
        <v>63</v>
      </c>
      <c r="AC88" s="26">
        <v>0.19736842105263158</v>
      </c>
      <c r="AD88" s="20">
        <v>-0.96638655462184886</v>
      </c>
      <c r="AE88" s="20">
        <v>5.532</v>
      </c>
      <c r="AF88">
        <v>26</v>
      </c>
      <c r="AG88">
        <v>0.8</v>
      </c>
      <c r="AH88">
        <v>52</v>
      </c>
      <c r="AI88">
        <v>1920</v>
      </c>
      <c r="AJ88">
        <v>91892</v>
      </c>
      <c r="AK88" s="20">
        <v>1531.4333333333</v>
      </c>
      <c r="AL88">
        <v>1530.08</v>
      </c>
      <c r="AM88">
        <v>1532</v>
      </c>
      <c r="AN88" s="26">
        <v>20.15175438596491</v>
      </c>
      <c r="AO88">
        <v>33.74</v>
      </c>
      <c r="AP88" s="41">
        <v>0.19736842105263158</v>
      </c>
      <c r="AQ88">
        <v>193</v>
      </c>
      <c r="AR88">
        <v>193</v>
      </c>
      <c r="AS88">
        <v>193</v>
      </c>
      <c r="AT88">
        <v>123</v>
      </c>
      <c r="AU88">
        <v>123</v>
      </c>
      <c r="AV88">
        <v>88</v>
      </c>
      <c r="AW88">
        <v>46</v>
      </c>
      <c r="AX88">
        <v>5</v>
      </c>
      <c r="AY88">
        <v>5</v>
      </c>
      <c r="AZ88">
        <v>9</v>
      </c>
      <c r="BA88" s="42">
        <v>14</v>
      </c>
      <c r="BB88">
        <v>3.74</v>
      </c>
      <c r="BC88">
        <v>58.420499999999997</v>
      </c>
      <c r="BD88" s="20">
        <v>38.9</v>
      </c>
      <c r="BE88" s="20">
        <v>231.9</v>
      </c>
      <c r="BF88" s="20">
        <v>9.0936421625013075</v>
      </c>
      <c r="BG88">
        <v>438</v>
      </c>
      <c r="BH88">
        <v>541</v>
      </c>
      <c r="BI88">
        <v>642</v>
      </c>
      <c r="BJ88" s="41">
        <v>0.40555555555555556</v>
      </c>
      <c r="BK88">
        <v>225</v>
      </c>
      <c r="BL88">
        <v>225</v>
      </c>
      <c r="BM88">
        <v>98</v>
      </c>
      <c r="BN88" s="42">
        <v>127</v>
      </c>
      <c r="BO88">
        <v>35</v>
      </c>
      <c r="BP88">
        <v>40</v>
      </c>
      <c r="BQ88">
        <v>30</v>
      </c>
      <c r="BR88">
        <v>176</v>
      </c>
      <c r="BS88" s="41">
        <v>0.13476263399693722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3</v>
      </c>
      <c r="CW88">
        <v>0</v>
      </c>
      <c r="CX88">
        <v>0</v>
      </c>
      <c r="CY88">
        <v>0</v>
      </c>
      <c r="CZ88">
        <v>35</v>
      </c>
      <c r="DA88">
        <v>1</v>
      </c>
      <c r="DB88">
        <v>0</v>
      </c>
      <c r="DC88">
        <v>28</v>
      </c>
      <c r="DD88">
        <v>11</v>
      </c>
      <c r="DE88">
        <v>0</v>
      </c>
      <c r="DF88">
        <v>0</v>
      </c>
      <c r="DG88">
        <v>48</v>
      </c>
      <c r="DH88">
        <v>23</v>
      </c>
      <c r="DI88">
        <v>7</v>
      </c>
      <c r="DJ88">
        <v>22</v>
      </c>
      <c r="DK88">
        <v>20</v>
      </c>
      <c r="DL88">
        <v>2</v>
      </c>
      <c r="DM88">
        <v>8</v>
      </c>
      <c r="DN88">
        <v>6</v>
      </c>
      <c r="DO88">
        <v>2</v>
      </c>
      <c r="DP88" s="42">
        <v>-16</v>
      </c>
      <c r="DQ88" s="20">
        <v>-3.2250000000000001</v>
      </c>
      <c r="DR88">
        <v>21</v>
      </c>
      <c r="DS88">
        <v>2</v>
      </c>
      <c r="DT88">
        <v>0</v>
      </c>
      <c r="DU88">
        <v>0</v>
      </c>
      <c r="DV88">
        <v>0</v>
      </c>
      <c r="DW88">
        <v>1360</v>
      </c>
      <c r="DX88">
        <v>1587</v>
      </c>
      <c r="DY88">
        <v>1004</v>
      </c>
      <c r="DZ88">
        <v>1130</v>
      </c>
      <c r="EA88">
        <v>728</v>
      </c>
      <c r="EB88">
        <v>817</v>
      </c>
      <c r="EC88">
        <v>62.53</v>
      </c>
      <c r="ED88">
        <v>74.72</v>
      </c>
      <c r="EE88">
        <v>76</v>
      </c>
      <c r="EF88">
        <v>76</v>
      </c>
      <c r="EG88" s="41">
        <v>0.1043956043956044</v>
      </c>
      <c r="EH88" s="43">
        <v>0.90697674418604657</v>
      </c>
      <c r="EI88" s="44">
        <v>1.011372348581651</v>
      </c>
      <c r="EJ88">
        <v>1366</v>
      </c>
      <c r="EK88">
        <v>1588</v>
      </c>
      <c r="EL88">
        <v>1011</v>
      </c>
      <c r="EM88">
        <v>1129</v>
      </c>
      <c r="EN88">
        <v>731</v>
      </c>
      <c r="EO88">
        <v>817</v>
      </c>
      <c r="EP88">
        <v>76</v>
      </c>
      <c r="EQ88">
        <v>74</v>
      </c>
      <c r="ER88">
        <v>662</v>
      </c>
      <c r="ES88">
        <v>790</v>
      </c>
      <c r="ET88">
        <v>233</v>
      </c>
      <c r="EU88">
        <v>302</v>
      </c>
      <c r="EV88">
        <v>37</v>
      </c>
      <c r="EW88">
        <v>36</v>
      </c>
      <c r="EX88">
        <v>87</v>
      </c>
      <c r="EY88">
        <v>85</v>
      </c>
      <c r="EZ88">
        <v>0.2</v>
      </c>
      <c r="FA88">
        <v>5</v>
      </c>
      <c r="FB88">
        <v>5.2</v>
      </c>
      <c r="FC88" s="20">
        <v>29.95</v>
      </c>
      <c r="FD88" s="26">
        <v>0.39407894736842103</v>
      </c>
      <c r="FE88">
        <v>1.1913</v>
      </c>
      <c r="FF88">
        <v>-7.0000000000000007E-2</v>
      </c>
      <c r="FG88">
        <v>-0.14000000000000001</v>
      </c>
      <c r="FH88">
        <v>-0.21</v>
      </c>
      <c r="FL88" s="42">
        <v>455</v>
      </c>
      <c r="FM88" s="20">
        <v>12.142857142857142</v>
      </c>
      <c r="FN88" s="41">
        <v>2.0512307400000002E-2</v>
      </c>
      <c r="FO88" s="20">
        <v>9.8000000000000007</v>
      </c>
      <c r="FP88" s="20">
        <v>14.355</v>
      </c>
      <c r="FQ88" s="20">
        <v>115.56258496287776</v>
      </c>
      <c r="FR88">
        <v>4</v>
      </c>
      <c r="FS88" t="s">
        <v>189</v>
      </c>
      <c r="FT88">
        <v>195</v>
      </c>
      <c r="FV88" t="s">
        <v>711</v>
      </c>
      <c r="FW88" s="45">
        <v>1800000</v>
      </c>
      <c r="FX88" s="45">
        <v>1700000</v>
      </c>
      <c r="FY88">
        <v>314</v>
      </c>
      <c r="FZ88">
        <v>12</v>
      </c>
      <c r="GA88">
        <v>53</v>
      </c>
      <c r="GB88">
        <v>65</v>
      </c>
      <c r="GC88">
        <v>49</v>
      </c>
      <c r="GD88">
        <v>271</v>
      </c>
      <c r="GE88">
        <v>333</v>
      </c>
      <c r="GF88">
        <v>5575</v>
      </c>
      <c r="GG88">
        <v>1.5</v>
      </c>
      <c r="GH88">
        <v>16.600000000000001</v>
      </c>
      <c r="GI88">
        <v>18.2</v>
      </c>
      <c r="GJ88" s="42">
        <v>9.8000000000000007</v>
      </c>
    </row>
    <row r="89" spans="1:192" x14ac:dyDescent="0.45">
      <c r="A89" s="40">
        <v>33000</v>
      </c>
      <c r="B89" t="s">
        <v>1719</v>
      </c>
      <c r="C89" t="s">
        <v>664</v>
      </c>
      <c r="D89" t="s">
        <v>107</v>
      </c>
      <c r="E89" t="s">
        <v>107</v>
      </c>
      <c r="F89">
        <v>71</v>
      </c>
      <c r="G89">
        <v>191</v>
      </c>
      <c r="K89" t="s">
        <v>202</v>
      </c>
      <c r="L89">
        <v>2012</v>
      </c>
      <c r="M89">
        <v>27</v>
      </c>
      <c r="N89">
        <v>6</v>
      </c>
      <c r="O89">
        <v>8477244</v>
      </c>
      <c r="P89" t="s">
        <v>1720</v>
      </c>
      <c r="Q89" t="s">
        <v>1721</v>
      </c>
      <c r="R89" t="s">
        <v>1722</v>
      </c>
      <c r="S89" t="s">
        <v>311</v>
      </c>
      <c r="T89" t="s">
        <v>720</v>
      </c>
      <c r="U89" t="s">
        <v>230</v>
      </c>
      <c r="V89">
        <v>44</v>
      </c>
      <c r="W89">
        <v>2</v>
      </c>
      <c r="X89">
        <v>3</v>
      </c>
      <c r="Y89">
        <v>1</v>
      </c>
      <c r="Z89">
        <v>5</v>
      </c>
      <c r="AA89">
        <v>23</v>
      </c>
      <c r="AB89">
        <v>93</v>
      </c>
      <c r="AC89" s="26">
        <v>0.11363636363636363</v>
      </c>
      <c r="AD89" s="20">
        <v>-2.8805970149253728</v>
      </c>
      <c r="AE89" s="20">
        <v>1.8820000000000001</v>
      </c>
      <c r="AF89">
        <v>-8</v>
      </c>
      <c r="AG89">
        <v>2.2999999999999998</v>
      </c>
      <c r="AH89">
        <v>16</v>
      </c>
      <c r="AI89">
        <v>955</v>
      </c>
      <c r="AJ89">
        <v>41516</v>
      </c>
      <c r="AK89" s="20">
        <v>691.93333333332998</v>
      </c>
      <c r="AL89">
        <v>691.95</v>
      </c>
      <c r="AM89">
        <v>692</v>
      </c>
      <c r="AN89" s="26">
        <v>15.725757575757575</v>
      </c>
      <c r="AO89">
        <v>26.48</v>
      </c>
      <c r="AP89" s="41">
        <v>0.26315789473684209</v>
      </c>
      <c r="AQ89">
        <v>134</v>
      </c>
      <c r="AR89">
        <v>134</v>
      </c>
      <c r="AS89">
        <v>134</v>
      </c>
      <c r="AT89">
        <v>96</v>
      </c>
      <c r="AU89">
        <v>96</v>
      </c>
      <c r="AV89">
        <v>67</v>
      </c>
      <c r="AW89">
        <v>32</v>
      </c>
      <c r="AX89">
        <v>0</v>
      </c>
      <c r="AY89">
        <v>2</v>
      </c>
      <c r="AZ89">
        <v>7</v>
      </c>
      <c r="BA89" s="42">
        <v>9</v>
      </c>
      <c r="BB89">
        <v>2.34</v>
      </c>
      <c r="BC89">
        <v>58.358199999999997</v>
      </c>
      <c r="BD89" s="20">
        <v>35</v>
      </c>
      <c r="BE89" s="20">
        <v>169</v>
      </c>
      <c r="BF89" s="20">
        <v>14.654238022978539</v>
      </c>
      <c r="BG89">
        <v>247</v>
      </c>
      <c r="BH89">
        <v>201</v>
      </c>
      <c r="BI89">
        <v>204</v>
      </c>
      <c r="BJ89" s="41">
        <v>0.54767184035476724</v>
      </c>
      <c r="BK89">
        <v>67</v>
      </c>
      <c r="BL89">
        <v>66</v>
      </c>
      <c r="BM89">
        <v>41</v>
      </c>
      <c r="BN89" s="42">
        <v>25</v>
      </c>
      <c r="BO89">
        <v>29</v>
      </c>
      <c r="BP89">
        <v>9</v>
      </c>
      <c r="BQ89">
        <v>11</v>
      </c>
      <c r="BR89">
        <v>43</v>
      </c>
      <c r="BS89" s="41">
        <v>8.0524344569288392E-2</v>
      </c>
      <c r="BT89">
        <v>0</v>
      </c>
      <c r="BU89">
        <v>0</v>
      </c>
      <c r="BV89" s="41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1</v>
      </c>
      <c r="CY89">
        <v>2</v>
      </c>
      <c r="CZ89">
        <v>26</v>
      </c>
      <c r="DA89">
        <v>0</v>
      </c>
      <c r="DB89">
        <v>0</v>
      </c>
      <c r="DC89">
        <v>15</v>
      </c>
      <c r="DD89">
        <v>6</v>
      </c>
      <c r="DE89">
        <v>0</v>
      </c>
      <c r="DF89">
        <v>0</v>
      </c>
      <c r="DG89">
        <v>46</v>
      </c>
      <c r="DH89">
        <v>8</v>
      </c>
      <c r="DI89">
        <v>8</v>
      </c>
      <c r="DJ89">
        <v>8</v>
      </c>
      <c r="DK89">
        <v>8</v>
      </c>
      <c r="DL89">
        <v>0</v>
      </c>
      <c r="DM89">
        <v>8</v>
      </c>
      <c r="DN89">
        <v>8</v>
      </c>
      <c r="DO89">
        <v>0</v>
      </c>
      <c r="DP89" s="42">
        <v>0</v>
      </c>
      <c r="DQ89" s="20">
        <v>5.0339999999999998</v>
      </c>
      <c r="DR89">
        <v>8</v>
      </c>
      <c r="DS89">
        <v>0</v>
      </c>
      <c r="DT89">
        <v>0</v>
      </c>
      <c r="DU89">
        <v>0</v>
      </c>
      <c r="DV89">
        <v>0</v>
      </c>
      <c r="DW89">
        <v>689</v>
      </c>
      <c r="DX89">
        <v>654</v>
      </c>
      <c r="DY89">
        <v>538</v>
      </c>
      <c r="DZ89">
        <v>491</v>
      </c>
      <c r="EA89">
        <v>396</v>
      </c>
      <c r="EB89">
        <v>354</v>
      </c>
      <c r="EC89">
        <v>27.27</v>
      </c>
      <c r="ED89">
        <v>30.78</v>
      </c>
      <c r="EE89">
        <v>19</v>
      </c>
      <c r="EF89">
        <v>32</v>
      </c>
      <c r="EG89" s="41">
        <v>4.7979797979797977E-2</v>
      </c>
      <c r="EH89" s="43">
        <v>0.90960451977401124</v>
      </c>
      <c r="EI89" s="44">
        <v>0.95758431775380926</v>
      </c>
      <c r="EJ89">
        <v>684</v>
      </c>
      <c r="EK89">
        <v>654</v>
      </c>
      <c r="EL89">
        <v>532</v>
      </c>
      <c r="EM89">
        <v>491</v>
      </c>
      <c r="EN89">
        <v>391</v>
      </c>
      <c r="EO89">
        <v>354</v>
      </c>
      <c r="EP89">
        <v>18</v>
      </c>
      <c r="EQ89">
        <v>32</v>
      </c>
      <c r="ER89">
        <v>332</v>
      </c>
      <c r="ES89">
        <v>333</v>
      </c>
      <c r="ET89">
        <v>126</v>
      </c>
      <c r="EU89">
        <v>136</v>
      </c>
      <c r="EV89">
        <v>10</v>
      </c>
      <c r="EW89">
        <v>16</v>
      </c>
      <c r="EX89">
        <v>40</v>
      </c>
      <c r="EY89">
        <v>40</v>
      </c>
      <c r="EZ89">
        <v>-0.1</v>
      </c>
      <c r="FA89">
        <v>0.8</v>
      </c>
      <c r="FB89">
        <v>0.7</v>
      </c>
      <c r="FC89" s="20">
        <v>12.97</v>
      </c>
      <c r="FD89" s="26">
        <v>0.2947727272727273</v>
      </c>
      <c r="FE89">
        <v>0.155</v>
      </c>
      <c r="FF89">
        <v>0.06</v>
      </c>
      <c r="FG89">
        <v>7.0000000000000007E-2</v>
      </c>
      <c r="FH89">
        <v>0.13</v>
      </c>
      <c r="FL89" s="42">
        <v>126</v>
      </c>
      <c r="FM89" s="20">
        <v>9.75</v>
      </c>
      <c r="FN89" s="41">
        <v>1.3907734100000001E-2</v>
      </c>
      <c r="FO89" s="20">
        <v>3.4</v>
      </c>
      <c r="FP89" s="20">
        <v>6.0068000000000001</v>
      </c>
      <c r="FQ89" s="20">
        <v>116.453500975504</v>
      </c>
      <c r="FR89">
        <v>4</v>
      </c>
      <c r="FS89" t="s">
        <v>189</v>
      </c>
      <c r="FT89">
        <v>195</v>
      </c>
      <c r="FV89" t="s">
        <v>711</v>
      </c>
      <c r="FW89" s="45">
        <v>650000</v>
      </c>
      <c r="FX89" s="45">
        <v>650000</v>
      </c>
      <c r="FY89">
        <v>111</v>
      </c>
      <c r="FZ89">
        <v>4</v>
      </c>
      <c r="GA89">
        <v>13</v>
      </c>
      <c r="GB89">
        <v>17</v>
      </c>
      <c r="GC89">
        <v>1</v>
      </c>
      <c r="GD89">
        <v>28</v>
      </c>
      <c r="GE89">
        <v>160</v>
      </c>
      <c r="GF89">
        <v>1822</v>
      </c>
      <c r="GG89">
        <v>0</v>
      </c>
      <c r="GH89">
        <v>3.8</v>
      </c>
      <c r="GI89">
        <v>3.7</v>
      </c>
      <c r="GJ89" s="42">
        <v>3.4</v>
      </c>
    </row>
    <row r="90" spans="1:192" x14ac:dyDescent="0.45">
      <c r="A90" s="40">
        <v>33442</v>
      </c>
      <c r="B90" t="s">
        <v>155</v>
      </c>
      <c r="D90" t="s">
        <v>156</v>
      </c>
      <c r="E90" t="s">
        <v>156</v>
      </c>
      <c r="F90">
        <v>71</v>
      </c>
      <c r="G90">
        <v>212</v>
      </c>
      <c r="H90">
        <v>2009</v>
      </c>
      <c r="I90">
        <v>2</v>
      </c>
      <c r="J90">
        <v>55</v>
      </c>
      <c r="K90" t="s">
        <v>92</v>
      </c>
      <c r="L90">
        <v>2011</v>
      </c>
      <c r="M90">
        <v>26</v>
      </c>
      <c r="N90">
        <v>6</v>
      </c>
      <c r="O90">
        <v>8475200</v>
      </c>
      <c r="P90" t="s">
        <v>1726</v>
      </c>
      <c r="Q90" t="s">
        <v>1727</v>
      </c>
      <c r="R90" t="s">
        <v>1728</v>
      </c>
      <c r="S90" t="s">
        <v>1729</v>
      </c>
      <c r="T90" t="s">
        <v>720</v>
      </c>
      <c r="U90" t="s">
        <v>253</v>
      </c>
      <c r="V90">
        <v>82</v>
      </c>
      <c r="W90">
        <v>10</v>
      </c>
      <c r="X90">
        <v>21</v>
      </c>
      <c r="Y90">
        <v>6</v>
      </c>
      <c r="Z90">
        <v>31</v>
      </c>
      <c r="AA90">
        <v>8</v>
      </c>
      <c r="AB90">
        <v>56</v>
      </c>
      <c r="AC90" s="26">
        <v>0.37804878048780488</v>
      </c>
      <c r="AD90" s="20">
        <v>4.053003533568905</v>
      </c>
      <c r="AE90" s="20">
        <v>11.151</v>
      </c>
      <c r="AF90">
        <v>10</v>
      </c>
      <c r="AG90">
        <v>-0.60000000000000009</v>
      </c>
      <c r="AH90">
        <v>22</v>
      </c>
      <c r="AI90">
        <v>2093</v>
      </c>
      <c r="AJ90">
        <v>113794</v>
      </c>
      <c r="AK90" s="20">
        <v>1896.5666666667</v>
      </c>
      <c r="AL90">
        <v>1896.83</v>
      </c>
      <c r="AM90">
        <v>1897</v>
      </c>
      <c r="AN90" s="26">
        <v>23.128861788617886</v>
      </c>
      <c r="AO90">
        <v>38.32</v>
      </c>
      <c r="AP90" s="41">
        <v>0.34831460674157305</v>
      </c>
      <c r="AQ90">
        <v>243</v>
      </c>
      <c r="AR90">
        <v>243</v>
      </c>
      <c r="AS90">
        <v>243</v>
      </c>
      <c r="AT90">
        <v>167</v>
      </c>
      <c r="AU90">
        <v>167</v>
      </c>
      <c r="AV90">
        <v>125</v>
      </c>
      <c r="AW90">
        <v>95</v>
      </c>
      <c r="AX90">
        <v>12</v>
      </c>
      <c r="AY90">
        <v>7</v>
      </c>
      <c r="AZ90">
        <v>13</v>
      </c>
      <c r="BA90" s="42">
        <v>20</v>
      </c>
      <c r="BB90">
        <v>5.97</v>
      </c>
      <c r="BC90">
        <v>48.863999999999997</v>
      </c>
      <c r="BD90" s="20">
        <v>79.5</v>
      </c>
      <c r="BE90" s="20">
        <v>322.5</v>
      </c>
      <c r="BF90" s="20">
        <v>10.201230474001362</v>
      </c>
      <c r="BG90">
        <v>480</v>
      </c>
      <c r="BH90">
        <v>701</v>
      </c>
      <c r="BI90">
        <v>589</v>
      </c>
      <c r="BJ90" s="41">
        <v>0.44901777362020578</v>
      </c>
      <c r="BK90">
        <v>128</v>
      </c>
      <c r="BL90">
        <v>128</v>
      </c>
      <c r="BM90">
        <v>78</v>
      </c>
      <c r="BN90" s="42">
        <v>50</v>
      </c>
      <c r="BO90">
        <v>42</v>
      </c>
      <c r="BP90">
        <v>51</v>
      </c>
      <c r="BQ90">
        <v>54</v>
      </c>
      <c r="BR90">
        <v>116</v>
      </c>
      <c r="BS90" s="41">
        <v>7.832545577312626E-2</v>
      </c>
      <c r="BT90">
        <v>0</v>
      </c>
      <c r="BU90">
        <v>0</v>
      </c>
      <c r="BV90" s="41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</v>
      </c>
      <c r="CS90">
        <v>1</v>
      </c>
      <c r="CT90">
        <v>0</v>
      </c>
      <c r="CU90">
        <v>0</v>
      </c>
      <c r="CV90">
        <v>5</v>
      </c>
      <c r="CW90">
        <v>0</v>
      </c>
      <c r="CX90">
        <v>3</v>
      </c>
      <c r="CY90">
        <v>2</v>
      </c>
      <c r="CZ90">
        <v>37</v>
      </c>
      <c r="DA90">
        <v>5</v>
      </c>
      <c r="DB90">
        <v>0</v>
      </c>
      <c r="DC90">
        <v>44</v>
      </c>
      <c r="DD90">
        <v>17</v>
      </c>
      <c r="DE90">
        <v>0</v>
      </c>
      <c r="DF90">
        <v>0</v>
      </c>
      <c r="DG90">
        <v>59</v>
      </c>
      <c r="DH90">
        <v>11</v>
      </c>
      <c r="DI90">
        <v>21</v>
      </c>
      <c r="DJ90">
        <v>12</v>
      </c>
      <c r="DK90">
        <v>12</v>
      </c>
      <c r="DL90">
        <v>0</v>
      </c>
      <c r="DM90">
        <v>20</v>
      </c>
      <c r="DN90">
        <v>20</v>
      </c>
      <c r="DO90">
        <v>0</v>
      </c>
      <c r="DP90" s="42">
        <v>10</v>
      </c>
      <c r="DQ90" s="20">
        <v>12.856</v>
      </c>
      <c r="DR90">
        <v>11</v>
      </c>
      <c r="DS90">
        <v>0</v>
      </c>
      <c r="DT90">
        <v>0</v>
      </c>
      <c r="DU90">
        <v>0</v>
      </c>
      <c r="DV90">
        <v>0</v>
      </c>
      <c r="DW90">
        <v>1688</v>
      </c>
      <c r="DX90">
        <v>1826</v>
      </c>
      <c r="DY90">
        <v>1245</v>
      </c>
      <c r="DZ90">
        <v>1365</v>
      </c>
      <c r="EA90">
        <v>875</v>
      </c>
      <c r="EB90">
        <v>938</v>
      </c>
      <c r="EC90">
        <v>79.97</v>
      </c>
      <c r="ED90">
        <v>90.99</v>
      </c>
      <c r="EE90">
        <v>89</v>
      </c>
      <c r="EF90">
        <v>87</v>
      </c>
      <c r="EG90" s="41">
        <v>0.10171428571428572</v>
      </c>
      <c r="EH90" s="43">
        <v>0.90724946695095943</v>
      </c>
      <c r="EI90" s="44">
        <v>1.0089637526652451</v>
      </c>
      <c r="EJ90">
        <v>1691</v>
      </c>
      <c r="EK90">
        <v>1827</v>
      </c>
      <c r="EL90">
        <v>1247</v>
      </c>
      <c r="EM90">
        <v>1365</v>
      </c>
      <c r="EN90">
        <v>879</v>
      </c>
      <c r="EO90">
        <v>937</v>
      </c>
      <c r="EP90">
        <v>89</v>
      </c>
      <c r="EQ90">
        <v>87</v>
      </c>
      <c r="ER90">
        <v>875</v>
      </c>
      <c r="ES90">
        <v>947</v>
      </c>
      <c r="ET90">
        <v>312</v>
      </c>
      <c r="EU90">
        <v>399</v>
      </c>
      <c r="EV90">
        <v>42</v>
      </c>
      <c r="EW90">
        <v>59</v>
      </c>
      <c r="EX90">
        <v>127</v>
      </c>
      <c r="EY90">
        <v>110</v>
      </c>
      <c r="EZ90">
        <v>1.8</v>
      </c>
      <c r="FA90">
        <v>4.4000000000000004</v>
      </c>
      <c r="FB90">
        <v>6.2</v>
      </c>
      <c r="FC90" s="20">
        <v>34.880000000000003</v>
      </c>
      <c r="FD90" s="26">
        <v>0.42536585365853663</v>
      </c>
      <c r="FE90">
        <v>2.4130000000000003</v>
      </c>
      <c r="FF90">
        <v>0.27</v>
      </c>
      <c r="FG90">
        <v>0.43</v>
      </c>
      <c r="FH90">
        <v>0.7</v>
      </c>
      <c r="FL90" s="42">
        <v>266</v>
      </c>
      <c r="FM90" s="20">
        <v>16.545454545454547</v>
      </c>
      <c r="FN90" s="41">
        <v>4.06504065E-2</v>
      </c>
      <c r="FO90" s="20">
        <v>28.8</v>
      </c>
      <c r="FP90" s="20">
        <v>33.571199999999997</v>
      </c>
      <c r="FQ90" s="20">
        <v>111.15387251361481</v>
      </c>
      <c r="FV90" t="s">
        <v>711</v>
      </c>
      <c r="FW90" s="45">
        <v>6500000</v>
      </c>
      <c r="FX90" s="45">
        <v>5100000</v>
      </c>
      <c r="FY90">
        <v>365</v>
      </c>
      <c r="FZ90">
        <v>30</v>
      </c>
      <c r="GA90">
        <v>94</v>
      </c>
      <c r="GB90">
        <v>124</v>
      </c>
      <c r="GC90">
        <v>53</v>
      </c>
      <c r="GD90">
        <v>136</v>
      </c>
      <c r="GE90">
        <v>451</v>
      </c>
      <c r="GF90">
        <v>6958</v>
      </c>
      <c r="GG90">
        <v>8.1999999999999993</v>
      </c>
      <c r="GH90">
        <v>17.899999999999999</v>
      </c>
      <c r="GI90">
        <v>26.1</v>
      </c>
      <c r="GJ90" s="42">
        <v>28.8</v>
      </c>
    </row>
    <row r="91" spans="1:192" x14ac:dyDescent="0.45">
      <c r="A91" s="40">
        <v>33487</v>
      </c>
      <c r="B91" t="s">
        <v>1735</v>
      </c>
      <c r="C91" t="s">
        <v>1736</v>
      </c>
      <c r="D91" t="s">
        <v>107</v>
      </c>
      <c r="E91" t="s">
        <v>107</v>
      </c>
      <c r="F91">
        <v>76</v>
      </c>
      <c r="G91">
        <v>207</v>
      </c>
      <c r="H91">
        <v>2009</v>
      </c>
      <c r="I91">
        <v>2</v>
      </c>
      <c r="J91">
        <v>51</v>
      </c>
      <c r="K91" t="s">
        <v>92</v>
      </c>
      <c r="L91">
        <v>2013</v>
      </c>
      <c r="M91">
        <v>26</v>
      </c>
      <c r="N91">
        <v>5</v>
      </c>
      <c r="O91">
        <v>8475208</v>
      </c>
      <c r="P91" t="s">
        <v>1737</v>
      </c>
      <c r="Q91" t="s">
        <v>1738</v>
      </c>
      <c r="R91" t="s">
        <v>1739</v>
      </c>
      <c r="S91" t="s">
        <v>219</v>
      </c>
      <c r="T91" t="s">
        <v>720</v>
      </c>
      <c r="U91" t="s">
        <v>230</v>
      </c>
      <c r="V91">
        <v>80</v>
      </c>
      <c r="W91">
        <v>5</v>
      </c>
      <c r="X91">
        <v>13</v>
      </c>
      <c r="Y91">
        <v>7</v>
      </c>
      <c r="Z91">
        <v>18</v>
      </c>
      <c r="AA91">
        <v>13</v>
      </c>
      <c r="AB91">
        <v>80</v>
      </c>
      <c r="AC91" s="26">
        <v>0.22500000000000001</v>
      </c>
      <c r="AD91" s="20">
        <v>1.8036809815950932</v>
      </c>
      <c r="AE91" s="20">
        <v>6.3239999999999998</v>
      </c>
      <c r="AF91">
        <v>-5</v>
      </c>
      <c r="AG91">
        <v>7.8</v>
      </c>
      <c r="AH91">
        <v>30</v>
      </c>
      <c r="AI91">
        <v>2244</v>
      </c>
      <c r="AJ91">
        <v>98964</v>
      </c>
      <c r="AK91" s="20">
        <v>1649.4</v>
      </c>
      <c r="AL91">
        <v>1649.38</v>
      </c>
      <c r="AM91">
        <v>1649</v>
      </c>
      <c r="AN91" s="26">
        <v>20.6175</v>
      </c>
      <c r="AO91">
        <v>34.29</v>
      </c>
      <c r="AP91" s="41">
        <v>0.28125</v>
      </c>
      <c r="AQ91">
        <v>213</v>
      </c>
      <c r="AR91">
        <v>213</v>
      </c>
      <c r="AS91">
        <v>213</v>
      </c>
      <c r="AT91">
        <v>142</v>
      </c>
      <c r="AU91">
        <v>142</v>
      </c>
      <c r="AV91">
        <v>102</v>
      </c>
      <c r="AW91">
        <v>69</v>
      </c>
      <c r="AX91">
        <v>9</v>
      </c>
      <c r="AY91">
        <v>2</v>
      </c>
      <c r="AZ91">
        <v>11</v>
      </c>
      <c r="BA91" s="42">
        <v>13</v>
      </c>
      <c r="BB91">
        <v>5.19</v>
      </c>
      <c r="BC91">
        <v>52.637300000000003</v>
      </c>
      <c r="BD91" s="20">
        <v>157.19999999999999</v>
      </c>
      <c r="BE91" s="20">
        <v>370.2</v>
      </c>
      <c r="BF91" s="20">
        <v>13.466878463422619</v>
      </c>
      <c r="BG91">
        <v>560</v>
      </c>
      <c r="BH91">
        <v>690</v>
      </c>
      <c r="BI91">
        <v>676</v>
      </c>
      <c r="BJ91" s="41">
        <v>0.45307443365695793</v>
      </c>
      <c r="BK91">
        <v>101</v>
      </c>
      <c r="BL91">
        <v>101</v>
      </c>
      <c r="BM91">
        <v>157</v>
      </c>
      <c r="BN91" s="42">
        <v>-56</v>
      </c>
      <c r="BO91">
        <v>40</v>
      </c>
      <c r="BP91">
        <v>43</v>
      </c>
      <c r="BQ91">
        <v>35</v>
      </c>
      <c r="BR91">
        <v>132</v>
      </c>
      <c r="BS91" s="41">
        <v>9.8581030619865576E-2</v>
      </c>
      <c r="BT91">
        <v>0</v>
      </c>
      <c r="BU91">
        <v>0</v>
      </c>
      <c r="BV91" s="4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5</v>
      </c>
      <c r="CZ91">
        <v>35</v>
      </c>
      <c r="DA91">
        <v>4</v>
      </c>
      <c r="DB91">
        <v>0</v>
      </c>
      <c r="DC91">
        <v>19</v>
      </c>
      <c r="DD91">
        <v>19</v>
      </c>
      <c r="DE91">
        <v>0</v>
      </c>
      <c r="DF91">
        <v>0</v>
      </c>
      <c r="DG91">
        <v>60</v>
      </c>
      <c r="DH91">
        <v>15</v>
      </c>
      <c r="DI91">
        <v>11</v>
      </c>
      <c r="DJ91">
        <v>15</v>
      </c>
      <c r="DK91">
        <v>15</v>
      </c>
      <c r="DL91">
        <v>0</v>
      </c>
      <c r="DM91">
        <v>11</v>
      </c>
      <c r="DN91">
        <v>11</v>
      </c>
      <c r="DO91">
        <v>0</v>
      </c>
      <c r="DP91" s="42">
        <v>-4</v>
      </c>
      <c r="DQ91" s="20">
        <v>2.4369999999999998</v>
      </c>
      <c r="DR91">
        <v>15</v>
      </c>
      <c r="DS91">
        <v>0</v>
      </c>
      <c r="DT91">
        <v>0</v>
      </c>
      <c r="DU91">
        <v>0</v>
      </c>
      <c r="DV91">
        <v>0</v>
      </c>
      <c r="DW91">
        <v>1528</v>
      </c>
      <c r="DX91">
        <v>1627</v>
      </c>
      <c r="DY91">
        <v>1170</v>
      </c>
      <c r="DZ91">
        <v>1207</v>
      </c>
      <c r="EA91">
        <v>854</v>
      </c>
      <c r="EB91">
        <v>907</v>
      </c>
      <c r="EC91">
        <v>76.55</v>
      </c>
      <c r="ED91">
        <v>83.27</v>
      </c>
      <c r="EE91">
        <v>64</v>
      </c>
      <c r="EF91">
        <v>95</v>
      </c>
      <c r="EG91" s="41">
        <v>7.4941451990632318E-2</v>
      </c>
      <c r="EH91" s="43">
        <v>0.89525909592061748</v>
      </c>
      <c r="EI91" s="44">
        <v>0.97020054791124977</v>
      </c>
      <c r="EJ91">
        <v>1522</v>
      </c>
      <c r="EK91">
        <v>1624</v>
      </c>
      <c r="EL91">
        <v>1166</v>
      </c>
      <c r="EM91">
        <v>1205</v>
      </c>
      <c r="EN91">
        <v>850</v>
      </c>
      <c r="EO91">
        <v>905</v>
      </c>
      <c r="EP91">
        <v>65</v>
      </c>
      <c r="EQ91">
        <v>95</v>
      </c>
      <c r="ER91">
        <v>802</v>
      </c>
      <c r="ES91">
        <v>831</v>
      </c>
      <c r="ET91">
        <v>308</v>
      </c>
      <c r="EU91">
        <v>345</v>
      </c>
      <c r="EV91">
        <v>33</v>
      </c>
      <c r="EW91">
        <v>55</v>
      </c>
      <c r="EX91">
        <v>117</v>
      </c>
      <c r="EY91">
        <v>114</v>
      </c>
      <c r="EZ91">
        <v>0.30000000000000004</v>
      </c>
      <c r="FA91">
        <v>3</v>
      </c>
      <c r="FB91">
        <v>3.3</v>
      </c>
      <c r="FC91" s="20">
        <v>33.4</v>
      </c>
      <c r="FD91" s="26">
        <v>0.41749999999999998</v>
      </c>
      <c r="FE91">
        <v>0.93320000000000003</v>
      </c>
      <c r="FF91">
        <v>1.35</v>
      </c>
      <c r="FG91">
        <v>-0.25</v>
      </c>
      <c r="FH91">
        <v>1.1100000000000001</v>
      </c>
      <c r="FL91" s="42">
        <v>263</v>
      </c>
      <c r="FM91" s="20">
        <v>9.0666666666666664</v>
      </c>
      <c r="FN91" s="41">
        <v>1.9339622600000002E-2</v>
      </c>
      <c r="FO91" s="20">
        <v>15</v>
      </c>
      <c r="FP91" s="20">
        <v>18.487400000000001</v>
      </c>
      <c r="FQ91" s="20">
        <v>114.77039857400963</v>
      </c>
      <c r="FR91">
        <v>2</v>
      </c>
      <c r="FS91" t="s">
        <v>1225</v>
      </c>
      <c r="FT91">
        <v>100</v>
      </c>
      <c r="FV91" t="s">
        <v>711</v>
      </c>
      <c r="FW91" s="45">
        <v>4100000</v>
      </c>
      <c r="FX91" s="45">
        <v>4100000</v>
      </c>
      <c r="FY91">
        <v>243</v>
      </c>
      <c r="FZ91">
        <v>7</v>
      </c>
      <c r="GA91">
        <v>44</v>
      </c>
      <c r="GB91">
        <v>51</v>
      </c>
      <c r="GC91">
        <v>7</v>
      </c>
      <c r="GD91">
        <v>64</v>
      </c>
      <c r="GE91">
        <v>288</v>
      </c>
      <c r="GF91">
        <v>4820</v>
      </c>
      <c r="GG91">
        <v>0.2</v>
      </c>
      <c r="GH91">
        <v>9.1</v>
      </c>
      <c r="GI91">
        <v>9.4</v>
      </c>
      <c r="GJ91" s="42">
        <v>15</v>
      </c>
    </row>
    <row r="92" spans="1:192" x14ac:dyDescent="0.45">
      <c r="A92" s="40">
        <v>32880</v>
      </c>
      <c r="B92" t="s">
        <v>1429</v>
      </c>
      <c r="C92" t="s">
        <v>1430</v>
      </c>
      <c r="D92" t="s">
        <v>107</v>
      </c>
      <c r="E92" t="s">
        <v>107</v>
      </c>
      <c r="F92">
        <v>70</v>
      </c>
      <c r="G92">
        <v>183</v>
      </c>
      <c r="H92">
        <v>2009</v>
      </c>
      <c r="I92">
        <v>4</v>
      </c>
      <c r="J92">
        <v>100</v>
      </c>
      <c r="K92" t="s">
        <v>202</v>
      </c>
      <c r="L92">
        <v>2015</v>
      </c>
      <c r="M92">
        <v>28</v>
      </c>
      <c r="N92">
        <v>3</v>
      </c>
      <c r="O92">
        <v>8475227</v>
      </c>
      <c r="P92" t="s">
        <v>1773</v>
      </c>
      <c r="Q92" t="s">
        <v>1774</v>
      </c>
      <c r="R92" t="s">
        <v>1775</v>
      </c>
      <c r="S92" t="s">
        <v>209</v>
      </c>
      <c r="T92" t="s">
        <v>720</v>
      </c>
      <c r="U92" t="s">
        <v>110</v>
      </c>
      <c r="V92">
        <v>16</v>
      </c>
      <c r="W92">
        <v>3</v>
      </c>
      <c r="X92">
        <v>5</v>
      </c>
      <c r="Y92">
        <v>0</v>
      </c>
      <c r="Z92">
        <v>8</v>
      </c>
      <c r="AA92">
        <v>19</v>
      </c>
      <c r="AB92">
        <v>54</v>
      </c>
      <c r="AC92" s="26">
        <v>0.5</v>
      </c>
      <c r="AD92" s="20">
        <v>4.5714285714285712</v>
      </c>
      <c r="AE92" s="20">
        <v>2.972</v>
      </c>
      <c r="AF92">
        <v>5</v>
      </c>
      <c r="AG92">
        <v>2.4</v>
      </c>
      <c r="AH92">
        <v>6</v>
      </c>
      <c r="AI92">
        <v>279</v>
      </c>
      <c r="AJ92">
        <v>11094</v>
      </c>
      <c r="AK92" s="20">
        <v>184.9</v>
      </c>
      <c r="AL92">
        <v>184.9</v>
      </c>
      <c r="AM92">
        <v>185</v>
      </c>
      <c r="AN92" s="26">
        <v>11.55625</v>
      </c>
      <c r="AO92">
        <v>19.27</v>
      </c>
      <c r="AP92" s="41">
        <v>0.61538461538461542</v>
      </c>
      <c r="AQ92">
        <v>45</v>
      </c>
      <c r="AR92">
        <v>45</v>
      </c>
      <c r="AS92">
        <v>45</v>
      </c>
      <c r="AT92">
        <v>32</v>
      </c>
      <c r="AU92">
        <v>32</v>
      </c>
      <c r="AV92">
        <v>24</v>
      </c>
      <c r="AW92">
        <v>17</v>
      </c>
      <c r="AX92">
        <v>3</v>
      </c>
      <c r="AY92">
        <v>2</v>
      </c>
      <c r="AZ92">
        <v>4</v>
      </c>
      <c r="BA92" s="42">
        <v>6</v>
      </c>
      <c r="BB92">
        <v>1.34</v>
      </c>
      <c r="BC92">
        <v>43.583300000000001</v>
      </c>
      <c r="BD92" s="20">
        <v>0</v>
      </c>
      <c r="BE92" s="20">
        <v>45</v>
      </c>
      <c r="BF92" s="20">
        <v>14.60248783126014</v>
      </c>
      <c r="BG92">
        <v>93</v>
      </c>
      <c r="BH92">
        <v>56</v>
      </c>
      <c r="BI92">
        <v>44</v>
      </c>
      <c r="BJ92" s="41">
        <v>0.67883211678832112</v>
      </c>
      <c r="BK92">
        <v>17</v>
      </c>
      <c r="BL92">
        <v>17</v>
      </c>
      <c r="BM92">
        <v>26</v>
      </c>
      <c r="BN92" s="42">
        <v>-9</v>
      </c>
      <c r="BO92">
        <v>8</v>
      </c>
      <c r="BP92">
        <v>9</v>
      </c>
      <c r="BQ92">
        <v>0</v>
      </c>
      <c r="BR92">
        <v>9</v>
      </c>
      <c r="BS92" s="41">
        <v>7.0866141732283464E-2</v>
      </c>
      <c r="BT92">
        <v>0</v>
      </c>
      <c r="BU92">
        <v>0</v>
      </c>
      <c r="BV92" s="41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7</v>
      </c>
      <c r="DA92">
        <v>2</v>
      </c>
      <c r="DB92">
        <v>0</v>
      </c>
      <c r="DC92">
        <v>8</v>
      </c>
      <c r="DD92">
        <v>2</v>
      </c>
      <c r="DE92">
        <v>0</v>
      </c>
      <c r="DF92">
        <v>0</v>
      </c>
      <c r="DG92">
        <v>12</v>
      </c>
      <c r="DH92">
        <v>3</v>
      </c>
      <c r="DI92">
        <v>2</v>
      </c>
      <c r="DJ92">
        <v>4</v>
      </c>
      <c r="DK92">
        <v>4</v>
      </c>
      <c r="DL92">
        <v>0</v>
      </c>
      <c r="DM92">
        <v>3</v>
      </c>
      <c r="DN92">
        <v>3</v>
      </c>
      <c r="DO92">
        <v>0</v>
      </c>
      <c r="DP92" s="42">
        <v>-1</v>
      </c>
      <c r="DQ92" s="20">
        <v>-0.14000000000000001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206</v>
      </c>
      <c r="DX92">
        <v>149</v>
      </c>
      <c r="DY92">
        <v>165</v>
      </c>
      <c r="DZ92">
        <v>118</v>
      </c>
      <c r="EA92">
        <v>120</v>
      </c>
      <c r="EB92">
        <v>80</v>
      </c>
      <c r="EC92">
        <v>11.22</v>
      </c>
      <c r="ED92">
        <v>6.49</v>
      </c>
      <c r="EE92">
        <v>13</v>
      </c>
      <c r="EF92">
        <v>5</v>
      </c>
      <c r="EG92" s="41">
        <v>0.10833333333333334</v>
      </c>
      <c r="EH92" s="43">
        <v>0.9375</v>
      </c>
      <c r="EI92" s="44">
        <v>1.0458333333333334</v>
      </c>
      <c r="EJ92">
        <v>209</v>
      </c>
      <c r="EK92">
        <v>147</v>
      </c>
      <c r="EL92">
        <v>167</v>
      </c>
      <c r="EM92">
        <v>116</v>
      </c>
      <c r="EN92">
        <v>122</v>
      </c>
      <c r="EO92">
        <v>79</v>
      </c>
      <c r="EP92">
        <v>13</v>
      </c>
      <c r="EQ92">
        <v>5</v>
      </c>
      <c r="ER92">
        <v>104</v>
      </c>
      <c r="ES92">
        <v>64</v>
      </c>
      <c r="ET92">
        <v>38</v>
      </c>
      <c r="EU92">
        <v>25</v>
      </c>
      <c r="EV92">
        <v>5</v>
      </c>
      <c r="EW92">
        <v>3</v>
      </c>
      <c r="EX92">
        <v>16</v>
      </c>
      <c r="EY92">
        <v>15</v>
      </c>
      <c r="EZ92">
        <v>0.9</v>
      </c>
      <c r="FA92">
        <v>0.8</v>
      </c>
      <c r="FB92">
        <v>1.7000000000000002</v>
      </c>
      <c r="FC92" s="20">
        <v>8.6</v>
      </c>
      <c r="FD92" s="26">
        <v>0.53749999999999998</v>
      </c>
      <c r="FE92">
        <v>0.15870000000000001</v>
      </c>
      <c r="FF92">
        <v>0.14000000000000001</v>
      </c>
      <c r="FG92">
        <v>0</v>
      </c>
      <c r="FH92">
        <v>0.14000000000000001</v>
      </c>
      <c r="FL92" s="42">
        <v>32</v>
      </c>
      <c r="FM92" s="20">
        <v>5.666666666666667</v>
      </c>
      <c r="FN92" s="41">
        <v>7.1180555600000001E-2</v>
      </c>
      <c r="FO92" s="20">
        <v>7.4</v>
      </c>
      <c r="FP92" s="20">
        <v>7.9720000000000004</v>
      </c>
      <c r="FQ92" s="20">
        <v>115.19740400216332</v>
      </c>
      <c r="FR92">
        <v>4</v>
      </c>
      <c r="FS92" t="s">
        <v>369</v>
      </c>
      <c r="FT92">
        <v>195</v>
      </c>
      <c r="FV92" t="s">
        <v>711</v>
      </c>
      <c r="FW92" s="45">
        <v>800000</v>
      </c>
      <c r="FX92" s="45">
        <v>800000</v>
      </c>
      <c r="FY92">
        <v>156</v>
      </c>
      <c r="FZ92">
        <v>14</v>
      </c>
      <c r="GA92">
        <v>24</v>
      </c>
      <c r="GB92">
        <v>38</v>
      </c>
      <c r="GC92">
        <v>16</v>
      </c>
      <c r="GD92">
        <v>86</v>
      </c>
      <c r="GE92">
        <v>234</v>
      </c>
      <c r="GF92">
        <v>2139</v>
      </c>
      <c r="GG92">
        <v>3.1</v>
      </c>
      <c r="GH92">
        <v>5.5</v>
      </c>
      <c r="GI92">
        <v>8.6</v>
      </c>
      <c r="GJ92" s="42">
        <v>7.4</v>
      </c>
    </row>
    <row r="93" spans="1:192" x14ac:dyDescent="0.45">
      <c r="A93" s="40">
        <v>35785</v>
      </c>
      <c r="B93" t="s">
        <v>1776</v>
      </c>
      <c r="C93" t="s">
        <v>295</v>
      </c>
      <c r="D93" t="s">
        <v>107</v>
      </c>
      <c r="E93" t="s">
        <v>107</v>
      </c>
      <c r="F93">
        <v>72</v>
      </c>
      <c r="G93">
        <v>208</v>
      </c>
      <c r="H93">
        <v>2016</v>
      </c>
      <c r="I93">
        <v>1</v>
      </c>
      <c r="J93">
        <v>14</v>
      </c>
      <c r="K93" t="s">
        <v>202</v>
      </c>
      <c r="L93">
        <v>2017</v>
      </c>
      <c r="M93">
        <v>20</v>
      </c>
      <c r="N93">
        <v>1</v>
      </c>
      <c r="O93">
        <v>8479325</v>
      </c>
      <c r="P93" t="s">
        <v>1777</v>
      </c>
      <c r="Q93" t="s">
        <v>1778</v>
      </c>
      <c r="R93" t="s">
        <v>1779</v>
      </c>
      <c r="S93" t="s">
        <v>363</v>
      </c>
      <c r="T93" t="s">
        <v>720</v>
      </c>
      <c r="U93" t="s">
        <v>263</v>
      </c>
      <c r="V93">
        <v>63</v>
      </c>
      <c r="W93">
        <v>7</v>
      </c>
      <c r="X93">
        <v>25</v>
      </c>
      <c r="Y93">
        <v>10</v>
      </c>
      <c r="Z93">
        <v>32</v>
      </c>
      <c r="AA93">
        <v>10</v>
      </c>
      <c r="AB93">
        <v>53</v>
      </c>
      <c r="AC93" s="26">
        <v>0.50793650793650791</v>
      </c>
      <c r="AD93" s="20">
        <v>0</v>
      </c>
      <c r="AE93" s="20">
        <v>10.850999999999999</v>
      </c>
      <c r="AF93">
        <v>20</v>
      </c>
      <c r="AG93">
        <v>10.1</v>
      </c>
      <c r="AH93">
        <v>53</v>
      </c>
      <c r="AI93">
        <v>1666</v>
      </c>
      <c r="AJ93">
        <v>83717</v>
      </c>
      <c r="AK93" s="20">
        <v>1395.2833333333001</v>
      </c>
      <c r="AL93">
        <v>1395.28</v>
      </c>
      <c r="AM93">
        <v>1395</v>
      </c>
      <c r="AN93" s="26">
        <v>22.147354497354495</v>
      </c>
      <c r="AO93">
        <v>36.75</v>
      </c>
      <c r="AP93" s="41">
        <v>0.4050632911392405</v>
      </c>
      <c r="AQ93">
        <v>187</v>
      </c>
      <c r="AR93">
        <v>187</v>
      </c>
      <c r="AS93">
        <v>187</v>
      </c>
      <c r="AT93">
        <v>122</v>
      </c>
      <c r="AU93">
        <v>122</v>
      </c>
      <c r="AV93">
        <v>77</v>
      </c>
      <c r="AW93">
        <v>64</v>
      </c>
      <c r="AX93">
        <v>9</v>
      </c>
      <c r="AY93">
        <v>4</v>
      </c>
      <c r="AZ93">
        <v>15</v>
      </c>
      <c r="BA93" s="42">
        <v>19</v>
      </c>
      <c r="BB93">
        <v>4.79</v>
      </c>
      <c r="BC93">
        <v>47.610399999999998</v>
      </c>
      <c r="BD93" s="20">
        <v>205.3</v>
      </c>
      <c r="BE93" s="20">
        <v>392.3</v>
      </c>
      <c r="BF93" s="20">
        <v>16.869732240123845</v>
      </c>
      <c r="BG93">
        <v>532</v>
      </c>
      <c r="BH93">
        <v>482</v>
      </c>
      <c r="BI93">
        <v>402</v>
      </c>
      <c r="BJ93" s="41">
        <v>0.56959314775160597</v>
      </c>
      <c r="BK93">
        <v>133</v>
      </c>
      <c r="BL93">
        <v>132</v>
      </c>
      <c r="BM93">
        <v>163</v>
      </c>
      <c r="BN93" s="42">
        <v>-31</v>
      </c>
      <c r="BO93">
        <v>45</v>
      </c>
      <c r="BP93">
        <v>44</v>
      </c>
      <c r="BQ93">
        <v>22</v>
      </c>
      <c r="BR93">
        <v>80</v>
      </c>
      <c r="BS93" s="41">
        <v>8.5744908896034297E-2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2</v>
      </c>
      <c r="CL93">
        <v>2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3</v>
      </c>
      <c r="CZ93">
        <v>41</v>
      </c>
      <c r="DA93">
        <v>4</v>
      </c>
      <c r="DB93">
        <v>0</v>
      </c>
      <c r="DC93">
        <v>26</v>
      </c>
      <c r="DD93">
        <v>11</v>
      </c>
      <c r="DE93">
        <v>0</v>
      </c>
      <c r="DF93">
        <v>0</v>
      </c>
      <c r="DG93">
        <v>36</v>
      </c>
      <c r="DH93">
        <v>25</v>
      </c>
      <c r="DI93">
        <v>12</v>
      </c>
      <c r="DJ93">
        <v>25</v>
      </c>
      <c r="DK93">
        <v>24</v>
      </c>
      <c r="DL93">
        <v>1</v>
      </c>
      <c r="DM93">
        <v>13</v>
      </c>
      <c r="DN93">
        <v>12</v>
      </c>
      <c r="DO93">
        <v>1</v>
      </c>
      <c r="DP93" s="42">
        <v>-13</v>
      </c>
      <c r="DQ93" s="20">
        <v>-4.9119999999999999</v>
      </c>
      <c r="DR93">
        <v>24</v>
      </c>
      <c r="DS93">
        <v>1</v>
      </c>
      <c r="DT93">
        <v>0</v>
      </c>
      <c r="DU93">
        <v>0</v>
      </c>
      <c r="DV93">
        <v>0</v>
      </c>
      <c r="DW93">
        <v>1417</v>
      </c>
      <c r="DX93">
        <v>1132</v>
      </c>
      <c r="DY93">
        <v>1058</v>
      </c>
      <c r="DZ93">
        <v>853</v>
      </c>
      <c r="EA93">
        <v>744</v>
      </c>
      <c r="EB93">
        <v>620</v>
      </c>
      <c r="EC93">
        <v>67.72</v>
      </c>
      <c r="ED93">
        <v>53.5</v>
      </c>
      <c r="EE93">
        <v>79</v>
      </c>
      <c r="EF93">
        <v>52</v>
      </c>
      <c r="EG93" s="41">
        <v>0.10618279569892473</v>
      </c>
      <c r="EH93" s="43">
        <v>0.91612903225806452</v>
      </c>
      <c r="EI93" s="44">
        <v>1.0223118279569892</v>
      </c>
      <c r="EJ93">
        <v>1420</v>
      </c>
      <c r="EK93">
        <v>1133</v>
      </c>
      <c r="EL93">
        <v>1063</v>
      </c>
      <c r="EM93">
        <v>853</v>
      </c>
      <c r="EN93">
        <v>751</v>
      </c>
      <c r="EO93">
        <v>620</v>
      </c>
      <c r="EP93">
        <v>79</v>
      </c>
      <c r="EQ93">
        <v>52</v>
      </c>
      <c r="ER93">
        <v>734</v>
      </c>
      <c r="ES93">
        <v>570</v>
      </c>
      <c r="ET93">
        <v>255</v>
      </c>
      <c r="EU93">
        <v>234</v>
      </c>
      <c r="EV93">
        <v>38</v>
      </c>
      <c r="EW93">
        <v>27</v>
      </c>
      <c r="EX93">
        <v>94</v>
      </c>
      <c r="EY93">
        <v>93</v>
      </c>
      <c r="EZ93">
        <v>2.2999999999999998</v>
      </c>
      <c r="FA93">
        <v>4.5</v>
      </c>
      <c r="FB93">
        <v>6.8</v>
      </c>
      <c r="FC93" s="20">
        <v>42.92</v>
      </c>
      <c r="FD93" s="26">
        <v>0.68126984126984125</v>
      </c>
      <c r="FE93">
        <v>3.4003999999999999</v>
      </c>
      <c r="FF93">
        <v>0.19</v>
      </c>
      <c r="FG93">
        <v>0.88</v>
      </c>
      <c r="FH93">
        <v>1.08</v>
      </c>
      <c r="FI93">
        <v>3</v>
      </c>
      <c r="FJ93">
        <v>2</v>
      </c>
      <c r="FK93">
        <v>2</v>
      </c>
      <c r="FL93" s="42">
        <v>267</v>
      </c>
      <c r="FM93" s="20">
        <v>6.458333333333333</v>
      </c>
      <c r="FN93" s="41">
        <v>3.5042735000000005E-2</v>
      </c>
      <c r="FO93" s="20">
        <v>26.7</v>
      </c>
      <c r="FP93" s="20">
        <v>31.017600000000002</v>
      </c>
      <c r="FQ93" s="20">
        <v>109.61240754543891</v>
      </c>
      <c r="FR93">
        <v>4</v>
      </c>
      <c r="FS93" t="s">
        <v>430</v>
      </c>
      <c r="FT93">
        <v>195</v>
      </c>
      <c r="FV93" t="s">
        <v>751</v>
      </c>
      <c r="FW93" s="45">
        <v>925000</v>
      </c>
      <c r="FX93" s="45">
        <v>916667</v>
      </c>
      <c r="FY93">
        <v>63</v>
      </c>
      <c r="FZ93">
        <v>7</v>
      </c>
      <c r="GA93">
        <v>25</v>
      </c>
      <c r="GB93">
        <v>32</v>
      </c>
      <c r="GC93">
        <v>20</v>
      </c>
      <c r="GD93">
        <v>53</v>
      </c>
      <c r="GE93">
        <v>77</v>
      </c>
      <c r="GF93">
        <v>1395</v>
      </c>
      <c r="GG93">
        <v>2.2999999999999998</v>
      </c>
      <c r="GH93">
        <v>4.5</v>
      </c>
      <c r="GI93">
        <v>6.8</v>
      </c>
      <c r="GJ93" s="42">
        <v>26.7</v>
      </c>
    </row>
    <row r="94" spans="1:192" x14ac:dyDescent="0.45">
      <c r="A94" s="40">
        <v>33168</v>
      </c>
      <c r="B94" t="s">
        <v>1783</v>
      </c>
      <c r="C94" t="s">
        <v>126</v>
      </c>
      <c r="D94" t="s">
        <v>91</v>
      </c>
      <c r="E94" t="s">
        <v>91</v>
      </c>
      <c r="F94">
        <v>74</v>
      </c>
      <c r="G94">
        <v>227</v>
      </c>
      <c r="H94">
        <v>2009</v>
      </c>
      <c r="I94">
        <v>4</v>
      </c>
      <c r="J94">
        <v>94</v>
      </c>
      <c r="K94" t="s">
        <v>202</v>
      </c>
      <c r="L94">
        <v>2011</v>
      </c>
      <c r="M94">
        <v>27</v>
      </c>
      <c r="N94">
        <v>7</v>
      </c>
      <c r="O94">
        <v>8475233</v>
      </c>
      <c r="P94" t="s">
        <v>1784</v>
      </c>
      <c r="Q94" t="s">
        <v>1785</v>
      </c>
      <c r="R94" t="s">
        <v>1786</v>
      </c>
      <c r="S94" t="s">
        <v>774</v>
      </c>
      <c r="T94" t="s">
        <v>720</v>
      </c>
      <c r="U94" t="s">
        <v>159</v>
      </c>
      <c r="V94">
        <v>81</v>
      </c>
      <c r="W94">
        <v>4</v>
      </c>
      <c r="X94">
        <v>12</v>
      </c>
      <c r="Y94">
        <v>8</v>
      </c>
      <c r="Z94">
        <v>16</v>
      </c>
      <c r="AA94">
        <v>15</v>
      </c>
      <c r="AB94">
        <v>66</v>
      </c>
      <c r="AC94" s="26">
        <v>0.19753086419753085</v>
      </c>
      <c r="AD94" s="20">
        <v>-11.082822085889571</v>
      </c>
      <c r="AE94" s="20">
        <v>5.6589999999999998</v>
      </c>
      <c r="AF94">
        <v>2</v>
      </c>
      <c r="AG94">
        <v>-2.4</v>
      </c>
      <c r="AH94">
        <v>32</v>
      </c>
      <c r="AI94">
        <v>1984</v>
      </c>
      <c r="AJ94">
        <v>94187</v>
      </c>
      <c r="AK94" s="20">
        <v>1569.7833333333001</v>
      </c>
      <c r="AL94">
        <v>1569.75</v>
      </c>
      <c r="AM94">
        <v>1570</v>
      </c>
      <c r="AN94" s="26">
        <v>19.380041152263374</v>
      </c>
      <c r="AO94">
        <v>32.4</v>
      </c>
      <c r="AP94" s="41">
        <v>0.22857142857142856</v>
      </c>
      <c r="AQ94">
        <v>270</v>
      </c>
      <c r="AR94">
        <v>271</v>
      </c>
      <c r="AS94">
        <v>271</v>
      </c>
      <c r="AT94">
        <v>189</v>
      </c>
      <c r="AU94">
        <v>189</v>
      </c>
      <c r="AV94">
        <v>145</v>
      </c>
      <c r="AW94">
        <v>74</v>
      </c>
      <c r="AX94">
        <v>10</v>
      </c>
      <c r="AY94">
        <v>1</v>
      </c>
      <c r="AZ94">
        <v>18</v>
      </c>
      <c r="BA94" s="42">
        <v>19</v>
      </c>
      <c r="BB94">
        <v>5.66</v>
      </c>
      <c r="BC94">
        <v>49.668999999999997</v>
      </c>
      <c r="BD94" s="20">
        <v>182.5</v>
      </c>
      <c r="BE94" s="20">
        <v>452.5</v>
      </c>
      <c r="BF94" s="20">
        <v>17.295747730530341</v>
      </c>
      <c r="BG94">
        <v>434</v>
      </c>
      <c r="BH94">
        <v>446</v>
      </c>
      <c r="BI94">
        <v>659</v>
      </c>
      <c r="BJ94" s="41">
        <v>0.39707227813357732</v>
      </c>
      <c r="BK94">
        <v>144</v>
      </c>
      <c r="BL94">
        <v>144</v>
      </c>
      <c r="BM94">
        <v>106</v>
      </c>
      <c r="BN94" s="42">
        <v>38</v>
      </c>
      <c r="BO94">
        <v>44</v>
      </c>
      <c r="BP94">
        <v>27</v>
      </c>
      <c r="BQ94">
        <v>24</v>
      </c>
      <c r="BR94">
        <v>143</v>
      </c>
      <c r="BS94" s="41">
        <v>0.10113154172560113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2</v>
      </c>
      <c r="CY94">
        <v>4</v>
      </c>
      <c r="CZ94">
        <v>38</v>
      </c>
      <c r="DA94">
        <v>6</v>
      </c>
      <c r="DB94">
        <v>0</v>
      </c>
      <c r="DC94">
        <v>23</v>
      </c>
      <c r="DD94">
        <v>30</v>
      </c>
      <c r="DE94">
        <v>1</v>
      </c>
      <c r="DF94">
        <v>1</v>
      </c>
      <c r="DG94">
        <v>84</v>
      </c>
      <c r="DH94">
        <v>16</v>
      </c>
      <c r="DI94">
        <v>4</v>
      </c>
      <c r="DJ94">
        <v>16</v>
      </c>
      <c r="DK94">
        <v>16</v>
      </c>
      <c r="DL94">
        <v>0</v>
      </c>
      <c r="DM94">
        <v>4</v>
      </c>
      <c r="DN94">
        <v>4</v>
      </c>
      <c r="DO94">
        <v>0</v>
      </c>
      <c r="DP94" s="42">
        <v>-12</v>
      </c>
      <c r="DQ94" s="20">
        <v>-5.7789999999999999</v>
      </c>
      <c r="DR94">
        <v>16</v>
      </c>
      <c r="DS94">
        <v>0</v>
      </c>
      <c r="DT94">
        <v>0</v>
      </c>
      <c r="DU94">
        <v>0</v>
      </c>
      <c r="DV94">
        <v>0</v>
      </c>
      <c r="DW94">
        <v>1406</v>
      </c>
      <c r="DX94">
        <v>1727</v>
      </c>
      <c r="DY94">
        <v>1082</v>
      </c>
      <c r="DZ94">
        <v>1271</v>
      </c>
      <c r="EA94">
        <v>796</v>
      </c>
      <c r="EB94">
        <v>927</v>
      </c>
      <c r="EC94">
        <v>68.53</v>
      </c>
      <c r="ED94">
        <v>90.2</v>
      </c>
      <c r="EE94">
        <v>70</v>
      </c>
      <c r="EF94">
        <v>95</v>
      </c>
      <c r="EG94" s="41">
        <v>8.7939698492462318E-2</v>
      </c>
      <c r="EH94" s="43">
        <v>0.89751887810140241</v>
      </c>
      <c r="EI94" s="44">
        <v>0.98545857659386471</v>
      </c>
      <c r="EJ94">
        <v>1406</v>
      </c>
      <c r="EK94">
        <v>1729</v>
      </c>
      <c r="EL94">
        <v>1082</v>
      </c>
      <c r="EM94">
        <v>1274</v>
      </c>
      <c r="EN94">
        <v>795</v>
      </c>
      <c r="EO94">
        <v>929</v>
      </c>
      <c r="EP94">
        <v>70</v>
      </c>
      <c r="EQ94">
        <v>95</v>
      </c>
      <c r="ER94">
        <v>692</v>
      </c>
      <c r="ES94">
        <v>887</v>
      </c>
      <c r="ET94">
        <v>267</v>
      </c>
      <c r="EU94">
        <v>331</v>
      </c>
      <c r="EV94">
        <v>37</v>
      </c>
      <c r="EW94">
        <v>48</v>
      </c>
      <c r="EX94">
        <v>90</v>
      </c>
      <c r="EY94">
        <v>85</v>
      </c>
      <c r="EZ94">
        <v>0.1</v>
      </c>
      <c r="FA94">
        <v>3.4</v>
      </c>
      <c r="FB94">
        <v>3.5</v>
      </c>
      <c r="FC94" s="20">
        <v>26.38</v>
      </c>
      <c r="FD94" s="26">
        <v>0.32567901234567898</v>
      </c>
      <c r="FE94">
        <v>1.2321</v>
      </c>
      <c r="FF94">
        <v>-0.08</v>
      </c>
      <c r="FG94">
        <v>-0.22</v>
      </c>
      <c r="FH94">
        <v>-0.30000000000000004</v>
      </c>
      <c r="FL94" s="42">
        <v>319</v>
      </c>
      <c r="FM94" s="20">
        <v>10.5</v>
      </c>
      <c r="FN94" s="41">
        <v>1.7454235800000002E-2</v>
      </c>
      <c r="FO94" s="20">
        <v>12.8</v>
      </c>
      <c r="FP94" s="20">
        <v>14.844200000000001</v>
      </c>
      <c r="FQ94" s="20">
        <v>119.75155279503105</v>
      </c>
      <c r="FV94" t="s">
        <v>711</v>
      </c>
      <c r="FW94" s="45">
        <v>4000000</v>
      </c>
      <c r="FX94" s="45">
        <v>4250000</v>
      </c>
      <c r="FY94">
        <v>407</v>
      </c>
      <c r="FZ94">
        <v>32</v>
      </c>
      <c r="GA94">
        <v>93</v>
      </c>
      <c r="GB94">
        <v>125</v>
      </c>
      <c r="GC94">
        <v>27</v>
      </c>
      <c r="GD94">
        <v>236</v>
      </c>
      <c r="GE94">
        <v>612</v>
      </c>
      <c r="GF94">
        <v>8388</v>
      </c>
      <c r="GG94">
        <v>7.1</v>
      </c>
      <c r="GH94">
        <v>19.100000000000001</v>
      </c>
      <c r="GI94">
        <v>26.2</v>
      </c>
      <c r="GJ94" s="42">
        <v>12.8</v>
      </c>
    </row>
    <row r="95" spans="1:192" x14ac:dyDescent="0.45">
      <c r="A95" s="40">
        <v>32927</v>
      </c>
      <c r="B95" t="s">
        <v>832</v>
      </c>
      <c r="C95" t="s">
        <v>475</v>
      </c>
      <c r="D95" t="s">
        <v>91</v>
      </c>
      <c r="E95" t="s">
        <v>91</v>
      </c>
      <c r="F95">
        <v>74</v>
      </c>
      <c r="G95">
        <v>205</v>
      </c>
      <c r="H95">
        <v>2009</v>
      </c>
      <c r="I95">
        <v>3</v>
      </c>
      <c r="J95">
        <v>83</v>
      </c>
      <c r="K95" t="s">
        <v>92</v>
      </c>
      <c r="L95">
        <v>2013</v>
      </c>
      <c r="M95">
        <v>27</v>
      </c>
      <c r="N95">
        <v>5</v>
      </c>
      <c r="O95">
        <v>8475246</v>
      </c>
      <c r="P95" t="s">
        <v>1807</v>
      </c>
      <c r="Q95" t="s">
        <v>1808</v>
      </c>
      <c r="R95" t="s">
        <v>1809</v>
      </c>
      <c r="S95" t="s">
        <v>1325</v>
      </c>
      <c r="T95" t="s">
        <v>720</v>
      </c>
      <c r="U95" t="s">
        <v>205</v>
      </c>
      <c r="V95">
        <v>73</v>
      </c>
      <c r="W95">
        <v>11</v>
      </c>
      <c r="X95">
        <v>10</v>
      </c>
      <c r="Y95">
        <v>2</v>
      </c>
      <c r="Z95">
        <v>21</v>
      </c>
      <c r="AA95">
        <v>9</v>
      </c>
      <c r="AB95">
        <v>44</v>
      </c>
      <c r="AC95" s="26">
        <v>0.28767123287671231</v>
      </c>
      <c r="AD95" s="20">
        <v>2.6524064171122994</v>
      </c>
      <c r="AE95" s="20">
        <v>8.468</v>
      </c>
      <c r="AF95">
        <v>3</v>
      </c>
      <c r="AG95">
        <v>-7.5</v>
      </c>
      <c r="AH95">
        <v>20</v>
      </c>
      <c r="AI95">
        <v>1566</v>
      </c>
      <c r="AJ95">
        <v>66472</v>
      </c>
      <c r="AK95" s="20">
        <v>1107.8666666667</v>
      </c>
      <c r="AL95">
        <v>1107.8699999999999</v>
      </c>
      <c r="AM95">
        <v>1108</v>
      </c>
      <c r="AN95" s="26">
        <v>15.176255707762556</v>
      </c>
      <c r="AO95">
        <v>25.5</v>
      </c>
      <c r="AP95" s="41">
        <v>0.46666666666666667</v>
      </c>
      <c r="AQ95">
        <v>225</v>
      </c>
      <c r="AR95">
        <v>226</v>
      </c>
      <c r="AS95">
        <v>226</v>
      </c>
      <c r="AT95">
        <v>147</v>
      </c>
      <c r="AU95">
        <v>148</v>
      </c>
      <c r="AV95">
        <v>102</v>
      </c>
      <c r="AW95">
        <v>57</v>
      </c>
      <c r="AX95">
        <v>10</v>
      </c>
      <c r="AY95">
        <v>2</v>
      </c>
      <c r="AZ95">
        <v>8</v>
      </c>
      <c r="BA95" s="42">
        <v>10</v>
      </c>
      <c r="BB95">
        <v>4.47</v>
      </c>
      <c r="BC95">
        <v>47.313699999999997</v>
      </c>
      <c r="BD95" s="20">
        <v>44.6</v>
      </c>
      <c r="BE95" s="20">
        <v>269.60000000000002</v>
      </c>
      <c r="BF95" s="20">
        <v>14.600991091012487</v>
      </c>
      <c r="BG95">
        <v>311</v>
      </c>
      <c r="BH95">
        <v>366</v>
      </c>
      <c r="BI95">
        <v>358</v>
      </c>
      <c r="BJ95" s="41">
        <v>0.46487294469357249</v>
      </c>
      <c r="BK95">
        <v>116</v>
      </c>
      <c r="BL95">
        <v>116</v>
      </c>
      <c r="BM95">
        <v>96</v>
      </c>
      <c r="BN95" s="42">
        <v>20</v>
      </c>
      <c r="BO95">
        <v>46</v>
      </c>
      <c r="BP95">
        <v>32</v>
      </c>
      <c r="BQ95">
        <v>13</v>
      </c>
      <c r="BR95">
        <v>72</v>
      </c>
      <c r="BS95" s="41">
        <v>6.9097888675623803E-2</v>
      </c>
      <c r="BT95">
        <v>0</v>
      </c>
      <c r="BU95">
        <v>0</v>
      </c>
      <c r="BV95" s="41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3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10</v>
      </c>
      <c r="CW95">
        <v>0</v>
      </c>
      <c r="CX95">
        <v>1</v>
      </c>
      <c r="CY95">
        <v>3</v>
      </c>
      <c r="CZ95">
        <v>42</v>
      </c>
      <c r="DA95">
        <v>4</v>
      </c>
      <c r="DB95">
        <v>0</v>
      </c>
      <c r="DC95">
        <v>25</v>
      </c>
      <c r="DD95">
        <v>9</v>
      </c>
      <c r="DE95">
        <v>0</v>
      </c>
      <c r="DF95">
        <v>0</v>
      </c>
      <c r="DG95">
        <v>64</v>
      </c>
      <c r="DH95">
        <v>10</v>
      </c>
      <c r="DI95">
        <v>7</v>
      </c>
      <c r="DJ95">
        <v>10</v>
      </c>
      <c r="DK95">
        <v>10</v>
      </c>
      <c r="DL95">
        <v>0</v>
      </c>
      <c r="DM95">
        <v>7</v>
      </c>
      <c r="DN95">
        <v>7</v>
      </c>
      <c r="DO95">
        <v>0</v>
      </c>
      <c r="DP95" s="42">
        <v>-3</v>
      </c>
      <c r="DQ95" s="20">
        <v>1.8759999999999999</v>
      </c>
      <c r="DR95">
        <v>10</v>
      </c>
      <c r="DS95">
        <v>0</v>
      </c>
      <c r="DT95">
        <v>0</v>
      </c>
      <c r="DU95">
        <v>0</v>
      </c>
      <c r="DV95">
        <v>0</v>
      </c>
      <c r="DW95">
        <v>1030</v>
      </c>
      <c r="DX95">
        <v>1261</v>
      </c>
      <c r="DY95">
        <v>720</v>
      </c>
      <c r="DZ95">
        <v>970</v>
      </c>
      <c r="EA95">
        <v>494</v>
      </c>
      <c r="EB95">
        <v>663</v>
      </c>
      <c r="EC95">
        <v>37.32</v>
      </c>
      <c r="ED95">
        <v>56.7</v>
      </c>
      <c r="EE95">
        <v>45</v>
      </c>
      <c r="EF95">
        <v>47</v>
      </c>
      <c r="EG95" s="41">
        <v>9.1093117408906882E-2</v>
      </c>
      <c r="EH95" s="43">
        <v>0.92911010558069385</v>
      </c>
      <c r="EI95" s="44">
        <v>1.0202032229896008</v>
      </c>
      <c r="EJ95">
        <v>1042</v>
      </c>
      <c r="EK95">
        <v>1262</v>
      </c>
      <c r="EL95">
        <v>727</v>
      </c>
      <c r="EM95">
        <v>971</v>
      </c>
      <c r="EN95">
        <v>501</v>
      </c>
      <c r="EO95">
        <v>665</v>
      </c>
      <c r="EP95">
        <v>46</v>
      </c>
      <c r="EQ95">
        <v>48</v>
      </c>
      <c r="ER95">
        <v>458</v>
      </c>
      <c r="ES95">
        <v>604</v>
      </c>
      <c r="ET95">
        <v>172</v>
      </c>
      <c r="EU95">
        <v>246</v>
      </c>
      <c r="EV95">
        <v>20</v>
      </c>
      <c r="EW95">
        <v>31</v>
      </c>
      <c r="EX95">
        <v>49</v>
      </c>
      <c r="EY95">
        <v>66</v>
      </c>
      <c r="EZ95">
        <v>1.9</v>
      </c>
      <c r="FA95">
        <v>3.1</v>
      </c>
      <c r="FB95">
        <v>5</v>
      </c>
      <c r="FC95" s="20">
        <v>15.57</v>
      </c>
      <c r="FD95" s="26">
        <v>0.21328767123287673</v>
      </c>
      <c r="FE95">
        <v>2.2132000000000001</v>
      </c>
      <c r="FF95">
        <v>0.57999999999999996</v>
      </c>
      <c r="FG95">
        <v>-1</v>
      </c>
      <c r="FH95">
        <v>-0.42</v>
      </c>
      <c r="FL95" s="42">
        <v>208</v>
      </c>
      <c r="FM95" s="20">
        <v>12.9</v>
      </c>
      <c r="FN95" s="41">
        <v>6.33649456E-2</v>
      </c>
      <c r="FO95" s="20">
        <v>19</v>
      </c>
      <c r="FP95" s="20">
        <v>21.3752</v>
      </c>
      <c r="FQ95" s="20">
        <v>124.07592948631159</v>
      </c>
      <c r="FR95">
        <v>4</v>
      </c>
      <c r="FS95" t="s">
        <v>314</v>
      </c>
      <c r="FT95">
        <v>195</v>
      </c>
      <c r="FU95" t="s">
        <v>702</v>
      </c>
      <c r="FV95" t="s">
        <v>711</v>
      </c>
      <c r="FW95" s="45">
        <v>1050000</v>
      </c>
      <c r="FX95" s="45">
        <v>1000000</v>
      </c>
      <c r="FY95">
        <v>260</v>
      </c>
      <c r="FZ95">
        <v>26</v>
      </c>
      <c r="GA95">
        <v>42</v>
      </c>
      <c r="GB95">
        <v>68</v>
      </c>
      <c r="GC95">
        <v>8</v>
      </c>
      <c r="GD95">
        <v>155</v>
      </c>
      <c r="GE95">
        <v>384</v>
      </c>
      <c r="GF95">
        <v>4068</v>
      </c>
      <c r="GG95">
        <v>5.2</v>
      </c>
      <c r="GH95">
        <v>9.3000000000000007</v>
      </c>
      <c r="GI95">
        <v>14.5</v>
      </c>
      <c r="GJ95" s="42">
        <v>19</v>
      </c>
    </row>
    <row r="96" spans="1:192" x14ac:dyDescent="0.45">
      <c r="A96" s="40">
        <v>28202</v>
      </c>
      <c r="B96" t="s">
        <v>1625</v>
      </c>
      <c r="D96" t="s">
        <v>169</v>
      </c>
      <c r="E96" t="s">
        <v>169</v>
      </c>
      <c r="F96">
        <v>81</v>
      </c>
      <c r="G96">
        <v>250</v>
      </c>
      <c r="H96">
        <v>1996</v>
      </c>
      <c r="I96">
        <v>3</v>
      </c>
      <c r="J96">
        <v>56</v>
      </c>
      <c r="K96" t="s">
        <v>92</v>
      </c>
      <c r="L96">
        <v>1997</v>
      </c>
      <c r="M96">
        <v>40</v>
      </c>
      <c r="N96">
        <v>20</v>
      </c>
      <c r="O96">
        <v>8465009</v>
      </c>
      <c r="P96" t="s">
        <v>1820</v>
      </c>
      <c r="Q96" t="s">
        <v>1821</v>
      </c>
      <c r="R96" t="s">
        <v>1822</v>
      </c>
      <c r="S96" t="s">
        <v>1823</v>
      </c>
      <c r="T96" t="s">
        <v>720</v>
      </c>
      <c r="U96" t="s">
        <v>263</v>
      </c>
      <c r="V96">
        <v>73</v>
      </c>
      <c r="W96">
        <v>7</v>
      </c>
      <c r="X96">
        <v>17</v>
      </c>
      <c r="Y96">
        <v>7</v>
      </c>
      <c r="Z96">
        <v>24</v>
      </c>
      <c r="AA96">
        <v>12</v>
      </c>
      <c r="AB96">
        <v>61</v>
      </c>
      <c r="AC96" s="26">
        <v>0.32876712328767121</v>
      </c>
      <c r="AD96" s="20">
        <v>-8.6607407407407422</v>
      </c>
      <c r="AE96" s="20">
        <v>8.4990000000000006</v>
      </c>
      <c r="AF96">
        <v>22</v>
      </c>
      <c r="AG96">
        <v>11.9</v>
      </c>
      <c r="AH96">
        <v>60</v>
      </c>
      <c r="AI96">
        <v>1804</v>
      </c>
      <c r="AJ96">
        <v>100317</v>
      </c>
      <c r="AK96" s="20">
        <v>1671.95</v>
      </c>
      <c r="AL96">
        <v>1671.95</v>
      </c>
      <c r="AM96">
        <v>1672</v>
      </c>
      <c r="AN96" s="26">
        <v>22.903424657534249</v>
      </c>
      <c r="AO96">
        <v>38.200000000000003</v>
      </c>
      <c r="AP96" s="41">
        <v>0.31168831168831168</v>
      </c>
      <c r="AQ96">
        <v>323</v>
      </c>
      <c r="AR96">
        <v>323</v>
      </c>
      <c r="AS96">
        <v>323</v>
      </c>
      <c r="AT96">
        <v>210</v>
      </c>
      <c r="AU96">
        <v>210</v>
      </c>
      <c r="AV96">
        <v>144</v>
      </c>
      <c r="AW96">
        <v>93</v>
      </c>
      <c r="AX96">
        <v>14</v>
      </c>
      <c r="AY96">
        <v>5</v>
      </c>
      <c r="AZ96">
        <v>24</v>
      </c>
      <c r="BA96" s="42">
        <v>29</v>
      </c>
      <c r="BB96">
        <v>7.85</v>
      </c>
      <c r="BC96">
        <v>55.965299999999999</v>
      </c>
      <c r="BD96" s="20">
        <v>135.30000000000001</v>
      </c>
      <c r="BE96" s="20">
        <v>458.3</v>
      </c>
      <c r="BF96" s="20">
        <v>16.446664074882619</v>
      </c>
      <c r="BG96">
        <v>443</v>
      </c>
      <c r="BH96">
        <v>498</v>
      </c>
      <c r="BI96">
        <v>683</v>
      </c>
      <c r="BJ96" s="41">
        <v>0.39342806394316165</v>
      </c>
      <c r="BK96">
        <v>141</v>
      </c>
      <c r="BL96">
        <v>141</v>
      </c>
      <c r="BM96">
        <v>102</v>
      </c>
      <c r="BN96" s="42">
        <v>39</v>
      </c>
      <c r="BO96">
        <v>66</v>
      </c>
      <c r="BP96">
        <v>74</v>
      </c>
      <c r="BQ96">
        <v>42</v>
      </c>
      <c r="BR96">
        <v>118</v>
      </c>
      <c r="BS96" s="41">
        <v>8.4892086330935257E-2</v>
      </c>
      <c r="BT96">
        <v>0</v>
      </c>
      <c r="BU96">
        <v>0</v>
      </c>
      <c r="BV96" s="41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1</v>
      </c>
      <c r="CT96">
        <v>0</v>
      </c>
      <c r="CU96">
        <v>0</v>
      </c>
      <c r="CV96">
        <v>4</v>
      </c>
      <c r="CW96">
        <v>0</v>
      </c>
      <c r="CX96">
        <v>3</v>
      </c>
      <c r="CY96">
        <v>11</v>
      </c>
      <c r="CZ96">
        <v>52</v>
      </c>
      <c r="DA96">
        <v>6</v>
      </c>
      <c r="DB96">
        <v>0</v>
      </c>
      <c r="DC96">
        <v>58</v>
      </c>
      <c r="DD96">
        <v>18</v>
      </c>
      <c r="DE96">
        <v>0</v>
      </c>
      <c r="DF96">
        <v>1</v>
      </c>
      <c r="DG96">
        <v>61</v>
      </c>
      <c r="DH96">
        <v>26</v>
      </c>
      <c r="DI96">
        <v>12</v>
      </c>
      <c r="DJ96">
        <v>27</v>
      </c>
      <c r="DK96">
        <v>25</v>
      </c>
      <c r="DL96">
        <v>2</v>
      </c>
      <c r="DM96">
        <v>13</v>
      </c>
      <c r="DN96">
        <v>12</v>
      </c>
      <c r="DO96">
        <v>1</v>
      </c>
      <c r="DP96" s="42">
        <v>-14</v>
      </c>
      <c r="DQ96" s="20">
        <v>-6.8280000000000003</v>
      </c>
      <c r="DR96">
        <v>24</v>
      </c>
      <c r="DS96">
        <v>2</v>
      </c>
      <c r="DT96">
        <v>0</v>
      </c>
      <c r="DU96">
        <v>0</v>
      </c>
      <c r="DV96">
        <v>0</v>
      </c>
      <c r="DW96">
        <v>1460</v>
      </c>
      <c r="DX96">
        <v>1687</v>
      </c>
      <c r="DY96">
        <v>1123</v>
      </c>
      <c r="DZ96">
        <v>1272</v>
      </c>
      <c r="EA96">
        <v>803</v>
      </c>
      <c r="EB96">
        <v>914</v>
      </c>
      <c r="EC96">
        <v>71.760000000000005</v>
      </c>
      <c r="ED96">
        <v>83.14</v>
      </c>
      <c r="EE96">
        <v>77</v>
      </c>
      <c r="EF96">
        <v>85</v>
      </c>
      <c r="EG96" s="41">
        <v>9.5890410958904104E-2</v>
      </c>
      <c r="EH96" s="43">
        <v>0.9070021881838074</v>
      </c>
      <c r="EI96" s="44">
        <v>1.0028925991427116</v>
      </c>
      <c r="EJ96">
        <v>1469</v>
      </c>
      <c r="EK96">
        <v>1687</v>
      </c>
      <c r="EL96">
        <v>1131</v>
      </c>
      <c r="EM96">
        <v>1273</v>
      </c>
      <c r="EN96">
        <v>810</v>
      </c>
      <c r="EO96">
        <v>915</v>
      </c>
      <c r="EP96">
        <v>77</v>
      </c>
      <c r="EQ96">
        <v>85</v>
      </c>
      <c r="ER96">
        <v>741</v>
      </c>
      <c r="ES96">
        <v>832</v>
      </c>
      <c r="ET96">
        <v>275</v>
      </c>
      <c r="EU96">
        <v>331</v>
      </c>
      <c r="EV96">
        <v>36</v>
      </c>
      <c r="EW96">
        <v>51</v>
      </c>
      <c r="EX96">
        <v>101</v>
      </c>
      <c r="EY96">
        <v>107</v>
      </c>
      <c r="EZ96">
        <v>1.1000000000000001</v>
      </c>
      <c r="FA96">
        <v>5.2</v>
      </c>
      <c r="FB96">
        <v>6.3</v>
      </c>
      <c r="FC96" s="20">
        <v>40.35</v>
      </c>
      <c r="FD96" s="26">
        <v>0.55273972602739729</v>
      </c>
      <c r="FE96">
        <v>3.3138000000000001</v>
      </c>
      <c r="FF96">
        <v>0.01</v>
      </c>
      <c r="FG96">
        <v>0.08</v>
      </c>
      <c r="FH96">
        <v>0.09</v>
      </c>
      <c r="FL96" s="42">
        <v>321</v>
      </c>
      <c r="FM96" s="20">
        <v>7.625</v>
      </c>
      <c r="FN96" s="41">
        <v>3.0242360400000001E-2</v>
      </c>
      <c r="FO96" s="20">
        <v>18</v>
      </c>
      <c r="FP96" s="20">
        <v>22.634399999999999</v>
      </c>
      <c r="FQ96" s="20">
        <v>112.93399922246478</v>
      </c>
      <c r="FR96">
        <v>9</v>
      </c>
      <c r="FS96" t="s">
        <v>189</v>
      </c>
      <c r="FT96">
        <v>439</v>
      </c>
      <c r="FU96" t="s">
        <v>731</v>
      </c>
      <c r="FV96" t="s">
        <v>711</v>
      </c>
      <c r="FW96" s="45">
        <v>4000000</v>
      </c>
      <c r="FX96" s="45">
        <v>4000000</v>
      </c>
      <c r="FY96">
        <v>1423</v>
      </c>
      <c r="FZ96">
        <v>195</v>
      </c>
      <c r="GA96">
        <v>433</v>
      </c>
      <c r="GB96">
        <v>628</v>
      </c>
      <c r="GC96">
        <v>240</v>
      </c>
      <c r="GD96">
        <v>1839</v>
      </c>
      <c r="GE96">
        <v>3086</v>
      </c>
      <c r="GF96">
        <v>34197</v>
      </c>
      <c r="GG96">
        <v>49.5</v>
      </c>
      <c r="GH96">
        <v>89.4</v>
      </c>
      <c r="GI96">
        <v>139</v>
      </c>
      <c r="GJ96" s="42">
        <v>18</v>
      </c>
    </row>
    <row r="97" spans="1:192" x14ac:dyDescent="0.45">
      <c r="A97" s="40">
        <v>33683</v>
      </c>
      <c r="B97" t="s">
        <v>1830</v>
      </c>
      <c r="C97" t="s">
        <v>362</v>
      </c>
      <c r="D97" t="s">
        <v>107</v>
      </c>
      <c r="E97" t="s">
        <v>107</v>
      </c>
      <c r="F97">
        <v>72</v>
      </c>
      <c r="G97">
        <v>215</v>
      </c>
      <c r="H97">
        <v>2010</v>
      </c>
      <c r="I97">
        <v>2</v>
      </c>
      <c r="J97">
        <v>37</v>
      </c>
      <c r="K97" t="s">
        <v>202</v>
      </c>
      <c r="L97">
        <v>2011</v>
      </c>
      <c r="M97">
        <v>25</v>
      </c>
      <c r="N97">
        <v>7</v>
      </c>
      <c r="O97">
        <v>8475753</v>
      </c>
      <c r="P97" t="s">
        <v>1831</v>
      </c>
      <c r="Q97" t="s">
        <v>1832</v>
      </c>
      <c r="R97" t="s">
        <v>1833</v>
      </c>
      <c r="S97" t="s">
        <v>766</v>
      </c>
      <c r="T97" t="s">
        <v>720</v>
      </c>
      <c r="U97" t="s">
        <v>343</v>
      </c>
      <c r="V97">
        <v>76</v>
      </c>
      <c r="W97">
        <v>8</v>
      </c>
      <c r="X97">
        <v>23</v>
      </c>
      <c r="Y97">
        <v>9</v>
      </c>
      <c r="Z97">
        <v>31</v>
      </c>
      <c r="AA97">
        <v>10</v>
      </c>
      <c r="AB97">
        <v>34</v>
      </c>
      <c r="AC97" s="26">
        <v>0.40789473684210525</v>
      </c>
      <c r="AD97" s="20">
        <v>-5.3890274314214466</v>
      </c>
      <c r="AE97" s="20">
        <v>10.651999999999999</v>
      </c>
      <c r="AF97">
        <v>-26</v>
      </c>
      <c r="AG97">
        <v>5.4</v>
      </c>
      <c r="AH97">
        <v>48</v>
      </c>
      <c r="AI97">
        <v>1987</v>
      </c>
      <c r="AJ97">
        <v>101541</v>
      </c>
      <c r="AK97" s="20">
        <v>1692.35</v>
      </c>
      <c r="AL97">
        <v>1692.35</v>
      </c>
      <c r="AM97">
        <v>1692</v>
      </c>
      <c r="AN97" s="26">
        <v>22.267763157894734</v>
      </c>
      <c r="AO97">
        <v>36.72</v>
      </c>
      <c r="AP97" s="41">
        <v>0.36904761904761907</v>
      </c>
      <c r="AQ97">
        <v>446</v>
      </c>
      <c r="AR97">
        <v>421</v>
      </c>
      <c r="AS97">
        <v>446</v>
      </c>
      <c r="AT97">
        <v>294</v>
      </c>
      <c r="AU97">
        <v>294</v>
      </c>
      <c r="AV97">
        <v>211</v>
      </c>
      <c r="AW97">
        <v>148</v>
      </c>
      <c r="AX97">
        <v>26</v>
      </c>
      <c r="AY97">
        <v>9</v>
      </c>
      <c r="AZ97">
        <v>32</v>
      </c>
      <c r="BA97" s="42">
        <v>41</v>
      </c>
      <c r="BB97">
        <v>12.65</v>
      </c>
      <c r="BC97">
        <v>45.924199999999999</v>
      </c>
      <c r="BD97" s="20">
        <v>127.5</v>
      </c>
      <c r="BE97" s="20">
        <v>573.5</v>
      </c>
      <c r="BF97" s="20">
        <v>20.332673501344289</v>
      </c>
      <c r="BG97">
        <v>742</v>
      </c>
      <c r="BH97">
        <v>529</v>
      </c>
      <c r="BI97">
        <v>432</v>
      </c>
      <c r="BJ97" s="41">
        <v>0.63202725724020448</v>
      </c>
      <c r="BK97">
        <v>128</v>
      </c>
      <c r="BL97">
        <v>128</v>
      </c>
      <c r="BM97">
        <v>93</v>
      </c>
      <c r="BN97" s="42">
        <v>35</v>
      </c>
      <c r="BO97">
        <v>83</v>
      </c>
      <c r="BP97">
        <v>66</v>
      </c>
      <c r="BQ97">
        <v>63</v>
      </c>
      <c r="BR97">
        <v>90</v>
      </c>
      <c r="BS97" s="41">
        <v>7.8328981723237601E-2</v>
      </c>
      <c r="BT97">
        <v>0</v>
      </c>
      <c r="BU97">
        <v>0</v>
      </c>
      <c r="BV97" s="41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</v>
      </c>
      <c r="CS97">
        <v>1</v>
      </c>
      <c r="CT97">
        <v>0</v>
      </c>
      <c r="CU97">
        <v>0</v>
      </c>
      <c r="CV97">
        <v>3</v>
      </c>
      <c r="CW97">
        <v>0</v>
      </c>
      <c r="CX97">
        <v>7</v>
      </c>
      <c r="CY97">
        <v>9</v>
      </c>
      <c r="CZ97">
        <v>67</v>
      </c>
      <c r="DA97">
        <v>5</v>
      </c>
      <c r="DB97">
        <v>0</v>
      </c>
      <c r="DC97">
        <v>77</v>
      </c>
      <c r="DD97">
        <v>67</v>
      </c>
      <c r="DE97">
        <v>4</v>
      </c>
      <c r="DF97">
        <v>0</v>
      </c>
      <c r="DG97">
        <v>58</v>
      </c>
      <c r="DH97">
        <v>24</v>
      </c>
      <c r="DI97">
        <v>16</v>
      </c>
      <c r="DJ97">
        <v>24</v>
      </c>
      <c r="DK97">
        <v>24</v>
      </c>
      <c r="DL97">
        <v>0</v>
      </c>
      <c r="DM97">
        <v>14</v>
      </c>
      <c r="DN97">
        <v>14</v>
      </c>
      <c r="DO97">
        <v>0</v>
      </c>
      <c r="DP97" s="42">
        <v>-8</v>
      </c>
      <c r="DQ97" s="20">
        <v>-4.51</v>
      </c>
      <c r="DR97">
        <v>24</v>
      </c>
      <c r="DS97">
        <v>0</v>
      </c>
      <c r="DT97">
        <v>0</v>
      </c>
      <c r="DU97">
        <v>0</v>
      </c>
      <c r="DV97">
        <v>0</v>
      </c>
      <c r="DW97">
        <v>2034</v>
      </c>
      <c r="DX97">
        <v>1370</v>
      </c>
      <c r="DY97">
        <v>1478</v>
      </c>
      <c r="DZ97">
        <v>1059</v>
      </c>
      <c r="EA97">
        <v>1059</v>
      </c>
      <c r="EB97">
        <v>766</v>
      </c>
      <c r="EC97">
        <v>107.57</v>
      </c>
      <c r="ED97">
        <v>72.930000000000007</v>
      </c>
      <c r="EE97">
        <v>84</v>
      </c>
      <c r="EF97">
        <v>88</v>
      </c>
      <c r="EG97" s="41">
        <v>7.9320113314447591E-2</v>
      </c>
      <c r="EH97" s="43">
        <v>0.88511749347258484</v>
      </c>
      <c r="EI97" s="44">
        <v>0.96443760678703239</v>
      </c>
      <c r="EJ97">
        <v>2045</v>
      </c>
      <c r="EK97">
        <v>1369</v>
      </c>
      <c r="EL97">
        <v>1487</v>
      </c>
      <c r="EM97">
        <v>1058</v>
      </c>
      <c r="EN97">
        <v>1068</v>
      </c>
      <c r="EO97">
        <v>765</v>
      </c>
      <c r="EP97">
        <v>84</v>
      </c>
      <c r="EQ97">
        <v>88</v>
      </c>
      <c r="ER97">
        <v>1021</v>
      </c>
      <c r="ES97">
        <v>699</v>
      </c>
      <c r="ET97">
        <v>407</v>
      </c>
      <c r="EU97">
        <v>285</v>
      </c>
      <c r="EV97">
        <v>50</v>
      </c>
      <c r="EW97">
        <v>48</v>
      </c>
      <c r="EX97">
        <v>78</v>
      </c>
      <c r="EY97">
        <v>105</v>
      </c>
      <c r="EZ97">
        <v>1.9</v>
      </c>
      <c r="FA97">
        <v>2.1</v>
      </c>
      <c r="FB97">
        <v>4</v>
      </c>
      <c r="FC97" s="20">
        <v>50.27</v>
      </c>
      <c r="FD97" s="26">
        <v>0.66144736842105267</v>
      </c>
      <c r="FE97">
        <v>3.2972000000000001</v>
      </c>
      <c r="FF97">
        <v>0.18</v>
      </c>
      <c r="FG97">
        <v>-0.09</v>
      </c>
      <c r="FH97">
        <v>0.09</v>
      </c>
      <c r="FI97">
        <v>1</v>
      </c>
      <c r="FJ97">
        <v>0</v>
      </c>
      <c r="FK97">
        <v>0</v>
      </c>
      <c r="FL97" s="42">
        <v>266</v>
      </c>
      <c r="FM97" s="20">
        <v>7.958333333333333</v>
      </c>
      <c r="FN97" s="41">
        <v>3.9776861500000003E-2</v>
      </c>
      <c r="FO97" s="20">
        <v>26.2</v>
      </c>
      <c r="FP97" s="20">
        <v>30.097999999999999</v>
      </c>
      <c r="FQ97" s="20">
        <v>120.6842556208822</v>
      </c>
      <c r="FR97">
        <v>7</v>
      </c>
      <c r="FS97" t="s">
        <v>1035</v>
      </c>
      <c r="FT97">
        <v>372</v>
      </c>
      <c r="FV97" t="s">
        <v>711</v>
      </c>
      <c r="FW97" s="45">
        <v>5500000</v>
      </c>
      <c r="FX97" s="45">
        <v>4833333</v>
      </c>
      <c r="FY97">
        <v>477</v>
      </c>
      <c r="FZ97">
        <v>74</v>
      </c>
      <c r="GA97">
        <v>149</v>
      </c>
      <c r="GB97">
        <v>223</v>
      </c>
      <c r="GC97">
        <v>-109</v>
      </c>
      <c r="GD97">
        <v>218</v>
      </c>
      <c r="GE97">
        <v>1187</v>
      </c>
      <c r="GF97">
        <v>11169</v>
      </c>
      <c r="GG97">
        <v>19.3</v>
      </c>
      <c r="GH97">
        <v>18.7</v>
      </c>
      <c r="GI97">
        <v>38</v>
      </c>
      <c r="GJ97" s="42">
        <v>26.2</v>
      </c>
    </row>
    <row r="98" spans="1:192" x14ac:dyDescent="0.45">
      <c r="A98" s="40">
        <v>33367</v>
      </c>
      <c r="B98" t="s">
        <v>1099</v>
      </c>
      <c r="C98" t="s">
        <v>145</v>
      </c>
      <c r="D98" t="s">
        <v>91</v>
      </c>
      <c r="E98" t="s">
        <v>91</v>
      </c>
      <c r="F98">
        <v>75</v>
      </c>
      <c r="G98">
        <v>219</v>
      </c>
      <c r="H98">
        <v>2009</v>
      </c>
      <c r="I98">
        <v>4</v>
      </c>
      <c r="J98">
        <v>120</v>
      </c>
      <c r="K98" t="s">
        <v>92</v>
      </c>
      <c r="L98">
        <v>2013</v>
      </c>
      <c r="M98">
        <v>26</v>
      </c>
      <c r="N98">
        <v>5</v>
      </c>
      <c r="O98">
        <v>8475279</v>
      </c>
      <c r="P98" t="s">
        <v>1863</v>
      </c>
      <c r="Q98" t="s">
        <v>1864</v>
      </c>
      <c r="R98" t="s">
        <v>1865</v>
      </c>
      <c r="S98" t="s">
        <v>151</v>
      </c>
      <c r="T98" t="s">
        <v>720</v>
      </c>
      <c r="U98" t="s">
        <v>285</v>
      </c>
      <c r="V98">
        <v>57</v>
      </c>
      <c r="W98">
        <v>2</v>
      </c>
      <c r="X98">
        <v>12</v>
      </c>
      <c r="Y98">
        <v>7</v>
      </c>
      <c r="Z98">
        <v>14</v>
      </c>
      <c r="AA98">
        <v>17</v>
      </c>
      <c r="AB98">
        <v>77</v>
      </c>
      <c r="AC98" s="26">
        <v>0.24561403508771928</v>
      </c>
      <c r="AD98" s="20">
        <v>3.9411764705882355</v>
      </c>
      <c r="AE98" s="20">
        <v>4.5449999999999999</v>
      </c>
      <c r="AF98">
        <v>15</v>
      </c>
      <c r="AG98">
        <v>1.2</v>
      </c>
      <c r="AH98">
        <v>32</v>
      </c>
      <c r="AI98">
        <v>1058</v>
      </c>
      <c r="AJ98">
        <v>52244</v>
      </c>
      <c r="AK98" s="20">
        <v>870.55</v>
      </c>
      <c r="AL98">
        <v>870.55</v>
      </c>
      <c r="AM98">
        <v>871</v>
      </c>
      <c r="AN98" s="26">
        <v>15.276023391812865</v>
      </c>
      <c r="AO98">
        <v>25.76</v>
      </c>
      <c r="AP98" s="41">
        <v>0.35</v>
      </c>
      <c r="AQ98">
        <v>132</v>
      </c>
      <c r="AR98">
        <v>132</v>
      </c>
      <c r="AS98">
        <v>132</v>
      </c>
      <c r="AT98">
        <v>84</v>
      </c>
      <c r="AU98">
        <v>84</v>
      </c>
      <c r="AV98">
        <v>57</v>
      </c>
      <c r="AW98">
        <v>35</v>
      </c>
      <c r="AX98">
        <v>0</v>
      </c>
      <c r="AY98">
        <v>1</v>
      </c>
      <c r="AZ98">
        <v>7</v>
      </c>
      <c r="BA98" s="42">
        <v>8</v>
      </c>
      <c r="BB98">
        <v>2.12</v>
      </c>
      <c r="BC98">
        <v>60.649099999999997</v>
      </c>
      <c r="BD98" s="20">
        <v>144.5</v>
      </c>
      <c r="BE98" s="20">
        <v>276.5</v>
      </c>
      <c r="BF98" s="20">
        <v>19.056918040319342</v>
      </c>
      <c r="BG98">
        <v>279</v>
      </c>
      <c r="BH98">
        <v>302</v>
      </c>
      <c r="BI98">
        <v>296</v>
      </c>
      <c r="BJ98" s="41">
        <v>0.48521739130434782</v>
      </c>
      <c r="BK98">
        <v>105</v>
      </c>
      <c r="BL98">
        <v>105</v>
      </c>
      <c r="BM98">
        <v>99</v>
      </c>
      <c r="BN98" s="42">
        <v>6</v>
      </c>
      <c r="BO98">
        <v>27</v>
      </c>
      <c r="BP98">
        <v>34</v>
      </c>
      <c r="BQ98">
        <v>10</v>
      </c>
      <c r="BR98">
        <v>75</v>
      </c>
      <c r="BS98" s="41">
        <v>0.10040160642570281</v>
      </c>
      <c r="BT98">
        <v>0</v>
      </c>
      <c r="BU98">
        <v>0</v>
      </c>
      <c r="BV98" s="41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2</v>
      </c>
      <c r="CZ98">
        <v>24</v>
      </c>
      <c r="DA98">
        <v>1</v>
      </c>
      <c r="DB98">
        <v>1</v>
      </c>
      <c r="DC98">
        <v>28</v>
      </c>
      <c r="DD98">
        <v>4</v>
      </c>
      <c r="DE98">
        <v>0</v>
      </c>
      <c r="DF98">
        <v>0</v>
      </c>
      <c r="DG98">
        <v>23</v>
      </c>
      <c r="DH98">
        <v>16</v>
      </c>
      <c r="DI98">
        <v>4</v>
      </c>
      <c r="DJ98">
        <v>16</v>
      </c>
      <c r="DK98">
        <v>16</v>
      </c>
      <c r="DL98">
        <v>0</v>
      </c>
      <c r="DM98">
        <v>3</v>
      </c>
      <c r="DN98">
        <v>3</v>
      </c>
      <c r="DO98">
        <v>0</v>
      </c>
      <c r="DP98" s="42">
        <v>-12</v>
      </c>
      <c r="DQ98" s="20">
        <v>-6.3870000000000005</v>
      </c>
      <c r="DR98">
        <v>16</v>
      </c>
      <c r="DS98">
        <v>0</v>
      </c>
      <c r="DT98">
        <v>0</v>
      </c>
      <c r="DU98">
        <v>0</v>
      </c>
      <c r="DV98">
        <v>0</v>
      </c>
      <c r="DW98">
        <v>770</v>
      </c>
      <c r="DX98">
        <v>910</v>
      </c>
      <c r="DY98">
        <v>580</v>
      </c>
      <c r="DZ98">
        <v>672</v>
      </c>
      <c r="EA98">
        <v>405</v>
      </c>
      <c r="EB98">
        <v>492</v>
      </c>
      <c r="EC98">
        <v>32.51</v>
      </c>
      <c r="ED98">
        <v>42.05</v>
      </c>
      <c r="EE98">
        <v>40</v>
      </c>
      <c r="EF98">
        <v>34</v>
      </c>
      <c r="EG98" s="41">
        <v>9.8765432098765427E-2</v>
      </c>
      <c r="EH98" s="43">
        <v>0.93089430894308944</v>
      </c>
      <c r="EI98" s="44">
        <v>1.0296597410418549</v>
      </c>
      <c r="EJ98">
        <v>769</v>
      </c>
      <c r="EK98">
        <v>909</v>
      </c>
      <c r="EL98">
        <v>580</v>
      </c>
      <c r="EM98">
        <v>671</v>
      </c>
      <c r="EN98">
        <v>407</v>
      </c>
      <c r="EO98">
        <v>491</v>
      </c>
      <c r="EP98">
        <v>40</v>
      </c>
      <c r="EQ98">
        <v>34</v>
      </c>
      <c r="ER98">
        <v>335</v>
      </c>
      <c r="ES98">
        <v>428</v>
      </c>
      <c r="ET98">
        <v>142</v>
      </c>
      <c r="EU98">
        <v>158</v>
      </c>
      <c r="EV98">
        <v>17</v>
      </c>
      <c r="EW98">
        <v>16</v>
      </c>
      <c r="EX98">
        <v>63</v>
      </c>
      <c r="EY98">
        <v>61</v>
      </c>
      <c r="EZ98">
        <v>0.60000000000000009</v>
      </c>
      <c r="FA98">
        <v>2.8</v>
      </c>
      <c r="FB98">
        <v>3.4</v>
      </c>
      <c r="FC98" s="20">
        <v>16.68</v>
      </c>
      <c r="FD98" s="26">
        <v>0.29263157894736841</v>
      </c>
      <c r="FE98">
        <v>0.55649999999999999</v>
      </c>
      <c r="FF98">
        <v>0</v>
      </c>
      <c r="FG98">
        <v>-0.38</v>
      </c>
      <c r="FH98">
        <v>-0.38</v>
      </c>
      <c r="FL98" s="42">
        <v>212</v>
      </c>
      <c r="FM98" s="20">
        <v>7.1875</v>
      </c>
      <c r="FN98" s="41">
        <v>1.06169483E-2</v>
      </c>
      <c r="FO98" s="20">
        <v>10.8</v>
      </c>
      <c r="FP98" s="20">
        <v>12.7226</v>
      </c>
      <c r="FQ98" s="20">
        <v>115.78886910573776</v>
      </c>
      <c r="FV98" t="s">
        <v>711</v>
      </c>
      <c r="FW98" s="45">
        <v>1200000</v>
      </c>
      <c r="FX98" s="45">
        <v>1400000</v>
      </c>
      <c r="FY98">
        <v>227</v>
      </c>
      <c r="FZ98">
        <v>7</v>
      </c>
      <c r="GA98">
        <v>37</v>
      </c>
      <c r="GB98">
        <v>44</v>
      </c>
      <c r="GC98">
        <v>10</v>
      </c>
      <c r="GD98">
        <v>130</v>
      </c>
      <c r="GE98">
        <v>217</v>
      </c>
      <c r="GF98">
        <v>3478</v>
      </c>
      <c r="GG98">
        <v>1.2</v>
      </c>
      <c r="GH98">
        <v>6.9</v>
      </c>
      <c r="GI98">
        <v>8.1999999999999993</v>
      </c>
      <c r="GJ98" s="42">
        <v>10.8</v>
      </c>
    </row>
    <row r="99" spans="1:192" x14ac:dyDescent="0.45">
      <c r="A99" s="40">
        <v>35953</v>
      </c>
      <c r="B99" t="s">
        <v>1866</v>
      </c>
      <c r="C99" t="s">
        <v>145</v>
      </c>
      <c r="D99" t="s">
        <v>91</v>
      </c>
      <c r="E99" t="s">
        <v>91</v>
      </c>
      <c r="F99">
        <v>69</v>
      </c>
      <c r="G99">
        <v>184</v>
      </c>
      <c r="H99">
        <v>2016</v>
      </c>
      <c r="I99">
        <v>4</v>
      </c>
      <c r="J99">
        <v>100</v>
      </c>
      <c r="K99" t="s">
        <v>92</v>
      </c>
      <c r="L99">
        <v>2017</v>
      </c>
      <c r="M99">
        <v>19</v>
      </c>
      <c r="N99">
        <v>1</v>
      </c>
      <c r="O99">
        <v>8479376</v>
      </c>
      <c r="P99" t="s">
        <v>1867</v>
      </c>
      <c r="Q99" t="s">
        <v>1868</v>
      </c>
      <c r="R99" t="s">
        <v>1869</v>
      </c>
      <c r="S99" t="s">
        <v>1479</v>
      </c>
      <c r="T99" t="s">
        <v>720</v>
      </c>
      <c r="U99" t="s">
        <v>178</v>
      </c>
      <c r="V99">
        <v>49</v>
      </c>
      <c r="W99">
        <v>0</v>
      </c>
      <c r="X99">
        <v>7</v>
      </c>
      <c r="Y99">
        <v>5</v>
      </c>
      <c r="Z99">
        <v>7</v>
      </c>
      <c r="AA99">
        <v>21</v>
      </c>
      <c r="AB99">
        <v>47</v>
      </c>
      <c r="AC99" s="26">
        <v>0.14285714285714285</v>
      </c>
      <c r="AD99" s="20">
        <v>0</v>
      </c>
      <c r="AE99" s="20">
        <v>2.202</v>
      </c>
      <c r="AF99">
        <v>5</v>
      </c>
      <c r="AG99">
        <v>11.5</v>
      </c>
      <c r="AH99">
        <v>4</v>
      </c>
      <c r="AI99">
        <v>1051</v>
      </c>
      <c r="AJ99">
        <v>45824</v>
      </c>
      <c r="AK99" s="20">
        <v>763.73333333333005</v>
      </c>
      <c r="AL99">
        <v>763.73</v>
      </c>
      <c r="AM99">
        <v>764</v>
      </c>
      <c r="AN99" s="26">
        <v>15.58639455782313</v>
      </c>
      <c r="AO99">
        <v>26.02</v>
      </c>
      <c r="AP99" s="41">
        <v>0.18421052631578946</v>
      </c>
      <c r="AQ99">
        <v>97</v>
      </c>
      <c r="AR99">
        <v>97</v>
      </c>
      <c r="AS99">
        <v>97</v>
      </c>
      <c r="AT99">
        <v>62</v>
      </c>
      <c r="AU99">
        <v>62</v>
      </c>
      <c r="AV99">
        <v>43</v>
      </c>
      <c r="AW99">
        <v>31</v>
      </c>
      <c r="AX99">
        <v>9</v>
      </c>
      <c r="AY99">
        <v>4</v>
      </c>
      <c r="AZ99">
        <v>7</v>
      </c>
      <c r="BA99" s="42">
        <v>11</v>
      </c>
      <c r="BB99">
        <v>2.35</v>
      </c>
      <c r="BC99">
        <v>42.023299999999999</v>
      </c>
      <c r="BD99" s="20">
        <v>107.3</v>
      </c>
      <c r="BE99" s="20">
        <v>204.3</v>
      </c>
      <c r="BF99" s="20">
        <v>16.050174799994764</v>
      </c>
      <c r="BG99">
        <v>259</v>
      </c>
      <c r="BH99">
        <v>253</v>
      </c>
      <c r="BI99">
        <v>169</v>
      </c>
      <c r="BJ99" s="41">
        <v>0.60514018691588789</v>
      </c>
      <c r="BK99">
        <v>1</v>
      </c>
      <c r="BL99">
        <v>1</v>
      </c>
      <c r="BM99">
        <v>84</v>
      </c>
      <c r="BN99" s="42">
        <v>-83</v>
      </c>
      <c r="BO99">
        <v>19</v>
      </c>
      <c r="BP99">
        <v>53</v>
      </c>
      <c r="BQ99">
        <v>6</v>
      </c>
      <c r="BR99">
        <v>71</v>
      </c>
      <c r="BS99" s="41">
        <v>0.12701252236135957</v>
      </c>
      <c r="BT99">
        <v>0</v>
      </c>
      <c r="BU99">
        <v>0</v>
      </c>
      <c r="BV99" s="41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</v>
      </c>
      <c r="DA99">
        <v>1</v>
      </c>
      <c r="DB99">
        <v>0</v>
      </c>
      <c r="DC99">
        <v>7</v>
      </c>
      <c r="DD99">
        <v>4</v>
      </c>
      <c r="DE99">
        <v>0</v>
      </c>
      <c r="DF99">
        <v>0</v>
      </c>
      <c r="DG99">
        <v>31</v>
      </c>
      <c r="DH99">
        <v>2</v>
      </c>
      <c r="DI99">
        <v>4</v>
      </c>
      <c r="DJ99">
        <v>2</v>
      </c>
      <c r="DK99">
        <v>2</v>
      </c>
      <c r="DL99">
        <v>0</v>
      </c>
      <c r="DM99">
        <v>4</v>
      </c>
      <c r="DN99">
        <v>4</v>
      </c>
      <c r="DO99">
        <v>0</v>
      </c>
      <c r="DP99" s="42">
        <v>2</v>
      </c>
      <c r="DQ99" s="20">
        <v>5.4320000000000004</v>
      </c>
      <c r="DR99">
        <v>2</v>
      </c>
      <c r="DS99">
        <v>0</v>
      </c>
      <c r="DT99">
        <v>0</v>
      </c>
      <c r="DU99">
        <v>0</v>
      </c>
      <c r="DV99">
        <v>0</v>
      </c>
      <c r="DW99">
        <v>791</v>
      </c>
      <c r="DX99">
        <v>704</v>
      </c>
      <c r="DY99">
        <v>591</v>
      </c>
      <c r="DZ99">
        <v>488</v>
      </c>
      <c r="EA99">
        <v>444</v>
      </c>
      <c r="EB99">
        <v>346</v>
      </c>
      <c r="EC99">
        <v>41.22</v>
      </c>
      <c r="ED99">
        <v>27.48</v>
      </c>
      <c r="EE99">
        <v>38</v>
      </c>
      <c r="EF99">
        <v>29</v>
      </c>
      <c r="EG99" s="41">
        <v>8.5585585585585586E-2</v>
      </c>
      <c r="EH99" s="43">
        <v>0.91618497109826591</v>
      </c>
      <c r="EI99" s="44">
        <v>1.0017705566838515</v>
      </c>
      <c r="EJ99">
        <v>797</v>
      </c>
      <c r="EK99">
        <v>705</v>
      </c>
      <c r="EL99">
        <v>591</v>
      </c>
      <c r="EM99">
        <v>488</v>
      </c>
      <c r="EN99">
        <v>444</v>
      </c>
      <c r="EO99">
        <v>346</v>
      </c>
      <c r="EP99">
        <v>38</v>
      </c>
      <c r="EQ99">
        <v>29</v>
      </c>
      <c r="ER99">
        <v>406</v>
      </c>
      <c r="ES99">
        <v>323</v>
      </c>
      <c r="ET99">
        <v>191</v>
      </c>
      <c r="EU99">
        <v>100</v>
      </c>
      <c r="EV99">
        <v>25</v>
      </c>
      <c r="EW99">
        <v>16</v>
      </c>
      <c r="EX99">
        <v>40</v>
      </c>
      <c r="EY99">
        <v>60</v>
      </c>
      <c r="EZ99">
        <v>-0.2</v>
      </c>
      <c r="FA99">
        <v>2.2000000000000002</v>
      </c>
      <c r="FB99">
        <v>2</v>
      </c>
      <c r="FC99" s="20">
        <v>11.57</v>
      </c>
      <c r="FD99" s="26">
        <v>0.23612244897959184</v>
      </c>
      <c r="FE99">
        <v>7.5400000000000009E-2</v>
      </c>
      <c r="FF99">
        <v>0.56000000000000005</v>
      </c>
      <c r="FG99">
        <v>0.39</v>
      </c>
      <c r="FH99">
        <v>0.95</v>
      </c>
      <c r="FL99" s="42">
        <v>76</v>
      </c>
      <c r="FM99" s="20">
        <v>3.5</v>
      </c>
      <c r="FN99" s="41">
        <v>0</v>
      </c>
      <c r="FO99" s="20">
        <v>6.6</v>
      </c>
      <c r="FP99" s="20">
        <v>8.0863999999999994</v>
      </c>
      <c r="FQ99" s="20">
        <v>117.44988412135177</v>
      </c>
      <c r="FR99">
        <v>18</v>
      </c>
      <c r="FS99" t="s">
        <v>1870</v>
      </c>
      <c r="FT99">
        <v>191</v>
      </c>
      <c r="FV99" t="s">
        <v>751</v>
      </c>
      <c r="FW99" s="45">
        <v>742500</v>
      </c>
      <c r="FX99" s="45">
        <v>748333</v>
      </c>
      <c r="FY99">
        <v>49</v>
      </c>
      <c r="FZ99">
        <v>0</v>
      </c>
      <c r="GA99">
        <v>7</v>
      </c>
      <c r="GB99">
        <v>7</v>
      </c>
      <c r="GC99">
        <v>5</v>
      </c>
      <c r="GD99">
        <v>4</v>
      </c>
      <c r="GE99">
        <v>43</v>
      </c>
      <c r="GF99">
        <v>764</v>
      </c>
      <c r="GG99">
        <v>-0.2</v>
      </c>
      <c r="GH99">
        <v>2.2000000000000002</v>
      </c>
      <c r="GI99">
        <v>2</v>
      </c>
      <c r="GJ99" s="42">
        <v>6.6</v>
      </c>
    </row>
    <row r="100" spans="1:192" x14ac:dyDescent="0.45">
      <c r="A100" s="40">
        <v>34106</v>
      </c>
      <c r="B100" t="s">
        <v>185</v>
      </c>
      <c r="C100" t="s">
        <v>126</v>
      </c>
      <c r="D100" t="s">
        <v>91</v>
      </c>
      <c r="E100" t="s">
        <v>91</v>
      </c>
      <c r="F100">
        <v>72</v>
      </c>
      <c r="G100">
        <v>195</v>
      </c>
      <c r="H100">
        <v>2013</v>
      </c>
      <c r="I100">
        <v>7</v>
      </c>
      <c r="J100">
        <v>198</v>
      </c>
      <c r="K100" t="s">
        <v>92</v>
      </c>
      <c r="L100">
        <v>2017</v>
      </c>
      <c r="M100">
        <v>24</v>
      </c>
      <c r="N100">
        <v>1</v>
      </c>
      <c r="O100">
        <v>8477337</v>
      </c>
      <c r="P100" t="s">
        <v>1879</v>
      </c>
      <c r="Q100" t="s">
        <v>1880</v>
      </c>
      <c r="R100" t="s">
        <v>1881</v>
      </c>
      <c r="S100" t="s">
        <v>243</v>
      </c>
      <c r="T100" t="s">
        <v>720</v>
      </c>
      <c r="U100" t="s">
        <v>279</v>
      </c>
      <c r="V100">
        <v>28</v>
      </c>
      <c r="W100">
        <v>2</v>
      </c>
      <c r="X100">
        <v>3</v>
      </c>
      <c r="Y100">
        <v>1</v>
      </c>
      <c r="Z100">
        <v>5</v>
      </c>
      <c r="AA100">
        <v>25</v>
      </c>
      <c r="AB100">
        <v>48</v>
      </c>
      <c r="AC100" s="26">
        <v>0.17857142857142858</v>
      </c>
      <c r="AD100" s="20">
        <v>0</v>
      </c>
      <c r="AE100" s="20">
        <v>1.8980000000000001</v>
      </c>
      <c r="AF100">
        <v>-11</v>
      </c>
      <c r="AG100">
        <v>-4</v>
      </c>
      <c r="AH100">
        <v>14</v>
      </c>
      <c r="AI100">
        <v>671</v>
      </c>
      <c r="AJ100">
        <v>28856</v>
      </c>
      <c r="AK100" s="20">
        <v>480.93333333332998</v>
      </c>
      <c r="AL100">
        <v>480.93</v>
      </c>
      <c r="AM100">
        <v>481</v>
      </c>
      <c r="AN100" s="26">
        <v>17.176190476190477</v>
      </c>
      <c r="AO100">
        <v>28.51</v>
      </c>
      <c r="AP100" s="41">
        <v>0.22727272727272727</v>
      </c>
      <c r="AQ100">
        <v>129</v>
      </c>
      <c r="AR100">
        <v>129</v>
      </c>
      <c r="AS100">
        <v>129</v>
      </c>
      <c r="AT100">
        <v>88</v>
      </c>
      <c r="AU100">
        <v>88</v>
      </c>
      <c r="AV100">
        <v>61</v>
      </c>
      <c r="AW100">
        <v>45</v>
      </c>
      <c r="AX100">
        <v>7</v>
      </c>
      <c r="AY100">
        <v>1</v>
      </c>
      <c r="AZ100">
        <v>10</v>
      </c>
      <c r="BA100" s="42">
        <v>11</v>
      </c>
      <c r="BB100">
        <v>3.19</v>
      </c>
      <c r="BC100">
        <v>46.868899999999996</v>
      </c>
      <c r="BD100" s="20">
        <v>25.4</v>
      </c>
      <c r="BE100" s="20">
        <v>154.4</v>
      </c>
      <c r="BF100" s="20">
        <v>19.262678560289441</v>
      </c>
      <c r="BG100">
        <v>198</v>
      </c>
      <c r="BH100">
        <v>131</v>
      </c>
      <c r="BI100">
        <v>135</v>
      </c>
      <c r="BJ100" s="41">
        <v>0.59459459459459463</v>
      </c>
      <c r="BK100">
        <v>27</v>
      </c>
      <c r="BL100">
        <v>27</v>
      </c>
      <c r="BM100">
        <v>31</v>
      </c>
      <c r="BN100" s="42">
        <v>-4</v>
      </c>
      <c r="BO100">
        <v>27</v>
      </c>
      <c r="BP100">
        <v>29</v>
      </c>
      <c r="BQ100">
        <v>11</v>
      </c>
      <c r="BR100">
        <v>27</v>
      </c>
      <c r="BS100" s="41">
        <v>6.7331670822942641E-2</v>
      </c>
      <c r="BT100">
        <v>0</v>
      </c>
      <c r="BU100">
        <v>0</v>
      </c>
      <c r="BV100" s="41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5</v>
      </c>
      <c r="CZ100">
        <v>20</v>
      </c>
      <c r="DA100">
        <v>2</v>
      </c>
      <c r="DB100">
        <v>0</v>
      </c>
      <c r="DC100">
        <v>16</v>
      </c>
      <c r="DD100">
        <v>4</v>
      </c>
      <c r="DE100">
        <v>1</v>
      </c>
      <c r="DF100">
        <v>0</v>
      </c>
      <c r="DG100">
        <v>38</v>
      </c>
      <c r="DH100">
        <v>7</v>
      </c>
      <c r="DI100">
        <v>2</v>
      </c>
      <c r="DJ100">
        <v>7</v>
      </c>
      <c r="DK100">
        <v>7</v>
      </c>
      <c r="DL100">
        <v>0</v>
      </c>
      <c r="DM100">
        <v>2</v>
      </c>
      <c r="DN100">
        <v>2</v>
      </c>
      <c r="DO100">
        <v>0</v>
      </c>
      <c r="DP100" s="42">
        <v>-5</v>
      </c>
      <c r="DQ100" s="20">
        <v>-4.8540000000000001</v>
      </c>
      <c r="DR100">
        <v>7</v>
      </c>
      <c r="DS100">
        <v>0</v>
      </c>
      <c r="DT100">
        <v>0</v>
      </c>
      <c r="DU100">
        <v>0</v>
      </c>
      <c r="DV100">
        <v>0</v>
      </c>
      <c r="DW100">
        <v>514</v>
      </c>
      <c r="DX100">
        <v>477</v>
      </c>
      <c r="DY100">
        <v>393</v>
      </c>
      <c r="DZ100">
        <v>374</v>
      </c>
      <c r="EA100">
        <v>274</v>
      </c>
      <c r="EB100">
        <v>279</v>
      </c>
      <c r="EC100">
        <v>26.14</v>
      </c>
      <c r="ED100">
        <v>26.82</v>
      </c>
      <c r="EE100">
        <v>22</v>
      </c>
      <c r="EF100">
        <v>30</v>
      </c>
      <c r="EG100" s="41">
        <v>8.0291970802919707E-2</v>
      </c>
      <c r="EH100" s="43">
        <v>0.89247311827956988</v>
      </c>
      <c r="EI100" s="44">
        <v>0.9727650890824896</v>
      </c>
      <c r="EJ100">
        <v>518</v>
      </c>
      <c r="EK100">
        <v>478</v>
      </c>
      <c r="EL100">
        <v>398</v>
      </c>
      <c r="EM100">
        <v>375</v>
      </c>
      <c r="EN100">
        <v>277</v>
      </c>
      <c r="EO100">
        <v>280</v>
      </c>
      <c r="EP100">
        <v>21</v>
      </c>
      <c r="EQ100">
        <v>30</v>
      </c>
      <c r="ER100">
        <v>269</v>
      </c>
      <c r="ES100">
        <v>251</v>
      </c>
      <c r="ET100">
        <v>117</v>
      </c>
      <c r="EU100">
        <v>112</v>
      </c>
      <c r="EV100">
        <v>14</v>
      </c>
      <c r="EW100">
        <v>18</v>
      </c>
      <c r="EX100">
        <v>28</v>
      </c>
      <c r="EY100">
        <v>32</v>
      </c>
      <c r="EZ100">
        <v>0.1</v>
      </c>
      <c r="FA100">
        <v>0.2</v>
      </c>
      <c r="FB100">
        <v>0.4</v>
      </c>
      <c r="FC100" s="20">
        <v>7.03</v>
      </c>
      <c r="FD100" s="26">
        <v>0.25107142857142856</v>
      </c>
      <c r="FE100">
        <v>0.31280000000000002</v>
      </c>
      <c r="FF100">
        <v>0.54</v>
      </c>
      <c r="FG100">
        <v>-0.15</v>
      </c>
      <c r="FH100">
        <v>0.39</v>
      </c>
      <c r="FL100" s="42">
        <v>68</v>
      </c>
      <c r="FM100" s="20">
        <v>5.4285714285714288</v>
      </c>
      <c r="FN100" s="41">
        <v>2.5916561300000002E-2</v>
      </c>
      <c r="FO100" s="20">
        <v>3.6</v>
      </c>
      <c r="FP100" s="20">
        <v>4.0292000000000003</v>
      </c>
      <c r="FQ100" s="20">
        <v>123.63545630341214</v>
      </c>
      <c r="FV100" t="s">
        <v>751</v>
      </c>
      <c r="FW100" s="45">
        <v>742500</v>
      </c>
      <c r="FX100" s="45">
        <v>742500</v>
      </c>
      <c r="FY100">
        <v>28</v>
      </c>
      <c r="FZ100">
        <v>2</v>
      </c>
      <c r="GA100">
        <v>3</v>
      </c>
      <c r="GB100">
        <v>5</v>
      </c>
      <c r="GC100">
        <v>-11</v>
      </c>
      <c r="GD100">
        <v>14</v>
      </c>
      <c r="GE100">
        <v>61</v>
      </c>
      <c r="GF100">
        <v>481</v>
      </c>
      <c r="GG100">
        <v>0.1</v>
      </c>
      <c r="GH100">
        <v>0.2</v>
      </c>
      <c r="GI100">
        <v>0.4</v>
      </c>
      <c r="GJ100" s="42">
        <v>3.6</v>
      </c>
    </row>
    <row r="101" spans="1:192" x14ac:dyDescent="0.45">
      <c r="A101" s="40">
        <v>34341</v>
      </c>
      <c r="B101" t="s">
        <v>1120</v>
      </c>
      <c r="C101" t="s">
        <v>145</v>
      </c>
      <c r="D101" t="s">
        <v>91</v>
      </c>
      <c r="E101" t="s">
        <v>91</v>
      </c>
      <c r="F101">
        <v>72</v>
      </c>
      <c r="G101">
        <v>212</v>
      </c>
      <c r="H101">
        <v>2013</v>
      </c>
      <c r="I101">
        <v>7</v>
      </c>
      <c r="J101">
        <v>206</v>
      </c>
      <c r="K101" t="s">
        <v>202</v>
      </c>
      <c r="L101">
        <v>2016</v>
      </c>
      <c r="M101">
        <v>24</v>
      </c>
      <c r="N101">
        <v>2</v>
      </c>
      <c r="O101">
        <v>8477346</v>
      </c>
      <c r="P101" t="s">
        <v>1891</v>
      </c>
      <c r="Q101" t="s">
        <v>1892</v>
      </c>
      <c r="R101" t="s">
        <v>1893</v>
      </c>
      <c r="S101" t="s">
        <v>1894</v>
      </c>
      <c r="T101" t="s">
        <v>720</v>
      </c>
      <c r="U101" t="s">
        <v>373</v>
      </c>
      <c r="V101">
        <v>60</v>
      </c>
      <c r="W101">
        <v>2</v>
      </c>
      <c r="X101">
        <v>6</v>
      </c>
      <c r="Y101">
        <v>2</v>
      </c>
      <c r="Z101">
        <v>8</v>
      </c>
      <c r="AA101">
        <v>20</v>
      </c>
      <c r="AB101">
        <v>70</v>
      </c>
      <c r="AC101" s="26">
        <v>0.13333333333333333</v>
      </c>
      <c r="AD101" s="20">
        <v>8</v>
      </c>
      <c r="AE101" s="20">
        <v>2.746</v>
      </c>
      <c r="AF101">
        <v>5</v>
      </c>
      <c r="AG101">
        <v>2</v>
      </c>
      <c r="AH101">
        <v>32</v>
      </c>
      <c r="AI101">
        <v>1153</v>
      </c>
      <c r="AJ101">
        <v>52460</v>
      </c>
      <c r="AK101" s="20">
        <v>874.33333333332996</v>
      </c>
      <c r="AL101">
        <v>874.33</v>
      </c>
      <c r="AM101">
        <v>874</v>
      </c>
      <c r="AN101" s="26">
        <v>14.572222222222223</v>
      </c>
      <c r="AO101">
        <v>24.65</v>
      </c>
      <c r="AP101" s="41">
        <v>0.32</v>
      </c>
      <c r="AQ101">
        <v>133</v>
      </c>
      <c r="AR101">
        <v>133</v>
      </c>
      <c r="AS101">
        <v>133</v>
      </c>
      <c r="AT101">
        <v>83</v>
      </c>
      <c r="AU101">
        <v>83</v>
      </c>
      <c r="AV101">
        <v>58</v>
      </c>
      <c r="AW101">
        <v>31</v>
      </c>
      <c r="AX101">
        <v>4</v>
      </c>
      <c r="AY101">
        <v>2</v>
      </c>
      <c r="AZ101">
        <v>10</v>
      </c>
      <c r="BA101" s="42">
        <v>12</v>
      </c>
      <c r="BB101">
        <v>2.3199999999999998</v>
      </c>
      <c r="BC101">
        <v>52.086199999999998</v>
      </c>
      <c r="BD101" s="20">
        <v>62.6</v>
      </c>
      <c r="BE101" s="20">
        <v>195.6</v>
      </c>
      <c r="BF101" s="20">
        <v>13.422849496185648</v>
      </c>
      <c r="BG101">
        <v>292</v>
      </c>
      <c r="BH101">
        <v>316</v>
      </c>
      <c r="BI101">
        <v>216</v>
      </c>
      <c r="BJ101" s="41">
        <v>0.57480314960629919</v>
      </c>
      <c r="BK101">
        <v>108</v>
      </c>
      <c r="BL101">
        <v>108</v>
      </c>
      <c r="BM101">
        <v>100</v>
      </c>
      <c r="BN101" s="42">
        <v>8</v>
      </c>
      <c r="BO101">
        <v>25</v>
      </c>
      <c r="BP101">
        <v>53</v>
      </c>
      <c r="BQ101">
        <v>25</v>
      </c>
      <c r="BR101">
        <v>69</v>
      </c>
      <c r="BS101" s="41">
        <v>0.11311475409836065</v>
      </c>
      <c r="BT101">
        <v>0</v>
      </c>
      <c r="BU101">
        <v>0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2</v>
      </c>
      <c r="CZ101">
        <v>23</v>
      </c>
      <c r="DA101">
        <v>4</v>
      </c>
      <c r="DB101">
        <v>0</v>
      </c>
      <c r="DC101">
        <v>33</v>
      </c>
      <c r="DD101">
        <v>6</v>
      </c>
      <c r="DE101">
        <v>0</v>
      </c>
      <c r="DF101">
        <v>0</v>
      </c>
      <c r="DG101">
        <v>15</v>
      </c>
      <c r="DH101">
        <v>13</v>
      </c>
      <c r="DI101">
        <v>9</v>
      </c>
      <c r="DJ101">
        <v>13</v>
      </c>
      <c r="DK101">
        <v>11</v>
      </c>
      <c r="DL101">
        <v>2</v>
      </c>
      <c r="DM101">
        <v>12</v>
      </c>
      <c r="DN101">
        <v>10</v>
      </c>
      <c r="DO101">
        <v>2</v>
      </c>
      <c r="DP101" s="42">
        <v>-4</v>
      </c>
      <c r="DQ101" s="20">
        <v>2.9530000000000003</v>
      </c>
      <c r="DR101">
        <v>11</v>
      </c>
      <c r="DS101">
        <v>2</v>
      </c>
      <c r="DT101">
        <v>0</v>
      </c>
      <c r="DU101">
        <v>0</v>
      </c>
      <c r="DV101">
        <v>0</v>
      </c>
      <c r="DW101">
        <v>840</v>
      </c>
      <c r="DX101">
        <v>757</v>
      </c>
      <c r="DY101">
        <v>637</v>
      </c>
      <c r="DZ101">
        <v>541</v>
      </c>
      <c r="EA101">
        <v>472</v>
      </c>
      <c r="EB101">
        <v>399</v>
      </c>
      <c r="EC101">
        <v>36.53</v>
      </c>
      <c r="ED101">
        <v>32.44</v>
      </c>
      <c r="EE101">
        <v>25</v>
      </c>
      <c r="EF101">
        <v>19</v>
      </c>
      <c r="EG101" s="41">
        <v>5.2966101694915252E-2</v>
      </c>
      <c r="EH101" s="43">
        <v>0.95238095238095233</v>
      </c>
      <c r="EI101" s="44">
        <v>1.0053470540758676</v>
      </c>
      <c r="EJ101">
        <v>840</v>
      </c>
      <c r="EK101">
        <v>760</v>
      </c>
      <c r="EL101">
        <v>637</v>
      </c>
      <c r="EM101">
        <v>542</v>
      </c>
      <c r="EN101">
        <v>472</v>
      </c>
      <c r="EO101">
        <v>400</v>
      </c>
      <c r="EP101">
        <v>24</v>
      </c>
      <c r="EQ101">
        <v>19</v>
      </c>
      <c r="ER101">
        <v>387</v>
      </c>
      <c r="ES101">
        <v>347</v>
      </c>
      <c r="ET101">
        <v>162</v>
      </c>
      <c r="EU101">
        <v>126</v>
      </c>
      <c r="EV101">
        <v>12</v>
      </c>
      <c r="EW101">
        <v>11</v>
      </c>
      <c r="EX101">
        <v>75</v>
      </c>
      <c r="EY101">
        <v>66</v>
      </c>
      <c r="EZ101">
        <v>-0.1</v>
      </c>
      <c r="FA101">
        <v>2.2000000000000002</v>
      </c>
      <c r="FB101">
        <v>2.1</v>
      </c>
      <c r="FC101" s="20">
        <v>15.65</v>
      </c>
      <c r="FD101" s="26">
        <v>0.26083333333333336</v>
      </c>
      <c r="FE101">
        <v>0.48150000000000004</v>
      </c>
      <c r="FF101">
        <v>0.15</v>
      </c>
      <c r="FG101">
        <v>0.19</v>
      </c>
      <c r="FH101">
        <v>0.34</v>
      </c>
      <c r="FL101" s="42">
        <v>211</v>
      </c>
      <c r="FM101" s="20">
        <v>12.090909090909092</v>
      </c>
      <c r="FN101" s="41">
        <v>1.1248285300000001E-2</v>
      </c>
      <c r="FO101" s="20">
        <v>4.8</v>
      </c>
      <c r="FP101" s="20">
        <v>8.5906000000000002</v>
      </c>
      <c r="FQ101" s="20">
        <v>109.59248796221107</v>
      </c>
      <c r="FU101" t="s">
        <v>731</v>
      </c>
      <c r="FV101" t="s">
        <v>751</v>
      </c>
      <c r="FW101" s="45">
        <v>675000</v>
      </c>
      <c r="FX101" s="45">
        <v>675000</v>
      </c>
      <c r="FY101">
        <v>63</v>
      </c>
      <c r="FZ101">
        <v>2</v>
      </c>
      <c r="GA101">
        <v>6</v>
      </c>
      <c r="GB101">
        <v>8</v>
      </c>
      <c r="GC101">
        <v>5</v>
      </c>
      <c r="GD101">
        <v>36</v>
      </c>
      <c r="GE101">
        <v>61</v>
      </c>
      <c r="GF101">
        <v>927</v>
      </c>
      <c r="GG101">
        <v>-0.1</v>
      </c>
      <c r="GH101">
        <v>2.2999999999999998</v>
      </c>
      <c r="GI101">
        <v>2.2000000000000002</v>
      </c>
      <c r="GJ101" s="42">
        <v>4.8</v>
      </c>
    </row>
    <row r="102" spans="1:192" x14ac:dyDescent="0.45">
      <c r="A102" s="40">
        <v>35927</v>
      </c>
      <c r="B102" t="s">
        <v>1895</v>
      </c>
      <c r="C102" t="s">
        <v>126</v>
      </c>
      <c r="D102" t="s">
        <v>91</v>
      </c>
      <c r="E102" t="s">
        <v>91</v>
      </c>
      <c r="F102">
        <v>70</v>
      </c>
      <c r="G102">
        <v>162</v>
      </c>
      <c r="H102">
        <v>2016</v>
      </c>
      <c r="I102">
        <v>2</v>
      </c>
      <c r="J102">
        <v>47</v>
      </c>
      <c r="K102" t="s">
        <v>92</v>
      </c>
      <c r="L102">
        <v>2017</v>
      </c>
      <c r="M102">
        <v>19</v>
      </c>
      <c r="N102">
        <v>1</v>
      </c>
      <c r="O102">
        <v>8479398</v>
      </c>
      <c r="P102" t="s">
        <v>1896</v>
      </c>
      <c r="Q102" t="s">
        <v>1897</v>
      </c>
      <c r="R102" t="s">
        <v>1898</v>
      </c>
      <c r="S102" t="s">
        <v>1899</v>
      </c>
      <c r="T102" t="s">
        <v>720</v>
      </c>
      <c r="U102" t="s">
        <v>1900</v>
      </c>
      <c r="V102">
        <v>73</v>
      </c>
      <c r="W102">
        <v>4</v>
      </c>
      <c r="X102">
        <v>19</v>
      </c>
      <c r="Y102">
        <v>9</v>
      </c>
      <c r="Z102">
        <v>23</v>
      </c>
      <c r="AA102">
        <v>0</v>
      </c>
      <c r="AB102">
        <v>0</v>
      </c>
      <c r="AC102" s="26">
        <v>0.31506849315068491</v>
      </c>
      <c r="AD102" s="20">
        <v>0</v>
      </c>
      <c r="AE102" s="20">
        <v>7.7370000000000001</v>
      </c>
      <c r="AF102">
        <v>-11</v>
      </c>
      <c r="AG102">
        <v>-4.7</v>
      </c>
      <c r="AH102">
        <v>8</v>
      </c>
      <c r="AI102">
        <v>1609</v>
      </c>
      <c r="AJ102">
        <v>77299</v>
      </c>
      <c r="AK102" s="20">
        <v>1288.3166666667</v>
      </c>
      <c r="AL102">
        <v>1288.33</v>
      </c>
      <c r="AM102">
        <v>1289</v>
      </c>
      <c r="AN102" s="26">
        <v>17.648173515981735</v>
      </c>
      <c r="AO102">
        <v>29.47</v>
      </c>
      <c r="AP102" s="41">
        <v>0.36507936507936506</v>
      </c>
      <c r="AQ102">
        <v>171</v>
      </c>
      <c r="AR102">
        <v>171</v>
      </c>
      <c r="AS102">
        <v>171</v>
      </c>
      <c r="AT102">
        <v>120</v>
      </c>
      <c r="AU102">
        <v>120</v>
      </c>
      <c r="AV102">
        <v>84</v>
      </c>
      <c r="AW102">
        <v>50</v>
      </c>
      <c r="AX102">
        <v>4</v>
      </c>
      <c r="AY102">
        <v>2</v>
      </c>
      <c r="AZ102">
        <v>10</v>
      </c>
      <c r="BA102" s="42">
        <v>12</v>
      </c>
      <c r="BB102">
        <v>3.69</v>
      </c>
      <c r="BC102">
        <v>53.773800000000001</v>
      </c>
      <c r="BD102" s="20">
        <v>136.9</v>
      </c>
      <c r="BE102" s="20">
        <v>307.89999999999998</v>
      </c>
      <c r="BF102" s="20">
        <v>14.33949376324389</v>
      </c>
      <c r="BG102">
        <v>492</v>
      </c>
      <c r="BH102">
        <v>396</v>
      </c>
      <c r="BI102">
        <v>327</v>
      </c>
      <c r="BJ102" s="41">
        <v>0.60073260073260071</v>
      </c>
      <c r="BK102">
        <v>46</v>
      </c>
      <c r="BL102">
        <v>46</v>
      </c>
      <c r="BM102">
        <v>89</v>
      </c>
      <c r="BN102" s="42">
        <v>-43</v>
      </c>
      <c r="BO102">
        <v>36</v>
      </c>
      <c r="BP102">
        <v>31</v>
      </c>
      <c r="BQ102">
        <v>13</v>
      </c>
      <c r="BR102">
        <v>69</v>
      </c>
      <c r="BS102" s="41">
        <v>7.4999999999999997E-2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34</v>
      </c>
      <c r="DA102">
        <v>3</v>
      </c>
      <c r="DB102">
        <v>0</v>
      </c>
      <c r="DC102">
        <v>45</v>
      </c>
      <c r="DD102">
        <v>5</v>
      </c>
      <c r="DE102">
        <v>0</v>
      </c>
      <c r="DF102">
        <v>0</v>
      </c>
      <c r="DG102">
        <v>31</v>
      </c>
      <c r="DH102">
        <v>4</v>
      </c>
      <c r="DI102">
        <v>16</v>
      </c>
      <c r="DJ102">
        <v>4</v>
      </c>
      <c r="DK102">
        <v>4</v>
      </c>
      <c r="DL102">
        <v>0</v>
      </c>
      <c r="DM102">
        <v>15</v>
      </c>
      <c r="DN102">
        <v>15</v>
      </c>
      <c r="DO102">
        <v>0</v>
      </c>
      <c r="DP102" s="42">
        <v>12</v>
      </c>
      <c r="DQ102" s="20">
        <v>16.949000000000002</v>
      </c>
      <c r="DR102">
        <v>4</v>
      </c>
      <c r="DS102">
        <v>0</v>
      </c>
      <c r="DT102">
        <v>0</v>
      </c>
      <c r="DU102">
        <v>0</v>
      </c>
      <c r="DV102">
        <v>0</v>
      </c>
      <c r="DW102">
        <v>1253</v>
      </c>
      <c r="DX102">
        <v>1131</v>
      </c>
      <c r="DY102">
        <v>910</v>
      </c>
      <c r="DZ102">
        <v>851</v>
      </c>
      <c r="EA102">
        <v>674</v>
      </c>
      <c r="EB102">
        <v>621</v>
      </c>
      <c r="EC102">
        <v>53.43</v>
      </c>
      <c r="ED102">
        <v>50.17</v>
      </c>
      <c r="EE102">
        <v>63</v>
      </c>
      <c r="EF102">
        <v>54</v>
      </c>
      <c r="EG102" s="41">
        <v>9.3471810089020765E-2</v>
      </c>
      <c r="EH102" s="43">
        <v>0.91304347826086962</v>
      </c>
      <c r="EI102" s="44">
        <v>1.0065152883498905</v>
      </c>
      <c r="EJ102">
        <v>1257</v>
      </c>
      <c r="EK102">
        <v>1129</v>
      </c>
      <c r="EL102">
        <v>914</v>
      </c>
      <c r="EM102">
        <v>849</v>
      </c>
      <c r="EN102">
        <v>676</v>
      </c>
      <c r="EO102">
        <v>619</v>
      </c>
      <c r="EP102">
        <v>62</v>
      </c>
      <c r="EQ102">
        <v>54</v>
      </c>
      <c r="ER102">
        <v>620</v>
      </c>
      <c r="ES102">
        <v>532</v>
      </c>
      <c r="ET102">
        <v>218</v>
      </c>
      <c r="EU102">
        <v>220</v>
      </c>
      <c r="EV102">
        <v>30</v>
      </c>
      <c r="EW102">
        <v>32</v>
      </c>
      <c r="EX102">
        <v>90</v>
      </c>
      <c r="EY102">
        <v>112</v>
      </c>
      <c r="EZ102">
        <v>1.2</v>
      </c>
      <c r="FA102">
        <v>1.8</v>
      </c>
      <c r="FB102">
        <v>3</v>
      </c>
      <c r="FC102" s="20">
        <v>21.75</v>
      </c>
      <c r="FD102" s="26">
        <v>0.29794520547945208</v>
      </c>
      <c r="FE102">
        <v>0.69169999999999998</v>
      </c>
      <c r="FF102">
        <v>0.09</v>
      </c>
      <c r="FG102">
        <v>7.0000000000000007E-2</v>
      </c>
      <c r="FH102">
        <v>0.15</v>
      </c>
      <c r="FL102" s="42">
        <v>123</v>
      </c>
      <c r="FM102" s="20">
        <v>14.75</v>
      </c>
      <c r="FN102" s="41">
        <v>7.7432665400000003E-2</v>
      </c>
      <c r="FO102" s="20">
        <v>22.2</v>
      </c>
      <c r="FP102" s="20">
        <v>26.389800000000001</v>
      </c>
      <c r="FQ102" s="20">
        <v>111.02745414606507</v>
      </c>
      <c r="FV102" t="s">
        <v>751</v>
      </c>
      <c r="FW102" s="45">
        <v>742500</v>
      </c>
      <c r="FX102" s="45">
        <v>728333</v>
      </c>
      <c r="FY102">
        <v>73</v>
      </c>
      <c r="FZ102">
        <v>4</v>
      </c>
      <c r="GA102">
        <v>19</v>
      </c>
      <c r="GB102">
        <v>23</v>
      </c>
      <c r="GC102">
        <v>-11</v>
      </c>
      <c r="GD102">
        <v>8</v>
      </c>
      <c r="GE102">
        <v>84</v>
      </c>
      <c r="GF102">
        <v>1288</v>
      </c>
      <c r="GG102">
        <v>1.2</v>
      </c>
      <c r="GH102">
        <v>1.8</v>
      </c>
      <c r="GI102">
        <v>3</v>
      </c>
      <c r="GJ102" s="42">
        <v>22.2</v>
      </c>
    </row>
    <row r="103" spans="1:192" x14ac:dyDescent="0.45">
      <c r="A103" s="40">
        <v>34705</v>
      </c>
      <c r="B103" t="s">
        <v>1911</v>
      </c>
      <c r="C103" t="s">
        <v>823</v>
      </c>
      <c r="D103" t="s">
        <v>107</v>
      </c>
      <c r="E103" t="s">
        <v>107</v>
      </c>
      <c r="F103">
        <v>70</v>
      </c>
      <c r="G103">
        <v>190</v>
      </c>
      <c r="H103">
        <v>2013</v>
      </c>
      <c r="I103">
        <v>5</v>
      </c>
      <c r="J103">
        <v>123</v>
      </c>
      <c r="K103" t="s">
        <v>92</v>
      </c>
      <c r="L103">
        <v>2017</v>
      </c>
      <c r="M103">
        <v>23</v>
      </c>
      <c r="N103">
        <v>1</v>
      </c>
      <c r="O103">
        <v>8477355</v>
      </c>
      <c r="P103" t="s">
        <v>1912</v>
      </c>
      <c r="Q103" t="s">
        <v>1913</v>
      </c>
      <c r="R103" t="s">
        <v>1914</v>
      </c>
      <c r="S103" t="s">
        <v>520</v>
      </c>
      <c r="T103" t="s">
        <v>720</v>
      </c>
      <c r="U103" t="s">
        <v>194</v>
      </c>
      <c r="V103">
        <v>81</v>
      </c>
      <c r="W103">
        <v>5</v>
      </c>
      <c r="X103">
        <v>39</v>
      </c>
      <c r="Y103">
        <v>19</v>
      </c>
      <c r="Z103">
        <v>44</v>
      </c>
      <c r="AA103">
        <v>4</v>
      </c>
      <c r="AB103">
        <v>49</v>
      </c>
      <c r="AC103" s="26">
        <v>0.54320987654320985</v>
      </c>
      <c r="AD103" s="20">
        <v>0</v>
      </c>
      <c r="AE103" s="20">
        <v>14.808</v>
      </c>
      <c r="AF103">
        <v>1</v>
      </c>
      <c r="AG103">
        <v>12</v>
      </c>
      <c r="AH103">
        <v>8</v>
      </c>
      <c r="AI103">
        <v>1679</v>
      </c>
      <c r="AJ103">
        <v>78072</v>
      </c>
      <c r="AK103" s="20">
        <v>1301.0833333333001</v>
      </c>
      <c r="AL103">
        <v>1301.2</v>
      </c>
      <c r="AM103">
        <v>1301</v>
      </c>
      <c r="AN103" s="26">
        <v>16.064197530864199</v>
      </c>
      <c r="AO103">
        <v>26.97</v>
      </c>
      <c r="AP103" s="41">
        <v>0.52380952380952384</v>
      </c>
      <c r="AQ103">
        <v>239</v>
      </c>
      <c r="AR103">
        <v>239</v>
      </c>
      <c r="AS103">
        <v>239</v>
      </c>
      <c r="AT103">
        <v>153</v>
      </c>
      <c r="AU103">
        <v>153</v>
      </c>
      <c r="AV103">
        <v>88</v>
      </c>
      <c r="AW103">
        <v>85</v>
      </c>
      <c r="AX103">
        <v>11</v>
      </c>
      <c r="AY103">
        <v>3</v>
      </c>
      <c r="AZ103">
        <v>16</v>
      </c>
      <c r="BA103" s="42">
        <v>19</v>
      </c>
      <c r="BB103">
        <v>5.9</v>
      </c>
      <c r="BC103">
        <v>50.113599999999998</v>
      </c>
      <c r="BD103" s="20">
        <v>272.39999999999998</v>
      </c>
      <c r="BE103" s="20">
        <v>511.4</v>
      </c>
      <c r="BF103" s="20">
        <v>23.581309560405778</v>
      </c>
      <c r="BG103">
        <v>572</v>
      </c>
      <c r="BH103">
        <v>341</v>
      </c>
      <c r="BI103">
        <v>232</v>
      </c>
      <c r="BJ103" s="41">
        <v>0.71144278606965172</v>
      </c>
      <c r="BK103">
        <v>21</v>
      </c>
      <c r="BL103">
        <v>21</v>
      </c>
      <c r="BM103">
        <v>70</v>
      </c>
      <c r="BN103" s="42">
        <v>-49</v>
      </c>
      <c r="BO103">
        <v>65</v>
      </c>
      <c r="BP103">
        <v>36</v>
      </c>
      <c r="BQ103">
        <v>20</v>
      </c>
      <c r="BR103">
        <v>62</v>
      </c>
      <c r="BS103" s="41">
        <v>7.328605200945626E-2</v>
      </c>
      <c r="BT103">
        <v>0</v>
      </c>
      <c r="BU103">
        <v>0</v>
      </c>
      <c r="BV103" s="41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3</v>
      </c>
      <c r="CW103">
        <v>2</v>
      </c>
      <c r="CX103">
        <v>3</v>
      </c>
      <c r="CY103">
        <v>4</v>
      </c>
      <c r="CZ103">
        <v>56</v>
      </c>
      <c r="DA103">
        <v>0</v>
      </c>
      <c r="DB103">
        <v>0</v>
      </c>
      <c r="DC103">
        <v>22</v>
      </c>
      <c r="DD103">
        <v>29</v>
      </c>
      <c r="DE103">
        <v>0</v>
      </c>
      <c r="DF103">
        <v>0</v>
      </c>
      <c r="DG103">
        <v>37</v>
      </c>
      <c r="DH103">
        <v>4</v>
      </c>
      <c r="DI103">
        <v>4</v>
      </c>
      <c r="DJ103">
        <v>3</v>
      </c>
      <c r="DK103">
        <v>3</v>
      </c>
      <c r="DL103">
        <v>0</v>
      </c>
      <c r="DM103">
        <v>3</v>
      </c>
      <c r="DN103">
        <v>3</v>
      </c>
      <c r="DO103">
        <v>0</v>
      </c>
      <c r="DP103" s="42">
        <v>0</v>
      </c>
      <c r="DQ103" s="20">
        <v>5.9290000000000003</v>
      </c>
      <c r="DR103">
        <v>4</v>
      </c>
      <c r="DS103">
        <v>0</v>
      </c>
      <c r="DT103">
        <v>0</v>
      </c>
      <c r="DU103">
        <v>0</v>
      </c>
      <c r="DV103">
        <v>0</v>
      </c>
      <c r="DW103">
        <v>1483</v>
      </c>
      <c r="DX103">
        <v>1027</v>
      </c>
      <c r="DY103">
        <v>1171</v>
      </c>
      <c r="DZ103">
        <v>784</v>
      </c>
      <c r="EA103">
        <v>829</v>
      </c>
      <c r="EB103">
        <v>550</v>
      </c>
      <c r="EC103">
        <v>79.23</v>
      </c>
      <c r="ED103">
        <v>49.7</v>
      </c>
      <c r="EE103">
        <v>84</v>
      </c>
      <c r="EF103">
        <v>51</v>
      </c>
      <c r="EG103" s="41">
        <v>0.10132689987937274</v>
      </c>
      <c r="EH103" s="43">
        <v>0.90727272727272723</v>
      </c>
      <c r="EI103" s="44">
        <v>1.0085996271521001</v>
      </c>
      <c r="EJ103">
        <v>1484</v>
      </c>
      <c r="EK103">
        <v>1029</v>
      </c>
      <c r="EL103">
        <v>1172</v>
      </c>
      <c r="EM103">
        <v>786</v>
      </c>
      <c r="EN103">
        <v>828</v>
      </c>
      <c r="EO103">
        <v>552</v>
      </c>
      <c r="EP103">
        <v>84</v>
      </c>
      <c r="EQ103">
        <v>51</v>
      </c>
      <c r="ER103">
        <v>772</v>
      </c>
      <c r="ES103">
        <v>474</v>
      </c>
      <c r="ET103">
        <v>308</v>
      </c>
      <c r="EU103">
        <v>178</v>
      </c>
      <c r="EV103">
        <v>45</v>
      </c>
      <c r="EW103">
        <v>28</v>
      </c>
      <c r="EX103">
        <v>75</v>
      </c>
      <c r="EY103">
        <v>70</v>
      </c>
      <c r="EZ103">
        <v>3.6</v>
      </c>
      <c r="FA103">
        <v>3</v>
      </c>
      <c r="FB103">
        <v>6.6</v>
      </c>
      <c r="FC103" s="20">
        <v>43.6</v>
      </c>
      <c r="FD103" s="26">
        <v>0.53827160493827164</v>
      </c>
      <c r="FE103">
        <v>1.4378</v>
      </c>
      <c r="FF103">
        <v>0.65</v>
      </c>
      <c r="FG103">
        <v>0.51</v>
      </c>
      <c r="FH103">
        <v>1.17</v>
      </c>
      <c r="FI103">
        <v>1</v>
      </c>
      <c r="FJ103">
        <v>0</v>
      </c>
      <c r="FK103">
        <v>0</v>
      </c>
      <c r="FL103" s="42">
        <v>91</v>
      </c>
      <c r="FM103" s="20">
        <v>10.25</v>
      </c>
      <c r="FN103" s="41">
        <v>2.1267766400000002E-2</v>
      </c>
      <c r="FO103" s="20">
        <v>43.2</v>
      </c>
      <c r="FP103" s="20">
        <v>45.1858</v>
      </c>
      <c r="FQ103" s="20">
        <v>115.73931755302797</v>
      </c>
      <c r="FV103" t="s">
        <v>751</v>
      </c>
      <c r="FW103" s="45">
        <v>925000</v>
      </c>
      <c r="FX103" s="45">
        <v>925000</v>
      </c>
      <c r="FY103">
        <v>81</v>
      </c>
      <c r="FZ103">
        <v>5</v>
      </c>
      <c r="GA103">
        <v>39</v>
      </c>
      <c r="GB103">
        <v>44</v>
      </c>
      <c r="GC103">
        <v>1</v>
      </c>
      <c r="GD103">
        <v>8</v>
      </c>
      <c r="GE103">
        <v>88</v>
      </c>
      <c r="GF103">
        <v>1301</v>
      </c>
      <c r="GG103">
        <v>3.6</v>
      </c>
      <c r="GH103">
        <v>3</v>
      </c>
      <c r="GI103">
        <v>6.6</v>
      </c>
      <c r="GJ103" s="42">
        <v>43.2</v>
      </c>
    </row>
    <row r="104" spans="1:192" x14ac:dyDescent="0.45">
      <c r="A104" s="40">
        <v>33397</v>
      </c>
      <c r="B104" t="s">
        <v>1918</v>
      </c>
      <c r="C104" t="s">
        <v>145</v>
      </c>
      <c r="D104" t="s">
        <v>91</v>
      </c>
      <c r="E104" t="s">
        <v>91</v>
      </c>
      <c r="F104">
        <v>71</v>
      </c>
      <c r="G104">
        <v>191</v>
      </c>
      <c r="K104" t="s">
        <v>92</v>
      </c>
      <c r="L104">
        <v>2015</v>
      </c>
      <c r="M104">
        <v>26</v>
      </c>
      <c r="N104">
        <v>3</v>
      </c>
      <c r="O104">
        <v>8477810</v>
      </c>
      <c r="P104" t="s">
        <v>1919</v>
      </c>
      <c r="Q104" t="s">
        <v>1920</v>
      </c>
      <c r="R104" t="s">
        <v>1921</v>
      </c>
      <c r="S104" t="s">
        <v>1922</v>
      </c>
      <c r="T104" t="s">
        <v>720</v>
      </c>
      <c r="U104" t="s">
        <v>205</v>
      </c>
      <c r="V104">
        <v>5</v>
      </c>
      <c r="W104">
        <v>0</v>
      </c>
      <c r="X104">
        <v>0</v>
      </c>
      <c r="Y104">
        <v>0</v>
      </c>
      <c r="Z104">
        <v>0</v>
      </c>
      <c r="AA104">
        <v>30</v>
      </c>
      <c r="AB104">
        <v>65</v>
      </c>
      <c r="AC104" s="26">
        <v>0</v>
      </c>
      <c r="AD104" s="20">
        <v>-1.7647058823529411</v>
      </c>
      <c r="AE104" s="20">
        <v>0</v>
      </c>
      <c r="AF104">
        <v>0</v>
      </c>
      <c r="AG104">
        <v>-0.30000000000000004</v>
      </c>
      <c r="AH104">
        <v>0</v>
      </c>
      <c r="AI104">
        <v>89</v>
      </c>
      <c r="AJ104">
        <v>3339</v>
      </c>
      <c r="AK104" s="20">
        <v>55.65</v>
      </c>
      <c r="AL104">
        <v>55.65</v>
      </c>
      <c r="AM104">
        <v>56</v>
      </c>
      <c r="AN104" s="26">
        <v>11.129999999999999</v>
      </c>
      <c r="AO104">
        <v>18.72</v>
      </c>
      <c r="AP104" s="41">
        <v>0</v>
      </c>
      <c r="AQ104">
        <v>8</v>
      </c>
      <c r="AR104">
        <v>8</v>
      </c>
      <c r="AS104">
        <v>8</v>
      </c>
      <c r="AT104">
        <v>7</v>
      </c>
      <c r="AU104">
        <v>7</v>
      </c>
      <c r="AV104">
        <v>2</v>
      </c>
      <c r="AW104">
        <v>2</v>
      </c>
      <c r="AX104">
        <v>1</v>
      </c>
      <c r="AY104">
        <v>0</v>
      </c>
      <c r="AZ104">
        <v>1</v>
      </c>
      <c r="BA104" s="42">
        <v>1</v>
      </c>
      <c r="BB104">
        <v>0.30000000000000004</v>
      </c>
      <c r="BC104">
        <v>53</v>
      </c>
      <c r="BD104" s="20">
        <v>0</v>
      </c>
      <c r="BE104" s="20">
        <v>8</v>
      </c>
      <c r="BF104" s="20">
        <v>8.6253369272237208</v>
      </c>
      <c r="BG104">
        <v>16</v>
      </c>
      <c r="BH104">
        <v>11</v>
      </c>
      <c r="BI104">
        <v>9</v>
      </c>
      <c r="BJ104" s="41">
        <v>0.64</v>
      </c>
      <c r="BK104">
        <v>1</v>
      </c>
      <c r="BL104">
        <v>1</v>
      </c>
      <c r="BM104">
        <v>4</v>
      </c>
      <c r="BN104" s="42">
        <v>-3</v>
      </c>
      <c r="BO104">
        <v>5</v>
      </c>
      <c r="BP104">
        <v>0</v>
      </c>
      <c r="BQ104">
        <v>0</v>
      </c>
      <c r="BR104">
        <v>4</v>
      </c>
      <c r="BS104" s="41">
        <v>9.3023255813953487E-2</v>
      </c>
      <c r="BT104">
        <v>0</v>
      </c>
      <c r="BU104">
        <v>0</v>
      </c>
      <c r="BV104" s="41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5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0.25600000000000001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59</v>
      </c>
      <c r="DX104">
        <v>54</v>
      </c>
      <c r="DY104">
        <v>47</v>
      </c>
      <c r="DZ104">
        <v>39</v>
      </c>
      <c r="EA104">
        <v>31</v>
      </c>
      <c r="EB104">
        <v>28</v>
      </c>
      <c r="EC104">
        <v>2.72</v>
      </c>
      <c r="ED104">
        <v>2.4700000000000002</v>
      </c>
      <c r="EE104">
        <v>3</v>
      </c>
      <c r="EF104">
        <v>3</v>
      </c>
      <c r="EG104" s="41">
        <v>9.6774193548387094E-2</v>
      </c>
      <c r="EH104" s="43">
        <v>0.8928571428571429</v>
      </c>
      <c r="EI104" s="44">
        <v>0.98963133640553003</v>
      </c>
      <c r="EJ104">
        <v>60</v>
      </c>
      <c r="EK104">
        <v>54</v>
      </c>
      <c r="EL104">
        <v>48</v>
      </c>
      <c r="EM104">
        <v>39</v>
      </c>
      <c r="EN104">
        <v>32</v>
      </c>
      <c r="EO104">
        <v>28</v>
      </c>
      <c r="EP104">
        <v>3</v>
      </c>
      <c r="EQ104">
        <v>3</v>
      </c>
      <c r="ER104">
        <v>30</v>
      </c>
      <c r="ES104">
        <v>23</v>
      </c>
      <c r="ET104">
        <v>17</v>
      </c>
      <c r="EU104">
        <v>16</v>
      </c>
      <c r="EV104">
        <v>2</v>
      </c>
      <c r="EW104">
        <v>2</v>
      </c>
      <c r="EX104">
        <v>4</v>
      </c>
      <c r="EY104">
        <v>5</v>
      </c>
      <c r="EZ104">
        <v>-0.1</v>
      </c>
      <c r="FA104">
        <v>0.1</v>
      </c>
      <c r="FB104">
        <v>0.1</v>
      </c>
      <c r="FC104" s="20">
        <v>0.45</v>
      </c>
      <c r="FD104" s="26">
        <v>0.09</v>
      </c>
      <c r="FE104">
        <v>8.0000000000000004E-4</v>
      </c>
      <c r="FF104">
        <v>0</v>
      </c>
      <c r="FG104">
        <v>0</v>
      </c>
      <c r="FH104">
        <v>0</v>
      </c>
      <c r="FL104" s="42">
        <v>5</v>
      </c>
      <c r="FM104" s="20">
        <v>0</v>
      </c>
      <c r="FN104" s="41">
        <v>0</v>
      </c>
      <c r="FO104" s="20">
        <v>0</v>
      </c>
      <c r="FP104" s="20">
        <v>5.1200000000000002E-2</v>
      </c>
      <c r="FQ104" s="20">
        <v>121.83288409703503</v>
      </c>
      <c r="FV104" t="s">
        <v>711</v>
      </c>
      <c r="FW104" s="45">
        <v>725000</v>
      </c>
      <c r="FX104" s="45">
        <v>725000</v>
      </c>
      <c r="FY104">
        <v>22</v>
      </c>
      <c r="FZ104">
        <v>0</v>
      </c>
      <c r="GA104">
        <v>6</v>
      </c>
      <c r="GB104">
        <v>6</v>
      </c>
      <c r="GC104">
        <v>-3</v>
      </c>
      <c r="GD104">
        <v>4</v>
      </c>
      <c r="GE104">
        <v>17</v>
      </c>
      <c r="GF104">
        <v>287</v>
      </c>
      <c r="GG104">
        <v>0.30000000000000004</v>
      </c>
      <c r="GH104">
        <v>0.4</v>
      </c>
      <c r="GI104">
        <v>0.7</v>
      </c>
      <c r="GJ104" s="42">
        <v>0</v>
      </c>
    </row>
    <row r="105" spans="1:192" x14ac:dyDescent="0.45">
      <c r="A105" s="40">
        <v>29785</v>
      </c>
      <c r="B105" t="s">
        <v>1937</v>
      </c>
      <c r="D105" t="s">
        <v>246</v>
      </c>
      <c r="E105" t="s">
        <v>246</v>
      </c>
      <c r="F105">
        <v>72</v>
      </c>
      <c r="G105">
        <v>199</v>
      </c>
      <c r="H105">
        <v>2001</v>
      </c>
      <c r="I105">
        <v>6</v>
      </c>
      <c r="J105">
        <v>172</v>
      </c>
      <c r="K105" t="s">
        <v>92</v>
      </c>
      <c r="L105">
        <v>2002</v>
      </c>
      <c r="M105">
        <v>36</v>
      </c>
      <c r="N105">
        <v>15</v>
      </c>
      <c r="O105">
        <v>8469619</v>
      </c>
      <c r="P105" t="s">
        <v>1938</v>
      </c>
      <c r="Q105" t="s">
        <v>1939</v>
      </c>
      <c r="R105" t="s">
        <v>1940</v>
      </c>
      <c r="S105" t="s">
        <v>1941</v>
      </c>
      <c r="T105" t="s">
        <v>720</v>
      </c>
      <c r="U105" t="s">
        <v>142</v>
      </c>
      <c r="V105">
        <v>28</v>
      </c>
      <c r="W105">
        <v>0</v>
      </c>
      <c r="X105">
        <v>5</v>
      </c>
      <c r="Y105">
        <v>3</v>
      </c>
      <c r="Z105">
        <v>5</v>
      </c>
      <c r="AA105">
        <v>22</v>
      </c>
      <c r="AB105">
        <v>80</v>
      </c>
      <c r="AC105" s="26">
        <v>0.17857142857142858</v>
      </c>
      <c r="AD105" s="20">
        <v>-3.2888086642599283</v>
      </c>
      <c r="AE105" s="20">
        <v>1.4470000000000001</v>
      </c>
      <c r="AF105">
        <v>-9</v>
      </c>
      <c r="AG105">
        <v>-8.4</v>
      </c>
      <c r="AH105">
        <v>17</v>
      </c>
      <c r="AI105">
        <v>577</v>
      </c>
      <c r="AJ105">
        <v>30043</v>
      </c>
      <c r="AK105" s="20">
        <v>500.71666666666999</v>
      </c>
      <c r="AL105">
        <v>500.72</v>
      </c>
      <c r="AM105">
        <v>501</v>
      </c>
      <c r="AN105" s="26">
        <v>17.882738095238093</v>
      </c>
      <c r="AO105">
        <v>30.07</v>
      </c>
      <c r="AP105" s="41">
        <v>0.26315789473684209</v>
      </c>
      <c r="AQ105">
        <v>62</v>
      </c>
      <c r="AR105">
        <v>63</v>
      </c>
      <c r="AS105">
        <v>63</v>
      </c>
      <c r="AT105">
        <v>43</v>
      </c>
      <c r="AU105">
        <v>44</v>
      </c>
      <c r="AV105">
        <v>31</v>
      </c>
      <c r="AW105">
        <v>21</v>
      </c>
      <c r="AX105">
        <v>3</v>
      </c>
      <c r="AY105">
        <v>0</v>
      </c>
      <c r="AZ105">
        <v>5</v>
      </c>
      <c r="BA105" s="42">
        <v>5</v>
      </c>
      <c r="BB105">
        <v>1.31</v>
      </c>
      <c r="BC105">
        <v>57.032299999999999</v>
      </c>
      <c r="BD105" s="20">
        <v>62.3</v>
      </c>
      <c r="BE105" s="20">
        <v>124.3</v>
      </c>
      <c r="BF105" s="20">
        <v>14.894551845342706</v>
      </c>
      <c r="BG105">
        <v>117</v>
      </c>
      <c r="BH105">
        <v>151</v>
      </c>
      <c r="BI105">
        <v>198</v>
      </c>
      <c r="BJ105" s="41">
        <v>0.37142857142857144</v>
      </c>
      <c r="BK105">
        <v>65</v>
      </c>
      <c r="BL105">
        <v>65</v>
      </c>
      <c r="BM105">
        <v>44</v>
      </c>
      <c r="BN105" s="42">
        <v>21</v>
      </c>
      <c r="BO105">
        <v>13</v>
      </c>
      <c r="BP105">
        <v>18</v>
      </c>
      <c r="BQ105">
        <v>2</v>
      </c>
      <c r="BR105">
        <v>43</v>
      </c>
      <c r="BS105" s="41">
        <v>8.0373831775700941E-2</v>
      </c>
      <c r="BT105">
        <v>0</v>
      </c>
      <c r="BU105">
        <v>0</v>
      </c>
      <c r="BV105" s="41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13</v>
      </c>
      <c r="DA105">
        <v>1</v>
      </c>
      <c r="DB105">
        <v>0</v>
      </c>
      <c r="DC105">
        <v>14</v>
      </c>
      <c r="DD105">
        <v>2</v>
      </c>
      <c r="DE105">
        <v>1</v>
      </c>
      <c r="DF105">
        <v>0</v>
      </c>
      <c r="DG105">
        <v>13</v>
      </c>
      <c r="DH105">
        <v>7</v>
      </c>
      <c r="DI105">
        <v>2</v>
      </c>
      <c r="DJ105">
        <v>7</v>
      </c>
      <c r="DK105">
        <v>6</v>
      </c>
      <c r="DL105">
        <v>1</v>
      </c>
      <c r="DM105">
        <v>3</v>
      </c>
      <c r="DN105">
        <v>2</v>
      </c>
      <c r="DO105">
        <v>1</v>
      </c>
      <c r="DP105" s="42">
        <v>-5</v>
      </c>
      <c r="DQ105" s="20">
        <v>-1.056</v>
      </c>
      <c r="DR105">
        <v>6</v>
      </c>
      <c r="DS105">
        <v>1</v>
      </c>
      <c r="DT105">
        <v>0</v>
      </c>
      <c r="DU105">
        <v>0</v>
      </c>
      <c r="DV105">
        <v>0</v>
      </c>
      <c r="DW105">
        <v>396</v>
      </c>
      <c r="DX105">
        <v>643</v>
      </c>
      <c r="DY105">
        <v>304</v>
      </c>
      <c r="DZ105">
        <v>492</v>
      </c>
      <c r="EA105">
        <v>222</v>
      </c>
      <c r="EB105">
        <v>365</v>
      </c>
      <c r="EC105">
        <v>18.38</v>
      </c>
      <c r="ED105">
        <v>31.46</v>
      </c>
      <c r="EE105">
        <v>19</v>
      </c>
      <c r="EF105">
        <v>39</v>
      </c>
      <c r="EG105" s="41">
        <v>8.5585585585585586E-2</v>
      </c>
      <c r="EH105" s="43">
        <v>0.89315068493150684</v>
      </c>
      <c r="EI105" s="44">
        <v>0.97873627051709244</v>
      </c>
      <c r="EJ105">
        <v>398</v>
      </c>
      <c r="EK105">
        <v>641</v>
      </c>
      <c r="EL105">
        <v>305</v>
      </c>
      <c r="EM105">
        <v>490</v>
      </c>
      <c r="EN105">
        <v>223</v>
      </c>
      <c r="EO105">
        <v>365</v>
      </c>
      <c r="EP105">
        <v>19</v>
      </c>
      <c r="EQ105">
        <v>39</v>
      </c>
      <c r="ER105">
        <v>215</v>
      </c>
      <c r="ES105">
        <v>363</v>
      </c>
      <c r="ET105">
        <v>89</v>
      </c>
      <c r="EU105">
        <v>141</v>
      </c>
      <c r="EV105">
        <v>12</v>
      </c>
      <c r="EW105">
        <v>25</v>
      </c>
      <c r="EX105">
        <v>32</v>
      </c>
      <c r="EY105">
        <v>30</v>
      </c>
      <c r="EZ105">
        <v>-0.1</v>
      </c>
      <c r="FA105">
        <v>0.1</v>
      </c>
      <c r="FB105">
        <v>0</v>
      </c>
      <c r="FC105" s="20">
        <v>-1.8</v>
      </c>
      <c r="FD105" s="26">
        <v>-6.4285714285714293E-2</v>
      </c>
      <c r="FE105">
        <v>0.14480000000000001</v>
      </c>
      <c r="FF105">
        <v>0.03</v>
      </c>
      <c r="FG105">
        <v>-0.94</v>
      </c>
      <c r="FH105">
        <v>-0.91</v>
      </c>
      <c r="FL105" s="42">
        <v>126</v>
      </c>
      <c r="FM105" s="20">
        <v>11.166666666666666</v>
      </c>
      <c r="FN105" s="41">
        <v>0</v>
      </c>
      <c r="FO105" s="20">
        <v>3.3</v>
      </c>
      <c r="FP105" s="20">
        <v>4.7888000000000002</v>
      </c>
      <c r="FQ105" s="20">
        <v>124.50071896469083</v>
      </c>
      <c r="FV105" t="s">
        <v>711</v>
      </c>
      <c r="FW105" s="45">
        <v>1250000</v>
      </c>
      <c r="FX105" s="45">
        <v>1250000</v>
      </c>
      <c r="FY105">
        <v>859</v>
      </c>
      <c r="FZ105">
        <v>44</v>
      </c>
      <c r="GA105">
        <v>207</v>
      </c>
      <c r="GB105">
        <v>251</v>
      </c>
      <c r="GC105">
        <v>39</v>
      </c>
      <c r="GD105">
        <v>359</v>
      </c>
      <c r="GE105">
        <v>1430</v>
      </c>
      <c r="GF105">
        <v>17815</v>
      </c>
      <c r="GG105">
        <v>10.9</v>
      </c>
      <c r="GH105">
        <v>38.200000000000003</v>
      </c>
      <c r="GI105">
        <v>49.1</v>
      </c>
      <c r="GJ105" s="42">
        <v>3.3</v>
      </c>
    </row>
    <row r="106" spans="1:192" x14ac:dyDescent="0.45">
      <c r="A106" s="40">
        <v>34542</v>
      </c>
      <c r="B106" t="s">
        <v>1942</v>
      </c>
      <c r="C106" t="s">
        <v>475</v>
      </c>
      <c r="D106" t="s">
        <v>91</v>
      </c>
      <c r="E106" t="s">
        <v>91</v>
      </c>
      <c r="F106">
        <v>77</v>
      </c>
      <c r="G106">
        <v>208</v>
      </c>
      <c r="H106">
        <v>2013</v>
      </c>
      <c r="I106">
        <v>5</v>
      </c>
      <c r="J106">
        <v>137</v>
      </c>
      <c r="K106" t="s">
        <v>92</v>
      </c>
      <c r="L106">
        <v>2017</v>
      </c>
      <c r="M106">
        <v>23</v>
      </c>
      <c r="N106">
        <v>1</v>
      </c>
      <c r="O106">
        <v>8477369</v>
      </c>
      <c r="P106" t="s">
        <v>1943</v>
      </c>
      <c r="Q106" t="s">
        <v>1944</v>
      </c>
      <c r="R106" t="s">
        <v>1945</v>
      </c>
      <c r="S106" t="s">
        <v>1946</v>
      </c>
      <c r="T106" t="s">
        <v>720</v>
      </c>
      <c r="U106" t="s">
        <v>30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33</v>
      </c>
      <c r="AB106">
        <v>76</v>
      </c>
      <c r="AC106" s="26">
        <v>0</v>
      </c>
      <c r="AD106" s="20">
        <v>0</v>
      </c>
      <c r="AE106" s="20">
        <v>0</v>
      </c>
      <c r="AF106">
        <v>-2</v>
      </c>
      <c r="AG106">
        <v>0.7</v>
      </c>
      <c r="AH106">
        <v>2</v>
      </c>
      <c r="AI106">
        <v>63</v>
      </c>
      <c r="AJ106">
        <v>2672</v>
      </c>
      <c r="AK106" s="20">
        <v>44.533333333332997</v>
      </c>
      <c r="AL106">
        <v>44.53</v>
      </c>
      <c r="AM106">
        <v>45</v>
      </c>
      <c r="AN106" s="26">
        <v>14.844444444444443</v>
      </c>
      <c r="AO106">
        <v>24.76</v>
      </c>
      <c r="AP106" s="41">
        <v>0</v>
      </c>
      <c r="AQ106">
        <v>5</v>
      </c>
      <c r="AR106">
        <v>5</v>
      </c>
      <c r="AS106">
        <v>5</v>
      </c>
      <c r="AT106">
        <v>4</v>
      </c>
      <c r="AU106">
        <v>4</v>
      </c>
      <c r="AV106">
        <v>4</v>
      </c>
      <c r="AW106">
        <v>1</v>
      </c>
      <c r="AX106">
        <v>0</v>
      </c>
      <c r="AY106">
        <v>0</v>
      </c>
      <c r="AZ106">
        <v>0</v>
      </c>
      <c r="BA106" s="42">
        <v>0</v>
      </c>
      <c r="BB106">
        <v>0.06</v>
      </c>
      <c r="BC106">
        <v>55.75</v>
      </c>
      <c r="BD106" s="20">
        <v>0</v>
      </c>
      <c r="BE106" s="20">
        <v>5</v>
      </c>
      <c r="BF106" s="20">
        <v>6.7370312149112959</v>
      </c>
      <c r="BG106">
        <v>14</v>
      </c>
      <c r="BH106">
        <v>20</v>
      </c>
      <c r="BI106">
        <v>15</v>
      </c>
      <c r="BJ106" s="41">
        <v>0.48275862068965519</v>
      </c>
      <c r="BK106">
        <v>4</v>
      </c>
      <c r="BL106">
        <v>4</v>
      </c>
      <c r="BM106">
        <v>3</v>
      </c>
      <c r="BN106" s="42">
        <v>1</v>
      </c>
      <c r="BO106">
        <v>0</v>
      </c>
      <c r="BP106">
        <v>0</v>
      </c>
      <c r="BQ106">
        <v>1</v>
      </c>
      <c r="BR106">
        <v>3</v>
      </c>
      <c r="BS106" s="41">
        <v>8.5714285714285715E-2</v>
      </c>
      <c r="BT106">
        <v>0</v>
      </c>
      <c r="BU106">
        <v>0</v>
      </c>
      <c r="BV106" s="41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3</v>
      </c>
      <c r="DH106">
        <v>1</v>
      </c>
      <c r="DI106">
        <v>3</v>
      </c>
      <c r="DJ106">
        <v>1</v>
      </c>
      <c r="DK106">
        <v>1</v>
      </c>
      <c r="DL106">
        <v>0</v>
      </c>
      <c r="DM106">
        <v>3</v>
      </c>
      <c r="DN106">
        <v>3</v>
      </c>
      <c r="DO106">
        <v>0</v>
      </c>
      <c r="DP106" s="42">
        <v>2</v>
      </c>
      <c r="DQ106" s="20">
        <v>2.1949999999999998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36</v>
      </c>
      <c r="DX106">
        <v>42</v>
      </c>
      <c r="DY106">
        <v>26</v>
      </c>
      <c r="DZ106">
        <v>32</v>
      </c>
      <c r="EA106">
        <v>23</v>
      </c>
      <c r="EB106">
        <v>22</v>
      </c>
      <c r="EC106">
        <v>1.1599999999999999</v>
      </c>
      <c r="ED106">
        <v>1.28</v>
      </c>
      <c r="EE106">
        <v>0</v>
      </c>
      <c r="EF106">
        <v>2</v>
      </c>
      <c r="EG106" s="41">
        <v>0</v>
      </c>
      <c r="EH106" s="43">
        <v>0.90909090909090906</v>
      </c>
      <c r="EI106" s="44">
        <v>0.90909090909090906</v>
      </c>
      <c r="EJ106">
        <v>35</v>
      </c>
      <c r="EK106">
        <v>42</v>
      </c>
      <c r="EL106">
        <v>25</v>
      </c>
      <c r="EM106">
        <v>32</v>
      </c>
      <c r="EN106">
        <v>22</v>
      </c>
      <c r="EO106">
        <v>22</v>
      </c>
      <c r="EP106">
        <v>0</v>
      </c>
      <c r="EQ106">
        <v>2</v>
      </c>
      <c r="ER106">
        <v>18</v>
      </c>
      <c r="ES106">
        <v>16</v>
      </c>
      <c r="ET106">
        <v>7</v>
      </c>
      <c r="EU106">
        <v>4</v>
      </c>
      <c r="EV106">
        <v>0</v>
      </c>
      <c r="EW106">
        <v>1</v>
      </c>
      <c r="EX106">
        <v>1</v>
      </c>
      <c r="EY106">
        <v>3</v>
      </c>
      <c r="EZ106">
        <v>-0.1</v>
      </c>
      <c r="FA106">
        <v>-0.1</v>
      </c>
      <c r="FB106">
        <v>-0.1</v>
      </c>
      <c r="FC106" s="20">
        <v>0.25</v>
      </c>
      <c r="FD106" s="26">
        <v>8.3333333333333329E-2</v>
      </c>
      <c r="FE106">
        <v>4.2000000000000006E-3</v>
      </c>
      <c r="FF106">
        <v>0</v>
      </c>
      <c r="FG106">
        <v>0</v>
      </c>
      <c r="FH106">
        <v>0</v>
      </c>
      <c r="FL106" s="42">
        <v>9</v>
      </c>
      <c r="FM106" s="20">
        <v>5</v>
      </c>
      <c r="FN106" s="41">
        <v>0</v>
      </c>
      <c r="FO106" s="20">
        <v>-0.2</v>
      </c>
      <c r="FP106" s="20">
        <v>0.43899999999999995</v>
      </c>
      <c r="FQ106" s="20">
        <v>105.09768695261621</v>
      </c>
      <c r="FV106" t="s">
        <v>751</v>
      </c>
      <c r="FW106" s="45">
        <v>925000</v>
      </c>
      <c r="FX106" s="45">
        <v>925000</v>
      </c>
      <c r="FY106">
        <v>3</v>
      </c>
      <c r="FZ106">
        <v>0</v>
      </c>
      <c r="GA106">
        <v>0</v>
      </c>
      <c r="GB106">
        <v>0</v>
      </c>
      <c r="GC106">
        <v>-2</v>
      </c>
      <c r="GD106">
        <v>2</v>
      </c>
      <c r="GE106">
        <v>4</v>
      </c>
      <c r="GF106">
        <v>45</v>
      </c>
      <c r="GG106">
        <v>-0.1</v>
      </c>
      <c r="GH106">
        <v>-0.1</v>
      </c>
      <c r="GI106">
        <v>-0.1</v>
      </c>
      <c r="GJ106" s="42">
        <v>-0.2</v>
      </c>
    </row>
    <row r="107" spans="1:192" x14ac:dyDescent="0.45">
      <c r="A107" s="40">
        <v>33137</v>
      </c>
      <c r="B107" t="s">
        <v>485</v>
      </c>
      <c r="C107" t="s">
        <v>362</v>
      </c>
      <c r="D107" t="s">
        <v>107</v>
      </c>
      <c r="E107" t="s">
        <v>107</v>
      </c>
      <c r="F107">
        <v>72</v>
      </c>
      <c r="G107">
        <v>194</v>
      </c>
      <c r="H107">
        <v>2009</v>
      </c>
      <c r="I107">
        <v>5</v>
      </c>
      <c r="J107">
        <v>150</v>
      </c>
      <c r="K107" t="s">
        <v>202</v>
      </c>
      <c r="L107">
        <v>2016</v>
      </c>
      <c r="M107">
        <v>27</v>
      </c>
      <c r="N107">
        <v>2</v>
      </c>
      <c r="O107">
        <v>8475324</v>
      </c>
      <c r="P107" t="s">
        <v>1955</v>
      </c>
      <c r="Q107" t="s">
        <v>1956</v>
      </c>
      <c r="R107" t="s">
        <v>1957</v>
      </c>
      <c r="S107" t="s">
        <v>1586</v>
      </c>
      <c r="T107" t="s">
        <v>720</v>
      </c>
      <c r="U107" t="s">
        <v>298</v>
      </c>
      <c r="V107">
        <v>81</v>
      </c>
      <c r="W107">
        <v>0</v>
      </c>
      <c r="X107">
        <v>15</v>
      </c>
      <c r="Y107">
        <v>7</v>
      </c>
      <c r="Z107">
        <v>15</v>
      </c>
      <c r="AA107">
        <v>16</v>
      </c>
      <c r="AB107">
        <v>48</v>
      </c>
      <c r="AC107" s="26">
        <v>0.18518518518518517</v>
      </c>
      <c r="AD107" s="20">
        <v>-6.4897959183673457</v>
      </c>
      <c r="AE107" s="20">
        <v>4.3920000000000003</v>
      </c>
      <c r="AF107">
        <v>-8</v>
      </c>
      <c r="AG107">
        <v>-1.4</v>
      </c>
      <c r="AH107">
        <v>27</v>
      </c>
      <c r="AI107">
        <v>1853</v>
      </c>
      <c r="AJ107">
        <v>79002</v>
      </c>
      <c r="AK107" s="20">
        <v>1316.7</v>
      </c>
      <c r="AL107">
        <v>1303.03</v>
      </c>
      <c r="AM107">
        <v>1317</v>
      </c>
      <c r="AN107" s="26">
        <v>16.255555555555556</v>
      </c>
      <c r="AO107">
        <v>27.3</v>
      </c>
      <c r="AP107" s="41">
        <v>0.34090909090909088</v>
      </c>
      <c r="AQ107">
        <v>196</v>
      </c>
      <c r="AR107">
        <v>197</v>
      </c>
      <c r="AS107">
        <v>197</v>
      </c>
      <c r="AT107">
        <v>135</v>
      </c>
      <c r="AU107">
        <v>136</v>
      </c>
      <c r="AV107">
        <v>107</v>
      </c>
      <c r="AW107">
        <v>60</v>
      </c>
      <c r="AX107">
        <v>11</v>
      </c>
      <c r="AY107">
        <v>8</v>
      </c>
      <c r="AZ107">
        <v>7</v>
      </c>
      <c r="BA107" s="42">
        <v>15</v>
      </c>
      <c r="BB107">
        <v>3.94</v>
      </c>
      <c r="BC107">
        <v>51.6355</v>
      </c>
      <c r="BD107" s="20">
        <v>179.2</v>
      </c>
      <c r="BE107" s="20">
        <v>375.2</v>
      </c>
      <c r="BF107" s="20">
        <v>17.276655180617485</v>
      </c>
      <c r="BG107">
        <v>328</v>
      </c>
      <c r="BH107">
        <v>398</v>
      </c>
      <c r="BI107">
        <v>419</v>
      </c>
      <c r="BJ107" s="41">
        <v>0.43908969210174031</v>
      </c>
      <c r="BK107">
        <v>71</v>
      </c>
      <c r="BL107">
        <v>71</v>
      </c>
      <c r="BM107">
        <v>180</v>
      </c>
      <c r="BN107" s="42">
        <v>-109</v>
      </c>
      <c r="BO107">
        <v>29</v>
      </c>
      <c r="BP107">
        <v>54</v>
      </c>
      <c r="BQ107">
        <v>25</v>
      </c>
      <c r="BR107">
        <v>88</v>
      </c>
      <c r="BS107" s="41">
        <v>8.6444007858546168E-2</v>
      </c>
      <c r="BT107">
        <v>0</v>
      </c>
      <c r="BU107">
        <v>0</v>
      </c>
      <c r="BV107" s="41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</v>
      </c>
      <c r="CZ107">
        <v>25</v>
      </c>
      <c r="DA107">
        <v>6</v>
      </c>
      <c r="DB107">
        <v>1</v>
      </c>
      <c r="DC107">
        <v>47</v>
      </c>
      <c r="DD107">
        <v>4</v>
      </c>
      <c r="DE107">
        <v>3</v>
      </c>
      <c r="DF107">
        <v>0</v>
      </c>
      <c r="DG107">
        <v>46</v>
      </c>
      <c r="DH107">
        <v>12</v>
      </c>
      <c r="DI107">
        <v>10</v>
      </c>
      <c r="DJ107">
        <v>12</v>
      </c>
      <c r="DK107">
        <v>11</v>
      </c>
      <c r="DL107">
        <v>1</v>
      </c>
      <c r="DM107">
        <v>11</v>
      </c>
      <c r="DN107">
        <v>10</v>
      </c>
      <c r="DO107">
        <v>1</v>
      </c>
      <c r="DP107" s="42">
        <v>-2</v>
      </c>
      <c r="DQ107" s="20">
        <v>2.2029999999999998</v>
      </c>
      <c r="DR107">
        <v>11</v>
      </c>
      <c r="DS107">
        <v>1</v>
      </c>
      <c r="DT107">
        <v>0</v>
      </c>
      <c r="DU107">
        <v>0</v>
      </c>
      <c r="DV107">
        <v>0</v>
      </c>
      <c r="DW107">
        <v>1089</v>
      </c>
      <c r="DX107">
        <v>1233</v>
      </c>
      <c r="DY107">
        <v>839</v>
      </c>
      <c r="DZ107">
        <v>930</v>
      </c>
      <c r="EA107">
        <v>608</v>
      </c>
      <c r="EB107">
        <v>677</v>
      </c>
      <c r="EC107">
        <v>46.28</v>
      </c>
      <c r="ED107">
        <v>62</v>
      </c>
      <c r="EE107">
        <v>44</v>
      </c>
      <c r="EF107">
        <v>67</v>
      </c>
      <c r="EG107" s="41">
        <v>7.2368421052631582E-2</v>
      </c>
      <c r="EH107" s="43">
        <v>0.90103397341211222</v>
      </c>
      <c r="EI107" s="44">
        <v>0.97340239446474386</v>
      </c>
      <c r="EJ107">
        <v>1104</v>
      </c>
      <c r="EK107">
        <v>1244</v>
      </c>
      <c r="EL107">
        <v>847</v>
      </c>
      <c r="EM107">
        <v>936</v>
      </c>
      <c r="EN107">
        <v>617</v>
      </c>
      <c r="EO107">
        <v>682</v>
      </c>
      <c r="EP107">
        <v>44</v>
      </c>
      <c r="EQ107">
        <v>67</v>
      </c>
      <c r="ER107">
        <v>525</v>
      </c>
      <c r="ES107">
        <v>609</v>
      </c>
      <c r="ET107">
        <v>198</v>
      </c>
      <c r="EU107">
        <v>236</v>
      </c>
      <c r="EV107">
        <v>28</v>
      </c>
      <c r="EW107">
        <v>41</v>
      </c>
      <c r="EX107">
        <v>73</v>
      </c>
      <c r="EY107">
        <v>67</v>
      </c>
      <c r="EZ107">
        <v>-0.1</v>
      </c>
      <c r="FA107">
        <v>2.5</v>
      </c>
      <c r="FB107">
        <v>2.4</v>
      </c>
      <c r="FC107" s="20">
        <v>21.77</v>
      </c>
      <c r="FD107" s="26">
        <v>0.26876543209876541</v>
      </c>
      <c r="FE107">
        <v>0.3478</v>
      </c>
      <c r="FF107">
        <v>-0.77</v>
      </c>
      <c r="FG107">
        <v>0.57999999999999996</v>
      </c>
      <c r="FH107">
        <v>-0.19</v>
      </c>
      <c r="FL107" s="42">
        <v>187</v>
      </c>
      <c r="FM107" s="20">
        <v>8.7272727272727266</v>
      </c>
      <c r="FN107" s="41">
        <v>0</v>
      </c>
      <c r="FO107" s="20">
        <v>12.3</v>
      </c>
      <c r="FP107" s="20">
        <v>15.4406</v>
      </c>
      <c r="FQ107" s="20">
        <v>106.92002486512207</v>
      </c>
      <c r="FV107" t="s">
        <v>711</v>
      </c>
      <c r="FW107" s="45">
        <v>800000</v>
      </c>
      <c r="FX107" s="45">
        <v>812500</v>
      </c>
      <c r="FY107">
        <v>130</v>
      </c>
      <c r="FZ107">
        <v>4</v>
      </c>
      <c r="GA107">
        <v>24</v>
      </c>
      <c r="GB107">
        <v>28</v>
      </c>
      <c r="GC107">
        <v>-15</v>
      </c>
      <c r="GD107">
        <v>39</v>
      </c>
      <c r="GE107">
        <v>166</v>
      </c>
      <c r="GF107">
        <v>2187</v>
      </c>
      <c r="GG107">
        <v>0.7</v>
      </c>
      <c r="GH107">
        <v>4</v>
      </c>
      <c r="GI107">
        <v>4.7</v>
      </c>
      <c r="GJ107" s="42">
        <v>12.3</v>
      </c>
    </row>
    <row r="108" spans="1:192" x14ac:dyDescent="0.45">
      <c r="A108" s="40">
        <v>31332</v>
      </c>
      <c r="B108" t="s">
        <v>885</v>
      </c>
      <c r="C108" t="s">
        <v>475</v>
      </c>
      <c r="D108" t="s">
        <v>91</v>
      </c>
      <c r="E108" t="s">
        <v>91</v>
      </c>
      <c r="F108">
        <v>73</v>
      </c>
      <c r="G108">
        <v>207</v>
      </c>
      <c r="H108">
        <v>2004</v>
      </c>
      <c r="I108">
        <v>1</v>
      </c>
      <c r="J108">
        <v>29</v>
      </c>
      <c r="K108" t="s">
        <v>202</v>
      </c>
      <c r="L108">
        <v>2005</v>
      </c>
      <c r="M108">
        <v>32</v>
      </c>
      <c r="N108">
        <v>13</v>
      </c>
      <c r="O108">
        <v>8471242</v>
      </c>
      <c r="P108" t="s">
        <v>1978</v>
      </c>
      <c r="Q108" t="s">
        <v>1979</v>
      </c>
      <c r="R108" t="s">
        <v>1980</v>
      </c>
      <c r="S108" t="s">
        <v>176</v>
      </c>
      <c r="T108" t="s">
        <v>720</v>
      </c>
      <c r="U108" t="s">
        <v>298</v>
      </c>
      <c r="V108">
        <v>66</v>
      </c>
      <c r="W108">
        <v>8</v>
      </c>
      <c r="X108">
        <v>25</v>
      </c>
      <c r="Y108">
        <v>7</v>
      </c>
      <c r="Z108">
        <v>33</v>
      </c>
      <c r="AA108">
        <v>6</v>
      </c>
      <c r="AB108">
        <v>30</v>
      </c>
      <c r="AC108" s="26">
        <v>0.5</v>
      </c>
      <c r="AD108" s="20">
        <v>-6.4535367545076312</v>
      </c>
      <c r="AE108" s="20">
        <v>11.32</v>
      </c>
      <c r="AF108">
        <v>-14</v>
      </c>
      <c r="AG108">
        <v>-6.3</v>
      </c>
      <c r="AH108">
        <v>38</v>
      </c>
      <c r="AI108">
        <v>1873</v>
      </c>
      <c r="AJ108">
        <v>87445</v>
      </c>
      <c r="AK108" s="20">
        <v>1457.4166666666999</v>
      </c>
      <c r="AL108">
        <v>1435.58</v>
      </c>
      <c r="AM108">
        <v>1457</v>
      </c>
      <c r="AN108" s="26">
        <v>22.082070707070709</v>
      </c>
      <c r="AO108">
        <v>36.51</v>
      </c>
      <c r="AP108" s="41">
        <v>0.55932203389830504</v>
      </c>
      <c r="AQ108">
        <v>277</v>
      </c>
      <c r="AR108">
        <v>279</v>
      </c>
      <c r="AS108">
        <v>279</v>
      </c>
      <c r="AT108">
        <v>183</v>
      </c>
      <c r="AU108">
        <v>184</v>
      </c>
      <c r="AV108">
        <v>132</v>
      </c>
      <c r="AW108">
        <v>108</v>
      </c>
      <c r="AX108">
        <v>18</v>
      </c>
      <c r="AY108">
        <v>4</v>
      </c>
      <c r="AZ108">
        <v>11</v>
      </c>
      <c r="BA108" s="42">
        <v>15</v>
      </c>
      <c r="BB108">
        <v>8.11</v>
      </c>
      <c r="BC108">
        <v>47.909100000000002</v>
      </c>
      <c r="BD108" s="20">
        <v>133.6</v>
      </c>
      <c r="BE108" s="20">
        <v>410.6</v>
      </c>
      <c r="BF108" s="20">
        <v>17.161008094289418</v>
      </c>
      <c r="BG108">
        <v>609</v>
      </c>
      <c r="BH108">
        <v>499</v>
      </c>
      <c r="BI108">
        <v>410</v>
      </c>
      <c r="BJ108" s="41">
        <v>0.59764474975466142</v>
      </c>
      <c r="BK108">
        <v>78</v>
      </c>
      <c r="BL108">
        <v>77</v>
      </c>
      <c r="BM108">
        <v>126</v>
      </c>
      <c r="BN108" s="42">
        <v>-49</v>
      </c>
      <c r="BO108">
        <v>52</v>
      </c>
      <c r="BP108">
        <v>68</v>
      </c>
      <c r="BQ108">
        <v>29</v>
      </c>
      <c r="BR108">
        <v>74</v>
      </c>
      <c r="BS108" s="41">
        <v>7.1359691417550622E-2</v>
      </c>
      <c r="BT108">
        <v>0</v>
      </c>
      <c r="BU108">
        <v>0</v>
      </c>
      <c r="BV108" s="41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2</v>
      </c>
      <c r="CT108">
        <v>1</v>
      </c>
      <c r="CU108">
        <v>0</v>
      </c>
      <c r="CV108">
        <v>4</v>
      </c>
      <c r="CW108">
        <v>0</v>
      </c>
      <c r="CX108">
        <v>2</v>
      </c>
      <c r="CY108">
        <v>2</v>
      </c>
      <c r="CZ108">
        <v>48</v>
      </c>
      <c r="DA108">
        <v>3</v>
      </c>
      <c r="DB108">
        <v>1</v>
      </c>
      <c r="DC108">
        <v>47</v>
      </c>
      <c r="DD108">
        <v>22</v>
      </c>
      <c r="DE108">
        <v>2</v>
      </c>
      <c r="DF108">
        <v>0</v>
      </c>
      <c r="DG108">
        <v>57</v>
      </c>
      <c r="DH108">
        <v>19</v>
      </c>
      <c r="DI108">
        <v>6</v>
      </c>
      <c r="DJ108">
        <v>17</v>
      </c>
      <c r="DK108">
        <v>17</v>
      </c>
      <c r="DL108">
        <v>0</v>
      </c>
      <c r="DM108">
        <v>5</v>
      </c>
      <c r="DN108">
        <v>5</v>
      </c>
      <c r="DO108">
        <v>0</v>
      </c>
      <c r="DP108" s="42">
        <v>-13</v>
      </c>
      <c r="DQ108" s="20">
        <v>-0.48</v>
      </c>
      <c r="DR108">
        <v>19</v>
      </c>
      <c r="DS108">
        <v>0</v>
      </c>
      <c r="DT108">
        <v>0</v>
      </c>
      <c r="DU108">
        <v>0</v>
      </c>
      <c r="DV108">
        <v>0</v>
      </c>
      <c r="DW108">
        <v>1411</v>
      </c>
      <c r="DX108">
        <v>1268</v>
      </c>
      <c r="DY108">
        <v>1063</v>
      </c>
      <c r="DZ108">
        <v>963</v>
      </c>
      <c r="EA108">
        <v>781</v>
      </c>
      <c r="EB108">
        <v>693</v>
      </c>
      <c r="EC108">
        <v>67.12</v>
      </c>
      <c r="ED108">
        <v>62.8</v>
      </c>
      <c r="EE108">
        <v>59</v>
      </c>
      <c r="EF108">
        <v>60</v>
      </c>
      <c r="EG108" s="41">
        <v>7.5544174135723438E-2</v>
      </c>
      <c r="EH108" s="43">
        <v>0.91341991341991347</v>
      </c>
      <c r="EI108" s="44">
        <v>0.98896408755563692</v>
      </c>
      <c r="EJ108">
        <v>1425</v>
      </c>
      <c r="EK108">
        <v>1293</v>
      </c>
      <c r="EL108">
        <v>1078</v>
      </c>
      <c r="EM108">
        <v>981</v>
      </c>
      <c r="EN108">
        <v>790</v>
      </c>
      <c r="EO108">
        <v>708</v>
      </c>
      <c r="EP108">
        <v>60</v>
      </c>
      <c r="EQ108">
        <v>60</v>
      </c>
      <c r="ER108">
        <v>673</v>
      </c>
      <c r="ES108">
        <v>656</v>
      </c>
      <c r="ET108">
        <v>251</v>
      </c>
      <c r="EU108">
        <v>258</v>
      </c>
      <c r="EV108">
        <v>31</v>
      </c>
      <c r="EW108">
        <v>29</v>
      </c>
      <c r="EX108">
        <v>102</v>
      </c>
      <c r="EY108">
        <v>86</v>
      </c>
      <c r="EZ108">
        <v>2.4</v>
      </c>
      <c r="FA108">
        <v>2.4</v>
      </c>
      <c r="FB108">
        <v>4.7</v>
      </c>
      <c r="FC108" s="20">
        <v>25.48</v>
      </c>
      <c r="FD108" s="26">
        <v>0.38606060606060605</v>
      </c>
      <c r="FE108">
        <v>1.7883</v>
      </c>
      <c r="FF108">
        <v>-0.15</v>
      </c>
      <c r="FG108">
        <v>-0.28999999999999998</v>
      </c>
      <c r="FH108">
        <v>-0.44</v>
      </c>
      <c r="FL108" s="42">
        <v>190</v>
      </c>
      <c r="FM108" s="20">
        <v>5.6315789473684212</v>
      </c>
      <c r="FN108" s="41">
        <v>4.8722519300000003E-2</v>
      </c>
      <c r="FO108" s="20">
        <v>29.2</v>
      </c>
      <c r="FP108" s="20">
        <v>32.904000000000003</v>
      </c>
      <c r="FQ108" s="20">
        <v>111.96868164783572</v>
      </c>
      <c r="FR108">
        <v>13</v>
      </c>
      <c r="FS108" t="s">
        <v>1981</v>
      </c>
      <c r="FT108">
        <v>854</v>
      </c>
      <c r="FV108" t="s">
        <v>711</v>
      </c>
      <c r="FW108" s="45">
        <v>6000000</v>
      </c>
      <c r="FX108" s="45">
        <v>6000000</v>
      </c>
      <c r="FY108">
        <v>787</v>
      </c>
      <c r="FZ108">
        <v>142</v>
      </c>
      <c r="GA108">
        <v>322</v>
      </c>
      <c r="GB108">
        <v>464</v>
      </c>
      <c r="GC108">
        <v>18</v>
      </c>
      <c r="GD108">
        <v>532</v>
      </c>
      <c r="GE108">
        <v>1750</v>
      </c>
      <c r="GF108">
        <v>17374</v>
      </c>
      <c r="GG108">
        <v>45.5</v>
      </c>
      <c r="GH108">
        <v>34.9</v>
      </c>
      <c r="GI108">
        <v>80.400000000000006</v>
      </c>
      <c r="GJ108" s="42">
        <v>29.2</v>
      </c>
    </row>
    <row r="109" spans="1:192" x14ac:dyDescent="0.45">
      <c r="A109" s="40">
        <v>34431</v>
      </c>
      <c r="B109" t="s">
        <v>844</v>
      </c>
      <c r="C109" t="s">
        <v>163</v>
      </c>
      <c r="D109" t="s">
        <v>91</v>
      </c>
      <c r="E109" t="s">
        <v>91</v>
      </c>
      <c r="F109">
        <v>70</v>
      </c>
      <c r="G109">
        <v>190</v>
      </c>
      <c r="K109" t="s">
        <v>202</v>
      </c>
      <c r="L109">
        <v>2016</v>
      </c>
      <c r="M109">
        <v>23</v>
      </c>
      <c r="N109">
        <v>2</v>
      </c>
      <c r="O109">
        <v>8479442</v>
      </c>
      <c r="P109" t="s">
        <v>1996</v>
      </c>
      <c r="Q109" t="s">
        <v>1997</v>
      </c>
      <c r="R109" t="s">
        <v>1998</v>
      </c>
      <c r="S109" t="s">
        <v>1014</v>
      </c>
      <c r="T109" t="s">
        <v>720</v>
      </c>
      <c r="U109" t="s">
        <v>117</v>
      </c>
      <c r="V109">
        <v>68</v>
      </c>
      <c r="W109">
        <v>1</v>
      </c>
      <c r="X109">
        <v>10</v>
      </c>
      <c r="Y109">
        <v>6</v>
      </c>
      <c r="Z109">
        <v>11</v>
      </c>
      <c r="AA109">
        <v>17</v>
      </c>
      <c r="AB109">
        <v>44</v>
      </c>
      <c r="AC109" s="26">
        <v>0.16176470588235295</v>
      </c>
      <c r="AD109" s="20">
        <v>-11.985915492957748</v>
      </c>
      <c r="AE109" s="20">
        <v>3.5030000000000001</v>
      </c>
      <c r="AF109">
        <v>-7</v>
      </c>
      <c r="AG109">
        <v>-6.5</v>
      </c>
      <c r="AH109">
        <v>35</v>
      </c>
      <c r="AI109">
        <v>1628</v>
      </c>
      <c r="AJ109">
        <v>76751</v>
      </c>
      <c r="AK109" s="20">
        <v>1279.1833333333</v>
      </c>
      <c r="AL109">
        <v>1279.1500000000001</v>
      </c>
      <c r="AM109">
        <v>1279</v>
      </c>
      <c r="AN109" s="26">
        <v>18.811519607843138</v>
      </c>
      <c r="AO109">
        <v>31.42</v>
      </c>
      <c r="AP109" s="41">
        <v>0.22916666666666666</v>
      </c>
      <c r="AQ109">
        <v>213</v>
      </c>
      <c r="AR109">
        <v>213</v>
      </c>
      <c r="AS109">
        <v>213</v>
      </c>
      <c r="AT109">
        <v>137</v>
      </c>
      <c r="AU109">
        <v>137</v>
      </c>
      <c r="AV109">
        <v>94</v>
      </c>
      <c r="AW109">
        <v>69</v>
      </c>
      <c r="AX109">
        <v>7</v>
      </c>
      <c r="AY109">
        <v>7</v>
      </c>
      <c r="AZ109">
        <v>11</v>
      </c>
      <c r="BA109" s="42">
        <v>18</v>
      </c>
      <c r="BB109">
        <v>3.82</v>
      </c>
      <c r="BC109">
        <v>48.723399999999998</v>
      </c>
      <c r="BD109" s="20">
        <v>140.4</v>
      </c>
      <c r="BE109" s="20">
        <v>353.4</v>
      </c>
      <c r="BF109" s="20">
        <v>16.576632920298636</v>
      </c>
      <c r="BG109">
        <v>353</v>
      </c>
      <c r="BH109">
        <v>418</v>
      </c>
      <c r="BI109">
        <v>425</v>
      </c>
      <c r="BJ109" s="41">
        <v>0.45372750642673521</v>
      </c>
      <c r="BK109">
        <v>111</v>
      </c>
      <c r="BL109">
        <v>111</v>
      </c>
      <c r="BM109">
        <v>111</v>
      </c>
      <c r="BN109" s="42">
        <v>0</v>
      </c>
      <c r="BO109">
        <v>43</v>
      </c>
      <c r="BP109">
        <v>27</v>
      </c>
      <c r="BQ109">
        <v>22</v>
      </c>
      <c r="BR109">
        <v>75</v>
      </c>
      <c r="BS109" s="41">
        <v>6.9316081330868765E-2</v>
      </c>
      <c r="BT109">
        <v>0</v>
      </c>
      <c r="BU109">
        <v>1</v>
      </c>
      <c r="BV109" s="41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5</v>
      </c>
      <c r="CZ109">
        <v>37</v>
      </c>
      <c r="DA109">
        <v>3</v>
      </c>
      <c r="DB109">
        <v>1</v>
      </c>
      <c r="DC109">
        <v>12</v>
      </c>
      <c r="DD109">
        <v>12</v>
      </c>
      <c r="DE109">
        <v>0</v>
      </c>
      <c r="DF109">
        <v>1</v>
      </c>
      <c r="DG109">
        <v>65</v>
      </c>
      <c r="DH109">
        <v>16</v>
      </c>
      <c r="DI109">
        <v>14</v>
      </c>
      <c r="DJ109">
        <v>16</v>
      </c>
      <c r="DK109">
        <v>15</v>
      </c>
      <c r="DL109">
        <v>1</v>
      </c>
      <c r="DM109">
        <v>15</v>
      </c>
      <c r="DN109">
        <v>14</v>
      </c>
      <c r="DO109">
        <v>1</v>
      </c>
      <c r="DP109" s="42">
        <v>-2</v>
      </c>
      <c r="DQ109" s="20">
        <v>3.3239999999999998</v>
      </c>
      <c r="DR109">
        <v>15</v>
      </c>
      <c r="DS109">
        <v>1</v>
      </c>
      <c r="DT109">
        <v>0</v>
      </c>
      <c r="DU109">
        <v>0</v>
      </c>
      <c r="DV109">
        <v>0</v>
      </c>
      <c r="DW109">
        <v>1116</v>
      </c>
      <c r="DX109">
        <v>1302</v>
      </c>
      <c r="DY109">
        <v>855</v>
      </c>
      <c r="DZ109">
        <v>1007</v>
      </c>
      <c r="EA109">
        <v>617</v>
      </c>
      <c r="EB109">
        <v>714</v>
      </c>
      <c r="EC109">
        <v>46.28</v>
      </c>
      <c r="ED109">
        <v>60.17</v>
      </c>
      <c r="EE109">
        <v>48</v>
      </c>
      <c r="EF109">
        <v>64</v>
      </c>
      <c r="EG109" s="41">
        <v>7.7795786061588337E-2</v>
      </c>
      <c r="EH109" s="43">
        <v>0.91036414565826329</v>
      </c>
      <c r="EI109" s="44">
        <v>0.98815993171985161</v>
      </c>
      <c r="EJ109">
        <v>1117</v>
      </c>
      <c r="EK109">
        <v>1298</v>
      </c>
      <c r="EL109">
        <v>855</v>
      </c>
      <c r="EM109">
        <v>1003</v>
      </c>
      <c r="EN109">
        <v>619</v>
      </c>
      <c r="EO109">
        <v>711</v>
      </c>
      <c r="EP109">
        <v>49</v>
      </c>
      <c r="EQ109">
        <v>64</v>
      </c>
      <c r="ER109">
        <v>532</v>
      </c>
      <c r="ES109">
        <v>686</v>
      </c>
      <c r="ET109">
        <v>194</v>
      </c>
      <c r="EU109">
        <v>243</v>
      </c>
      <c r="EV109">
        <v>30</v>
      </c>
      <c r="EW109">
        <v>32</v>
      </c>
      <c r="EX109">
        <v>85</v>
      </c>
      <c r="EY109">
        <v>72</v>
      </c>
      <c r="EZ109">
        <v>-0.4</v>
      </c>
      <c r="FA109">
        <v>2.4</v>
      </c>
      <c r="FB109">
        <v>2.1</v>
      </c>
      <c r="FC109" s="20">
        <v>13.04</v>
      </c>
      <c r="FD109" s="26">
        <v>0.19176470588235292</v>
      </c>
      <c r="FE109">
        <v>0.79449999999999998</v>
      </c>
      <c r="FF109">
        <v>0.02</v>
      </c>
      <c r="FG109">
        <v>-0.16</v>
      </c>
      <c r="FH109">
        <v>-0.14000000000000001</v>
      </c>
      <c r="FL109" s="42">
        <v>222</v>
      </c>
      <c r="FM109" s="20">
        <v>8.8666666666666671</v>
      </c>
      <c r="FN109" s="41">
        <v>5.5570615E-3</v>
      </c>
      <c r="FO109" s="20">
        <v>7.5</v>
      </c>
      <c r="FP109" s="20">
        <v>11.6648</v>
      </c>
      <c r="FQ109" s="20">
        <v>113.41906734941172</v>
      </c>
      <c r="FR109">
        <v>14</v>
      </c>
      <c r="FS109" t="s">
        <v>1410</v>
      </c>
      <c r="FT109">
        <v>158</v>
      </c>
      <c r="FV109" t="s">
        <v>751</v>
      </c>
      <c r="FW109" s="45">
        <v>925000</v>
      </c>
      <c r="FX109" s="45">
        <v>925000</v>
      </c>
      <c r="FY109">
        <v>139</v>
      </c>
      <c r="FZ109">
        <v>4</v>
      </c>
      <c r="GA109">
        <v>31</v>
      </c>
      <c r="GB109">
        <v>35</v>
      </c>
      <c r="GC109">
        <v>-23</v>
      </c>
      <c r="GD109">
        <v>60</v>
      </c>
      <c r="GE109">
        <v>219</v>
      </c>
      <c r="GF109">
        <v>2698</v>
      </c>
      <c r="GG109">
        <v>0.9</v>
      </c>
      <c r="GH109">
        <v>4.8</v>
      </c>
      <c r="GI109">
        <v>5.7</v>
      </c>
      <c r="GJ109" s="42">
        <v>7.5</v>
      </c>
    </row>
    <row r="110" spans="1:192" x14ac:dyDescent="0.45">
      <c r="A110" s="40">
        <v>33540</v>
      </c>
      <c r="B110" t="s">
        <v>964</v>
      </c>
      <c r="D110" t="s">
        <v>156</v>
      </c>
      <c r="E110" t="s">
        <v>156</v>
      </c>
      <c r="F110">
        <v>74</v>
      </c>
      <c r="G110">
        <v>195</v>
      </c>
      <c r="K110" t="s">
        <v>202</v>
      </c>
      <c r="L110">
        <v>2016</v>
      </c>
      <c r="M110">
        <v>26</v>
      </c>
      <c r="N110">
        <v>2</v>
      </c>
      <c r="O110">
        <v>8479458</v>
      </c>
      <c r="P110" t="s">
        <v>2023</v>
      </c>
      <c r="Q110" t="s">
        <v>2024</v>
      </c>
      <c r="R110" t="s">
        <v>2025</v>
      </c>
      <c r="S110" t="s">
        <v>2026</v>
      </c>
      <c r="T110" t="s">
        <v>720</v>
      </c>
      <c r="U110" t="s">
        <v>129</v>
      </c>
      <c r="V110">
        <v>60</v>
      </c>
      <c r="W110">
        <v>5</v>
      </c>
      <c r="X110">
        <v>8</v>
      </c>
      <c r="Y110">
        <v>5</v>
      </c>
      <c r="Z110">
        <v>13</v>
      </c>
      <c r="AA110">
        <v>15</v>
      </c>
      <c r="AB110">
        <v>56</v>
      </c>
      <c r="AC110" s="26">
        <v>0.21666666666666667</v>
      </c>
      <c r="AD110" s="20">
        <v>-13.341463414634145</v>
      </c>
      <c r="AE110" s="20">
        <v>4.9379999999999997</v>
      </c>
      <c r="AF110">
        <v>8</v>
      </c>
      <c r="AG110">
        <v>0.1</v>
      </c>
      <c r="AH110">
        <v>31</v>
      </c>
      <c r="AI110">
        <v>1706</v>
      </c>
      <c r="AJ110">
        <v>79983</v>
      </c>
      <c r="AK110" s="20">
        <v>1333.05</v>
      </c>
      <c r="AL110">
        <v>1333.05</v>
      </c>
      <c r="AM110">
        <v>1333</v>
      </c>
      <c r="AN110" s="26">
        <v>22.217499999999998</v>
      </c>
      <c r="AO110">
        <v>36.75</v>
      </c>
      <c r="AP110" s="41">
        <v>0.20967741935483872</v>
      </c>
      <c r="AQ110">
        <v>165</v>
      </c>
      <c r="AR110">
        <v>166</v>
      </c>
      <c r="AS110">
        <v>166</v>
      </c>
      <c r="AT110">
        <v>83</v>
      </c>
      <c r="AU110">
        <v>83</v>
      </c>
      <c r="AV110">
        <v>54</v>
      </c>
      <c r="AW110">
        <v>46</v>
      </c>
      <c r="AX110">
        <v>7</v>
      </c>
      <c r="AY110">
        <v>3</v>
      </c>
      <c r="AZ110">
        <v>8</v>
      </c>
      <c r="BA110" s="42">
        <v>11</v>
      </c>
      <c r="BB110">
        <v>2.54</v>
      </c>
      <c r="BC110">
        <v>63.129600000000003</v>
      </c>
      <c r="BD110" s="20">
        <v>98.8</v>
      </c>
      <c r="BE110" s="20">
        <v>263.8</v>
      </c>
      <c r="BF110" s="20">
        <v>11.87352312366378</v>
      </c>
      <c r="BG110">
        <v>368</v>
      </c>
      <c r="BH110">
        <v>453</v>
      </c>
      <c r="BI110">
        <v>597</v>
      </c>
      <c r="BJ110" s="41">
        <v>0.38134715025906735</v>
      </c>
      <c r="BK110">
        <v>113</v>
      </c>
      <c r="BL110">
        <v>113</v>
      </c>
      <c r="BM110">
        <v>106</v>
      </c>
      <c r="BN110" s="42">
        <v>7</v>
      </c>
      <c r="BO110">
        <v>29</v>
      </c>
      <c r="BP110">
        <v>76</v>
      </c>
      <c r="BQ110">
        <v>21</v>
      </c>
      <c r="BR110">
        <v>134</v>
      </c>
      <c r="BS110" s="41">
        <v>0.10283960092095165</v>
      </c>
      <c r="BT110">
        <v>0</v>
      </c>
      <c r="BU110">
        <v>0</v>
      </c>
      <c r="BV110" s="41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2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2</v>
      </c>
      <c r="CZ110">
        <v>26</v>
      </c>
      <c r="DA110">
        <v>3</v>
      </c>
      <c r="DB110">
        <v>0</v>
      </c>
      <c r="DC110">
        <v>10</v>
      </c>
      <c r="DD110">
        <v>17</v>
      </c>
      <c r="DE110">
        <v>1</v>
      </c>
      <c r="DF110">
        <v>0</v>
      </c>
      <c r="DG110">
        <v>23</v>
      </c>
      <c r="DH110">
        <v>14</v>
      </c>
      <c r="DI110">
        <v>4</v>
      </c>
      <c r="DJ110">
        <v>14</v>
      </c>
      <c r="DK110">
        <v>13</v>
      </c>
      <c r="DL110">
        <v>1</v>
      </c>
      <c r="DM110">
        <v>5</v>
      </c>
      <c r="DN110">
        <v>4</v>
      </c>
      <c r="DO110">
        <v>1</v>
      </c>
      <c r="DP110" s="42">
        <v>-10</v>
      </c>
      <c r="DQ110" s="20">
        <v>-0.92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1110</v>
      </c>
      <c r="DX110">
        <v>1511</v>
      </c>
      <c r="DY110">
        <v>801</v>
      </c>
      <c r="DZ110">
        <v>1169</v>
      </c>
      <c r="EA110">
        <v>568</v>
      </c>
      <c r="EB110">
        <v>827</v>
      </c>
      <c r="EC110">
        <v>57.16</v>
      </c>
      <c r="ED110">
        <v>76.89</v>
      </c>
      <c r="EE110">
        <v>62</v>
      </c>
      <c r="EF110">
        <v>70</v>
      </c>
      <c r="EG110" s="41">
        <v>0.10915492957746478</v>
      </c>
      <c r="EH110" s="43">
        <v>0.91535671100362759</v>
      </c>
      <c r="EI110" s="44">
        <v>1.0245116405810923</v>
      </c>
      <c r="EJ110">
        <v>1109</v>
      </c>
      <c r="EK110">
        <v>1513</v>
      </c>
      <c r="EL110">
        <v>798</v>
      </c>
      <c r="EM110">
        <v>1170</v>
      </c>
      <c r="EN110">
        <v>563</v>
      </c>
      <c r="EO110">
        <v>828</v>
      </c>
      <c r="EP110">
        <v>61</v>
      </c>
      <c r="EQ110">
        <v>70</v>
      </c>
      <c r="ER110">
        <v>605</v>
      </c>
      <c r="ES110">
        <v>763</v>
      </c>
      <c r="ET110">
        <v>226</v>
      </c>
      <c r="EU110">
        <v>270</v>
      </c>
      <c r="EV110">
        <v>34</v>
      </c>
      <c r="EW110">
        <v>37</v>
      </c>
      <c r="EX110">
        <v>69</v>
      </c>
      <c r="EY110">
        <v>58</v>
      </c>
      <c r="EZ110">
        <v>0.2</v>
      </c>
      <c r="FA110">
        <v>3.1</v>
      </c>
      <c r="FB110">
        <v>3.3</v>
      </c>
      <c r="FC110" s="20">
        <v>13.7</v>
      </c>
      <c r="FD110" s="26">
        <v>0.22833333333333333</v>
      </c>
      <c r="FE110">
        <v>2.0701999999999998</v>
      </c>
      <c r="FF110">
        <v>0.09</v>
      </c>
      <c r="FG110">
        <v>-0.18</v>
      </c>
      <c r="FH110">
        <v>-0.09</v>
      </c>
      <c r="FL110" s="42">
        <v>279</v>
      </c>
      <c r="FM110" s="20">
        <v>10.307692307692308</v>
      </c>
      <c r="FN110" s="41">
        <v>2.5786163500000001E-2</v>
      </c>
      <c r="FO110" s="20">
        <v>9.9</v>
      </c>
      <c r="FP110" s="20">
        <v>12.816000000000001</v>
      </c>
      <c r="FQ110" s="20">
        <v>117.97006863958592</v>
      </c>
      <c r="FR110">
        <v>21</v>
      </c>
      <c r="FS110" t="s">
        <v>890</v>
      </c>
      <c r="FT110">
        <v>1128</v>
      </c>
      <c r="FU110" t="s">
        <v>731</v>
      </c>
      <c r="FV110" t="s">
        <v>711</v>
      </c>
      <c r="FW110" s="45">
        <v>4500000</v>
      </c>
      <c r="FX110" s="45">
        <v>4500000</v>
      </c>
      <c r="FY110">
        <v>142</v>
      </c>
      <c r="FZ110">
        <v>9</v>
      </c>
      <c r="GA110">
        <v>40</v>
      </c>
      <c r="GB110">
        <v>49</v>
      </c>
      <c r="GC110">
        <v>-14</v>
      </c>
      <c r="GD110">
        <v>69</v>
      </c>
      <c r="GE110">
        <v>160</v>
      </c>
      <c r="GF110">
        <v>3139</v>
      </c>
      <c r="GG110">
        <v>2.5</v>
      </c>
      <c r="GH110">
        <v>4.4000000000000004</v>
      </c>
      <c r="GI110">
        <v>6.9</v>
      </c>
      <c r="GJ110" s="42">
        <v>9.9</v>
      </c>
    </row>
    <row r="111" spans="1:192" x14ac:dyDescent="0.45">
      <c r="A111" s="40">
        <v>33028</v>
      </c>
      <c r="B111" t="s">
        <v>2031</v>
      </c>
      <c r="C111" t="s">
        <v>163</v>
      </c>
      <c r="D111" t="s">
        <v>91</v>
      </c>
      <c r="E111" t="s">
        <v>91</v>
      </c>
      <c r="F111">
        <v>73</v>
      </c>
      <c r="G111">
        <v>205</v>
      </c>
      <c r="K111" t="s">
        <v>92</v>
      </c>
      <c r="L111">
        <v>2011</v>
      </c>
      <c r="M111">
        <v>27</v>
      </c>
      <c r="N111">
        <v>6</v>
      </c>
      <c r="O111">
        <v>8475430</v>
      </c>
      <c r="P111" t="s">
        <v>2032</v>
      </c>
      <c r="Q111" t="s">
        <v>2033</v>
      </c>
      <c r="R111" t="s">
        <v>2034</v>
      </c>
      <c r="S111" t="s">
        <v>798</v>
      </c>
      <c r="T111" t="s">
        <v>720</v>
      </c>
      <c r="U111" t="s">
        <v>382</v>
      </c>
      <c r="V111">
        <v>65</v>
      </c>
      <c r="W111">
        <v>7</v>
      </c>
      <c r="X111">
        <v>12</v>
      </c>
      <c r="Y111">
        <v>6</v>
      </c>
      <c r="Z111">
        <v>19</v>
      </c>
      <c r="AA111">
        <v>14</v>
      </c>
      <c r="AB111">
        <v>83</v>
      </c>
      <c r="AC111" s="26">
        <v>0.29230769230769232</v>
      </c>
      <c r="AD111" s="20">
        <v>8.0140845070422539</v>
      </c>
      <c r="AE111" s="20">
        <v>6.88</v>
      </c>
      <c r="AF111">
        <v>0</v>
      </c>
      <c r="AG111">
        <v>3.3</v>
      </c>
      <c r="AH111">
        <v>56</v>
      </c>
      <c r="AI111">
        <v>1519</v>
      </c>
      <c r="AJ111">
        <v>70013</v>
      </c>
      <c r="AK111" s="20">
        <v>1166.8833333333</v>
      </c>
      <c r="AL111">
        <v>1166.8800000000001</v>
      </c>
      <c r="AM111">
        <v>1167</v>
      </c>
      <c r="AN111" s="26">
        <v>17.952051282051283</v>
      </c>
      <c r="AO111">
        <v>30</v>
      </c>
      <c r="AP111" s="41">
        <v>0.45238095238095238</v>
      </c>
      <c r="AQ111">
        <v>232</v>
      </c>
      <c r="AR111">
        <v>232</v>
      </c>
      <c r="AS111">
        <v>232</v>
      </c>
      <c r="AT111">
        <v>160</v>
      </c>
      <c r="AU111">
        <v>160</v>
      </c>
      <c r="AV111">
        <v>111</v>
      </c>
      <c r="AW111">
        <v>65</v>
      </c>
      <c r="AX111">
        <v>10</v>
      </c>
      <c r="AY111">
        <v>3</v>
      </c>
      <c r="AZ111">
        <v>20</v>
      </c>
      <c r="BA111" s="42">
        <v>23</v>
      </c>
      <c r="BB111">
        <v>5.88</v>
      </c>
      <c r="BC111">
        <v>52.639600000000002</v>
      </c>
      <c r="BD111" s="20">
        <v>158.6</v>
      </c>
      <c r="BE111" s="20">
        <v>390.6</v>
      </c>
      <c r="BF111" s="20">
        <v>20.084327437268612</v>
      </c>
      <c r="BG111">
        <v>289</v>
      </c>
      <c r="BH111">
        <v>407</v>
      </c>
      <c r="BI111">
        <v>368</v>
      </c>
      <c r="BJ111" s="41">
        <v>0.43987823439878232</v>
      </c>
      <c r="BK111">
        <v>113</v>
      </c>
      <c r="BL111">
        <v>113</v>
      </c>
      <c r="BM111">
        <v>102</v>
      </c>
      <c r="BN111" s="42">
        <v>11</v>
      </c>
      <c r="BO111">
        <v>49</v>
      </c>
      <c r="BP111">
        <v>34</v>
      </c>
      <c r="BQ111">
        <v>17</v>
      </c>
      <c r="BR111">
        <v>76</v>
      </c>
      <c r="BS111" s="41">
        <v>8.2788671023965144E-2</v>
      </c>
      <c r="BT111">
        <v>0</v>
      </c>
      <c r="BU111">
        <v>0</v>
      </c>
      <c r="BV111" s="4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2</v>
      </c>
      <c r="CT111">
        <v>0</v>
      </c>
      <c r="CU111">
        <v>1</v>
      </c>
      <c r="CV111">
        <v>3</v>
      </c>
      <c r="CW111">
        <v>0</v>
      </c>
      <c r="CX111">
        <v>1</v>
      </c>
      <c r="CY111">
        <v>5</v>
      </c>
      <c r="CZ111">
        <v>43</v>
      </c>
      <c r="DA111">
        <v>3</v>
      </c>
      <c r="DB111">
        <v>0</v>
      </c>
      <c r="DC111">
        <v>42</v>
      </c>
      <c r="DD111">
        <v>25</v>
      </c>
      <c r="DE111">
        <v>2</v>
      </c>
      <c r="DF111">
        <v>1</v>
      </c>
      <c r="DG111">
        <v>38</v>
      </c>
      <c r="DH111">
        <v>22</v>
      </c>
      <c r="DI111">
        <v>8</v>
      </c>
      <c r="DJ111">
        <v>22</v>
      </c>
      <c r="DK111">
        <v>19</v>
      </c>
      <c r="DL111">
        <v>3</v>
      </c>
      <c r="DM111">
        <v>11</v>
      </c>
      <c r="DN111">
        <v>7</v>
      </c>
      <c r="DO111">
        <v>4</v>
      </c>
      <c r="DP111" s="42">
        <v>-14</v>
      </c>
      <c r="DQ111" s="20">
        <v>-6.0810000000000004</v>
      </c>
      <c r="DR111">
        <v>18</v>
      </c>
      <c r="DS111">
        <v>4</v>
      </c>
      <c r="DT111">
        <v>0</v>
      </c>
      <c r="DU111">
        <v>0</v>
      </c>
      <c r="DV111">
        <v>0</v>
      </c>
      <c r="DW111">
        <v>1036</v>
      </c>
      <c r="DX111">
        <v>1119</v>
      </c>
      <c r="DY111">
        <v>780</v>
      </c>
      <c r="DZ111">
        <v>842</v>
      </c>
      <c r="EA111">
        <v>574</v>
      </c>
      <c r="EB111">
        <v>570</v>
      </c>
      <c r="EC111">
        <v>44.74</v>
      </c>
      <c r="ED111">
        <v>55.49</v>
      </c>
      <c r="EE111">
        <v>42</v>
      </c>
      <c r="EF111">
        <v>54</v>
      </c>
      <c r="EG111" s="41">
        <v>7.3170731707317069E-2</v>
      </c>
      <c r="EH111" s="43">
        <v>0.90526315789473688</v>
      </c>
      <c r="EI111" s="44">
        <v>0.97843388960205391</v>
      </c>
      <c r="EJ111">
        <v>1038</v>
      </c>
      <c r="EK111">
        <v>1118</v>
      </c>
      <c r="EL111">
        <v>782</v>
      </c>
      <c r="EM111">
        <v>843</v>
      </c>
      <c r="EN111">
        <v>575</v>
      </c>
      <c r="EO111">
        <v>571</v>
      </c>
      <c r="EP111">
        <v>43</v>
      </c>
      <c r="EQ111">
        <v>54</v>
      </c>
      <c r="ER111">
        <v>482</v>
      </c>
      <c r="ES111">
        <v>577</v>
      </c>
      <c r="ET111">
        <v>187</v>
      </c>
      <c r="EU111">
        <v>232</v>
      </c>
      <c r="EV111">
        <v>28</v>
      </c>
      <c r="EW111">
        <v>33</v>
      </c>
      <c r="EX111">
        <v>95</v>
      </c>
      <c r="EY111">
        <v>90</v>
      </c>
      <c r="EZ111">
        <v>1.2</v>
      </c>
      <c r="FA111">
        <v>2.2999999999999998</v>
      </c>
      <c r="FB111">
        <v>3.5</v>
      </c>
      <c r="FC111" s="20">
        <v>23.77</v>
      </c>
      <c r="FD111" s="26">
        <v>0.36569230769230771</v>
      </c>
      <c r="FE111">
        <v>1.9645000000000001</v>
      </c>
      <c r="FF111">
        <v>0.06</v>
      </c>
      <c r="FG111">
        <v>-0.27</v>
      </c>
      <c r="FH111">
        <v>-0.21</v>
      </c>
      <c r="FL111" s="42">
        <v>249</v>
      </c>
      <c r="FM111" s="20">
        <v>7.2222222222222223</v>
      </c>
      <c r="FN111" s="41">
        <v>3.6490781899999998E-2</v>
      </c>
      <c r="FO111" s="20">
        <v>13.4</v>
      </c>
      <c r="FP111" s="20">
        <v>17.783799999999999</v>
      </c>
      <c r="FQ111" s="20">
        <v>110.80830933772108</v>
      </c>
      <c r="FR111">
        <v>4</v>
      </c>
      <c r="FS111" t="s">
        <v>314</v>
      </c>
      <c r="FT111">
        <v>195</v>
      </c>
      <c r="FV111" t="s">
        <v>711</v>
      </c>
      <c r="FW111" s="45">
        <v>1000000</v>
      </c>
      <c r="FX111" s="45">
        <v>975000</v>
      </c>
      <c r="FY111">
        <v>207</v>
      </c>
      <c r="FZ111">
        <v>11</v>
      </c>
      <c r="GA111">
        <v>32</v>
      </c>
      <c r="GB111">
        <v>43</v>
      </c>
      <c r="GC111">
        <v>-2</v>
      </c>
      <c r="GD111">
        <v>212</v>
      </c>
      <c r="GE111">
        <v>283</v>
      </c>
      <c r="GF111">
        <v>3599</v>
      </c>
      <c r="GG111">
        <v>1.2</v>
      </c>
      <c r="GH111">
        <v>7.8</v>
      </c>
      <c r="GI111">
        <v>9</v>
      </c>
      <c r="GJ111" s="42">
        <v>13.4</v>
      </c>
    </row>
    <row r="112" spans="1:192" x14ac:dyDescent="0.45">
      <c r="A112" s="40">
        <v>31258</v>
      </c>
      <c r="B112" t="s">
        <v>1005</v>
      </c>
      <c r="C112" t="s">
        <v>362</v>
      </c>
      <c r="D112" t="s">
        <v>107</v>
      </c>
      <c r="E112" t="s">
        <v>107</v>
      </c>
      <c r="F112">
        <v>71</v>
      </c>
      <c r="G112">
        <v>185</v>
      </c>
      <c r="H112">
        <v>2004</v>
      </c>
      <c r="I112">
        <v>2</v>
      </c>
      <c r="J112">
        <v>61</v>
      </c>
      <c r="K112" t="s">
        <v>92</v>
      </c>
      <c r="L112">
        <v>2007</v>
      </c>
      <c r="M112">
        <v>32</v>
      </c>
      <c r="N112">
        <v>11</v>
      </c>
      <c r="O112">
        <v>8471274</v>
      </c>
      <c r="P112" t="s">
        <v>2050</v>
      </c>
      <c r="Q112" t="s">
        <v>2051</v>
      </c>
      <c r="R112" t="s">
        <v>2052</v>
      </c>
      <c r="S112" t="s">
        <v>486</v>
      </c>
      <c r="T112" t="s">
        <v>720</v>
      </c>
      <c r="U112" t="s">
        <v>205</v>
      </c>
      <c r="V112">
        <v>78</v>
      </c>
      <c r="W112">
        <v>12</v>
      </c>
      <c r="X112">
        <v>23</v>
      </c>
      <c r="Y112">
        <v>16</v>
      </c>
      <c r="Z112">
        <v>35</v>
      </c>
      <c r="AA112">
        <v>6</v>
      </c>
      <c r="AB112">
        <v>30</v>
      </c>
      <c r="AC112" s="26">
        <v>0.44871794871794873</v>
      </c>
      <c r="AD112" s="20">
        <v>-2.9099378881987548</v>
      </c>
      <c r="AE112" s="20">
        <v>12.827</v>
      </c>
      <c r="AF112">
        <v>-31</v>
      </c>
      <c r="AG112">
        <v>-11.1</v>
      </c>
      <c r="AH112">
        <v>26</v>
      </c>
      <c r="AI112">
        <v>2225</v>
      </c>
      <c r="AJ112">
        <v>108938</v>
      </c>
      <c r="AK112" s="20">
        <v>1813.85</v>
      </c>
      <c r="AL112">
        <v>1813.85</v>
      </c>
      <c r="AM112">
        <v>1816</v>
      </c>
      <c r="AN112" s="26">
        <v>23.277350427350427</v>
      </c>
      <c r="AO112">
        <v>38.35</v>
      </c>
      <c r="AP112" s="41">
        <v>0.53030303030303028</v>
      </c>
      <c r="AQ112">
        <v>276</v>
      </c>
      <c r="AR112">
        <v>279</v>
      </c>
      <c r="AS112">
        <v>279</v>
      </c>
      <c r="AT112">
        <v>173</v>
      </c>
      <c r="AU112">
        <v>173</v>
      </c>
      <c r="AV112">
        <v>119</v>
      </c>
      <c r="AW112">
        <v>85</v>
      </c>
      <c r="AX112">
        <v>18</v>
      </c>
      <c r="AY112">
        <v>7</v>
      </c>
      <c r="AZ112">
        <v>15</v>
      </c>
      <c r="BA112" s="42">
        <v>22</v>
      </c>
      <c r="BB112">
        <v>5.85</v>
      </c>
      <c r="BC112">
        <v>52.277299999999997</v>
      </c>
      <c r="BD112" s="20">
        <v>407.4</v>
      </c>
      <c r="BE112" s="20">
        <v>683.4</v>
      </c>
      <c r="BF112" s="20">
        <v>22.606058935413625</v>
      </c>
      <c r="BG112">
        <v>527</v>
      </c>
      <c r="BH112">
        <v>565</v>
      </c>
      <c r="BI112">
        <v>650</v>
      </c>
      <c r="BJ112" s="41">
        <v>0.44774851316907394</v>
      </c>
      <c r="BK112">
        <v>114</v>
      </c>
      <c r="BL112">
        <v>114</v>
      </c>
      <c r="BM112">
        <v>114</v>
      </c>
      <c r="BN112" s="42">
        <v>0</v>
      </c>
      <c r="BO112">
        <v>54</v>
      </c>
      <c r="BP112">
        <v>66</v>
      </c>
      <c r="BQ112">
        <v>16</v>
      </c>
      <c r="BR112">
        <v>154</v>
      </c>
      <c r="BS112" s="41">
        <v>9.45945945945946E-2</v>
      </c>
      <c r="BT112">
        <v>0</v>
      </c>
      <c r="BU112">
        <v>0</v>
      </c>
      <c r="BV112" s="41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3</v>
      </c>
      <c r="CS112">
        <v>3</v>
      </c>
      <c r="CT112">
        <v>0</v>
      </c>
      <c r="CU112">
        <v>0</v>
      </c>
      <c r="CV112">
        <v>4</v>
      </c>
      <c r="CW112">
        <v>1</v>
      </c>
      <c r="CX112">
        <v>3</v>
      </c>
      <c r="CY112">
        <v>2</v>
      </c>
      <c r="CZ112">
        <v>48</v>
      </c>
      <c r="DA112">
        <v>6</v>
      </c>
      <c r="DB112">
        <v>2</v>
      </c>
      <c r="DC112">
        <v>28</v>
      </c>
      <c r="DD112">
        <v>11</v>
      </c>
      <c r="DE112">
        <v>1</v>
      </c>
      <c r="DF112">
        <v>1</v>
      </c>
      <c r="DG112">
        <v>70</v>
      </c>
      <c r="DH112">
        <v>12</v>
      </c>
      <c r="DI112">
        <v>7</v>
      </c>
      <c r="DJ112">
        <v>13</v>
      </c>
      <c r="DK112">
        <v>13</v>
      </c>
      <c r="DL112">
        <v>0</v>
      </c>
      <c r="DM112">
        <v>7</v>
      </c>
      <c r="DN112">
        <v>7</v>
      </c>
      <c r="DO112">
        <v>0</v>
      </c>
      <c r="DP112" s="42">
        <v>-5</v>
      </c>
      <c r="DQ112" s="20">
        <v>1.4450000000000001</v>
      </c>
      <c r="DR112">
        <v>12</v>
      </c>
      <c r="DS112">
        <v>0</v>
      </c>
      <c r="DT112">
        <v>0</v>
      </c>
      <c r="DU112">
        <v>0</v>
      </c>
      <c r="DV112">
        <v>0</v>
      </c>
      <c r="DW112">
        <v>1667</v>
      </c>
      <c r="DX112">
        <v>1938</v>
      </c>
      <c r="DY112">
        <v>1221</v>
      </c>
      <c r="DZ112">
        <v>1474</v>
      </c>
      <c r="EA112">
        <v>864</v>
      </c>
      <c r="EB112">
        <v>1003</v>
      </c>
      <c r="EC112">
        <v>74.930000000000007</v>
      </c>
      <c r="ED112">
        <v>97.71</v>
      </c>
      <c r="EE112">
        <v>66</v>
      </c>
      <c r="EF112">
        <v>99</v>
      </c>
      <c r="EG112" s="41">
        <v>7.6388888888888895E-2</v>
      </c>
      <c r="EH112" s="43">
        <v>0.90129611166500501</v>
      </c>
      <c r="EI112" s="44">
        <v>0.97768500055389396</v>
      </c>
      <c r="EJ112">
        <v>1670</v>
      </c>
      <c r="EK112">
        <v>1941</v>
      </c>
      <c r="EL112">
        <v>1222</v>
      </c>
      <c r="EM112">
        <v>1476</v>
      </c>
      <c r="EN112">
        <v>861</v>
      </c>
      <c r="EO112">
        <v>1006</v>
      </c>
      <c r="EP112">
        <v>66</v>
      </c>
      <c r="EQ112">
        <v>100</v>
      </c>
      <c r="ER112">
        <v>817</v>
      </c>
      <c r="ES112">
        <v>956</v>
      </c>
      <c r="ET112">
        <v>330</v>
      </c>
      <c r="EU112">
        <v>401</v>
      </c>
      <c r="EV112">
        <v>35</v>
      </c>
      <c r="EW112">
        <v>52</v>
      </c>
      <c r="EX112">
        <v>102</v>
      </c>
      <c r="EY112">
        <v>108</v>
      </c>
      <c r="EZ112">
        <v>2.6</v>
      </c>
      <c r="FA112">
        <v>2.2000000000000002</v>
      </c>
      <c r="FB112">
        <v>4.8</v>
      </c>
      <c r="FC112" s="20">
        <v>24.23</v>
      </c>
      <c r="FD112" s="26">
        <v>0.31064102564102564</v>
      </c>
      <c r="FE112">
        <v>3.4340999999999999</v>
      </c>
      <c r="FF112">
        <v>0.48</v>
      </c>
      <c r="FG112">
        <v>-0.42</v>
      </c>
      <c r="FH112">
        <v>0.06</v>
      </c>
      <c r="FI112">
        <v>1</v>
      </c>
      <c r="FJ112">
        <v>1</v>
      </c>
      <c r="FK112">
        <v>1</v>
      </c>
      <c r="FL112" s="42">
        <v>294</v>
      </c>
      <c r="FM112" s="20">
        <v>10.833333333333334</v>
      </c>
      <c r="FN112" s="41">
        <v>6.5027755700000009E-2</v>
      </c>
      <c r="FO112" s="20">
        <v>32.4</v>
      </c>
      <c r="FP112" s="20">
        <v>35.289000000000001</v>
      </c>
      <c r="FQ112" s="20">
        <v>119.24911100697412</v>
      </c>
      <c r="FR112">
        <v>4</v>
      </c>
      <c r="FS112" t="s">
        <v>455</v>
      </c>
      <c r="FT112">
        <v>195</v>
      </c>
      <c r="FU112" t="s">
        <v>721</v>
      </c>
      <c r="FV112" t="s">
        <v>711</v>
      </c>
      <c r="FW112" s="45">
        <v>6100000</v>
      </c>
      <c r="FX112" s="45">
        <v>5475000</v>
      </c>
      <c r="FY112">
        <v>722</v>
      </c>
      <c r="FZ112">
        <v>73</v>
      </c>
      <c r="GA112">
        <v>275</v>
      </c>
      <c r="GB112">
        <v>348</v>
      </c>
      <c r="GC112">
        <v>28</v>
      </c>
      <c r="GD112">
        <v>254</v>
      </c>
      <c r="GE112">
        <v>1164</v>
      </c>
      <c r="GF112">
        <v>16439</v>
      </c>
      <c r="GG112">
        <v>26.3</v>
      </c>
      <c r="GH112">
        <v>35.200000000000003</v>
      </c>
      <c r="GI112">
        <v>61.5</v>
      </c>
      <c r="GJ112" s="42">
        <v>32.4</v>
      </c>
    </row>
    <row r="113" spans="1:192" x14ac:dyDescent="0.45">
      <c r="A113" s="40">
        <v>34711</v>
      </c>
      <c r="B113" t="s">
        <v>1099</v>
      </c>
      <c r="C113" t="s">
        <v>145</v>
      </c>
      <c r="D113" t="s">
        <v>91</v>
      </c>
      <c r="E113" t="s">
        <v>91</v>
      </c>
      <c r="F113">
        <v>78</v>
      </c>
      <c r="G113">
        <v>222</v>
      </c>
      <c r="H113">
        <v>2013</v>
      </c>
      <c r="I113">
        <v>4</v>
      </c>
      <c r="J113">
        <v>108</v>
      </c>
      <c r="K113" t="s">
        <v>92</v>
      </c>
      <c r="L113">
        <v>2015</v>
      </c>
      <c r="M113">
        <v>23</v>
      </c>
      <c r="N113">
        <v>3</v>
      </c>
      <c r="O113">
        <v>8477433</v>
      </c>
      <c r="P113" t="s">
        <v>2069</v>
      </c>
      <c r="Q113" t="s">
        <v>2070</v>
      </c>
      <c r="R113" t="s">
        <v>2071</v>
      </c>
      <c r="S113" t="s">
        <v>151</v>
      </c>
      <c r="T113" t="s">
        <v>720</v>
      </c>
      <c r="U113" t="s">
        <v>110</v>
      </c>
      <c r="V113">
        <v>41</v>
      </c>
      <c r="W113">
        <v>0</v>
      </c>
      <c r="X113">
        <v>1</v>
      </c>
      <c r="Y113">
        <v>1</v>
      </c>
      <c r="Z113">
        <v>1</v>
      </c>
      <c r="AA113">
        <v>35</v>
      </c>
      <c r="AB113">
        <v>61</v>
      </c>
      <c r="AC113" s="26">
        <v>2.4390243902439025E-2</v>
      </c>
      <c r="AD113" s="20">
        <v>-2.7272727272727271</v>
      </c>
      <c r="AE113" s="20">
        <v>0.29399999999999998</v>
      </c>
      <c r="AF113">
        <v>-21</v>
      </c>
      <c r="AG113">
        <v>-7</v>
      </c>
      <c r="AH113">
        <v>21</v>
      </c>
      <c r="AI113">
        <v>874</v>
      </c>
      <c r="AJ113">
        <v>36620</v>
      </c>
      <c r="AK113" s="20">
        <v>610.33333333332996</v>
      </c>
      <c r="AL113">
        <v>610.33000000000004</v>
      </c>
      <c r="AM113">
        <v>610</v>
      </c>
      <c r="AN113" s="26">
        <v>14.886178861788618</v>
      </c>
      <c r="AO113">
        <v>25.07</v>
      </c>
      <c r="AP113" s="41">
        <v>9.0909090909090912E-2</v>
      </c>
      <c r="AQ113">
        <v>70</v>
      </c>
      <c r="AR113">
        <v>70</v>
      </c>
      <c r="AS113">
        <v>70</v>
      </c>
      <c r="AT113">
        <v>41</v>
      </c>
      <c r="AU113">
        <v>41</v>
      </c>
      <c r="AV113">
        <v>26</v>
      </c>
      <c r="AW113">
        <v>17</v>
      </c>
      <c r="AX113">
        <v>3</v>
      </c>
      <c r="AY113">
        <v>2</v>
      </c>
      <c r="AZ113">
        <v>5</v>
      </c>
      <c r="BA113" s="42">
        <v>7</v>
      </c>
      <c r="BB113">
        <v>0.97</v>
      </c>
      <c r="BC113">
        <v>78.269199999999998</v>
      </c>
      <c r="BD113" s="20">
        <v>44.7</v>
      </c>
      <c r="BE113" s="20">
        <v>114.7</v>
      </c>
      <c r="BF113" s="20">
        <v>11.27586715383481</v>
      </c>
      <c r="BG113">
        <v>144</v>
      </c>
      <c r="BH113">
        <v>208</v>
      </c>
      <c r="BI113">
        <v>262</v>
      </c>
      <c r="BJ113" s="41">
        <v>0.35467980295566504</v>
      </c>
      <c r="BK113">
        <v>71</v>
      </c>
      <c r="BL113">
        <v>71</v>
      </c>
      <c r="BM113">
        <v>62</v>
      </c>
      <c r="BN113" s="42">
        <v>9</v>
      </c>
      <c r="BO113">
        <v>15</v>
      </c>
      <c r="BP113">
        <v>19</v>
      </c>
      <c r="BQ113">
        <v>8</v>
      </c>
      <c r="BR113">
        <v>35</v>
      </c>
      <c r="BS113" s="41">
        <v>6.216696269982238E-2</v>
      </c>
      <c r="BT113">
        <v>0</v>
      </c>
      <c r="BU113">
        <v>0</v>
      </c>
      <c r="BV113" s="41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15</v>
      </c>
      <c r="DA113">
        <v>2</v>
      </c>
      <c r="DB113">
        <v>0</v>
      </c>
      <c r="DC113">
        <v>1</v>
      </c>
      <c r="DD113">
        <v>2</v>
      </c>
      <c r="DE113">
        <v>0</v>
      </c>
      <c r="DF113">
        <v>0</v>
      </c>
      <c r="DG113">
        <v>21</v>
      </c>
      <c r="DH113">
        <v>9</v>
      </c>
      <c r="DI113">
        <v>5</v>
      </c>
      <c r="DJ113">
        <v>8</v>
      </c>
      <c r="DK113">
        <v>7</v>
      </c>
      <c r="DL113">
        <v>1</v>
      </c>
      <c r="DM113">
        <v>6</v>
      </c>
      <c r="DN113">
        <v>5</v>
      </c>
      <c r="DO113">
        <v>1</v>
      </c>
      <c r="DP113" s="42">
        <v>-4</v>
      </c>
      <c r="DQ113" s="20">
        <v>1.44</v>
      </c>
      <c r="DR113">
        <v>8</v>
      </c>
      <c r="DS113">
        <v>1</v>
      </c>
      <c r="DT113">
        <v>0</v>
      </c>
      <c r="DU113">
        <v>0</v>
      </c>
      <c r="DV113">
        <v>0</v>
      </c>
      <c r="DW113">
        <v>535</v>
      </c>
      <c r="DX113">
        <v>701</v>
      </c>
      <c r="DY113">
        <v>379</v>
      </c>
      <c r="DZ113">
        <v>528</v>
      </c>
      <c r="EA113">
        <v>282</v>
      </c>
      <c r="EB113">
        <v>367</v>
      </c>
      <c r="EC113">
        <v>19.04</v>
      </c>
      <c r="ED113">
        <v>34.96</v>
      </c>
      <c r="EE113">
        <v>11</v>
      </c>
      <c r="EF113">
        <v>43</v>
      </c>
      <c r="EG113" s="41">
        <v>3.9007092198581561E-2</v>
      </c>
      <c r="EH113" s="43">
        <v>0.8828337874659401</v>
      </c>
      <c r="EI113" s="44">
        <v>0.92184087966452166</v>
      </c>
      <c r="EJ113">
        <v>539</v>
      </c>
      <c r="EK113">
        <v>701</v>
      </c>
      <c r="EL113">
        <v>383</v>
      </c>
      <c r="EM113">
        <v>528</v>
      </c>
      <c r="EN113">
        <v>284</v>
      </c>
      <c r="EO113">
        <v>367</v>
      </c>
      <c r="EP113">
        <v>11</v>
      </c>
      <c r="EQ113">
        <v>42</v>
      </c>
      <c r="ER113">
        <v>251</v>
      </c>
      <c r="ES113">
        <v>373</v>
      </c>
      <c r="ET113">
        <v>91</v>
      </c>
      <c r="EU113">
        <v>151</v>
      </c>
      <c r="EV113">
        <v>7</v>
      </c>
      <c r="EW113">
        <v>22</v>
      </c>
      <c r="EX113">
        <v>41</v>
      </c>
      <c r="EY113">
        <v>43</v>
      </c>
      <c r="EZ113">
        <v>-0.7</v>
      </c>
      <c r="FA113">
        <v>-0.30000000000000004</v>
      </c>
      <c r="FB113">
        <v>-0.9</v>
      </c>
      <c r="FC113" s="20">
        <v>-3.75</v>
      </c>
      <c r="FD113" s="26">
        <v>-9.1463414634146339E-2</v>
      </c>
      <c r="FE113">
        <v>1.2200000000000001E-2</v>
      </c>
      <c r="FF113">
        <v>-0.02</v>
      </c>
      <c r="FG113">
        <v>-0.37</v>
      </c>
      <c r="FH113">
        <v>-0.39</v>
      </c>
      <c r="FL113" s="42">
        <v>128</v>
      </c>
      <c r="FM113" s="20">
        <v>9.875</v>
      </c>
      <c r="FN113" s="41">
        <v>0</v>
      </c>
      <c r="FO113" s="20">
        <v>-1.1000000000000001</v>
      </c>
      <c r="FP113" s="20">
        <v>1.288</v>
      </c>
      <c r="FQ113" s="20">
        <v>121.50803663591827</v>
      </c>
      <c r="FR113">
        <v>4</v>
      </c>
      <c r="FS113" t="s">
        <v>876</v>
      </c>
      <c r="FT113">
        <v>195</v>
      </c>
      <c r="FV113" t="s">
        <v>751</v>
      </c>
      <c r="FW113" s="45">
        <v>650000</v>
      </c>
      <c r="FX113" s="45">
        <v>653333</v>
      </c>
      <c r="FY113">
        <v>52</v>
      </c>
      <c r="FZ113">
        <v>0</v>
      </c>
      <c r="GA113">
        <v>2</v>
      </c>
      <c r="GB113">
        <v>2</v>
      </c>
      <c r="GC113">
        <v>-21</v>
      </c>
      <c r="GD113">
        <v>23</v>
      </c>
      <c r="GE113">
        <v>32</v>
      </c>
      <c r="GF113">
        <v>785</v>
      </c>
      <c r="GG113">
        <v>-0.8</v>
      </c>
      <c r="GH113">
        <v>0.1</v>
      </c>
      <c r="GI113">
        <v>-0.7</v>
      </c>
      <c r="GJ113" s="42">
        <v>-1.1000000000000001</v>
      </c>
    </row>
    <row r="114" spans="1:192" x14ac:dyDescent="0.45">
      <c r="A114" s="40">
        <v>33124</v>
      </c>
      <c r="B114" t="s">
        <v>2072</v>
      </c>
      <c r="D114" t="s">
        <v>399</v>
      </c>
      <c r="E114" t="s">
        <v>399</v>
      </c>
      <c r="F114">
        <v>72</v>
      </c>
      <c r="G114">
        <v>194</v>
      </c>
      <c r="K114" t="s">
        <v>92</v>
      </c>
      <c r="L114">
        <v>2016</v>
      </c>
      <c r="M114">
        <v>27</v>
      </c>
      <c r="N114">
        <v>2</v>
      </c>
      <c r="O114">
        <v>8479482</v>
      </c>
      <c r="P114" t="s">
        <v>2073</v>
      </c>
      <c r="Q114" t="s">
        <v>2074</v>
      </c>
      <c r="R114" t="s">
        <v>2075</v>
      </c>
      <c r="S114" t="s">
        <v>408</v>
      </c>
      <c r="T114" t="s">
        <v>720</v>
      </c>
      <c r="U114" t="s">
        <v>2076</v>
      </c>
      <c r="V114">
        <v>53</v>
      </c>
      <c r="W114">
        <v>3</v>
      </c>
      <c r="X114">
        <v>7</v>
      </c>
      <c r="Y114">
        <v>5</v>
      </c>
      <c r="Z114">
        <v>10</v>
      </c>
      <c r="AA114">
        <v>0</v>
      </c>
      <c r="AB114">
        <v>0</v>
      </c>
      <c r="AC114" s="26">
        <v>0.18867924528301888</v>
      </c>
      <c r="AD114" s="20">
        <v>1.5199999999999996</v>
      </c>
      <c r="AE114" s="20">
        <v>3.5739999999999998</v>
      </c>
      <c r="AF114">
        <v>14</v>
      </c>
      <c r="AG114">
        <v>2.1</v>
      </c>
      <c r="AH114">
        <v>26</v>
      </c>
      <c r="AI114">
        <v>1076</v>
      </c>
      <c r="AJ114">
        <v>50603</v>
      </c>
      <c r="AK114" s="20">
        <v>843.38333333333003</v>
      </c>
      <c r="AL114">
        <v>843.38</v>
      </c>
      <c r="AM114">
        <v>843</v>
      </c>
      <c r="AN114" s="26">
        <v>15.912893081761005</v>
      </c>
      <c r="AO114">
        <v>26.85</v>
      </c>
      <c r="AP114" s="41">
        <v>0.23255813953488372</v>
      </c>
      <c r="AQ114">
        <v>168</v>
      </c>
      <c r="AR114">
        <v>168</v>
      </c>
      <c r="AS114">
        <v>168</v>
      </c>
      <c r="AT114">
        <v>111</v>
      </c>
      <c r="AU114">
        <v>111</v>
      </c>
      <c r="AV114">
        <v>82</v>
      </c>
      <c r="AW114">
        <v>53</v>
      </c>
      <c r="AX114">
        <v>4</v>
      </c>
      <c r="AY114">
        <v>4</v>
      </c>
      <c r="AZ114">
        <v>8</v>
      </c>
      <c r="BA114" s="42">
        <v>12</v>
      </c>
      <c r="BB114">
        <v>2.83</v>
      </c>
      <c r="BC114">
        <v>54</v>
      </c>
      <c r="BD114" s="20">
        <v>102.2</v>
      </c>
      <c r="BE114" s="20">
        <v>270.2</v>
      </c>
      <c r="BF114" s="20">
        <v>19.222651710972517</v>
      </c>
      <c r="BG114">
        <v>269</v>
      </c>
      <c r="BH114">
        <v>271</v>
      </c>
      <c r="BI114">
        <v>260</v>
      </c>
      <c r="BJ114" s="41">
        <v>0.50850661625708882</v>
      </c>
      <c r="BK114">
        <v>57</v>
      </c>
      <c r="BL114">
        <v>57</v>
      </c>
      <c r="BM114">
        <v>73</v>
      </c>
      <c r="BN114" s="42">
        <v>-16</v>
      </c>
      <c r="BO114">
        <v>29</v>
      </c>
      <c r="BP114">
        <v>41</v>
      </c>
      <c r="BQ114">
        <v>9</v>
      </c>
      <c r="BR114">
        <v>82</v>
      </c>
      <c r="BS114" s="41">
        <v>0.11849710982658959</v>
      </c>
      <c r="BT114">
        <v>0</v>
      </c>
      <c r="BU114">
        <v>0</v>
      </c>
      <c r="BV114" s="41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28</v>
      </c>
      <c r="DA114">
        <v>0</v>
      </c>
      <c r="DB114">
        <v>0</v>
      </c>
      <c r="DC114">
        <v>32</v>
      </c>
      <c r="DD114">
        <v>4</v>
      </c>
      <c r="DE114">
        <v>0</v>
      </c>
      <c r="DF114">
        <v>0</v>
      </c>
      <c r="DG114">
        <v>46</v>
      </c>
      <c r="DH114">
        <v>13</v>
      </c>
      <c r="DI114">
        <v>7</v>
      </c>
      <c r="DJ114">
        <v>12</v>
      </c>
      <c r="DK114">
        <v>12</v>
      </c>
      <c r="DL114">
        <v>0</v>
      </c>
      <c r="DM114">
        <v>6</v>
      </c>
      <c r="DN114">
        <v>6</v>
      </c>
      <c r="DO114">
        <v>0</v>
      </c>
      <c r="DP114" s="42">
        <v>-6</v>
      </c>
      <c r="DQ114" s="20">
        <v>-3.3130000000000002</v>
      </c>
      <c r="DR114">
        <v>13</v>
      </c>
      <c r="DS114">
        <v>0</v>
      </c>
      <c r="DT114">
        <v>0</v>
      </c>
      <c r="DU114">
        <v>0</v>
      </c>
      <c r="DV114">
        <v>0</v>
      </c>
      <c r="DW114">
        <v>874</v>
      </c>
      <c r="DX114">
        <v>858</v>
      </c>
      <c r="DY114">
        <v>608</v>
      </c>
      <c r="DZ114">
        <v>610</v>
      </c>
      <c r="EA114">
        <v>451</v>
      </c>
      <c r="EB114">
        <v>438</v>
      </c>
      <c r="EC114">
        <v>33.94</v>
      </c>
      <c r="ED114">
        <v>31.81</v>
      </c>
      <c r="EE114">
        <v>43</v>
      </c>
      <c r="EF114">
        <v>32</v>
      </c>
      <c r="EG114" s="41">
        <v>9.5343680709534362E-2</v>
      </c>
      <c r="EH114" s="43">
        <v>0.9269406392694064</v>
      </c>
      <c r="EI114" s="44">
        <v>1.0222843199789406</v>
      </c>
      <c r="EJ114">
        <v>869</v>
      </c>
      <c r="EK114">
        <v>856</v>
      </c>
      <c r="EL114">
        <v>607</v>
      </c>
      <c r="EM114">
        <v>608</v>
      </c>
      <c r="EN114">
        <v>450</v>
      </c>
      <c r="EO114">
        <v>437</v>
      </c>
      <c r="EP114">
        <v>43</v>
      </c>
      <c r="EQ114">
        <v>32</v>
      </c>
      <c r="ER114">
        <v>413</v>
      </c>
      <c r="ES114">
        <v>394</v>
      </c>
      <c r="ET114">
        <v>149</v>
      </c>
      <c r="EU114">
        <v>143</v>
      </c>
      <c r="EV114">
        <v>20</v>
      </c>
      <c r="EW114">
        <v>18</v>
      </c>
      <c r="EX114">
        <v>49</v>
      </c>
      <c r="EY114">
        <v>70</v>
      </c>
      <c r="EZ114">
        <v>0.30000000000000004</v>
      </c>
      <c r="FA114">
        <v>2.9</v>
      </c>
      <c r="FB114">
        <v>3.1</v>
      </c>
      <c r="FC114" s="20">
        <v>19.899999999999999</v>
      </c>
      <c r="FD114" s="26">
        <v>0.37547169811320752</v>
      </c>
      <c r="FE114">
        <v>0.77170000000000005</v>
      </c>
      <c r="FF114">
        <v>0.22</v>
      </c>
      <c r="FG114">
        <v>0.47</v>
      </c>
      <c r="FH114">
        <v>0.69</v>
      </c>
      <c r="FL114" s="42">
        <v>165</v>
      </c>
      <c r="FM114" s="20">
        <v>5.0769230769230766</v>
      </c>
      <c r="FN114" s="41">
        <v>4.10012971E-2</v>
      </c>
      <c r="FO114" s="20">
        <v>7.4</v>
      </c>
      <c r="FP114" s="20">
        <v>9.3374000000000006</v>
      </c>
      <c r="FQ114" s="20">
        <v>123.21847802888379</v>
      </c>
      <c r="FR114">
        <v>4</v>
      </c>
      <c r="FS114" t="s">
        <v>455</v>
      </c>
      <c r="FT114">
        <v>195</v>
      </c>
      <c r="FV114" t="s">
        <v>711</v>
      </c>
      <c r="FW114" s="45">
        <v>900000</v>
      </c>
      <c r="FX114" s="45">
        <v>900000</v>
      </c>
      <c r="FY114">
        <v>103</v>
      </c>
      <c r="FZ114">
        <v>5</v>
      </c>
      <c r="GA114">
        <v>13</v>
      </c>
      <c r="GB114">
        <v>18</v>
      </c>
      <c r="GC114">
        <v>15</v>
      </c>
      <c r="GD114">
        <v>48</v>
      </c>
      <c r="GE114">
        <v>149</v>
      </c>
      <c r="GF114">
        <v>1592</v>
      </c>
      <c r="GG114">
        <v>0.5</v>
      </c>
      <c r="GH114">
        <v>4.3</v>
      </c>
      <c r="GI114">
        <v>4.8</v>
      </c>
      <c r="GJ114" s="42">
        <v>7.4</v>
      </c>
    </row>
    <row r="115" spans="1:192" x14ac:dyDescent="0.45">
      <c r="A115" s="40">
        <v>32716</v>
      </c>
      <c r="B115" t="s">
        <v>2077</v>
      </c>
      <c r="D115" t="s">
        <v>2078</v>
      </c>
      <c r="E115" t="s">
        <v>2078</v>
      </c>
      <c r="F115">
        <v>71</v>
      </c>
      <c r="G115">
        <v>187</v>
      </c>
      <c r="K115" t="s">
        <v>92</v>
      </c>
      <c r="L115">
        <v>2016</v>
      </c>
      <c r="M115">
        <v>28</v>
      </c>
      <c r="N115">
        <v>2</v>
      </c>
      <c r="O115">
        <v>8479483</v>
      </c>
      <c r="P115" t="s">
        <v>2079</v>
      </c>
      <c r="Q115" t="s">
        <v>2080</v>
      </c>
      <c r="R115" t="s">
        <v>2081</v>
      </c>
      <c r="S115" t="s">
        <v>2082</v>
      </c>
      <c r="T115" t="s">
        <v>720</v>
      </c>
      <c r="U115" t="s">
        <v>166</v>
      </c>
      <c r="V115">
        <v>33</v>
      </c>
      <c r="W115">
        <v>3</v>
      </c>
      <c r="X115">
        <v>6</v>
      </c>
      <c r="Y115">
        <v>2</v>
      </c>
      <c r="Z115">
        <v>9</v>
      </c>
      <c r="AA115">
        <v>20</v>
      </c>
      <c r="AB115">
        <v>99</v>
      </c>
      <c r="AC115" s="26">
        <v>0.27272727272727271</v>
      </c>
      <c r="AD115" s="20">
        <v>3.7199999999999998</v>
      </c>
      <c r="AE115" s="20">
        <v>3.3029999999999999</v>
      </c>
      <c r="AF115">
        <v>4</v>
      </c>
      <c r="AG115">
        <v>0.9</v>
      </c>
      <c r="AH115">
        <v>8</v>
      </c>
      <c r="AI115">
        <v>623</v>
      </c>
      <c r="AJ115">
        <v>26840</v>
      </c>
      <c r="AK115" s="20">
        <v>447.33333333333002</v>
      </c>
      <c r="AL115">
        <v>447.33</v>
      </c>
      <c r="AM115">
        <v>447</v>
      </c>
      <c r="AN115" s="26">
        <v>13.555555555555555</v>
      </c>
      <c r="AO115">
        <v>22.78</v>
      </c>
      <c r="AP115" s="41">
        <v>0.34615384615384615</v>
      </c>
      <c r="AQ115">
        <v>128</v>
      </c>
      <c r="AR115">
        <v>128</v>
      </c>
      <c r="AS115">
        <v>128</v>
      </c>
      <c r="AT115">
        <v>83</v>
      </c>
      <c r="AU115">
        <v>83</v>
      </c>
      <c r="AV115">
        <v>69</v>
      </c>
      <c r="AW115">
        <v>42</v>
      </c>
      <c r="AX115">
        <v>7</v>
      </c>
      <c r="AY115">
        <v>3</v>
      </c>
      <c r="AZ115">
        <v>6</v>
      </c>
      <c r="BA115" s="42">
        <v>9</v>
      </c>
      <c r="BB115">
        <v>2.56</v>
      </c>
      <c r="BC115">
        <v>49.927500000000002</v>
      </c>
      <c r="BD115" s="20">
        <v>34.5</v>
      </c>
      <c r="BE115" s="20">
        <v>162.5</v>
      </c>
      <c r="BF115" s="20">
        <v>21.795989537925021</v>
      </c>
      <c r="BG115">
        <v>160</v>
      </c>
      <c r="BH115">
        <v>137</v>
      </c>
      <c r="BI115">
        <v>100</v>
      </c>
      <c r="BJ115" s="41">
        <v>0.61538461538461542</v>
      </c>
      <c r="BK115">
        <v>18</v>
      </c>
      <c r="BL115">
        <v>18</v>
      </c>
      <c r="BM115">
        <v>15</v>
      </c>
      <c r="BN115" s="42">
        <v>3</v>
      </c>
      <c r="BO115">
        <v>14</v>
      </c>
      <c r="BP115">
        <v>17</v>
      </c>
      <c r="BQ115">
        <v>8</v>
      </c>
      <c r="BR115">
        <v>26</v>
      </c>
      <c r="BS115" s="41">
        <v>7.5144508670520235E-2</v>
      </c>
      <c r="BT115">
        <v>0</v>
      </c>
      <c r="BU115">
        <v>0</v>
      </c>
      <c r="BV115" s="41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3</v>
      </c>
      <c r="CZ115">
        <v>10</v>
      </c>
      <c r="DA115">
        <v>3</v>
      </c>
      <c r="DB115">
        <v>0</v>
      </c>
      <c r="DC115">
        <v>22</v>
      </c>
      <c r="DD115">
        <v>11</v>
      </c>
      <c r="DE115">
        <v>0</v>
      </c>
      <c r="DF115">
        <v>0</v>
      </c>
      <c r="DG115">
        <v>33</v>
      </c>
      <c r="DH115">
        <v>4</v>
      </c>
      <c r="DI115">
        <v>3</v>
      </c>
      <c r="DJ115">
        <v>4</v>
      </c>
      <c r="DK115">
        <v>4</v>
      </c>
      <c r="DL115">
        <v>0</v>
      </c>
      <c r="DM115">
        <v>3</v>
      </c>
      <c r="DN115">
        <v>3</v>
      </c>
      <c r="DO115">
        <v>0</v>
      </c>
      <c r="DP115" s="42">
        <v>-1</v>
      </c>
      <c r="DQ115" s="20">
        <v>2.0539999999999998</v>
      </c>
      <c r="DR115">
        <v>4</v>
      </c>
      <c r="DS115">
        <v>0</v>
      </c>
      <c r="DT115">
        <v>0</v>
      </c>
      <c r="DU115">
        <v>0</v>
      </c>
      <c r="DV115">
        <v>0</v>
      </c>
      <c r="DW115">
        <v>474</v>
      </c>
      <c r="DX115">
        <v>428</v>
      </c>
      <c r="DY115">
        <v>360</v>
      </c>
      <c r="DZ115">
        <v>320</v>
      </c>
      <c r="EA115">
        <v>262</v>
      </c>
      <c r="EB115">
        <v>252</v>
      </c>
      <c r="EC115">
        <v>23.4</v>
      </c>
      <c r="ED115">
        <v>20.76</v>
      </c>
      <c r="EE115">
        <v>26</v>
      </c>
      <c r="EF115">
        <v>24</v>
      </c>
      <c r="EG115" s="41">
        <v>9.9236641221374045E-2</v>
      </c>
      <c r="EH115" s="43">
        <v>0.90476190476190477</v>
      </c>
      <c r="EI115" s="44">
        <v>1.0039985459832788</v>
      </c>
      <c r="EJ115">
        <v>476</v>
      </c>
      <c r="EK115">
        <v>426</v>
      </c>
      <c r="EL115">
        <v>361</v>
      </c>
      <c r="EM115">
        <v>318</v>
      </c>
      <c r="EN115">
        <v>260</v>
      </c>
      <c r="EO115">
        <v>251</v>
      </c>
      <c r="EP115">
        <v>26</v>
      </c>
      <c r="EQ115">
        <v>23</v>
      </c>
      <c r="ER115">
        <v>234</v>
      </c>
      <c r="ES115">
        <v>216</v>
      </c>
      <c r="ET115">
        <v>92</v>
      </c>
      <c r="EU115">
        <v>89</v>
      </c>
      <c r="EV115">
        <v>17</v>
      </c>
      <c r="EW115">
        <v>11</v>
      </c>
      <c r="EX115">
        <v>43</v>
      </c>
      <c r="EY115">
        <v>28</v>
      </c>
      <c r="EZ115">
        <v>0.7</v>
      </c>
      <c r="FA115">
        <v>1.2</v>
      </c>
      <c r="FB115">
        <v>1.9</v>
      </c>
      <c r="FC115" s="20">
        <v>15.18</v>
      </c>
      <c r="FD115" s="26">
        <v>0.45999999999999996</v>
      </c>
      <c r="FE115">
        <v>0.26440000000000002</v>
      </c>
      <c r="FF115">
        <v>-0.06</v>
      </c>
      <c r="FG115">
        <v>-7.0000000000000007E-2</v>
      </c>
      <c r="FH115">
        <v>-0.12</v>
      </c>
      <c r="FL115" s="42">
        <v>52</v>
      </c>
      <c r="FM115" s="20">
        <v>6.5</v>
      </c>
      <c r="FN115" s="41">
        <v>3.2984714400000004E-2</v>
      </c>
      <c r="FO115" s="20">
        <v>8.1999999999999993</v>
      </c>
      <c r="FP115" s="20">
        <v>9.4108000000000001</v>
      </c>
      <c r="FQ115" s="20">
        <v>120.98450808128227</v>
      </c>
      <c r="FR115">
        <v>4</v>
      </c>
      <c r="FS115" t="s">
        <v>995</v>
      </c>
      <c r="FT115">
        <v>195</v>
      </c>
      <c r="FU115" t="s">
        <v>702</v>
      </c>
      <c r="FV115" t="s">
        <v>711</v>
      </c>
      <c r="FW115" s="45">
        <v>700000</v>
      </c>
      <c r="FX115" s="45">
        <v>700000</v>
      </c>
      <c r="FY115">
        <v>58</v>
      </c>
      <c r="FZ115">
        <v>5</v>
      </c>
      <c r="GA115">
        <v>8</v>
      </c>
      <c r="GB115">
        <v>13</v>
      </c>
      <c r="GC115">
        <v>5</v>
      </c>
      <c r="GD115">
        <v>10</v>
      </c>
      <c r="GE115">
        <v>123</v>
      </c>
      <c r="GF115">
        <v>837</v>
      </c>
      <c r="GG115">
        <v>0.9</v>
      </c>
      <c r="GH115">
        <v>2.2999999999999998</v>
      </c>
      <c r="GI115">
        <v>3.1</v>
      </c>
      <c r="GJ115" s="42">
        <v>8.1999999999999993</v>
      </c>
    </row>
    <row r="116" spans="1:192" x14ac:dyDescent="0.45">
      <c r="A116" s="40">
        <v>31527</v>
      </c>
      <c r="B116" t="s">
        <v>2086</v>
      </c>
      <c r="D116" t="s">
        <v>156</v>
      </c>
      <c r="E116" t="s">
        <v>156</v>
      </c>
      <c r="F116">
        <v>74</v>
      </c>
      <c r="G116">
        <v>218</v>
      </c>
      <c r="H116">
        <v>2004</v>
      </c>
      <c r="I116">
        <v>3</v>
      </c>
      <c r="J116">
        <v>84</v>
      </c>
      <c r="K116" t="s">
        <v>92</v>
      </c>
      <c r="L116">
        <v>2011</v>
      </c>
      <c r="M116">
        <v>31</v>
      </c>
      <c r="N116">
        <v>7</v>
      </c>
      <c r="O116">
        <v>8471296</v>
      </c>
      <c r="P116" t="s">
        <v>2087</v>
      </c>
      <c r="Q116" t="s">
        <v>2088</v>
      </c>
      <c r="R116" t="s">
        <v>2089</v>
      </c>
      <c r="S116" t="s">
        <v>2090</v>
      </c>
      <c r="T116" t="s">
        <v>720</v>
      </c>
      <c r="U116" t="s">
        <v>307</v>
      </c>
      <c r="V116">
        <v>76</v>
      </c>
      <c r="W116">
        <v>1</v>
      </c>
      <c r="X116">
        <v>8</v>
      </c>
      <c r="Y116">
        <v>5</v>
      </c>
      <c r="Z116">
        <v>9</v>
      </c>
      <c r="AA116">
        <v>16</v>
      </c>
      <c r="AB116">
        <v>55</v>
      </c>
      <c r="AC116" s="26">
        <v>0.11842105263157894</v>
      </c>
      <c r="AD116" s="20">
        <v>-5.4</v>
      </c>
      <c r="AE116" s="20">
        <v>2.9510000000000001</v>
      </c>
      <c r="AF116">
        <v>9</v>
      </c>
      <c r="AG116">
        <v>-5.0999999999999996</v>
      </c>
      <c r="AH116">
        <v>40</v>
      </c>
      <c r="AI116">
        <v>1726</v>
      </c>
      <c r="AJ116">
        <v>76979</v>
      </c>
      <c r="AK116" s="20">
        <v>1282.9833333332999</v>
      </c>
      <c r="AL116">
        <v>1282.98</v>
      </c>
      <c r="AM116">
        <v>1283</v>
      </c>
      <c r="AN116" s="26">
        <v>16.881359649122807</v>
      </c>
      <c r="AO116">
        <v>28.43</v>
      </c>
      <c r="AP116" s="41">
        <v>0.21428571428571427</v>
      </c>
      <c r="AQ116">
        <v>135</v>
      </c>
      <c r="AR116">
        <v>135</v>
      </c>
      <c r="AS116">
        <v>135</v>
      </c>
      <c r="AT116">
        <v>94</v>
      </c>
      <c r="AU116">
        <v>94</v>
      </c>
      <c r="AV116">
        <v>59</v>
      </c>
      <c r="AW116">
        <v>31</v>
      </c>
      <c r="AX116">
        <v>3</v>
      </c>
      <c r="AY116">
        <v>1</v>
      </c>
      <c r="AZ116">
        <v>7</v>
      </c>
      <c r="BA116" s="42">
        <v>8</v>
      </c>
      <c r="BB116">
        <v>2.61</v>
      </c>
      <c r="BC116">
        <v>53.186399999999999</v>
      </c>
      <c r="BD116" s="20">
        <v>124.9</v>
      </c>
      <c r="BE116" s="20">
        <v>259.89999999999998</v>
      </c>
      <c r="BF116" s="20">
        <v>12.154515269139035</v>
      </c>
      <c r="BG116">
        <v>351</v>
      </c>
      <c r="BH116">
        <v>428</v>
      </c>
      <c r="BI116">
        <v>509</v>
      </c>
      <c r="BJ116" s="41">
        <v>0.40813953488372096</v>
      </c>
      <c r="BK116">
        <v>181</v>
      </c>
      <c r="BL116">
        <v>181</v>
      </c>
      <c r="BM116">
        <v>148</v>
      </c>
      <c r="BN116" s="42">
        <v>33</v>
      </c>
      <c r="BO116">
        <v>35</v>
      </c>
      <c r="BP116">
        <v>39</v>
      </c>
      <c r="BQ116">
        <v>20</v>
      </c>
      <c r="BR116">
        <v>109</v>
      </c>
      <c r="BS116" s="41">
        <v>0.10009182736455463</v>
      </c>
      <c r="BT116">
        <v>1</v>
      </c>
      <c r="BU116">
        <v>0</v>
      </c>
      <c r="BV116" s="41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2</v>
      </c>
      <c r="CY116">
        <v>2</v>
      </c>
      <c r="CZ116">
        <v>30</v>
      </c>
      <c r="DA116">
        <v>4</v>
      </c>
      <c r="DB116">
        <v>0</v>
      </c>
      <c r="DC116">
        <v>21</v>
      </c>
      <c r="DD116">
        <v>9</v>
      </c>
      <c r="DE116">
        <v>0</v>
      </c>
      <c r="DF116">
        <v>0</v>
      </c>
      <c r="DG116">
        <v>25</v>
      </c>
      <c r="DH116">
        <v>20</v>
      </c>
      <c r="DI116">
        <v>8</v>
      </c>
      <c r="DJ116">
        <v>20</v>
      </c>
      <c r="DK116">
        <v>20</v>
      </c>
      <c r="DL116">
        <v>0</v>
      </c>
      <c r="DM116">
        <v>8</v>
      </c>
      <c r="DN116">
        <v>8</v>
      </c>
      <c r="DO116">
        <v>0</v>
      </c>
      <c r="DP116" s="42">
        <v>-12</v>
      </c>
      <c r="DQ116" s="20">
        <v>-3.7490000000000001</v>
      </c>
      <c r="DR116">
        <v>20</v>
      </c>
      <c r="DS116">
        <v>0</v>
      </c>
      <c r="DT116">
        <v>0</v>
      </c>
      <c r="DU116">
        <v>0</v>
      </c>
      <c r="DV116">
        <v>0</v>
      </c>
      <c r="DW116">
        <v>1018</v>
      </c>
      <c r="DX116">
        <v>1336</v>
      </c>
      <c r="DY116">
        <v>785</v>
      </c>
      <c r="DZ116">
        <v>980</v>
      </c>
      <c r="EA116">
        <v>546</v>
      </c>
      <c r="EB116">
        <v>710</v>
      </c>
      <c r="EC116">
        <v>45.66</v>
      </c>
      <c r="ED116">
        <v>59.2</v>
      </c>
      <c r="EE116">
        <v>42</v>
      </c>
      <c r="EF116">
        <v>50</v>
      </c>
      <c r="EG116" s="41">
        <v>7.6923076923076927E-2</v>
      </c>
      <c r="EH116" s="43">
        <v>0.92957746478873238</v>
      </c>
      <c r="EI116" s="44">
        <v>1.0065005417118094</v>
      </c>
      <c r="EJ116">
        <v>1016</v>
      </c>
      <c r="EK116">
        <v>1333</v>
      </c>
      <c r="EL116">
        <v>784</v>
      </c>
      <c r="EM116">
        <v>977</v>
      </c>
      <c r="EN116">
        <v>542</v>
      </c>
      <c r="EO116">
        <v>707</v>
      </c>
      <c r="EP116">
        <v>41</v>
      </c>
      <c r="EQ116">
        <v>50</v>
      </c>
      <c r="ER116">
        <v>444</v>
      </c>
      <c r="ES116">
        <v>637</v>
      </c>
      <c r="ET116">
        <v>176</v>
      </c>
      <c r="EU116">
        <v>263</v>
      </c>
      <c r="EV116">
        <v>22</v>
      </c>
      <c r="EW116">
        <v>28</v>
      </c>
      <c r="EX116">
        <v>107</v>
      </c>
      <c r="EY116">
        <v>85</v>
      </c>
      <c r="EZ116">
        <v>-0.60000000000000009</v>
      </c>
      <c r="FA116">
        <v>3.1</v>
      </c>
      <c r="FB116">
        <v>2.6</v>
      </c>
      <c r="FC116" s="20">
        <v>8.1300000000000008</v>
      </c>
      <c r="FD116" s="26">
        <v>0.10697368421052633</v>
      </c>
      <c r="FE116">
        <v>0.41420000000000001</v>
      </c>
      <c r="FF116">
        <v>-0.68</v>
      </c>
      <c r="FG116">
        <v>-0.28000000000000003</v>
      </c>
      <c r="FH116">
        <v>-0.96</v>
      </c>
      <c r="FL116" s="42">
        <v>330</v>
      </c>
      <c r="FM116" s="20">
        <v>10.050000000000001</v>
      </c>
      <c r="FN116" s="41">
        <v>4.1497976000000004E-3</v>
      </c>
      <c r="FO116" s="20">
        <v>5</v>
      </c>
      <c r="FP116" s="20">
        <v>8.2501999999999995</v>
      </c>
      <c r="FQ116" s="20">
        <v>110.08745264930084</v>
      </c>
      <c r="FR116">
        <v>2</v>
      </c>
      <c r="FS116" t="s">
        <v>189</v>
      </c>
      <c r="FT116">
        <v>73</v>
      </c>
      <c r="FV116" t="s">
        <v>711</v>
      </c>
      <c r="FW116" s="45">
        <v>4400000</v>
      </c>
      <c r="FX116" s="45">
        <v>4100000</v>
      </c>
      <c r="FY116">
        <v>456</v>
      </c>
      <c r="FZ116">
        <v>15</v>
      </c>
      <c r="GA116">
        <v>66</v>
      </c>
      <c r="GB116">
        <v>81</v>
      </c>
      <c r="GC116">
        <v>-9</v>
      </c>
      <c r="GD116">
        <v>363</v>
      </c>
      <c r="GE116">
        <v>408</v>
      </c>
      <c r="GF116">
        <v>8769</v>
      </c>
      <c r="GG116">
        <v>-0.1</v>
      </c>
      <c r="GH116">
        <v>18.3</v>
      </c>
      <c r="GI116">
        <v>18.2</v>
      </c>
      <c r="GJ116" s="42">
        <v>5</v>
      </c>
    </row>
    <row r="117" spans="1:192" x14ac:dyDescent="0.45">
      <c r="A117" s="40">
        <v>31523</v>
      </c>
      <c r="B117" t="s">
        <v>2100</v>
      </c>
      <c r="D117" t="s">
        <v>223</v>
      </c>
      <c r="E117" t="s">
        <v>223</v>
      </c>
      <c r="F117">
        <v>75</v>
      </c>
      <c r="G117">
        <v>214</v>
      </c>
      <c r="H117">
        <v>2004</v>
      </c>
      <c r="I117">
        <v>3</v>
      </c>
      <c r="J117">
        <v>91</v>
      </c>
      <c r="K117" t="s">
        <v>92</v>
      </c>
      <c r="L117">
        <v>2006</v>
      </c>
      <c r="M117">
        <v>31</v>
      </c>
      <c r="N117">
        <v>12</v>
      </c>
      <c r="O117">
        <v>8471303</v>
      </c>
      <c r="P117" t="s">
        <v>2101</v>
      </c>
      <c r="Q117" t="s">
        <v>2102</v>
      </c>
      <c r="R117" t="s">
        <v>2103</v>
      </c>
      <c r="S117" t="s">
        <v>1409</v>
      </c>
      <c r="T117" t="s">
        <v>720</v>
      </c>
      <c r="U117" t="s">
        <v>117</v>
      </c>
      <c r="V117">
        <v>70</v>
      </c>
      <c r="W117">
        <v>6</v>
      </c>
      <c r="X117">
        <v>28</v>
      </c>
      <c r="Y117">
        <v>16</v>
      </c>
      <c r="Z117">
        <v>34</v>
      </c>
      <c r="AA117">
        <v>6</v>
      </c>
      <c r="AB117">
        <v>21</v>
      </c>
      <c r="AC117" s="26">
        <v>0.48571428571428571</v>
      </c>
      <c r="AD117" s="20">
        <v>3.4767441860465134</v>
      </c>
      <c r="AE117" s="20">
        <v>11.407999999999999</v>
      </c>
      <c r="AF117">
        <v>-18</v>
      </c>
      <c r="AG117">
        <v>-7.2</v>
      </c>
      <c r="AH117">
        <v>68</v>
      </c>
      <c r="AI117">
        <v>1973</v>
      </c>
      <c r="AJ117">
        <v>101965</v>
      </c>
      <c r="AK117" s="20">
        <v>1699.4166666666999</v>
      </c>
      <c r="AL117">
        <v>1699.42</v>
      </c>
      <c r="AM117">
        <v>1699</v>
      </c>
      <c r="AN117" s="26">
        <v>24.277380952380952</v>
      </c>
      <c r="AO117">
        <v>40.06</v>
      </c>
      <c r="AP117" s="41">
        <v>0.41975308641975306</v>
      </c>
      <c r="AQ117">
        <v>354</v>
      </c>
      <c r="AR117">
        <v>354</v>
      </c>
      <c r="AS117">
        <v>354</v>
      </c>
      <c r="AT117">
        <v>230</v>
      </c>
      <c r="AU117">
        <v>230</v>
      </c>
      <c r="AV117">
        <v>172</v>
      </c>
      <c r="AW117">
        <v>99</v>
      </c>
      <c r="AX117">
        <v>11</v>
      </c>
      <c r="AY117">
        <v>7</v>
      </c>
      <c r="AZ117">
        <v>13</v>
      </c>
      <c r="BA117" s="42">
        <v>20</v>
      </c>
      <c r="BB117">
        <v>7.81</v>
      </c>
      <c r="BC117">
        <v>59.808100000000003</v>
      </c>
      <c r="BD117" s="20">
        <v>270.2</v>
      </c>
      <c r="BE117" s="20">
        <v>624.20000000000005</v>
      </c>
      <c r="BF117" s="20">
        <v>22.03810711889939</v>
      </c>
      <c r="BG117">
        <v>607</v>
      </c>
      <c r="BH117">
        <v>564</v>
      </c>
      <c r="BI117">
        <v>674</v>
      </c>
      <c r="BJ117" s="41">
        <v>0.47384855581576896</v>
      </c>
      <c r="BK117">
        <v>157</v>
      </c>
      <c r="BL117">
        <v>157</v>
      </c>
      <c r="BM117">
        <v>146</v>
      </c>
      <c r="BN117" s="42">
        <v>11</v>
      </c>
      <c r="BO117">
        <v>58</v>
      </c>
      <c r="BP117">
        <v>56</v>
      </c>
      <c r="BQ117">
        <v>31</v>
      </c>
      <c r="BR117">
        <v>203</v>
      </c>
      <c r="BS117" s="41">
        <v>0.13942307692307693</v>
      </c>
      <c r="BT117">
        <v>1</v>
      </c>
      <c r="BU117">
        <v>1</v>
      </c>
      <c r="BV117" s="41">
        <v>0.5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</v>
      </c>
      <c r="CS117">
        <v>0</v>
      </c>
      <c r="CT117">
        <v>0</v>
      </c>
      <c r="CU117">
        <v>0</v>
      </c>
      <c r="CV117">
        <v>3</v>
      </c>
      <c r="CW117">
        <v>0</v>
      </c>
      <c r="CX117">
        <v>2</v>
      </c>
      <c r="CY117">
        <v>8</v>
      </c>
      <c r="CZ117">
        <v>48</v>
      </c>
      <c r="DA117">
        <v>0</v>
      </c>
      <c r="DB117">
        <v>0</v>
      </c>
      <c r="DC117">
        <v>43</v>
      </c>
      <c r="DD117">
        <v>16</v>
      </c>
      <c r="DE117">
        <v>2</v>
      </c>
      <c r="DF117">
        <v>0</v>
      </c>
      <c r="DG117">
        <v>111</v>
      </c>
      <c r="DH117">
        <v>34</v>
      </c>
      <c r="DI117">
        <v>10</v>
      </c>
      <c r="DJ117">
        <v>34</v>
      </c>
      <c r="DK117">
        <v>34</v>
      </c>
      <c r="DL117">
        <v>0</v>
      </c>
      <c r="DM117">
        <v>10</v>
      </c>
      <c r="DN117">
        <v>10</v>
      </c>
      <c r="DO117">
        <v>0</v>
      </c>
      <c r="DP117" s="42">
        <v>-24</v>
      </c>
      <c r="DQ117" s="20">
        <v>-12.24</v>
      </c>
      <c r="DR117">
        <v>34</v>
      </c>
      <c r="DS117">
        <v>0</v>
      </c>
      <c r="DT117">
        <v>0</v>
      </c>
      <c r="DU117">
        <v>0</v>
      </c>
      <c r="DV117">
        <v>0</v>
      </c>
      <c r="DW117">
        <v>1599</v>
      </c>
      <c r="DX117">
        <v>1716</v>
      </c>
      <c r="DY117">
        <v>1197</v>
      </c>
      <c r="DZ117">
        <v>1253</v>
      </c>
      <c r="EA117">
        <v>870</v>
      </c>
      <c r="EB117">
        <v>890</v>
      </c>
      <c r="EC117">
        <v>82.94</v>
      </c>
      <c r="ED117">
        <v>87.49</v>
      </c>
      <c r="EE117">
        <v>81</v>
      </c>
      <c r="EF117">
        <v>101</v>
      </c>
      <c r="EG117" s="41">
        <v>9.3103448275862075E-2</v>
      </c>
      <c r="EH117" s="43">
        <v>0.88651685393258428</v>
      </c>
      <c r="EI117" s="44">
        <v>0.97962030220844631</v>
      </c>
      <c r="EJ117">
        <v>1599</v>
      </c>
      <c r="EK117">
        <v>1718</v>
      </c>
      <c r="EL117">
        <v>1197</v>
      </c>
      <c r="EM117">
        <v>1254</v>
      </c>
      <c r="EN117">
        <v>872</v>
      </c>
      <c r="EO117">
        <v>891</v>
      </c>
      <c r="EP117">
        <v>81</v>
      </c>
      <c r="EQ117">
        <v>99</v>
      </c>
      <c r="ER117">
        <v>808</v>
      </c>
      <c r="ES117">
        <v>951</v>
      </c>
      <c r="ET117">
        <v>327</v>
      </c>
      <c r="EU117">
        <v>309</v>
      </c>
      <c r="EV117">
        <v>45</v>
      </c>
      <c r="EW117">
        <v>41</v>
      </c>
      <c r="EX117">
        <v>111</v>
      </c>
      <c r="EY117">
        <v>87</v>
      </c>
      <c r="EZ117">
        <v>2</v>
      </c>
      <c r="FA117">
        <v>2.6</v>
      </c>
      <c r="FB117">
        <v>4.5999999999999996</v>
      </c>
      <c r="FC117" s="20">
        <v>31</v>
      </c>
      <c r="FD117" s="26">
        <v>0.44285714285714284</v>
      </c>
      <c r="FE117">
        <v>3.1448</v>
      </c>
      <c r="FF117">
        <v>0.57999999999999996</v>
      </c>
      <c r="FG117">
        <v>-0.85</v>
      </c>
      <c r="FH117">
        <v>-0.27</v>
      </c>
      <c r="FI117">
        <v>1</v>
      </c>
      <c r="FJ117">
        <v>0</v>
      </c>
      <c r="FK117">
        <v>0</v>
      </c>
      <c r="FL117" s="42">
        <v>428</v>
      </c>
      <c r="FM117" s="20">
        <v>5.5294117647058822</v>
      </c>
      <c r="FN117" s="41">
        <v>3.3153638800000003E-2</v>
      </c>
      <c r="FO117" s="20">
        <v>27.2</v>
      </c>
      <c r="FP117" s="20">
        <v>31.552</v>
      </c>
      <c r="FQ117" s="20">
        <v>117.0399312706688</v>
      </c>
      <c r="FR117">
        <v>4</v>
      </c>
      <c r="FS117" t="s">
        <v>430</v>
      </c>
      <c r="FT117">
        <v>195</v>
      </c>
      <c r="FV117" t="s">
        <v>711</v>
      </c>
      <c r="FW117" s="45">
        <v>6000000</v>
      </c>
      <c r="FX117" s="45">
        <v>5000000</v>
      </c>
      <c r="FY117">
        <v>758</v>
      </c>
      <c r="FZ117">
        <v>84</v>
      </c>
      <c r="GA117">
        <v>250</v>
      </c>
      <c r="GB117">
        <v>334</v>
      </c>
      <c r="GC117">
        <v>-44</v>
      </c>
      <c r="GD117">
        <v>491</v>
      </c>
      <c r="GE117">
        <v>1676</v>
      </c>
      <c r="GF117">
        <v>17398</v>
      </c>
      <c r="GG117">
        <v>24.8</v>
      </c>
      <c r="GH117">
        <v>34.700000000000003</v>
      </c>
      <c r="GI117">
        <v>59.5</v>
      </c>
      <c r="GJ117" s="42">
        <v>27.2</v>
      </c>
    </row>
    <row r="118" spans="1:192" x14ac:dyDescent="0.45">
      <c r="A118" s="40">
        <v>34597</v>
      </c>
      <c r="B118" t="s">
        <v>2116</v>
      </c>
      <c r="C118" t="s">
        <v>2117</v>
      </c>
      <c r="D118" t="s">
        <v>107</v>
      </c>
      <c r="E118" t="s">
        <v>107</v>
      </c>
      <c r="F118">
        <v>72</v>
      </c>
      <c r="G118">
        <v>181</v>
      </c>
      <c r="H118">
        <v>2013</v>
      </c>
      <c r="I118">
        <v>1</v>
      </c>
      <c r="J118">
        <v>30</v>
      </c>
      <c r="K118" t="s">
        <v>202</v>
      </c>
      <c r="L118">
        <v>2014</v>
      </c>
      <c r="M118">
        <v>23</v>
      </c>
      <c r="N118">
        <v>4</v>
      </c>
      <c r="O118">
        <v>8477451</v>
      </c>
      <c r="P118" t="s">
        <v>2118</v>
      </c>
      <c r="Q118" t="s">
        <v>2119</v>
      </c>
      <c r="R118" t="s">
        <v>2120</v>
      </c>
      <c r="S118" t="s">
        <v>390</v>
      </c>
      <c r="T118" t="s">
        <v>2121</v>
      </c>
      <c r="U118" t="s">
        <v>2122</v>
      </c>
      <c r="V118">
        <v>78</v>
      </c>
      <c r="W118">
        <v>11</v>
      </c>
      <c r="X118">
        <v>20</v>
      </c>
      <c r="Y118">
        <v>13</v>
      </c>
      <c r="Z118">
        <v>31</v>
      </c>
      <c r="AA118">
        <v>0</v>
      </c>
      <c r="AB118">
        <v>0</v>
      </c>
      <c r="AC118" s="26">
        <v>0.39743589743589741</v>
      </c>
      <c r="AD118" s="20">
        <v>1.2857142857142847</v>
      </c>
      <c r="AE118" s="20">
        <v>11.465999999999999</v>
      </c>
      <c r="AF118">
        <v>1</v>
      </c>
      <c r="AG118">
        <v>-1.8</v>
      </c>
      <c r="AH118">
        <v>72</v>
      </c>
      <c r="AI118">
        <v>1370</v>
      </c>
      <c r="AJ118">
        <v>61131</v>
      </c>
      <c r="AK118" s="20">
        <v>1018.85</v>
      </c>
      <c r="AL118">
        <v>1018.85</v>
      </c>
      <c r="AM118">
        <v>1019</v>
      </c>
      <c r="AN118" s="26">
        <v>13.062179487179488</v>
      </c>
      <c r="AO118">
        <v>22.02</v>
      </c>
      <c r="AP118" s="41">
        <v>0.70454545454545459</v>
      </c>
      <c r="AQ118">
        <v>248</v>
      </c>
      <c r="AR118">
        <v>248</v>
      </c>
      <c r="AS118">
        <v>248</v>
      </c>
      <c r="AT118">
        <v>184</v>
      </c>
      <c r="AU118">
        <v>184</v>
      </c>
      <c r="AV118">
        <v>129</v>
      </c>
      <c r="AW118">
        <v>150</v>
      </c>
      <c r="AX118">
        <v>66</v>
      </c>
      <c r="AY118">
        <v>7</v>
      </c>
      <c r="AZ118">
        <v>12</v>
      </c>
      <c r="BA118" s="42">
        <v>19</v>
      </c>
      <c r="BB118">
        <v>13.46</v>
      </c>
      <c r="BC118">
        <v>28.689900000000002</v>
      </c>
      <c r="BD118" s="20">
        <v>295.5</v>
      </c>
      <c r="BE118" s="20">
        <v>543.5</v>
      </c>
      <c r="BF118" s="20">
        <v>32.006674191490404</v>
      </c>
      <c r="BG118">
        <v>354</v>
      </c>
      <c r="BH118">
        <v>321</v>
      </c>
      <c r="BI118">
        <v>261</v>
      </c>
      <c r="BJ118" s="41">
        <v>0.57560975609756093</v>
      </c>
      <c r="BK118">
        <v>113</v>
      </c>
      <c r="BL118">
        <v>113</v>
      </c>
      <c r="BM118">
        <v>113</v>
      </c>
      <c r="BN118" s="42">
        <v>0</v>
      </c>
      <c r="BO118">
        <v>55</v>
      </c>
      <c r="BP118">
        <v>20</v>
      </c>
      <c r="BQ118">
        <v>26</v>
      </c>
      <c r="BR118">
        <v>38</v>
      </c>
      <c r="BS118" s="41">
        <v>5.1351351351351354E-2</v>
      </c>
      <c r="BT118">
        <v>93</v>
      </c>
      <c r="BU118">
        <v>110</v>
      </c>
      <c r="BV118" s="41">
        <v>0.45812807881773399</v>
      </c>
      <c r="BW118">
        <v>23</v>
      </c>
      <c r="BX118">
        <v>14</v>
      </c>
      <c r="BY118">
        <v>33</v>
      </c>
      <c r="BZ118">
        <v>36</v>
      </c>
      <c r="CA118">
        <v>37</v>
      </c>
      <c r="CB118">
        <v>60</v>
      </c>
      <c r="CC118">
        <v>25</v>
      </c>
      <c r="CD118">
        <v>32</v>
      </c>
      <c r="CE118">
        <v>33</v>
      </c>
      <c r="CF118">
        <v>39</v>
      </c>
      <c r="CG118">
        <v>50</v>
      </c>
      <c r="CH118">
        <v>66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7</v>
      </c>
      <c r="CW118">
        <v>0</v>
      </c>
      <c r="CX118">
        <v>1</v>
      </c>
      <c r="CY118">
        <v>8</v>
      </c>
      <c r="CZ118">
        <v>46</v>
      </c>
      <c r="DA118">
        <v>16</v>
      </c>
      <c r="DB118">
        <v>4</v>
      </c>
      <c r="DC118">
        <v>13</v>
      </c>
      <c r="DD118">
        <v>11</v>
      </c>
      <c r="DE118">
        <v>8</v>
      </c>
      <c r="DF118">
        <v>1</v>
      </c>
      <c r="DG118">
        <v>76</v>
      </c>
      <c r="DH118">
        <v>28</v>
      </c>
      <c r="DI118">
        <v>32</v>
      </c>
      <c r="DJ118">
        <v>27</v>
      </c>
      <c r="DK118">
        <v>25</v>
      </c>
      <c r="DL118">
        <v>2</v>
      </c>
      <c r="DM118">
        <v>32</v>
      </c>
      <c r="DN118">
        <v>30</v>
      </c>
      <c r="DO118">
        <v>2</v>
      </c>
      <c r="DP118" s="42">
        <v>4</v>
      </c>
      <c r="DQ118" s="20">
        <v>3.08</v>
      </c>
      <c r="DR118">
        <v>25</v>
      </c>
      <c r="DS118">
        <v>2</v>
      </c>
      <c r="DT118">
        <v>0</v>
      </c>
      <c r="DU118">
        <v>1</v>
      </c>
      <c r="DV118">
        <v>0</v>
      </c>
      <c r="DW118">
        <v>1104</v>
      </c>
      <c r="DX118">
        <v>941</v>
      </c>
      <c r="DY118">
        <v>777</v>
      </c>
      <c r="DZ118">
        <v>702</v>
      </c>
      <c r="EA118">
        <v>574</v>
      </c>
      <c r="EB118">
        <v>494</v>
      </c>
      <c r="EC118">
        <v>43.47</v>
      </c>
      <c r="ED118">
        <v>44.89</v>
      </c>
      <c r="EE118">
        <v>44</v>
      </c>
      <c r="EF118">
        <v>38</v>
      </c>
      <c r="EG118" s="41">
        <v>7.6655052264808357E-2</v>
      </c>
      <c r="EH118" s="43">
        <v>0.92307692307692313</v>
      </c>
      <c r="EI118" s="44">
        <v>0.99973197534173153</v>
      </c>
      <c r="EJ118">
        <v>1102</v>
      </c>
      <c r="EK118">
        <v>945</v>
      </c>
      <c r="EL118">
        <v>776</v>
      </c>
      <c r="EM118">
        <v>703</v>
      </c>
      <c r="EN118">
        <v>574</v>
      </c>
      <c r="EO118">
        <v>495</v>
      </c>
      <c r="EP118">
        <v>44</v>
      </c>
      <c r="EQ118">
        <v>39</v>
      </c>
      <c r="ER118">
        <v>543</v>
      </c>
      <c r="ES118">
        <v>468</v>
      </c>
      <c r="ET118">
        <v>169</v>
      </c>
      <c r="EU118">
        <v>193</v>
      </c>
      <c r="EV118">
        <v>18</v>
      </c>
      <c r="EW118">
        <v>16</v>
      </c>
      <c r="EX118">
        <v>83</v>
      </c>
      <c r="EY118">
        <v>109</v>
      </c>
      <c r="EZ118">
        <v>1.5</v>
      </c>
      <c r="FA118">
        <v>1.1000000000000001</v>
      </c>
      <c r="FB118">
        <v>2.7</v>
      </c>
      <c r="FC118" s="20">
        <v>39.409999999999997</v>
      </c>
      <c r="FD118" s="26">
        <v>0.50525641025641022</v>
      </c>
      <c r="FE118">
        <v>2.516</v>
      </c>
      <c r="FF118">
        <v>0.74</v>
      </c>
      <c r="FG118">
        <v>-0.45</v>
      </c>
      <c r="FH118">
        <v>0.28999999999999998</v>
      </c>
      <c r="FL118" s="42">
        <v>225</v>
      </c>
      <c r="FM118" s="20">
        <v>5.56</v>
      </c>
      <c r="FN118" s="41">
        <v>9.7716807900000008E-2</v>
      </c>
      <c r="FO118" s="20">
        <v>23.8</v>
      </c>
      <c r="FP118" s="20">
        <v>31.616</v>
      </c>
      <c r="FQ118" s="20">
        <v>120.42989645188202</v>
      </c>
      <c r="FR118">
        <v>1</v>
      </c>
      <c r="FS118" t="s">
        <v>189</v>
      </c>
      <c r="FT118">
        <v>11</v>
      </c>
      <c r="FV118" t="s">
        <v>751</v>
      </c>
      <c r="FW118" s="45">
        <v>832500</v>
      </c>
      <c r="FX118" s="45">
        <v>863333</v>
      </c>
      <c r="FY118">
        <v>162</v>
      </c>
      <c r="FZ118">
        <v>30</v>
      </c>
      <c r="GA118">
        <v>33</v>
      </c>
      <c r="GB118">
        <v>63</v>
      </c>
      <c r="GC118">
        <v>12</v>
      </c>
      <c r="GD118">
        <v>144</v>
      </c>
      <c r="GE118">
        <v>310</v>
      </c>
      <c r="GF118">
        <v>2058</v>
      </c>
      <c r="GG118">
        <v>4.2</v>
      </c>
      <c r="GH118">
        <v>2.6</v>
      </c>
      <c r="GI118">
        <v>6.8</v>
      </c>
      <c r="GJ118" s="42">
        <v>23.8</v>
      </c>
    </row>
    <row r="119" spans="1:192" x14ac:dyDescent="0.45">
      <c r="A119" s="40">
        <v>34916</v>
      </c>
      <c r="B119" t="s">
        <v>2123</v>
      </c>
      <c r="C119" t="s">
        <v>664</v>
      </c>
      <c r="D119" t="s">
        <v>107</v>
      </c>
      <c r="E119" t="s">
        <v>107</v>
      </c>
      <c r="F119">
        <v>75</v>
      </c>
      <c r="G119">
        <v>217</v>
      </c>
      <c r="H119">
        <v>2013</v>
      </c>
      <c r="I119">
        <v>2</v>
      </c>
      <c r="J119">
        <v>31</v>
      </c>
      <c r="K119" t="s">
        <v>92</v>
      </c>
      <c r="L119">
        <v>2016</v>
      </c>
      <c r="M119">
        <v>22</v>
      </c>
      <c r="N119">
        <v>2</v>
      </c>
      <c r="O119">
        <v>8477452</v>
      </c>
      <c r="P119" t="s">
        <v>2124</v>
      </c>
      <c r="Q119" t="s">
        <v>2125</v>
      </c>
      <c r="R119" t="s">
        <v>2126</v>
      </c>
      <c r="S119" t="s">
        <v>2127</v>
      </c>
      <c r="T119" t="s">
        <v>720</v>
      </c>
      <c r="U119" t="s">
        <v>373</v>
      </c>
      <c r="V119">
        <v>38</v>
      </c>
      <c r="W119">
        <v>3</v>
      </c>
      <c r="X119">
        <v>1</v>
      </c>
      <c r="Y119">
        <v>0</v>
      </c>
      <c r="Z119">
        <v>4</v>
      </c>
      <c r="AA119">
        <v>22</v>
      </c>
      <c r="AB119">
        <v>74</v>
      </c>
      <c r="AC119" s="26">
        <v>0.10526315789473684</v>
      </c>
      <c r="AD119" s="20">
        <v>-8.6666666666666661</v>
      </c>
      <c r="AE119" s="20">
        <v>1.7909999999999999</v>
      </c>
      <c r="AF119">
        <v>-10</v>
      </c>
      <c r="AG119">
        <v>-1</v>
      </c>
      <c r="AH119">
        <v>25</v>
      </c>
      <c r="AI119">
        <v>764</v>
      </c>
      <c r="AJ119">
        <v>34373</v>
      </c>
      <c r="AK119" s="20">
        <v>572.88333333333003</v>
      </c>
      <c r="AL119">
        <v>572.88</v>
      </c>
      <c r="AM119">
        <v>573</v>
      </c>
      <c r="AN119" s="26">
        <v>15.075877192982455</v>
      </c>
      <c r="AO119">
        <v>25.63</v>
      </c>
      <c r="AP119" s="41">
        <v>0.26666666666666666</v>
      </c>
      <c r="AQ119">
        <v>65</v>
      </c>
      <c r="AR119">
        <v>65</v>
      </c>
      <c r="AS119">
        <v>65</v>
      </c>
      <c r="AT119">
        <v>46</v>
      </c>
      <c r="AU119">
        <v>46</v>
      </c>
      <c r="AV119">
        <v>26</v>
      </c>
      <c r="AW119">
        <v>19</v>
      </c>
      <c r="AX119">
        <v>2</v>
      </c>
      <c r="AY119">
        <v>2</v>
      </c>
      <c r="AZ119">
        <v>2</v>
      </c>
      <c r="BA119" s="42">
        <v>4</v>
      </c>
      <c r="BB119">
        <v>1.1400000000000001</v>
      </c>
      <c r="BC119">
        <v>50.615400000000001</v>
      </c>
      <c r="BD119" s="20">
        <v>0</v>
      </c>
      <c r="BE119" s="20">
        <v>65</v>
      </c>
      <c r="BF119" s="20">
        <v>6.8077084206116467</v>
      </c>
      <c r="BG119">
        <v>179</v>
      </c>
      <c r="BH119">
        <v>210</v>
      </c>
      <c r="BI119">
        <v>165</v>
      </c>
      <c r="BJ119" s="41">
        <v>0.52034883720930236</v>
      </c>
      <c r="BK119">
        <v>71</v>
      </c>
      <c r="BL119">
        <v>71</v>
      </c>
      <c r="BM119">
        <v>30</v>
      </c>
      <c r="BN119" s="42">
        <v>41</v>
      </c>
      <c r="BO119">
        <v>20</v>
      </c>
      <c r="BP119">
        <v>31</v>
      </c>
      <c r="BQ119">
        <v>3</v>
      </c>
      <c r="BR119">
        <v>43</v>
      </c>
      <c r="BS119" s="41">
        <v>8.8477366255144033E-2</v>
      </c>
      <c r="BT119">
        <v>0</v>
      </c>
      <c r="BU119">
        <v>0</v>
      </c>
      <c r="BV119" s="41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20</v>
      </c>
      <c r="DA119">
        <v>0</v>
      </c>
      <c r="DB119">
        <v>0</v>
      </c>
      <c r="DC119">
        <v>11</v>
      </c>
      <c r="DD119">
        <v>10</v>
      </c>
      <c r="DE119">
        <v>0</v>
      </c>
      <c r="DF119">
        <v>0</v>
      </c>
      <c r="DG119">
        <v>5</v>
      </c>
      <c r="DH119">
        <v>11</v>
      </c>
      <c r="DI119">
        <v>6</v>
      </c>
      <c r="DJ119">
        <v>10</v>
      </c>
      <c r="DK119">
        <v>9</v>
      </c>
      <c r="DL119">
        <v>1</v>
      </c>
      <c r="DM119">
        <v>6</v>
      </c>
      <c r="DN119">
        <v>5</v>
      </c>
      <c r="DO119">
        <v>1</v>
      </c>
      <c r="DP119" s="42">
        <v>-5</v>
      </c>
      <c r="DQ119" s="20">
        <v>-0.58199999999999996</v>
      </c>
      <c r="DR119">
        <v>10</v>
      </c>
      <c r="DS119">
        <v>1</v>
      </c>
      <c r="DT119">
        <v>0</v>
      </c>
      <c r="DU119">
        <v>0</v>
      </c>
      <c r="DV119">
        <v>0</v>
      </c>
      <c r="DW119">
        <v>468</v>
      </c>
      <c r="DX119">
        <v>608</v>
      </c>
      <c r="DY119">
        <v>357</v>
      </c>
      <c r="DZ119">
        <v>443</v>
      </c>
      <c r="EA119">
        <v>259</v>
      </c>
      <c r="EB119">
        <v>334</v>
      </c>
      <c r="EC119">
        <v>20.64</v>
      </c>
      <c r="ED119">
        <v>25.42</v>
      </c>
      <c r="EE119">
        <v>15</v>
      </c>
      <c r="EF119">
        <v>29</v>
      </c>
      <c r="EG119" s="41">
        <v>5.7915057915057917E-2</v>
      </c>
      <c r="EH119" s="43">
        <v>0.91317365269461082</v>
      </c>
      <c r="EI119" s="44">
        <v>0.97108871060966873</v>
      </c>
      <c r="EJ119">
        <v>468</v>
      </c>
      <c r="EK119">
        <v>611</v>
      </c>
      <c r="EL119">
        <v>357</v>
      </c>
      <c r="EM119">
        <v>446</v>
      </c>
      <c r="EN119">
        <v>261</v>
      </c>
      <c r="EO119">
        <v>337</v>
      </c>
      <c r="EP119">
        <v>15</v>
      </c>
      <c r="EQ119">
        <v>29</v>
      </c>
      <c r="ER119">
        <v>199</v>
      </c>
      <c r="ES119">
        <v>268</v>
      </c>
      <c r="ET119">
        <v>81</v>
      </c>
      <c r="EU119">
        <v>90</v>
      </c>
      <c r="EV119">
        <v>8</v>
      </c>
      <c r="EW119">
        <v>17</v>
      </c>
      <c r="EX119">
        <v>42</v>
      </c>
      <c r="EY119">
        <v>46</v>
      </c>
      <c r="EZ119">
        <v>0</v>
      </c>
      <c r="FA119">
        <v>0.4</v>
      </c>
      <c r="FB119">
        <v>0.4</v>
      </c>
      <c r="FC119" s="20">
        <v>1.55</v>
      </c>
      <c r="FD119" s="26">
        <v>4.0789473684210528E-2</v>
      </c>
      <c r="FE119">
        <v>0.16900000000000001</v>
      </c>
      <c r="FF119">
        <v>-0.21</v>
      </c>
      <c r="FG119">
        <v>-0.02</v>
      </c>
      <c r="FH119">
        <v>-0.23</v>
      </c>
      <c r="FL119" s="42">
        <v>140</v>
      </c>
      <c r="FM119" s="20">
        <v>7.4</v>
      </c>
      <c r="FN119" s="41">
        <v>2.6750761200000001E-2</v>
      </c>
      <c r="FO119" s="20">
        <v>1.5</v>
      </c>
      <c r="FP119" s="20">
        <v>3.8835999999999999</v>
      </c>
      <c r="FQ119" s="20">
        <v>112.69375785504818</v>
      </c>
      <c r="FR119">
        <v>4</v>
      </c>
      <c r="FS119" t="s">
        <v>189</v>
      </c>
      <c r="FT119">
        <v>195</v>
      </c>
      <c r="FV119" t="s">
        <v>751</v>
      </c>
      <c r="FW119" s="45">
        <v>925000</v>
      </c>
      <c r="FX119" s="45">
        <v>925000</v>
      </c>
      <c r="FY119">
        <v>41</v>
      </c>
      <c r="FZ119">
        <v>3</v>
      </c>
      <c r="GA119">
        <v>2</v>
      </c>
      <c r="GB119">
        <v>5</v>
      </c>
      <c r="GC119">
        <v>-10</v>
      </c>
      <c r="GD119">
        <v>25</v>
      </c>
      <c r="GE119">
        <v>26</v>
      </c>
      <c r="GF119">
        <v>613</v>
      </c>
      <c r="GG119">
        <v>0.1</v>
      </c>
      <c r="GH119">
        <v>0.5</v>
      </c>
      <c r="GI119">
        <v>0.60000000000000009</v>
      </c>
      <c r="GJ119" s="42">
        <v>1.5</v>
      </c>
    </row>
    <row r="120" spans="1:192" x14ac:dyDescent="0.45">
      <c r="A120" s="40">
        <v>34752</v>
      </c>
      <c r="B120" t="s">
        <v>2128</v>
      </c>
      <c r="C120" t="s">
        <v>145</v>
      </c>
      <c r="D120" t="s">
        <v>91</v>
      </c>
      <c r="E120" t="s">
        <v>91</v>
      </c>
      <c r="F120">
        <v>73</v>
      </c>
      <c r="G120">
        <v>190</v>
      </c>
      <c r="H120">
        <v>2013</v>
      </c>
      <c r="I120">
        <v>2</v>
      </c>
      <c r="J120">
        <v>32</v>
      </c>
      <c r="K120" t="s">
        <v>92</v>
      </c>
      <c r="L120">
        <v>2015</v>
      </c>
      <c r="M120">
        <v>22</v>
      </c>
      <c r="N120">
        <v>2</v>
      </c>
      <c r="O120">
        <v>8477453</v>
      </c>
      <c r="P120" t="s">
        <v>2129</v>
      </c>
      <c r="Q120" t="s">
        <v>2130</v>
      </c>
      <c r="R120" t="s">
        <v>2131</v>
      </c>
      <c r="S120" t="s">
        <v>209</v>
      </c>
      <c r="T120" t="s">
        <v>720</v>
      </c>
      <c r="U120" t="s">
        <v>135</v>
      </c>
      <c r="V120">
        <v>15</v>
      </c>
      <c r="W120">
        <v>0</v>
      </c>
      <c r="X120">
        <v>1</v>
      </c>
      <c r="Y120">
        <v>0</v>
      </c>
      <c r="Z120">
        <v>1</v>
      </c>
      <c r="AA120">
        <v>28</v>
      </c>
      <c r="AB120">
        <v>96</v>
      </c>
      <c r="AC120" s="26">
        <v>6.6666666666666666E-2</v>
      </c>
      <c r="AD120" s="20">
        <v>-0.45161290322580649</v>
      </c>
      <c r="AE120" s="20">
        <v>0.30099999999999999</v>
      </c>
      <c r="AF120">
        <v>-2</v>
      </c>
      <c r="AG120">
        <v>-2.2999999999999998</v>
      </c>
      <c r="AH120">
        <v>2</v>
      </c>
      <c r="AI120">
        <v>284</v>
      </c>
      <c r="AJ120">
        <v>12474</v>
      </c>
      <c r="AK120" s="20">
        <v>207.9</v>
      </c>
      <c r="AL120">
        <v>207.9</v>
      </c>
      <c r="AM120">
        <v>208</v>
      </c>
      <c r="AN120" s="26">
        <v>13.860000000000001</v>
      </c>
      <c r="AO120">
        <v>23.3</v>
      </c>
      <c r="AP120" s="41">
        <v>0.2</v>
      </c>
      <c r="AQ120">
        <v>23</v>
      </c>
      <c r="AR120">
        <v>23</v>
      </c>
      <c r="AS120">
        <v>23</v>
      </c>
      <c r="AT120">
        <v>13</v>
      </c>
      <c r="AU120">
        <v>13</v>
      </c>
      <c r="AV120">
        <v>8</v>
      </c>
      <c r="AW120">
        <v>5</v>
      </c>
      <c r="AX120">
        <v>1</v>
      </c>
      <c r="AY120">
        <v>0</v>
      </c>
      <c r="AZ120">
        <v>1</v>
      </c>
      <c r="BA120" s="42">
        <v>1</v>
      </c>
      <c r="BB120">
        <v>0.49</v>
      </c>
      <c r="BC120">
        <v>61</v>
      </c>
      <c r="BD120" s="20">
        <v>0</v>
      </c>
      <c r="BE120" s="20">
        <v>23</v>
      </c>
      <c r="BF120" s="20">
        <v>6.6378066378066372</v>
      </c>
      <c r="BG120">
        <v>57</v>
      </c>
      <c r="BH120">
        <v>54</v>
      </c>
      <c r="BI120">
        <v>50</v>
      </c>
      <c r="BJ120" s="41">
        <v>0.53271028037383172</v>
      </c>
      <c r="BK120">
        <v>12</v>
      </c>
      <c r="BL120">
        <v>12</v>
      </c>
      <c r="BM120">
        <v>12</v>
      </c>
      <c r="BN120" s="42">
        <v>0</v>
      </c>
      <c r="BO120">
        <v>5</v>
      </c>
      <c r="BP120">
        <v>8</v>
      </c>
      <c r="BQ120">
        <v>1</v>
      </c>
      <c r="BR120">
        <v>15</v>
      </c>
      <c r="BS120" s="41">
        <v>8.4745762711864403E-2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3</v>
      </c>
      <c r="DA120">
        <v>1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3</v>
      </c>
      <c r="DH120">
        <v>1</v>
      </c>
      <c r="DI120">
        <v>2</v>
      </c>
      <c r="DJ120">
        <v>1</v>
      </c>
      <c r="DK120">
        <v>1</v>
      </c>
      <c r="DL120">
        <v>0</v>
      </c>
      <c r="DM120">
        <v>2</v>
      </c>
      <c r="DN120">
        <v>2</v>
      </c>
      <c r="DO120">
        <v>0</v>
      </c>
      <c r="DP120" s="42">
        <v>1</v>
      </c>
      <c r="DQ120" s="20">
        <v>0.83200000000000007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148</v>
      </c>
      <c r="DX120">
        <v>221</v>
      </c>
      <c r="DY120">
        <v>106</v>
      </c>
      <c r="DZ120">
        <v>162</v>
      </c>
      <c r="EA120">
        <v>78</v>
      </c>
      <c r="EB120">
        <v>108</v>
      </c>
      <c r="EC120">
        <v>6.69</v>
      </c>
      <c r="ED120">
        <v>10.050000000000001</v>
      </c>
      <c r="EE120">
        <v>5</v>
      </c>
      <c r="EF120">
        <v>8</v>
      </c>
      <c r="EG120" s="41">
        <v>6.4102564102564097E-2</v>
      </c>
      <c r="EH120" s="43">
        <v>0.92592592592592593</v>
      </c>
      <c r="EI120" s="44">
        <v>0.99002849002849003</v>
      </c>
      <c r="EJ120">
        <v>144</v>
      </c>
      <c r="EK120">
        <v>221</v>
      </c>
      <c r="EL120">
        <v>102</v>
      </c>
      <c r="EM120">
        <v>162</v>
      </c>
      <c r="EN120">
        <v>74</v>
      </c>
      <c r="EO120">
        <v>108</v>
      </c>
      <c r="EP120">
        <v>4</v>
      </c>
      <c r="EQ120">
        <v>8</v>
      </c>
      <c r="ER120">
        <v>66</v>
      </c>
      <c r="ES120">
        <v>98</v>
      </c>
      <c r="ET120">
        <v>23</v>
      </c>
      <c r="EU120">
        <v>41</v>
      </c>
      <c r="EV120">
        <v>2</v>
      </c>
      <c r="EW120">
        <v>4</v>
      </c>
      <c r="EX120">
        <v>17</v>
      </c>
      <c r="EY120">
        <v>16</v>
      </c>
      <c r="EZ120">
        <v>-0.2</v>
      </c>
      <c r="FA120">
        <v>0.30000000000000004</v>
      </c>
      <c r="FB120">
        <v>0.1</v>
      </c>
      <c r="FC120" s="20">
        <v>-0.75</v>
      </c>
      <c r="FD120" s="26">
        <v>-0.05</v>
      </c>
      <c r="FE120">
        <v>4.1000000000000003E-3</v>
      </c>
      <c r="FF120">
        <v>-0.09</v>
      </c>
      <c r="FG120">
        <v>-7.0000000000000007E-2</v>
      </c>
      <c r="FH120">
        <v>-0.16</v>
      </c>
      <c r="FL120" s="42">
        <v>29</v>
      </c>
      <c r="FM120" s="20">
        <v>13</v>
      </c>
      <c r="FN120" s="41">
        <v>0</v>
      </c>
      <c r="FO120" s="20">
        <v>0.8</v>
      </c>
      <c r="FP120" s="20">
        <v>1.1664000000000001</v>
      </c>
      <c r="FQ120" s="20">
        <v>106.49350649350649</v>
      </c>
      <c r="FR120">
        <v>1</v>
      </c>
      <c r="FS120" t="s">
        <v>455</v>
      </c>
      <c r="FT120">
        <v>11</v>
      </c>
      <c r="FV120" t="s">
        <v>751</v>
      </c>
      <c r="FW120" s="45">
        <v>832500</v>
      </c>
      <c r="FX120" s="45">
        <v>843333</v>
      </c>
      <c r="FY120">
        <v>46</v>
      </c>
      <c r="FZ120">
        <v>1</v>
      </c>
      <c r="GA120">
        <v>3</v>
      </c>
      <c r="GB120">
        <v>4</v>
      </c>
      <c r="GC120">
        <v>-4</v>
      </c>
      <c r="GD120">
        <v>18</v>
      </c>
      <c r="GE120">
        <v>29</v>
      </c>
      <c r="GF120">
        <v>622</v>
      </c>
      <c r="GG120">
        <v>-0.2</v>
      </c>
      <c r="GH120">
        <v>1</v>
      </c>
      <c r="GI120">
        <v>0.8</v>
      </c>
      <c r="GJ120" s="42">
        <v>0.8</v>
      </c>
    </row>
    <row r="121" spans="1:192" x14ac:dyDescent="0.45">
      <c r="A121" s="40">
        <v>34738</v>
      </c>
      <c r="B121" t="s">
        <v>276</v>
      </c>
      <c r="D121" t="s">
        <v>223</v>
      </c>
      <c r="E121" t="s">
        <v>223</v>
      </c>
      <c r="F121">
        <v>74</v>
      </c>
      <c r="G121">
        <v>204</v>
      </c>
      <c r="H121">
        <v>2013</v>
      </c>
      <c r="I121">
        <v>2</v>
      </c>
      <c r="J121">
        <v>41</v>
      </c>
      <c r="K121" t="s">
        <v>92</v>
      </c>
      <c r="L121">
        <v>2016</v>
      </c>
      <c r="M121">
        <v>22</v>
      </c>
      <c r="N121">
        <v>2</v>
      </c>
      <c r="O121">
        <v>8477462</v>
      </c>
      <c r="P121" t="s">
        <v>2157</v>
      </c>
      <c r="Q121" t="s">
        <v>2158</v>
      </c>
      <c r="R121" t="s">
        <v>2159</v>
      </c>
      <c r="S121" t="s">
        <v>2160</v>
      </c>
      <c r="T121" t="s">
        <v>720</v>
      </c>
      <c r="U121" t="s">
        <v>382</v>
      </c>
      <c r="V121">
        <v>70</v>
      </c>
      <c r="W121">
        <v>3</v>
      </c>
      <c r="X121">
        <v>6</v>
      </c>
      <c r="Y121">
        <v>3</v>
      </c>
      <c r="Z121">
        <v>9</v>
      </c>
      <c r="AA121">
        <v>17</v>
      </c>
      <c r="AB121">
        <v>93</v>
      </c>
      <c r="AC121" s="26">
        <v>0.12857142857142856</v>
      </c>
      <c r="AD121" s="20">
        <v>9</v>
      </c>
      <c r="AE121" s="20">
        <v>3.19</v>
      </c>
      <c r="AF121">
        <v>5</v>
      </c>
      <c r="AG121">
        <v>-6.6</v>
      </c>
      <c r="AH121">
        <v>32</v>
      </c>
      <c r="AI121">
        <v>1699</v>
      </c>
      <c r="AJ121">
        <v>76183</v>
      </c>
      <c r="AK121" s="20">
        <v>1269.7166666666999</v>
      </c>
      <c r="AL121">
        <v>1269.03</v>
      </c>
      <c r="AM121">
        <v>1270</v>
      </c>
      <c r="AN121" s="26">
        <v>18.138809523809524</v>
      </c>
      <c r="AO121">
        <v>30.47</v>
      </c>
      <c r="AP121" s="41">
        <v>0.16981132075471697</v>
      </c>
      <c r="AQ121">
        <v>181</v>
      </c>
      <c r="AR121">
        <v>182</v>
      </c>
      <c r="AS121">
        <v>182</v>
      </c>
      <c r="AT121">
        <v>128</v>
      </c>
      <c r="AU121">
        <v>129</v>
      </c>
      <c r="AV121">
        <v>89</v>
      </c>
      <c r="AW121">
        <v>44</v>
      </c>
      <c r="AX121">
        <v>3</v>
      </c>
      <c r="AY121">
        <v>1</v>
      </c>
      <c r="AZ121">
        <v>11</v>
      </c>
      <c r="BA121" s="42">
        <v>12</v>
      </c>
      <c r="BB121">
        <v>3.06</v>
      </c>
      <c r="BC121">
        <v>54.112400000000001</v>
      </c>
      <c r="BD121" s="20">
        <v>82.9</v>
      </c>
      <c r="BE121" s="20">
        <v>263.89999999999998</v>
      </c>
      <c r="BF121" s="20">
        <v>12.477246400794307</v>
      </c>
      <c r="BG121">
        <v>303</v>
      </c>
      <c r="BH121">
        <v>417</v>
      </c>
      <c r="BI121">
        <v>489</v>
      </c>
      <c r="BJ121" s="41">
        <v>0.38257575757575757</v>
      </c>
      <c r="BK121">
        <v>238</v>
      </c>
      <c r="BL121">
        <v>238</v>
      </c>
      <c r="BM121">
        <v>89</v>
      </c>
      <c r="BN121" s="42">
        <v>149</v>
      </c>
      <c r="BO121">
        <v>40</v>
      </c>
      <c r="BP121">
        <v>36</v>
      </c>
      <c r="BQ121">
        <v>8</v>
      </c>
      <c r="BR121">
        <v>100</v>
      </c>
      <c r="BS121" s="41">
        <v>8.7796312554872691E-2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2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4</v>
      </c>
      <c r="CZ121">
        <v>35</v>
      </c>
      <c r="DA121">
        <v>0</v>
      </c>
      <c r="DB121">
        <v>0</v>
      </c>
      <c r="DC121">
        <v>29</v>
      </c>
      <c r="DD121">
        <v>21</v>
      </c>
      <c r="DE121">
        <v>0</v>
      </c>
      <c r="DF121">
        <v>0</v>
      </c>
      <c r="DG121">
        <v>39</v>
      </c>
      <c r="DH121">
        <v>16</v>
      </c>
      <c r="DI121">
        <v>7</v>
      </c>
      <c r="DJ121">
        <v>16</v>
      </c>
      <c r="DK121">
        <v>16</v>
      </c>
      <c r="DL121">
        <v>0</v>
      </c>
      <c r="DM121">
        <v>7</v>
      </c>
      <c r="DN121">
        <v>7</v>
      </c>
      <c r="DO121">
        <v>0</v>
      </c>
      <c r="DP121" s="42">
        <v>-9</v>
      </c>
      <c r="DQ121" s="20">
        <v>-1.8120000000000001</v>
      </c>
      <c r="DR121">
        <v>16</v>
      </c>
      <c r="DS121">
        <v>0</v>
      </c>
      <c r="DT121">
        <v>0</v>
      </c>
      <c r="DU121">
        <v>0</v>
      </c>
      <c r="DV121">
        <v>0</v>
      </c>
      <c r="DW121">
        <v>1005</v>
      </c>
      <c r="DX121">
        <v>1393</v>
      </c>
      <c r="DY121">
        <v>761</v>
      </c>
      <c r="DZ121">
        <v>1039</v>
      </c>
      <c r="EA121">
        <v>558</v>
      </c>
      <c r="EB121">
        <v>770</v>
      </c>
      <c r="EC121">
        <v>47.75</v>
      </c>
      <c r="ED121">
        <v>63.33</v>
      </c>
      <c r="EE121">
        <v>53</v>
      </c>
      <c r="EF121">
        <v>67</v>
      </c>
      <c r="EG121" s="41">
        <v>9.4982078853046589E-2</v>
      </c>
      <c r="EH121" s="43">
        <v>0.91298701298701301</v>
      </c>
      <c r="EI121" s="44">
        <v>1.0079690918400597</v>
      </c>
      <c r="EJ121">
        <v>996</v>
      </c>
      <c r="EK121">
        <v>1392</v>
      </c>
      <c r="EL121">
        <v>755</v>
      </c>
      <c r="EM121">
        <v>1038</v>
      </c>
      <c r="EN121">
        <v>552</v>
      </c>
      <c r="EO121">
        <v>769</v>
      </c>
      <c r="EP121">
        <v>53</v>
      </c>
      <c r="EQ121">
        <v>67</v>
      </c>
      <c r="ER121">
        <v>473</v>
      </c>
      <c r="ES121">
        <v>667</v>
      </c>
      <c r="ET121">
        <v>178</v>
      </c>
      <c r="EU121">
        <v>246</v>
      </c>
      <c r="EV121">
        <v>23</v>
      </c>
      <c r="EW121">
        <v>41</v>
      </c>
      <c r="EX121">
        <v>63</v>
      </c>
      <c r="EY121">
        <v>81</v>
      </c>
      <c r="EZ121">
        <v>-0.4</v>
      </c>
      <c r="FA121">
        <v>2.9</v>
      </c>
      <c r="FB121">
        <v>2.5</v>
      </c>
      <c r="FC121" s="20">
        <v>8.8000000000000007</v>
      </c>
      <c r="FD121" s="26">
        <v>0.12571428571428572</v>
      </c>
      <c r="FE121">
        <v>0.58760000000000001</v>
      </c>
      <c r="FF121">
        <v>-0.16</v>
      </c>
      <c r="FG121">
        <v>-0.54</v>
      </c>
      <c r="FH121">
        <v>-0.71</v>
      </c>
      <c r="FL121" s="42">
        <v>370</v>
      </c>
      <c r="FM121" s="20">
        <v>15.375</v>
      </c>
      <c r="FN121" s="41">
        <v>1.42857143E-2</v>
      </c>
      <c r="FO121" s="20">
        <v>5.8</v>
      </c>
      <c r="FP121" s="20">
        <v>8.6376000000000008</v>
      </c>
      <c r="FQ121" s="20">
        <v>113.37793432779367</v>
      </c>
      <c r="FR121">
        <v>4</v>
      </c>
      <c r="FS121" t="s">
        <v>111</v>
      </c>
      <c r="FT121">
        <v>44</v>
      </c>
      <c r="FV121" t="s">
        <v>751</v>
      </c>
      <c r="FW121" s="45">
        <v>832500</v>
      </c>
      <c r="FX121" s="45">
        <v>894167</v>
      </c>
      <c r="FY121">
        <v>71</v>
      </c>
      <c r="FZ121">
        <v>3</v>
      </c>
      <c r="GA121">
        <v>6</v>
      </c>
      <c r="GB121">
        <v>9</v>
      </c>
      <c r="GC121">
        <v>5</v>
      </c>
      <c r="GD121">
        <v>32</v>
      </c>
      <c r="GE121">
        <v>94</v>
      </c>
      <c r="GF121">
        <v>1291</v>
      </c>
      <c r="GG121">
        <v>-0.4</v>
      </c>
      <c r="GH121">
        <v>2.9</v>
      </c>
      <c r="GI121">
        <v>2.5</v>
      </c>
      <c r="GJ121" s="42">
        <v>5.8</v>
      </c>
    </row>
    <row r="122" spans="1:192" x14ac:dyDescent="0.45">
      <c r="A122" s="40">
        <v>34765</v>
      </c>
      <c r="B122" t="s">
        <v>2161</v>
      </c>
      <c r="C122" t="s">
        <v>295</v>
      </c>
      <c r="D122" t="s">
        <v>107</v>
      </c>
      <c r="E122" t="s">
        <v>107</v>
      </c>
      <c r="F122">
        <v>74</v>
      </c>
      <c r="G122">
        <v>205</v>
      </c>
      <c r="H122">
        <v>2013</v>
      </c>
      <c r="I122">
        <v>2</v>
      </c>
      <c r="J122">
        <v>42</v>
      </c>
      <c r="K122" t="s">
        <v>202</v>
      </c>
      <c r="L122">
        <v>2015</v>
      </c>
      <c r="M122">
        <v>22</v>
      </c>
      <c r="N122">
        <v>3</v>
      </c>
      <c r="O122">
        <v>8477463</v>
      </c>
      <c r="P122" t="s">
        <v>2162</v>
      </c>
      <c r="Q122" t="s">
        <v>2163</v>
      </c>
      <c r="R122" t="s">
        <v>2164</v>
      </c>
      <c r="S122" t="s">
        <v>1419</v>
      </c>
      <c r="T122" t="s">
        <v>720</v>
      </c>
      <c r="U122" t="s">
        <v>194</v>
      </c>
      <c r="V122">
        <v>36</v>
      </c>
      <c r="W122">
        <v>2</v>
      </c>
      <c r="X122">
        <v>8</v>
      </c>
      <c r="Y122">
        <v>5</v>
      </c>
      <c r="Z122">
        <v>10</v>
      </c>
      <c r="AA122">
        <v>21</v>
      </c>
      <c r="AB122">
        <v>83</v>
      </c>
      <c r="AC122" s="26">
        <v>0.27777777777777779</v>
      </c>
      <c r="AD122" s="20">
        <v>3.5384615384615383</v>
      </c>
      <c r="AE122" s="20">
        <v>3.5249999999999999</v>
      </c>
      <c r="AF122">
        <v>0</v>
      </c>
      <c r="AG122">
        <v>-5.6</v>
      </c>
      <c r="AH122">
        <v>21</v>
      </c>
      <c r="AI122">
        <v>987</v>
      </c>
      <c r="AJ122">
        <v>43792</v>
      </c>
      <c r="AK122" s="20">
        <v>729.86666666666997</v>
      </c>
      <c r="AL122">
        <v>729.87</v>
      </c>
      <c r="AM122">
        <v>730</v>
      </c>
      <c r="AN122" s="26">
        <v>20.274074074074075</v>
      </c>
      <c r="AO122">
        <v>33.729999999999997</v>
      </c>
      <c r="AP122" s="41">
        <v>0.41666666666666669</v>
      </c>
      <c r="AQ122">
        <v>86</v>
      </c>
      <c r="AR122">
        <v>86</v>
      </c>
      <c r="AS122">
        <v>86</v>
      </c>
      <c r="AT122">
        <v>69</v>
      </c>
      <c r="AU122">
        <v>69</v>
      </c>
      <c r="AV122">
        <v>56</v>
      </c>
      <c r="AW122">
        <v>19</v>
      </c>
      <c r="AX122">
        <v>2</v>
      </c>
      <c r="AY122">
        <v>5</v>
      </c>
      <c r="AZ122">
        <v>1</v>
      </c>
      <c r="BA122" s="42">
        <v>6</v>
      </c>
      <c r="BB122">
        <v>1.99</v>
      </c>
      <c r="BC122">
        <v>61.982100000000003</v>
      </c>
      <c r="BD122" s="20">
        <v>100.6</v>
      </c>
      <c r="BE122" s="20">
        <v>186.6</v>
      </c>
      <c r="BF122" s="20">
        <v>15.339718031978297</v>
      </c>
      <c r="BG122">
        <v>107</v>
      </c>
      <c r="BH122">
        <v>287</v>
      </c>
      <c r="BI122">
        <v>358</v>
      </c>
      <c r="BJ122" s="41">
        <v>0.23010752688172043</v>
      </c>
      <c r="BK122">
        <v>113</v>
      </c>
      <c r="BL122">
        <v>113</v>
      </c>
      <c r="BM122">
        <v>71</v>
      </c>
      <c r="BN122" s="42">
        <v>42</v>
      </c>
      <c r="BO122">
        <v>13</v>
      </c>
      <c r="BP122">
        <v>13</v>
      </c>
      <c r="BQ122">
        <v>4</v>
      </c>
      <c r="BR122">
        <v>73</v>
      </c>
      <c r="BS122" s="41">
        <v>0.10595065312046444</v>
      </c>
      <c r="BT122">
        <v>0</v>
      </c>
      <c r="BU122">
        <v>1</v>
      </c>
      <c r="BV122" s="41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12</v>
      </c>
      <c r="DA122">
        <v>0</v>
      </c>
      <c r="DB122">
        <v>1</v>
      </c>
      <c r="DC122">
        <v>8</v>
      </c>
      <c r="DD122">
        <v>25</v>
      </c>
      <c r="DE122">
        <v>1</v>
      </c>
      <c r="DF122">
        <v>0</v>
      </c>
      <c r="DG122">
        <v>21</v>
      </c>
      <c r="DH122">
        <v>9</v>
      </c>
      <c r="DI122">
        <v>3</v>
      </c>
      <c r="DJ122">
        <v>9</v>
      </c>
      <c r="DK122">
        <v>8</v>
      </c>
      <c r="DL122">
        <v>1</v>
      </c>
      <c r="DM122">
        <v>4</v>
      </c>
      <c r="DN122">
        <v>4</v>
      </c>
      <c r="DO122">
        <v>0</v>
      </c>
      <c r="DP122" s="42">
        <v>-6</v>
      </c>
      <c r="DQ122" s="20">
        <v>-0.27300000000000002</v>
      </c>
      <c r="DR122">
        <v>8</v>
      </c>
      <c r="DS122">
        <v>1</v>
      </c>
      <c r="DT122">
        <v>0</v>
      </c>
      <c r="DU122">
        <v>0</v>
      </c>
      <c r="DV122">
        <v>0</v>
      </c>
      <c r="DW122">
        <v>451</v>
      </c>
      <c r="DX122">
        <v>861</v>
      </c>
      <c r="DY122">
        <v>351</v>
      </c>
      <c r="DZ122">
        <v>616</v>
      </c>
      <c r="EA122">
        <v>273</v>
      </c>
      <c r="EB122">
        <v>440</v>
      </c>
      <c r="EC122">
        <v>21.5</v>
      </c>
      <c r="ED122">
        <v>38.979999999999997</v>
      </c>
      <c r="EE122">
        <v>24</v>
      </c>
      <c r="EF122">
        <v>32</v>
      </c>
      <c r="EG122" s="41">
        <v>8.7912087912087919E-2</v>
      </c>
      <c r="EH122" s="43">
        <v>0.92727272727272725</v>
      </c>
      <c r="EI122" s="44">
        <v>1.0151848151848151</v>
      </c>
      <c r="EJ122">
        <v>455</v>
      </c>
      <c r="EK122">
        <v>864</v>
      </c>
      <c r="EL122">
        <v>352</v>
      </c>
      <c r="EM122">
        <v>619</v>
      </c>
      <c r="EN122">
        <v>273</v>
      </c>
      <c r="EO122">
        <v>442</v>
      </c>
      <c r="EP122">
        <v>23</v>
      </c>
      <c r="EQ122">
        <v>33</v>
      </c>
      <c r="ER122">
        <v>214</v>
      </c>
      <c r="ES122">
        <v>433</v>
      </c>
      <c r="ET122">
        <v>87</v>
      </c>
      <c r="EU122">
        <v>139</v>
      </c>
      <c r="EV122">
        <v>12</v>
      </c>
      <c r="EW122">
        <v>15</v>
      </c>
      <c r="EX122">
        <v>48</v>
      </c>
      <c r="EY122">
        <v>45</v>
      </c>
      <c r="EZ122">
        <v>0.4</v>
      </c>
      <c r="FA122">
        <v>1.6</v>
      </c>
      <c r="FB122">
        <v>2</v>
      </c>
      <c r="FC122" s="20">
        <v>2.04</v>
      </c>
      <c r="FD122" s="26">
        <v>5.6666666666666671E-2</v>
      </c>
      <c r="FE122">
        <v>0.54200000000000004</v>
      </c>
      <c r="FF122">
        <v>-1.22</v>
      </c>
      <c r="FG122">
        <v>0.11</v>
      </c>
      <c r="FH122">
        <v>-1.1100000000000001</v>
      </c>
      <c r="FL122" s="42">
        <v>208</v>
      </c>
      <c r="FM122" s="20">
        <v>14.625</v>
      </c>
      <c r="FN122" s="41">
        <v>1.8902720099999999E-2</v>
      </c>
      <c r="FO122" s="20">
        <v>7.9</v>
      </c>
      <c r="FP122" s="20">
        <v>9.9453999999999994</v>
      </c>
      <c r="FQ122" s="20">
        <v>107.85482346171236</v>
      </c>
      <c r="FR122">
        <v>4</v>
      </c>
      <c r="FS122" t="s">
        <v>189</v>
      </c>
      <c r="FT122">
        <v>195</v>
      </c>
      <c r="FV122" t="s">
        <v>751</v>
      </c>
      <c r="FW122" s="45">
        <v>925000</v>
      </c>
      <c r="FX122" s="45">
        <v>925000</v>
      </c>
      <c r="FY122">
        <v>75</v>
      </c>
      <c r="FZ122">
        <v>4</v>
      </c>
      <c r="GA122">
        <v>13</v>
      </c>
      <c r="GB122">
        <v>17</v>
      </c>
      <c r="GC122">
        <v>-4</v>
      </c>
      <c r="GD122">
        <v>37</v>
      </c>
      <c r="GE122">
        <v>103</v>
      </c>
      <c r="GF122">
        <v>1356</v>
      </c>
      <c r="GG122">
        <v>0.60000000000000009</v>
      </c>
      <c r="GH122">
        <v>2.9</v>
      </c>
      <c r="GI122">
        <v>3.5</v>
      </c>
      <c r="GJ122" s="42">
        <v>7.9</v>
      </c>
    </row>
    <row r="123" spans="1:192" x14ac:dyDescent="0.45">
      <c r="A123" s="40">
        <v>34669</v>
      </c>
      <c r="B123" t="s">
        <v>2169</v>
      </c>
      <c r="D123" t="s">
        <v>223</v>
      </c>
      <c r="E123" t="s">
        <v>223</v>
      </c>
      <c r="F123">
        <v>75</v>
      </c>
      <c r="G123">
        <v>196</v>
      </c>
      <c r="H123">
        <v>2013</v>
      </c>
      <c r="I123">
        <v>2</v>
      </c>
      <c r="J123">
        <v>46</v>
      </c>
      <c r="K123" t="s">
        <v>92</v>
      </c>
      <c r="L123">
        <v>2015</v>
      </c>
      <c r="M123">
        <v>23</v>
      </c>
      <c r="N123">
        <v>3</v>
      </c>
      <c r="O123">
        <v>8477467</v>
      </c>
      <c r="P123" t="s">
        <v>2170</v>
      </c>
      <c r="Q123" t="s">
        <v>2171</v>
      </c>
      <c r="R123" t="s">
        <v>2172</v>
      </c>
      <c r="S123" t="s">
        <v>792</v>
      </c>
      <c r="T123" t="s">
        <v>720</v>
      </c>
      <c r="U123" t="s">
        <v>30</v>
      </c>
      <c r="V123">
        <v>41</v>
      </c>
      <c r="W123">
        <v>0</v>
      </c>
      <c r="X123">
        <v>8</v>
      </c>
      <c r="Y123">
        <v>2</v>
      </c>
      <c r="Z123">
        <v>8</v>
      </c>
      <c r="AA123">
        <v>20</v>
      </c>
      <c r="AB123">
        <v>68</v>
      </c>
      <c r="AC123" s="26">
        <v>0.1951219512195122</v>
      </c>
      <c r="AD123" s="20">
        <v>-0.19999999999999929</v>
      </c>
      <c r="AE123" s="20">
        <v>2.347</v>
      </c>
      <c r="AF123">
        <v>0</v>
      </c>
      <c r="AG123">
        <v>3.9</v>
      </c>
      <c r="AH123">
        <v>14</v>
      </c>
      <c r="AI123">
        <v>683</v>
      </c>
      <c r="AJ123">
        <v>31424</v>
      </c>
      <c r="AK123" s="20">
        <v>523.73333333333005</v>
      </c>
      <c r="AL123">
        <v>523.73</v>
      </c>
      <c r="AM123">
        <v>524</v>
      </c>
      <c r="AN123" s="26">
        <v>12.773983739837398</v>
      </c>
      <c r="AO123">
        <v>21.6</v>
      </c>
      <c r="AP123" s="41">
        <v>0.4</v>
      </c>
      <c r="AQ123">
        <v>48</v>
      </c>
      <c r="AR123">
        <v>48</v>
      </c>
      <c r="AS123">
        <v>48</v>
      </c>
      <c r="AT123">
        <v>29</v>
      </c>
      <c r="AU123">
        <v>29</v>
      </c>
      <c r="AV123">
        <v>22</v>
      </c>
      <c r="AW123">
        <v>16</v>
      </c>
      <c r="AX123">
        <v>5</v>
      </c>
      <c r="AY123">
        <v>3</v>
      </c>
      <c r="AZ123">
        <v>6</v>
      </c>
      <c r="BA123" s="42">
        <v>9</v>
      </c>
      <c r="BB123">
        <v>1.05</v>
      </c>
      <c r="BC123">
        <v>48.090899999999998</v>
      </c>
      <c r="BD123" s="20">
        <v>40.299999999999997</v>
      </c>
      <c r="BE123" s="20">
        <v>88.3</v>
      </c>
      <c r="BF123" s="20">
        <v>10.115899413820099</v>
      </c>
      <c r="BG123">
        <v>126</v>
      </c>
      <c r="BH123">
        <v>171</v>
      </c>
      <c r="BI123">
        <v>153</v>
      </c>
      <c r="BJ123" s="41">
        <v>0.45161290322580644</v>
      </c>
      <c r="BK123">
        <v>23</v>
      </c>
      <c r="BL123">
        <v>23</v>
      </c>
      <c r="BM123">
        <v>54</v>
      </c>
      <c r="BN123" s="42">
        <v>-31</v>
      </c>
      <c r="BO123">
        <v>7</v>
      </c>
      <c r="BP123">
        <v>12</v>
      </c>
      <c r="BQ123">
        <v>5</v>
      </c>
      <c r="BR123">
        <v>44</v>
      </c>
      <c r="BS123" s="41">
        <v>0.11253196930946291</v>
      </c>
      <c r="BT123">
        <v>0</v>
      </c>
      <c r="BU123">
        <v>0</v>
      </c>
      <c r="BV123" s="41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5</v>
      </c>
      <c r="DA123">
        <v>0</v>
      </c>
      <c r="DB123">
        <v>0</v>
      </c>
      <c r="DC123">
        <v>6</v>
      </c>
      <c r="DD123">
        <v>5</v>
      </c>
      <c r="DE123">
        <v>0</v>
      </c>
      <c r="DF123">
        <v>0</v>
      </c>
      <c r="DG123">
        <v>11</v>
      </c>
      <c r="DH123">
        <v>7</v>
      </c>
      <c r="DI123">
        <v>2</v>
      </c>
      <c r="DJ123">
        <v>7</v>
      </c>
      <c r="DK123">
        <v>7</v>
      </c>
      <c r="DL123">
        <v>0</v>
      </c>
      <c r="DM123">
        <v>2</v>
      </c>
      <c r="DN123">
        <v>2</v>
      </c>
      <c r="DO123">
        <v>0</v>
      </c>
      <c r="DP123" s="42">
        <v>-5</v>
      </c>
      <c r="DQ123" s="20">
        <v>-3.641</v>
      </c>
      <c r="DR123">
        <v>7</v>
      </c>
      <c r="DS123">
        <v>0</v>
      </c>
      <c r="DT123">
        <v>0</v>
      </c>
      <c r="DU123">
        <v>0</v>
      </c>
      <c r="DV123">
        <v>0</v>
      </c>
      <c r="DW123">
        <v>408</v>
      </c>
      <c r="DX123">
        <v>488</v>
      </c>
      <c r="DY123">
        <v>308</v>
      </c>
      <c r="DZ123">
        <v>347</v>
      </c>
      <c r="EA123">
        <v>221</v>
      </c>
      <c r="EB123">
        <v>236</v>
      </c>
      <c r="EC123">
        <v>20.37</v>
      </c>
      <c r="ED123">
        <v>18.14</v>
      </c>
      <c r="EE123">
        <v>20</v>
      </c>
      <c r="EF123">
        <v>21</v>
      </c>
      <c r="EG123" s="41">
        <v>9.0497737556561084E-2</v>
      </c>
      <c r="EH123" s="43">
        <v>0.91101694915254239</v>
      </c>
      <c r="EI123" s="44">
        <v>1.0015146867091034</v>
      </c>
      <c r="EJ123">
        <v>409</v>
      </c>
      <c r="EK123">
        <v>489</v>
      </c>
      <c r="EL123">
        <v>308</v>
      </c>
      <c r="EM123">
        <v>348</v>
      </c>
      <c r="EN123">
        <v>220</v>
      </c>
      <c r="EO123">
        <v>237</v>
      </c>
      <c r="EP123">
        <v>20</v>
      </c>
      <c r="EQ123">
        <v>21</v>
      </c>
      <c r="ER123">
        <v>209</v>
      </c>
      <c r="ES123">
        <v>212</v>
      </c>
      <c r="ET123">
        <v>96</v>
      </c>
      <c r="EU123">
        <v>77</v>
      </c>
      <c r="EV123">
        <v>13</v>
      </c>
      <c r="EW123">
        <v>10</v>
      </c>
      <c r="EX123">
        <v>40</v>
      </c>
      <c r="EY123">
        <v>33</v>
      </c>
      <c r="EZ123">
        <v>0.2</v>
      </c>
      <c r="FA123">
        <v>1.1000000000000001</v>
      </c>
      <c r="FB123">
        <v>1.2</v>
      </c>
      <c r="FC123" s="20">
        <v>4.4000000000000004</v>
      </c>
      <c r="FD123" s="26">
        <v>0.10731707317073172</v>
      </c>
      <c r="FE123">
        <v>7.0500000000000007E-2</v>
      </c>
      <c r="FF123">
        <v>0.55000000000000004</v>
      </c>
      <c r="FG123">
        <v>0.17</v>
      </c>
      <c r="FH123">
        <v>0.72</v>
      </c>
      <c r="FL123" s="42">
        <v>81</v>
      </c>
      <c r="FM123" s="20">
        <v>4</v>
      </c>
      <c r="FN123" s="41">
        <v>0</v>
      </c>
      <c r="FO123" s="20">
        <v>6.6</v>
      </c>
      <c r="FP123" s="20">
        <v>7.2717999999999998</v>
      </c>
      <c r="FQ123" s="20">
        <v>102.64831115269318</v>
      </c>
      <c r="FR123">
        <v>5</v>
      </c>
      <c r="FS123" t="s">
        <v>1225</v>
      </c>
      <c r="FT123">
        <v>44</v>
      </c>
      <c r="FV123" t="s">
        <v>751</v>
      </c>
      <c r="FW123" s="45">
        <v>675000</v>
      </c>
      <c r="FX123" s="45">
        <v>725000</v>
      </c>
      <c r="FY123">
        <v>56</v>
      </c>
      <c r="FZ123">
        <v>0</v>
      </c>
      <c r="GA123">
        <v>11</v>
      </c>
      <c r="GB123">
        <v>11</v>
      </c>
      <c r="GC123">
        <v>-1</v>
      </c>
      <c r="GD123">
        <v>16</v>
      </c>
      <c r="GE123">
        <v>30</v>
      </c>
      <c r="GF123">
        <v>717</v>
      </c>
      <c r="GG123">
        <v>0.30000000000000004</v>
      </c>
      <c r="GH123">
        <v>1.3</v>
      </c>
      <c r="GI123">
        <v>1.6</v>
      </c>
      <c r="GJ123" s="42">
        <v>6.6</v>
      </c>
    </row>
    <row r="124" spans="1:192" x14ac:dyDescent="0.45">
      <c r="A124" s="40">
        <v>34828</v>
      </c>
      <c r="B124" t="s">
        <v>885</v>
      </c>
      <c r="C124" t="s">
        <v>475</v>
      </c>
      <c r="D124" t="s">
        <v>91</v>
      </c>
      <c r="E124" t="s">
        <v>91</v>
      </c>
      <c r="F124">
        <v>76</v>
      </c>
      <c r="G124">
        <v>215</v>
      </c>
      <c r="H124">
        <v>2013</v>
      </c>
      <c r="I124">
        <v>2</v>
      </c>
      <c r="J124">
        <v>50</v>
      </c>
      <c r="K124" t="s">
        <v>92</v>
      </c>
      <c r="L124">
        <v>2017</v>
      </c>
      <c r="M124">
        <v>22</v>
      </c>
      <c r="N124">
        <v>1</v>
      </c>
      <c r="O124">
        <v>8477471</v>
      </c>
      <c r="P124" t="s">
        <v>2173</v>
      </c>
      <c r="Q124" t="s">
        <v>2174</v>
      </c>
      <c r="R124" t="s">
        <v>2175</v>
      </c>
      <c r="S124" t="s">
        <v>2176</v>
      </c>
      <c r="T124" t="s">
        <v>720</v>
      </c>
      <c r="U124" t="s">
        <v>351</v>
      </c>
      <c r="V124">
        <v>6</v>
      </c>
      <c r="W124">
        <v>0</v>
      </c>
      <c r="X124">
        <v>1</v>
      </c>
      <c r="Y124">
        <v>0</v>
      </c>
      <c r="Z124">
        <v>1</v>
      </c>
      <c r="AA124">
        <v>24</v>
      </c>
      <c r="AB124">
        <v>78</v>
      </c>
      <c r="AC124" s="26">
        <v>0.16666666666666666</v>
      </c>
      <c r="AD124" s="20">
        <v>0</v>
      </c>
      <c r="AE124" s="20">
        <v>0.30599999999999999</v>
      </c>
      <c r="AF124">
        <v>3</v>
      </c>
      <c r="AG124">
        <v>-0.30000000000000004</v>
      </c>
      <c r="AH124">
        <v>26</v>
      </c>
      <c r="AI124">
        <v>96</v>
      </c>
      <c r="AJ124">
        <v>3906</v>
      </c>
      <c r="AK124" s="20">
        <v>65.099999999999994</v>
      </c>
      <c r="AL124">
        <v>65.099999999999994</v>
      </c>
      <c r="AM124">
        <v>65</v>
      </c>
      <c r="AN124" s="26">
        <v>10.85</v>
      </c>
      <c r="AO124">
        <v>18.43</v>
      </c>
      <c r="AP124" s="41">
        <v>0.25</v>
      </c>
      <c r="AQ124">
        <v>10</v>
      </c>
      <c r="AR124">
        <v>10</v>
      </c>
      <c r="AS124">
        <v>10</v>
      </c>
      <c r="AT124">
        <v>9</v>
      </c>
      <c r="AU124">
        <v>9</v>
      </c>
      <c r="AV124">
        <v>6</v>
      </c>
      <c r="AW124">
        <v>2</v>
      </c>
      <c r="AX124">
        <v>0</v>
      </c>
      <c r="AY124">
        <v>0</v>
      </c>
      <c r="AZ124">
        <v>0</v>
      </c>
      <c r="BA124" s="42">
        <v>0</v>
      </c>
      <c r="BB124">
        <v>0.16</v>
      </c>
      <c r="BC124">
        <v>57.666699999999999</v>
      </c>
      <c r="BD124" s="20">
        <v>0</v>
      </c>
      <c r="BE124" s="20">
        <v>10</v>
      </c>
      <c r="BF124" s="20">
        <v>9.216589861751153</v>
      </c>
      <c r="BG124">
        <v>10</v>
      </c>
      <c r="BH124">
        <v>14</v>
      </c>
      <c r="BI124">
        <v>24</v>
      </c>
      <c r="BJ124" s="41">
        <v>0.29411764705882354</v>
      </c>
      <c r="BK124">
        <v>7</v>
      </c>
      <c r="BL124">
        <v>7</v>
      </c>
      <c r="BM124">
        <v>2</v>
      </c>
      <c r="BN124" s="42">
        <v>5</v>
      </c>
      <c r="BO124">
        <v>3</v>
      </c>
      <c r="BP124">
        <v>1</v>
      </c>
      <c r="BQ124">
        <v>0</v>
      </c>
      <c r="BR124">
        <v>2</v>
      </c>
      <c r="BS124" s="41">
        <v>4.4444444444444446E-2</v>
      </c>
      <c r="BT124">
        <v>0</v>
      </c>
      <c r="BU124">
        <v>0</v>
      </c>
      <c r="BV124" s="41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</v>
      </c>
      <c r="DA124">
        <v>0</v>
      </c>
      <c r="DB124">
        <v>0</v>
      </c>
      <c r="DC124">
        <v>3</v>
      </c>
      <c r="DD124">
        <v>0</v>
      </c>
      <c r="DE124">
        <v>0</v>
      </c>
      <c r="DF124">
        <v>0</v>
      </c>
      <c r="DG124">
        <v>3</v>
      </c>
      <c r="DH124">
        <v>6</v>
      </c>
      <c r="DI124">
        <v>4</v>
      </c>
      <c r="DJ124">
        <v>6</v>
      </c>
      <c r="DK124">
        <v>4</v>
      </c>
      <c r="DL124">
        <v>2</v>
      </c>
      <c r="DM124">
        <v>5</v>
      </c>
      <c r="DN124">
        <v>3</v>
      </c>
      <c r="DO124">
        <v>2</v>
      </c>
      <c r="DP124" s="42">
        <v>-2</v>
      </c>
      <c r="DQ124" s="20">
        <v>-1.718</v>
      </c>
      <c r="DR124">
        <v>3</v>
      </c>
      <c r="DS124">
        <v>2</v>
      </c>
      <c r="DT124">
        <v>0</v>
      </c>
      <c r="DU124">
        <v>0</v>
      </c>
      <c r="DV124">
        <v>1</v>
      </c>
      <c r="DW124">
        <v>50</v>
      </c>
      <c r="DX124">
        <v>62</v>
      </c>
      <c r="DY124">
        <v>42</v>
      </c>
      <c r="DZ124">
        <v>43</v>
      </c>
      <c r="EA124">
        <v>26</v>
      </c>
      <c r="EB124">
        <v>32</v>
      </c>
      <c r="EC124">
        <v>2</v>
      </c>
      <c r="ED124">
        <v>2.2599999999999998</v>
      </c>
      <c r="EE124">
        <v>4</v>
      </c>
      <c r="EF124">
        <v>1</v>
      </c>
      <c r="EG124" s="41">
        <v>0.15384615384615385</v>
      </c>
      <c r="EH124" s="43">
        <v>0.96875</v>
      </c>
      <c r="EI124" s="44">
        <v>1.1225961538461537</v>
      </c>
      <c r="EJ124">
        <v>51</v>
      </c>
      <c r="EK124">
        <v>62</v>
      </c>
      <c r="EL124">
        <v>43</v>
      </c>
      <c r="EM124">
        <v>43</v>
      </c>
      <c r="EN124">
        <v>27</v>
      </c>
      <c r="EO124">
        <v>32</v>
      </c>
      <c r="EP124">
        <v>4</v>
      </c>
      <c r="EQ124">
        <v>1</v>
      </c>
      <c r="ER124">
        <v>24</v>
      </c>
      <c r="ES124">
        <v>32</v>
      </c>
      <c r="ET124">
        <v>7</v>
      </c>
      <c r="EU124">
        <v>11</v>
      </c>
      <c r="EV124">
        <v>1</v>
      </c>
      <c r="EW124">
        <v>0</v>
      </c>
      <c r="EX124">
        <v>9</v>
      </c>
      <c r="EY124">
        <v>11</v>
      </c>
      <c r="EZ124">
        <v>0</v>
      </c>
      <c r="FA124">
        <v>0.4</v>
      </c>
      <c r="FB124">
        <v>0.4</v>
      </c>
      <c r="FC124" s="20">
        <v>0.85</v>
      </c>
      <c r="FD124" s="26">
        <v>0.14166666666666666</v>
      </c>
      <c r="FE124">
        <v>9.6000000000000009E-3</v>
      </c>
      <c r="FF124">
        <v>0</v>
      </c>
      <c r="FG124">
        <v>0</v>
      </c>
      <c r="FH124">
        <v>0</v>
      </c>
      <c r="FL124" s="42">
        <v>37</v>
      </c>
      <c r="FM124" s="20">
        <v>2.3333333333333335</v>
      </c>
      <c r="FN124" s="41">
        <v>0</v>
      </c>
      <c r="FO124" s="20">
        <v>-1.6</v>
      </c>
      <c r="FP124" s="20">
        <v>0.65639999999999998</v>
      </c>
      <c r="FQ124" s="20">
        <v>103.22580645161293</v>
      </c>
      <c r="FU124" t="s">
        <v>731</v>
      </c>
      <c r="FV124" t="s">
        <v>751</v>
      </c>
      <c r="FW124" s="45">
        <v>827500</v>
      </c>
      <c r="FX124" s="45">
        <v>770833</v>
      </c>
      <c r="FY124">
        <v>6</v>
      </c>
      <c r="FZ124">
        <v>0</v>
      </c>
      <c r="GA124">
        <v>1</v>
      </c>
      <c r="GB124">
        <v>1</v>
      </c>
      <c r="GC124">
        <v>3</v>
      </c>
      <c r="GD124">
        <v>26</v>
      </c>
      <c r="GE124">
        <v>6</v>
      </c>
      <c r="GF124">
        <v>65</v>
      </c>
      <c r="GG124">
        <v>0</v>
      </c>
      <c r="GH124">
        <v>0.4</v>
      </c>
      <c r="GI124">
        <v>0.4</v>
      </c>
      <c r="GJ124" s="42">
        <v>-1.6</v>
      </c>
    </row>
    <row r="125" spans="1:192" x14ac:dyDescent="0.45">
      <c r="A125" s="40">
        <v>34727</v>
      </c>
      <c r="B125" t="s">
        <v>222</v>
      </c>
      <c r="D125" t="s">
        <v>223</v>
      </c>
      <c r="E125" t="s">
        <v>223</v>
      </c>
      <c r="F125">
        <v>76</v>
      </c>
      <c r="G125">
        <v>231</v>
      </c>
      <c r="H125">
        <v>2013</v>
      </c>
      <c r="I125">
        <v>2</v>
      </c>
      <c r="J125">
        <v>51</v>
      </c>
      <c r="K125" t="s">
        <v>92</v>
      </c>
      <c r="L125">
        <v>2017</v>
      </c>
      <c r="M125">
        <v>23</v>
      </c>
      <c r="N125">
        <v>1</v>
      </c>
      <c r="O125">
        <v>8477472</v>
      </c>
      <c r="P125" t="s">
        <v>2177</v>
      </c>
      <c r="Q125" t="s">
        <v>2178</v>
      </c>
      <c r="R125" t="s">
        <v>2179</v>
      </c>
      <c r="S125" t="s">
        <v>1348</v>
      </c>
      <c r="T125" t="s">
        <v>720</v>
      </c>
      <c r="U125" t="s">
        <v>188</v>
      </c>
      <c r="V125">
        <v>11</v>
      </c>
      <c r="W125">
        <v>0</v>
      </c>
      <c r="X125">
        <v>3</v>
      </c>
      <c r="Y125">
        <v>2</v>
      </c>
      <c r="Z125">
        <v>3</v>
      </c>
      <c r="AA125">
        <v>28</v>
      </c>
      <c r="AB125">
        <v>73</v>
      </c>
      <c r="AC125" s="26">
        <v>0.27272727272727271</v>
      </c>
      <c r="AD125" s="20">
        <v>0</v>
      </c>
      <c r="AE125" s="20">
        <v>0.89100000000000001</v>
      </c>
      <c r="AF125">
        <v>-2</v>
      </c>
      <c r="AG125">
        <v>-0.7</v>
      </c>
      <c r="AH125">
        <v>0</v>
      </c>
      <c r="AI125">
        <v>270</v>
      </c>
      <c r="AJ125">
        <v>11559</v>
      </c>
      <c r="AK125" s="20">
        <v>192.65</v>
      </c>
      <c r="AL125">
        <v>192.65</v>
      </c>
      <c r="AM125">
        <v>193</v>
      </c>
      <c r="AN125" s="26">
        <v>17.513636363636365</v>
      </c>
      <c r="AO125">
        <v>29.69</v>
      </c>
      <c r="AP125" s="41">
        <v>0.33333333333333331</v>
      </c>
      <c r="AQ125">
        <v>30</v>
      </c>
      <c r="AR125">
        <v>30</v>
      </c>
      <c r="AS125">
        <v>30</v>
      </c>
      <c r="AT125">
        <v>15</v>
      </c>
      <c r="AU125">
        <v>15</v>
      </c>
      <c r="AV125">
        <v>12</v>
      </c>
      <c r="AW125">
        <v>16</v>
      </c>
      <c r="AX125">
        <v>2</v>
      </c>
      <c r="AY125">
        <v>2</v>
      </c>
      <c r="AZ125">
        <v>5</v>
      </c>
      <c r="BA125" s="42">
        <v>7</v>
      </c>
      <c r="BB125">
        <v>0.61</v>
      </c>
      <c r="BC125">
        <v>45.416699999999999</v>
      </c>
      <c r="BD125" s="20">
        <v>38.700000000000003</v>
      </c>
      <c r="BE125" s="20">
        <v>68.7</v>
      </c>
      <c r="BF125" s="20">
        <v>21.396314560083052</v>
      </c>
      <c r="BG125">
        <v>50</v>
      </c>
      <c r="BH125">
        <v>58</v>
      </c>
      <c r="BI125">
        <v>61</v>
      </c>
      <c r="BJ125" s="41">
        <v>0.45045045045045046</v>
      </c>
      <c r="BK125">
        <v>6</v>
      </c>
      <c r="BL125">
        <v>6</v>
      </c>
      <c r="BM125">
        <v>20</v>
      </c>
      <c r="BN125" s="42">
        <v>-14</v>
      </c>
      <c r="BO125">
        <v>3</v>
      </c>
      <c r="BP125">
        <v>7</v>
      </c>
      <c r="BQ125">
        <v>2</v>
      </c>
      <c r="BR125">
        <v>9</v>
      </c>
      <c r="BS125" s="41">
        <v>0.06</v>
      </c>
      <c r="BT125">
        <v>1</v>
      </c>
      <c r="BU125">
        <v>0</v>
      </c>
      <c r="BV125" s="41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3</v>
      </c>
      <c r="DA125">
        <v>0</v>
      </c>
      <c r="DB125">
        <v>0</v>
      </c>
      <c r="DC125">
        <v>6</v>
      </c>
      <c r="DD125">
        <v>0</v>
      </c>
      <c r="DE125">
        <v>0</v>
      </c>
      <c r="DF125">
        <v>0</v>
      </c>
      <c r="DG125">
        <v>6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s="42">
        <v>0</v>
      </c>
      <c r="DQ125" s="20">
        <v>0.80600000000000005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182</v>
      </c>
      <c r="DX125">
        <v>182</v>
      </c>
      <c r="DY125">
        <v>124</v>
      </c>
      <c r="DZ125">
        <v>141</v>
      </c>
      <c r="EA125">
        <v>88</v>
      </c>
      <c r="EB125">
        <v>108</v>
      </c>
      <c r="EC125">
        <v>7.24</v>
      </c>
      <c r="ED125">
        <v>9.5399999999999991</v>
      </c>
      <c r="EE125">
        <v>9</v>
      </c>
      <c r="EF125">
        <v>12</v>
      </c>
      <c r="EG125" s="41">
        <v>0.10227272727272728</v>
      </c>
      <c r="EH125" s="43">
        <v>0.88888888888888884</v>
      </c>
      <c r="EI125" s="44">
        <v>0.99116161616161613</v>
      </c>
      <c r="EJ125">
        <v>180</v>
      </c>
      <c r="EK125">
        <v>181</v>
      </c>
      <c r="EL125">
        <v>122</v>
      </c>
      <c r="EM125">
        <v>140</v>
      </c>
      <c r="EN125">
        <v>86</v>
      </c>
      <c r="EO125">
        <v>107</v>
      </c>
      <c r="EP125">
        <v>9</v>
      </c>
      <c r="EQ125">
        <v>12</v>
      </c>
      <c r="ER125">
        <v>91</v>
      </c>
      <c r="ES125">
        <v>94</v>
      </c>
      <c r="ET125">
        <v>31</v>
      </c>
      <c r="EU125">
        <v>42</v>
      </c>
      <c r="EV125">
        <v>6</v>
      </c>
      <c r="EW125">
        <v>6</v>
      </c>
      <c r="EX125">
        <v>12</v>
      </c>
      <c r="EY125">
        <v>19</v>
      </c>
      <c r="EZ125">
        <v>0.1</v>
      </c>
      <c r="FA125">
        <v>0.30000000000000004</v>
      </c>
      <c r="FB125">
        <v>0.4</v>
      </c>
      <c r="FC125" s="20">
        <v>3.76</v>
      </c>
      <c r="FD125" s="26">
        <v>0.3418181818181818</v>
      </c>
      <c r="FE125">
        <v>4.7300000000000002E-2</v>
      </c>
      <c r="FF125">
        <v>-0.05</v>
      </c>
      <c r="FG125">
        <v>0</v>
      </c>
      <c r="FH125">
        <v>-0.06</v>
      </c>
      <c r="FL125" s="42">
        <v>15</v>
      </c>
      <c r="FM125" s="20">
        <v>0</v>
      </c>
      <c r="FN125" s="41">
        <v>0</v>
      </c>
      <c r="FO125" s="20">
        <v>3</v>
      </c>
      <c r="FP125" s="20">
        <v>3.1612</v>
      </c>
      <c r="FQ125" s="20">
        <v>113.36620814949389</v>
      </c>
      <c r="FV125" t="s">
        <v>751</v>
      </c>
      <c r="FW125" s="45">
        <v>742500</v>
      </c>
      <c r="FX125" s="45">
        <v>750833</v>
      </c>
      <c r="FY125">
        <v>11</v>
      </c>
      <c r="FZ125">
        <v>0</v>
      </c>
      <c r="GA125">
        <v>3</v>
      </c>
      <c r="GB125">
        <v>3</v>
      </c>
      <c r="GC125">
        <v>-2</v>
      </c>
      <c r="GD125">
        <v>0</v>
      </c>
      <c r="GE125">
        <v>12</v>
      </c>
      <c r="GF125">
        <v>193</v>
      </c>
      <c r="GG125">
        <v>0.1</v>
      </c>
      <c r="GH125">
        <v>0.30000000000000004</v>
      </c>
      <c r="GI125">
        <v>0.4</v>
      </c>
      <c r="GJ125" s="42">
        <v>3</v>
      </c>
    </row>
    <row r="126" spans="1:192" x14ac:dyDescent="0.45">
      <c r="A126" s="40">
        <v>34811</v>
      </c>
      <c r="B126" t="s">
        <v>207</v>
      </c>
      <c r="C126" t="s">
        <v>208</v>
      </c>
      <c r="D126" t="s">
        <v>91</v>
      </c>
      <c r="E126" t="s">
        <v>91</v>
      </c>
      <c r="F126">
        <v>74</v>
      </c>
      <c r="G126">
        <v>198</v>
      </c>
      <c r="H126">
        <v>2013</v>
      </c>
      <c r="I126">
        <v>2</v>
      </c>
      <c r="J126">
        <v>53</v>
      </c>
      <c r="K126" t="s">
        <v>202</v>
      </c>
      <c r="L126">
        <v>2017</v>
      </c>
      <c r="M126">
        <v>22</v>
      </c>
      <c r="N126">
        <v>1</v>
      </c>
      <c r="O126">
        <v>8477474</v>
      </c>
      <c r="P126" t="s">
        <v>2183</v>
      </c>
      <c r="Q126" t="s">
        <v>2184</v>
      </c>
      <c r="R126" t="s">
        <v>2185</v>
      </c>
      <c r="S126" t="s">
        <v>822</v>
      </c>
      <c r="T126" t="s">
        <v>720</v>
      </c>
      <c r="U126" t="s">
        <v>253</v>
      </c>
      <c r="V126">
        <v>51</v>
      </c>
      <c r="W126">
        <v>0</v>
      </c>
      <c r="X126">
        <v>12</v>
      </c>
      <c r="Y126">
        <v>4</v>
      </c>
      <c r="Z126">
        <v>12</v>
      </c>
      <c r="AA126">
        <v>18</v>
      </c>
      <c r="AB126">
        <v>75</v>
      </c>
      <c r="AC126" s="26">
        <v>0.23529411764705882</v>
      </c>
      <c r="AD126" s="20">
        <v>0</v>
      </c>
      <c r="AE126" s="20">
        <v>3.5150000000000001</v>
      </c>
      <c r="AF126">
        <v>-3</v>
      </c>
      <c r="AG126">
        <v>-11.3</v>
      </c>
      <c r="AH126">
        <v>24</v>
      </c>
      <c r="AI126">
        <v>862</v>
      </c>
      <c r="AJ126">
        <v>41963</v>
      </c>
      <c r="AK126" s="20">
        <v>699.38333333333003</v>
      </c>
      <c r="AL126">
        <v>699.23</v>
      </c>
      <c r="AM126">
        <v>699</v>
      </c>
      <c r="AN126" s="26">
        <v>13.713398692810458</v>
      </c>
      <c r="AO126">
        <v>23.17</v>
      </c>
      <c r="AP126" s="41">
        <v>0.52173913043478259</v>
      </c>
      <c r="AQ126">
        <v>103</v>
      </c>
      <c r="AR126">
        <v>104</v>
      </c>
      <c r="AS126">
        <v>104</v>
      </c>
      <c r="AT126">
        <v>72</v>
      </c>
      <c r="AU126">
        <v>73</v>
      </c>
      <c r="AV126">
        <v>47</v>
      </c>
      <c r="AW126">
        <v>42</v>
      </c>
      <c r="AX126">
        <v>8</v>
      </c>
      <c r="AY126">
        <v>1</v>
      </c>
      <c r="AZ126">
        <v>5</v>
      </c>
      <c r="BA126" s="42">
        <v>6</v>
      </c>
      <c r="BB126">
        <v>2.74</v>
      </c>
      <c r="BC126">
        <v>51.021299999999997</v>
      </c>
      <c r="BD126" s="20">
        <v>56</v>
      </c>
      <c r="BE126" s="20">
        <v>159</v>
      </c>
      <c r="BF126" s="20">
        <v>13.643579365873888</v>
      </c>
      <c r="BG126">
        <v>191</v>
      </c>
      <c r="BH126">
        <v>213</v>
      </c>
      <c r="BI126">
        <v>170</v>
      </c>
      <c r="BJ126" s="41">
        <v>0.52908587257617734</v>
      </c>
      <c r="BK126">
        <v>48</v>
      </c>
      <c r="BL126">
        <v>48</v>
      </c>
      <c r="BM126">
        <v>65</v>
      </c>
      <c r="BN126" s="42">
        <v>-17</v>
      </c>
      <c r="BO126">
        <v>26</v>
      </c>
      <c r="BP126">
        <v>38</v>
      </c>
      <c r="BQ126">
        <v>11</v>
      </c>
      <c r="BR126">
        <v>42</v>
      </c>
      <c r="BS126" s="41">
        <v>7.2790294627383012E-2</v>
      </c>
      <c r="BT126">
        <v>0</v>
      </c>
      <c r="BU126">
        <v>0</v>
      </c>
      <c r="BV126" s="41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5</v>
      </c>
      <c r="CZ126">
        <v>21</v>
      </c>
      <c r="DA126">
        <v>6</v>
      </c>
      <c r="DB126">
        <v>1</v>
      </c>
      <c r="DC126">
        <v>16</v>
      </c>
      <c r="DD126">
        <v>6</v>
      </c>
      <c r="DE126">
        <v>0</v>
      </c>
      <c r="DF126">
        <v>0</v>
      </c>
      <c r="DG126">
        <v>18</v>
      </c>
      <c r="DH126">
        <v>12</v>
      </c>
      <c r="DI126">
        <v>5</v>
      </c>
      <c r="DJ126">
        <v>12</v>
      </c>
      <c r="DK126">
        <v>12</v>
      </c>
      <c r="DL126">
        <v>0</v>
      </c>
      <c r="DM126">
        <v>6</v>
      </c>
      <c r="DN126">
        <v>6</v>
      </c>
      <c r="DO126">
        <v>0</v>
      </c>
      <c r="DP126" s="42">
        <v>-7</v>
      </c>
      <c r="DQ126" s="20">
        <v>-3.8449999999999998</v>
      </c>
      <c r="DR126">
        <v>12</v>
      </c>
      <c r="DS126">
        <v>0</v>
      </c>
      <c r="DT126">
        <v>0</v>
      </c>
      <c r="DU126">
        <v>0</v>
      </c>
      <c r="DV126">
        <v>0</v>
      </c>
      <c r="DW126">
        <v>569</v>
      </c>
      <c r="DX126">
        <v>708</v>
      </c>
      <c r="DY126">
        <v>415</v>
      </c>
      <c r="DZ126">
        <v>535</v>
      </c>
      <c r="EA126">
        <v>291</v>
      </c>
      <c r="EB126">
        <v>380</v>
      </c>
      <c r="EC126">
        <v>21.58</v>
      </c>
      <c r="ED126">
        <v>33.659999999999997</v>
      </c>
      <c r="EE126">
        <v>23</v>
      </c>
      <c r="EF126">
        <v>30</v>
      </c>
      <c r="EG126" s="41">
        <v>7.903780068728522E-2</v>
      </c>
      <c r="EH126" s="43">
        <v>0.92105263157894735</v>
      </c>
      <c r="EI126" s="44">
        <v>1.0000904322662325</v>
      </c>
      <c r="EJ126">
        <v>560</v>
      </c>
      <c r="EK126">
        <v>709</v>
      </c>
      <c r="EL126">
        <v>408</v>
      </c>
      <c r="EM126">
        <v>536</v>
      </c>
      <c r="EN126">
        <v>285</v>
      </c>
      <c r="EO126">
        <v>380</v>
      </c>
      <c r="EP126">
        <v>22</v>
      </c>
      <c r="EQ126">
        <v>29</v>
      </c>
      <c r="ER126">
        <v>281</v>
      </c>
      <c r="ES126">
        <v>374</v>
      </c>
      <c r="ET126">
        <v>91</v>
      </c>
      <c r="EU126">
        <v>166</v>
      </c>
      <c r="EV126">
        <v>9</v>
      </c>
      <c r="EW126">
        <v>21</v>
      </c>
      <c r="EX126">
        <v>59</v>
      </c>
      <c r="EY126">
        <v>47</v>
      </c>
      <c r="EZ126">
        <v>0.4</v>
      </c>
      <c r="FA126">
        <v>1.1000000000000001</v>
      </c>
      <c r="FB126">
        <v>1.5</v>
      </c>
      <c r="FC126" s="20">
        <v>4.7</v>
      </c>
      <c r="FD126" s="26">
        <v>9.2156862745098045E-2</v>
      </c>
      <c r="FE126">
        <v>0.1363</v>
      </c>
      <c r="FF126">
        <v>-0.42</v>
      </c>
      <c r="FG126">
        <v>-0.22</v>
      </c>
      <c r="FH126">
        <v>-0.65</v>
      </c>
      <c r="FL126" s="42">
        <v>114</v>
      </c>
      <c r="FM126" s="20">
        <v>4.916666666666667</v>
      </c>
      <c r="FN126" s="41">
        <v>0</v>
      </c>
      <c r="FO126" s="20">
        <v>9.6</v>
      </c>
      <c r="FP126" s="20">
        <v>11.231</v>
      </c>
      <c r="FQ126" s="20">
        <v>109.57767830327646</v>
      </c>
      <c r="FU126" t="s">
        <v>702</v>
      </c>
      <c r="FV126" t="s">
        <v>751</v>
      </c>
      <c r="FW126" s="45">
        <v>750000</v>
      </c>
      <c r="FX126" s="45">
        <v>703333</v>
      </c>
      <c r="FY126">
        <v>51</v>
      </c>
      <c r="FZ126">
        <v>0</v>
      </c>
      <c r="GA126">
        <v>12</v>
      </c>
      <c r="GB126">
        <v>12</v>
      </c>
      <c r="GC126">
        <v>-3</v>
      </c>
      <c r="GD126">
        <v>24</v>
      </c>
      <c r="GE126">
        <v>47</v>
      </c>
      <c r="GF126">
        <v>699</v>
      </c>
      <c r="GG126">
        <v>0.4</v>
      </c>
      <c r="GH126">
        <v>1.1000000000000001</v>
      </c>
      <c r="GI126">
        <v>1.5</v>
      </c>
      <c r="GJ126" s="42">
        <v>9.6</v>
      </c>
    </row>
    <row r="127" spans="1:192" x14ac:dyDescent="0.45">
      <c r="A127" s="40">
        <v>31790</v>
      </c>
      <c r="B127" t="s">
        <v>304</v>
      </c>
      <c r="C127" t="s">
        <v>145</v>
      </c>
      <c r="D127" t="s">
        <v>91</v>
      </c>
      <c r="E127" t="s">
        <v>91</v>
      </c>
      <c r="F127">
        <v>76</v>
      </c>
      <c r="G127">
        <v>209</v>
      </c>
      <c r="H127">
        <v>2005</v>
      </c>
      <c r="I127">
        <v>1</v>
      </c>
      <c r="J127">
        <v>12</v>
      </c>
      <c r="K127" t="s">
        <v>92</v>
      </c>
      <c r="L127">
        <v>2007</v>
      </c>
      <c r="M127">
        <v>31</v>
      </c>
      <c r="N127">
        <v>11</v>
      </c>
      <c r="O127">
        <v>8471686</v>
      </c>
      <c r="P127" t="s">
        <v>2191</v>
      </c>
      <c r="Q127" t="s">
        <v>2192</v>
      </c>
      <c r="R127" t="s">
        <v>814</v>
      </c>
      <c r="S127" t="s">
        <v>1197</v>
      </c>
      <c r="T127" t="s">
        <v>720</v>
      </c>
      <c r="U127" t="s">
        <v>279</v>
      </c>
      <c r="V127">
        <v>72</v>
      </c>
      <c r="W127">
        <v>1</v>
      </c>
      <c r="X127">
        <v>7</v>
      </c>
      <c r="Y127">
        <v>4</v>
      </c>
      <c r="Z127">
        <v>8</v>
      </c>
      <c r="AA127">
        <v>22</v>
      </c>
      <c r="AB127">
        <v>45</v>
      </c>
      <c r="AC127" s="26">
        <v>0.1111111111111111</v>
      </c>
      <c r="AD127" s="20">
        <v>-8.3018867924528301</v>
      </c>
      <c r="AE127" s="20">
        <v>2.5939999999999999</v>
      </c>
      <c r="AF127">
        <v>11</v>
      </c>
      <c r="AG127">
        <v>-10.3</v>
      </c>
      <c r="AH127">
        <v>18</v>
      </c>
      <c r="AI127">
        <v>1824</v>
      </c>
      <c r="AJ127">
        <v>80059</v>
      </c>
      <c r="AK127" s="20">
        <v>1334.3166666667</v>
      </c>
      <c r="AL127">
        <v>1334.32</v>
      </c>
      <c r="AM127">
        <v>1334</v>
      </c>
      <c r="AN127" s="26">
        <v>18.532175925925927</v>
      </c>
      <c r="AO127">
        <v>31.1</v>
      </c>
      <c r="AP127" s="41">
        <v>0.14814814814814814</v>
      </c>
      <c r="AQ127">
        <v>147</v>
      </c>
      <c r="AR127">
        <v>147</v>
      </c>
      <c r="AS127">
        <v>147</v>
      </c>
      <c r="AT127">
        <v>100</v>
      </c>
      <c r="AU127">
        <v>100</v>
      </c>
      <c r="AV127">
        <v>68</v>
      </c>
      <c r="AW127">
        <v>53</v>
      </c>
      <c r="AX127">
        <v>20</v>
      </c>
      <c r="AY127">
        <v>2</v>
      </c>
      <c r="AZ127">
        <v>3</v>
      </c>
      <c r="BA127" s="42">
        <v>5</v>
      </c>
      <c r="BB127">
        <v>4.75</v>
      </c>
      <c r="BC127">
        <v>44.514699999999998</v>
      </c>
      <c r="BD127" s="20">
        <v>90.1</v>
      </c>
      <c r="BE127" s="20">
        <v>237.1</v>
      </c>
      <c r="BF127" s="20">
        <v>10.661610408297859</v>
      </c>
      <c r="BG127">
        <v>267</v>
      </c>
      <c r="BH127">
        <v>435</v>
      </c>
      <c r="BI127">
        <v>642</v>
      </c>
      <c r="BJ127" s="41">
        <v>0.29372937293729373</v>
      </c>
      <c r="BK127">
        <v>76</v>
      </c>
      <c r="BL127">
        <v>76</v>
      </c>
      <c r="BM127">
        <v>84</v>
      </c>
      <c r="BN127" s="42">
        <v>-8</v>
      </c>
      <c r="BO127">
        <v>32</v>
      </c>
      <c r="BP127">
        <v>43</v>
      </c>
      <c r="BQ127">
        <v>32</v>
      </c>
      <c r="BR127">
        <v>96</v>
      </c>
      <c r="BS127" s="41">
        <v>7.5235109717868343E-2</v>
      </c>
      <c r="BT127">
        <v>0</v>
      </c>
      <c r="BU127">
        <v>0</v>
      </c>
      <c r="BV127" s="41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32</v>
      </c>
      <c r="DA127">
        <v>3</v>
      </c>
      <c r="DB127">
        <v>0</v>
      </c>
      <c r="DC127">
        <v>12</v>
      </c>
      <c r="DD127">
        <v>3</v>
      </c>
      <c r="DE127">
        <v>6</v>
      </c>
      <c r="DF127">
        <v>0</v>
      </c>
      <c r="DG127">
        <v>44</v>
      </c>
      <c r="DH127">
        <v>9</v>
      </c>
      <c r="DI127">
        <v>7</v>
      </c>
      <c r="DJ127">
        <v>9</v>
      </c>
      <c r="DK127">
        <v>9</v>
      </c>
      <c r="DL127">
        <v>0</v>
      </c>
      <c r="DM127">
        <v>8</v>
      </c>
      <c r="DN127">
        <v>8</v>
      </c>
      <c r="DO127">
        <v>0</v>
      </c>
      <c r="DP127" s="42">
        <v>-2</v>
      </c>
      <c r="DQ127" s="20">
        <v>5.0330000000000004</v>
      </c>
      <c r="DR127">
        <v>9</v>
      </c>
      <c r="DS127">
        <v>0</v>
      </c>
      <c r="DT127">
        <v>0</v>
      </c>
      <c r="DU127">
        <v>0</v>
      </c>
      <c r="DV127">
        <v>0</v>
      </c>
      <c r="DW127">
        <v>994</v>
      </c>
      <c r="DX127">
        <v>1560</v>
      </c>
      <c r="DY127">
        <v>770</v>
      </c>
      <c r="DZ127">
        <v>1180</v>
      </c>
      <c r="EA127">
        <v>590</v>
      </c>
      <c r="EB127">
        <v>869</v>
      </c>
      <c r="EC127">
        <v>54.53</v>
      </c>
      <c r="ED127">
        <v>80.38</v>
      </c>
      <c r="EE127">
        <v>54</v>
      </c>
      <c r="EF127">
        <v>64</v>
      </c>
      <c r="EG127" s="41">
        <v>9.152542372881356E-2</v>
      </c>
      <c r="EH127" s="43">
        <v>0.92635212888377449</v>
      </c>
      <c r="EI127" s="44">
        <v>1.0178775526125881</v>
      </c>
      <c r="EJ127">
        <v>992</v>
      </c>
      <c r="EK127">
        <v>1555</v>
      </c>
      <c r="EL127">
        <v>765</v>
      </c>
      <c r="EM127">
        <v>1176</v>
      </c>
      <c r="EN127">
        <v>585</v>
      </c>
      <c r="EO127">
        <v>865</v>
      </c>
      <c r="EP127">
        <v>54</v>
      </c>
      <c r="EQ127">
        <v>63</v>
      </c>
      <c r="ER127">
        <v>515</v>
      </c>
      <c r="ES127">
        <v>819</v>
      </c>
      <c r="ET127">
        <v>255</v>
      </c>
      <c r="EU127">
        <v>327</v>
      </c>
      <c r="EV127">
        <v>36</v>
      </c>
      <c r="EW127">
        <v>39</v>
      </c>
      <c r="EX127">
        <v>79</v>
      </c>
      <c r="EY127">
        <v>83</v>
      </c>
      <c r="EZ127">
        <v>-0.7</v>
      </c>
      <c r="FA127">
        <v>3.9</v>
      </c>
      <c r="FB127">
        <v>3.2</v>
      </c>
      <c r="FC127" s="20">
        <v>1.85</v>
      </c>
      <c r="FD127" s="26">
        <v>2.5694444444444447E-2</v>
      </c>
      <c r="FE127">
        <v>0.33540000000000003</v>
      </c>
      <c r="FF127">
        <v>-0.71</v>
      </c>
      <c r="FG127">
        <v>-0.73</v>
      </c>
      <c r="FH127">
        <v>-1.44</v>
      </c>
      <c r="FL127" s="42">
        <v>190</v>
      </c>
      <c r="FM127" s="20">
        <v>12</v>
      </c>
      <c r="FN127" s="41">
        <v>5.0171317E-3</v>
      </c>
      <c r="FO127" s="20">
        <v>6.2</v>
      </c>
      <c r="FP127" s="20">
        <v>9.0066000000000006</v>
      </c>
      <c r="FQ127" s="20">
        <v>114.84501468913005</v>
      </c>
      <c r="FR127">
        <v>12</v>
      </c>
      <c r="FS127" t="s">
        <v>2193</v>
      </c>
      <c r="FT127">
        <v>751</v>
      </c>
      <c r="FV127" t="s">
        <v>711</v>
      </c>
      <c r="FW127" s="45">
        <v>6000000</v>
      </c>
      <c r="FX127" s="45">
        <v>5700000</v>
      </c>
      <c r="FY127">
        <v>761</v>
      </c>
      <c r="FZ127">
        <v>38</v>
      </c>
      <c r="GA127">
        <v>126</v>
      </c>
      <c r="GB127">
        <v>164</v>
      </c>
      <c r="GC127">
        <v>50</v>
      </c>
      <c r="GD127">
        <v>384</v>
      </c>
      <c r="GE127">
        <v>841</v>
      </c>
      <c r="GF127">
        <v>15942</v>
      </c>
      <c r="GG127">
        <v>3</v>
      </c>
      <c r="GH127">
        <v>39.6</v>
      </c>
      <c r="GI127">
        <v>42.6</v>
      </c>
      <c r="GJ127" s="42">
        <v>6.2</v>
      </c>
    </row>
    <row r="128" spans="1:192" x14ac:dyDescent="0.45">
      <c r="A128" s="40">
        <v>34653</v>
      </c>
      <c r="B128" t="s">
        <v>2213</v>
      </c>
      <c r="C128" t="s">
        <v>295</v>
      </c>
      <c r="D128" t="s">
        <v>107</v>
      </c>
      <c r="E128" t="s">
        <v>107</v>
      </c>
      <c r="F128">
        <v>75</v>
      </c>
      <c r="G128">
        <v>200</v>
      </c>
      <c r="H128">
        <v>2013</v>
      </c>
      <c r="I128">
        <v>3</v>
      </c>
      <c r="J128">
        <v>66</v>
      </c>
      <c r="K128" t="s">
        <v>202</v>
      </c>
      <c r="L128">
        <v>2015</v>
      </c>
      <c r="M128">
        <v>23</v>
      </c>
      <c r="N128">
        <v>3</v>
      </c>
      <c r="O128">
        <v>8477488</v>
      </c>
      <c r="P128" t="s">
        <v>2214</v>
      </c>
      <c r="Q128" t="s">
        <v>2215</v>
      </c>
      <c r="R128" t="s">
        <v>2216</v>
      </c>
      <c r="S128" t="s">
        <v>1315</v>
      </c>
      <c r="T128" t="s">
        <v>720</v>
      </c>
      <c r="U128" t="s">
        <v>343</v>
      </c>
      <c r="V128">
        <v>65</v>
      </c>
      <c r="W128">
        <v>3</v>
      </c>
      <c r="X128">
        <v>16</v>
      </c>
      <c r="Y128">
        <v>7</v>
      </c>
      <c r="Z128">
        <v>19</v>
      </c>
      <c r="AA128">
        <v>13</v>
      </c>
      <c r="AB128">
        <v>46</v>
      </c>
      <c r="AC128" s="26">
        <v>0.29230769230769232</v>
      </c>
      <c r="AD128" s="20">
        <v>3.5033112582781456</v>
      </c>
      <c r="AE128" s="20">
        <v>6.1269999999999998</v>
      </c>
      <c r="AF128">
        <v>-6</v>
      </c>
      <c r="AG128">
        <v>5</v>
      </c>
      <c r="AH128">
        <v>18</v>
      </c>
      <c r="AI128">
        <v>1642</v>
      </c>
      <c r="AJ128">
        <v>81526</v>
      </c>
      <c r="AK128" s="20">
        <v>1358.7666666667001</v>
      </c>
      <c r="AL128">
        <v>1358.77</v>
      </c>
      <c r="AM128">
        <v>1359</v>
      </c>
      <c r="AN128" s="26">
        <v>20.904102564102566</v>
      </c>
      <c r="AO128">
        <v>34.71</v>
      </c>
      <c r="AP128" s="41">
        <v>0.38775510204081631</v>
      </c>
      <c r="AQ128">
        <v>199</v>
      </c>
      <c r="AR128">
        <v>201</v>
      </c>
      <c r="AS128">
        <v>201</v>
      </c>
      <c r="AT128">
        <v>130</v>
      </c>
      <c r="AU128">
        <v>131</v>
      </c>
      <c r="AV128">
        <v>88</v>
      </c>
      <c r="AW128">
        <v>61</v>
      </c>
      <c r="AX128">
        <v>12</v>
      </c>
      <c r="AY128">
        <v>9</v>
      </c>
      <c r="AZ128">
        <v>16</v>
      </c>
      <c r="BA128" s="42">
        <v>25</v>
      </c>
      <c r="BB128">
        <v>4.54</v>
      </c>
      <c r="BC128">
        <v>48.306800000000003</v>
      </c>
      <c r="BD128" s="20">
        <v>194.7</v>
      </c>
      <c r="BE128" s="20">
        <v>393.7</v>
      </c>
      <c r="BF128" s="20">
        <v>17.384840701516811</v>
      </c>
      <c r="BG128">
        <v>358</v>
      </c>
      <c r="BH128">
        <v>462</v>
      </c>
      <c r="BI128">
        <v>482</v>
      </c>
      <c r="BJ128" s="41">
        <v>0.42619047619047618</v>
      </c>
      <c r="BK128">
        <v>57</v>
      </c>
      <c r="BL128">
        <v>57</v>
      </c>
      <c r="BM128">
        <v>92</v>
      </c>
      <c r="BN128" s="42">
        <v>-35</v>
      </c>
      <c r="BO128">
        <v>43</v>
      </c>
      <c r="BP128">
        <v>24</v>
      </c>
      <c r="BQ128">
        <v>38</v>
      </c>
      <c r="BR128">
        <v>101</v>
      </c>
      <c r="BS128" s="41">
        <v>9.5372993389990557E-2</v>
      </c>
      <c r="BT128">
        <v>0</v>
      </c>
      <c r="BU128">
        <v>1</v>
      </c>
      <c r="BV128" s="41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2</v>
      </c>
      <c r="CY128">
        <v>3</v>
      </c>
      <c r="CZ128">
        <v>38</v>
      </c>
      <c r="DA128">
        <v>2</v>
      </c>
      <c r="DB128">
        <v>0</v>
      </c>
      <c r="DC128">
        <v>18</v>
      </c>
      <c r="DD128">
        <v>25</v>
      </c>
      <c r="DE128">
        <v>0</v>
      </c>
      <c r="DF128">
        <v>0</v>
      </c>
      <c r="DG128">
        <v>43</v>
      </c>
      <c r="DH128">
        <v>9</v>
      </c>
      <c r="DI128">
        <v>10</v>
      </c>
      <c r="DJ128">
        <v>9</v>
      </c>
      <c r="DK128">
        <v>9</v>
      </c>
      <c r="DL128">
        <v>0</v>
      </c>
      <c r="DM128">
        <v>9</v>
      </c>
      <c r="DN128">
        <v>9</v>
      </c>
      <c r="DO128">
        <v>0</v>
      </c>
      <c r="DP128" s="42">
        <v>1</v>
      </c>
      <c r="DQ128" s="20">
        <v>8.4190000000000005</v>
      </c>
      <c r="DR128">
        <v>9</v>
      </c>
      <c r="DS128">
        <v>0</v>
      </c>
      <c r="DT128">
        <v>0</v>
      </c>
      <c r="DU128">
        <v>0</v>
      </c>
      <c r="DV128">
        <v>0</v>
      </c>
      <c r="DW128">
        <v>1237</v>
      </c>
      <c r="DX128">
        <v>1268</v>
      </c>
      <c r="DY128">
        <v>904</v>
      </c>
      <c r="DZ128">
        <v>958</v>
      </c>
      <c r="EA128">
        <v>631</v>
      </c>
      <c r="EB128">
        <v>675</v>
      </c>
      <c r="EC128">
        <v>57.44</v>
      </c>
      <c r="ED128">
        <v>63.81</v>
      </c>
      <c r="EE128">
        <v>49</v>
      </c>
      <c r="EF128">
        <v>77</v>
      </c>
      <c r="EG128" s="41">
        <v>7.7654516640253565E-2</v>
      </c>
      <c r="EH128" s="43">
        <v>0.88592592592592589</v>
      </c>
      <c r="EI128" s="44">
        <v>0.96358044256617947</v>
      </c>
      <c r="EJ128">
        <v>1234</v>
      </c>
      <c r="EK128">
        <v>1269</v>
      </c>
      <c r="EL128">
        <v>902</v>
      </c>
      <c r="EM128">
        <v>959</v>
      </c>
      <c r="EN128">
        <v>624</v>
      </c>
      <c r="EO128">
        <v>676</v>
      </c>
      <c r="EP128">
        <v>49</v>
      </c>
      <c r="EQ128">
        <v>77</v>
      </c>
      <c r="ER128">
        <v>604</v>
      </c>
      <c r="ES128">
        <v>629</v>
      </c>
      <c r="ET128">
        <v>254</v>
      </c>
      <c r="EU128">
        <v>251</v>
      </c>
      <c r="EV128">
        <v>32</v>
      </c>
      <c r="EW128">
        <v>35</v>
      </c>
      <c r="EX128">
        <v>55</v>
      </c>
      <c r="EY128">
        <v>66</v>
      </c>
      <c r="EZ128">
        <v>0.60000000000000009</v>
      </c>
      <c r="FA128">
        <v>2.8</v>
      </c>
      <c r="FB128">
        <v>3.4</v>
      </c>
      <c r="FC128" s="20">
        <v>30.59</v>
      </c>
      <c r="FD128" s="26">
        <v>0.4706153846153846</v>
      </c>
      <c r="FE128">
        <v>1.5951</v>
      </c>
      <c r="FF128">
        <v>0.19</v>
      </c>
      <c r="FG128">
        <v>0.38</v>
      </c>
      <c r="FH128">
        <v>0.57000000000000006</v>
      </c>
      <c r="FL128" s="42">
        <v>176</v>
      </c>
      <c r="FM128" s="20">
        <v>10.555555555555555</v>
      </c>
      <c r="FN128" s="41">
        <v>1.7047817E-2</v>
      </c>
      <c r="FO128" s="20">
        <v>17.2</v>
      </c>
      <c r="FP128" s="20">
        <v>20.683800000000002</v>
      </c>
      <c r="FQ128" s="20">
        <v>110.61474716103535</v>
      </c>
      <c r="FR128">
        <v>4</v>
      </c>
      <c r="FS128" t="s">
        <v>189</v>
      </c>
      <c r="FT128">
        <v>195</v>
      </c>
      <c r="FV128" t="s">
        <v>711</v>
      </c>
      <c r="FW128" s="45">
        <v>892500</v>
      </c>
      <c r="FX128" s="45">
        <v>809167</v>
      </c>
      <c r="FY128">
        <v>216</v>
      </c>
      <c r="FZ128">
        <v>9</v>
      </c>
      <c r="GA128">
        <v>46</v>
      </c>
      <c r="GB128">
        <v>55</v>
      </c>
      <c r="GC128">
        <v>10</v>
      </c>
      <c r="GD128">
        <v>54</v>
      </c>
      <c r="GE128">
        <v>282</v>
      </c>
      <c r="GF128">
        <v>4393</v>
      </c>
      <c r="GG128">
        <v>1.4</v>
      </c>
      <c r="GH128">
        <v>12</v>
      </c>
      <c r="GI128">
        <v>13.4</v>
      </c>
      <c r="GJ128" s="42">
        <v>17.2</v>
      </c>
    </row>
    <row r="129" spans="1:192" x14ac:dyDescent="0.45">
      <c r="A129" s="40">
        <v>34610</v>
      </c>
      <c r="B129" t="s">
        <v>2238</v>
      </c>
      <c r="C129" t="s">
        <v>1450</v>
      </c>
      <c r="D129" t="s">
        <v>107</v>
      </c>
      <c r="E129" t="s">
        <v>107</v>
      </c>
      <c r="F129">
        <v>76</v>
      </c>
      <c r="G129">
        <v>210</v>
      </c>
      <c r="H129">
        <v>2013</v>
      </c>
      <c r="I129">
        <v>1</v>
      </c>
      <c r="J129">
        <v>4</v>
      </c>
      <c r="K129" t="s">
        <v>202</v>
      </c>
      <c r="L129">
        <v>2013</v>
      </c>
      <c r="M129">
        <v>23</v>
      </c>
      <c r="N129">
        <v>5</v>
      </c>
      <c r="O129">
        <v>8477495</v>
      </c>
      <c r="P129" t="s">
        <v>2239</v>
      </c>
      <c r="Q129" t="s">
        <v>2240</v>
      </c>
      <c r="R129" t="s">
        <v>318</v>
      </c>
      <c r="S129" t="s">
        <v>2241</v>
      </c>
      <c r="T129" t="s">
        <v>720</v>
      </c>
      <c r="U129" t="s">
        <v>159</v>
      </c>
      <c r="V129">
        <v>78</v>
      </c>
      <c r="W129">
        <v>16</v>
      </c>
      <c r="X129">
        <v>41</v>
      </c>
      <c r="Y129">
        <v>25</v>
      </c>
      <c r="Z129">
        <v>57</v>
      </c>
      <c r="AA129">
        <v>2</v>
      </c>
      <c r="AB129">
        <v>25</v>
      </c>
      <c r="AC129" s="26">
        <v>0.73076923076923073</v>
      </c>
      <c r="AD129" s="20">
        <v>26.047619047619047</v>
      </c>
      <c r="AE129" s="20">
        <v>20.501000000000001</v>
      </c>
      <c r="AF129">
        <v>10</v>
      </c>
      <c r="AG129">
        <v>8.3000000000000007</v>
      </c>
      <c r="AH129">
        <v>30</v>
      </c>
      <c r="AI129">
        <v>2256</v>
      </c>
      <c r="AJ129">
        <v>115137</v>
      </c>
      <c r="AK129" s="20">
        <v>1918.95</v>
      </c>
      <c r="AL129">
        <v>1918.95</v>
      </c>
      <c r="AM129">
        <v>1919</v>
      </c>
      <c r="AN129" s="26">
        <v>24.601923076923079</v>
      </c>
      <c r="AO129">
        <v>40.44</v>
      </c>
      <c r="AP129" s="41">
        <v>0.58762886597938147</v>
      </c>
      <c r="AQ129">
        <v>485</v>
      </c>
      <c r="AR129">
        <v>485</v>
      </c>
      <c r="AS129">
        <v>485</v>
      </c>
      <c r="AT129">
        <v>361</v>
      </c>
      <c r="AU129">
        <v>361</v>
      </c>
      <c r="AV129">
        <v>249</v>
      </c>
      <c r="AW129">
        <v>157</v>
      </c>
      <c r="AX129">
        <v>22</v>
      </c>
      <c r="AY129">
        <v>6</v>
      </c>
      <c r="AZ129">
        <v>22</v>
      </c>
      <c r="BA129" s="42">
        <v>28</v>
      </c>
      <c r="BB129">
        <v>13.12</v>
      </c>
      <c r="BC129">
        <v>48.208799999999997</v>
      </c>
      <c r="BD129" s="20">
        <v>446.1</v>
      </c>
      <c r="BE129" s="20">
        <v>931.1</v>
      </c>
      <c r="BF129" s="20">
        <v>29.112796060345502</v>
      </c>
      <c r="BG129">
        <v>816</v>
      </c>
      <c r="BH129">
        <v>706</v>
      </c>
      <c r="BI129">
        <v>565</v>
      </c>
      <c r="BJ129" s="41">
        <v>0.59087617668356263</v>
      </c>
      <c r="BK129">
        <v>92</v>
      </c>
      <c r="BL129">
        <v>92</v>
      </c>
      <c r="BM129">
        <v>96</v>
      </c>
      <c r="BN129" s="42">
        <v>-4</v>
      </c>
      <c r="BO129">
        <v>112</v>
      </c>
      <c r="BP129">
        <v>55</v>
      </c>
      <c r="BQ129">
        <v>67</v>
      </c>
      <c r="BR129">
        <v>124</v>
      </c>
      <c r="BS129" s="41">
        <v>9.057706355003653E-2</v>
      </c>
      <c r="BT129">
        <v>0</v>
      </c>
      <c r="BU129">
        <v>0</v>
      </c>
      <c r="BV129" s="41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4</v>
      </c>
      <c r="CL129">
        <v>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5</v>
      </c>
      <c r="CS129">
        <v>4</v>
      </c>
      <c r="CT129">
        <v>0</v>
      </c>
      <c r="CU129">
        <v>0</v>
      </c>
      <c r="CV129">
        <v>7</v>
      </c>
      <c r="CW129">
        <v>2</v>
      </c>
      <c r="CX129">
        <v>4</v>
      </c>
      <c r="CY129">
        <v>15</v>
      </c>
      <c r="CZ129">
        <v>91</v>
      </c>
      <c r="DA129">
        <v>6</v>
      </c>
      <c r="DB129">
        <v>1</v>
      </c>
      <c r="DC129">
        <v>65</v>
      </c>
      <c r="DD129">
        <v>52</v>
      </c>
      <c r="DE129">
        <v>0</v>
      </c>
      <c r="DF129">
        <v>0</v>
      </c>
      <c r="DG129">
        <v>125</v>
      </c>
      <c r="DH129">
        <v>15</v>
      </c>
      <c r="DI129">
        <v>19</v>
      </c>
      <c r="DJ129">
        <v>14</v>
      </c>
      <c r="DK129">
        <v>14</v>
      </c>
      <c r="DL129">
        <v>0</v>
      </c>
      <c r="DM129">
        <v>18</v>
      </c>
      <c r="DN129">
        <v>18</v>
      </c>
      <c r="DO129">
        <v>0</v>
      </c>
      <c r="DP129" s="42">
        <v>4</v>
      </c>
      <c r="DQ129" s="20">
        <v>7.984</v>
      </c>
      <c r="DR129">
        <v>15</v>
      </c>
      <c r="DS129">
        <v>0</v>
      </c>
      <c r="DT129">
        <v>0</v>
      </c>
      <c r="DU129">
        <v>0</v>
      </c>
      <c r="DV129">
        <v>0</v>
      </c>
      <c r="DW129">
        <v>2063</v>
      </c>
      <c r="DX129">
        <v>1670</v>
      </c>
      <c r="DY129">
        <v>1609</v>
      </c>
      <c r="DZ129">
        <v>1245</v>
      </c>
      <c r="EA129">
        <v>1162</v>
      </c>
      <c r="EB129">
        <v>923</v>
      </c>
      <c r="EC129">
        <v>102.87</v>
      </c>
      <c r="ED129">
        <v>93.53</v>
      </c>
      <c r="EE129">
        <v>97</v>
      </c>
      <c r="EF129">
        <v>76</v>
      </c>
      <c r="EG129" s="41">
        <v>8.3476764199655759E-2</v>
      </c>
      <c r="EH129" s="43">
        <v>0.91765980498374866</v>
      </c>
      <c r="EI129" s="44">
        <v>1.0011365691834044</v>
      </c>
      <c r="EJ129">
        <v>2058</v>
      </c>
      <c r="EK129">
        <v>1671</v>
      </c>
      <c r="EL129">
        <v>1605</v>
      </c>
      <c r="EM129">
        <v>1246</v>
      </c>
      <c r="EN129">
        <v>1160</v>
      </c>
      <c r="EO129">
        <v>924</v>
      </c>
      <c r="EP129">
        <v>97</v>
      </c>
      <c r="EQ129">
        <v>76</v>
      </c>
      <c r="ER129">
        <v>1004</v>
      </c>
      <c r="ES129">
        <v>853</v>
      </c>
      <c r="ET129">
        <v>362</v>
      </c>
      <c r="EU129">
        <v>346</v>
      </c>
      <c r="EV129">
        <v>44</v>
      </c>
      <c r="EW129">
        <v>34</v>
      </c>
      <c r="EX129">
        <v>87</v>
      </c>
      <c r="EY129">
        <v>114</v>
      </c>
      <c r="EZ129">
        <v>5.2</v>
      </c>
      <c r="FA129">
        <v>4.7</v>
      </c>
      <c r="FB129">
        <v>9.9</v>
      </c>
      <c r="FC129" s="20">
        <v>77.12</v>
      </c>
      <c r="FD129" s="26">
        <v>0.98871794871794882</v>
      </c>
      <c r="FE129">
        <v>7.2880000000000003</v>
      </c>
      <c r="FF129">
        <v>1.1400000000000001</v>
      </c>
      <c r="FG129">
        <v>-0.23</v>
      </c>
      <c r="FH129">
        <v>0.9</v>
      </c>
      <c r="FL129" s="42">
        <v>246</v>
      </c>
      <c r="FM129" s="20">
        <v>10.6</v>
      </c>
      <c r="FN129" s="41">
        <v>7.6456876500000007E-2</v>
      </c>
      <c r="FO129" s="20">
        <v>54</v>
      </c>
      <c r="FP129" s="20">
        <v>58.596800000000002</v>
      </c>
      <c r="FQ129" s="20">
        <v>116.7200812944579</v>
      </c>
      <c r="FR129">
        <v>3</v>
      </c>
      <c r="FS129" t="s">
        <v>189</v>
      </c>
      <c r="FT129">
        <v>198</v>
      </c>
      <c r="FV129" t="s">
        <v>711</v>
      </c>
      <c r="FW129" s="45">
        <v>5400000</v>
      </c>
      <c r="FX129" s="45">
        <v>5400000</v>
      </c>
      <c r="FY129">
        <v>393</v>
      </c>
      <c r="FZ129">
        <v>45</v>
      </c>
      <c r="GA129">
        <v>137</v>
      </c>
      <c r="GB129">
        <v>182</v>
      </c>
      <c r="GC129">
        <v>-18</v>
      </c>
      <c r="GD129">
        <v>120</v>
      </c>
      <c r="GE129">
        <v>781</v>
      </c>
      <c r="GF129">
        <v>8604</v>
      </c>
      <c r="GG129">
        <v>14.3</v>
      </c>
      <c r="GH129">
        <v>16</v>
      </c>
      <c r="GI129">
        <v>30.3</v>
      </c>
      <c r="GJ129" s="42">
        <v>54</v>
      </c>
    </row>
    <row r="130" spans="1:192" x14ac:dyDescent="0.45">
      <c r="A130" s="40">
        <v>34734</v>
      </c>
      <c r="B130" t="s">
        <v>1099</v>
      </c>
      <c r="C130" t="s">
        <v>145</v>
      </c>
      <c r="D130" t="s">
        <v>91</v>
      </c>
      <c r="E130" t="s">
        <v>91</v>
      </c>
      <c r="F130">
        <v>76</v>
      </c>
      <c r="G130">
        <v>221</v>
      </c>
      <c r="H130">
        <v>2013</v>
      </c>
      <c r="I130">
        <v>1</v>
      </c>
      <c r="J130">
        <v>7</v>
      </c>
      <c r="K130" t="s">
        <v>92</v>
      </c>
      <c r="L130">
        <v>2014</v>
      </c>
      <c r="M130">
        <v>22</v>
      </c>
      <c r="N130">
        <v>4</v>
      </c>
      <c r="O130">
        <v>8477498</v>
      </c>
      <c r="P130" t="s">
        <v>2251</v>
      </c>
      <c r="Q130" t="s">
        <v>2252</v>
      </c>
      <c r="R130" t="s">
        <v>2253</v>
      </c>
      <c r="S130" t="s">
        <v>2254</v>
      </c>
      <c r="T130" t="s">
        <v>720</v>
      </c>
      <c r="U130" t="s">
        <v>166</v>
      </c>
      <c r="V130">
        <v>82</v>
      </c>
      <c r="W130">
        <v>6</v>
      </c>
      <c r="X130">
        <v>20</v>
      </c>
      <c r="Y130">
        <v>8</v>
      </c>
      <c r="Z130">
        <v>26</v>
      </c>
      <c r="AA130">
        <v>7</v>
      </c>
      <c r="AB130">
        <v>82</v>
      </c>
      <c r="AC130" s="26">
        <v>0.31707317073170732</v>
      </c>
      <c r="AD130" s="20">
        <v>11.026086956521739</v>
      </c>
      <c r="AE130" s="20">
        <v>9.01</v>
      </c>
      <c r="AF130">
        <v>15</v>
      </c>
      <c r="AG130">
        <v>1.4</v>
      </c>
      <c r="AH130">
        <v>67</v>
      </c>
      <c r="AI130">
        <v>2270</v>
      </c>
      <c r="AJ130">
        <v>109469</v>
      </c>
      <c r="AK130" s="20">
        <v>1824.35</v>
      </c>
      <c r="AL130">
        <v>1824.67</v>
      </c>
      <c r="AM130">
        <v>1824</v>
      </c>
      <c r="AN130" s="26">
        <v>22.24979674796748</v>
      </c>
      <c r="AO130">
        <v>36.81</v>
      </c>
      <c r="AP130" s="41">
        <v>0.32500000000000001</v>
      </c>
      <c r="AQ130">
        <v>366</v>
      </c>
      <c r="AR130">
        <v>366</v>
      </c>
      <c r="AS130">
        <v>366</v>
      </c>
      <c r="AT130">
        <v>277</v>
      </c>
      <c r="AU130">
        <v>277</v>
      </c>
      <c r="AV130">
        <v>194</v>
      </c>
      <c r="AW130">
        <v>121</v>
      </c>
      <c r="AX130">
        <v>28</v>
      </c>
      <c r="AY130">
        <v>9</v>
      </c>
      <c r="AZ130">
        <v>20</v>
      </c>
      <c r="BA130" s="42">
        <v>29</v>
      </c>
      <c r="BB130">
        <v>10.96</v>
      </c>
      <c r="BC130">
        <v>45.422699999999999</v>
      </c>
      <c r="BD130" s="20">
        <v>158.6</v>
      </c>
      <c r="BE130" s="20">
        <v>524.6</v>
      </c>
      <c r="BF130" s="20">
        <v>17.250242509604476</v>
      </c>
      <c r="BG130">
        <v>524</v>
      </c>
      <c r="BH130">
        <v>622</v>
      </c>
      <c r="BI130">
        <v>668</v>
      </c>
      <c r="BJ130" s="41">
        <v>0.43959731543624159</v>
      </c>
      <c r="BK130">
        <v>161</v>
      </c>
      <c r="BL130">
        <v>161</v>
      </c>
      <c r="BM130">
        <v>73</v>
      </c>
      <c r="BN130" s="42">
        <v>88</v>
      </c>
      <c r="BO130">
        <v>83</v>
      </c>
      <c r="BP130">
        <v>72</v>
      </c>
      <c r="BQ130">
        <v>28</v>
      </c>
      <c r="BR130">
        <v>153</v>
      </c>
      <c r="BS130" s="41">
        <v>0.10227272727272728</v>
      </c>
      <c r="BT130">
        <v>0</v>
      </c>
      <c r="BU130">
        <v>0</v>
      </c>
      <c r="BV130" s="41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2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2</v>
      </c>
      <c r="CS130">
        <v>0</v>
      </c>
      <c r="CT130">
        <v>0</v>
      </c>
      <c r="CU130">
        <v>0</v>
      </c>
      <c r="CV130">
        <v>3</v>
      </c>
      <c r="CW130">
        <v>3</v>
      </c>
      <c r="CX130">
        <v>3</v>
      </c>
      <c r="CY130">
        <v>7</v>
      </c>
      <c r="CZ130">
        <v>70</v>
      </c>
      <c r="DA130">
        <v>21</v>
      </c>
      <c r="DB130">
        <v>1</v>
      </c>
      <c r="DC130">
        <v>32</v>
      </c>
      <c r="DD130">
        <v>58</v>
      </c>
      <c r="DE130">
        <v>1</v>
      </c>
      <c r="DF130">
        <v>2</v>
      </c>
      <c r="DG130">
        <v>79</v>
      </c>
      <c r="DH130">
        <v>29</v>
      </c>
      <c r="DI130">
        <v>15</v>
      </c>
      <c r="DJ130">
        <v>29</v>
      </c>
      <c r="DK130">
        <v>26</v>
      </c>
      <c r="DL130">
        <v>3</v>
      </c>
      <c r="DM130">
        <v>19</v>
      </c>
      <c r="DN130">
        <v>16</v>
      </c>
      <c r="DO130">
        <v>3</v>
      </c>
      <c r="DP130" s="42">
        <v>-14</v>
      </c>
      <c r="DQ130" s="20">
        <v>-1.6339999999999999</v>
      </c>
      <c r="DR130">
        <v>26</v>
      </c>
      <c r="DS130">
        <v>3</v>
      </c>
      <c r="DT130">
        <v>0</v>
      </c>
      <c r="DU130">
        <v>0</v>
      </c>
      <c r="DV130">
        <v>0</v>
      </c>
      <c r="DW130">
        <v>1710</v>
      </c>
      <c r="DX130">
        <v>1857</v>
      </c>
      <c r="DY130">
        <v>1330</v>
      </c>
      <c r="DZ130">
        <v>1343</v>
      </c>
      <c r="EA130">
        <v>977</v>
      </c>
      <c r="EB130">
        <v>993</v>
      </c>
      <c r="EC130">
        <v>87.32</v>
      </c>
      <c r="ED130">
        <v>100.43</v>
      </c>
      <c r="EE130">
        <v>80</v>
      </c>
      <c r="EF130">
        <v>87</v>
      </c>
      <c r="EG130" s="41">
        <v>8.1883316274309115E-2</v>
      </c>
      <c r="EH130" s="43">
        <v>0.91238670694864044</v>
      </c>
      <c r="EI130" s="44">
        <v>0.99427002322294955</v>
      </c>
      <c r="EJ130">
        <v>1710</v>
      </c>
      <c r="EK130">
        <v>1854</v>
      </c>
      <c r="EL130">
        <v>1331</v>
      </c>
      <c r="EM130">
        <v>1339</v>
      </c>
      <c r="EN130">
        <v>979</v>
      </c>
      <c r="EO130">
        <v>989</v>
      </c>
      <c r="EP130">
        <v>79</v>
      </c>
      <c r="EQ130">
        <v>86</v>
      </c>
      <c r="ER130">
        <v>895</v>
      </c>
      <c r="ES130">
        <v>988</v>
      </c>
      <c r="ET130">
        <v>351</v>
      </c>
      <c r="EU130">
        <v>398</v>
      </c>
      <c r="EV130">
        <v>37</v>
      </c>
      <c r="EW130">
        <v>49</v>
      </c>
      <c r="EX130">
        <v>115</v>
      </c>
      <c r="EY130">
        <v>93</v>
      </c>
      <c r="EZ130">
        <v>1</v>
      </c>
      <c r="FA130">
        <v>4.7</v>
      </c>
      <c r="FB130">
        <v>5.8</v>
      </c>
      <c r="FC130" s="20">
        <v>39.200000000000003</v>
      </c>
      <c r="FD130" s="26">
        <v>0.47804878048780491</v>
      </c>
      <c r="FE130">
        <v>2.2740999999999998</v>
      </c>
      <c r="FF130">
        <v>-0.35</v>
      </c>
      <c r="FG130">
        <v>0.21</v>
      </c>
      <c r="FH130">
        <v>-0.14000000000000001</v>
      </c>
      <c r="FL130" s="42">
        <v>384</v>
      </c>
      <c r="FM130" s="20">
        <v>7.2692307692307692</v>
      </c>
      <c r="FN130" s="41">
        <v>2.69058296E-2</v>
      </c>
      <c r="FO130" s="20">
        <v>19.3</v>
      </c>
      <c r="FP130" s="20">
        <v>25.673200000000001</v>
      </c>
      <c r="FQ130" s="20">
        <v>117.29244192100489</v>
      </c>
      <c r="FV130" t="s">
        <v>751</v>
      </c>
      <c r="FW130" s="45">
        <v>832500</v>
      </c>
      <c r="FX130" s="45">
        <v>863333</v>
      </c>
      <c r="FY130">
        <v>197</v>
      </c>
      <c r="FZ130">
        <v>14</v>
      </c>
      <c r="GA130">
        <v>33</v>
      </c>
      <c r="GB130">
        <v>47</v>
      </c>
      <c r="GC130">
        <v>0</v>
      </c>
      <c r="GD130">
        <v>160</v>
      </c>
      <c r="GE130">
        <v>401</v>
      </c>
      <c r="GF130">
        <v>4003</v>
      </c>
      <c r="GG130">
        <v>1.6</v>
      </c>
      <c r="GH130">
        <v>8.3000000000000007</v>
      </c>
      <c r="GI130">
        <v>9.9</v>
      </c>
      <c r="GJ130" s="42">
        <v>19.3</v>
      </c>
    </row>
    <row r="131" spans="1:192" x14ac:dyDescent="0.45">
      <c r="A131" s="40">
        <v>34634</v>
      </c>
      <c r="B131" t="s">
        <v>423</v>
      </c>
      <c r="D131" t="s">
        <v>120</v>
      </c>
      <c r="E131" t="s">
        <v>120</v>
      </c>
      <c r="F131">
        <v>76</v>
      </c>
      <c r="G131">
        <v>218</v>
      </c>
      <c r="H131">
        <v>2013</v>
      </c>
      <c r="I131">
        <v>1</v>
      </c>
      <c r="J131">
        <v>8</v>
      </c>
      <c r="K131" t="s">
        <v>202</v>
      </c>
      <c r="L131">
        <v>2013</v>
      </c>
      <c r="M131">
        <v>23</v>
      </c>
      <c r="N131">
        <v>5</v>
      </c>
      <c r="O131">
        <v>8477499</v>
      </c>
      <c r="P131" t="s">
        <v>2255</v>
      </c>
      <c r="Q131" t="s">
        <v>2256</v>
      </c>
      <c r="R131" t="s">
        <v>2257</v>
      </c>
      <c r="S131" t="s">
        <v>932</v>
      </c>
      <c r="T131" t="s">
        <v>720</v>
      </c>
      <c r="U131" t="s">
        <v>313</v>
      </c>
      <c r="V131">
        <v>73</v>
      </c>
      <c r="W131">
        <v>6</v>
      </c>
      <c r="X131">
        <v>35</v>
      </c>
      <c r="Y131">
        <v>18</v>
      </c>
      <c r="Z131">
        <v>41</v>
      </c>
      <c r="AA131">
        <v>5</v>
      </c>
      <c r="AB131">
        <v>23</v>
      </c>
      <c r="AC131" s="26">
        <v>0.56164383561643838</v>
      </c>
      <c r="AD131" s="20">
        <v>11.586080586080588</v>
      </c>
      <c r="AE131" s="20">
        <v>13.532</v>
      </c>
      <c r="AF131">
        <v>-25</v>
      </c>
      <c r="AG131">
        <v>-8.3000000000000007</v>
      </c>
      <c r="AH131">
        <v>48</v>
      </c>
      <c r="AI131">
        <v>2115</v>
      </c>
      <c r="AJ131">
        <v>116067</v>
      </c>
      <c r="AK131" s="20">
        <v>1934.45</v>
      </c>
      <c r="AL131">
        <v>1934.42</v>
      </c>
      <c r="AM131">
        <v>1934</v>
      </c>
      <c r="AN131" s="26">
        <v>26.49931506849315</v>
      </c>
      <c r="AO131">
        <v>43.82</v>
      </c>
      <c r="AP131" s="41">
        <v>0.40594059405940597</v>
      </c>
      <c r="AQ131">
        <v>353</v>
      </c>
      <c r="AR131">
        <v>353</v>
      </c>
      <c r="AS131">
        <v>353</v>
      </c>
      <c r="AT131">
        <v>253</v>
      </c>
      <c r="AU131">
        <v>253</v>
      </c>
      <c r="AV131">
        <v>182</v>
      </c>
      <c r="AW131">
        <v>101</v>
      </c>
      <c r="AX131">
        <v>11</v>
      </c>
      <c r="AY131">
        <v>4</v>
      </c>
      <c r="AZ131">
        <v>11</v>
      </c>
      <c r="BA131" s="42">
        <v>15</v>
      </c>
      <c r="BB131">
        <v>9.5500000000000007</v>
      </c>
      <c r="BC131">
        <v>59.533000000000001</v>
      </c>
      <c r="BD131" s="20">
        <v>242.2</v>
      </c>
      <c r="BE131" s="20">
        <v>595.20000000000005</v>
      </c>
      <c r="BF131" s="20">
        <v>18.461347587390534</v>
      </c>
      <c r="BG131">
        <v>838</v>
      </c>
      <c r="BH131">
        <v>616</v>
      </c>
      <c r="BI131">
        <v>702</v>
      </c>
      <c r="BJ131" s="41">
        <v>0.54415584415584417</v>
      </c>
      <c r="BK131">
        <v>206</v>
      </c>
      <c r="BL131">
        <v>206</v>
      </c>
      <c r="BM131">
        <v>114</v>
      </c>
      <c r="BN131" s="42">
        <v>92</v>
      </c>
      <c r="BO131">
        <v>71</v>
      </c>
      <c r="BP131">
        <v>47</v>
      </c>
      <c r="BQ131">
        <v>12</v>
      </c>
      <c r="BR131">
        <v>111</v>
      </c>
      <c r="BS131" s="41">
        <v>6.9201995012468834E-2</v>
      </c>
      <c r="BT131">
        <v>0</v>
      </c>
      <c r="BU131">
        <v>0</v>
      </c>
      <c r="BV131" s="4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4</v>
      </c>
      <c r="CW131">
        <v>1</v>
      </c>
      <c r="CX131">
        <v>3</v>
      </c>
      <c r="CY131">
        <v>2</v>
      </c>
      <c r="CZ131">
        <v>65</v>
      </c>
      <c r="DA131">
        <v>3</v>
      </c>
      <c r="DB131">
        <v>0</v>
      </c>
      <c r="DC131">
        <v>65</v>
      </c>
      <c r="DD131">
        <v>28</v>
      </c>
      <c r="DE131">
        <v>0</v>
      </c>
      <c r="DF131">
        <v>1</v>
      </c>
      <c r="DG131">
        <v>85</v>
      </c>
      <c r="DH131">
        <v>17</v>
      </c>
      <c r="DI131">
        <v>21</v>
      </c>
      <c r="DJ131">
        <v>17</v>
      </c>
      <c r="DK131">
        <v>16</v>
      </c>
      <c r="DL131">
        <v>1</v>
      </c>
      <c r="DM131">
        <v>18</v>
      </c>
      <c r="DN131">
        <v>17</v>
      </c>
      <c r="DO131">
        <v>1</v>
      </c>
      <c r="DP131" s="42">
        <v>4</v>
      </c>
      <c r="DQ131" s="20">
        <v>7.5709999999999997</v>
      </c>
      <c r="DR131">
        <v>14</v>
      </c>
      <c r="DS131">
        <v>2</v>
      </c>
      <c r="DT131">
        <v>0</v>
      </c>
      <c r="DU131">
        <v>0</v>
      </c>
      <c r="DV131">
        <v>1</v>
      </c>
      <c r="DW131">
        <v>1957</v>
      </c>
      <c r="DX131">
        <v>1929</v>
      </c>
      <c r="DY131">
        <v>1541</v>
      </c>
      <c r="DZ131">
        <v>1493</v>
      </c>
      <c r="EA131">
        <v>1111</v>
      </c>
      <c r="EB131">
        <v>1097</v>
      </c>
      <c r="EC131">
        <v>99.08</v>
      </c>
      <c r="ED131">
        <v>109.27</v>
      </c>
      <c r="EE131">
        <v>101</v>
      </c>
      <c r="EF131">
        <v>118</v>
      </c>
      <c r="EG131" s="41">
        <v>9.0909090909090912E-2</v>
      </c>
      <c r="EH131" s="43">
        <v>0.89243391066545119</v>
      </c>
      <c r="EI131" s="44">
        <v>0.98334300157454213</v>
      </c>
      <c r="EJ131">
        <v>1956</v>
      </c>
      <c r="EK131">
        <v>1930</v>
      </c>
      <c r="EL131">
        <v>1538</v>
      </c>
      <c r="EM131">
        <v>1494</v>
      </c>
      <c r="EN131">
        <v>1109</v>
      </c>
      <c r="EO131">
        <v>1099</v>
      </c>
      <c r="EP131">
        <v>101</v>
      </c>
      <c r="EQ131">
        <v>119</v>
      </c>
      <c r="ER131">
        <v>906</v>
      </c>
      <c r="ES131">
        <v>891</v>
      </c>
      <c r="ET131">
        <v>336</v>
      </c>
      <c r="EU131">
        <v>354</v>
      </c>
      <c r="EV131">
        <v>49</v>
      </c>
      <c r="EW131">
        <v>65</v>
      </c>
      <c r="EX131">
        <v>95</v>
      </c>
      <c r="EY131">
        <v>107</v>
      </c>
      <c r="EZ131">
        <v>2.5</v>
      </c>
      <c r="FA131">
        <v>3.3</v>
      </c>
      <c r="FB131">
        <v>5.7</v>
      </c>
      <c r="FC131" s="20">
        <v>36.06</v>
      </c>
      <c r="FD131" s="26">
        <v>0.49397260273972604</v>
      </c>
      <c r="FE131">
        <v>3.5457999999999998</v>
      </c>
      <c r="FF131">
        <v>-0.30000000000000004</v>
      </c>
      <c r="FG131">
        <v>-0.15</v>
      </c>
      <c r="FH131">
        <v>-0.46</v>
      </c>
      <c r="FL131" s="42">
        <v>367</v>
      </c>
      <c r="FM131" s="20">
        <v>15.571428571428571</v>
      </c>
      <c r="FN131" s="41">
        <v>3.5102739700000003E-2</v>
      </c>
      <c r="FO131" s="20">
        <v>36.200000000000003</v>
      </c>
      <c r="FP131" s="20">
        <v>42.514200000000002</v>
      </c>
      <c r="FQ131" s="20">
        <v>120.53225256149129</v>
      </c>
      <c r="FR131">
        <v>4</v>
      </c>
      <c r="FS131" t="s">
        <v>189</v>
      </c>
      <c r="FT131">
        <v>195</v>
      </c>
      <c r="FV131" t="s">
        <v>711</v>
      </c>
      <c r="FW131" s="45">
        <v>5400000</v>
      </c>
      <c r="FX131" s="45">
        <v>5400000</v>
      </c>
      <c r="FY131">
        <v>346</v>
      </c>
      <c r="FZ131">
        <v>31</v>
      </c>
      <c r="GA131">
        <v>120</v>
      </c>
      <c r="GB131">
        <v>151</v>
      </c>
      <c r="GC131">
        <v>-102</v>
      </c>
      <c r="GD131">
        <v>171</v>
      </c>
      <c r="GE131">
        <v>743</v>
      </c>
      <c r="GF131">
        <v>8356</v>
      </c>
      <c r="GG131">
        <v>9.6999999999999993</v>
      </c>
      <c r="GH131">
        <v>13.4</v>
      </c>
      <c r="GI131">
        <v>23.1</v>
      </c>
      <c r="GJ131" s="42">
        <v>36.200000000000003</v>
      </c>
    </row>
    <row r="132" spans="1:192" x14ac:dyDescent="0.45">
      <c r="A132" s="40">
        <v>34892</v>
      </c>
      <c r="B132" t="s">
        <v>2262</v>
      </c>
      <c r="C132" t="s">
        <v>126</v>
      </c>
      <c r="D132" t="s">
        <v>91</v>
      </c>
      <c r="E132" t="s">
        <v>91</v>
      </c>
      <c r="F132">
        <v>78</v>
      </c>
      <c r="G132">
        <v>202</v>
      </c>
      <c r="H132">
        <v>2013</v>
      </c>
      <c r="I132">
        <v>1</v>
      </c>
      <c r="J132">
        <v>11</v>
      </c>
      <c r="K132" t="s">
        <v>92</v>
      </c>
      <c r="L132">
        <v>2016</v>
      </c>
      <c r="M132">
        <v>22</v>
      </c>
      <c r="N132">
        <v>2</v>
      </c>
      <c r="O132">
        <v>8477502</v>
      </c>
      <c r="P132" t="s">
        <v>2263</v>
      </c>
      <c r="Q132" t="s">
        <v>2264</v>
      </c>
      <c r="R132" t="s">
        <v>2265</v>
      </c>
      <c r="S132" t="s">
        <v>1899</v>
      </c>
      <c r="T132" t="s">
        <v>720</v>
      </c>
      <c r="U132" t="s">
        <v>382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25</v>
      </c>
      <c r="AB132">
        <v>102</v>
      </c>
      <c r="AC132" s="26">
        <v>0</v>
      </c>
      <c r="AD132" s="20">
        <v>0</v>
      </c>
      <c r="AE132" s="20">
        <v>0</v>
      </c>
      <c r="AF132">
        <v>1</v>
      </c>
      <c r="AG132">
        <v>0.7</v>
      </c>
      <c r="AH132">
        <v>4</v>
      </c>
      <c r="AI132">
        <v>43</v>
      </c>
      <c r="AJ132">
        <v>1897</v>
      </c>
      <c r="AK132" s="20">
        <v>31.616666666667001</v>
      </c>
      <c r="AL132">
        <v>31.62</v>
      </c>
      <c r="AM132">
        <v>32</v>
      </c>
      <c r="AN132" s="26">
        <v>15.808333333333334</v>
      </c>
      <c r="AO132">
        <v>26.49</v>
      </c>
      <c r="AP132" s="41">
        <v>0</v>
      </c>
      <c r="AQ132">
        <v>3</v>
      </c>
      <c r="AR132">
        <v>3</v>
      </c>
      <c r="AS132">
        <v>3</v>
      </c>
      <c r="AT132">
        <v>2</v>
      </c>
      <c r="AU132">
        <v>2</v>
      </c>
      <c r="AV132">
        <v>1</v>
      </c>
      <c r="AW132">
        <v>1</v>
      </c>
      <c r="AX132">
        <v>0</v>
      </c>
      <c r="AY132">
        <v>0</v>
      </c>
      <c r="AZ132">
        <v>0</v>
      </c>
      <c r="BA132" s="42">
        <v>0</v>
      </c>
      <c r="BB132">
        <v>0.09</v>
      </c>
      <c r="BC132">
        <v>23</v>
      </c>
      <c r="BD132" s="20">
        <v>0</v>
      </c>
      <c r="BE132" s="20">
        <v>3</v>
      </c>
      <c r="BF132" s="20">
        <v>5.6925996204933584</v>
      </c>
      <c r="BG132">
        <v>12</v>
      </c>
      <c r="BH132">
        <v>8</v>
      </c>
      <c r="BI132">
        <v>8</v>
      </c>
      <c r="BJ132" s="41">
        <v>0.6</v>
      </c>
      <c r="BK132">
        <v>7</v>
      </c>
      <c r="BL132">
        <v>7</v>
      </c>
      <c r="BM132">
        <v>6</v>
      </c>
      <c r="BN132" s="42">
        <v>1</v>
      </c>
      <c r="BO132">
        <v>1</v>
      </c>
      <c r="BP132">
        <v>1</v>
      </c>
      <c r="BQ132">
        <v>1</v>
      </c>
      <c r="BR132">
        <v>1</v>
      </c>
      <c r="BS132" s="41">
        <v>4.7619047619047616E-2</v>
      </c>
      <c r="BT132">
        <v>0</v>
      </c>
      <c r="BU132">
        <v>0</v>
      </c>
      <c r="BV132" s="41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2</v>
      </c>
      <c r="DI132">
        <v>0</v>
      </c>
      <c r="DJ132">
        <v>2</v>
      </c>
      <c r="DK132">
        <v>2</v>
      </c>
      <c r="DL132">
        <v>0</v>
      </c>
      <c r="DM132">
        <v>0</v>
      </c>
      <c r="DN132">
        <v>0</v>
      </c>
      <c r="DO132">
        <v>0</v>
      </c>
      <c r="DP132" s="42">
        <v>-2</v>
      </c>
      <c r="DQ132" s="20">
        <v>-1.879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32</v>
      </c>
      <c r="DX132">
        <v>30</v>
      </c>
      <c r="DY132">
        <v>27</v>
      </c>
      <c r="DZ132">
        <v>20</v>
      </c>
      <c r="EA132">
        <v>19</v>
      </c>
      <c r="EB132">
        <v>15</v>
      </c>
      <c r="EC132">
        <v>1.48</v>
      </c>
      <c r="ED132">
        <v>1.71</v>
      </c>
      <c r="EE132">
        <v>2</v>
      </c>
      <c r="EF132">
        <v>2</v>
      </c>
      <c r="EG132" s="41">
        <v>0.10526315789473684</v>
      </c>
      <c r="EH132" s="43">
        <v>0.8666666666666667</v>
      </c>
      <c r="EI132" s="44">
        <v>0.97192982456140353</v>
      </c>
      <c r="EJ132">
        <v>32</v>
      </c>
      <c r="EK132">
        <v>30</v>
      </c>
      <c r="EL132">
        <v>27</v>
      </c>
      <c r="EM132">
        <v>20</v>
      </c>
      <c r="EN132">
        <v>20</v>
      </c>
      <c r="EO132">
        <v>15</v>
      </c>
      <c r="EP132">
        <v>2</v>
      </c>
      <c r="EQ132">
        <v>2</v>
      </c>
      <c r="ER132">
        <v>19</v>
      </c>
      <c r="ES132">
        <v>17</v>
      </c>
      <c r="ET132">
        <v>6</v>
      </c>
      <c r="EU132">
        <v>9</v>
      </c>
      <c r="EV132">
        <v>0</v>
      </c>
      <c r="EW132">
        <v>2</v>
      </c>
      <c r="EX132">
        <v>4</v>
      </c>
      <c r="EY132">
        <v>1</v>
      </c>
      <c r="EZ132">
        <v>0</v>
      </c>
      <c r="FA132">
        <v>0.1</v>
      </c>
      <c r="FB132">
        <v>0.1</v>
      </c>
      <c r="FC132" s="20">
        <v>0.32</v>
      </c>
      <c r="FD132" s="26">
        <v>0.16</v>
      </c>
      <c r="FE132">
        <v>6.0000000000000006E-4</v>
      </c>
      <c r="FF132">
        <v>0</v>
      </c>
      <c r="FG132">
        <v>0</v>
      </c>
      <c r="FH132">
        <v>0</v>
      </c>
      <c r="FL132" s="42">
        <v>12</v>
      </c>
      <c r="FM132" s="20">
        <v>4</v>
      </c>
      <c r="FN132" s="41">
        <v>0</v>
      </c>
      <c r="FO132" s="20">
        <v>-0.4</v>
      </c>
      <c r="FP132" s="20">
        <v>-0.37580000000000002</v>
      </c>
      <c r="FQ132" s="20">
        <v>117.64705882352941</v>
      </c>
      <c r="FV132" t="s">
        <v>751</v>
      </c>
      <c r="FW132" s="45">
        <v>832500</v>
      </c>
      <c r="FX132" s="45">
        <v>863333</v>
      </c>
      <c r="FY132">
        <v>3</v>
      </c>
      <c r="FZ132">
        <v>0</v>
      </c>
      <c r="GA132">
        <v>0</v>
      </c>
      <c r="GB132">
        <v>0</v>
      </c>
      <c r="GC132">
        <v>1</v>
      </c>
      <c r="GD132">
        <v>4</v>
      </c>
      <c r="GE132">
        <v>3</v>
      </c>
      <c r="GF132">
        <v>49</v>
      </c>
      <c r="GG132">
        <v>-0.1</v>
      </c>
      <c r="GH132">
        <v>0.2</v>
      </c>
      <c r="GI132">
        <v>0.1</v>
      </c>
      <c r="GJ132" s="42">
        <v>-0.4</v>
      </c>
    </row>
    <row r="133" spans="1:192" x14ac:dyDescent="0.45">
      <c r="A133" s="40">
        <v>34786</v>
      </c>
      <c r="B133" t="s">
        <v>885</v>
      </c>
      <c r="C133" t="s">
        <v>475</v>
      </c>
      <c r="D133" t="s">
        <v>91</v>
      </c>
      <c r="E133" t="s">
        <v>91</v>
      </c>
      <c r="F133">
        <v>72</v>
      </c>
      <c r="G133">
        <v>195</v>
      </c>
      <c r="H133">
        <v>2013</v>
      </c>
      <c r="I133">
        <v>1</v>
      </c>
      <c r="J133">
        <v>13</v>
      </c>
      <c r="K133" t="s">
        <v>92</v>
      </c>
      <c r="L133">
        <v>2015</v>
      </c>
      <c r="M133">
        <v>22</v>
      </c>
      <c r="N133">
        <v>3</v>
      </c>
      <c r="O133">
        <v>8477504</v>
      </c>
      <c r="P133" t="s">
        <v>2270</v>
      </c>
      <c r="Q133" t="s">
        <v>2271</v>
      </c>
      <c r="R133" t="s">
        <v>2272</v>
      </c>
      <c r="S133" t="s">
        <v>1545</v>
      </c>
      <c r="T133" t="s">
        <v>720</v>
      </c>
      <c r="U133" t="s">
        <v>285</v>
      </c>
      <c r="V133">
        <v>81</v>
      </c>
      <c r="W133">
        <v>7</v>
      </c>
      <c r="X133">
        <v>19</v>
      </c>
      <c r="Y133">
        <v>7</v>
      </c>
      <c r="Z133">
        <v>26</v>
      </c>
      <c r="AA133">
        <v>12</v>
      </c>
      <c r="AB133">
        <v>65</v>
      </c>
      <c r="AC133" s="26">
        <v>0.32098765432098764</v>
      </c>
      <c r="AD133" s="20">
        <v>6.4819277108433724</v>
      </c>
      <c r="AE133" s="20">
        <v>9.1140000000000008</v>
      </c>
      <c r="AF133">
        <v>15</v>
      </c>
      <c r="AG133">
        <v>7.7</v>
      </c>
      <c r="AH133">
        <v>47</v>
      </c>
      <c r="AI133">
        <v>2001</v>
      </c>
      <c r="AJ133">
        <v>99403</v>
      </c>
      <c r="AK133" s="20">
        <v>1656.5333333333001</v>
      </c>
      <c r="AL133">
        <v>1656.53</v>
      </c>
      <c r="AM133">
        <v>1657</v>
      </c>
      <c r="AN133" s="26">
        <v>20.453292181069958</v>
      </c>
      <c r="AO133">
        <v>33.880000000000003</v>
      </c>
      <c r="AP133" s="41">
        <v>0.33766233766233766</v>
      </c>
      <c r="AQ133">
        <v>215</v>
      </c>
      <c r="AR133">
        <v>215</v>
      </c>
      <c r="AS133">
        <v>215</v>
      </c>
      <c r="AT133">
        <v>142</v>
      </c>
      <c r="AU133">
        <v>142</v>
      </c>
      <c r="AV133">
        <v>102</v>
      </c>
      <c r="AW133">
        <v>53</v>
      </c>
      <c r="AX133">
        <v>9</v>
      </c>
      <c r="AY133">
        <v>3</v>
      </c>
      <c r="AZ133">
        <v>15</v>
      </c>
      <c r="BA133" s="42">
        <v>18</v>
      </c>
      <c r="BB133">
        <v>4.62</v>
      </c>
      <c r="BC133">
        <v>53.068600000000004</v>
      </c>
      <c r="BD133" s="20">
        <v>121.2</v>
      </c>
      <c r="BE133" s="20">
        <v>336.2</v>
      </c>
      <c r="BF133" s="20">
        <v>12.177262108141717</v>
      </c>
      <c r="BG133">
        <v>495</v>
      </c>
      <c r="BH133">
        <v>526</v>
      </c>
      <c r="BI133">
        <v>707</v>
      </c>
      <c r="BJ133" s="41">
        <v>0.41181364392678871</v>
      </c>
      <c r="BK133">
        <v>139</v>
      </c>
      <c r="BL133">
        <v>139</v>
      </c>
      <c r="BM133">
        <v>141</v>
      </c>
      <c r="BN133" s="42">
        <v>-2</v>
      </c>
      <c r="BO133">
        <v>40</v>
      </c>
      <c r="BP133">
        <v>48</v>
      </c>
      <c r="BQ133">
        <v>22</v>
      </c>
      <c r="BR133">
        <v>168</v>
      </c>
      <c r="BS133" s="41">
        <v>0.11483253588516747</v>
      </c>
      <c r="BT133">
        <v>1</v>
      </c>
      <c r="BU133">
        <v>1</v>
      </c>
      <c r="BV133" s="41">
        <v>0.5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3</v>
      </c>
      <c r="CS133">
        <v>0</v>
      </c>
      <c r="CT133">
        <v>0</v>
      </c>
      <c r="CU133">
        <v>0</v>
      </c>
      <c r="CV133">
        <v>3</v>
      </c>
      <c r="CW133">
        <v>0</v>
      </c>
      <c r="CX133">
        <v>4</v>
      </c>
      <c r="CY133">
        <v>4</v>
      </c>
      <c r="CZ133">
        <v>32</v>
      </c>
      <c r="DA133">
        <v>4</v>
      </c>
      <c r="DB133">
        <v>1</v>
      </c>
      <c r="DC133">
        <v>50</v>
      </c>
      <c r="DD133">
        <v>7</v>
      </c>
      <c r="DE133">
        <v>0</v>
      </c>
      <c r="DF133">
        <v>0</v>
      </c>
      <c r="DG133">
        <v>40</v>
      </c>
      <c r="DH133">
        <v>21</v>
      </c>
      <c r="DI133">
        <v>11</v>
      </c>
      <c r="DJ133">
        <v>22</v>
      </c>
      <c r="DK133">
        <v>22</v>
      </c>
      <c r="DL133">
        <v>0</v>
      </c>
      <c r="DM133">
        <v>11</v>
      </c>
      <c r="DN133">
        <v>11</v>
      </c>
      <c r="DO133">
        <v>0</v>
      </c>
      <c r="DP133" s="42">
        <v>-10</v>
      </c>
      <c r="DQ133" s="20">
        <v>-3.48</v>
      </c>
      <c r="DR133">
        <v>20</v>
      </c>
      <c r="DS133">
        <v>1</v>
      </c>
      <c r="DT133">
        <v>0</v>
      </c>
      <c r="DU133">
        <v>0</v>
      </c>
      <c r="DV133">
        <v>0</v>
      </c>
      <c r="DW133">
        <v>1472</v>
      </c>
      <c r="DX133">
        <v>1765</v>
      </c>
      <c r="DY133">
        <v>1106</v>
      </c>
      <c r="DZ133">
        <v>1295</v>
      </c>
      <c r="EA133">
        <v>823</v>
      </c>
      <c r="EB133">
        <v>927</v>
      </c>
      <c r="EC133">
        <v>67.47</v>
      </c>
      <c r="ED133">
        <v>78.23</v>
      </c>
      <c r="EE133">
        <v>77</v>
      </c>
      <c r="EF133">
        <v>81</v>
      </c>
      <c r="EG133" s="41">
        <v>9.356014580801944E-2</v>
      </c>
      <c r="EH133" s="43">
        <v>0.91262135922330101</v>
      </c>
      <c r="EI133" s="44">
        <v>1.0061815050313205</v>
      </c>
      <c r="EJ133">
        <v>1475</v>
      </c>
      <c r="EK133">
        <v>1768</v>
      </c>
      <c r="EL133">
        <v>1110</v>
      </c>
      <c r="EM133">
        <v>1295</v>
      </c>
      <c r="EN133">
        <v>824</v>
      </c>
      <c r="EO133">
        <v>926</v>
      </c>
      <c r="EP133">
        <v>77</v>
      </c>
      <c r="EQ133">
        <v>81</v>
      </c>
      <c r="ER133">
        <v>719</v>
      </c>
      <c r="ES133">
        <v>831</v>
      </c>
      <c r="ET133">
        <v>264</v>
      </c>
      <c r="EU133">
        <v>292</v>
      </c>
      <c r="EV133">
        <v>39</v>
      </c>
      <c r="EW133">
        <v>39</v>
      </c>
      <c r="EX133">
        <v>96</v>
      </c>
      <c r="EY133">
        <v>105</v>
      </c>
      <c r="EZ133">
        <v>1.3</v>
      </c>
      <c r="FA133">
        <v>4.3</v>
      </c>
      <c r="FB133">
        <v>5.6</v>
      </c>
      <c r="FC133" s="20">
        <v>33.450000000000003</v>
      </c>
      <c r="FD133" s="26">
        <v>0.41296296296296298</v>
      </c>
      <c r="FE133">
        <v>1.7357</v>
      </c>
      <c r="FF133">
        <v>0.11</v>
      </c>
      <c r="FG133">
        <v>0.47</v>
      </c>
      <c r="FH133">
        <v>0.57000000000000006</v>
      </c>
      <c r="FL133" s="42">
        <v>355</v>
      </c>
      <c r="FM133" s="20">
        <v>8.0500000000000007</v>
      </c>
      <c r="FN133" s="41">
        <v>2.6640675799999999E-2</v>
      </c>
      <c r="FO133" s="20">
        <v>21.3</v>
      </c>
      <c r="FP133" s="20">
        <v>25.303999999999998</v>
      </c>
      <c r="FQ133" s="20">
        <v>117.24508460456497</v>
      </c>
      <c r="FV133" t="s">
        <v>751</v>
      </c>
      <c r="FW133" s="45">
        <v>832500</v>
      </c>
      <c r="FX133" s="45">
        <v>863333</v>
      </c>
      <c r="FY133">
        <v>164</v>
      </c>
      <c r="FZ133">
        <v>13</v>
      </c>
      <c r="GA133">
        <v>33</v>
      </c>
      <c r="GB133">
        <v>46</v>
      </c>
      <c r="GC133">
        <v>21</v>
      </c>
      <c r="GD133">
        <v>85</v>
      </c>
      <c r="GE133">
        <v>202</v>
      </c>
      <c r="GF133">
        <v>3271</v>
      </c>
      <c r="GG133">
        <v>2.2000000000000002</v>
      </c>
      <c r="GH133">
        <v>7.2</v>
      </c>
      <c r="GI133">
        <v>9.4</v>
      </c>
      <c r="GJ133" s="42">
        <v>21.3</v>
      </c>
    </row>
    <row r="134" spans="1:192" x14ac:dyDescent="0.45">
      <c r="A134" s="40">
        <v>34613</v>
      </c>
      <c r="B134" t="s">
        <v>2151</v>
      </c>
      <c r="C134" t="s">
        <v>208</v>
      </c>
      <c r="D134" t="s">
        <v>91</v>
      </c>
      <c r="E134" t="s">
        <v>91</v>
      </c>
      <c r="F134">
        <v>74</v>
      </c>
      <c r="G134">
        <v>214</v>
      </c>
      <c r="H134">
        <v>2013</v>
      </c>
      <c r="I134">
        <v>1</v>
      </c>
      <c r="J134">
        <v>15</v>
      </c>
      <c r="K134" t="s">
        <v>202</v>
      </c>
      <c r="L134">
        <v>2015</v>
      </c>
      <c r="M134">
        <v>23</v>
      </c>
      <c r="N134">
        <v>3</v>
      </c>
      <c r="O134">
        <v>8477506</v>
      </c>
      <c r="P134" t="s">
        <v>2276</v>
      </c>
      <c r="Q134" t="s">
        <v>2277</v>
      </c>
      <c r="R134" t="s">
        <v>2278</v>
      </c>
      <c r="S134" t="s">
        <v>390</v>
      </c>
      <c r="T134" t="s">
        <v>720</v>
      </c>
      <c r="U134" t="s">
        <v>142</v>
      </c>
      <c r="V134">
        <v>68</v>
      </c>
      <c r="W134">
        <v>10</v>
      </c>
      <c r="X134">
        <v>22</v>
      </c>
      <c r="Y134">
        <v>10</v>
      </c>
      <c r="Z134">
        <v>32</v>
      </c>
      <c r="AA134">
        <v>9</v>
      </c>
      <c r="AB134">
        <v>53</v>
      </c>
      <c r="AC134" s="26">
        <v>0.47058823529411764</v>
      </c>
      <c r="AD134" s="20">
        <v>15</v>
      </c>
      <c r="AE134" s="20">
        <v>11.366</v>
      </c>
      <c r="AF134">
        <v>-4</v>
      </c>
      <c r="AG134">
        <v>-1.7000000000000002</v>
      </c>
      <c r="AH134">
        <v>14</v>
      </c>
      <c r="AI134">
        <v>1501</v>
      </c>
      <c r="AJ134">
        <v>75096</v>
      </c>
      <c r="AK134" s="20">
        <v>1251.5999999999999</v>
      </c>
      <c r="AL134">
        <v>1251.5999999999999</v>
      </c>
      <c r="AM134">
        <v>1252</v>
      </c>
      <c r="AN134" s="26">
        <v>18.405882352941177</v>
      </c>
      <c r="AO134">
        <v>30.5</v>
      </c>
      <c r="AP134" s="41">
        <v>0.46376811594202899</v>
      </c>
      <c r="AQ134">
        <v>358</v>
      </c>
      <c r="AR134">
        <v>358</v>
      </c>
      <c r="AS134">
        <v>358</v>
      </c>
      <c r="AT134">
        <v>249</v>
      </c>
      <c r="AU134">
        <v>249</v>
      </c>
      <c r="AV134">
        <v>184</v>
      </c>
      <c r="AW134">
        <v>110</v>
      </c>
      <c r="AX134">
        <v>15</v>
      </c>
      <c r="AY134">
        <v>7</v>
      </c>
      <c r="AZ134">
        <v>18</v>
      </c>
      <c r="BA134" s="42">
        <v>25</v>
      </c>
      <c r="BB134">
        <v>8.75</v>
      </c>
      <c r="BC134">
        <v>47.087000000000003</v>
      </c>
      <c r="BD134" s="20">
        <v>190.8</v>
      </c>
      <c r="BE134" s="20">
        <v>548.79999999999995</v>
      </c>
      <c r="BF134" s="20">
        <v>26.308724832214764</v>
      </c>
      <c r="BG134">
        <v>426</v>
      </c>
      <c r="BH134">
        <v>421</v>
      </c>
      <c r="BI134">
        <v>388</v>
      </c>
      <c r="BJ134" s="41">
        <v>0.5233415233415234</v>
      </c>
      <c r="BK134">
        <v>113</v>
      </c>
      <c r="BL134">
        <v>113</v>
      </c>
      <c r="BM134">
        <v>76</v>
      </c>
      <c r="BN134" s="42">
        <v>37</v>
      </c>
      <c r="BO134">
        <v>65</v>
      </c>
      <c r="BP134">
        <v>35</v>
      </c>
      <c r="BQ134">
        <v>25</v>
      </c>
      <c r="BR134">
        <v>86</v>
      </c>
      <c r="BS134" s="41">
        <v>8.8568486096807411E-2</v>
      </c>
      <c r="BT134">
        <v>0</v>
      </c>
      <c r="BU134">
        <v>0</v>
      </c>
      <c r="BV134" s="41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</v>
      </c>
      <c r="CS134">
        <v>4</v>
      </c>
      <c r="CT134">
        <v>0</v>
      </c>
      <c r="CU134">
        <v>0</v>
      </c>
      <c r="CV134">
        <v>2</v>
      </c>
      <c r="CW134">
        <v>0</v>
      </c>
      <c r="CX134">
        <v>1</v>
      </c>
      <c r="CY134">
        <v>6</v>
      </c>
      <c r="CZ134">
        <v>58</v>
      </c>
      <c r="DA134">
        <v>4</v>
      </c>
      <c r="DB134">
        <v>0</v>
      </c>
      <c r="DC134">
        <v>97</v>
      </c>
      <c r="DD134">
        <v>24</v>
      </c>
      <c r="DE134">
        <v>0</v>
      </c>
      <c r="DF134">
        <v>0</v>
      </c>
      <c r="DG134">
        <v>59</v>
      </c>
      <c r="DH134">
        <v>7</v>
      </c>
      <c r="DI134">
        <v>5</v>
      </c>
      <c r="DJ134">
        <v>7</v>
      </c>
      <c r="DK134">
        <v>7</v>
      </c>
      <c r="DL134">
        <v>0</v>
      </c>
      <c r="DM134">
        <v>5</v>
      </c>
      <c r="DN134">
        <v>5</v>
      </c>
      <c r="DO134">
        <v>0</v>
      </c>
      <c r="DP134" s="42">
        <v>-2</v>
      </c>
      <c r="DQ134" s="20">
        <v>2.6429999999999998</v>
      </c>
      <c r="DR134">
        <v>7</v>
      </c>
      <c r="DS134">
        <v>0</v>
      </c>
      <c r="DT134">
        <v>0</v>
      </c>
      <c r="DU134">
        <v>0</v>
      </c>
      <c r="DV134">
        <v>0</v>
      </c>
      <c r="DW134">
        <v>1330</v>
      </c>
      <c r="DX134">
        <v>1186</v>
      </c>
      <c r="DY134">
        <v>976</v>
      </c>
      <c r="DZ134">
        <v>885</v>
      </c>
      <c r="EA134">
        <v>740</v>
      </c>
      <c r="EB134">
        <v>647</v>
      </c>
      <c r="EC134">
        <v>62.89</v>
      </c>
      <c r="ED134">
        <v>55.19</v>
      </c>
      <c r="EE134">
        <v>69</v>
      </c>
      <c r="EF134">
        <v>56</v>
      </c>
      <c r="EG134" s="41">
        <v>9.3243243243243248E-2</v>
      </c>
      <c r="EH134" s="43">
        <v>0.91344667697063375</v>
      </c>
      <c r="EI134" s="44">
        <v>1.006689920213877</v>
      </c>
      <c r="EJ134">
        <v>1323</v>
      </c>
      <c r="EK134">
        <v>1192</v>
      </c>
      <c r="EL134">
        <v>970</v>
      </c>
      <c r="EM134">
        <v>890</v>
      </c>
      <c r="EN134">
        <v>734</v>
      </c>
      <c r="EO134">
        <v>652</v>
      </c>
      <c r="EP134">
        <v>68</v>
      </c>
      <c r="EQ134">
        <v>56</v>
      </c>
      <c r="ER134">
        <v>683</v>
      </c>
      <c r="ES134">
        <v>639</v>
      </c>
      <c r="ET134">
        <v>270</v>
      </c>
      <c r="EU134">
        <v>234</v>
      </c>
      <c r="EV134">
        <v>41</v>
      </c>
      <c r="EW134">
        <v>39</v>
      </c>
      <c r="EX134">
        <v>66</v>
      </c>
      <c r="EY134">
        <v>76</v>
      </c>
      <c r="EZ134">
        <v>2.7</v>
      </c>
      <c r="FA134">
        <v>1.7000000000000002</v>
      </c>
      <c r="FB134">
        <v>4.5</v>
      </c>
      <c r="FC134" s="20">
        <v>36.9</v>
      </c>
      <c r="FD134" s="26">
        <v>0.54264705882352937</v>
      </c>
      <c r="FE134">
        <v>2.2589999999999999</v>
      </c>
      <c r="FF134">
        <v>-0.01</v>
      </c>
      <c r="FG134">
        <v>0.01</v>
      </c>
      <c r="FH134">
        <v>0</v>
      </c>
      <c r="FL134" s="42">
        <v>213</v>
      </c>
      <c r="FM134" s="20">
        <v>19.714285714285715</v>
      </c>
      <c r="FN134" s="41">
        <v>4.8043121600000002E-2</v>
      </c>
      <c r="FO134" s="20">
        <v>30.6</v>
      </c>
      <c r="FP134" s="20">
        <v>32.528599999999997</v>
      </c>
      <c r="FQ134" s="20">
        <v>120.61361457334613</v>
      </c>
      <c r="FU134" t="s">
        <v>702</v>
      </c>
      <c r="FV134" t="s">
        <v>751</v>
      </c>
      <c r="FW134" s="45">
        <v>832500</v>
      </c>
      <c r="FX134" s="45">
        <v>863333</v>
      </c>
      <c r="FY134">
        <v>84</v>
      </c>
      <c r="FZ134">
        <v>12</v>
      </c>
      <c r="GA134">
        <v>24</v>
      </c>
      <c r="GB134">
        <v>36</v>
      </c>
      <c r="GC134">
        <v>-2</v>
      </c>
      <c r="GD134">
        <v>19</v>
      </c>
      <c r="GE134">
        <v>199</v>
      </c>
      <c r="GF134">
        <v>1491</v>
      </c>
      <c r="GG134">
        <v>3.1</v>
      </c>
      <c r="GH134">
        <v>2.4</v>
      </c>
      <c r="GI134">
        <v>5.5</v>
      </c>
      <c r="GJ134" s="42">
        <v>30.6</v>
      </c>
    </row>
    <row r="135" spans="1:192" x14ac:dyDescent="0.45">
      <c r="A135" s="40">
        <v>34805</v>
      </c>
      <c r="B135" t="s">
        <v>964</v>
      </c>
      <c r="D135" t="s">
        <v>156</v>
      </c>
      <c r="E135" t="s">
        <v>156</v>
      </c>
      <c r="F135">
        <v>77</v>
      </c>
      <c r="G135">
        <v>230</v>
      </c>
      <c r="H135">
        <v>2013</v>
      </c>
      <c r="I135">
        <v>1</v>
      </c>
      <c r="J135">
        <v>16</v>
      </c>
      <c r="K135" t="s">
        <v>92</v>
      </c>
      <c r="L135">
        <v>2013</v>
      </c>
      <c r="M135">
        <v>22</v>
      </c>
      <c r="N135">
        <v>5</v>
      </c>
      <c r="O135">
        <v>8477507</v>
      </c>
      <c r="P135" t="s">
        <v>2279</v>
      </c>
      <c r="Q135" t="s">
        <v>2280</v>
      </c>
      <c r="R135" t="s">
        <v>2281</v>
      </c>
      <c r="S135" t="s">
        <v>2026</v>
      </c>
      <c r="T135" t="s">
        <v>720</v>
      </c>
      <c r="U135" t="s">
        <v>135</v>
      </c>
      <c r="V135">
        <v>77</v>
      </c>
      <c r="W135">
        <v>7</v>
      </c>
      <c r="X135">
        <v>13</v>
      </c>
      <c r="Y135">
        <v>5</v>
      </c>
      <c r="Z135">
        <v>20</v>
      </c>
      <c r="AA135">
        <v>14</v>
      </c>
      <c r="AB135">
        <v>77</v>
      </c>
      <c r="AC135" s="26">
        <v>0.25974025974025972</v>
      </c>
      <c r="AD135" s="20">
        <v>5.1310344827586203</v>
      </c>
      <c r="AE135" s="20">
        <v>7.4180000000000001</v>
      </c>
      <c r="AF135">
        <v>4</v>
      </c>
      <c r="AG135">
        <v>-3.2</v>
      </c>
      <c r="AH135">
        <v>103</v>
      </c>
      <c r="AI135">
        <v>1894</v>
      </c>
      <c r="AJ135">
        <v>89929</v>
      </c>
      <c r="AK135" s="20">
        <v>1498.8166666667</v>
      </c>
      <c r="AL135">
        <v>1498.82</v>
      </c>
      <c r="AM135">
        <v>1499</v>
      </c>
      <c r="AN135" s="26">
        <v>19.465151515151515</v>
      </c>
      <c r="AO135">
        <v>32.61</v>
      </c>
      <c r="AP135" s="41">
        <v>0.30303030303030304</v>
      </c>
      <c r="AQ135">
        <v>238</v>
      </c>
      <c r="AR135">
        <v>238</v>
      </c>
      <c r="AS135">
        <v>238</v>
      </c>
      <c r="AT135">
        <v>147</v>
      </c>
      <c r="AU135">
        <v>147</v>
      </c>
      <c r="AV135">
        <v>94</v>
      </c>
      <c r="AW135">
        <v>63</v>
      </c>
      <c r="AX135">
        <v>5</v>
      </c>
      <c r="AY135">
        <v>3</v>
      </c>
      <c r="AZ135">
        <v>10</v>
      </c>
      <c r="BA135" s="42">
        <v>13</v>
      </c>
      <c r="BB135">
        <v>4.29</v>
      </c>
      <c r="BC135">
        <v>57.212800000000001</v>
      </c>
      <c r="BD135" s="20">
        <v>73.5</v>
      </c>
      <c r="BE135" s="20">
        <v>311.5</v>
      </c>
      <c r="BF135" s="20">
        <v>12.469809583539051</v>
      </c>
      <c r="BG135">
        <v>374</v>
      </c>
      <c r="BH135">
        <v>519</v>
      </c>
      <c r="BI135">
        <v>578</v>
      </c>
      <c r="BJ135" s="41">
        <v>0.39285714285714285</v>
      </c>
      <c r="BK135">
        <v>278</v>
      </c>
      <c r="BL135">
        <v>278</v>
      </c>
      <c r="BM135">
        <v>82</v>
      </c>
      <c r="BN135" s="42">
        <v>196</v>
      </c>
      <c r="BO135">
        <v>53</v>
      </c>
      <c r="BP135">
        <v>36</v>
      </c>
      <c r="BQ135">
        <v>13</v>
      </c>
      <c r="BR135">
        <v>106</v>
      </c>
      <c r="BS135" s="41">
        <v>7.8228782287822873E-2</v>
      </c>
      <c r="BT135">
        <v>0</v>
      </c>
      <c r="BU135">
        <v>0</v>
      </c>
      <c r="BV135" s="41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3</v>
      </c>
      <c r="CS135">
        <v>1</v>
      </c>
      <c r="CT135">
        <v>0</v>
      </c>
      <c r="CU135">
        <v>0</v>
      </c>
      <c r="CV135">
        <v>3</v>
      </c>
      <c r="CW135">
        <v>1</v>
      </c>
      <c r="CX135">
        <v>1</v>
      </c>
      <c r="CY135">
        <v>3</v>
      </c>
      <c r="CZ135">
        <v>48</v>
      </c>
      <c r="DA135">
        <v>2</v>
      </c>
      <c r="DB135">
        <v>0</v>
      </c>
      <c r="DC135">
        <v>35</v>
      </c>
      <c r="DD135">
        <v>14</v>
      </c>
      <c r="DE135">
        <v>0</v>
      </c>
      <c r="DF135">
        <v>0</v>
      </c>
      <c r="DG135">
        <v>43</v>
      </c>
      <c r="DH135">
        <v>43</v>
      </c>
      <c r="DI135">
        <v>15</v>
      </c>
      <c r="DJ135">
        <v>41</v>
      </c>
      <c r="DK135">
        <v>38</v>
      </c>
      <c r="DL135">
        <v>3</v>
      </c>
      <c r="DM135">
        <v>17</v>
      </c>
      <c r="DN135">
        <v>14</v>
      </c>
      <c r="DO135">
        <v>3</v>
      </c>
      <c r="DP135" s="42">
        <v>-28</v>
      </c>
      <c r="DQ135" s="20">
        <v>-14.988</v>
      </c>
      <c r="DR135">
        <v>39</v>
      </c>
      <c r="DS135">
        <v>3</v>
      </c>
      <c r="DT135">
        <v>0</v>
      </c>
      <c r="DU135">
        <v>1</v>
      </c>
      <c r="DV135">
        <v>0</v>
      </c>
      <c r="DW135">
        <v>1300</v>
      </c>
      <c r="DX135">
        <v>1676</v>
      </c>
      <c r="DY135">
        <v>949</v>
      </c>
      <c r="DZ135">
        <v>1249</v>
      </c>
      <c r="EA135">
        <v>688</v>
      </c>
      <c r="EB135">
        <v>907</v>
      </c>
      <c r="EC135">
        <v>53.07</v>
      </c>
      <c r="ED135">
        <v>71.489999999999995</v>
      </c>
      <c r="EE135">
        <v>66</v>
      </c>
      <c r="EF135">
        <v>74</v>
      </c>
      <c r="EG135" s="41">
        <v>9.5930232558139539E-2</v>
      </c>
      <c r="EH135" s="43">
        <v>0.91841234840132302</v>
      </c>
      <c r="EI135" s="44">
        <v>1.0143425809594626</v>
      </c>
      <c r="EJ135">
        <v>1294</v>
      </c>
      <c r="EK135">
        <v>1675</v>
      </c>
      <c r="EL135">
        <v>947</v>
      </c>
      <c r="EM135">
        <v>1249</v>
      </c>
      <c r="EN135">
        <v>687</v>
      </c>
      <c r="EO135">
        <v>908</v>
      </c>
      <c r="EP135">
        <v>66</v>
      </c>
      <c r="EQ135">
        <v>74</v>
      </c>
      <c r="ER135">
        <v>641</v>
      </c>
      <c r="ES135">
        <v>780</v>
      </c>
      <c r="ET135">
        <v>221</v>
      </c>
      <c r="EU135">
        <v>284</v>
      </c>
      <c r="EV135">
        <v>30</v>
      </c>
      <c r="EW135">
        <v>41</v>
      </c>
      <c r="EX135">
        <v>112</v>
      </c>
      <c r="EY135">
        <v>112</v>
      </c>
      <c r="EZ135">
        <v>0.9</v>
      </c>
      <c r="FA135">
        <v>3.5</v>
      </c>
      <c r="FB135">
        <v>4.4000000000000004</v>
      </c>
      <c r="FC135" s="20">
        <v>15.05</v>
      </c>
      <c r="FD135" s="26">
        <v>0.19545454545454546</v>
      </c>
      <c r="FE135">
        <v>2.0371999999999999</v>
      </c>
      <c r="FF135">
        <v>0.16</v>
      </c>
      <c r="FG135">
        <v>-0.76</v>
      </c>
      <c r="FH135">
        <v>-0.60000000000000009</v>
      </c>
      <c r="FL135" s="42">
        <v>490</v>
      </c>
      <c r="FM135" s="20">
        <v>7.4615384615384617</v>
      </c>
      <c r="FN135" s="41">
        <v>3.0058651000000002E-2</v>
      </c>
      <c r="FO135" s="20">
        <v>9.6999999999999993</v>
      </c>
      <c r="FP135" s="20">
        <v>17.002400000000002</v>
      </c>
      <c r="FQ135" s="20">
        <v>119.13371852523986</v>
      </c>
      <c r="FU135" t="s">
        <v>1618</v>
      </c>
      <c r="FV135" t="s">
        <v>751</v>
      </c>
      <c r="FW135" s="45">
        <v>2100000</v>
      </c>
      <c r="FX135" s="45">
        <v>2150000</v>
      </c>
      <c r="FY135">
        <v>222</v>
      </c>
      <c r="FZ135">
        <v>11</v>
      </c>
      <c r="GA135">
        <v>37</v>
      </c>
      <c r="GB135">
        <v>48</v>
      </c>
      <c r="GC135">
        <v>-35</v>
      </c>
      <c r="GD135">
        <v>243</v>
      </c>
      <c r="GE135">
        <v>229</v>
      </c>
      <c r="GF135">
        <v>4120</v>
      </c>
      <c r="GG135">
        <v>1.2</v>
      </c>
      <c r="GH135">
        <v>6.9</v>
      </c>
      <c r="GI135">
        <v>8.1</v>
      </c>
      <c r="GJ135" s="42">
        <v>9.6999999999999993</v>
      </c>
    </row>
    <row r="136" spans="1:192" x14ac:dyDescent="0.45">
      <c r="A136" s="40">
        <v>34779</v>
      </c>
      <c r="B136" t="s">
        <v>2286</v>
      </c>
      <c r="D136" t="s">
        <v>132</v>
      </c>
      <c r="E136" t="s">
        <v>132</v>
      </c>
      <c r="F136">
        <v>75</v>
      </c>
      <c r="G136">
        <v>210</v>
      </c>
      <c r="H136">
        <v>2013</v>
      </c>
      <c r="I136">
        <v>1</v>
      </c>
      <c r="J136">
        <v>18</v>
      </c>
      <c r="K136" t="s">
        <v>92</v>
      </c>
      <c r="L136">
        <v>2014</v>
      </c>
      <c r="M136">
        <v>22</v>
      </c>
      <c r="N136">
        <v>4</v>
      </c>
      <c r="O136">
        <v>8477509</v>
      </c>
      <c r="P136" t="s">
        <v>2287</v>
      </c>
      <c r="Q136" t="s">
        <v>2288</v>
      </c>
      <c r="R136" t="s">
        <v>2289</v>
      </c>
      <c r="S136" t="s">
        <v>2290</v>
      </c>
      <c r="T136" t="s">
        <v>720</v>
      </c>
      <c r="U136" t="s">
        <v>194</v>
      </c>
      <c r="V136">
        <v>28</v>
      </c>
      <c r="W136">
        <v>0</v>
      </c>
      <c r="X136">
        <v>4</v>
      </c>
      <c r="Y136">
        <v>1</v>
      </c>
      <c r="Z136">
        <v>4</v>
      </c>
      <c r="AA136">
        <v>25</v>
      </c>
      <c r="AB136">
        <v>89</v>
      </c>
      <c r="AC136" s="26">
        <v>0.14285714285714285</v>
      </c>
      <c r="AD136" s="20">
        <v>0.88888888888888884</v>
      </c>
      <c r="AE136" s="20">
        <v>1.262</v>
      </c>
      <c r="AF136">
        <v>1</v>
      </c>
      <c r="AG136">
        <v>1.5</v>
      </c>
      <c r="AH136">
        <v>4</v>
      </c>
      <c r="AI136">
        <v>664</v>
      </c>
      <c r="AJ136">
        <v>28015</v>
      </c>
      <c r="AK136" s="20">
        <v>466.91666666666998</v>
      </c>
      <c r="AL136">
        <v>466.92</v>
      </c>
      <c r="AM136">
        <v>467</v>
      </c>
      <c r="AN136" s="26">
        <v>16.675595238095237</v>
      </c>
      <c r="AO136">
        <v>28.08</v>
      </c>
      <c r="AP136" s="41">
        <v>0.19047619047619047</v>
      </c>
      <c r="AQ136">
        <v>42</v>
      </c>
      <c r="AR136">
        <v>42</v>
      </c>
      <c r="AS136">
        <v>42</v>
      </c>
      <c r="AT136">
        <v>25</v>
      </c>
      <c r="AU136">
        <v>25</v>
      </c>
      <c r="AV136">
        <v>19</v>
      </c>
      <c r="AW136">
        <v>16</v>
      </c>
      <c r="AX136">
        <v>1</v>
      </c>
      <c r="AY136">
        <v>0</v>
      </c>
      <c r="AZ136">
        <v>0</v>
      </c>
      <c r="BA136" s="42">
        <v>0</v>
      </c>
      <c r="BB136">
        <v>0.94</v>
      </c>
      <c r="BC136">
        <v>48.789499999999997</v>
      </c>
      <c r="BD136" s="20">
        <v>6.3</v>
      </c>
      <c r="BE136" s="20">
        <v>48.3</v>
      </c>
      <c r="BF136" s="20">
        <v>6.2066306861989204</v>
      </c>
      <c r="BG136">
        <v>127</v>
      </c>
      <c r="BH136">
        <v>114</v>
      </c>
      <c r="BI136">
        <v>180</v>
      </c>
      <c r="BJ136" s="41">
        <v>0.41368078175895767</v>
      </c>
      <c r="BK136">
        <v>15</v>
      </c>
      <c r="BL136">
        <v>15</v>
      </c>
      <c r="BM136">
        <v>37</v>
      </c>
      <c r="BN136" s="42">
        <v>-22</v>
      </c>
      <c r="BO136">
        <v>6</v>
      </c>
      <c r="BP136">
        <v>11</v>
      </c>
      <c r="BQ136">
        <v>13</v>
      </c>
      <c r="BR136">
        <v>42</v>
      </c>
      <c r="BS136" s="41">
        <v>0.10632911392405063</v>
      </c>
      <c r="BT136">
        <v>0</v>
      </c>
      <c r="BU136">
        <v>0</v>
      </c>
      <c r="BV136" s="41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4</v>
      </c>
      <c r="DA136">
        <v>1</v>
      </c>
      <c r="DB136">
        <v>0</v>
      </c>
      <c r="DC136">
        <v>10</v>
      </c>
      <c r="DD136">
        <v>4</v>
      </c>
      <c r="DE136">
        <v>0</v>
      </c>
      <c r="DF136">
        <v>0</v>
      </c>
      <c r="DG136">
        <v>4</v>
      </c>
      <c r="DH136">
        <v>2</v>
      </c>
      <c r="DI136">
        <v>3</v>
      </c>
      <c r="DJ136">
        <v>2</v>
      </c>
      <c r="DK136">
        <v>2</v>
      </c>
      <c r="DL136">
        <v>0</v>
      </c>
      <c r="DM136">
        <v>3</v>
      </c>
      <c r="DN136">
        <v>3</v>
      </c>
      <c r="DO136">
        <v>0</v>
      </c>
      <c r="DP136" s="42">
        <v>1</v>
      </c>
      <c r="DQ136" s="20">
        <v>2.8280000000000003</v>
      </c>
      <c r="DR136">
        <v>2</v>
      </c>
      <c r="DS136">
        <v>0</v>
      </c>
      <c r="DT136">
        <v>0</v>
      </c>
      <c r="DU136">
        <v>0</v>
      </c>
      <c r="DV136">
        <v>0</v>
      </c>
      <c r="DW136">
        <v>348</v>
      </c>
      <c r="DX136">
        <v>460</v>
      </c>
      <c r="DY136">
        <v>270</v>
      </c>
      <c r="DZ136">
        <v>353</v>
      </c>
      <c r="EA136">
        <v>195</v>
      </c>
      <c r="EB136">
        <v>249</v>
      </c>
      <c r="EC136">
        <v>18.45</v>
      </c>
      <c r="ED136">
        <v>23.05</v>
      </c>
      <c r="EE136">
        <v>21</v>
      </c>
      <c r="EF136">
        <v>22</v>
      </c>
      <c r="EG136" s="41">
        <v>0.1076923076923077</v>
      </c>
      <c r="EH136" s="43">
        <v>0.91164658634538154</v>
      </c>
      <c r="EI136" s="44">
        <v>1.0193388940376893</v>
      </c>
      <c r="EJ136">
        <v>347</v>
      </c>
      <c r="EK136">
        <v>457</v>
      </c>
      <c r="EL136">
        <v>269</v>
      </c>
      <c r="EM136">
        <v>350</v>
      </c>
      <c r="EN136">
        <v>193</v>
      </c>
      <c r="EO136">
        <v>247</v>
      </c>
      <c r="EP136">
        <v>19</v>
      </c>
      <c r="EQ136">
        <v>22</v>
      </c>
      <c r="ER136">
        <v>175</v>
      </c>
      <c r="ES136">
        <v>205</v>
      </c>
      <c r="ET136">
        <v>63</v>
      </c>
      <c r="EU136">
        <v>72</v>
      </c>
      <c r="EV136">
        <v>13</v>
      </c>
      <c r="EW136">
        <v>11</v>
      </c>
      <c r="EX136">
        <v>35</v>
      </c>
      <c r="EY136">
        <v>27</v>
      </c>
      <c r="EZ136">
        <v>-0.2</v>
      </c>
      <c r="FA136">
        <v>1.1000000000000001</v>
      </c>
      <c r="FB136">
        <v>1</v>
      </c>
      <c r="FC136" s="20">
        <v>4.47</v>
      </c>
      <c r="FD136" s="26">
        <v>0.15964285714285714</v>
      </c>
      <c r="FE136">
        <v>0.10970000000000001</v>
      </c>
      <c r="FF136">
        <v>-0.35</v>
      </c>
      <c r="FG136">
        <v>-0.06</v>
      </c>
      <c r="FH136">
        <v>-0.41</v>
      </c>
      <c r="FL136" s="42">
        <v>61</v>
      </c>
      <c r="FM136" s="20">
        <v>14</v>
      </c>
      <c r="FN136" s="41">
        <v>0</v>
      </c>
      <c r="FO136" s="20">
        <v>3.6</v>
      </c>
      <c r="FP136" s="20">
        <v>4.5655999999999999</v>
      </c>
      <c r="FQ136" s="20">
        <v>103.82934978154715</v>
      </c>
      <c r="FR136">
        <v>31</v>
      </c>
      <c r="FS136" t="s">
        <v>2291</v>
      </c>
      <c r="FT136">
        <v>321</v>
      </c>
      <c r="FV136" t="s">
        <v>751</v>
      </c>
      <c r="FW136" s="45">
        <v>775000</v>
      </c>
      <c r="FX136" s="45">
        <v>850000</v>
      </c>
      <c r="FY136">
        <v>82</v>
      </c>
      <c r="FZ136">
        <v>2</v>
      </c>
      <c r="GA136">
        <v>8</v>
      </c>
      <c r="GB136">
        <v>10</v>
      </c>
      <c r="GC136">
        <v>-9</v>
      </c>
      <c r="GD136">
        <v>21</v>
      </c>
      <c r="GE136">
        <v>61</v>
      </c>
      <c r="GF136">
        <v>1283</v>
      </c>
      <c r="GG136">
        <v>-0.30000000000000004</v>
      </c>
      <c r="GH136">
        <v>2</v>
      </c>
      <c r="GI136">
        <v>1.7000000000000002</v>
      </c>
      <c r="GJ136" s="42">
        <v>3.6</v>
      </c>
    </row>
    <row r="137" spans="1:192" x14ac:dyDescent="0.45">
      <c r="A137" s="40">
        <v>33029</v>
      </c>
      <c r="B137" t="s">
        <v>996</v>
      </c>
      <c r="D137" t="s">
        <v>399</v>
      </c>
      <c r="E137" t="s">
        <v>399</v>
      </c>
      <c r="F137">
        <v>72</v>
      </c>
      <c r="G137">
        <v>204</v>
      </c>
      <c r="H137">
        <v>2010</v>
      </c>
      <c r="I137">
        <v>3</v>
      </c>
      <c r="J137">
        <v>66</v>
      </c>
      <c r="K137" t="s">
        <v>202</v>
      </c>
      <c r="L137">
        <v>2012</v>
      </c>
      <c r="M137">
        <v>27</v>
      </c>
      <c r="N137">
        <v>6</v>
      </c>
      <c r="O137">
        <v>8475462</v>
      </c>
      <c r="P137" t="s">
        <v>2292</v>
      </c>
      <c r="Q137" t="s">
        <v>2293</v>
      </c>
      <c r="R137" t="s">
        <v>2294</v>
      </c>
      <c r="S137" t="s">
        <v>2295</v>
      </c>
      <c r="T137" t="s">
        <v>720</v>
      </c>
      <c r="U137" t="s">
        <v>382</v>
      </c>
      <c r="V137">
        <v>70</v>
      </c>
      <c r="W137">
        <v>2</v>
      </c>
      <c r="X137">
        <v>14</v>
      </c>
      <c r="Y137">
        <v>10</v>
      </c>
      <c r="Z137">
        <v>16</v>
      </c>
      <c r="AA137">
        <v>15</v>
      </c>
      <c r="AB137">
        <v>86</v>
      </c>
      <c r="AC137" s="26">
        <v>0.22857142857142856</v>
      </c>
      <c r="AD137" s="20">
        <v>-1.9553903345724919</v>
      </c>
      <c r="AE137" s="20">
        <v>4.9429999999999996</v>
      </c>
      <c r="AF137">
        <v>0</v>
      </c>
      <c r="AG137">
        <v>7</v>
      </c>
      <c r="AH137">
        <v>83</v>
      </c>
      <c r="AI137">
        <v>1556</v>
      </c>
      <c r="AJ137">
        <v>71826</v>
      </c>
      <c r="AK137" s="20">
        <v>1197.0999999999999</v>
      </c>
      <c r="AL137">
        <v>1196.7</v>
      </c>
      <c r="AM137">
        <v>1197</v>
      </c>
      <c r="AN137" s="26">
        <v>17.101428571428571</v>
      </c>
      <c r="AO137">
        <v>28.79</v>
      </c>
      <c r="AP137" s="41">
        <v>0.4</v>
      </c>
      <c r="AQ137">
        <v>257</v>
      </c>
      <c r="AR137">
        <v>257</v>
      </c>
      <c r="AS137">
        <v>257</v>
      </c>
      <c r="AT137">
        <v>188</v>
      </c>
      <c r="AU137">
        <v>188</v>
      </c>
      <c r="AV137">
        <v>142</v>
      </c>
      <c r="AW137">
        <v>47</v>
      </c>
      <c r="AX137">
        <v>3</v>
      </c>
      <c r="AY137">
        <v>7</v>
      </c>
      <c r="AZ137">
        <v>14</v>
      </c>
      <c r="BA137" s="42">
        <v>21</v>
      </c>
      <c r="BB137">
        <v>4.3899999999999997</v>
      </c>
      <c r="BC137">
        <v>66.147900000000007</v>
      </c>
      <c r="BD137" s="20">
        <v>289.10000000000002</v>
      </c>
      <c r="BE137" s="20">
        <v>546.1</v>
      </c>
      <c r="BF137" s="20">
        <v>27.380295813487091</v>
      </c>
      <c r="BG137">
        <v>294</v>
      </c>
      <c r="BH137">
        <v>381</v>
      </c>
      <c r="BI137">
        <v>464</v>
      </c>
      <c r="BJ137" s="41">
        <v>0.38786279683377306</v>
      </c>
      <c r="BK137">
        <v>170</v>
      </c>
      <c r="BL137">
        <v>170</v>
      </c>
      <c r="BM137">
        <v>122</v>
      </c>
      <c r="BN137" s="42">
        <v>48</v>
      </c>
      <c r="BO137">
        <v>46</v>
      </c>
      <c r="BP137">
        <v>50</v>
      </c>
      <c r="BQ137">
        <v>7</v>
      </c>
      <c r="BR137">
        <v>123</v>
      </c>
      <c r="BS137" s="41">
        <v>0.12825860271115747</v>
      </c>
      <c r="BT137">
        <v>0</v>
      </c>
      <c r="BU137">
        <v>0</v>
      </c>
      <c r="BV137" s="41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7</v>
      </c>
      <c r="CZ137">
        <v>38</v>
      </c>
      <c r="DA137">
        <v>2</v>
      </c>
      <c r="DB137">
        <v>0</v>
      </c>
      <c r="DC137">
        <v>51</v>
      </c>
      <c r="DD137">
        <v>21</v>
      </c>
      <c r="DE137">
        <v>0</v>
      </c>
      <c r="DF137">
        <v>0</v>
      </c>
      <c r="DG137">
        <v>68</v>
      </c>
      <c r="DH137">
        <v>22</v>
      </c>
      <c r="DI137">
        <v>12</v>
      </c>
      <c r="DJ137">
        <v>22</v>
      </c>
      <c r="DK137">
        <v>19</v>
      </c>
      <c r="DL137">
        <v>3</v>
      </c>
      <c r="DM137">
        <v>14</v>
      </c>
      <c r="DN137">
        <v>11</v>
      </c>
      <c r="DO137">
        <v>3</v>
      </c>
      <c r="DP137" s="42">
        <v>-10</v>
      </c>
      <c r="DQ137" s="20">
        <v>-2.2640000000000002</v>
      </c>
      <c r="DR137">
        <v>14</v>
      </c>
      <c r="DS137">
        <v>5</v>
      </c>
      <c r="DT137">
        <v>0</v>
      </c>
      <c r="DU137">
        <v>1</v>
      </c>
      <c r="DV137">
        <v>2</v>
      </c>
      <c r="DW137">
        <v>1072</v>
      </c>
      <c r="DX137">
        <v>1168</v>
      </c>
      <c r="DY137">
        <v>815</v>
      </c>
      <c r="DZ137">
        <v>836</v>
      </c>
      <c r="EA137">
        <v>611</v>
      </c>
      <c r="EB137">
        <v>570</v>
      </c>
      <c r="EC137">
        <v>45.7</v>
      </c>
      <c r="ED137">
        <v>51.24</v>
      </c>
      <c r="EE137">
        <v>40</v>
      </c>
      <c r="EF137">
        <v>61</v>
      </c>
      <c r="EG137" s="41">
        <v>6.5466448445171854E-2</v>
      </c>
      <c r="EH137" s="43">
        <v>0.89298245614035088</v>
      </c>
      <c r="EI137" s="44">
        <v>0.95844890458552268</v>
      </c>
      <c r="EJ137">
        <v>1079</v>
      </c>
      <c r="EK137">
        <v>1167</v>
      </c>
      <c r="EL137">
        <v>821</v>
      </c>
      <c r="EM137">
        <v>837</v>
      </c>
      <c r="EN137">
        <v>616</v>
      </c>
      <c r="EO137">
        <v>571</v>
      </c>
      <c r="EP137">
        <v>41</v>
      </c>
      <c r="EQ137">
        <v>61</v>
      </c>
      <c r="ER137">
        <v>479</v>
      </c>
      <c r="ES137">
        <v>581</v>
      </c>
      <c r="ET137">
        <v>183</v>
      </c>
      <c r="EU137">
        <v>225</v>
      </c>
      <c r="EV137">
        <v>24</v>
      </c>
      <c r="EW137">
        <v>29</v>
      </c>
      <c r="EX137">
        <v>91</v>
      </c>
      <c r="EY137">
        <v>94</v>
      </c>
      <c r="EZ137">
        <v>0.30000000000000004</v>
      </c>
      <c r="FA137">
        <v>2.4</v>
      </c>
      <c r="FB137">
        <v>2.7</v>
      </c>
      <c r="FC137" s="20">
        <v>29.3</v>
      </c>
      <c r="FD137" s="26">
        <v>0.41857142857142859</v>
      </c>
      <c r="FE137">
        <v>0.84210000000000007</v>
      </c>
      <c r="FF137">
        <v>-0.78</v>
      </c>
      <c r="FG137">
        <v>0.1</v>
      </c>
      <c r="FH137">
        <v>-0.68</v>
      </c>
      <c r="FL137" s="42">
        <v>381</v>
      </c>
      <c r="FM137" s="20">
        <v>12.642857142857142</v>
      </c>
      <c r="FN137" s="41">
        <v>9.4852516000000012E-3</v>
      </c>
      <c r="FO137" s="20">
        <v>7.6999999999999993</v>
      </c>
      <c r="FP137" s="20">
        <v>15.5472</v>
      </c>
      <c r="FQ137" s="20">
        <v>112.30884933567309</v>
      </c>
      <c r="FR137">
        <v>4</v>
      </c>
      <c r="FS137" t="s">
        <v>189</v>
      </c>
      <c r="FT137">
        <v>195</v>
      </c>
      <c r="FV137" t="s">
        <v>711</v>
      </c>
      <c r="FW137" s="45">
        <v>3500000</v>
      </c>
      <c r="FX137" s="45">
        <v>3350000</v>
      </c>
      <c r="FY137">
        <v>339</v>
      </c>
      <c r="FZ137">
        <v>20</v>
      </c>
      <c r="GA137">
        <v>65</v>
      </c>
      <c r="GB137">
        <v>85</v>
      </c>
      <c r="GC137">
        <v>5</v>
      </c>
      <c r="GD137">
        <v>516</v>
      </c>
      <c r="GE137">
        <v>613</v>
      </c>
      <c r="GF137">
        <v>6295</v>
      </c>
      <c r="GG137">
        <v>3.6</v>
      </c>
      <c r="GH137">
        <v>13.3</v>
      </c>
      <c r="GI137">
        <v>16.899999999999999</v>
      </c>
      <c r="GJ137" s="42">
        <v>7.6999999999999993</v>
      </c>
    </row>
    <row r="138" spans="1:192" x14ac:dyDescent="0.45">
      <c r="A138" s="40">
        <v>32261</v>
      </c>
      <c r="B138" t="s">
        <v>1221</v>
      </c>
      <c r="C138" t="s">
        <v>175</v>
      </c>
      <c r="D138" t="s">
        <v>107</v>
      </c>
      <c r="E138" t="s">
        <v>107</v>
      </c>
      <c r="F138">
        <v>73</v>
      </c>
      <c r="G138">
        <v>190</v>
      </c>
      <c r="H138">
        <v>2006</v>
      </c>
      <c r="I138">
        <v>7</v>
      </c>
      <c r="J138">
        <v>210</v>
      </c>
      <c r="K138" t="s">
        <v>92</v>
      </c>
      <c r="L138">
        <v>2017</v>
      </c>
      <c r="M138">
        <v>29</v>
      </c>
      <c r="N138">
        <v>1</v>
      </c>
      <c r="O138">
        <v>8473440</v>
      </c>
      <c r="P138" t="s">
        <v>2337</v>
      </c>
      <c r="Q138" t="s">
        <v>2338</v>
      </c>
      <c r="R138" t="s">
        <v>2339</v>
      </c>
      <c r="S138" t="s">
        <v>520</v>
      </c>
      <c r="T138" t="s">
        <v>720</v>
      </c>
      <c r="U138" t="s">
        <v>382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24</v>
      </c>
      <c r="AB138">
        <v>102</v>
      </c>
      <c r="AC138" s="26">
        <v>0</v>
      </c>
      <c r="AD138" s="20">
        <v>0</v>
      </c>
      <c r="AE138" s="20">
        <v>0</v>
      </c>
      <c r="AF138">
        <v>0</v>
      </c>
      <c r="AG138">
        <v>-0.4</v>
      </c>
      <c r="AH138">
        <v>0</v>
      </c>
      <c r="AI138">
        <v>12</v>
      </c>
      <c r="AJ138">
        <v>565</v>
      </c>
      <c r="AK138" s="20">
        <v>9.4166666666666998</v>
      </c>
      <c r="AL138">
        <v>9.42</v>
      </c>
      <c r="AM138">
        <v>9</v>
      </c>
      <c r="AN138" s="26">
        <v>9.4166666666666661</v>
      </c>
      <c r="AO138">
        <v>16.239999999999998</v>
      </c>
      <c r="AP138" s="41">
        <v>0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1</v>
      </c>
      <c r="AX138">
        <v>0</v>
      </c>
      <c r="AY138">
        <v>0</v>
      </c>
      <c r="AZ138">
        <v>0</v>
      </c>
      <c r="BA138" s="42">
        <v>0</v>
      </c>
      <c r="BB138">
        <v>0.05</v>
      </c>
      <c r="BC138">
        <v>49</v>
      </c>
      <c r="BD138" s="20">
        <v>0</v>
      </c>
      <c r="BE138" s="20">
        <v>3</v>
      </c>
      <c r="BF138" s="20">
        <v>19.108280254777068</v>
      </c>
      <c r="BG138">
        <v>3</v>
      </c>
      <c r="BH138">
        <v>3</v>
      </c>
      <c r="BI138">
        <v>3</v>
      </c>
      <c r="BJ138" s="41">
        <v>0.5</v>
      </c>
      <c r="BK138">
        <v>0</v>
      </c>
      <c r="BL138">
        <v>0</v>
      </c>
      <c r="BM138">
        <v>4</v>
      </c>
      <c r="BN138" s="42">
        <v>-4</v>
      </c>
      <c r="BO138">
        <v>0</v>
      </c>
      <c r="BP138">
        <v>0</v>
      </c>
      <c r="BQ138">
        <v>0</v>
      </c>
      <c r="BR138">
        <v>0</v>
      </c>
      <c r="BS138" s="41">
        <v>0</v>
      </c>
      <c r="BT138">
        <v>0</v>
      </c>
      <c r="BU138">
        <v>0</v>
      </c>
      <c r="BV138" s="41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3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s="42">
        <v>0</v>
      </c>
      <c r="DQ138" s="20">
        <v>4.3999999999999997E-2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5</v>
      </c>
      <c r="DX138">
        <v>11</v>
      </c>
      <c r="DY138">
        <v>5</v>
      </c>
      <c r="DZ138">
        <v>9</v>
      </c>
      <c r="EA138">
        <v>3</v>
      </c>
      <c r="EB138">
        <v>4</v>
      </c>
      <c r="EC138">
        <v>0.15</v>
      </c>
      <c r="ED138">
        <v>1.1200000000000001</v>
      </c>
      <c r="EE138">
        <v>0</v>
      </c>
      <c r="EF138">
        <v>0</v>
      </c>
      <c r="EG138" s="41">
        <v>0</v>
      </c>
      <c r="EH138" s="43">
        <v>1</v>
      </c>
      <c r="EI138" s="44">
        <v>1</v>
      </c>
      <c r="EJ138">
        <v>5</v>
      </c>
      <c r="EK138">
        <v>11</v>
      </c>
      <c r="EL138">
        <v>5</v>
      </c>
      <c r="EM138">
        <v>9</v>
      </c>
      <c r="EN138">
        <v>3</v>
      </c>
      <c r="EO138">
        <v>4</v>
      </c>
      <c r="EP138">
        <v>0</v>
      </c>
      <c r="EQ138">
        <v>0</v>
      </c>
      <c r="ER138">
        <v>3</v>
      </c>
      <c r="ES138">
        <v>8</v>
      </c>
      <c r="ET138">
        <v>0</v>
      </c>
      <c r="EU138">
        <v>3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 s="20">
        <v>-0.08</v>
      </c>
      <c r="FD138" s="26">
        <v>-0.08</v>
      </c>
      <c r="FE138">
        <v>1E-4</v>
      </c>
      <c r="FF138">
        <v>0</v>
      </c>
      <c r="FG138">
        <v>0</v>
      </c>
      <c r="FH138">
        <v>0</v>
      </c>
      <c r="FL138" s="42">
        <v>0</v>
      </c>
      <c r="FM138" s="20">
        <v>0</v>
      </c>
      <c r="FN138" s="41">
        <v>0</v>
      </c>
      <c r="FO138" s="20">
        <v>0</v>
      </c>
      <c r="FP138" s="20">
        <v>8.7999999999999988E-3</v>
      </c>
      <c r="FQ138" s="20">
        <v>101.91082802547771</v>
      </c>
      <c r="FV138" t="s">
        <v>711</v>
      </c>
      <c r="FW138" s="45">
        <v>650000</v>
      </c>
      <c r="FX138" s="45">
        <v>612500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3</v>
      </c>
      <c r="GF138">
        <v>9</v>
      </c>
      <c r="GG138">
        <v>0</v>
      </c>
      <c r="GH138">
        <v>0</v>
      </c>
      <c r="GI138">
        <v>0</v>
      </c>
      <c r="GJ138" s="42">
        <v>0</v>
      </c>
    </row>
    <row r="139" spans="1:192" x14ac:dyDescent="0.45">
      <c r="A139" s="40">
        <v>34339</v>
      </c>
      <c r="B139" t="s">
        <v>2340</v>
      </c>
      <c r="C139" t="s">
        <v>106</v>
      </c>
      <c r="D139" t="s">
        <v>107</v>
      </c>
      <c r="E139" t="s">
        <v>107</v>
      </c>
      <c r="F139">
        <v>72</v>
      </c>
      <c r="G139">
        <v>195</v>
      </c>
      <c r="K139" t="s">
        <v>92</v>
      </c>
      <c r="L139">
        <v>2017</v>
      </c>
      <c r="M139">
        <v>24</v>
      </c>
      <c r="N139">
        <v>1</v>
      </c>
      <c r="O139">
        <v>8477541</v>
      </c>
      <c r="P139" t="s">
        <v>2341</v>
      </c>
      <c r="Q139" t="s">
        <v>2342</v>
      </c>
      <c r="R139" t="s">
        <v>2343</v>
      </c>
      <c r="S139" t="s">
        <v>2344</v>
      </c>
      <c r="T139" t="s">
        <v>720</v>
      </c>
      <c r="U139" t="s">
        <v>205</v>
      </c>
      <c r="V139">
        <v>9</v>
      </c>
      <c r="W139">
        <v>0</v>
      </c>
      <c r="X139">
        <v>0</v>
      </c>
      <c r="Y139">
        <v>0</v>
      </c>
      <c r="Z139">
        <v>0</v>
      </c>
      <c r="AA139">
        <v>32</v>
      </c>
      <c r="AB139">
        <v>65</v>
      </c>
      <c r="AC139" s="26">
        <v>0</v>
      </c>
      <c r="AD139" s="20">
        <v>0</v>
      </c>
      <c r="AE139" s="20">
        <v>0</v>
      </c>
      <c r="AF139">
        <v>-2</v>
      </c>
      <c r="AG139">
        <v>0.5</v>
      </c>
      <c r="AH139">
        <v>0</v>
      </c>
      <c r="AI139">
        <v>141</v>
      </c>
      <c r="AJ139">
        <v>5932</v>
      </c>
      <c r="AK139" s="20">
        <v>98.866666666667001</v>
      </c>
      <c r="AL139">
        <v>98.87</v>
      </c>
      <c r="AM139">
        <v>99</v>
      </c>
      <c r="AN139" s="26">
        <v>10.985185185185184</v>
      </c>
      <c r="AO139">
        <v>18.670000000000002</v>
      </c>
      <c r="AP139" s="41">
        <v>0</v>
      </c>
      <c r="AQ139">
        <v>11</v>
      </c>
      <c r="AR139">
        <v>11</v>
      </c>
      <c r="AS139">
        <v>11</v>
      </c>
      <c r="AT139">
        <v>8</v>
      </c>
      <c r="AU139">
        <v>8</v>
      </c>
      <c r="AV139">
        <v>7</v>
      </c>
      <c r="AW139">
        <v>1</v>
      </c>
      <c r="AX139">
        <v>0</v>
      </c>
      <c r="AY139">
        <v>0</v>
      </c>
      <c r="AZ139">
        <v>0</v>
      </c>
      <c r="BA139" s="42">
        <v>0</v>
      </c>
      <c r="BB139">
        <v>0.12</v>
      </c>
      <c r="BC139">
        <v>62</v>
      </c>
      <c r="BD139" s="20">
        <v>0</v>
      </c>
      <c r="BE139" s="20">
        <v>11</v>
      </c>
      <c r="BF139" s="20">
        <v>6.6754323859613631</v>
      </c>
      <c r="BG139">
        <v>22</v>
      </c>
      <c r="BH139">
        <v>22</v>
      </c>
      <c r="BI139">
        <v>17</v>
      </c>
      <c r="BJ139" s="41">
        <v>0.5641025641025641</v>
      </c>
      <c r="BK139">
        <v>5</v>
      </c>
      <c r="BL139">
        <v>5</v>
      </c>
      <c r="BM139">
        <v>11</v>
      </c>
      <c r="BN139" s="42">
        <v>-6</v>
      </c>
      <c r="BO139">
        <v>1</v>
      </c>
      <c r="BP139">
        <v>1</v>
      </c>
      <c r="BQ139">
        <v>0</v>
      </c>
      <c r="BR139">
        <v>6</v>
      </c>
      <c r="BS139" s="41">
        <v>7.4999999999999997E-2</v>
      </c>
      <c r="BT139">
        <v>0</v>
      </c>
      <c r="BU139">
        <v>0</v>
      </c>
      <c r="BV139" s="41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4</v>
      </c>
      <c r="DD139">
        <v>0</v>
      </c>
      <c r="DE139">
        <v>0</v>
      </c>
      <c r="DF139">
        <v>0</v>
      </c>
      <c r="DG139">
        <v>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s="42">
        <v>0</v>
      </c>
      <c r="DQ139" s="20">
        <v>0.45300000000000001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89</v>
      </c>
      <c r="DX139">
        <v>94</v>
      </c>
      <c r="DY139">
        <v>65</v>
      </c>
      <c r="DZ139">
        <v>74</v>
      </c>
      <c r="EA139">
        <v>48</v>
      </c>
      <c r="EB139">
        <v>49</v>
      </c>
      <c r="EC139">
        <v>2.75</v>
      </c>
      <c r="ED139">
        <v>3.57</v>
      </c>
      <c r="EE139">
        <v>2</v>
      </c>
      <c r="EF139">
        <v>4</v>
      </c>
      <c r="EG139" s="41">
        <v>4.1666666666666664E-2</v>
      </c>
      <c r="EH139" s="43">
        <v>0.91836734693877553</v>
      </c>
      <c r="EI139" s="44">
        <v>0.96003401360544216</v>
      </c>
      <c r="EJ139">
        <v>91</v>
      </c>
      <c r="EK139">
        <v>94</v>
      </c>
      <c r="EL139">
        <v>66</v>
      </c>
      <c r="EM139">
        <v>74</v>
      </c>
      <c r="EN139">
        <v>49</v>
      </c>
      <c r="EO139">
        <v>49</v>
      </c>
      <c r="EP139">
        <v>2</v>
      </c>
      <c r="EQ139">
        <v>4</v>
      </c>
      <c r="ER139">
        <v>40</v>
      </c>
      <c r="ES139">
        <v>44</v>
      </c>
      <c r="ET139">
        <v>10</v>
      </c>
      <c r="EU139">
        <v>17</v>
      </c>
      <c r="EV139">
        <v>0</v>
      </c>
      <c r="EW139">
        <v>3</v>
      </c>
      <c r="EX139">
        <v>4</v>
      </c>
      <c r="EY139">
        <v>6</v>
      </c>
      <c r="EZ139">
        <v>-0.1</v>
      </c>
      <c r="FA139">
        <v>0.1</v>
      </c>
      <c r="FB139">
        <v>0</v>
      </c>
      <c r="FC139" s="20">
        <v>0.08</v>
      </c>
      <c r="FD139" s="26">
        <v>8.8888888888888889E-3</v>
      </c>
      <c r="FE139">
        <v>1.9E-3</v>
      </c>
      <c r="FF139">
        <v>0</v>
      </c>
      <c r="FG139">
        <v>0</v>
      </c>
      <c r="FH139">
        <v>0</v>
      </c>
      <c r="FL139" s="42">
        <v>11</v>
      </c>
      <c r="FM139" s="20">
        <v>0</v>
      </c>
      <c r="FN139" s="41">
        <v>0</v>
      </c>
      <c r="FO139" s="20">
        <v>0</v>
      </c>
      <c r="FP139" s="20">
        <v>9.06E-2</v>
      </c>
      <c r="FQ139" s="20">
        <v>111.05492060281176</v>
      </c>
      <c r="FV139" t="s">
        <v>751</v>
      </c>
      <c r="FW139" s="45">
        <v>670000</v>
      </c>
      <c r="FX139" s="45">
        <v>626667</v>
      </c>
      <c r="FY139">
        <v>9</v>
      </c>
      <c r="FZ139">
        <v>0</v>
      </c>
      <c r="GA139">
        <v>0</v>
      </c>
      <c r="GB139">
        <v>0</v>
      </c>
      <c r="GC139">
        <v>-2</v>
      </c>
      <c r="GD139">
        <v>0</v>
      </c>
      <c r="GE139">
        <v>7</v>
      </c>
      <c r="GF139">
        <v>99</v>
      </c>
      <c r="GG139">
        <v>-0.1</v>
      </c>
      <c r="GH139">
        <v>0.1</v>
      </c>
      <c r="GI139">
        <v>0</v>
      </c>
      <c r="GJ139" s="42">
        <v>0</v>
      </c>
    </row>
    <row r="140" spans="1:192" x14ac:dyDescent="0.45">
      <c r="A140" s="40">
        <v>32223</v>
      </c>
      <c r="B140" t="s">
        <v>2345</v>
      </c>
      <c r="C140" t="s">
        <v>362</v>
      </c>
      <c r="D140" t="s">
        <v>107</v>
      </c>
      <c r="E140" t="s">
        <v>107</v>
      </c>
      <c r="F140">
        <v>76</v>
      </c>
      <c r="G140">
        <v>225</v>
      </c>
      <c r="H140">
        <v>2006</v>
      </c>
      <c r="I140">
        <v>1</v>
      </c>
      <c r="J140">
        <v>1</v>
      </c>
      <c r="K140" t="s">
        <v>202</v>
      </c>
      <c r="L140">
        <v>2007</v>
      </c>
      <c r="M140">
        <v>29</v>
      </c>
      <c r="N140">
        <v>10</v>
      </c>
      <c r="O140">
        <v>8473446</v>
      </c>
      <c r="P140" t="s">
        <v>2346</v>
      </c>
      <c r="Q140" t="s">
        <v>2347</v>
      </c>
      <c r="R140" t="s">
        <v>312</v>
      </c>
      <c r="S140" t="s">
        <v>1344</v>
      </c>
      <c r="T140" t="s">
        <v>720</v>
      </c>
      <c r="U140" t="s">
        <v>135</v>
      </c>
      <c r="V140">
        <v>62</v>
      </c>
      <c r="W140">
        <v>9</v>
      </c>
      <c r="X140">
        <v>16</v>
      </c>
      <c r="Y140">
        <v>10</v>
      </c>
      <c r="Z140">
        <v>25</v>
      </c>
      <c r="AA140">
        <v>9</v>
      </c>
      <c r="AB140">
        <v>72</v>
      </c>
      <c r="AC140" s="26">
        <v>0.40322580645161288</v>
      </c>
      <c r="AD140" s="20">
        <v>-0.55478260869565332</v>
      </c>
      <c r="AE140" s="20">
        <v>9.3230000000000004</v>
      </c>
      <c r="AF140">
        <v>3</v>
      </c>
      <c r="AG140">
        <v>-1.5</v>
      </c>
      <c r="AH140">
        <v>58</v>
      </c>
      <c r="AI140">
        <v>1901</v>
      </c>
      <c r="AJ140">
        <v>94623</v>
      </c>
      <c r="AK140" s="20">
        <v>1577.05</v>
      </c>
      <c r="AL140">
        <v>1577.03</v>
      </c>
      <c r="AM140">
        <v>1577</v>
      </c>
      <c r="AN140" s="26">
        <v>25.436290322580643</v>
      </c>
      <c r="AO140">
        <v>41.96</v>
      </c>
      <c r="AP140" s="41">
        <v>0.32894736842105265</v>
      </c>
      <c r="AQ140">
        <v>291</v>
      </c>
      <c r="AR140">
        <v>291</v>
      </c>
      <c r="AS140">
        <v>291</v>
      </c>
      <c r="AT140">
        <v>211</v>
      </c>
      <c r="AU140">
        <v>211</v>
      </c>
      <c r="AV140">
        <v>168</v>
      </c>
      <c r="AW140">
        <v>90</v>
      </c>
      <c r="AX140">
        <v>19</v>
      </c>
      <c r="AY140">
        <v>6</v>
      </c>
      <c r="AZ140">
        <v>15</v>
      </c>
      <c r="BA140" s="42">
        <v>21</v>
      </c>
      <c r="BB140">
        <v>8.01</v>
      </c>
      <c r="BC140">
        <v>50.3095</v>
      </c>
      <c r="BD140" s="20">
        <v>123.1</v>
      </c>
      <c r="BE140" s="20">
        <v>414.1</v>
      </c>
      <c r="BF140" s="20">
        <v>15.754931738774788</v>
      </c>
      <c r="BG140">
        <v>516</v>
      </c>
      <c r="BH140">
        <v>601</v>
      </c>
      <c r="BI140">
        <v>749</v>
      </c>
      <c r="BJ140" s="41">
        <v>0.40790513833992093</v>
      </c>
      <c r="BK140">
        <v>114</v>
      </c>
      <c r="BL140">
        <v>113</v>
      </c>
      <c r="BM140">
        <v>71</v>
      </c>
      <c r="BN140" s="42">
        <v>42</v>
      </c>
      <c r="BO140">
        <v>43</v>
      </c>
      <c r="BP140">
        <v>39</v>
      </c>
      <c r="BQ140">
        <v>41</v>
      </c>
      <c r="BR140">
        <v>135</v>
      </c>
      <c r="BS140" s="41">
        <v>9.3880389429763567E-2</v>
      </c>
      <c r="BT140">
        <v>0</v>
      </c>
      <c r="BU140">
        <v>1</v>
      </c>
      <c r="BV140" s="41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2</v>
      </c>
      <c r="CL140">
        <v>3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2</v>
      </c>
      <c r="CS140">
        <v>1</v>
      </c>
      <c r="CT140">
        <v>1</v>
      </c>
      <c r="CU140">
        <v>0</v>
      </c>
      <c r="CV140">
        <v>4</v>
      </c>
      <c r="CW140">
        <v>0</v>
      </c>
      <c r="CX140">
        <v>2</v>
      </c>
      <c r="CY140">
        <v>4</v>
      </c>
      <c r="CZ140">
        <v>37</v>
      </c>
      <c r="DA140">
        <v>5</v>
      </c>
      <c r="DB140">
        <v>0</v>
      </c>
      <c r="DC140">
        <v>42</v>
      </c>
      <c r="DD140">
        <v>17</v>
      </c>
      <c r="DE140">
        <v>3</v>
      </c>
      <c r="DF140">
        <v>0</v>
      </c>
      <c r="DG140">
        <v>101</v>
      </c>
      <c r="DH140">
        <v>22</v>
      </c>
      <c r="DI140">
        <v>13</v>
      </c>
      <c r="DJ140">
        <v>22</v>
      </c>
      <c r="DK140">
        <v>21</v>
      </c>
      <c r="DL140">
        <v>1</v>
      </c>
      <c r="DM140">
        <v>15</v>
      </c>
      <c r="DN140">
        <v>14</v>
      </c>
      <c r="DO140">
        <v>1</v>
      </c>
      <c r="DP140" s="42">
        <v>-9</v>
      </c>
      <c r="DQ140" s="20">
        <v>0.95300000000000007</v>
      </c>
      <c r="DR140">
        <v>19</v>
      </c>
      <c r="DS140">
        <v>2</v>
      </c>
      <c r="DT140">
        <v>0</v>
      </c>
      <c r="DU140">
        <v>0</v>
      </c>
      <c r="DV140">
        <v>1</v>
      </c>
      <c r="DW140">
        <v>1324</v>
      </c>
      <c r="DX140">
        <v>1740</v>
      </c>
      <c r="DY140">
        <v>1011</v>
      </c>
      <c r="DZ140">
        <v>1303</v>
      </c>
      <c r="EA140">
        <v>759</v>
      </c>
      <c r="EB140">
        <v>959</v>
      </c>
      <c r="EC140">
        <v>64.680000000000007</v>
      </c>
      <c r="ED140">
        <v>82.49</v>
      </c>
      <c r="EE140">
        <v>76</v>
      </c>
      <c r="EF140">
        <v>92</v>
      </c>
      <c r="EG140" s="41">
        <v>0.10013175230566534</v>
      </c>
      <c r="EH140" s="43">
        <v>0.90406673618352451</v>
      </c>
      <c r="EI140" s="44">
        <v>1.0041984884891899</v>
      </c>
      <c r="EJ140">
        <v>1322</v>
      </c>
      <c r="EK140">
        <v>1738</v>
      </c>
      <c r="EL140">
        <v>1008</v>
      </c>
      <c r="EM140">
        <v>1301</v>
      </c>
      <c r="EN140">
        <v>758</v>
      </c>
      <c r="EO140">
        <v>958</v>
      </c>
      <c r="EP140">
        <v>77</v>
      </c>
      <c r="EQ140">
        <v>92</v>
      </c>
      <c r="ER140">
        <v>654</v>
      </c>
      <c r="ES140">
        <v>817</v>
      </c>
      <c r="ET140">
        <v>250</v>
      </c>
      <c r="EU140">
        <v>300</v>
      </c>
      <c r="EV140">
        <v>39</v>
      </c>
      <c r="EW140">
        <v>48</v>
      </c>
      <c r="EX140">
        <v>107</v>
      </c>
      <c r="EY140">
        <v>107</v>
      </c>
      <c r="EZ140">
        <v>1.6</v>
      </c>
      <c r="FA140">
        <v>3.5</v>
      </c>
      <c r="FB140">
        <v>5.0999999999999996</v>
      </c>
      <c r="FC140" s="20">
        <v>28.69</v>
      </c>
      <c r="FD140" s="26">
        <v>0.46274193548387099</v>
      </c>
      <c r="FE140">
        <v>2.9853000000000001</v>
      </c>
      <c r="FF140">
        <v>0.34</v>
      </c>
      <c r="FG140">
        <v>-0.28999999999999998</v>
      </c>
      <c r="FH140">
        <v>0.05</v>
      </c>
      <c r="FL140" s="42">
        <v>309</v>
      </c>
      <c r="FM140" s="20">
        <v>8.1578947368421044</v>
      </c>
      <c r="FN140" s="41">
        <v>4.8387096800000001E-2</v>
      </c>
      <c r="FO140" s="20">
        <v>19.2</v>
      </c>
      <c r="FP140" s="20">
        <v>25.1906</v>
      </c>
      <c r="FQ140" s="20">
        <v>116.57355915867169</v>
      </c>
      <c r="FR140">
        <v>4</v>
      </c>
      <c r="FS140" t="s">
        <v>189</v>
      </c>
      <c r="FT140">
        <v>195</v>
      </c>
      <c r="FV140" t="s">
        <v>711</v>
      </c>
      <c r="FW140" s="45">
        <v>6000000</v>
      </c>
      <c r="FX140" s="45">
        <v>6000000</v>
      </c>
      <c r="FY140">
        <v>637</v>
      </c>
      <c r="FZ140">
        <v>70</v>
      </c>
      <c r="GA140">
        <v>192</v>
      </c>
      <c r="GB140">
        <v>262</v>
      </c>
      <c r="GC140">
        <v>-46</v>
      </c>
      <c r="GD140">
        <v>418</v>
      </c>
      <c r="GE140">
        <v>1382</v>
      </c>
      <c r="GF140">
        <v>14163</v>
      </c>
      <c r="GG140">
        <v>19.3</v>
      </c>
      <c r="GH140">
        <v>26.6</v>
      </c>
      <c r="GI140">
        <v>46</v>
      </c>
      <c r="GJ140" s="42">
        <v>19.2</v>
      </c>
    </row>
    <row r="141" spans="1:192" x14ac:dyDescent="0.45">
      <c r="A141" s="40">
        <v>35090</v>
      </c>
      <c r="B141" t="s">
        <v>2351</v>
      </c>
      <c r="C141" t="s">
        <v>362</v>
      </c>
      <c r="D141" t="s">
        <v>107</v>
      </c>
      <c r="E141" t="s">
        <v>107</v>
      </c>
      <c r="F141">
        <v>73</v>
      </c>
      <c r="G141">
        <v>180</v>
      </c>
      <c r="H141">
        <v>2016</v>
      </c>
      <c r="I141">
        <v>6</v>
      </c>
      <c r="J141">
        <v>173</v>
      </c>
      <c r="K141" t="s">
        <v>92</v>
      </c>
      <c r="L141">
        <v>2017</v>
      </c>
      <c r="M141">
        <v>22</v>
      </c>
      <c r="N141">
        <v>1</v>
      </c>
      <c r="O141">
        <v>8479595</v>
      </c>
      <c r="P141" t="s">
        <v>2352</v>
      </c>
      <c r="Q141" t="s">
        <v>2353</v>
      </c>
      <c r="R141" t="s">
        <v>2354</v>
      </c>
      <c r="S141" t="s">
        <v>1484</v>
      </c>
      <c r="T141" t="s">
        <v>720</v>
      </c>
      <c r="U141" t="s">
        <v>188</v>
      </c>
      <c r="V141">
        <v>4</v>
      </c>
      <c r="W141">
        <v>1</v>
      </c>
      <c r="X141">
        <v>0</v>
      </c>
      <c r="Y141">
        <v>0</v>
      </c>
      <c r="Z141">
        <v>1</v>
      </c>
      <c r="AA141">
        <v>30</v>
      </c>
      <c r="AB141">
        <v>75</v>
      </c>
      <c r="AC141" s="26">
        <v>0.25</v>
      </c>
      <c r="AD141" s="20">
        <v>0</v>
      </c>
      <c r="AE141" s="20">
        <v>0.5</v>
      </c>
      <c r="AF141">
        <v>-1</v>
      </c>
      <c r="AG141">
        <v>-0.4</v>
      </c>
      <c r="AH141">
        <v>0</v>
      </c>
      <c r="AI141">
        <v>99</v>
      </c>
      <c r="AJ141">
        <v>4327</v>
      </c>
      <c r="AK141" s="20">
        <v>72.116666666667001</v>
      </c>
      <c r="AL141">
        <v>72.12</v>
      </c>
      <c r="AM141">
        <v>72</v>
      </c>
      <c r="AN141" s="26">
        <v>18.029166666666665</v>
      </c>
      <c r="AO141">
        <v>30.29</v>
      </c>
      <c r="AP141" s="41">
        <v>1</v>
      </c>
      <c r="AQ141">
        <v>10</v>
      </c>
      <c r="AR141">
        <v>10</v>
      </c>
      <c r="AS141">
        <v>10</v>
      </c>
      <c r="AT141">
        <v>7</v>
      </c>
      <c r="AU141">
        <v>7</v>
      </c>
      <c r="AV141">
        <v>5</v>
      </c>
      <c r="AW141">
        <v>1</v>
      </c>
      <c r="AX141">
        <v>0</v>
      </c>
      <c r="AY141">
        <v>0</v>
      </c>
      <c r="AZ141">
        <v>0</v>
      </c>
      <c r="BA141" s="42">
        <v>0</v>
      </c>
      <c r="BB141">
        <v>0.11</v>
      </c>
      <c r="BC141">
        <v>54</v>
      </c>
      <c r="BD141" s="20">
        <v>0</v>
      </c>
      <c r="BE141" s="20">
        <v>10</v>
      </c>
      <c r="BF141" s="20">
        <v>8.3194675540765388</v>
      </c>
      <c r="BG141">
        <v>15</v>
      </c>
      <c r="BH141">
        <v>19</v>
      </c>
      <c r="BI141">
        <v>23</v>
      </c>
      <c r="BJ141" s="41">
        <v>0.39473684210526316</v>
      </c>
      <c r="BK141">
        <v>5</v>
      </c>
      <c r="BL141">
        <v>5</v>
      </c>
      <c r="BM141">
        <v>8</v>
      </c>
      <c r="BN141" s="42">
        <v>-3</v>
      </c>
      <c r="BO141">
        <v>2</v>
      </c>
      <c r="BP141">
        <v>0</v>
      </c>
      <c r="BQ141">
        <v>0</v>
      </c>
      <c r="BR141">
        <v>8</v>
      </c>
      <c r="BS141" s="41">
        <v>0.11764705882352941</v>
      </c>
      <c r="BT141">
        <v>0</v>
      </c>
      <c r="BU141">
        <v>0</v>
      </c>
      <c r="BV141" s="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 s="42">
        <v>0</v>
      </c>
      <c r="DQ141" s="20">
        <v>0.30099999999999999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50</v>
      </c>
      <c r="DX141">
        <v>87</v>
      </c>
      <c r="DY141">
        <v>39</v>
      </c>
      <c r="DZ141">
        <v>60</v>
      </c>
      <c r="EA141">
        <v>33</v>
      </c>
      <c r="EB141">
        <v>38</v>
      </c>
      <c r="EC141">
        <v>1.73</v>
      </c>
      <c r="ED141">
        <v>3.25</v>
      </c>
      <c r="EE141">
        <v>1</v>
      </c>
      <c r="EF141">
        <v>2</v>
      </c>
      <c r="EG141" s="41">
        <v>3.0303030303030304E-2</v>
      </c>
      <c r="EH141" s="43">
        <v>0.94736842105263164</v>
      </c>
      <c r="EI141" s="44">
        <v>0.97767145135566191</v>
      </c>
      <c r="EJ141">
        <v>50</v>
      </c>
      <c r="EK141">
        <v>87</v>
      </c>
      <c r="EL141">
        <v>39</v>
      </c>
      <c r="EM141">
        <v>60</v>
      </c>
      <c r="EN141">
        <v>33</v>
      </c>
      <c r="EO141">
        <v>38</v>
      </c>
      <c r="EP141">
        <v>1</v>
      </c>
      <c r="EQ141">
        <v>2</v>
      </c>
      <c r="ER141">
        <v>18</v>
      </c>
      <c r="ES141">
        <v>53</v>
      </c>
      <c r="ET141">
        <v>6</v>
      </c>
      <c r="EU141">
        <v>15</v>
      </c>
      <c r="EV141">
        <v>0</v>
      </c>
      <c r="EW141">
        <v>0</v>
      </c>
      <c r="EX141">
        <v>4</v>
      </c>
      <c r="EY141">
        <v>1</v>
      </c>
      <c r="EZ141">
        <v>0.1</v>
      </c>
      <c r="FA141">
        <v>0.1</v>
      </c>
      <c r="FB141">
        <v>0.2</v>
      </c>
      <c r="FC141" s="20">
        <v>0.12</v>
      </c>
      <c r="FD141" s="26">
        <v>0.03</v>
      </c>
      <c r="FE141">
        <v>3.4000000000000002E-2</v>
      </c>
      <c r="FF141">
        <v>0</v>
      </c>
      <c r="FG141">
        <v>0</v>
      </c>
      <c r="FH141">
        <v>0</v>
      </c>
      <c r="FL141" s="42">
        <v>13</v>
      </c>
      <c r="FM141" s="20">
        <v>0</v>
      </c>
      <c r="FN141" s="41">
        <v>9.0308369999999999E-2</v>
      </c>
      <c r="FO141" s="20">
        <v>1</v>
      </c>
      <c r="FP141" s="20">
        <v>1.0602</v>
      </c>
      <c r="FQ141" s="20">
        <v>113.97670549084857</v>
      </c>
      <c r="FV141" t="s">
        <v>751</v>
      </c>
      <c r="FW141" s="45">
        <v>925000</v>
      </c>
      <c r="FX141" s="45">
        <v>925000</v>
      </c>
      <c r="FY141">
        <v>4</v>
      </c>
      <c r="FZ141">
        <v>1</v>
      </c>
      <c r="GA141">
        <v>0</v>
      </c>
      <c r="GB141">
        <v>1</v>
      </c>
      <c r="GC141">
        <v>-1</v>
      </c>
      <c r="GD141">
        <v>0</v>
      </c>
      <c r="GE141">
        <v>5</v>
      </c>
      <c r="GF141">
        <v>72</v>
      </c>
      <c r="GG141">
        <v>0.1</v>
      </c>
      <c r="GH141">
        <v>0.1</v>
      </c>
      <c r="GI141">
        <v>0.2</v>
      </c>
      <c r="GJ141" s="42">
        <v>1</v>
      </c>
    </row>
    <row r="142" spans="1:192" x14ac:dyDescent="0.45">
      <c r="A142" s="40">
        <v>33190</v>
      </c>
      <c r="B142" t="s">
        <v>2373</v>
      </c>
      <c r="C142" t="s">
        <v>163</v>
      </c>
      <c r="D142" t="s">
        <v>91</v>
      </c>
      <c r="E142" t="s">
        <v>91</v>
      </c>
      <c r="F142">
        <v>76</v>
      </c>
      <c r="G142">
        <v>225</v>
      </c>
      <c r="K142" t="s">
        <v>92</v>
      </c>
      <c r="L142">
        <v>2011</v>
      </c>
      <c r="M142">
        <v>27</v>
      </c>
      <c r="N142">
        <v>7</v>
      </c>
      <c r="O142">
        <v>8475455</v>
      </c>
      <c r="P142" t="s">
        <v>2374</v>
      </c>
      <c r="Q142" t="s">
        <v>2375</v>
      </c>
      <c r="R142" t="s">
        <v>2176</v>
      </c>
      <c r="S142" t="s">
        <v>2376</v>
      </c>
      <c r="T142" t="s">
        <v>720</v>
      </c>
      <c r="U142" t="s">
        <v>319</v>
      </c>
      <c r="V142">
        <v>81</v>
      </c>
      <c r="W142">
        <v>5</v>
      </c>
      <c r="X142">
        <v>17</v>
      </c>
      <c r="Y142">
        <v>8</v>
      </c>
      <c r="Z142">
        <v>22</v>
      </c>
      <c r="AA142">
        <v>13</v>
      </c>
      <c r="AB142">
        <v>45</v>
      </c>
      <c r="AC142" s="26">
        <v>0.27160493827160492</v>
      </c>
      <c r="AD142" s="20">
        <v>9.6065573770491799</v>
      </c>
      <c r="AE142" s="20">
        <v>7.3259999999999996</v>
      </c>
      <c r="AF142">
        <v>-7</v>
      </c>
      <c r="AG142">
        <v>-0.1</v>
      </c>
      <c r="AH142">
        <v>60</v>
      </c>
      <c r="AI142">
        <v>1878</v>
      </c>
      <c r="AJ142">
        <v>84174</v>
      </c>
      <c r="AK142" s="20">
        <v>1402.9</v>
      </c>
      <c r="AL142">
        <v>1402.9</v>
      </c>
      <c r="AM142">
        <v>1403</v>
      </c>
      <c r="AN142" s="26">
        <v>17.319753086419755</v>
      </c>
      <c r="AO142">
        <v>29.14</v>
      </c>
      <c r="AP142" s="41">
        <v>0.36666666666666664</v>
      </c>
      <c r="AQ142">
        <v>202</v>
      </c>
      <c r="AR142">
        <v>202</v>
      </c>
      <c r="AS142">
        <v>203</v>
      </c>
      <c r="AT142">
        <v>139</v>
      </c>
      <c r="AU142">
        <v>140</v>
      </c>
      <c r="AV142">
        <v>88</v>
      </c>
      <c r="AW142">
        <v>59</v>
      </c>
      <c r="AX142">
        <v>6</v>
      </c>
      <c r="AY142">
        <v>3</v>
      </c>
      <c r="AZ142">
        <v>11</v>
      </c>
      <c r="BA142" s="42">
        <v>14</v>
      </c>
      <c r="BB142">
        <v>3.78</v>
      </c>
      <c r="BC142">
        <v>52.761400000000002</v>
      </c>
      <c r="BD142" s="20">
        <v>199.7</v>
      </c>
      <c r="BE142" s="20">
        <v>401.7</v>
      </c>
      <c r="BF142" s="20">
        <v>17.180126880034212</v>
      </c>
      <c r="BG142">
        <v>406</v>
      </c>
      <c r="BH142">
        <v>472</v>
      </c>
      <c r="BI142">
        <v>389</v>
      </c>
      <c r="BJ142" s="41">
        <v>0.51069182389937107</v>
      </c>
      <c r="BK142">
        <v>197</v>
      </c>
      <c r="BL142">
        <v>197</v>
      </c>
      <c r="BM142">
        <v>132</v>
      </c>
      <c r="BN142" s="42">
        <v>65</v>
      </c>
      <c r="BO142">
        <v>52</v>
      </c>
      <c r="BP142">
        <v>29</v>
      </c>
      <c r="BQ142">
        <v>11</v>
      </c>
      <c r="BR142">
        <v>107</v>
      </c>
      <c r="BS142" s="41">
        <v>9.5195729537366547E-2</v>
      </c>
      <c r="BT142">
        <v>0</v>
      </c>
      <c r="BU142">
        <v>0</v>
      </c>
      <c r="BV142" s="41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3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4</v>
      </c>
      <c r="CZ142">
        <v>48</v>
      </c>
      <c r="DA142">
        <v>2</v>
      </c>
      <c r="DB142">
        <v>0</v>
      </c>
      <c r="DC142">
        <v>25</v>
      </c>
      <c r="DD142">
        <v>13</v>
      </c>
      <c r="DE142">
        <v>1</v>
      </c>
      <c r="DF142">
        <v>1</v>
      </c>
      <c r="DG142">
        <v>46</v>
      </c>
      <c r="DH142">
        <v>20</v>
      </c>
      <c r="DI142">
        <v>10</v>
      </c>
      <c r="DJ142">
        <v>20</v>
      </c>
      <c r="DK142">
        <v>17</v>
      </c>
      <c r="DL142">
        <v>3</v>
      </c>
      <c r="DM142">
        <v>12</v>
      </c>
      <c r="DN142">
        <v>9</v>
      </c>
      <c r="DO142">
        <v>3</v>
      </c>
      <c r="DP142" s="42">
        <v>-10</v>
      </c>
      <c r="DQ142" s="20">
        <v>-1.21</v>
      </c>
      <c r="DR142">
        <v>15</v>
      </c>
      <c r="DS142">
        <v>4</v>
      </c>
      <c r="DT142">
        <v>0</v>
      </c>
      <c r="DU142">
        <v>0</v>
      </c>
      <c r="DV142">
        <v>1</v>
      </c>
      <c r="DW142">
        <v>1345</v>
      </c>
      <c r="DX142">
        <v>1397</v>
      </c>
      <c r="DY142">
        <v>1001</v>
      </c>
      <c r="DZ142">
        <v>1017</v>
      </c>
      <c r="EA142">
        <v>696</v>
      </c>
      <c r="EB142">
        <v>733</v>
      </c>
      <c r="EC142">
        <v>63.13</v>
      </c>
      <c r="ED142">
        <v>68.569999999999993</v>
      </c>
      <c r="EE142">
        <v>60</v>
      </c>
      <c r="EF142">
        <v>74</v>
      </c>
      <c r="EG142" s="41">
        <v>8.6206896551724144E-2</v>
      </c>
      <c r="EH142" s="43">
        <v>0.89904502046384716</v>
      </c>
      <c r="EI142" s="44">
        <v>0.98525191701557135</v>
      </c>
      <c r="EJ142">
        <v>1339</v>
      </c>
      <c r="EK142">
        <v>1397</v>
      </c>
      <c r="EL142">
        <v>997</v>
      </c>
      <c r="EM142">
        <v>1017</v>
      </c>
      <c r="EN142">
        <v>694</v>
      </c>
      <c r="EO142">
        <v>733</v>
      </c>
      <c r="EP142">
        <v>59</v>
      </c>
      <c r="EQ142">
        <v>74</v>
      </c>
      <c r="ER142">
        <v>642</v>
      </c>
      <c r="ES142">
        <v>699</v>
      </c>
      <c r="ET142">
        <v>273</v>
      </c>
      <c r="EU142">
        <v>312</v>
      </c>
      <c r="EV142">
        <v>33</v>
      </c>
      <c r="EW142">
        <v>53</v>
      </c>
      <c r="EX142">
        <v>100</v>
      </c>
      <c r="EY142">
        <v>101</v>
      </c>
      <c r="EZ142">
        <v>1</v>
      </c>
      <c r="FA142">
        <v>2.8</v>
      </c>
      <c r="FB142">
        <v>3.8</v>
      </c>
      <c r="FC142" s="20">
        <v>26.38</v>
      </c>
      <c r="FD142" s="26">
        <v>0.32567901234567898</v>
      </c>
      <c r="FE142">
        <v>1.1485000000000001</v>
      </c>
      <c r="FF142">
        <v>-0.02</v>
      </c>
      <c r="FG142">
        <v>-0.81</v>
      </c>
      <c r="FH142">
        <v>-0.83</v>
      </c>
      <c r="FL142" s="42">
        <v>368</v>
      </c>
      <c r="FM142" s="20">
        <v>13.866666666666667</v>
      </c>
      <c r="FN142" s="41">
        <v>2.0916233000000003E-2</v>
      </c>
      <c r="FO142" s="20">
        <v>16</v>
      </c>
      <c r="FP142" s="20">
        <v>21.757999999999999</v>
      </c>
      <c r="FQ142" s="20">
        <v>117.27136645519994</v>
      </c>
      <c r="FV142" t="s">
        <v>711</v>
      </c>
      <c r="FW142" s="45">
        <v>3400000</v>
      </c>
      <c r="FX142" s="45">
        <v>3270000</v>
      </c>
      <c r="FY142">
        <v>447</v>
      </c>
      <c r="FZ142">
        <v>20</v>
      </c>
      <c r="GA142">
        <v>58</v>
      </c>
      <c r="GB142">
        <v>78</v>
      </c>
      <c r="GC142">
        <v>-4</v>
      </c>
      <c r="GD142">
        <v>409</v>
      </c>
      <c r="GE142">
        <v>536</v>
      </c>
      <c r="GF142">
        <v>8304</v>
      </c>
      <c r="GG142">
        <v>0.30000000000000004</v>
      </c>
      <c r="GH142">
        <v>17.3</v>
      </c>
      <c r="GI142">
        <v>17.5</v>
      </c>
      <c r="GJ142" s="42">
        <v>16</v>
      </c>
    </row>
    <row r="143" spans="1:192" x14ac:dyDescent="0.45">
      <c r="A143" s="40">
        <v>32247</v>
      </c>
      <c r="B143" t="s">
        <v>310</v>
      </c>
      <c r="C143" t="s">
        <v>213</v>
      </c>
      <c r="D143" t="s">
        <v>91</v>
      </c>
      <c r="E143" t="s">
        <v>91</v>
      </c>
      <c r="F143">
        <v>76</v>
      </c>
      <c r="G143">
        <v>222</v>
      </c>
      <c r="H143">
        <v>2006</v>
      </c>
      <c r="I143">
        <v>3</v>
      </c>
      <c r="J143">
        <v>68</v>
      </c>
      <c r="K143" t="s">
        <v>202</v>
      </c>
      <c r="L143">
        <v>2012</v>
      </c>
      <c r="M143">
        <v>29</v>
      </c>
      <c r="N143">
        <v>6</v>
      </c>
      <c r="O143">
        <v>8473468</v>
      </c>
      <c r="P143" t="s">
        <v>2377</v>
      </c>
      <c r="Q143" t="s">
        <v>2378</v>
      </c>
      <c r="R143" t="s">
        <v>2379</v>
      </c>
      <c r="S143" t="s">
        <v>815</v>
      </c>
      <c r="T143" t="s">
        <v>720</v>
      </c>
      <c r="U143" t="s">
        <v>166</v>
      </c>
      <c r="V143">
        <v>21</v>
      </c>
      <c r="W143">
        <v>0</v>
      </c>
      <c r="X143">
        <v>2</v>
      </c>
      <c r="Y143">
        <v>2</v>
      </c>
      <c r="Z143">
        <v>2</v>
      </c>
      <c r="AA143">
        <v>27</v>
      </c>
      <c r="AB143">
        <v>106</v>
      </c>
      <c r="AC143" s="26">
        <v>9.5238095238095233E-2</v>
      </c>
      <c r="AD143" s="20">
        <v>-1.3372093023255816</v>
      </c>
      <c r="AE143" s="20">
        <v>0.60099999999999998</v>
      </c>
      <c r="AF143">
        <v>4</v>
      </c>
      <c r="AG143">
        <v>0.1</v>
      </c>
      <c r="AH143">
        <v>31</v>
      </c>
      <c r="AI143">
        <v>450</v>
      </c>
      <c r="AJ143">
        <v>18564</v>
      </c>
      <c r="AK143" s="20">
        <v>309.39999999999998</v>
      </c>
      <c r="AL143">
        <v>310.3</v>
      </c>
      <c r="AM143">
        <v>309</v>
      </c>
      <c r="AN143" s="26">
        <v>14.733333333333333</v>
      </c>
      <c r="AO143">
        <v>24.93</v>
      </c>
      <c r="AP143" s="41">
        <v>0.11764705882352941</v>
      </c>
      <c r="AQ143">
        <v>57</v>
      </c>
      <c r="AR143">
        <v>57</v>
      </c>
      <c r="AS143">
        <v>57</v>
      </c>
      <c r="AT143">
        <v>34</v>
      </c>
      <c r="AU143">
        <v>34</v>
      </c>
      <c r="AV143">
        <v>19</v>
      </c>
      <c r="AW143">
        <v>10</v>
      </c>
      <c r="AX143">
        <v>1</v>
      </c>
      <c r="AY143">
        <v>0</v>
      </c>
      <c r="AZ143">
        <v>3</v>
      </c>
      <c r="BA143" s="42">
        <v>3</v>
      </c>
      <c r="BB143">
        <v>0.68</v>
      </c>
      <c r="BC143">
        <v>55.631599999999999</v>
      </c>
      <c r="BD143" s="20">
        <v>42.1</v>
      </c>
      <c r="BE143" s="20">
        <v>99.1</v>
      </c>
      <c r="BF143" s="20">
        <v>19.162101192394456</v>
      </c>
      <c r="BG143">
        <v>101</v>
      </c>
      <c r="BH143">
        <v>99</v>
      </c>
      <c r="BI143">
        <v>100</v>
      </c>
      <c r="BJ143" s="41">
        <v>0.50248756218905477</v>
      </c>
      <c r="BK143">
        <v>57</v>
      </c>
      <c r="BL143">
        <v>57</v>
      </c>
      <c r="BM143">
        <v>31</v>
      </c>
      <c r="BN143" s="42">
        <v>26</v>
      </c>
      <c r="BO143">
        <v>15</v>
      </c>
      <c r="BP143">
        <v>11</v>
      </c>
      <c r="BQ143">
        <v>9</v>
      </c>
      <c r="BR143">
        <v>19</v>
      </c>
      <c r="BS143" s="41">
        <v>8.1896551724137928E-2</v>
      </c>
      <c r="BT143">
        <v>0</v>
      </c>
      <c r="BU143">
        <v>0</v>
      </c>
      <c r="BV143" s="41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0</v>
      </c>
      <c r="CZ143">
        <v>13</v>
      </c>
      <c r="DA143">
        <v>0</v>
      </c>
      <c r="DB143">
        <v>0</v>
      </c>
      <c r="DC143">
        <v>9</v>
      </c>
      <c r="DD143">
        <v>4</v>
      </c>
      <c r="DE143">
        <v>0</v>
      </c>
      <c r="DF143">
        <v>0</v>
      </c>
      <c r="DG143">
        <v>6</v>
      </c>
      <c r="DH143">
        <v>10</v>
      </c>
      <c r="DI143">
        <v>2</v>
      </c>
      <c r="DJ143">
        <v>9</v>
      </c>
      <c r="DK143">
        <v>8</v>
      </c>
      <c r="DL143">
        <v>1</v>
      </c>
      <c r="DM143">
        <v>3</v>
      </c>
      <c r="DN143">
        <v>2</v>
      </c>
      <c r="DO143">
        <v>1</v>
      </c>
      <c r="DP143" s="42">
        <v>-8</v>
      </c>
      <c r="DQ143" s="20">
        <v>-3.7469999999999999</v>
      </c>
      <c r="DR143">
        <v>8</v>
      </c>
      <c r="DS143">
        <v>1</v>
      </c>
      <c r="DT143">
        <v>0</v>
      </c>
      <c r="DU143">
        <v>1</v>
      </c>
      <c r="DV143">
        <v>0</v>
      </c>
      <c r="DW143">
        <v>315</v>
      </c>
      <c r="DX143">
        <v>294</v>
      </c>
      <c r="DY143">
        <v>238</v>
      </c>
      <c r="DZ143">
        <v>213</v>
      </c>
      <c r="EA143">
        <v>174</v>
      </c>
      <c r="EB143">
        <v>166</v>
      </c>
      <c r="EC143">
        <v>15.58</v>
      </c>
      <c r="ED143">
        <v>16.25</v>
      </c>
      <c r="EE143">
        <v>17</v>
      </c>
      <c r="EF143">
        <v>17</v>
      </c>
      <c r="EG143" s="41">
        <v>9.7701149425287362E-2</v>
      </c>
      <c r="EH143" s="43">
        <v>0.89759036144578319</v>
      </c>
      <c r="EI143" s="44">
        <v>0.99529151087107059</v>
      </c>
      <c r="EJ143">
        <v>315</v>
      </c>
      <c r="EK143">
        <v>293</v>
      </c>
      <c r="EL143">
        <v>237</v>
      </c>
      <c r="EM143">
        <v>212</v>
      </c>
      <c r="EN143">
        <v>173</v>
      </c>
      <c r="EO143">
        <v>165</v>
      </c>
      <c r="EP143">
        <v>17</v>
      </c>
      <c r="EQ143">
        <v>16</v>
      </c>
      <c r="ER143">
        <v>153</v>
      </c>
      <c r="ES143">
        <v>148</v>
      </c>
      <c r="ET143">
        <v>63</v>
      </c>
      <c r="EU143">
        <v>70</v>
      </c>
      <c r="EV143">
        <v>11</v>
      </c>
      <c r="EW143">
        <v>8</v>
      </c>
      <c r="EX143">
        <v>27</v>
      </c>
      <c r="EY143">
        <v>17</v>
      </c>
      <c r="EZ143">
        <v>-0.2</v>
      </c>
      <c r="FA143">
        <v>0.9</v>
      </c>
      <c r="FB143">
        <v>0.7</v>
      </c>
      <c r="FC143" s="20">
        <v>5.42</v>
      </c>
      <c r="FD143" s="26">
        <v>0.2580952380952381</v>
      </c>
      <c r="FE143">
        <v>6.9400000000000003E-2</v>
      </c>
      <c r="FF143">
        <v>0.03</v>
      </c>
      <c r="FG143">
        <v>-0.05</v>
      </c>
      <c r="FH143">
        <v>-0.02</v>
      </c>
      <c r="FL143" s="42">
        <v>108</v>
      </c>
      <c r="FM143" s="20">
        <v>8.25</v>
      </c>
      <c r="FN143" s="41">
        <v>0</v>
      </c>
      <c r="FO143" s="20">
        <v>-1.1000000000000001</v>
      </c>
      <c r="FP143" s="20">
        <v>1.2505999999999999</v>
      </c>
      <c r="FQ143" s="20">
        <v>117.75700934579439</v>
      </c>
      <c r="FV143" t="s">
        <v>711</v>
      </c>
      <c r="FW143" s="45">
        <v>900000</v>
      </c>
      <c r="FX143" s="45">
        <v>900000</v>
      </c>
      <c r="FY143">
        <v>279</v>
      </c>
      <c r="FZ143">
        <v>7</v>
      </c>
      <c r="GA143">
        <v>36</v>
      </c>
      <c r="GB143">
        <v>43</v>
      </c>
      <c r="GC143">
        <v>16</v>
      </c>
      <c r="GD143">
        <v>358</v>
      </c>
      <c r="GE143">
        <v>294</v>
      </c>
      <c r="GF143">
        <v>4744</v>
      </c>
      <c r="GG143">
        <v>-0.30000000000000004</v>
      </c>
      <c r="GH143">
        <v>11.1</v>
      </c>
      <c r="GI143">
        <v>10.8</v>
      </c>
      <c r="GJ143" s="42">
        <v>-1.1000000000000001</v>
      </c>
    </row>
    <row r="144" spans="1:192" x14ac:dyDescent="0.45">
      <c r="A144" s="40">
        <v>31188</v>
      </c>
      <c r="B144" t="s">
        <v>2403</v>
      </c>
      <c r="C144" t="s">
        <v>282</v>
      </c>
      <c r="D144" t="s">
        <v>107</v>
      </c>
      <c r="E144" t="s">
        <v>107</v>
      </c>
      <c r="F144">
        <v>71</v>
      </c>
      <c r="G144">
        <v>200</v>
      </c>
      <c r="H144">
        <v>2004</v>
      </c>
      <c r="I144">
        <v>7</v>
      </c>
      <c r="J144">
        <v>224</v>
      </c>
      <c r="K144" t="s">
        <v>92</v>
      </c>
      <c r="L144">
        <v>2007</v>
      </c>
      <c r="M144">
        <v>32</v>
      </c>
      <c r="N144">
        <v>11</v>
      </c>
      <c r="O144">
        <v>8471436</v>
      </c>
      <c r="P144" t="s">
        <v>2404</v>
      </c>
      <c r="Q144" t="s">
        <v>2405</v>
      </c>
      <c r="R144" t="s">
        <v>2406</v>
      </c>
      <c r="S144" t="s">
        <v>404</v>
      </c>
      <c r="T144" t="s">
        <v>720</v>
      </c>
      <c r="U144" t="s">
        <v>230</v>
      </c>
      <c r="V144">
        <v>42</v>
      </c>
      <c r="W144">
        <v>4</v>
      </c>
      <c r="X144">
        <v>6</v>
      </c>
      <c r="Y144">
        <v>3</v>
      </c>
      <c r="Z144">
        <v>10</v>
      </c>
      <c r="AA144">
        <v>17</v>
      </c>
      <c r="AB144">
        <v>88</v>
      </c>
      <c r="AC144" s="26">
        <v>0.23809523809523808</v>
      </c>
      <c r="AD144" s="20">
        <v>0.61795407098121125</v>
      </c>
      <c r="AE144" s="20">
        <v>3.7650000000000001</v>
      </c>
      <c r="AF144">
        <v>-4</v>
      </c>
      <c r="AG144">
        <v>1.3</v>
      </c>
      <c r="AH144">
        <v>21</v>
      </c>
      <c r="AI144">
        <v>1013</v>
      </c>
      <c r="AJ144">
        <v>44127</v>
      </c>
      <c r="AK144" s="20">
        <v>735.45</v>
      </c>
      <c r="AL144">
        <v>735.45</v>
      </c>
      <c r="AM144">
        <v>735</v>
      </c>
      <c r="AN144" s="26">
        <v>17.510714285714286</v>
      </c>
      <c r="AO144">
        <v>29.36</v>
      </c>
      <c r="AP144" s="41">
        <v>0.33333333333333331</v>
      </c>
      <c r="AQ144">
        <v>104</v>
      </c>
      <c r="AR144">
        <v>105</v>
      </c>
      <c r="AS144">
        <v>105</v>
      </c>
      <c r="AT144">
        <v>71</v>
      </c>
      <c r="AU144">
        <v>71</v>
      </c>
      <c r="AV144">
        <v>52</v>
      </c>
      <c r="AW144">
        <v>31</v>
      </c>
      <c r="AX144">
        <v>8</v>
      </c>
      <c r="AY144">
        <v>0</v>
      </c>
      <c r="AZ144">
        <v>6</v>
      </c>
      <c r="BA144" s="42">
        <v>6</v>
      </c>
      <c r="BB144">
        <v>2.98</v>
      </c>
      <c r="BC144">
        <v>51.846200000000003</v>
      </c>
      <c r="BD144" s="20">
        <v>68.400000000000006</v>
      </c>
      <c r="BE144" s="20">
        <v>172.4</v>
      </c>
      <c r="BF144" s="20">
        <v>14.064858250050989</v>
      </c>
      <c r="BG144">
        <v>199</v>
      </c>
      <c r="BH144">
        <v>250</v>
      </c>
      <c r="BI144">
        <v>249</v>
      </c>
      <c r="BJ144" s="41">
        <v>0.44419642857142855</v>
      </c>
      <c r="BK144">
        <v>51</v>
      </c>
      <c r="BL144">
        <v>51</v>
      </c>
      <c r="BM144">
        <v>72</v>
      </c>
      <c r="BN144" s="42">
        <v>-21</v>
      </c>
      <c r="BO144">
        <v>19</v>
      </c>
      <c r="BP144">
        <v>20</v>
      </c>
      <c r="BQ144">
        <v>14</v>
      </c>
      <c r="BR144">
        <v>53</v>
      </c>
      <c r="BS144" s="41">
        <v>8.3202511773940349E-2</v>
      </c>
      <c r="BT144">
        <v>0</v>
      </c>
      <c r="BU144">
        <v>0</v>
      </c>
      <c r="BV144" s="41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19</v>
      </c>
      <c r="DA144">
        <v>4</v>
      </c>
      <c r="DB144">
        <v>0</v>
      </c>
      <c r="DC144">
        <v>10</v>
      </c>
      <c r="DD144">
        <v>7</v>
      </c>
      <c r="DE144">
        <v>1</v>
      </c>
      <c r="DF144">
        <v>0</v>
      </c>
      <c r="DG144">
        <v>30</v>
      </c>
      <c r="DH144">
        <v>9</v>
      </c>
      <c r="DI144">
        <v>8</v>
      </c>
      <c r="DJ144">
        <v>9</v>
      </c>
      <c r="DK144">
        <v>8</v>
      </c>
      <c r="DL144">
        <v>1</v>
      </c>
      <c r="DM144">
        <v>9</v>
      </c>
      <c r="DN144">
        <v>8</v>
      </c>
      <c r="DO144">
        <v>1</v>
      </c>
      <c r="DP144" s="42">
        <v>-1</v>
      </c>
      <c r="DQ144" s="20">
        <v>2.9130000000000003</v>
      </c>
      <c r="DR144">
        <v>8</v>
      </c>
      <c r="DS144">
        <v>1</v>
      </c>
      <c r="DT144">
        <v>0</v>
      </c>
      <c r="DU144">
        <v>0</v>
      </c>
      <c r="DV144">
        <v>0</v>
      </c>
      <c r="DW144">
        <v>618</v>
      </c>
      <c r="DX144">
        <v>767</v>
      </c>
      <c r="DY144">
        <v>463</v>
      </c>
      <c r="DZ144">
        <v>584</v>
      </c>
      <c r="EA144">
        <v>349</v>
      </c>
      <c r="EB144">
        <v>438</v>
      </c>
      <c r="EC144">
        <v>29.41</v>
      </c>
      <c r="ED144">
        <v>37.74</v>
      </c>
      <c r="EE144">
        <v>30</v>
      </c>
      <c r="EF144">
        <v>43</v>
      </c>
      <c r="EG144" s="41">
        <v>8.5959885386819479E-2</v>
      </c>
      <c r="EH144" s="43">
        <v>0.90182648401826482</v>
      </c>
      <c r="EI144" s="44">
        <v>0.98778636940508435</v>
      </c>
      <c r="EJ144">
        <v>620</v>
      </c>
      <c r="EK144">
        <v>766</v>
      </c>
      <c r="EL144">
        <v>465</v>
      </c>
      <c r="EM144">
        <v>583</v>
      </c>
      <c r="EN144">
        <v>353</v>
      </c>
      <c r="EO144">
        <v>437</v>
      </c>
      <c r="EP144">
        <v>29</v>
      </c>
      <c r="EQ144">
        <v>43</v>
      </c>
      <c r="ER144">
        <v>310</v>
      </c>
      <c r="ES144">
        <v>395</v>
      </c>
      <c r="ET144">
        <v>120</v>
      </c>
      <c r="EU144">
        <v>166</v>
      </c>
      <c r="EV144">
        <v>13</v>
      </c>
      <c r="EW144">
        <v>22</v>
      </c>
      <c r="EX144">
        <v>53</v>
      </c>
      <c r="EY144">
        <v>52</v>
      </c>
      <c r="EZ144">
        <v>0.5</v>
      </c>
      <c r="FA144">
        <v>1.2</v>
      </c>
      <c r="FB144">
        <v>1.7000000000000002</v>
      </c>
      <c r="FC144" s="20">
        <v>9.9</v>
      </c>
      <c r="FD144" s="26">
        <v>0.23571428571428571</v>
      </c>
      <c r="FE144">
        <v>0.77160000000000006</v>
      </c>
      <c r="FF144">
        <v>0.28999999999999998</v>
      </c>
      <c r="FG144">
        <v>-0.04</v>
      </c>
      <c r="FH144">
        <v>0.25</v>
      </c>
      <c r="FL144" s="42">
        <v>126</v>
      </c>
      <c r="FM144" s="20">
        <v>8.125</v>
      </c>
      <c r="FN144" s="41">
        <v>2.9359112100000001E-2</v>
      </c>
      <c r="FO144" s="20">
        <v>7.9</v>
      </c>
      <c r="FP144" s="20">
        <v>10.582599999999999</v>
      </c>
      <c r="FQ144" s="20">
        <v>112.9920456863145</v>
      </c>
      <c r="FR144">
        <v>6</v>
      </c>
      <c r="FS144" t="s">
        <v>1035</v>
      </c>
      <c r="FT144">
        <v>250</v>
      </c>
      <c r="FU144" t="s">
        <v>731</v>
      </c>
      <c r="FV144" t="s">
        <v>711</v>
      </c>
      <c r="FW144" s="45">
        <v>2500000</v>
      </c>
      <c r="FX144" s="45">
        <v>2250000</v>
      </c>
      <c r="FY144">
        <v>521</v>
      </c>
      <c r="FZ144">
        <v>25</v>
      </c>
      <c r="GA144">
        <v>92</v>
      </c>
      <c r="GB144">
        <v>117</v>
      </c>
      <c r="GC144">
        <v>-12</v>
      </c>
      <c r="GD144">
        <v>203</v>
      </c>
      <c r="GE144">
        <v>593</v>
      </c>
      <c r="GF144">
        <v>9547</v>
      </c>
      <c r="GG144">
        <v>3.9</v>
      </c>
      <c r="GH144">
        <v>18.7</v>
      </c>
      <c r="GI144">
        <v>22.6</v>
      </c>
      <c r="GJ144" s="42">
        <v>7.9</v>
      </c>
    </row>
    <row r="145" spans="1:192" x14ac:dyDescent="0.45">
      <c r="A145" s="40">
        <v>33175</v>
      </c>
      <c r="B145" t="s">
        <v>2439</v>
      </c>
      <c r="D145" t="s">
        <v>156</v>
      </c>
      <c r="E145" t="s">
        <v>156</v>
      </c>
      <c r="F145">
        <v>73</v>
      </c>
      <c r="G145">
        <v>204</v>
      </c>
      <c r="H145">
        <v>2009</v>
      </c>
      <c r="I145">
        <v>1</v>
      </c>
      <c r="J145">
        <v>14</v>
      </c>
      <c r="K145" t="s">
        <v>92</v>
      </c>
      <c r="L145">
        <v>2009</v>
      </c>
      <c r="M145">
        <v>27</v>
      </c>
      <c r="N145">
        <v>9</v>
      </c>
      <c r="O145">
        <v>8475179</v>
      </c>
      <c r="P145" t="s">
        <v>2440</v>
      </c>
      <c r="Q145" t="s">
        <v>2441</v>
      </c>
      <c r="R145" t="s">
        <v>2442</v>
      </c>
      <c r="S145" t="s">
        <v>1729</v>
      </c>
      <c r="T145" t="s">
        <v>720</v>
      </c>
      <c r="U145" t="s">
        <v>285</v>
      </c>
      <c r="V145">
        <v>62</v>
      </c>
      <c r="W145">
        <v>3</v>
      </c>
      <c r="X145">
        <v>8</v>
      </c>
      <c r="Y145">
        <v>5</v>
      </c>
      <c r="Z145">
        <v>11</v>
      </c>
      <c r="AA145">
        <v>20</v>
      </c>
      <c r="AB145">
        <v>80</v>
      </c>
      <c r="AC145" s="26">
        <v>0.17741935483870969</v>
      </c>
      <c r="AD145" s="20">
        <v>-6.4871794871794854</v>
      </c>
      <c r="AE145" s="20">
        <v>3.8639999999999999</v>
      </c>
      <c r="AF145">
        <v>6</v>
      </c>
      <c r="AG145">
        <v>0</v>
      </c>
      <c r="AH145">
        <v>22</v>
      </c>
      <c r="AI145">
        <v>1309</v>
      </c>
      <c r="AJ145">
        <v>63508</v>
      </c>
      <c r="AK145" s="20">
        <v>1058.4666666666999</v>
      </c>
      <c r="AL145">
        <v>1058.47</v>
      </c>
      <c r="AM145">
        <v>1058</v>
      </c>
      <c r="AN145" s="26">
        <v>17.07204301075269</v>
      </c>
      <c r="AO145">
        <v>28.72</v>
      </c>
      <c r="AP145" s="41">
        <v>0.26190476190476192</v>
      </c>
      <c r="AQ145">
        <v>117</v>
      </c>
      <c r="AR145">
        <v>117</v>
      </c>
      <c r="AS145">
        <v>117</v>
      </c>
      <c r="AT145">
        <v>76</v>
      </c>
      <c r="AU145">
        <v>76</v>
      </c>
      <c r="AV145">
        <v>48</v>
      </c>
      <c r="AW145">
        <v>22</v>
      </c>
      <c r="AX145">
        <v>4</v>
      </c>
      <c r="AY145">
        <v>0</v>
      </c>
      <c r="AZ145">
        <v>4</v>
      </c>
      <c r="BA145" s="42">
        <v>4</v>
      </c>
      <c r="BB145">
        <v>2.13</v>
      </c>
      <c r="BC145">
        <v>56.3125</v>
      </c>
      <c r="BD145" s="20">
        <v>116</v>
      </c>
      <c r="BE145" s="20">
        <v>233</v>
      </c>
      <c r="BF145" s="20">
        <v>13.20774325205249</v>
      </c>
      <c r="BG145">
        <v>261</v>
      </c>
      <c r="BH145">
        <v>326</v>
      </c>
      <c r="BI145">
        <v>429</v>
      </c>
      <c r="BJ145" s="41">
        <v>0.37826086956521737</v>
      </c>
      <c r="BK145">
        <v>69</v>
      </c>
      <c r="BL145">
        <v>69</v>
      </c>
      <c r="BM145">
        <v>103</v>
      </c>
      <c r="BN145" s="42">
        <v>-34</v>
      </c>
      <c r="BO145">
        <v>28</v>
      </c>
      <c r="BP145">
        <v>53</v>
      </c>
      <c r="BQ145">
        <v>11</v>
      </c>
      <c r="BR145">
        <v>78</v>
      </c>
      <c r="BS145" s="41">
        <v>8.2714740190880168E-2</v>
      </c>
      <c r="BT145">
        <v>0</v>
      </c>
      <c r="BU145">
        <v>0</v>
      </c>
      <c r="BV145" s="41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4</v>
      </c>
      <c r="CZ145">
        <v>24</v>
      </c>
      <c r="DA145">
        <v>2</v>
      </c>
      <c r="DB145">
        <v>0</v>
      </c>
      <c r="DC145">
        <v>19</v>
      </c>
      <c r="DD145">
        <v>7</v>
      </c>
      <c r="DE145">
        <v>0</v>
      </c>
      <c r="DF145">
        <v>0</v>
      </c>
      <c r="DG145">
        <v>20</v>
      </c>
      <c r="DH145">
        <v>11</v>
      </c>
      <c r="DI145">
        <v>7</v>
      </c>
      <c r="DJ145">
        <v>11</v>
      </c>
      <c r="DK145">
        <v>11</v>
      </c>
      <c r="DL145">
        <v>0</v>
      </c>
      <c r="DM145">
        <v>7</v>
      </c>
      <c r="DN145">
        <v>7</v>
      </c>
      <c r="DO145">
        <v>0</v>
      </c>
      <c r="DP145" s="42">
        <v>-4</v>
      </c>
      <c r="DQ145" s="20">
        <v>2.0190000000000001</v>
      </c>
      <c r="DR145">
        <v>11</v>
      </c>
      <c r="DS145">
        <v>0</v>
      </c>
      <c r="DT145">
        <v>0</v>
      </c>
      <c r="DU145">
        <v>0</v>
      </c>
      <c r="DV145">
        <v>0</v>
      </c>
      <c r="DW145">
        <v>862</v>
      </c>
      <c r="DX145">
        <v>1181</v>
      </c>
      <c r="DY145">
        <v>649</v>
      </c>
      <c r="DZ145">
        <v>865</v>
      </c>
      <c r="EA145">
        <v>462</v>
      </c>
      <c r="EB145">
        <v>609</v>
      </c>
      <c r="EC145">
        <v>37.42</v>
      </c>
      <c r="ED145">
        <v>54.69</v>
      </c>
      <c r="EE145">
        <v>42</v>
      </c>
      <c r="EF145">
        <v>51</v>
      </c>
      <c r="EG145" s="41">
        <v>9.0909090909090912E-2</v>
      </c>
      <c r="EH145" s="43">
        <v>0.91625615763546797</v>
      </c>
      <c r="EI145" s="44">
        <v>1.0071652485445588</v>
      </c>
      <c r="EJ145">
        <v>857</v>
      </c>
      <c r="EK145">
        <v>1181</v>
      </c>
      <c r="EL145">
        <v>644</v>
      </c>
      <c r="EM145">
        <v>866</v>
      </c>
      <c r="EN145">
        <v>460</v>
      </c>
      <c r="EO145">
        <v>610</v>
      </c>
      <c r="EP145">
        <v>42</v>
      </c>
      <c r="EQ145">
        <v>51</v>
      </c>
      <c r="ER145">
        <v>403</v>
      </c>
      <c r="ES145">
        <v>571</v>
      </c>
      <c r="ET145">
        <v>160</v>
      </c>
      <c r="EU145">
        <v>211</v>
      </c>
      <c r="EV145">
        <v>19</v>
      </c>
      <c r="EW145">
        <v>31</v>
      </c>
      <c r="EX145">
        <v>62</v>
      </c>
      <c r="EY145">
        <v>68</v>
      </c>
      <c r="EZ145">
        <v>0.1</v>
      </c>
      <c r="FA145">
        <v>2.5</v>
      </c>
      <c r="FB145">
        <v>2.6</v>
      </c>
      <c r="FC145" s="20">
        <v>14.9</v>
      </c>
      <c r="FD145" s="26">
        <v>0.24032258064516129</v>
      </c>
      <c r="FE145">
        <v>1.0105</v>
      </c>
      <c r="FF145">
        <v>0.05</v>
      </c>
      <c r="FG145">
        <v>0.18</v>
      </c>
      <c r="FH145">
        <v>0.23</v>
      </c>
      <c r="FL145" s="42">
        <v>169</v>
      </c>
      <c r="FM145" s="20">
        <v>7.2727272727272725</v>
      </c>
      <c r="FN145" s="41">
        <v>1.4695340500000001E-2</v>
      </c>
      <c r="FO145" s="20">
        <v>8.8000000000000007</v>
      </c>
      <c r="FP145" s="20">
        <v>11.4038</v>
      </c>
      <c r="FQ145" s="20">
        <v>115.80866722722421</v>
      </c>
      <c r="FR145">
        <v>4</v>
      </c>
      <c r="FS145" t="s">
        <v>111</v>
      </c>
      <c r="FT145">
        <v>195</v>
      </c>
      <c r="FV145" t="s">
        <v>711</v>
      </c>
      <c r="FW145" s="45">
        <v>4333333</v>
      </c>
      <c r="FX145" s="45">
        <v>4333333</v>
      </c>
      <c r="FY145">
        <v>569</v>
      </c>
      <c r="FZ145">
        <v>33</v>
      </c>
      <c r="GA145">
        <v>121</v>
      </c>
      <c r="GB145">
        <v>154</v>
      </c>
      <c r="GC145">
        <v>-58</v>
      </c>
      <c r="GD145">
        <v>348</v>
      </c>
      <c r="GE145">
        <v>725</v>
      </c>
      <c r="GF145">
        <v>11594</v>
      </c>
      <c r="GG145">
        <v>6.7</v>
      </c>
      <c r="GH145">
        <v>20.5</v>
      </c>
      <c r="GI145">
        <v>27.2</v>
      </c>
      <c r="GJ145" s="42">
        <v>8.8000000000000007</v>
      </c>
    </row>
    <row r="146" spans="1:192" x14ac:dyDescent="0.45">
      <c r="A146" s="40">
        <v>32237</v>
      </c>
      <c r="B146" t="s">
        <v>185</v>
      </c>
      <c r="C146" t="s">
        <v>126</v>
      </c>
      <c r="D146" t="s">
        <v>91</v>
      </c>
      <c r="E146" t="s">
        <v>91</v>
      </c>
      <c r="F146">
        <v>70</v>
      </c>
      <c r="G146">
        <v>193</v>
      </c>
      <c r="H146">
        <v>2006</v>
      </c>
      <c r="I146">
        <v>5</v>
      </c>
      <c r="J146">
        <v>147</v>
      </c>
      <c r="K146" t="s">
        <v>202</v>
      </c>
      <c r="L146">
        <v>2014</v>
      </c>
      <c r="M146">
        <v>29</v>
      </c>
      <c r="N146">
        <v>4</v>
      </c>
      <c r="O146">
        <v>8473415</v>
      </c>
      <c r="P146" t="s">
        <v>2465</v>
      </c>
      <c r="Q146" t="s">
        <v>2466</v>
      </c>
      <c r="R146" t="s">
        <v>2467</v>
      </c>
      <c r="S146" t="s">
        <v>486</v>
      </c>
      <c r="T146" t="s">
        <v>720</v>
      </c>
      <c r="U146" t="s">
        <v>117</v>
      </c>
      <c r="V146">
        <v>44</v>
      </c>
      <c r="W146">
        <v>1</v>
      </c>
      <c r="X146">
        <v>8</v>
      </c>
      <c r="Y146">
        <v>4</v>
      </c>
      <c r="Z146">
        <v>9</v>
      </c>
      <c r="AA146">
        <v>22</v>
      </c>
      <c r="AB146">
        <v>46</v>
      </c>
      <c r="AC146" s="26">
        <v>0.20454545454545456</v>
      </c>
      <c r="AD146" s="20">
        <v>3.8510638297872344</v>
      </c>
      <c r="AE146" s="20">
        <v>2.9020000000000001</v>
      </c>
      <c r="AF146">
        <v>3</v>
      </c>
      <c r="AG146">
        <v>1.7000000000000002</v>
      </c>
      <c r="AH146">
        <v>32</v>
      </c>
      <c r="AI146">
        <v>862</v>
      </c>
      <c r="AJ146">
        <v>39654</v>
      </c>
      <c r="AK146" s="20">
        <v>660.9</v>
      </c>
      <c r="AL146">
        <v>646.54999999999995</v>
      </c>
      <c r="AM146">
        <v>661</v>
      </c>
      <c r="AN146" s="26">
        <v>15.020454545454545</v>
      </c>
      <c r="AO146">
        <v>25.25</v>
      </c>
      <c r="AP146" s="41">
        <v>0.42857142857142855</v>
      </c>
      <c r="AQ146">
        <v>148</v>
      </c>
      <c r="AR146">
        <v>150</v>
      </c>
      <c r="AS146">
        <v>150</v>
      </c>
      <c r="AT146">
        <v>105</v>
      </c>
      <c r="AU146">
        <v>106</v>
      </c>
      <c r="AV146">
        <v>79</v>
      </c>
      <c r="AW146">
        <v>61</v>
      </c>
      <c r="AX146">
        <v>15</v>
      </c>
      <c r="AY146">
        <v>5</v>
      </c>
      <c r="AZ146">
        <v>6</v>
      </c>
      <c r="BA146" s="42">
        <v>11</v>
      </c>
      <c r="BB146">
        <v>4.0199999999999996</v>
      </c>
      <c r="BC146">
        <v>45.025300000000001</v>
      </c>
      <c r="BD146" s="20">
        <v>123.2</v>
      </c>
      <c r="BE146" s="20">
        <v>271.2</v>
      </c>
      <c r="BF146" s="20">
        <v>25.16742711313897</v>
      </c>
      <c r="BG146">
        <v>190</v>
      </c>
      <c r="BH146">
        <v>214</v>
      </c>
      <c r="BI146">
        <v>197</v>
      </c>
      <c r="BJ146" s="41">
        <v>0.49095607235142119</v>
      </c>
      <c r="BK146">
        <v>126</v>
      </c>
      <c r="BL146">
        <v>124</v>
      </c>
      <c r="BM146">
        <v>82</v>
      </c>
      <c r="BN146" s="42">
        <v>42</v>
      </c>
      <c r="BO146">
        <v>27</v>
      </c>
      <c r="BP146">
        <v>20</v>
      </c>
      <c r="BQ146">
        <v>9</v>
      </c>
      <c r="BR146">
        <v>53</v>
      </c>
      <c r="BS146" s="41">
        <v>0.10271317829457365</v>
      </c>
      <c r="BT146">
        <v>0</v>
      </c>
      <c r="BU146">
        <v>0</v>
      </c>
      <c r="BV146" s="41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</v>
      </c>
      <c r="CY146">
        <v>3</v>
      </c>
      <c r="CZ146">
        <v>22</v>
      </c>
      <c r="DA146">
        <v>4</v>
      </c>
      <c r="DB146">
        <v>2</v>
      </c>
      <c r="DC146">
        <v>18</v>
      </c>
      <c r="DD146">
        <v>5</v>
      </c>
      <c r="DE146">
        <v>0</v>
      </c>
      <c r="DF146">
        <v>1</v>
      </c>
      <c r="DG146">
        <v>49</v>
      </c>
      <c r="DH146">
        <v>16</v>
      </c>
      <c r="DI146">
        <v>6</v>
      </c>
      <c r="DJ146">
        <v>16</v>
      </c>
      <c r="DK146">
        <v>16</v>
      </c>
      <c r="DL146">
        <v>0</v>
      </c>
      <c r="DM146">
        <v>5</v>
      </c>
      <c r="DN146">
        <v>5</v>
      </c>
      <c r="DO146">
        <v>0</v>
      </c>
      <c r="DP146" s="42">
        <v>-10</v>
      </c>
      <c r="DQ146" s="20">
        <v>-8.2010000000000005</v>
      </c>
      <c r="DR146">
        <v>16</v>
      </c>
      <c r="DS146">
        <v>0</v>
      </c>
      <c r="DT146">
        <v>0</v>
      </c>
      <c r="DU146">
        <v>0</v>
      </c>
      <c r="DV146">
        <v>0</v>
      </c>
      <c r="DW146">
        <v>606</v>
      </c>
      <c r="DX146">
        <v>619</v>
      </c>
      <c r="DY146">
        <v>468</v>
      </c>
      <c r="DZ146">
        <v>463</v>
      </c>
      <c r="EA146">
        <v>336</v>
      </c>
      <c r="EB146">
        <v>337</v>
      </c>
      <c r="EC146">
        <v>26.49</v>
      </c>
      <c r="ED146">
        <v>27.08</v>
      </c>
      <c r="EE146">
        <v>21</v>
      </c>
      <c r="EF146">
        <v>20</v>
      </c>
      <c r="EG146" s="41">
        <v>6.25E-2</v>
      </c>
      <c r="EH146" s="43">
        <v>0.94065281899109787</v>
      </c>
      <c r="EI146" s="44">
        <v>1.0031528189910979</v>
      </c>
      <c r="EJ146">
        <v>613</v>
      </c>
      <c r="EK146">
        <v>626</v>
      </c>
      <c r="EL146">
        <v>476</v>
      </c>
      <c r="EM146">
        <v>469</v>
      </c>
      <c r="EN146">
        <v>340</v>
      </c>
      <c r="EO146">
        <v>342</v>
      </c>
      <c r="EP146">
        <v>21</v>
      </c>
      <c r="EQ146">
        <v>21</v>
      </c>
      <c r="ER146">
        <v>317</v>
      </c>
      <c r="ES146">
        <v>319</v>
      </c>
      <c r="ET146">
        <v>128</v>
      </c>
      <c r="EU146">
        <v>125</v>
      </c>
      <c r="EV146">
        <v>14</v>
      </c>
      <c r="EW146">
        <v>11</v>
      </c>
      <c r="EX146">
        <v>47</v>
      </c>
      <c r="EY146">
        <v>30</v>
      </c>
      <c r="EZ146">
        <v>0.2</v>
      </c>
      <c r="FA146">
        <v>1.8</v>
      </c>
      <c r="FB146">
        <v>2</v>
      </c>
      <c r="FC146" s="20">
        <v>12.95</v>
      </c>
      <c r="FD146" s="26">
        <v>0.29431818181818181</v>
      </c>
      <c r="FE146">
        <v>0.39760000000000001</v>
      </c>
      <c r="FF146">
        <v>-0.16</v>
      </c>
      <c r="FG146">
        <v>-0.26</v>
      </c>
      <c r="FH146">
        <v>-0.42</v>
      </c>
      <c r="FL146" s="42">
        <v>211</v>
      </c>
      <c r="FM146" s="20">
        <v>8.4375</v>
      </c>
      <c r="FN146" s="41">
        <v>8.5881860000000011E-3</v>
      </c>
      <c r="FO146" s="20">
        <v>5.8</v>
      </c>
      <c r="FP146" s="20">
        <v>7.3597999999999999</v>
      </c>
      <c r="FQ146" s="20">
        <v>113.68030314747507</v>
      </c>
      <c r="FV146" t="s">
        <v>711</v>
      </c>
      <c r="FW146" s="45">
        <v>800000</v>
      </c>
      <c r="FX146" s="45">
        <v>750000</v>
      </c>
      <c r="FY146">
        <v>138</v>
      </c>
      <c r="FZ146">
        <v>2</v>
      </c>
      <c r="GA146">
        <v>18</v>
      </c>
      <c r="GB146">
        <v>20</v>
      </c>
      <c r="GC146">
        <v>-14</v>
      </c>
      <c r="GD146">
        <v>72</v>
      </c>
      <c r="GE146">
        <v>184</v>
      </c>
      <c r="GF146">
        <v>2100</v>
      </c>
      <c r="GG146">
        <v>-0.2</v>
      </c>
      <c r="GH146">
        <v>3.9</v>
      </c>
      <c r="GI146">
        <v>3.7</v>
      </c>
      <c r="GJ146" s="42">
        <v>5.8</v>
      </c>
    </row>
    <row r="147" spans="1:192" x14ac:dyDescent="0.45">
      <c r="A147" s="40">
        <v>31752</v>
      </c>
      <c r="B147" t="s">
        <v>1445</v>
      </c>
      <c r="C147" t="s">
        <v>362</v>
      </c>
      <c r="D147" t="s">
        <v>107</v>
      </c>
      <c r="E147" t="s">
        <v>107</v>
      </c>
      <c r="F147">
        <v>73</v>
      </c>
      <c r="G147">
        <v>203</v>
      </c>
      <c r="H147">
        <v>2005</v>
      </c>
      <c r="I147">
        <v>1</v>
      </c>
      <c r="J147">
        <v>28</v>
      </c>
      <c r="K147" t="s">
        <v>202</v>
      </c>
      <c r="L147">
        <v>2007</v>
      </c>
      <c r="M147">
        <v>31</v>
      </c>
      <c r="N147">
        <v>11</v>
      </c>
      <c r="O147">
        <v>8471702</v>
      </c>
      <c r="P147" t="s">
        <v>2473</v>
      </c>
      <c r="Q147" t="s">
        <v>2474</v>
      </c>
      <c r="R147" t="s">
        <v>2475</v>
      </c>
      <c r="S147" t="s">
        <v>404</v>
      </c>
      <c r="T147" t="s">
        <v>720</v>
      </c>
      <c r="U147" t="s">
        <v>253</v>
      </c>
      <c r="V147">
        <v>68</v>
      </c>
      <c r="W147">
        <v>7</v>
      </c>
      <c r="X147">
        <v>22</v>
      </c>
      <c r="Y147">
        <v>12</v>
      </c>
      <c r="Z147">
        <v>29</v>
      </c>
      <c r="AA147">
        <v>9</v>
      </c>
      <c r="AB147">
        <v>58</v>
      </c>
      <c r="AC147" s="26">
        <v>0.4264705882352941</v>
      </c>
      <c r="AD147" s="20">
        <v>4.0450204638472016</v>
      </c>
      <c r="AE147" s="20">
        <v>9.9440000000000008</v>
      </c>
      <c r="AF147">
        <v>24</v>
      </c>
      <c r="AG147">
        <v>-4.5</v>
      </c>
      <c r="AH147">
        <v>36</v>
      </c>
      <c r="AI147">
        <v>1690</v>
      </c>
      <c r="AJ147">
        <v>92237</v>
      </c>
      <c r="AK147" s="20">
        <v>1537.2833333333001</v>
      </c>
      <c r="AL147">
        <v>1537.18</v>
      </c>
      <c r="AM147">
        <v>1537</v>
      </c>
      <c r="AN147" s="26">
        <v>22.607107843137253</v>
      </c>
      <c r="AO147">
        <v>37.520000000000003</v>
      </c>
      <c r="AP147" s="41">
        <v>0.37662337662337664</v>
      </c>
      <c r="AQ147">
        <v>277</v>
      </c>
      <c r="AR147">
        <v>277</v>
      </c>
      <c r="AS147">
        <v>277</v>
      </c>
      <c r="AT147">
        <v>182</v>
      </c>
      <c r="AU147">
        <v>182</v>
      </c>
      <c r="AV147">
        <v>120</v>
      </c>
      <c r="AW147">
        <v>76</v>
      </c>
      <c r="AX147">
        <v>10</v>
      </c>
      <c r="AY147">
        <v>4</v>
      </c>
      <c r="AZ147">
        <v>17</v>
      </c>
      <c r="BA147" s="42">
        <v>21</v>
      </c>
      <c r="BB147">
        <v>5.75</v>
      </c>
      <c r="BC147">
        <v>53.716700000000003</v>
      </c>
      <c r="BD147" s="20">
        <v>146.4</v>
      </c>
      <c r="BE147" s="20">
        <v>423.4</v>
      </c>
      <c r="BF147" s="20">
        <v>16.526366463263898</v>
      </c>
      <c r="BG147">
        <v>371</v>
      </c>
      <c r="BH147">
        <v>597</v>
      </c>
      <c r="BI147">
        <v>591</v>
      </c>
      <c r="BJ147" s="41">
        <v>0.38565488565488565</v>
      </c>
      <c r="BK147">
        <v>117</v>
      </c>
      <c r="BL147">
        <v>117</v>
      </c>
      <c r="BM147">
        <v>126</v>
      </c>
      <c r="BN147" s="42">
        <v>-9</v>
      </c>
      <c r="BO147">
        <v>62</v>
      </c>
      <c r="BP147">
        <v>73</v>
      </c>
      <c r="BQ147">
        <v>18</v>
      </c>
      <c r="BR147">
        <v>98</v>
      </c>
      <c r="BS147" s="41">
        <v>7.5326671790930055E-2</v>
      </c>
      <c r="BT147">
        <v>0</v>
      </c>
      <c r="BU147">
        <v>0</v>
      </c>
      <c r="BV147" s="41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6</v>
      </c>
      <c r="CW147">
        <v>0</v>
      </c>
      <c r="CX147">
        <v>1</v>
      </c>
      <c r="CY147">
        <v>2</v>
      </c>
      <c r="CZ147">
        <v>59</v>
      </c>
      <c r="DA147">
        <v>3</v>
      </c>
      <c r="DB147">
        <v>0</v>
      </c>
      <c r="DC147">
        <v>46</v>
      </c>
      <c r="DD147">
        <v>17</v>
      </c>
      <c r="DE147">
        <v>0</v>
      </c>
      <c r="DF147">
        <v>0</v>
      </c>
      <c r="DG147">
        <v>54</v>
      </c>
      <c r="DH147">
        <v>18</v>
      </c>
      <c r="DI147">
        <v>4</v>
      </c>
      <c r="DJ147">
        <v>18</v>
      </c>
      <c r="DK147">
        <v>18</v>
      </c>
      <c r="DL147">
        <v>0</v>
      </c>
      <c r="DM147">
        <v>4</v>
      </c>
      <c r="DN147">
        <v>4</v>
      </c>
      <c r="DO147">
        <v>0</v>
      </c>
      <c r="DP147" s="42">
        <v>-14</v>
      </c>
      <c r="DQ147" s="20">
        <v>-4.931</v>
      </c>
      <c r="DR147">
        <v>18</v>
      </c>
      <c r="DS147">
        <v>0</v>
      </c>
      <c r="DT147">
        <v>0</v>
      </c>
      <c r="DU147">
        <v>0</v>
      </c>
      <c r="DV147">
        <v>0</v>
      </c>
      <c r="DW147">
        <v>1285</v>
      </c>
      <c r="DX147">
        <v>1585</v>
      </c>
      <c r="DY147">
        <v>958</v>
      </c>
      <c r="DZ147">
        <v>1203</v>
      </c>
      <c r="EA147">
        <v>665</v>
      </c>
      <c r="EB147">
        <v>830</v>
      </c>
      <c r="EC147">
        <v>62.03</v>
      </c>
      <c r="ED147">
        <v>83.99</v>
      </c>
      <c r="EE147">
        <v>77</v>
      </c>
      <c r="EF147">
        <v>72</v>
      </c>
      <c r="EG147" s="41">
        <v>0.11578947368421053</v>
      </c>
      <c r="EH147" s="43">
        <v>0.91325301204819276</v>
      </c>
      <c r="EI147" s="44">
        <v>1.0290424857324032</v>
      </c>
      <c r="EJ147">
        <v>1287</v>
      </c>
      <c r="EK147">
        <v>1585</v>
      </c>
      <c r="EL147">
        <v>958</v>
      </c>
      <c r="EM147">
        <v>1202</v>
      </c>
      <c r="EN147">
        <v>668</v>
      </c>
      <c r="EO147">
        <v>829</v>
      </c>
      <c r="EP147">
        <v>77</v>
      </c>
      <c r="EQ147">
        <v>72</v>
      </c>
      <c r="ER147">
        <v>666</v>
      </c>
      <c r="ES147">
        <v>849</v>
      </c>
      <c r="ET147">
        <v>249</v>
      </c>
      <c r="EU147">
        <v>359</v>
      </c>
      <c r="EV147">
        <v>38</v>
      </c>
      <c r="EW147">
        <v>44</v>
      </c>
      <c r="EX147">
        <v>86</v>
      </c>
      <c r="EY147">
        <v>84</v>
      </c>
      <c r="EZ147">
        <v>1.8</v>
      </c>
      <c r="FA147">
        <v>4.8</v>
      </c>
      <c r="FB147">
        <v>6.6</v>
      </c>
      <c r="FC147" s="20">
        <v>30.05</v>
      </c>
      <c r="FD147" s="26">
        <v>0.44191176470588234</v>
      </c>
      <c r="FE147">
        <v>2.6309</v>
      </c>
      <c r="FF147">
        <v>-0.11</v>
      </c>
      <c r="FG147">
        <v>-0.21</v>
      </c>
      <c r="FH147">
        <v>-0.32</v>
      </c>
      <c r="FL147" s="42">
        <v>251</v>
      </c>
      <c r="FM147" s="20">
        <v>7.5</v>
      </c>
      <c r="FN147" s="41">
        <v>3.3900307099999999E-2</v>
      </c>
      <c r="FO147" s="20">
        <v>25.4</v>
      </c>
      <c r="FP147" s="20">
        <v>28.0138</v>
      </c>
      <c r="FQ147" s="20">
        <v>112.02331542174632</v>
      </c>
      <c r="FR147">
        <v>5</v>
      </c>
      <c r="FS147" t="s">
        <v>189</v>
      </c>
      <c r="FT147">
        <v>265</v>
      </c>
      <c r="FV147" t="s">
        <v>711</v>
      </c>
      <c r="FW147" s="45">
        <v>5750000</v>
      </c>
      <c r="FX147" s="45">
        <v>5750000</v>
      </c>
      <c r="FY147">
        <v>801</v>
      </c>
      <c r="FZ147">
        <v>56</v>
      </c>
      <c r="GA147">
        <v>242</v>
      </c>
      <c r="GB147">
        <v>298</v>
      </c>
      <c r="GC147">
        <v>100</v>
      </c>
      <c r="GD147">
        <v>419</v>
      </c>
      <c r="GE147">
        <v>1285</v>
      </c>
      <c r="GF147">
        <v>16596</v>
      </c>
      <c r="GG147">
        <v>18.5</v>
      </c>
      <c r="GH147">
        <v>41.3</v>
      </c>
      <c r="GI147">
        <v>59.8</v>
      </c>
      <c r="GJ147" s="42">
        <v>25.4</v>
      </c>
    </row>
    <row r="148" spans="1:192" x14ac:dyDescent="0.45">
      <c r="A148" s="40">
        <v>29376</v>
      </c>
      <c r="B148" t="s">
        <v>227</v>
      </c>
      <c r="C148" t="s">
        <v>126</v>
      </c>
      <c r="D148" t="s">
        <v>91</v>
      </c>
      <c r="E148" t="s">
        <v>91</v>
      </c>
      <c r="F148">
        <v>71</v>
      </c>
      <c r="G148">
        <v>208</v>
      </c>
      <c r="H148">
        <v>1998</v>
      </c>
      <c r="I148">
        <v>3</v>
      </c>
      <c r="J148">
        <v>75</v>
      </c>
      <c r="K148" t="s">
        <v>92</v>
      </c>
      <c r="L148">
        <v>2002</v>
      </c>
      <c r="M148">
        <v>37</v>
      </c>
      <c r="N148">
        <v>14</v>
      </c>
      <c r="O148">
        <v>8467400</v>
      </c>
      <c r="P148" t="s">
        <v>2486</v>
      </c>
      <c r="Q148" t="s">
        <v>2487</v>
      </c>
      <c r="R148" t="s">
        <v>2488</v>
      </c>
      <c r="S148" t="s">
        <v>2489</v>
      </c>
      <c r="T148" t="s">
        <v>720</v>
      </c>
      <c r="U148" t="s">
        <v>102</v>
      </c>
      <c r="V148">
        <v>67</v>
      </c>
      <c r="W148">
        <v>3</v>
      </c>
      <c r="X148">
        <v>14</v>
      </c>
      <c r="Y148">
        <v>8</v>
      </c>
      <c r="Z148">
        <v>17</v>
      </c>
      <c r="AA148">
        <v>14</v>
      </c>
      <c r="AB148">
        <v>52</v>
      </c>
      <c r="AC148" s="26">
        <v>0.2537313432835821</v>
      </c>
      <c r="AD148" s="20">
        <v>-4.7188995215310996</v>
      </c>
      <c r="AE148" s="20">
        <v>5.625</v>
      </c>
      <c r="AF148">
        <v>12</v>
      </c>
      <c r="AG148">
        <v>-8.9</v>
      </c>
      <c r="AH148">
        <v>26</v>
      </c>
      <c r="AI148">
        <v>1416</v>
      </c>
      <c r="AJ148">
        <v>69593</v>
      </c>
      <c r="AK148" s="20">
        <v>1159.8833333333</v>
      </c>
      <c r="AL148">
        <v>1159.8800000000001</v>
      </c>
      <c r="AM148">
        <v>1160</v>
      </c>
      <c r="AN148" s="26">
        <v>17.31169154228856</v>
      </c>
      <c r="AO148">
        <v>29.15</v>
      </c>
      <c r="AP148" s="41">
        <v>0.32075471698113206</v>
      </c>
      <c r="AQ148">
        <v>187</v>
      </c>
      <c r="AR148">
        <v>188</v>
      </c>
      <c r="AS148">
        <v>188</v>
      </c>
      <c r="AT148">
        <v>129</v>
      </c>
      <c r="AU148">
        <v>130</v>
      </c>
      <c r="AV148">
        <v>93</v>
      </c>
      <c r="AW148">
        <v>43</v>
      </c>
      <c r="AX148">
        <v>5</v>
      </c>
      <c r="AY148">
        <v>3</v>
      </c>
      <c r="AZ148">
        <v>16</v>
      </c>
      <c r="BA148" s="42">
        <v>19</v>
      </c>
      <c r="BB148">
        <v>4.3499999999999996</v>
      </c>
      <c r="BC148">
        <v>54.688200000000002</v>
      </c>
      <c r="BD148" s="20">
        <v>161</v>
      </c>
      <c r="BE148" s="20">
        <v>348</v>
      </c>
      <c r="BF148" s="20">
        <v>18.001862261613269</v>
      </c>
      <c r="BG148">
        <v>371</v>
      </c>
      <c r="BH148">
        <v>327</v>
      </c>
      <c r="BI148">
        <v>399</v>
      </c>
      <c r="BJ148" s="41">
        <v>0.48181818181818181</v>
      </c>
      <c r="BK148">
        <v>102</v>
      </c>
      <c r="BL148">
        <v>102</v>
      </c>
      <c r="BM148">
        <v>64</v>
      </c>
      <c r="BN148" s="42">
        <v>38</v>
      </c>
      <c r="BO148">
        <v>37</v>
      </c>
      <c r="BP148">
        <v>47</v>
      </c>
      <c r="BQ148">
        <v>11</v>
      </c>
      <c r="BR148">
        <v>121</v>
      </c>
      <c r="BS148" s="41">
        <v>0.11141804788213629</v>
      </c>
      <c r="BT148">
        <v>0</v>
      </c>
      <c r="BU148">
        <v>0</v>
      </c>
      <c r="BV148" s="41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2</v>
      </c>
      <c r="CX148">
        <v>0</v>
      </c>
      <c r="CY148">
        <v>5</v>
      </c>
      <c r="CZ148">
        <v>30</v>
      </c>
      <c r="DA148">
        <v>1</v>
      </c>
      <c r="DB148">
        <v>0</v>
      </c>
      <c r="DC148">
        <v>63</v>
      </c>
      <c r="DD148">
        <v>5</v>
      </c>
      <c r="DE148">
        <v>1</v>
      </c>
      <c r="DF148">
        <v>0</v>
      </c>
      <c r="DG148">
        <v>23</v>
      </c>
      <c r="DH148">
        <v>12</v>
      </c>
      <c r="DI148">
        <v>3</v>
      </c>
      <c r="DJ148">
        <v>13</v>
      </c>
      <c r="DK148">
        <v>13</v>
      </c>
      <c r="DL148">
        <v>0</v>
      </c>
      <c r="DM148">
        <v>3</v>
      </c>
      <c r="DN148">
        <v>3</v>
      </c>
      <c r="DO148">
        <v>0</v>
      </c>
      <c r="DP148" s="42">
        <v>-9</v>
      </c>
      <c r="DQ148" s="20">
        <v>-4.298</v>
      </c>
      <c r="DR148">
        <v>12</v>
      </c>
      <c r="DS148">
        <v>0</v>
      </c>
      <c r="DT148">
        <v>0</v>
      </c>
      <c r="DU148">
        <v>0</v>
      </c>
      <c r="DV148">
        <v>0</v>
      </c>
      <c r="DW148">
        <v>1071</v>
      </c>
      <c r="DX148">
        <v>1301</v>
      </c>
      <c r="DY148">
        <v>810</v>
      </c>
      <c r="DZ148">
        <v>965</v>
      </c>
      <c r="EA148">
        <v>544</v>
      </c>
      <c r="EB148">
        <v>657</v>
      </c>
      <c r="EC148">
        <v>50.02</v>
      </c>
      <c r="ED148">
        <v>62.2</v>
      </c>
      <c r="EE148">
        <v>53</v>
      </c>
      <c r="EF148">
        <v>47</v>
      </c>
      <c r="EG148" s="41">
        <v>9.7426470588235295E-2</v>
      </c>
      <c r="EH148" s="43">
        <v>0.92846270928462715</v>
      </c>
      <c r="EI148" s="44">
        <v>1.0258891798728624</v>
      </c>
      <c r="EJ148">
        <v>1069</v>
      </c>
      <c r="EK148">
        <v>1299</v>
      </c>
      <c r="EL148">
        <v>808</v>
      </c>
      <c r="EM148">
        <v>963</v>
      </c>
      <c r="EN148">
        <v>544</v>
      </c>
      <c r="EO148">
        <v>657</v>
      </c>
      <c r="EP148">
        <v>52</v>
      </c>
      <c r="EQ148">
        <v>47</v>
      </c>
      <c r="ER148">
        <v>481</v>
      </c>
      <c r="ES148">
        <v>671</v>
      </c>
      <c r="ET148">
        <v>182</v>
      </c>
      <c r="EU148">
        <v>271</v>
      </c>
      <c r="EV148">
        <v>30</v>
      </c>
      <c r="EW148">
        <v>32</v>
      </c>
      <c r="EX148">
        <v>79</v>
      </c>
      <c r="EY148">
        <v>66</v>
      </c>
      <c r="EZ148">
        <v>0.60000000000000009</v>
      </c>
      <c r="FA148">
        <v>3.4</v>
      </c>
      <c r="FB148">
        <v>4</v>
      </c>
      <c r="FC148" s="20">
        <v>19.2</v>
      </c>
      <c r="FD148" s="26">
        <v>0.28656716417910449</v>
      </c>
      <c r="FE148">
        <v>0.93390000000000006</v>
      </c>
      <c r="FF148">
        <v>0.1</v>
      </c>
      <c r="FG148">
        <v>-0.60000000000000009</v>
      </c>
      <c r="FH148">
        <v>-0.5</v>
      </c>
      <c r="FL148" s="42">
        <v>249</v>
      </c>
      <c r="FM148" s="20">
        <v>9.4166666666666661</v>
      </c>
      <c r="FN148" s="41">
        <v>1.6103692100000001E-2</v>
      </c>
      <c r="FO148" s="20">
        <v>14.4</v>
      </c>
      <c r="FP148" s="20">
        <v>16.1404</v>
      </c>
      <c r="FQ148" s="20">
        <v>122.70234851881227</v>
      </c>
      <c r="FV148" t="s">
        <v>711</v>
      </c>
      <c r="FW148" s="45">
        <v>1000000</v>
      </c>
      <c r="FX148" s="45">
        <v>1000000</v>
      </c>
      <c r="FY148">
        <v>903</v>
      </c>
      <c r="FZ148">
        <v>76</v>
      </c>
      <c r="GA148">
        <v>212</v>
      </c>
      <c r="GB148">
        <v>288</v>
      </c>
      <c r="GC148">
        <v>14</v>
      </c>
      <c r="GD148">
        <v>490</v>
      </c>
      <c r="GE148">
        <v>1506</v>
      </c>
      <c r="GF148">
        <v>21295</v>
      </c>
      <c r="GG148">
        <v>13.7</v>
      </c>
      <c r="GH148">
        <v>46.5</v>
      </c>
      <c r="GI148">
        <v>60.2</v>
      </c>
      <c r="GJ148" s="42">
        <v>14.4</v>
      </c>
    </row>
    <row r="149" spans="1:192" x14ac:dyDescent="0.45">
      <c r="A149" s="40">
        <v>32189</v>
      </c>
      <c r="B149" t="s">
        <v>2514</v>
      </c>
      <c r="D149" t="s">
        <v>246</v>
      </c>
      <c r="E149" t="s">
        <v>246</v>
      </c>
      <c r="F149">
        <v>75</v>
      </c>
      <c r="G149">
        <v>214</v>
      </c>
      <c r="H149">
        <v>2006</v>
      </c>
      <c r="I149">
        <v>4</v>
      </c>
      <c r="J149">
        <v>111</v>
      </c>
      <c r="K149" t="s">
        <v>202</v>
      </c>
      <c r="L149">
        <v>2010</v>
      </c>
      <c r="M149">
        <v>29</v>
      </c>
      <c r="N149">
        <v>6</v>
      </c>
      <c r="O149">
        <v>8473560</v>
      </c>
      <c r="P149" t="s">
        <v>2515</v>
      </c>
      <c r="Q149" t="s">
        <v>2516</v>
      </c>
      <c r="R149" t="s">
        <v>2517</v>
      </c>
      <c r="S149" t="s">
        <v>2518</v>
      </c>
      <c r="T149" t="s">
        <v>720</v>
      </c>
      <c r="U149" t="s">
        <v>102</v>
      </c>
      <c r="V149">
        <v>16</v>
      </c>
      <c r="W149">
        <v>0</v>
      </c>
      <c r="X149">
        <v>0</v>
      </c>
      <c r="Y149">
        <v>0</v>
      </c>
      <c r="Z149">
        <v>0</v>
      </c>
      <c r="AA149">
        <v>37</v>
      </c>
      <c r="AB149">
        <v>69</v>
      </c>
      <c r="AC149" s="26">
        <v>0</v>
      </c>
      <c r="AD149" s="20">
        <v>-2.5546218487394956</v>
      </c>
      <c r="AE149" s="20">
        <v>0</v>
      </c>
      <c r="AF149">
        <v>-3</v>
      </c>
      <c r="AG149">
        <v>-0.8</v>
      </c>
      <c r="AH149">
        <v>6</v>
      </c>
      <c r="AI149">
        <v>257</v>
      </c>
      <c r="AJ149">
        <v>11151</v>
      </c>
      <c r="AK149" s="20">
        <v>185.85</v>
      </c>
      <c r="AL149">
        <v>185.85</v>
      </c>
      <c r="AM149">
        <v>186</v>
      </c>
      <c r="AN149" s="26">
        <v>11.615625</v>
      </c>
      <c r="AO149">
        <v>19.61</v>
      </c>
      <c r="AP149" s="41">
        <v>0</v>
      </c>
      <c r="AQ149">
        <v>18</v>
      </c>
      <c r="AR149">
        <v>18</v>
      </c>
      <c r="AS149">
        <v>18</v>
      </c>
      <c r="AT149">
        <v>14</v>
      </c>
      <c r="AU149">
        <v>14</v>
      </c>
      <c r="AV149">
        <v>10</v>
      </c>
      <c r="AW149">
        <v>7</v>
      </c>
      <c r="AX149">
        <v>1</v>
      </c>
      <c r="AY149">
        <v>0</v>
      </c>
      <c r="AZ149">
        <v>1</v>
      </c>
      <c r="BA149" s="42">
        <v>1</v>
      </c>
      <c r="BB149">
        <v>0.47</v>
      </c>
      <c r="BC149">
        <v>54.6</v>
      </c>
      <c r="BD149" s="20">
        <v>0</v>
      </c>
      <c r="BE149" s="20">
        <v>18</v>
      </c>
      <c r="BF149" s="20">
        <v>5.8111380145278453</v>
      </c>
      <c r="BG149">
        <v>56</v>
      </c>
      <c r="BH149">
        <v>43</v>
      </c>
      <c r="BI149">
        <v>60</v>
      </c>
      <c r="BJ149" s="41">
        <v>0.48275862068965519</v>
      </c>
      <c r="BK149">
        <v>22</v>
      </c>
      <c r="BL149">
        <v>22</v>
      </c>
      <c r="BM149">
        <v>19</v>
      </c>
      <c r="BN149" s="42">
        <v>3</v>
      </c>
      <c r="BO149">
        <v>4</v>
      </c>
      <c r="BP149">
        <v>9</v>
      </c>
      <c r="BQ149">
        <v>1</v>
      </c>
      <c r="BR149">
        <v>14</v>
      </c>
      <c r="BS149" s="41">
        <v>8.9743589743589744E-2</v>
      </c>
      <c r="BT149">
        <v>0</v>
      </c>
      <c r="BU149">
        <v>0</v>
      </c>
      <c r="BV149" s="41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</v>
      </c>
      <c r="DA149">
        <v>0</v>
      </c>
      <c r="DB149">
        <v>0</v>
      </c>
      <c r="DC149">
        <v>2</v>
      </c>
      <c r="DD149">
        <v>0</v>
      </c>
      <c r="DE149">
        <v>1</v>
      </c>
      <c r="DF149">
        <v>0</v>
      </c>
      <c r="DG149">
        <v>7</v>
      </c>
      <c r="DH149">
        <v>3</v>
      </c>
      <c r="DI149">
        <v>1</v>
      </c>
      <c r="DJ149">
        <v>3</v>
      </c>
      <c r="DK149">
        <v>3</v>
      </c>
      <c r="DL149">
        <v>0</v>
      </c>
      <c r="DM149">
        <v>1</v>
      </c>
      <c r="DN149">
        <v>1</v>
      </c>
      <c r="DO149">
        <v>0</v>
      </c>
      <c r="DP149" s="42">
        <v>-2</v>
      </c>
      <c r="DQ149" s="20">
        <v>-1.224</v>
      </c>
      <c r="DR149">
        <v>3</v>
      </c>
      <c r="DS149">
        <v>0</v>
      </c>
      <c r="DT149">
        <v>0</v>
      </c>
      <c r="DU149">
        <v>0</v>
      </c>
      <c r="DV149">
        <v>0</v>
      </c>
      <c r="DW149">
        <v>123</v>
      </c>
      <c r="DX149">
        <v>199</v>
      </c>
      <c r="DY149">
        <v>97</v>
      </c>
      <c r="DZ149">
        <v>142</v>
      </c>
      <c r="EA149">
        <v>76</v>
      </c>
      <c r="EB149">
        <v>101</v>
      </c>
      <c r="EC149">
        <v>6.34</v>
      </c>
      <c r="ED149">
        <v>8.32</v>
      </c>
      <c r="EE149">
        <v>4</v>
      </c>
      <c r="EF149">
        <v>8</v>
      </c>
      <c r="EG149" s="41">
        <v>5.2631578947368418E-2</v>
      </c>
      <c r="EH149" s="43">
        <v>0.92079207920792083</v>
      </c>
      <c r="EI149" s="44">
        <v>0.97342365815528931</v>
      </c>
      <c r="EJ149">
        <v>124</v>
      </c>
      <c r="EK149">
        <v>199</v>
      </c>
      <c r="EL149">
        <v>97</v>
      </c>
      <c r="EM149">
        <v>142</v>
      </c>
      <c r="EN149">
        <v>75</v>
      </c>
      <c r="EO149">
        <v>101</v>
      </c>
      <c r="EP149">
        <v>4</v>
      </c>
      <c r="EQ149">
        <v>8</v>
      </c>
      <c r="ER149">
        <v>63</v>
      </c>
      <c r="ES149">
        <v>100</v>
      </c>
      <c r="ET149">
        <v>30</v>
      </c>
      <c r="EU149">
        <v>40</v>
      </c>
      <c r="EV149">
        <v>3</v>
      </c>
      <c r="EW149">
        <v>4</v>
      </c>
      <c r="EX149">
        <v>24</v>
      </c>
      <c r="EY149">
        <v>13</v>
      </c>
      <c r="EZ149">
        <v>-0.2</v>
      </c>
      <c r="FA149">
        <v>0.2</v>
      </c>
      <c r="FB149">
        <v>-0.1</v>
      </c>
      <c r="FC149" s="20">
        <v>-1.55</v>
      </c>
      <c r="FD149" s="26">
        <v>-9.6875000000000003E-2</v>
      </c>
      <c r="FE149">
        <v>4.2000000000000006E-3</v>
      </c>
      <c r="FF149">
        <v>-0.17</v>
      </c>
      <c r="FG149">
        <v>0.04</v>
      </c>
      <c r="FH149">
        <v>-0.13</v>
      </c>
      <c r="FL149" s="42">
        <v>42</v>
      </c>
      <c r="FM149" s="20">
        <v>7.666666666666667</v>
      </c>
      <c r="FN149" s="41">
        <v>0</v>
      </c>
      <c r="FO149" s="20">
        <v>-0.6</v>
      </c>
      <c r="FP149" s="20">
        <v>-0.24479999999999999</v>
      </c>
      <c r="FQ149" s="20">
        <v>103.95480225988702</v>
      </c>
      <c r="FU149" t="s">
        <v>702</v>
      </c>
      <c r="FV149" t="s">
        <v>711</v>
      </c>
      <c r="FW149" s="45">
        <v>900000</v>
      </c>
      <c r="FX149" s="45">
        <v>900000</v>
      </c>
      <c r="FY149">
        <v>135</v>
      </c>
      <c r="FZ149">
        <v>4</v>
      </c>
      <c r="GA149">
        <v>15</v>
      </c>
      <c r="GB149">
        <v>19</v>
      </c>
      <c r="GC149">
        <v>-16</v>
      </c>
      <c r="GD149">
        <v>94</v>
      </c>
      <c r="GE149">
        <v>90</v>
      </c>
      <c r="GF149">
        <v>2061</v>
      </c>
      <c r="GG149">
        <v>0</v>
      </c>
      <c r="GH149">
        <v>3.3</v>
      </c>
      <c r="GI149">
        <v>3.3</v>
      </c>
      <c r="GJ149" s="42">
        <v>-0.6</v>
      </c>
    </row>
    <row r="150" spans="1:192" x14ac:dyDescent="0.45">
      <c r="A150" s="40">
        <v>30298</v>
      </c>
      <c r="B150" t="s">
        <v>2519</v>
      </c>
      <c r="C150" t="s">
        <v>163</v>
      </c>
      <c r="D150" t="s">
        <v>91</v>
      </c>
      <c r="E150" t="s">
        <v>91</v>
      </c>
      <c r="F150">
        <v>73</v>
      </c>
      <c r="G150">
        <v>204</v>
      </c>
      <c r="H150">
        <v>2001</v>
      </c>
      <c r="I150">
        <v>1</v>
      </c>
      <c r="J150">
        <v>12</v>
      </c>
      <c r="K150" t="s">
        <v>92</v>
      </c>
      <c r="L150">
        <v>2003</v>
      </c>
      <c r="M150">
        <v>35</v>
      </c>
      <c r="N150">
        <v>14</v>
      </c>
      <c r="O150">
        <v>8469465</v>
      </c>
      <c r="P150" t="s">
        <v>2520</v>
      </c>
      <c r="Q150" t="s">
        <v>2521</v>
      </c>
      <c r="R150" t="s">
        <v>2522</v>
      </c>
      <c r="S150" t="s">
        <v>2523</v>
      </c>
      <c r="T150" t="s">
        <v>720</v>
      </c>
      <c r="U150" t="s">
        <v>351</v>
      </c>
      <c r="V150">
        <v>80</v>
      </c>
      <c r="W150">
        <v>3</v>
      </c>
      <c r="X150">
        <v>21</v>
      </c>
      <c r="Y150">
        <v>8</v>
      </c>
      <c r="Z150">
        <v>24</v>
      </c>
      <c r="AA150">
        <v>11</v>
      </c>
      <c r="AB150">
        <v>55</v>
      </c>
      <c r="AC150" s="26">
        <v>0.3</v>
      </c>
      <c r="AD150" s="20">
        <v>-2.8349106203995795</v>
      </c>
      <c r="AE150" s="20">
        <v>7.9340000000000002</v>
      </c>
      <c r="AF150">
        <v>-6</v>
      </c>
      <c r="AG150">
        <v>2.4</v>
      </c>
      <c r="AH150">
        <v>33</v>
      </c>
      <c r="AI150">
        <v>2161</v>
      </c>
      <c r="AJ150">
        <v>96903</v>
      </c>
      <c r="AK150" s="20">
        <v>1615.05</v>
      </c>
      <c r="AL150">
        <v>1615.28</v>
      </c>
      <c r="AM150">
        <v>1615</v>
      </c>
      <c r="AN150" s="26">
        <v>20.188124999999999</v>
      </c>
      <c r="AO150">
        <v>33.61</v>
      </c>
      <c r="AP150" s="41">
        <v>0.38709677419354838</v>
      </c>
      <c r="AQ150">
        <v>161</v>
      </c>
      <c r="AR150">
        <v>161</v>
      </c>
      <c r="AS150">
        <v>161</v>
      </c>
      <c r="AT150">
        <v>97</v>
      </c>
      <c r="AU150">
        <v>97</v>
      </c>
      <c r="AV150">
        <v>66</v>
      </c>
      <c r="AW150">
        <v>46</v>
      </c>
      <c r="AX150">
        <v>10</v>
      </c>
      <c r="AY150">
        <v>4</v>
      </c>
      <c r="AZ150">
        <v>8</v>
      </c>
      <c r="BA150" s="42">
        <v>12</v>
      </c>
      <c r="BB150">
        <v>3.54</v>
      </c>
      <c r="BC150">
        <v>60.454500000000003</v>
      </c>
      <c r="BD150" s="20">
        <v>148.9</v>
      </c>
      <c r="BE150" s="20">
        <v>309.89999999999998</v>
      </c>
      <c r="BF150" s="20">
        <v>11.511316923381704</v>
      </c>
      <c r="BG150">
        <v>379</v>
      </c>
      <c r="BH150">
        <v>548</v>
      </c>
      <c r="BI150">
        <v>715</v>
      </c>
      <c r="BJ150" s="41">
        <v>0.34643510054844606</v>
      </c>
      <c r="BK150">
        <v>82</v>
      </c>
      <c r="BL150">
        <v>82</v>
      </c>
      <c r="BM150">
        <v>88</v>
      </c>
      <c r="BN150" s="42">
        <v>-6</v>
      </c>
      <c r="BO150">
        <v>31</v>
      </c>
      <c r="BP150">
        <v>30</v>
      </c>
      <c r="BQ150">
        <v>13</v>
      </c>
      <c r="BR150">
        <v>113</v>
      </c>
      <c r="BS150" s="41">
        <v>8.9968152866242032E-2</v>
      </c>
      <c r="BT150">
        <v>0</v>
      </c>
      <c r="BU150">
        <v>1</v>
      </c>
      <c r="BV150" s="41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1</v>
      </c>
      <c r="CY150">
        <v>1</v>
      </c>
      <c r="CZ150">
        <v>29</v>
      </c>
      <c r="DA150">
        <v>1</v>
      </c>
      <c r="DB150">
        <v>2</v>
      </c>
      <c r="DC150">
        <v>15</v>
      </c>
      <c r="DD150">
        <v>2</v>
      </c>
      <c r="DE150">
        <v>2</v>
      </c>
      <c r="DF150">
        <v>0</v>
      </c>
      <c r="DG150">
        <v>43</v>
      </c>
      <c r="DH150">
        <v>14</v>
      </c>
      <c r="DI150">
        <v>10</v>
      </c>
      <c r="DJ150">
        <v>15</v>
      </c>
      <c r="DK150">
        <v>14</v>
      </c>
      <c r="DL150">
        <v>1</v>
      </c>
      <c r="DM150">
        <v>9</v>
      </c>
      <c r="DN150">
        <v>8</v>
      </c>
      <c r="DO150">
        <v>1</v>
      </c>
      <c r="DP150" s="42">
        <v>-4</v>
      </c>
      <c r="DQ150" s="20">
        <v>0.27</v>
      </c>
      <c r="DR150">
        <v>13</v>
      </c>
      <c r="DS150">
        <v>1</v>
      </c>
      <c r="DT150">
        <v>0</v>
      </c>
      <c r="DU150">
        <v>0</v>
      </c>
      <c r="DV150">
        <v>0</v>
      </c>
      <c r="DW150">
        <v>1350</v>
      </c>
      <c r="DX150">
        <v>1616</v>
      </c>
      <c r="DY150">
        <v>978</v>
      </c>
      <c r="DZ150">
        <v>1143</v>
      </c>
      <c r="EA150">
        <v>708</v>
      </c>
      <c r="EB150">
        <v>829</v>
      </c>
      <c r="EC150">
        <v>60.26</v>
      </c>
      <c r="ED150">
        <v>70.3</v>
      </c>
      <c r="EE150">
        <v>62</v>
      </c>
      <c r="EF150">
        <v>93</v>
      </c>
      <c r="EG150" s="41">
        <v>8.7570621468926552E-2</v>
      </c>
      <c r="EH150" s="43">
        <v>0.887816646562123</v>
      </c>
      <c r="EI150" s="44">
        <v>0.97538726803104958</v>
      </c>
      <c r="EJ150">
        <v>1347</v>
      </c>
      <c r="EK150">
        <v>1613</v>
      </c>
      <c r="EL150">
        <v>976</v>
      </c>
      <c r="EM150">
        <v>1141</v>
      </c>
      <c r="EN150">
        <v>707</v>
      </c>
      <c r="EO150">
        <v>829</v>
      </c>
      <c r="EP150">
        <v>61</v>
      </c>
      <c r="EQ150">
        <v>93</v>
      </c>
      <c r="ER150">
        <v>649</v>
      </c>
      <c r="ES150">
        <v>777</v>
      </c>
      <c r="ET150">
        <v>273</v>
      </c>
      <c r="EU150">
        <v>272</v>
      </c>
      <c r="EV150">
        <v>36</v>
      </c>
      <c r="EW150">
        <v>36</v>
      </c>
      <c r="EX150">
        <v>114</v>
      </c>
      <c r="EY150">
        <v>110</v>
      </c>
      <c r="EZ150">
        <v>0.8</v>
      </c>
      <c r="FA150">
        <v>3.1</v>
      </c>
      <c r="FB150">
        <v>3.9</v>
      </c>
      <c r="FC150" s="20">
        <v>20.29</v>
      </c>
      <c r="FD150" s="26">
        <v>0.25362499999999999</v>
      </c>
      <c r="FE150">
        <v>1.3223</v>
      </c>
      <c r="FF150">
        <v>-0.2</v>
      </c>
      <c r="FG150">
        <v>0.24</v>
      </c>
      <c r="FH150">
        <v>0.04</v>
      </c>
      <c r="FL150" s="42">
        <v>229</v>
      </c>
      <c r="FM150" s="20">
        <v>7.3076923076923075</v>
      </c>
      <c r="FN150" s="41">
        <v>1.34868421E-2</v>
      </c>
      <c r="FO150" s="20">
        <v>20.7</v>
      </c>
      <c r="FP150" s="20">
        <v>24.053999999999998</v>
      </c>
      <c r="FQ150" s="20">
        <v>110.17284928928731</v>
      </c>
      <c r="FR150">
        <v>4</v>
      </c>
      <c r="FS150" t="s">
        <v>160</v>
      </c>
      <c r="FT150">
        <v>195</v>
      </c>
      <c r="FU150" t="s">
        <v>721</v>
      </c>
      <c r="FV150" t="s">
        <v>711</v>
      </c>
      <c r="FW150" s="45">
        <v>3000000</v>
      </c>
      <c r="FX150" s="45">
        <v>3750000</v>
      </c>
      <c r="FY150">
        <v>1031</v>
      </c>
      <c r="FZ150">
        <v>59</v>
      </c>
      <c r="GA150">
        <v>284</v>
      </c>
      <c r="GB150">
        <v>343</v>
      </c>
      <c r="GC150">
        <v>68</v>
      </c>
      <c r="GD150">
        <v>621</v>
      </c>
      <c r="GE150">
        <v>1474</v>
      </c>
      <c r="GF150">
        <v>22719</v>
      </c>
      <c r="GG150">
        <v>16.3</v>
      </c>
      <c r="GH150">
        <v>55.3</v>
      </c>
      <c r="GI150">
        <v>71.5</v>
      </c>
      <c r="GJ150" s="42">
        <v>20.7</v>
      </c>
    </row>
    <row r="151" spans="1:192" x14ac:dyDescent="0.45">
      <c r="A151" s="40">
        <v>31539</v>
      </c>
      <c r="B151" t="s">
        <v>2351</v>
      </c>
      <c r="C151" t="s">
        <v>362</v>
      </c>
      <c r="D151" t="s">
        <v>107</v>
      </c>
      <c r="E151" t="s">
        <v>107</v>
      </c>
      <c r="F151">
        <v>74</v>
      </c>
      <c r="G151">
        <v>206</v>
      </c>
      <c r="K151" t="s">
        <v>202</v>
      </c>
      <c r="L151">
        <v>2009</v>
      </c>
      <c r="M151">
        <v>31</v>
      </c>
      <c r="N151">
        <v>9</v>
      </c>
      <c r="O151">
        <v>8475613</v>
      </c>
      <c r="P151" t="s">
        <v>2536</v>
      </c>
      <c r="Q151" t="s">
        <v>2537</v>
      </c>
      <c r="R151" t="s">
        <v>2538</v>
      </c>
      <c r="S151" t="s">
        <v>1229</v>
      </c>
      <c r="T151" t="s">
        <v>720</v>
      </c>
      <c r="U151" t="s">
        <v>2539</v>
      </c>
      <c r="V151">
        <v>57</v>
      </c>
      <c r="W151">
        <v>3</v>
      </c>
      <c r="X151">
        <v>6</v>
      </c>
      <c r="Y151">
        <v>4</v>
      </c>
      <c r="Z151">
        <v>9</v>
      </c>
      <c r="AA151">
        <v>0</v>
      </c>
      <c r="AB151">
        <v>0</v>
      </c>
      <c r="AC151" s="26">
        <v>0.15789473684210525</v>
      </c>
      <c r="AD151" s="20">
        <v>1.3191489361702127</v>
      </c>
      <c r="AE151" s="20">
        <v>3.2610000000000001</v>
      </c>
      <c r="AF151">
        <v>8</v>
      </c>
      <c r="AG151">
        <v>6.1</v>
      </c>
      <c r="AH151">
        <v>19</v>
      </c>
      <c r="AI151">
        <v>1001</v>
      </c>
      <c r="AJ151">
        <v>46041</v>
      </c>
      <c r="AK151" s="20">
        <v>767.35</v>
      </c>
      <c r="AL151">
        <v>767.35</v>
      </c>
      <c r="AM151">
        <v>767</v>
      </c>
      <c r="AN151" s="26">
        <v>13.462280701754386</v>
      </c>
      <c r="AO151">
        <v>22.73</v>
      </c>
      <c r="AP151" s="41">
        <v>0.33333333333333331</v>
      </c>
      <c r="AQ151">
        <v>74</v>
      </c>
      <c r="AR151">
        <v>74</v>
      </c>
      <c r="AS151">
        <v>74</v>
      </c>
      <c r="AT151">
        <v>46</v>
      </c>
      <c r="AU151">
        <v>46</v>
      </c>
      <c r="AV151">
        <v>27</v>
      </c>
      <c r="AW151">
        <v>14</v>
      </c>
      <c r="AX151">
        <v>1</v>
      </c>
      <c r="AY151">
        <v>1</v>
      </c>
      <c r="AZ151">
        <v>6</v>
      </c>
      <c r="BA151" s="42">
        <v>7</v>
      </c>
      <c r="BB151">
        <v>1.04</v>
      </c>
      <c r="BC151">
        <v>61.666699999999999</v>
      </c>
      <c r="BD151" s="20">
        <v>84</v>
      </c>
      <c r="BE151" s="20">
        <v>158</v>
      </c>
      <c r="BF151" s="20">
        <v>12.354206033752524</v>
      </c>
      <c r="BG151">
        <v>165</v>
      </c>
      <c r="BH151">
        <v>231</v>
      </c>
      <c r="BI151">
        <v>221</v>
      </c>
      <c r="BJ151" s="41">
        <v>0.42746113989637308</v>
      </c>
      <c r="BK151">
        <v>60</v>
      </c>
      <c r="BL151">
        <v>60</v>
      </c>
      <c r="BM151">
        <v>104</v>
      </c>
      <c r="BN151" s="42">
        <v>-44</v>
      </c>
      <c r="BO151">
        <v>19</v>
      </c>
      <c r="BP151">
        <v>17</v>
      </c>
      <c r="BQ151">
        <v>11</v>
      </c>
      <c r="BR151">
        <v>84</v>
      </c>
      <c r="BS151" s="41">
        <v>0.12371134020618557</v>
      </c>
      <c r="BT151">
        <v>0</v>
      </c>
      <c r="BU151">
        <v>0</v>
      </c>
      <c r="BV151" s="4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2</v>
      </c>
      <c r="CW151">
        <v>0</v>
      </c>
      <c r="CX151">
        <v>0</v>
      </c>
      <c r="CY151">
        <v>0</v>
      </c>
      <c r="CZ151">
        <v>19</v>
      </c>
      <c r="DA151">
        <v>0</v>
      </c>
      <c r="DB151">
        <v>0</v>
      </c>
      <c r="DC151">
        <v>6</v>
      </c>
      <c r="DD151">
        <v>5</v>
      </c>
      <c r="DE151">
        <v>0</v>
      </c>
      <c r="DF151">
        <v>0</v>
      </c>
      <c r="DG151">
        <v>16</v>
      </c>
      <c r="DH151">
        <v>8</v>
      </c>
      <c r="DI151">
        <v>10</v>
      </c>
      <c r="DJ151">
        <v>8</v>
      </c>
      <c r="DK151">
        <v>7</v>
      </c>
      <c r="DL151">
        <v>1</v>
      </c>
      <c r="DM151">
        <v>12</v>
      </c>
      <c r="DN151">
        <v>12</v>
      </c>
      <c r="DO151">
        <v>0</v>
      </c>
      <c r="DP151" s="42">
        <v>2</v>
      </c>
      <c r="DQ151" s="20">
        <v>8.1379999999999999</v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550</v>
      </c>
      <c r="DX151">
        <v>834</v>
      </c>
      <c r="DY151">
        <v>410</v>
      </c>
      <c r="DZ151">
        <v>595</v>
      </c>
      <c r="EA151">
        <v>292</v>
      </c>
      <c r="EB151">
        <v>386</v>
      </c>
      <c r="EC151">
        <v>24.87</v>
      </c>
      <c r="ED151">
        <v>28.75</v>
      </c>
      <c r="EE151">
        <v>27</v>
      </c>
      <c r="EF151">
        <v>24</v>
      </c>
      <c r="EG151" s="41">
        <v>9.2465753424657529E-2</v>
      </c>
      <c r="EH151" s="43">
        <v>0.93782383419689119</v>
      </c>
      <c r="EI151" s="44">
        <v>1.0302895876215488</v>
      </c>
      <c r="EJ151">
        <v>553</v>
      </c>
      <c r="EK151">
        <v>835</v>
      </c>
      <c r="EL151">
        <v>412</v>
      </c>
      <c r="EM151">
        <v>596</v>
      </c>
      <c r="EN151">
        <v>293</v>
      </c>
      <c r="EO151">
        <v>387</v>
      </c>
      <c r="EP151">
        <v>27</v>
      </c>
      <c r="EQ151">
        <v>24</v>
      </c>
      <c r="ER151">
        <v>263</v>
      </c>
      <c r="ES151">
        <v>352</v>
      </c>
      <c r="ET151">
        <v>128</v>
      </c>
      <c r="EU151">
        <v>116</v>
      </c>
      <c r="EV151">
        <v>18</v>
      </c>
      <c r="EW151">
        <v>12</v>
      </c>
      <c r="EX151">
        <v>64</v>
      </c>
      <c r="EY151">
        <v>62</v>
      </c>
      <c r="EZ151">
        <v>0.30000000000000004</v>
      </c>
      <c r="FA151">
        <v>2.2000000000000002</v>
      </c>
      <c r="FB151">
        <v>2.4</v>
      </c>
      <c r="FC151" s="20">
        <v>5.28</v>
      </c>
      <c r="FD151" s="26">
        <v>9.2631578947368426E-2</v>
      </c>
      <c r="FE151">
        <v>0.41789999999999999</v>
      </c>
      <c r="FF151">
        <v>-0.37</v>
      </c>
      <c r="FG151">
        <v>0.37</v>
      </c>
      <c r="FH151">
        <v>0</v>
      </c>
      <c r="FL151" s="42">
        <v>164</v>
      </c>
      <c r="FM151" s="20">
        <v>10.142857142857142</v>
      </c>
      <c r="FN151" s="41">
        <v>1.7784846699999999E-2</v>
      </c>
      <c r="FO151" s="20">
        <v>7.1</v>
      </c>
      <c r="FP151" s="20">
        <v>10.627599999999999</v>
      </c>
      <c r="FQ151" s="20">
        <v>108.21658956147782</v>
      </c>
      <c r="FV151" t="s">
        <v>711</v>
      </c>
      <c r="FW151" s="45">
        <v>650000</v>
      </c>
      <c r="FX151" s="45">
        <v>650000</v>
      </c>
      <c r="FY151">
        <v>339</v>
      </c>
      <c r="FZ151">
        <v>10</v>
      </c>
      <c r="GA151">
        <v>37</v>
      </c>
      <c r="GB151">
        <v>47</v>
      </c>
      <c r="GC151">
        <v>-1</v>
      </c>
      <c r="GD151">
        <v>229</v>
      </c>
      <c r="GE151">
        <v>177</v>
      </c>
      <c r="GF151">
        <v>4716</v>
      </c>
      <c r="GG151">
        <v>0.5</v>
      </c>
      <c r="GH151">
        <v>10.7</v>
      </c>
      <c r="GI151">
        <v>11.2</v>
      </c>
      <c r="GJ151" s="42">
        <v>7.1</v>
      </c>
    </row>
    <row r="152" spans="1:192" x14ac:dyDescent="0.45">
      <c r="A152" s="40">
        <v>32110</v>
      </c>
      <c r="B152" t="s">
        <v>1068</v>
      </c>
      <c r="C152" t="s">
        <v>163</v>
      </c>
      <c r="D152" t="s">
        <v>91</v>
      </c>
      <c r="E152" t="s">
        <v>91</v>
      </c>
      <c r="F152">
        <v>73</v>
      </c>
      <c r="G152">
        <v>207</v>
      </c>
      <c r="K152" t="s">
        <v>92</v>
      </c>
      <c r="L152">
        <v>2012</v>
      </c>
      <c r="M152">
        <v>30</v>
      </c>
      <c r="N152">
        <v>6</v>
      </c>
      <c r="O152">
        <v>8475625</v>
      </c>
      <c r="P152" t="s">
        <v>2548</v>
      </c>
      <c r="Q152" t="s">
        <v>2549</v>
      </c>
      <c r="R152" t="s">
        <v>2550</v>
      </c>
      <c r="S152" t="s">
        <v>404</v>
      </c>
      <c r="T152" t="s">
        <v>720</v>
      </c>
      <c r="U152" t="s">
        <v>307</v>
      </c>
      <c r="V152">
        <v>50</v>
      </c>
      <c r="W152">
        <v>2</v>
      </c>
      <c r="X152">
        <v>6</v>
      </c>
      <c r="Y152">
        <v>2</v>
      </c>
      <c r="Z152">
        <v>8</v>
      </c>
      <c r="AA152">
        <v>18</v>
      </c>
      <c r="AB152">
        <v>56</v>
      </c>
      <c r="AC152" s="26">
        <v>0.16</v>
      </c>
      <c r="AD152" s="20">
        <v>-5.9737991266375552</v>
      </c>
      <c r="AE152" s="20">
        <v>2.8380000000000001</v>
      </c>
      <c r="AF152">
        <v>2</v>
      </c>
      <c r="AG152">
        <v>-3.5</v>
      </c>
      <c r="AH152">
        <v>8</v>
      </c>
      <c r="AI152">
        <v>940</v>
      </c>
      <c r="AJ152">
        <v>40296</v>
      </c>
      <c r="AK152" s="20">
        <v>671.6</v>
      </c>
      <c r="AL152">
        <v>671.6</v>
      </c>
      <c r="AM152">
        <v>672</v>
      </c>
      <c r="AN152" s="26">
        <v>13.432</v>
      </c>
      <c r="AO152">
        <v>22.73</v>
      </c>
      <c r="AP152" s="41">
        <v>0.32</v>
      </c>
      <c r="AQ152">
        <v>145</v>
      </c>
      <c r="AR152">
        <v>145</v>
      </c>
      <c r="AS152">
        <v>145</v>
      </c>
      <c r="AT152">
        <v>91</v>
      </c>
      <c r="AU152">
        <v>91</v>
      </c>
      <c r="AV152">
        <v>62</v>
      </c>
      <c r="AW152">
        <v>41</v>
      </c>
      <c r="AX152">
        <v>4</v>
      </c>
      <c r="AY152">
        <v>4</v>
      </c>
      <c r="AZ152">
        <v>8</v>
      </c>
      <c r="BA152" s="42">
        <v>12</v>
      </c>
      <c r="BB152">
        <v>2.35</v>
      </c>
      <c r="BC152">
        <v>58.709699999999998</v>
      </c>
      <c r="BD152" s="20">
        <v>50.2</v>
      </c>
      <c r="BE152" s="20">
        <v>195.2</v>
      </c>
      <c r="BF152" s="20">
        <v>17.438951756998211</v>
      </c>
      <c r="BG152">
        <v>202</v>
      </c>
      <c r="BH152">
        <v>214</v>
      </c>
      <c r="BI152">
        <v>225</v>
      </c>
      <c r="BJ152" s="41">
        <v>0.47306791569086654</v>
      </c>
      <c r="BK152">
        <v>78</v>
      </c>
      <c r="BL152">
        <v>78</v>
      </c>
      <c r="BM152">
        <v>89</v>
      </c>
      <c r="BN152" s="42">
        <v>-11</v>
      </c>
      <c r="BO152">
        <v>29</v>
      </c>
      <c r="BP152">
        <v>16</v>
      </c>
      <c r="BQ152">
        <v>10</v>
      </c>
      <c r="BR152">
        <v>54</v>
      </c>
      <c r="BS152" s="41">
        <v>0.10404624277456648</v>
      </c>
      <c r="BT152">
        <v>0</v>
      </c>
      <c r="BU152">
        <v>0</v>
      </c>
      <c r="BV152" s="41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2</v>
      </c>
      <c r="CY152">
        <v>5</v>
      </c>
      <c r="CZ152">
        <v>22</v>
      </c>
      <c r="DA152">
        <v>3</v>
      </c>
      <c r="DB152">
        <v>0</v>
      </c>
      <c r="DC152">
        <v>21</v>
      </c>
      <c r="DD152">
        <v>10</v>
      </c>
      <c r="DE152">
        <v>0</v>
      </c>
      <c r="DF152">
        <v>0</v>
      </c>
      <c r="DG152">
        <v>28</v>
      </c>
      <c r="DH152">
        <v>4</v>
      </c>
      <c r="DI152">
        <v>3</v>
      </c>
      <c r="DJ152">
        <v>4</v>
      </c>
      <c r="DK152">
        <v>4</v>
      </c>
      <c r="DL152">
        <v>0</v>
      </c>
      <c r="DM152">
        <v>3</v>
      </c>
      <c r="DN152">
        <v>3</v>
      </c>
      <c r="DO152">
        <v>0</v>
      </c>
      <c r="DP152" s="42">
        <v>-1</v>
      </c>
      <c r="DQ152" s="20">
        <v>-5.1000000000000004E-2</v>
      </c>
      <c r="DR152">
        <v>4</v>
      </c>
      <c r="DS152">
        <v>0</v>
      </c>
      <c r="DT152">
        <v>0</v>
      </c>
      <c r="DU152">
        <v>0</v>
      </c>
      <c r="DV152">
        <v>0</v>
      </c>
      <c r="DW152">
        <v>615</v>
      </c>
      <c r="DX152">
        <v>629</v>
      </c>
      <c r="DY152">
        <v>456</v>
      </c>
      <c r="DZ152">
        <v>465</v>
      </c>
      <c r="EA152">
        <v>310</v>
      </c>
      <c r="EB152">
        <v>347</v>
      </c>
      <c r="EC152">
        <v>22.66</v>
      </c>
      <c r="ED152">
        <v>26.23</v>
      </c>
      <c r="EE152">
        <v>25</v>
      </c>
      <c r="EF152">
        <v>27</v>
      </c>
      <c r="EG152" s="41">
        <v>8.0645161290322578E-2</v>
      </c>
      <c r="EH152" s="43">
        <v>0.9221902017291066</v>
      </c>
      <c r="EI152" s="44">
        <v>1.0028353630194291</v>
      </c>
      <c r="EJ152">
        <v>616</v>
      </c>
      <c r="EK152">
        <v>630</v>
      </c>
      <c r="EL152">
        <v>458</v>
      </c>
      <c r="EM152">
        <v>466</v>
      </c>
      <c r="EN152">
        <v>313</v>
      </c>
      <c r="EO152">
        <v>348</v>
      </c>
      <c r="EP152">
        <v>25</v>
      </c>
      <c r="EQ152">
        <v>27</v>
      </c>
      <c r="ER152">
        <v>286</v>
      </c>
      <c r="ES152">
        <v>311</v>
      </c>
      <c r="ET152">
        <v>110</v>
      </c>
      <c r="EU152">
        <v>113</v>
      </c>
      <c r="EV152">
        <v>15</v>
      </c>
      <c r="EW152">
        <v>16</v>
      </c>
      <c r="EX152">
        <v>58</v>
      </c>
      <c r="EY152">
        <v>58</v>
      </c>
      <c r="EZ152">
        <v>0.2</v>
      </c>
      <c r="FA152">
        <v>1.4</v>
      </c>
      <c r="FB152">
        <v>1.6</v>
      </c>
      <c r="FC152" s="20">
        <v>13</v>
      </c>
      <c r="FD152" s="26">
        <v>0.26</v>
      </c>
      <c r="FE152">
        <v>0.16880000000000001</v>
      </c>
      <c r="FF152">
        <v>-0.08</v>
      </c>
      <c r="FG152">
        <v>0.2</v>
      </c>
      <c r="FH152">
        <v>0.12</v>
      </c>
      <c r="FL152" s="42">
        <v>140</v>
      </c>
      <c r="FM152" s="20">
        <v>22</v>
      </c>
      <c r="FN152" s="41">
        <v>1.2664092700000001E-2</v>
      </c>
      <c r="FO152" s="20">
        <v>7.2</v>
      </c>
      <c r="FP152" s="20">
        <v>7.9897999999999998</v>
      </c>
      <c r="FQ152" s="20">
        <v>111.13758189398452</v>
      </c>
      <c r="FV152" t="s">
        <v>711</v>
      </c>
      <c r="FW152" s="45">
        <v>650000</v>
      </c>
      <c r="FX152" s="45">
        <v>650000</v>
      </c>
      <c r="FY152">
        <v>279</v>
      </c>
      <c r="FZ152">
        <v>21</v>
      </c>
      <c r="GA152">
        <v>51</v>
      </c>
      <c r="GB152">
        <v>72</v>
      </c>
      <c r="GC152">
        <v>19</v>
      </c>
      <c r="GD152">
        <v>97</v>
      </c>
      <c r="GE152">
        <v>482</v>
      </c>
      <c r="GF152">
        <v>4700</v>
      </c>
      <c r="GG152">
        <v>4.5</v>
      </c>
      <c r="GH152">
        <v>11.5</v>
      </c>
      <c r="GI152">
        <v>16</v>
      </c>
      <c r="GJ152" s="42">
        <v>7.2</v>
      </c>
    </row>
    <row r="153" spans="1:192" x14ac:dyDescent="0.45">
      <c r="A153" s="40">
        <v>31662</v>
      </c>
      <c r="B153" t="s">
        <v>2555</v>
      </c>
      <c r="C153" t="s">
        <v>1460</v>
      </c>
      <c r="D153" t="s">
        <v>91</v>
      </c>
      <c r="E153" t="s">
        <v>91</v>
      </c>
      <c r="F153">
        <v>73</v>
      </c>
      <c r="G153">
        <v>204</v>
      </c>
      <c r="H153">
        <v>2006</v>
      </c>
      <c r="I153">
        <v>6</v>
      </c>
      <c r="J153">
        <v>160</v>
      </c>
      <c r="K153" t="s">
        <v>92</v>
      </c>
      <c r="L153">
        <v>2008</v>
      </c>
      <c r="M153">
        <v>31</v>
      </c>
      <c r="N153">
        <v>10</v>
      </c>
      <c r="O153">
        <v>8473584</v>
      </c>
      <c r="P153" t="s">
        <v>2556</v>
      </c>
      <c r="Q153" t="s">
        <v>2557</v>
      </c>
      <c r="R153" t="s">
        <v>2558</v>
      </c>
      <c r="S153" t="s">
        <v>272</v>
      </c>
      <c r="T153" t="s">
        <v>720</v>
      </c>
      <c r="U153" t="s">
        <v>382</v>
      </c>
      <c r="V153">
        <v>66</v>
      </c>
      <c r="W153">
        <v>6</v>
      </c>
      <c r="X153">
        <v>15</v>
      </c>
      <c r="Y153">
        <v>2</v>
      </c>
      <c r="Z153">
        <v>21</v>
      </c>
      <c r="AA153">
        <v>11</v>
      </c>
      <c r="AB153">
        <v>81</v>
      </c>
      <c r="AC153" s="26">
        <v>0.31818181818181818</v>
      </c>
      <c r="AD153" s="20">
        <v>2.720930232558139</v>
      </c>
      <c r="AE153" s="20">
        <v>7.2249999999999996</v>
      </c>
      <c r="AF153">
        <v>8</v>
      </c>
      <c r="AG153">
        <v>0.2</v>
      </c>
      <c r="AH153">
        <v>30</v>
      </c>
      <c r="AI153">
        <v>1698</v>
      </c>
      <c r="AJ153">
        <v>78611</v>
      </c>
      <c r="AK153" s="20">
        <v>1310.1833333333</v>
      </c>
      <c r="AL153">
        <v>1310.7</v>
      </c>
      <c r="AM153">
        <v>1310</v>
      </c>
      <c r="AN153" s="26">
        <v>19.851262626262628</v>
      </c>
      <c r="AO153">
        <v>32.97</v>
      </c>
      <c r="AP153" s="41">
        <v>0.3888888888888889</v>
      </c>
      <c r="AQ153">
        <v>194</v>
      </c>
      <c r="AR153">
        <v>194</v>
      </c>
      <c r="AS153">
        <v>194</v>
      </c>
      <c r="AT153">
        <v>121</v>
      </c>
      <c r="AU153">
        <v>121</v>
      </c>
      <c r="AV153">
        <v>82</v>
      </c>
      <c r="AW153">
        <v>54</v>
      </c>
      <c r="AX153">
        <v>6</v>
      </c>
      <c r="AY153">
        <v>3</v>
      </c>
      <c r="AZ153">
        <v>16</v>
      </c>
      <c r="BA153" s="42">
        <v>19</v>
      </c>
      <c r="BB153">
        <v>3.96</v>
      </c>
      <c r="BC153">
        <v>61.865900000000003</v>
      </c>
      <c r="BD153" s="20">
        <v>22.8</v>
      </c>
      <c r="BE153" s="20">
        <v>216.8</v>
      </c>
      <c r="BF153" s="20">
        <v>9.924467841611353</v>
      </c>
      <c r="BG153">
        <v>306</v>
      </c>
      <c r="BH153">
        <v>422</v>
      </c>
      <c r="BI153">
        <v>524</v>
      </c>
      <c r="BJ153" s="41">
        <v>0.36867469879518072</v>
      </c>
      <c r="BK153">
        <v>36</v>
      </c>
      <c r="BL153">
        <v>36</v>
      </c>
      <c r="BM153">
        <v>120</v>
      </c>
      <c r="BN153" s="42">
        <v>-84</v>
      </c>
      <c r="BO153">
        <v>39</v>
      </c>
      <c r="BP153">
        <v>46</v>
      </c>
      <c r="BQ153">
        <v>16</v>
      </c>
      <c r="BR153">
        <v>131</v>
      </c>
      <c r="BS153" s="41">
        <v>0.11481156879929887</v>
      </c>
      <c r="BT153">
        <v>0</v>
      </c>
      <c r="BU153">
        <v>0</v>
      </c>
      <c r="BV153" s="41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3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3</v>
      </c>
      <c r="CZ153">
        <v>36</v>
      </c>
      <c r="DA153">
        <v>10</v>
      </c>
      <c r="DB153">
        <v>1</v>
      </c>
      <c r="DC153">
        <v>32</v>
      </c>
      <c r="DD153">
        <v>10</v>
      </c>
      <c r="DE153">
        <v>1</v>
      </c>
      <c r="DF153">
        <v>1</v>
      </c>
      <c r="DG153">
        <v>27</v>
      </c>
      <c r="DH153">
        <v>14</v>
      </c>
      <c r="DI153">
        <v>11</v>
      </c>
      <c r="DJ153">
        <v>15</v>
      </c>
      <c r="DK153">
        <v>15</v>
      </c>
      <c r="DL153">
        <v>0</v>
      </c>
      <c r="DM153">
        <v>12</v>
      </c>
      <c r="DN153">
        <v>12</v>
      </c>
      <c r="DO153">
        <v>0</v>
      </c>
      <c r="DP153" s="42">
        <v>-3</v>
      </c>
      <c r="DQ153" s="20">
        <v>3.3069999999999999</v>
      </c>
      <c r="DR153">
        <v>14</v>
      </c>
      <c r="DS153">
        <v>0</v>
      </c>
      <c r="DT153">
        <v>0</v>
      </c>
      <c r="DU153">
        <v>0</v>
      </c>
      <c r="DV153">
        <v>0</v>
      </c>
      <c r="DW153">
        <v>1041</v>
      </c>
      <c r="DX153">
        <v>1387</v>
      </c>
      <c r="DY153">
        <v>783</v>
      </c>
      <c r="DZ153">
        <v>1010</v>
      </c>
      <c r="EA153">
        <v>568</v>
      </c>
      <c r="EB153">
        <v>707</v>
      </c>
      <c r="EC153">
        <v>54.79</v>
      </c>
      <c r="ED153">
        <v>63.71</v>
      </c>
      <c r="EE153">
        <v>54</v>
      </c>
      <c r="EF153">
        <v>61</v>
      </c>
      <c r="EG153" s="41">
        <v>9.5070422535211266E-2</v>
      </c>
      <c r="EH153" s="43">
        <v>0.91371994342291374</v>
      </c>
      <c r="EI153" s="44">
        <v>1.008790365958125</v>
      </c>
      <c r="EJ153">
        <v>1036</v>
      </c>
      <c r="EK153">
        <v>1388</v>
      </c>
      <c r="EL153">
        <v>778</v>
      </c>
      <c r="EM153">
        <v>1010</v>
      </c>
      <c r="EN153">
        <v>561</v>
      </c>
      <c r="EO153">
        <v>707</v>
      </c>
      <c r="EP153">
        <v>53</v>
      </c>
      <c r="EQ153">
        <v>60</v>
      </c>
      <c r="ER153">
        <v>521</v>
      </c>
      <c r="ES153">
        <v>671</v>
      </c>
      <c r="ET153">
        <v>202</v>
      </c>
      <c r="EU153">
        <v>245</v>
      </c>
      <c r="EV153">
        <v>26</v>
      </c>
      <c r="EW153">
        <v>34</v>
      </c>
      <c r="EX153">
        <v>79</v>
      </c>
      <c r="EY153">
        <v>76</v>
      </c>
      <c r="EZ153">
        <v>1.1000000000000001</v>
      </c>
      <c r="FA153">
        <v>3.2</v>
      </c>
      <c r="FB153">
        <v>4.3</v>
      </c>
      <c r="FC153" s="20">
        <v>17.45</v>
      </c>
      <c r="FD153" s="26">
        <v>0.2643939393939394</v>
      </c>
      <c r="FE153">
        <v>1.5526</v>
      </c>
      <c r="FF153">
        <v>0.17</v>
      </c>
      <c r="FG153">
        <v>-7.0000000000000007E-2</v>
      </c>
      <c r="FH153">
        <v>0.1</v>
      </c>
      <c r="FL153" s="42">
        <v>197</v>
      </c>
      <c r="FM153" s="20">
        <v>3.7142857142857144</v>
      </c>
      <c r="FN153" s="41">
        <v>3.0677141800000002E-2</v>
      </c>
      <c r="FO153" s="20">
        <v>18</v>
      </c>
      <c r="FP153" s="20">
        <v>21.6614</v>
      </c>
      <c r="FQ153" s="20">
        <v>111.14671549553672</v>
      </c>
      <c r="FR153">
        <v>5</v>
      </c>
      <c r="FS153" t="s">
        <v>308</v>
      </c>
      <c r="FT153">
        <v>256</v>
      </c>
      <c r="FV153" t="s">
        <v>711</v>
      </c>
      <c r="FW153" s="45">
        <v>5250000</v>
      </c>
      <c r="FX153" s="45">
        <v>5000000</v>
      </c>
      <c r="FY153">
        <v>539</v>
      </c>
      <c r="FZ153">
        <v>28</v>
      </c>
      <c r="GA153">
        <v>124</v>
      </c>
      <c r="GB153">
        <v>152</v>
      </c>
      <c r="GC153">
        <v>-6</v>
      </c>
      <c r="GD153">
        <v>258</v>
      </c>
      <c r="GE153">
        <v>553</v>
      </c>
      <c r="GF153">
        <v>11763</v>
      </c>
      <c r="GG153">
        <v>5.4</v>
      </c>
      <c r="GH153">
        <v>24.8</v>
      </c>
      <c r="GI153">
        <v>30.2</v>
      </c>
      <c r="GJ153" s="42">
        <v>18</v>
      </c>
    </row>
    <row r="154" spans="1:192" x14ac:dyDescent="0.45">
      <c r="A154" s="40">
        <v>35971</v>
      </c>
      <c r="B154" t="s">
        <v>1050</v>
      </c>
      <c r="D154" t="s">
        <v>156</v>
      </c>
      <c r="E154" t="s">
        <v>156</v>
      </c>
      <c r="F154">
        <v>75</v>
      </c>
      <c r="G154">
        <v>215</v>
      </c>
      <c r="H154">
        <v>2016</v>
      </c>
      <c r="I154">
        <v>1</v>
      </c>
      <c r="J154">
        <v>9</v>
      </c>
      <c r="K154" t="s">
        <v>92</v>
      </c>
      <c r="L154">
        <v>2016</v>
      </c>
      <c r="M154">
        <v>19</v>
      </c>
      <c r="N154">
        <v>2</v>
      </c>
      <c r="O154">
        <v>8479410</v>
      </c>
      <c r="P154" t="s">
        <v>2559</v>
      </c>
      <c r="Q154" t="s">
        <v>2560</v>
      </c>
      <c r="R154" t="s">
        <v>2561</v>
      </c>
      <c r="S154" t="s">
        <v>2562</v>
      </c>
      <c r="T154" t="s">
        <v>720</v>
      </c>
      <c r="U154" t="s">
        <v>153</v>
      </c>
      <c r="V154">
        <v>79</v>
      </c>
      <c r="W154">
        <v>9</v>
      </c>
      <c r="X154">
        <v>31</v>
      </c>
      <c r="Y154">
        <v>17</v>
      </c>
      <c r="Z154">
        <v>40</v>
      </c>
      <c r="AA154">
        <v>9</v>
      </c>
      <c r="AB154">
        <v>60</v>
      </c>
      <c r="AC154" s="26">
        <v>0.50632911392405067</v>
      </c>
      <c r="AD154" s="20">
        <v>40</v>
      </c>
      <c r="AE154" s="20">
        <v>13.581</v>
      </c>
      <c r="AF154">
        <v>11</v>
      </c>
      <c r="AG154">
        <v>7.4</v>
      </c>
      <c r="AH154">
        <v>38</v>
      </c>
      <c r="AI154">
        <v>1528</v>
      </c>
      <c r="AJ154">
        <v>72808</v>
      </c>
      <c r="AK154" s="20">
        <v>1213.4666666666999</v>
      </c>
      <c r="AL154">
        <v>1213.33</v>
      </c>
      <c r="AM154">
        <v>1213</v>
      </c>
      <c r="AN154" s="26">
        <v>15.360337552742616</v>
      </c>
      <c r="AO154">
        <v>25.66</v>
      </c>
      <c r="AP154" s="41">
        <v>0.5</v>
      </c>
      <c r="AQ154">
        <v>329</v>
      </c>
      <c r="AR154">
        <v>330</v>
      </c>
      <c r="AS154">
        <v>330</v>
      </c>
      <c r="AT154">
        <v>222</v>
      </c>
      <c r="AU154">
        <v>222</v>
      </c>
      <c r="AV154">
        <v>141</v>
      </c>
      <c r="AW154">
        <v>123</v>
      </c>
      <c r="AX154">
        <v>17</v>
      </c>
      <c r="AY154">
        <v>4</v>
      </c>
      <c r="AZ154">
        <v>19</v>
      </c>
      <c r="BA154" s="42">
        <v>23</v>
      </c>
      <c r="BB154">
        <v>8.24</v>
      </c>
      <c r="BC154">
        <v>47.780099999999997</v>
      </c>
      <c r="BD154" s="20">
        <v>257.8</v>
      </c>
      <c r="BE154" s="20">
        <v>586.79999999999995</v>
      </c>
      <c r="BF154" s="20">
        <v>29.017662136434438</v>
      </c>
      <c r="BG154">
        <v>558</v>
      </c>
      <c r="BH154">
        <v>368</v>
      </c>
      <c r="BI154">
        <v>203</v>
      </c>
      <c r="BJ154" s="41">
        <v>0.73324572930354792</v>
      </c>
      <c r="BK154">
        <v>90</v>
      </c>
      <c r="BL154">
        <v>90</v>
      </c>
      <c r="BM154">
        <v>110</v>
      </c>
      <c r="BN154" s="42">
        <v>-20</v>
      </c>
      <c r="BO154">
        <v>81</v>
      </c>
      <c r="BP154">
        <v>60</v>
      </c>
      <c r="BQ154">
        <v>21</v>
      </c>
      <c r="BR154">
        <v>64</v>
      </c>
      <c r="BS154" s="41">
        <v>7.6555023923444973E-2</v>
      </c>
      <c r="BT154">
        <v>0</v>
      </c>
      <c r="BU154">
        <v>0</v>
      </c>
      <c r="BV154" s="41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2</v>
      </c>
      <c r="CL154">
        <v>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</v>
      </c>
      <c r="CS154">
        <v>1</v>
      </c>
      <c r="CT154">
        <v>0</v>
      </c>
      <c r="CU154">
        <v>0</v>
      </c>
      <c r="CV154">
        <v>4</v>
      </c>
      <c r="CW154">
        <v>0</v>
      </c>
      <c r="CX154">
        <v>3</v>
      </c>
      <c r="CY154">
        <v>16</v>
      </c>
      <c r="CZ154">
        <v>62</v>
      </c>
      <c r="DA154">
        <v>6</v>
      </c>
      <c r="DB154">
        <v>0</v>
      </c>
      <c r="DC154">
        <v>48</v>
      </c>
      <c r="DD154">
        <v>18</v>
      </c>
      <c r="DE154">
        <v>1</v>
      </c>
      <c r="DF154">
        <v>2</v>
      </c>
      <c r="DG154">
        <v>66</v>
      </c>
      <c r="DH154">
        <v>19</v>
      </c>
      <c r="DI154">
        <v>9</v>
      </c>
      <c r="DJ154">
        <v>20</v>
      </c>
      <c r="DK154">
        <v>20</v>
      </c>
      <c r="DL154">
        <v>0</v>
      </c>
      <c r="DM154">
        <v>8</v>
      </c>
      <c r="DN154">
        <v>8</v>
      </c>
      <c r="DO154">
        <v>0</v>
      </c>
      <c r="DP154" s="42">
        <v>-10</v>
      </c>
      <c r="DQ154" s="20">
        <v>-5.407</v>
      </c>
      <c r="DR154">
        <v>19</v>
      </c>
      <c r="DS154">
        <v>0</v>
      </c>
      <c r="DT154">
        <v>0</v>
      </c>
      <c r="DU154">
        <v>0</v>
      </c>
      <c r="DV154">
        <v>0</v>
      </c>
      <c r="DW154">
        <v>1422</v>
      </c>
      <c r="DX154">
        <v>1015</v>
      </c>
      <c r="DY154">
        <v>1066</v>
      </c>
      <c r="DZ154">
        <v>772</v>
      </c>
      <c r="EA154">
        <v>739</v>
      </c>
      <c r="EB154">
        <v>581</v>
      </c>
      <c r="EC154">
        <v>64.989999999999995</v>
      </c>
      <c r="ED154">
        <v>40.25</v>
      </c>
      <c r="EE154">
        <v>80</v>
      </c>
      <c r="EF154">
        <v>45</v>
      </c>
      <c r="EG154" s="41">
        <v>0.10825439783491204</v>
      </c>
      <c r="EH154" s="43">
        <v>0.92254733218588636</v>
      </c>
      <c r="EI154" s="44">
        <v>1.0308017300207983</v>
      </c>
      <c r="EJ154">
        <v>1415</v>
      </c>
      <c r="EK154">
        <v>1016</v>
      </c>
      <c r="EL154">
        <v>1059</v>
      </c>
      <c r="EM154">
        <v>773</v>
      </c>
      <c r="EN154">
        <v>735</v>
      </c>
      <c r="EO154">
        <v>583</v>
      </c>
      <c r="EP154">
        <v>80</v>
      </c>
      <c r="EQ154">
        <v>46</v>
      </c>
      <c r="ER154">
        <v>768</v>
      </c>
      <c r="ES154">
        <v>516</v>
      </c>
      <c r="ET154">
        <v>271</v>
      </c>
      <c r="EU154">
        <v>183</v>
      </c>
      <c r="EV154">
        <v>43</v>
      </c>
      <c r="EW154">
        <v>20</v>
      </c>
      <c r="EX154">
        <v>92</v>
      </c>
      <c r="EY154">
        <v>93</v>
      </c>
      <c r="EZ154">
        <v>3.5</v>
      </c>
      <c r="FA154">
        <v>2.5</v>
      </c>
      <c r="FB154">
        <v>6</v>
      </c>
      <c r="FC154" s="20">
        <v>49.42</v>
      </c>
      <c r="FD154" s="26">
        <v>0.62556962025316454</v>
      </c>
      <c r="FE154">
        <v>2.4826999999999999</v>
      </c>
      <c r="FF154">
        <v>0.12</v>
      </c>
      <c r="FG154">
        <v>-0.01</v>
      </c>
      <c r="FH154">
        <v>0.11</v>
      </c>
      <c r="FI154">
        <v>1</v>
      </c>
      <c r="FJ154">
        <v>0</v>
      </c>
      <c r="FK154">
        <v>0</v>
      </c>
      <c r="FL154" s="42">
        <v>192</v>
      </c>
      <c r="FM154" s="20">
        <v>5.8421052631578947</v>
      </c>
      <c r="FN154" s="41">
        <v>3.3244740799999999E-2</v>
      </c>
      <c r="FO154" s="20">
        <v>36.200000000000003</v>
      </c>
      <c r="FP154" s="20">
        <v>38.918599999999998</v>
      </c>
      <c r="FQ154" s="20">
        <v>120.51132008604419</v>
      </c>
      <c r="FV154" t="s">
        <v>751</v>
      </c>
      <c r="FW154" s="45">
        <v>925000</v>
      </c>
      <c r="FX154" s="45">
        <v>894166</v>
      </c>
      <c r="FY154">
        <v>83</v>
      </c>
      <c r="FZ154">
        <v>9</v>
      </c>
      <c r="GA154">
        <v>31</v>
      </c>
      <c r="GB154">
        <v>40</v>
      </c>
      <c r="GC154">
        <v>12</v>
      </c>
      <c r="GD154">
        <v>38</v>
      </c>
      <c r="GE154">
        <v>143</v>
      </c>
      <c r="GF154">
        <v>1262</v>
      </c>
      <c r="GG154">
        <v>3.5</v>
      </c>
      <c r="GH154">
        <v>2.7</v>
      </c>
      <c r="GI154">
        <v>6.2</v>
      </c>
      <c r="GJ154" s="42">
        <v>36.200000000000003</v>
      </c>
    </row>
    <row r="155" spans="1:192" x14ac:dyDescent="0.45">
      <c r="A155" s="40">
        <v>31891</v>
      </c>
      <c r="B155" t="s">
        <v>185</v>
      </c>
      <c r="C155" t="s">
        <v>126</v>
      </c>
      <c r="D155" t="s">
        <v>91</v>
      </c>
      <c r="E155" t="s">
        <v>91</v>
      </c>
      <c r="F155">
        <v>72</v>
      </c>
      <c r="G155">
        <v>201</v>
      </c>
      <c r="H155">
        <v>2005</v>
      </c>
      <c r="I155">
        <v>3</v>
      </c>
      <c r="J155">
        <v>62</v>
      </c>
      <c r="K155" t="s">
        <v>202</v>
      </c>
      <c r="L155">
        <v>2006</v>
      </c>
      <c r="M155">
        <v>30</v>
      </c>
      <c r="N155">
        <v>12</v>
      </c>
      <c r="O155">
        <v>8471724</v>
      </c>
      <c r="P155" t="s">
        <v>2585</v>
      </c>
      <c r="Q155" t="s">
        <v>2586</v>
      </c>
      <c r="R155" t="s">
        <v>2587</v>
      </c>
      <c r="S155" t="s">
        <v>2221</v>
      </c>
      <c r="T155" t="s">
        <v>720</v>
      </c>
      <c r="U155" t="s">
        <v>230</v>
      </c>
      <c r="V155">
        <v>79</v>
      </c>
      <c r="W155">
        <v>9</v>
      </c>
      <c r="X155">
        <v>42</v>
      </c>
      <c r="Y155">
        <v>15</v>
      </c>
      <c r="Z155">
        <v>51</v>
      </c>
      <c r="AA155">
        <v>4</v>
      </c>
      <c r="AB155">
        <v>47</v>
      </c>
      <c r="AC155" s="26">
        <v>0.64556962025316456</v>
      </c>
      <c r="AD155" s="20">
        <v>0.42951907131011779</v>
      </c>
      <c r="AE155" s="20">
        <v>16.853000000000002</v>
      </c>
      <c r="AF155">
        <v>-9</v>
      </c>
      <c r="AG155">
        <v>15.1</v>
      </c>
      <c r="AH155">
        <v>56</v>
      </c>
      <c r="AI155">
        <v>2350</v>
      </c>
      <c r="AJ155">
        <v>120058</v>
      </c>
      <c r="AK155" s="20">
        <v>2000.9666666666999</v>
      </c>
      <c r="AL155">
        <v>2000.95</v>
      </c>
      <c r="AM155">
        <v>2001</v>
      </c>
      <c r="AN155" s="26">
        <v>25.328691983122365</v>
      </c>
      <c r="AO155">
        <v>41.87</v>
      </c>
      <c r="AP155" s="41">
        <v>0.40476190476190477</v>
      </c>
      <c r="AQ155">
        <v>441</v>
      </c>
      <c r="AR155">
        <v>422</v>
      </c>
      <c r="AS155">
        <v>443</v>
      </c>
      <c r="AT155">
        <v>295</v>
      </c>
      <c r="AU155">
        <v>297</v>
      </c>
      <c r="AV155">
        <v>222</v>
      </c>
      <c r="AW155">
        <v>131</v>
      </c>
      <c r="AX155">
        <v>23</v>
      </c>
      <c r="AY155">
        <v>3</v>
      </c>
      <c r="AZ155">
        <v>30</v>
      </c>
      <c r="BA155" s="42">
        <v>33</v>
      </c>
      <c r="BB155">
        <v>11.01</v>
      </c>
      <c r="BC155">
        <v>50.6937</v>
      </c>
      <c r="BD155" s="20">
        <v>226.4</v>
      </c>
      <c r="BE155" s="20">
        <v>667.4</v>
      </c>
      <c r="BF155" s="20">
        <v>20.012494065318972</v>
      </c>
      <c r="BG155">
        <v>784</v>
      </c>
      <c r="BH155">
        <v>738</v>
      </c>
      <c r="BI155">
        <v>698</v>
      </c>
      <c r="BJ155" s="41">
        <v>0.52901484480431848</v>
      </c>
      <c r="BK155">
        <v>109</v>
      </c>
      <c r="BL155">
        <v>109</v>
      </c>
      <c r="BM155">
        <v>129</v>
      </c>
      <c r="BN155" s="42">
        <v>-20</v>
      </c>
      <c r="BO155">
        <v>75</v>
      </c>
      <c r="BP155">
        <v>89</v>
      </c>
      <c r="BQ155">
        <v>53</v>
      </c>
      <c r="BR155">
        <v>108</v>
      </c>
      <c r="BS155" s="41">
        <v>7.5313807531380755E-2</v>
      </c>
      <c r="BT155">
        <v>0</v>
      </c>
      <c r="BU155">
        <v>1</v>
      </c>
      <c r="BV155" s="41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2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6</v>
      </c>
      <c r="CS155">
        <v>1</v>
      </c>
      <c r="CT155">
        <v>0</v>
      </c>
      <c r="CU155">
        <v>0</v>
      </c>
      <c r="CV155">
        <v>2</v>
      </c>
      <c r="CW155">
        <v>0</v>
      </c>
      <c r="CX155">
        <v>3</v>
      </c>
      <c r="CY155">
        <v>6</v>
      </c>
      <c r="CZ155">
        <v>66</v>
      </c>
      <c r="DA155">
        <v>10</v>
      </c>
      <c r="DB155">
        <v>0</v>
      </c>
      <c r="DC155">
        <v>65</v>
      </c>
      <c r="DD155">
        <v>35</v>
      </c>
      <c r="DE155">
        <v>2</v>
      </c>
      <c r="DF155">
        <v>0</v>
      </c>
      <c r="DG155">
        <v>110</v>
      </c>
      <c r="DH155">
        <v>28</v>
      </c>
      <c r="DI155">
        <v>15</v>
      </c>
      <c r="DJ155">
        <v>28</v>
      </c>
      <c r="DK155">
        <v>28</v>
      </c>
      <c r="DL155">
        <v>0</v>
      </c>
      <c r="DM155">
        <v>15</v>
      </c>
      <c r="DN155">
        <v>15</v>
      </c>
      <c r="DO155">
        <v>0</v>
      </c>
      <c r="DP155" s="42">
        <v>-13</v>
      </c>
      <c r="DQ155" s="20">
        <v>-5.0110000000000001</v>
      </c>
      <c r="DR155">
        <v>28</v>
      </c>
      <c r="DS155">
        <v>0</v>
      </c>
      <c r="DT155">
        <v>0</v>
      </c>
      <c r="DU155">
        <v>0</v>
      </c>
      <c r="DV155">
        <v>0</v>
      </c>
      <c r="DW155">
        <v>2144</v>
      </c>
      <c r="DX155">
        <v>1740</v>
      </c>
      <c r="DY155">
        <v>1624</v>
      </c>
      <c r="DZ155">
        <v>1326</v>
      </c>
      <c r="EA155">
        <v>1204</v>
      </c>
      <c r="EB155">
        <v>969</v>
      </c>
      <c r="EC155">
        <v>125.08</v>
      </c>
      <c r="ED155">
        <v>95.88</v>
      </c>
      <c r="EE155">
        <v>126</v>
      </c>
      <c r="EF155">
        <v>109</v>
      </c>
      <c r="EG155" s="41">
        <v>0.10465116279069768</v>
      </c>
      <c r="EH155" s="43">
        <v>0.88751289989680082</v>
      </c>
      <c r="EI155" s="44">
        <v>0.99216406268749846</v>
      </c>
      <c r="EJ155">
        <v>2151</v>
      </c>
      <c r="EK155">
        <v>1738</v>
      </c>
      <c r="EL155">
        <v>1630</v>
      </c>
      <c r="EM155">
        <v>1326</v>
      </c>
      <c r="EN155">
        <v>1208</v>
      </c>
      <c r="EO155">
        <v>969</v>
      </c>
      <c r="EP155">
        <v>127</v>
      </c>
      <c r="EQ155">
        <v>109</v>
      </c>
      <c r="ER155">
        <v>1202</v>
      </c>
      <c r="ES155">
        <v>911</v>
      </c>
      <c r="ET155">
        <v>486</v>
      </c>
      <c r="EU155">
        <v>383</v>
      </c>
      <c r="EV155">
        <v>72</v>
      </c>
      <c r="EW155">
        <v>64</v>
      </c>
      <c r="EX155">
        <v>132</v>
      </c>
      <c r="EY155">
        <v>121</v>
      </c>
      <c r="EZ155">
        <v>3.7</v>
      </c>
      <c r="FA155">
        <v>3.4</v>
      </c>
      <c r="FB155">
        <v>7.1</v>
      </c>
      <c r="FC155" s="20">
        <v>61.84</v>
      </c>
      <c r="FD155" s="26">
        <v>0.7827848101265823</v>
      </c>
      <c r="FE155">
        <v>3.3976999999999999</v>
      </c>
      <c r="FF155">
        <v>0.2</v>
      </c>
      <c r="FG155">
        <v>0.35</v>
      </c>
      <c r="FH155">
        <v>0.54</v>
      </c>
      <c r="FI155">
        <v>2</v>
      </c>
      <c r="FJ155">
        <v>1</v>
      </c>
      <c r="FK155">
        <v>1</v>
      </c>
      <c r="FL155" s="42">
        <v>273</v>
      </c>
      <c r="FM155" s="20">
        <v>5.7857142857142856</v>
      </c>
      <c r="FN155" s="41">
        <v>3.5792230500000001E-2</v>
      </c>
      <c r="FO155" s="20">
        <v>45.4</v>
      </c>
      <c r="FP155" s="20">
        <v>49.997799999999998</v>
      </c>
      <c r="FQ155" s="20">
        <v>116.46467927734325</v>
      </c>
      <c r="FR155">
        <v>4</v>
      </c>
      <c r="FS155" t="s">
        <v>111</v>
      </c>
      <c r="FT155">
        <v>195</v>
      </c>
      <c r="FV155" t="s">
        <v>711</v>
      </c>
      <c r="FW155" s="45">
        <v>7250000</v>
      </c>
      <c r="FX155" s="45">
        <v>7250000</v>
      </c>
      <c r="FY155">
        <v>682</v>
      </c>
      <c r="FZ155">
        <v>96</v>
      </c>
      <c r="GA155">
        <v>341</v>
      </c>
      <c r="GB155">
        <v>437</v>
      </c>
      <c r="GC155">
        <v>48</v>
      </c>
      <c r="GD155">
        <v>494</v>
      </c>
      <c r="GE155">
        <v>1728</v>
      </c>
      <c r="GF155">
        <v>16114</v>
      </c>
      <c r="GG155">
        <v>39</v>
      </c>
      <c r="GH155">
        <v>35.1</v>
      </c>
      <c r="GI155">
        <v>74.099999999999994</v>
      </c>
      <c r="GJ155" s="42">
        <v>45.4</v>
      </c>
    </row>
    <row r="156" spans="1:192" x14ac:dyDescent="0.45">
      <c r="A156" s="40">
        <v>33944</v>
      </c>
      <c r="B156" t="s">
        <v>324</v>
      </c>
      <c r="D156" t="s">
        <v>325</v>
      </c>
      <c r="E156" t="s">
        <v>156</v>
      </c>
      <c r="F156">
        <v>71</v>
      </c>
      <c r="G156">
        <v>175</v>
      </c>
      <c r="K156" t="s">
        <v>92</v>
      </c>
      <c r="L156">
        <v>2017</v>
      </c>
      <c r="M156">
        <v>25</v>
      </c>
      <c r="N156">
        <v>1</v>
      </c>
      <c r="O156">
        <v>8479755</v>
      </c>
      <c r="P156" t="s">
        <v>2588</v>
      </c>
      <c r="Q156" t="s">
        <v>2589</v>
      </c>
      <c r="R156" t="s">
        <v>2590</v>
      </c>
      <c r="S156" t="s">
        <v>1479</v>
      </c>
      <c r="T156" t="s">
        <v>720</v>
      </c>
      <c r="U156" t="s">
        <v>313</v>
      </c>
      <c r="V156">
        <v>47</v>
      </c>
      <c r="W156">
        <v>0</v>
      </c>
      <c r="X156">
        <v>10</v>
      </c>
      <c r="Y156">
        <v>4</v>
      </c>
      <c r="Z156">
        <v>10</v>
      </c>
      <c r="AA156">
        <v>15</v>
      </c>
      <c r="AB156">
        <v>54</v>
      </c>
      <c r="AC156" s="26">
        <v>0.21276595744680851</v>
      </c>
      <c r="AD156" s="20">
        <v>0</v>
      </c>
      <c r="AE156" s="20">
        <v>3.0089999999999999</v>
      </c>
      <c r="AF156">
        <v>-9</v>
      </c>
      <c r="AG156">
        <v>-2.9</v>
      </c>
      <c r="AH156">
        <v>18</v>
      </c>
      <c r="AI156">
        <v>965</v>
      </c>
      <c r="AJ156">
        <v>43083</v>
      </c>
      <c r="AK156" s="20">
        <v>718.05</v>
      </c>
      <c r="AL156">
        <v>718.05</v>
      </c>
      <c r="AM156">
        <v>718</v>
      </c>
      <c r="AN156" s="26">
        <v>15.277659574468084</v>
      </c>
      <c r="AO156">
        <v>25.75</v>
      </c>
      <c r="AP156" s="41">
        <v>0.43478260869565216</v>
      </c>
      <c r="AQ156">
        <v>79</v>
      </c>
      <c r="AR156">
        <v>79</v>
      </c>
      <c r="AS156">
        <v>79</v>
      </c>
      <c r="AT156">
        <v>53</v>
      </c>
      <c r="AU156">
        <v>53</v>
      </c>
      <c r="AV156">
        <v>40</v>
      </c>
      <c r="AW156">
        <v>18</v>
      </c>
      <c r="AX156">
        <v>3</v>
      </c>
      <c r="AY156">
        <v>0</v>
      </c>
      <c r="AZ156">
        <v>7</v>
      </c>
      <c r="BA156" s="42">
        <v>7</v>
      </c>
      <c r="BB156">
        <v>1.52</v>
      </c>
      <c r="BC156">
        <v>47.174999999999997</v>
      </c>
      <c r="BD156" s="20">
        <v>102.3</v>
      </c>
      <c r="BE156" s="20">
        <v>181.3</v>
      </c>
      <c r="BF156" s="20">
        <v>15.149362857739712</v>
      </c>
      <c r="BG156">
        <v>232</v>
      </c>
      <c r="BH156">
        <v>196</v>
      </c>
      <c r="BI156">
        <v>167</v>
      </c>
      <c r="BJ156" s="41">
        <v>0.581453634085213</v>
      </c>
      <c r="BK156">
        <v>14</v>
      </c>
      <c r="BL156">
        <v>14</v>
      </c>
      <c r="BM156">
        <v>34</v>
      </c>
      <c r="BN156" s="42">
        <v>-20</v>
      </c>
      <c r="BO156">
        <v>13</v>
      </c>
      <c r="BP156">
        <v>13</v>
      </c>
      <c r="BQ156">
        <v>4</v>
      </c>
      <c r="BR156">
        <v>41</v>
      </c>
      <c r="BS156" s="41">
        <v>8.1673306772908363E-2</v>
      </c>
      <c r="BT156">
        <v>0</v>
      </c>
      <c r="BU156">
        <v>0</v>
      </c>
      <c r="BV156" s="41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</v>
      </c>
      <c r="CZ156">
        <v>10</v>
      </c>
      <c r="DA156">
        <v>2</v>
      </c>
      <c r="DB156">
        <v>0</v>
      </c>
      <c r="DC156">
        <v>12</v>
      </c>
      <c r="DD156">
        <v>3</v>
      </c>
      <c r="DE156">
        <v>0</v>
      </c>
      <c r="DF156">
        <v>0</v>
      </c>
      <c r="DG156">
        <v>23</v>
      </c>
      <c r="DH156">
        <v>9</v>
      </c>
      <c r="DI156">
        <v>2</v>
      </c>
      <c r="DJ156">
        <v>9</v>
      </c>
      <c r="DK156">
        <v>9</v>
      </c>
      <c r="DL156">
        <v>0</v>
      </c>
      <c r="DM156">
        <v>2</v>
      </c>
      <c r="DN156">
        <v>2</v>
      </c>
      <c r="DO156">
        <v>0</v>
      </c>
      <c r="DP156" s="42">
        <v>-7</v>
      </c>
      <c r="DQ156" s="20">
        <v>-0.73299999999999998</v>
      </c>
      <c r="DR156">
        <v>9</v>
      </c>
      <c r="DS156">
        <v>0</v>
      </c>
      <c r="DT156">
        <v>0</v>
      </c>
      <c r="DU156">
        <v>0</v>
      </c>
      <c r="DV156">
        <v>0</v>
      </c>
      <c r="DW156">
        <v>624</v>
      </c>
      <c r="DX156">
        <v>603</v>
      </c>
      <c r="DY156">
        <v>455</v>
      </c>
      <c r="DZ156">
        <v>461</v>
      </c>
      <c r="EA156">
        <v>338</v>
      </c>
      <c r="EB156">
        <v>340</v>
      </c>
      <c r="EC156">
        <v>23</v>
      </c>
      <c r="ED156">
        <v>25.88</v>
      </c>
      <c r="EE156">
        <v>23</v>
      </c>
      <c r="EF156">
        <v>29</v>
      </c>
      <c r="EG156" s="41">
        <v>6.8047337278106509E-2</v>
      </c>
      <c r="EH156" s="43">
        <v>0.91470588235294115</v>
      </c>
      <c r="EI156" s="44">
        <v>0.98275321963104767</v>
      </c>
      <c r="EJ156">
        <v>623</v>
      </c>
      <c r="EK156">
        <v>602</v>
      </c>
      <c r="EL156">
        <v>454</v>
      </c>
      <c r="EM156">
        <v>460</v>
      </c>
      <c r="EN156">
        <v>335</v>
      </c>
      <c r="EO156">
        <v>339</v>
      </c>
      <c r="EP156">
        <v>23</v>
      </c>
      <c r="EQ156">
        <v>28</v>
      </c>
      <c r="ER156">
        <v>270</v>
      </c>
      <c r="ES156">
        <v>273</v>
      </c>
      <c r="ET156">
        <v>109</v>
      </c>
      <c r="EU156">
        <v>116</v>
      </c>
      <c r="EV156">
        <v>14</v>
      </c>
      <c r="EW156">
        <v>13</v>
      </c>
      <c r="EX156">
        <v>43</v>
      </c>
      <c r="EY156">
        <v>49</v>
      </c>
      <c r="EZ156">
        <v>0.1</v>
      </c>
      <c r="FA156">
        <v>1.2</v>
      </c>
      <c r="FB156">
        <v>1.4</v>
      </c>
      <c r="FC156" s="20">
        <v>7.2</v>
      </c>
      <c r="FD156" s="26">
        <v>0.15319148936170213</v>
      </c>
      <c r="FE156">
        <v>0.3034</v>
      </c>
      <c r="FF156">
        <v>-0.49</v>
      </c>
      <c r="FG156">
        <v>0.05</v>
      </c>
      <c r="FH156">
        <v>-0.44</v>
      </c>
      <c r="FL156" s="42">
        <v>73</v>
      </c>
      <c r="FM156" s="20">
        <v>2</v>
      </c>
      <c r="FN156" s="41">
        <v>0</v>
      </c>
      <c r="FO156" s="20">
        <v>8.1999999999999993</v>
      </c>
      <c r="FP156" s="20">
        <v>9.8534000000000006</v>
      </c>
      <c r="FQ156" s="20">
        <v>102.52767913097975</v>
      </c>
      <c r="FR156">
        <v>4</v>
      </c>
      <c r="FS156" t="s">
        <v>455</v>
      </c>
      <c r="FT156">
        <v>195</v>
      </c>
      <c r="FV156" t="s">
        <v>751</v>
      </c>
      <c r="FW156" s="45">
        <v>925000</v>
      </c>
      <c r="FX156" s="45">
        <v>925000</v>
      </c>
      <c r="FY156">
        <v>47</v>
      </c>
      <c r="FZ156">
        <v>0</v>
      </c>
      <c r="GA156">
        <v>10</v>
      </c>
      <c r="GB156">
        <v>10</v>
      </c>
      <c r="GC156">
        <v>-9</v>
      </c>
      <c r="GD156">
        <v>18</v>
      </c>
      <c r="GE156">
        <v>40</v>
      </c>
      <c r="GF156">
        <v>718</v>
      </c>
      <c r="GG156">
        <v>0.1</v>
      </c>
      <c r="GH156">
        <v>1.2</v>
      </c>
      <c r="GI156">
        <v>1.4</v>
      </c>
      <c r="GJ156" s="42">
        <v>8.1999999999999993</v>
      </c>
    </row>
    <row r="157" spans="1:192" x14ac:dyDescent="0.45">
      <c r="A157" s="40">
        <v>32945</v>
      </c>
      <c r="B157" t="s">
        <v>2600</v>
      </c>
      <c r="C157" t="s">
        <v>145</v>
      </c>
      <c r="D157" t="s">
        <v>91</v>
      </c>
      <c r="E157" t="s">
        <v>91</v>
      </c>
      <c r="F157">
        <v>75</v>
      </c>
      <c r="G157">
        <v>230</v>
      </c>
      <c r="H157">
        <v>2010</v>
      </c>
      <c r="I157">
        <v>6</v>
      </c>
      <c r="J157">
        <v>154</v>
      </c>
      <c r="K157" t="s">
        <v>202</v>
      </c>
      <c r="L157">
        <v>2011</v>
      </c>
      <c r="M157">
        <v>27</v>
      </c>
      <c r="N157">
        <v>7</v>
      </c>
      <c r="O157">
        <v>8474774</v>
      </c>
      <c r="P157" t="s">
        <v>2601</v>
      </c>
      <c r="Q157" t="s">
        <v>2602</v>
      </c>
      <c r="R157" t="s">
        <v>2603</v>
      </c>
      <c r="S157" t="s">
        <v>2604</v>
      </c>
      <c r="T157" t="s">
        <v>720</v>
      </c>
      <c r="U157" t="s">
        <v>194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30</v>
      </c>
      <c r="AB157">
        <v>93</v>
      </c>
      <c r="AC157" s="26">
        <v>0</v>
      </c>
      <c r="AD157" s="20">
        <v>-0.60504201680672265</v>
      </c>
      <c r="AE157" s="20">
        <v>0</v>
      </c>
      <c r="AF157">
        <v>-2</v>
      </c>
      <c r="AG157">
        <v>0.4</v>
      </c>
      <c r="AH157">
        <v>13</v>
      </c>
      <c r="AI157">
        <v>80</v>
      </c>
      <c r="AJ157">
        <v>3357</v>
      </c>
      <c r="AK157" s="20">
        <v>55.95</v>
      </c>
      <c r="AL157">
        <v>55.95</v>
      </c>
      <c r="AM157">
        <v>56</v>
      </c>
      <c r="AN157" s="26">
        <v>13.987500000000001</v>
      </c>
      <c r="AO157">
        <v>23.37</v>
      </c>
      <c r="AP157" s="41">
        <v>0</v>
      </c>
      <c r="AQ157">
        <v>9</v>
      </c>
      <c r="AR157">
        <v>9</v>
      </c>
      <c r="AS157">
        <v>9</v>
      </c>
      <c r="AT157">
        <v>7</v>
      </c>
      <c r="AU157">
        <v>7</v>
      </c>
      <c r="AV157">
        <v>5</v>
      </c>
      <c r="AW157">
        <v>2</v>
      </c>
      <c r="AX157">
        <v>1</v>
      </c>
      <c r="AY157">
        <v>0</v>
      </c>
      <c r="AZ157">
        <v>0</v>
      </c>
      <c r="BA157" s="42">
        <v>0</v>
      </c>
      <c r="BB157">
        <v>0.16</v>
      </c>
      <c r="BC157">
        <v>48.8</v>
      </c>
      <c r="BD157" s="20">
        <v>0</v>
      </c>
      <c r="BE157" s="20">
        <v>9</v>
      </c>
      <c r="BF157" s="20">
        <v>9.6514745308310985</v>
      </c>
      <c r="BG157">
        <v>11</v>
      </c>
      <c r="BH157">
        <v>21</v>
      </c>
      <c r="BI157">
        <v>20</v>
      </c>
      <c r="BJ157" s="41">
        <v>0.35483870967741937</v>
      </c>
      <c r="BK157">
        <v>7</v>
      </c>
      <c r="BL157">
        <v>7</v>
      </c>
      <c r="BM157">
        <v>4</v>
      </c>
      <c r="BN157" s="42">
        <v>3</v>
      </c>
      <c r="BO157">
        <v>2</v>
      </c>
      <c r="BP157">
        <v>4</v>
      </c>
      <c r="BQ157">
        <v>0</v>
      </c>
      <c r="BR157">
        <v>3</v>
      </c>
      <c r="BS157" s="41">
        <v>6.1224489795918366E-2</v>
      </c>
      <c r="BT157">
        <v>0</v>
      </c>
      <c r="BU157">
        <v>0</v>
      </c>
      <c r="BV157" s="41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</v>
      </c>
      <c r="DA157">
        <v>0</v>
      </c>
      <c r="DB157">
        <v>0</v>
      </c>
      <c r="DC157">
        <v>3</v>
      </c>
      <c r="DD157">
        <v>2</v>
      </c>
      <c r="DE157">
        <v>0</v>
      </c>
      <c r="DF157">
        <v>0</v>
      </c>
      <c r="DG157">
        <v>0</v>
      </c>
      <c r="DH157">
        <v>5</v>
      </c>
      <c r="DI157">
        <v>0</v>
      </c>
      <c r="DJ157">
        <v>5</v>
      </c>
      <c r="DK157">
        <v>4</v>
      </c>
      <c r="DL157">
        <v>1</v>
      </c>
      <c r="DM157">
        <v>1</v>
      </c>
      <c r="DN157">
        <v>0</v>
      </c>
      <c r="DO157">
        <v>1</v>
      </c>
      <c r="DP157" s="42">
        <v>-5</v>
      </c>
      <c r="DQ157" s="20">
        <v>-3.7560000000000002</v>
      </c>
      <c r="DR157">
        <v>4</v>
      </c>
      <c r="DS157">
        <v>1</v>
      </c>
      <c r="DT157">
        <v>0</v>
      </c>
      <c r="DU157">
        <v>0</v>
      </c>
      <c r="DV157">
        <v>0</v>
      </c>
      <c r="DW157">
        <v>56</v>
      </c>
      <c r="DX157">
        <v>54</v>
      </c>
      <c r="DY157">
        <v>48</v>
      </c>
      <c r="DZ157">
        <v>46</v>
      </c>
      <c r="EA157">
        <v>36</v>
      </c>
      <c r="EB157">
        <v>30</v>
      </c>
      <c r="EC157">
        <v>4.29</v>
      </c>
      <c r="ED157">
        <v>2.82</v>
      </c>
      <c r="EE157">
        <v>3</v>
      </c>
      <c r="EF157">
        <v>5</v>
      </c>
      <c r="EG157" s="41">
        <v>8.3333333333333329E-2</v>
      </c>
      <c r="EH157" s="43">
        <v>0.83333333333333337</v>
      </c>
      <c r="EI157" s="44">
        <v>0.91666666666666674</v>
      </c>
      <c r="EJ157">
        <v>56</v>
      </c>
      <c r="EK157">
        <v>54</v>
      </c>
      <c r="EL157">
        <v>48</v>
      </c>
      <c r="EM157">
        <v>46</v>
      </c>
      <c r="EN157">
        <v>36</v>
      </c>
      <c r="EO157">
        <v>30</v>
      </c>
      <c r="EP157">
        <v>3</v>
      </c>
      <c r="EQ157">
        <v>5</v>
      </c>
      <c r="ER157">
        <v>33</v>
      </c>
      <c r="ES157">
        <v>25</v>
      </c>
      <c r="ET157">
        <v>16</v>
      </c>
      <c r="EU157">
        <v>8</v>
      </c>
      <c r="EV157">
        <v>2</v>
      </c>
      <c r="EW157">
        <v>3</v>
      </c>
      <c r="EX157">
        <v>10</v>
      </c>
      <c r="EY157">
        <v>3</v>
      </c>
      <c r="EZ157">
        <v>-0.1</v>
      </c>
      <c r="FA157">
        <v>0</v>
      </c>
      <c r="FB157">
        <v>-0.1</v>
      </c>
      <c r="FC157" s="20">
        <v>-0.12</v>
      </c>
      <c r="FD157" s="26">
        <v>-0.03</v>
      </c>
      <c r="FE157">
        <v>1.2000000000000001E-3</v>
      </c>
      <c r="FF157">
        <v>0</v>
      </c>
      <c r="FG157">
        <v>0</v>
      </c>
      <c r="FH157">
        <v>0</v>
      </c>
      <c r="FL157" s="42">
        <v>24</v>
      </c>
      <c r="FM157" s="20">
        <v>1.75</v>
      </c>
      <c r="FN157" s="41">
        <v>0</v>
      </c>
      <c r="FO157" s="20">
        <v>-1.3</v>
      </c>
      <c r="FP157" s="20">
        <v>-0.75120000000000009</v>
      </c>
      <c r="FQ157" s="20">
        <v>117.96246648793566</v>
      </c>
      <c r="FU157" t="s">
        <v>721</v>
      </c>
      <c r="FV157" t="s">
        <v>711</v>
      </c>
      <c r="FW157" s="45">
        <v>1900000</v>
      </c>
      <c r="FX157" s="45">
        <v>1575000</v>
      </c>
      <c r="FY157">
        <v>242</v>
      </c>
      <c r="FZ157">
        <v>6</v>
      </c>
      <c r="GA157">
        <v>30</v>
      </c>
      <c r="GB157">
        <v>36</v>
      </c>
      <c r="GC157">
        <v>-14</v>
      </c>
      <c r="GD157">
        <v>306</v>
      </c>
      <c r="GE157">
        <v>225</v>
      </c>
      <c r="GF157">
        <v>4077</v>
      </c>
      <c r="GG157">
        <v>-0.4</v>
      </c>
      <c r="GH157">
        <v>7.3</v>
      </c>
      <c r="GI157">
        <v>7</v>
      </c>
      <c r="GJ157" s="42">
        <v>-1.3</v>
      </c>
    </row>
    <row r="158" spans="1:192" x14ac:dyDescent="0.45">
      <c r="A158" s="40">
        <v>31899</v>
      </c>
      <c r="B158" t="s">
        <v>2609</v>
      </c>
      <c r="C158" t="s">
        <v>475</v>
      </c>
      <c r="D158" t="s">
        <v>91</v>
      </c>
      <c r="E158" t="s">
        <v>91</v>
      </c>
      <c r="F158">
        <v>70</v>
      </c>
      <c r="G158">
        <v>173</v>
      </c>
      <c r="H158">
        <v>2005</v>
      </c>
      <c r="I158">
        <v>3</v>
      </c>
      <c r="J158">
        <v>67</v>
      </c>
      <c r="K158" t="s">
        <v>92</v>
      </c>
      <c r="L158">
        <v>2007</v>
      </c>
      <c r="M158">
        <v>30</v>
      </c>
      <c r="N158">
        <v>11</v>
      </c>
      <c r="O158">
        <v>8471729</v>
      </c>
      <c r="P158" t="s">
        <v>2610</v>
      </c>
      <c r="Q158" t="s">
        <v>2611</v>
      </c>
      <c r="R158" t="s">
        <v>2612</v>
      </c>
      <c r="S158" t="s">
        <v>2221</v>
      </c>
      <c r="T158" t="s">
        <v>720</v>
      </c>
      <c r="U158" t="s">
        <v>166</v>
      </c>
      <c r="V158">
        <v>78</v>
      </c>
      <c r="W158">
        <v>4</v>
      </c>
      <c r="X158">
        <v>17</v>
      </c>
      <c r="Y158">
        <v>7</v>
      </c>
      <c r="Z158">
        <v>21</v>
      </c>
      <c r="AA158">
        <v>12</v>
      </c>
      <c r="AB158">
        <v>87</v>
      </c>
      <c r="AC158" s="26">
        <v>0.26923076923076922</v>
      </c>
      <c r="AD158" s="20">
        <v>-2.1201248049922015</v>
      </c>
      <c r="AE158" s="20">
        <v>7.109</v>
      </c>
      <c r="AF158">
        <v>-7</v>
      </c>
      <c r="AG158">
        <v>-6.4</v>
      </c>
      <c r="AH158">
        <v>8</v>
      </c>
      <c r="AI158">
        <v>2009</v>
      </c>
      <c r="AJ158">
        <v>89240</v>
      </c>
      <c r="AK158" s="20">
        <v>1487.2</v>
      </c>
      <c r="AL158">
        <v>1488.1</v>
      </c>
      <c r="AM158">
        <v>1487</v>
      </c>
      <c r="AN158" s="26">
        <v>19.068376068376068</v>
      </c>
      <c r="AO158">
        <v>31.73</v>
      </c>
      <c r="AP158" s="41">
        <v>0.375</v>
      </c>
      <c r="AQ158">
        <v>193</v>
      </c>
      <c r="AR158">
        <v>193</v>
      </c>
      <c r="AS158">
        <v>193</v>
      </c>
      <c r="AT158">
        <v>133</v>
      </c>
      <c r="AU158">
        <v>133</v>
      </c>
      <c r="AV158">
        <v>90</v>
      </c>
      <c r="AW158">
        <v>62</v>
      </c>
      <c r="AX158">
        <v>8</v>
      </c>
      <c r="AY158">
        <v>7</v>
      </c>
      <c r="AZ158">
        <v>7</v>
      </c>
      <c r="BA158" s="42">
        <v>14</v>
      </c>
      <c r="BB158">
        <v>4</v>
      </c>
      <c r="BC158">
        <v>53.911099999999998</v>
      </c>
      <c r="BD158" s="20">
        <v>185.3</v>
      </c>
      <c r="BE158" s="20">
        <v>378.3</v>
      </c>
      <c r="BF158" s="20">
        <v>15.253007190376993</v>
      </c>
      <c r="BG158">
        <v>421</v>
      </c>
      <c r="BH158">
        <v>480</v>
      </c>
      <c r="BI158">
        <v>499</v>
      </c>
      <c r="BJ158" s="41">
        <v>0.45760869565217394</v>
      </c>
      <c r="BK158">
        <v>97</v>
      </c>
      <c r="BL158">
        <v>97</v>
      </c>
      <c r="BM158">
        <v>112</v>
      </c>
      <c r="BN158" s="42">
        <v>-15</v>
      </c>
      <c r="BO158">
        <v>43</v>
      </c>
      <c r="BP158">
        <v>72</v>
      </c>
      <c r="BQ158">
        <v>20</v>
      </c>
      <c r="BR158">
        <v>223</v>
      </c>
      <c r="BS158" s="41">
        <v>0.16604616530156366</v>
      </c>
      <c r="BT158">
        <v>0</v>
      </c>
      <c r="BU158">
        <v>0</v>
      </c>
      <c r="BV158" s="41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1</v>
      </c>
      <c r="CZ158">
        <v>41</v>
      </c>
      <c r="DA158">
        <v>2</v>
      </c>
      <c r="DB158">
        <v>0</v>
      </c>
      <c r="DC158">
        <v>26</v>
      </c>
      <c r="DD158">
        <v>13</v>
      </c>
      <c r="DE158">
        <v>2</v>
      </c>
      <c r="DF158">
        <v>0</v>
      </c>
      <c r="DG158">
        <v>47</v>
      </c>
      <c r="DH158">
        <v>4</v>
      </c>
      <c r="DI158">
        <v>9</v>
      </c>
      <c r="DJ158">
        <v>4</v>
      </c>
      <c r="DK158">
        <v>4</v>
      </c>
      <c r="DL158">
        <v>0</v>
      </c>
      <c r="DM158">
        <v>8</v>
      </c>
      <c r="DN158">
        <v>8</v>
      </c>
      <c r="DO158">
        <v>0</v>
      </c>
      <c r="DP158" s="42">
        <v>5</v>
      </c>
      <c r="DQ158" s="20">
        <v>11.97</v>
      </c>
      <c r="DR158">
        <v>4</v>
      </c>
      <c r="DS158">
        <v>0</v>
      </c>
      <c r="DT158">
        <v>0</v>
      </c>
      <c r="DU158">
        <v>0</v>
      </c>
      <c r="DV158">
        <v>0</v>
      </c>
      <c r="DW158">
        <v>1328</v>
      </c>
      <c r="DX158">
        <v>1582</v>
      </c>
      <c r="DY158">
        <v>982</v>
      </c>
      <c r="DZ158">
        <v>1120</v>
      </c>
      <c r="EA158">
        <v>715</v>
      </c>
      <c r="EB158">
        <v>824</v>
      </c>
      <c r="EC158">
        <v>61.87</v>
      </c>
      <c r="ED158">
        <v>80.290000000000006</v>
      </c>
      <c r="EE158">
        <v>56</v>
      </c>
      <c r="EF158">
        <v>88</v>
      </c>
      <c r="EG158" s="41">
        <v>7.8321678321678329E-2</v>
      </c>
      <c r="EH158" s="43">
        <v>0.89320388349514568</v>
      </c>
      <c r="EI158" s="44">
        <v>0.97152556181682403</v>
      </c>
      <c r="EJ158">
        <v>1329</v>
      </c>
      <c r="EK158">
        <v>1581</v>
      </c>
      <c r="EL158">
        <v>982</v>
      </c>
      <c r="EM158">
        <v>1119</v>
      </c>
      <c r="EN158">
        <v>715</v>
      </c>
      <c r="EO158">
        <v>823</v>
      </c>
      <c r="EP158">
        <v>55</v>
      </c>
      <c r="EQ158">
        <v>87</v>
      </c>
      <c r="ER158">
        <v>672</v>
      </c>
      <c r="ES158">
        <v>832</v>
      </c>
      <c r="ET158">
        <v>266</v>
      </c>
      <c r="EU158">
        <v>318</v>
      </c>
      <c r="EV158">
        <v>29</v>
      </c>
      <c r="EW158">
        <v>46</v>
      </c>
      <c r="EX158">
        <v>81</v>
      </c>
      <c r="EY158">
        <v>89</v>
      </c>
      <c r="EZ158">
        <v>0.7</v>
      </c>
      <c r="FA158">
        <v>2.4</v>
      </c>
      <c r="FB158">
        <v>3.1</v>
      </c>
      <c r="FC158" s="20">
        <v>24.3</v>
      </c>
      <c r="FD158" s="26">
        <v>0.31153846153846154</v>
      </c>
      <c r="FE158">
        <v>0.8861</v>
      </c>
      <c r="FF158">
        <v>-0.16</v>
      </c>
      <c r="FG158">
        <v>0.43</v>
      </c>
      <c r="FH158">
        <v>0.27</v>
      </c>
      <c r="FL158" s="42">
        <v>328</v>
      </c>
      <c r="FM158" s="20">
        <v>29.25</v>
      </c>
      <c r="FN158" s="41">
        <v>1.8689458700000001E-2</v>
      </c>
      <c r="FO158" s="20">
        <v>20.2</v>
      </c>
      <c r="FP158" s="20">
        <v>23.393999999999998</v>
      </c>
      <c r="FQ158" s="20">
        <v>117.33082454136147</v>
      </c>
      <c r="FR158">
        <v>6</v>
      </c>
      <c r="FS158" t="s">
        <v>2613</v>
      </c>
      <c r="FT158">
        <v>293</v>
      </c>
      <c r="FV158" t="s">
        <v>711</v>
      </c>
      <c r="FW158" s="45">
        <v>5000000</v>
      </c>
      <c r="FX158" s="45">
        <v>4000000</v>
      </c>
      <c r="FY158">
        <v>719</v>
      </c>
      <c r="FZ158">
        <v>43</v>
      </c>
      <c r="GA158">
        <v>168</v>
      </c>
      <c r="GB158">
        <v>211</v>
      </c>
      <c r="GC158">
        <v>-10</v>
      </c>
      <c r="GD158">
        <v>218</v>
      </c>
      <c r="GE158">
        <v>917</v>
      </c>
      <c r="GF158">
        <v>13926</v>
      </c>
      <c r="GG158">
        <v>10.8</v>
      </c>
      <c r="GH158">
        <v>29.3</v>
      </c>
      <c r="GI158">
        <v>40.1</v>
      </c>
      <c r="GJ158" s="42">
        <v>20.2</v>
      </c>
    </row>
    <row r="159" spans="1:192" x14ac:dyDescent="0.45">
      <c r="A159" s="40">
        <v>32862</v>
      </c>
      <c r="B159" t="s">
        <v>1063</v>
      </c>
      <c r="C159" t="s">
        <v>145</v>
      </c>
      <c r="D159" t="s">
        <v>91</v>
      </c>
      <c r="E159" t="s">
        <v>91</v>
      </c>
      <c r="F159">
        <v>74</v>
      </c>
      <c r="G159">
        <v>195</v>
      </c>
      <c r="K159" t="s">
        <v>202</v>
      </c>
      <c r="L159">
        <v>2010</v>
      </c>
      <c r="M159">
        <v>28</v>
      </c>
      <c r="N159">
        <v>8</v>
      </c>
      <c r="O159">
        <v>8475690</v>
      </c>
      <c r="P159" t="s">
        <v>2617</v>
      </c>
      <c r="Q159" t="s">
        <v>2618</v>
      </c>
      <c r="R159" t="s">
        <v>1725</v>
      </c>
      <c r="S159" t="s">
        <v>238</v>
      </c>
      <c r="T159" t="s">
        <v>720</v>
      </c>
      <c r="U159" t="s">
        <v>117</v>
      </c>
      <c r="V159">
        <v>42</v>
      </c>
      <c r="W159">
        <v>2</v>
      </c>
      <c r="X159">
        <v>9</v>
      </c>
      <c r="Y159">
        <v>2</v>
      </c>
      <c r="Z159">
        <v>11</v>
      </c>
      <c r="AA159">
        <v>16</v>
      </c>
      <c r="AB159">
        <v>44</v>
      </c>
      <c r="AC159" s="26">
        <v>0.26190476190476192</v>
      </c>
      <c r="AD159" s="20">
        <v>1.9482758620689662</v>
      </c>
      <c r="AE159" s="20">
        <v>3.702</v>
      </c>
      <c r="AF159">
        <v>7</v>
      </c>
      <c r="AG159">
        <v>-5.6</v>
      </c>
      <c r="AH159">
        <v>8</v>
      </c>
      <c r="AI159">
        <v>1127</v>
      </c>
      <c r="AJ159">
        <v>49835</v>
      </c>
      <c r="AK159" s="20">
        <v>830.58333333332996</v>
      </c>
      <c r="AL159">
        <v>811.45</v>
      </c>
      <c r="AM159">
        <v>831</v>
      </c>
      <c r="AN159" s="26">
        <v>19.775793650793652</v>
      </c>
      <c r="AO159">
        <v>32.869999999999997</v>
      </c>
      <c r="AP159" s="41">
        <v>0.28205128205128205</v>
      </c>
      <c r="AQ159">
        <v>50</v>
      </c>
      <c r="AR159">
        <v>51</v>
      </c>
      <c r="AS159">
        <v>51</v>
      </c>
      <c r="AT159">
        <v>39</v>
      </c>
      <c r="AU159">
        <v>39</v>
      </c>
      <c r="AV159">
        <v>31</v>
      </c>
      <c r="AW159">
        <v>12</v>
      </c>
      <c r="AX159">
        <v>0</v>
      </c>
      <c r="AY159">
        <v>1</v>
      </c>
      <c r="AZ159">
        <v>2</v>
      </c>
      <c r="BA159" s="42">
        <v>3</v>
      </c>
      <c r="BB159">
        <v>0.98</v>
      </c>
      <c r="BC159">
        <v>60.967700000000001</v>
      </c>
      <c r="BD159" s="20">
        <v>22.2</v>
      </c>
      <c r="BE159" s="20">
        <v>72.2</v>
      </c>
      <c r="BF159" s="20">
        <v>5.3385914104381049</v>
      </c>
      <c r="BG159">
        <v>228</v>
      </c>
      <c r="BH159">
        <v>321</v>
      </c>
      <c r="BI159">
        <v>433</v>
      </c>
      <c r="BJ159" s="41">
        <v>0.34493192133131617</v>
      </c>
      <c r="BK159">
        <v>21</v>
      </c>
      <c r="BL159">
        <v>19</v>
      </c>
      <c r="BM159">
        <v>66</v>
      </c>
      <c r="BN159" s="42">
        <v>-47</v>
      </c>
      <c r="BO159">
        <v>8</v>
      </c>
      <c r="BP159">
        <v>15</v>
      </c>
      <c r="BQ159">
        <v>15</v>
      </c>
      <c r="BR159">
        <v>70</v>
      </c>
      <c r="BS159" s="41">
        <v>0.10294117647058823</v>
      </c>
      <c r="BT159">
        <v>0</v>
      </c>
      <c r="BU159">
        <v>0</v>
      </c>
      <c r="BV159" s="41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1</v>
      </c>
      <c r="CY159">
        <v>0</v>
      </c>
      <c r="CZ159">
        <v>7</v>
      </c>
      <c r="DA159">
        <v>0</v>
      </c>
      <c r="DB159">
        <v>0</v>
      </c>
      <c r="DC159">
        <v>9</v>
      </c>
      <c r="DD159">
        <v>5</v>
      </c>
      <c r="DE159">
        <v>0</v>
      </c>
      <c r="DF159">
        <v>0</v>
      </c>
      <c r="DG159">
        <v>17</v>
      </c>
      <c r="DH159">
        <v>4</v>
      </c>
      <c r="DI159">
        <v>4</v>
      </c>
      <c r="DJ159">
        <v>5</v>
      </c>
      <c r="DK159">
        <v>5</v>
      </c>
      <c r="DL159">
        <v>0</v>
      </c>
      <c r="DM159">
        <v>4</v>
      </c>
      <c r="DN159">
        <v>4</v>
      </c>
      <c r="DO159">
        <v>0</v>
      </c>
      <c r="DP159" s="42">
        <v>0</v>
      </c>
      <c r="DQ159" s="20">
        <v>1.0209999999999999</v>
      </c>
      <c r="DR159">
        <v>4</v>
      </c>
      <c r="DS159">
        <v>0</v>
      </c>
      <c r="DT159">
        <v>0</v>
      </c>
      <c r="DU159">
        <v>0</v>
      </c>
      <c r="DV159">
        <v>0</v>
      </c>
      <c r="DW159">
        <v>570</v>
      </c>
      <c r="DX159">
        <v>803</v>
      </c>
      <c r="DY159">
        <v>430</v>
      </c>
      <c r="DZ159">
        <v>610</v>
      </c>
      <c r="EA159">
        <v>321</v>
      </c>
      <c r="EB159">
        <v>434</v>
      </c>
      <c r="EC159">
        <v>24.76</v>
      </c>
      <c r="ED159">
        <v>37.479999999999997</v>
      </c>
      <c r="EE159">
        <v>39</v>
      </c>
      <c r="EF159">
        <v>47</v>
      </c>
      <c r="EG159" s="41">
        <v>0.12149532710280374</v>
      </c>
      <c r="EH159" s="43">
        <v>0.89170506912442393</v>
      </c>
      <c r="EI159" s="44">
        <v>1.0132003962272276</v>
      </c>
      <c r="EJ159">
        <v>585</v>
      </c>
      <c r="EK159">
        <v>820</v>
      </c>
      <c r="EL159">
        <v>436</v>
      </c>
      <c r="EM159">
        <v>626</v>
      </c>
      <c r="EN159">
        <v>326</v>
      </c>
      <c r="EO159">
        <v>444</v>
      </c>
      <c r="EP159">
        <v>39</v>
      </c>
      <c r="EQ159">
        <v>48</v>
      </c>
      <c r="ER159">
        <v>276</v>
      </c>
      <c r="ES159">
        <v>452</v>
      </c>
      <c r="ET159">
        <v>106</v>
      </c>
      <c r="EU159">
        <v>159</v>
      </c>
      <c r="EV159">
        <v>21</v>
      </c>
      <c r="EW159">
        <v>26</v>
      </c>
      <c r="EX159">
        <v>45</v>
      </c>
      <c r="EY159">
        <v>48</v>
      </c>
      <c r="EZ159">
        <v>0.30000000000000004</v>
      </c>
      <c r="FA159">
        <v>2.5</v>
      </c>
      <c r="FB159">
        <v>2.8</v>
      </c>
      <c r="FC159" s="20">
        <v>10.07</v>
      </c>
      <c r="FD159" s="26">
        <v>0.23976190476190476</v>
      </c>
      <c r="FE159">
        <v>1.2423999999999999</v>
      </c>
      <c r="FF159">
        <v>0.09</v>
      </c>
      <c r="FG159">
        <v>0.1</v>
      </c>
      <c r="FH159">
        <v>0.19</v>
      </c>
      <c r="FL159" s="42">
        <v>99</v>
      </c>
      <c r="FM159" s="20">
        <v>9</v>
      </c>
      <c r="FN159" s="41">
        <v>1.8077601400000001E-2</v>
      </c>
      <c r="FO159" s="20">
        <v>10.199999999999999</v>
      </c>
      <c r="FP159" s="20">
        <v>11.2042</v>
      </c>
      <c r="FQ159" s="20">
        <v>101.52196684946699</v>
      </c>
      <c r="FR159">
        <v>11</v>
      </c>
      <c r="FS159" t="s">
        <v>2619</v>
      </c>
      <c r="FT159">
        <v>575</v>
      </c>
      <c r="FV159" t="s">
        <v>711</v>
      </c>
      <c r="FW159" s="45">
        <v>5000000</v>
      </c>
      <c r="FX159" s="45">
        <v>4450000</v>
      </c>
      <c r="FY159">
        <v>390</v>
      </c>
      <c r="FZ159">
        <v>18</v>
      </c>
      <c r="GA159">
        <v>68</v>
      </c>
      <c r="GB159">
        <v>86</v>
      </c>
      <c r="GC159">
        <v>36</v>
      </c>
      <c r="GD159">
        <v>62</v>
      </c>
      <c r="GE159">
        <v>280</v>
      </c>
      <c r="GF159">
        <v>7688</v>
      </c>
      <c r="GG159">
        <v>2.1</v>
      </c>
      <c r="GH159">
        <v>21</v>
      </c>
      <c r="GI159">
        <v>23.1</v>
      </c>
      <c r="GJ159" s="42">
        <v>10.199999999999999</v>
      </c>
    </row>
    <row r="160" spans="1:192" x14ac:dyDescent="0.45">
      <c r="A160" s="40">
        <v>31530</v>
      </c>
      <c r="B160" t="s">
        <v>398</v>
      </c>
      <c r="D160" t="s">
        <v>399</v>
      </c>
      <c r="E160" t="s">
        <v>399</v>
      </c>
      <c r="F160">
        <v>74</v>
      </c>
      <c r="G160">
        <v>235</v>
      </c>
      <c r="H160">
        <v>2004</v>
      </c>
      <c r="I160">
        <v>6</v>
      </c>
      <c r="J160">
        <v>180</v>
      </c>
      <c r="K160" t="s">
        <v>202</v>
      </c>
      <c r="L160">
        <v>2006</v>
      </c>
      <c r="M160">
        <v>31</v>
      </c>
      <c r="N160">
        <v>12</v>
      </c>
      <c r="O160">
        <v>8471392</v>
      </c>
      <c r="P160" t="s">
        <v>2632</v>
      </c>
      <c r="Q160" t="s">
        <v>2633</v>
      </c>
      <c r="R160" t="s">
        <v>2634</v>
      </c>
      <c r="S160" t="s">
        <v>519</v>
      </c>
      <c r="T160" t="s">
        <v>720</v>
      </c>
      <c r="U160" t="s">
        <v>129</v>
      </c>
      <c r="V160">
        <v>54</v>
      </c>
      <c r="W160">
        <v>2</v>
      </c>
      <c r="X160">
        <v>10</v>
      </c>
      <c r="Y160">
        <v>5</v>
      </c>
      <c r="Z160">
        <v>12</v>
      </c>
      <c r="AA160">
        <v>19</v>
      </c>
      <c r="AB160">
        <v>57</v>
      </c>
      <c r="AC160" s="26">
        <v>0.22222222222222221</v>
      </c>
      <c r="AD160" s="20">
        <v>2.205047318611987</v>
      </c>
      <c r="AE160" s="20">
        <v>4.0469999999999997</v>
      </c>
      <c r="AF160">
        <v>5</v>
      </c>
      <c r="AG160">
        <v>0.30000000000000004</v>
      </c>
      <c r="AH160">
        <v>46</v>
      </c>
      <c r="AI160">
        <v>1275</v>
      </c>
      <c r="AJ160">
        <v>57163</v>
      </c>
      <c r="AK160" s="20">
        <v>952.71666666666999</v>
      </c>
      <c r="AL160">
        <v>952.72</v>
      </c>
      <c r="AM160">
        <v>953</v>
      </c>
      <c r="AN160" s="26">
        <v>17.642901234567901</v>
      </c>
      <c r="AO160">
        <v>29.76</v>
      </c>
      <c r="AP160" s="41">
        <v>0.32432432432432434</v>
      </c>
      <c r="AQ160">
        <v>127</v>
      </c>
      <c r="AR160">
        <v>127</v>
      </c>
      <c r="AS160">
        <v>127</v>
      </c>
      <c r="AT160">
        <v>80</v>
      </c>
      <c r="AU160">
        <v>80</v>
      </c>
      <c r="AV160">
        <v>47</v>
      </c>
      <c r="AW160">
        <v>30</v>
      </c>
      <c r="AX160">
        <v>4</v>
      </c>
      <c r="AY160">
        <v>3</v>
      </c>
      <c r="AZ160">
        <v>8</v>
      </c>
      <c r="BA160" s="42">
        <v>11</v>
      </c>
      <c r="BB160">
        <v>2.2200000000000002</v>
      </c>
      <c r="BC160">
        <v>48.446800000000003</v>
      </c>
      <c r="BD160" s="20">
        <v>107.3</v>
      </c>
      <c r="BE160" s="20">
        <v>234.3</v>
      </c>
      <c r="BF160" s="20">
        <v>14.755646989671678</v>
      </c>
      <c r="BG160">
        <v>188</v>
      </c>
      <c r="BH160">
        <v>310</v>
      </c>
      <c r="BI160">
        <v>389</v>
      </c>
      <c r="BJ160" s="41">
        <v>0.32582322357019067</v>
      </c>
      <c r="BK160">
        <v>131</v>
      </c>
      <c r="BL160">
        <v>131</v>
      </c>
      <c r="BM160">
        <v>74</v>
      </c>
      <c r="BN160" s="42">
        <v>57</v>
      </c>
      <c r="BO160">
        <v>33</v>
      </c>
      <c r="BP160">
        <v>32</v>
      </c>
      <c r="BQ160">
        <v>5</v>
      </c>
      <c r="BR160">
        <v>84</v>
      </c>
      <c r="BS160" s="41">
        <v>8.9456869009584661E-2</v>
      </c>
      <c r="BT160">
        <v>0</v>
      </c>
      <c r="BU160">
        <v>0</v>
      </c>
      <c r="BV160" s="41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4</v>
      </c>
      <c r="CZ160">
        <v>29</v>
      </c>
      <c r="DA160">
        <v>3</v>
      </c>
      <c r="DB160">
        <v>0</v>
      </c>
      <c r="DC160">
        <v>20</v>
      </c>
      <c r="DD160">
        <v>10</v>
      </c>
      <c r="DE160">
        <v>0</v>
      </c>
      <c r="DF160">
        <v>0</v>
      </c>
      <c r="DG160">
        <v>14</v>
      </c>
      <c r="DH160">
        <v>22</v>
      </c>
      <c r="DI160">
        <v>8</v>
      </c>
      <c r="DJ160">
        <v>23</v>
      </c>
      <c r="DK160">
        <v>23</v>
      </c>
      <c r="DL160">
        <v>0</v>
      </c>
      <c r="DM160">
        <v>7</v>
      </c>
      <c r="DN160">
        <v>7</v>
      </c>
      <c r="DO160">
        <v>0</v>
      </c>
      <c r="DP160" s="42">
        <v>-14</v>
      </c>
      <c r="DQ160" s="20">
        <v>-9.3659999999999997</v>
      </c>
      <c r="DR160">
        <v>22</v>
      </c>
      <c r="DS160">
        <v>0</v>
      </c>
      <c r="DT160">
        <v>0</v>
      </c>
      <c r="DU160">
        <v>0</v>
      </c>
      <c r="DV160">
        <v>0</v>
      </c>
      <c r="DW160">
        <v>818</v>
      </c>
      <c r="DX160">
        <v>1095</v>
      </c>
      <c r="DY160">
        <v>616</v>
      </c>
      <c r="DZ160">
        <v>855</v>
      </c>
      <c r="EA160">
        <v>435</v>
      </c>
      <c r="EB160">
        <v>615</v>
      </c>
      <c r="EC160">
        <v>38.79</v>
      </c>
      <c r="ED160">
        <v>54.16</v>
      </c>
      <c r="EE160">
        <v>37</v>
      </c>
      <c r="EF160">
        <v>46</v>
      </c>
      <c r="EG160" s="41">
        <v>8.5057471264367815E-2</v>
      </c>
      <c r="EH160" s="43">
        <v>0.9252032520325203</v>
      </c>
      <c r="EI160" s="44">
        <v>1.0102607232968881</v>
      </c>
      <c r="EJ160">
        <v>824</v>
      </c>
      <c r="EK160">
        <v>1095</v>
      </c>
      <c r="EL160">
        <v>620</v>
      </c>
      <c r="EM160">
        <v>854</v>
      </c>
      <c r="EN160">
        <v>443</v>
      </c>
      <c r="EO160">
        <v>615</v>
      </c>
      <c r="EP160">
        <v>38</v>
      </c>
      <c r="EQ160">
        <v>46</v>
      </c>
      <c r="ER160">
        <v>436</v>
      </c>
      <c r="ES160">
        <v>552</v>
      </c>
      <c r="ET160">
        <v>156</v>
      </c>
      <c r="EU160">
        <v>193</v>
      </c>
      <c r="EV160">
        <v>19</v>
      </c>
      <c r="EW160">
        <v>26</v>
      </c>
      <c r="EX160">
        <v>63</v>
      </c>
      <c r="EY160">
        <v>57</v>
      </c>
      <c r="EZ160">
        <v>0.30000000000000004</v>
      </c>
      <c r="FA160">
        <v>2.2000000000000002</v>
      </c>
      <c r="FB160">
        <v>2.4</v>
      </c>
      <c r="FC160" s="20">
        <v>9.2200000000000006</v>
      </c>
      <c r="FD160" s="26">
        <v>0.17074074074074075</v>
      </c>
      <c r="FE160">
        <v>0.58630000000000004</v>
      </c>
      <c r="FF160">
        <v>0.02</v>
      </c>
      <c r="FG160">
        <v>-0.83</v>
      </c>
      <c r="FH160">
        <v>-0.81</v>
      </c>
      <c r="FL160" s="42">
        <v>261</v>
      </c>
      <c r="FM160" s="20">
        <v>6.1818181818181817</v>
      </c>
      <c r="FN160" s="41">
        <v>1.1332227800000001E-2</v>
      </c>
      <c r="FO160" s="20">
        <v>7.4</v>
      </c>
      <c r="FP160" s="20">
        <v>10.126799999999999</v>
      </c>
      <c r="FQ160" s="20">
        <v>120.47611050466033</v>
      </c>
      <c r="FR160">
        <v>4</v>
      </c>
      <c r="FS160" t="s">
        <v>455</v>
      </c>
      <c r="FT160">
        <v>195</v>
      </c>
      <c r="FV160" t="s">
        <v>711</v>
      </c>
      <c r="FW160" s="45">
        <v>1100000</v>
      </c>
      <c r="FX160" s="45">
        <v>1100000</v>
      </c>
      <c r="FY160">
        <v>688</v>
      </c>
      <c r="FZ160">
        <v>25</v>
      </c>
      <c r="GA160">
        <v>102</v>
      </c>
      <c r="GB160">
        <v>127</v>
      </c>
      <c r="GC160">
        <v>-8</v>
      </c>
      <c r="GD160">
        <v>550</v>
      </c>
      <c r="GE160">
        <v>688</v>
      </c>
      <c r="GF160">
        <v>13046</v>
      </c>
      <c r="GG160">
        <v>0.9</v>
      </c>
      <c r="GH160">
        <v>28.6</v>
      </c>
      <c r="GI160">
        <v>29.5</v>
      </c>
      <c r="GJ160" s="42">
        <v>7.4</v>
      </c>
    </row>
    <row r="161" spans="1:192" x14ac:dyDescent="0.45">
      <c r="A161" s="40">
        <v>33652</v>
      </c>
      <c r="B161" t="s">
        <v>1001</v>
      </c>
      <c r="D161" t="s">
        <v>169</v>
      </c>
      <c r="E161" t="s">
        <v>169</v>
      </c>
      <c r="F161">
        <v>77</v>
      </c>
      <c r="G161">
        <v>212</v>
      </c>
      <c r="H161">
        <v>2010</v>
      </c>
      <c r="I161">
        <v>2</v>
      </c>
      <c r="J161">
        <v>46</v>
      </c>
      <c r="K161" t="s">
        <v>92</v>
      </c>
      <c r="L161">
        <v>2013</v>
      </c>
      <c r="M161">
        <v>25</v>
      </c>
      <c r="N161">
        <v>5</v>
      </c>
      <c r="O161">
        <v>8475716</v>
      </c>
      <c r="P161" t="s">
        <v>2643</v>
      </c>
      <c r="Q161" t="s">
        <v>2644</v>
      </c>
      <c r="R161" t="s">
        <v>2645</v>
      </c>
      <c r="S161" t="s">
        <v>317</v>
      </c>
      <c r="T161" t="s">
        <v>720</v>
      </c>
      <c r="U161" t="s">
        <v>129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28</v>
      </c>
      <c r="AB161">
        <v>69</v>
      </c>
      <c r="AC161" s="26">
        <v>0</v>
      </c>
      <c r="AD161" s="20">
        <v>-0.2857142857142857</v>
      </c>
      <c r="AE161" s="20">
        <v>0</v>
      </c>
      <c r="AF161">
        <v>-2</v>
      </c>
      <c r="AG161">
        <v>-0.5</v>
      </c>
      <c r="AH161">
        <v>2</v>
      </c>
      <c r="AI161">
        <v>50</v>
      </c>
      <c r="AJ161">
        <v>2001</v>
      </c>
      <c r="AK161" s="20">
        <v>33.35</v>
      </c>
      <c r="AL161">
        <v>33.35</v>
      </c>
      <c r="AM161">
        <v>33</v>
      </c>
      <c r="AN161" s="26">
        <v>16.675000000000001</v>
      </c>
      <c r="AO161">
        <v>28.22</v>
      </c>
      <c r="AP161" s="41">
        <v>0</v>
      </c>
      <c r="AQ161">
        <v>3</v>
      </c>
      <c r="AR161">
        <v>3</v>
      </c>
      <c r="AS161">
        <v>3</v>
      </c>
      <c r="AT161">
        <v>2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 s="42">
        <v>0</v>
      </c>
      <c r="BB161">
        <v>0.03</v>
      </c>
      <c r="BC161">
        <v>0</v>
      </c>
      <c r="BD161" s="20">
        <v>0</v>
      </c>
      <c r="BE161" s="20">
        <v>3</v>
      </c>
      <c r="BF161" s="20">
        <v>5.3973013493253372</v>
      </c>
      <c r="BG161">
        <v>9</v>
      </c>
      <c r="BH161">
        <v>10</v>
      </c>
      <c r="BI161">
        <v>16</v>
      </c>
      <c r="BJ161" s="41">
        <v>0.36</v>
      </c>
      <c r="BK161">
        <v>1</v>
      </c>
      <c r="BL161">
        <v>1</v>
      </c>
      <c r="BM161">
        <v>0</v>
      </c>
      <c r="BN161" s="42">
        <v>1</v>
      </c>
      <c r="BO161">
        <v>2</v>
      </c>
      <c r="BP161">
        <v>2</v>
      </c>
      <c r="BQ161">
        <v>1</v>
      </c>
      <c r="BR161">
        <v>4</v>
      </c>
      <c r="BS161" s="41">
        <v>0.16666666666666666</v>
      </c>
      <c r="BT161">
        <v>0</v>
      </c>
      <c r="BU161">
        <v>0</v>
      </c>
      <c r="BV161" s="4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1</v>
      </c>
      <c r="DL161">
        <v>0</v>
      </c>
      <c r="DM161">
        <v>0</v>
      </c>
      <c r="DN161">
        <v>0</v>
      </c>
      <c r="DO161">
        <v>0</v>
      </c>
      <c r="DP161" s="42">
        <v>-1</v>
      </c>
      <c r="DQ161" s="20">
        <v>-0.871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24</v>
      </c>
      <c r="DX161">
        <v>32</v>
      </c>
      <c r="DY161">
        <v>14</v>
      </c>
      <c r="DZ161">
        <v>20</v>
      </c>
      <c r="EA161">
        <v>8</v>
      </c>
      <c r="EB161">
        <v>13</v>
      </c>
      <c r="EC161">
        <v>0.42</v>
      </c>
      <c r="ED161">
        <v>1.27</v>
      </c>
      <c r="EE161">
        <v>0</v>
      </c>
      <c r="EF161">
        <v>2</v>
      </c>
      <c r="EG161" s="41">
        <v>0</v>
      </c>
      <c r="EH161" s="43">
        <v>0.84615384615384615</v>
      </c>
      <c r="EI161" s="44">
        <v>0.84615384615384615</v>
      </c>
      <c r="EJ161">
        <v>23</v>
      </c>
      <c r="EK161">
        <v>32</v>
      </c>
      <c r="EL161">
        <v>14</v>
      </c>
      <c r="EM161">
        <v>20</v>
      </c>
      <c r="EN161">
        <v>8</v>
      </c>
      <c r="EO161">
        <v>13</v>
      </c>
      <c r="EP161">
        <v>0</v>
      </c>
      <c r="EQ161">
        <v>2</v>
      </c>
      <c r="ER161">
        <v>7</v>
      </c>
      <c r="ES161">
        <v>18</v>
      </c>
      <c r="ET161">
        <v>1</v>
      </c>
      <c r="EU161">
        <v>5</v>
      </c>
      <c r="EV161">
        <v>0</v>
      </c>
      <c r="EW161">
        <v>1</v>
      </c>
      <c r="EX161">
        <v>1</v>
      </c>
      <c r="EY161">
        <v>3</v>
      </c>
      <c r="EZ161">
        <v>0</v>
      </c>
      <c r="FA161">
        <v>-0.1</v>
      </c>
      <c r="FB161">
        <v>-0.1</v>
      </c>
      <c r="FC161" s="20">
        <v>-0.5</v>
      </c>
      <c r="FD161" s="26">
        <v>-0.25</v>
      </c>
      <c r="FE161">
        <v>1E-4</v>
      </c>
      <c r="FF161">
        <v>0</v>
      </c>
      <c r="FG161">
        <v>0</v>
      </c>
      <c r="FH161">
        <v>0</v>
      </c>
      <c r="FL161" s="42">
        <v>7</v>
      </c>
      <c r="FM161" s="20">
        <v>2</v>
      </c>
      <c r="FN161" s="41">
        <v>0</v>
      </c>
      <c r="FO161" s="20">
        <v>-0.2</v>
      </c>
      <c r="FP161" s="20">
        <v>-0.17419999999999999</v>
      </c>
      <c r="FQ161" s="20">
        <v>100.74962518740629</v>
      </c>
      <c r="FV161" t="s">
        <v>751</v>
      </c>
      <c r="FW161" s="45">
        <v>1300000</v>
      </c>
      <c r="FX161" s="45">
        <v>1250000</v>
      </c>
      <c r="FY161">
        <v>177</v>
      </c>
      <c r="FZ161">
        <v>3</v>
      </c>
      <c r="GA161">
        <v>22</v>
      </c>
      <c r="GB161">
        <v>25</v>
      </c>
      <c r="GC161">
        <v>-8</v>
      </c>
      <c r="GD161">
        <v>84</v>
      </c>
      <c r="GE161">
        <v>143</v>
      </c>
      <c r="GF161">
        <v>3182</v>
      </c>
      <c r="GG161">
        <v>-0.9</v>
      </c>
      <c r="GH161">
        <v>6.5</v>
      </c>
      <c r="GI161">
        <v>5.6</v>
      </c>
      <c r="GJ161" s="42">
        <v>-0.2</v>
      </c>
    </row>
    <row r="162" spans="1:192" x14ac:dyDescent="0.45">
      <c r="A162" s="40">
        <v>33633</v>
      </c>
      <c r="B162" t="s">
        <v>2646</v>
      </c>
      <c r="C162" t="s">
        <v>362</v>
      </c>
      <c r="D162" t="s">
        <v>107</v>
      </c>
      <c r="E162" t="s">
        <v>107</v>
      </c>
      <c r="F162">
        <v>75</v>
      </c>
      <c r="G162">
        <v>205</v>
      </c>
      <c r="H162">
        <v>2010</v>
      </c>
      <c r="I162">
        <v>2</v>
      </c>
      <c r="J162">
        <v>54</v>
      </c>
      <c r="K162" t="s">
        <v>202</v>
      </c>
      <c r="L162">
        <v>2017</v>
      </c>
      <c r="M162">
        <v>26</v>
      </c>
      <c r="N162">
        <v>1</v>
      </c>
      <c r="O162">
        <v>8475718</v>
      </c>
      <c r="P162" t="s">
        <v>2647</v>
      </c>
      <c r="Q162" t="s">
        <v>2648</v>
      </c>
      <c r="R162" t="s">
        <v>2649</v>
      </c>
      <c r="S162" t="s">
        <v>766</v>
      </c>
      <c r="T162" t="s">
        <v>720</v>
      </c>
      <c r="U162" t="s">
        <v>129</v>
      </c>
      <c r="V162">
        <v>2</v>
      </c>
      <c r="W162">
        <v>2</v>
      </c>
      <c r="X162">
        <v>0</v>
      </c>
      <c r="Y162">
        <v>0</v>
      </c>
      <c r="Z162">
        <v>2</v>
      </c>
      <c r="AA162">
        <v>24</v>
      </c>
      <c r="AB162">
        <v>67</v>
      </c>
      <c r="AC162" s="26">
        <v>1</v>
      </c>
      <c r="AD162" s="20">
        <v>0</v>
      </c>
      <c r="AE162" s="20">
        <v>1</v>
      </c>
      <c r="AF162">
        <v>5</v>
      </c>
      <c r="AG162">
        <v>0.60000000000000009</v>
      </c>
      <c r="AH162">
        <v>0</v>
      </c>
      <c r="AI162">
        <v>53</v>
      </c>
      <c r="AJ162">
        <v>2083</v>
      </c>
      <c r="AK162" s="20">
        <v>34.716666666667003</v>
      </c>
      <c r="AL162">
        <v>34.72</v>
      </c>
      <c r="AM162">
        <v>35</v>
      </c>
      <c r="AN162" s="26">
        <v>17.358333333333334</v>
      </c>
      <c r="AO162">
        <v>28.93</v>
      </c>
      <c r="AP162" s="41">
        <v>0.4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2</v>
      </c>
      <c r="AW162">
        <v>1</v>
      </c>
      <c r="AX162">
        <v>0</v>
      </c>
      <c r="AY162">
        <v>0</v>
      </c>
      <c r="AZ162">
        <v>0</v>
      </c>
      <c r="BA162" s="42">
        <v>0</v>
      </c>
      <c r="BB162">
        <v>7.0000000000000007E-2</v>
      </c>
      <c r="BC162">
        <v>40</v>
      </c>
      <c r="BD162" s="20">
        <v>0</v>
      </c>
      <c r="BE162" s="20">
        <v>4</v>
      </c>
      <c r="BF162" s="20">
        <v>6.9124423963133639</v>
      </c>
      <c r="BG162">
        <v>8</v>
      </c>
      <c r="BH162">
        <v>6</v>
      </c>
      <c r="BI162">
        <v>14</v>
      </c>
      <c r="BJ162" s="41">
        <v>0.36363636363636365</v>
      </c>
      <c r="BK162">
        <v>2</v>
      </c>
      <c r="BL162">
        <v>2</v>
      </c>
      <c r="BM162">
        <v>7</v>
      </c>
      <c r="BN162" s="42">
        <v>-5</v>
      </c>
      <c r="BO162">
        <v>2</v>
      </c>
      <c r="BP162">
        <v>1</v>
      </c>
      <c r="BQ162">
        <v>0</v>
      </c>
      <c r="BR162">
        <v>3</v>
      </c>
      <c r="BS162" s="41">
        <v>0.1</v>
      </c>
      <c r="BT162">
        <v>0</v>
      </c>
      <c r="BU162">
        <v>0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</v>
      </c>
      <c r="CW162">
        <v>0</v>
      </c>
      <c r="CX162">
        <v>0</v>
      </c>
      <c r="CY162">
        <v>0</v>
      </c>
      <c r="CZ162">
        <v>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 s="42">
        <v>0</v>
      </c>
      <c r="DQ162" s="20">
        <v>0.14799999999999999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48</v>
      </c>
      <c r="DX162">
        <v>37</v>
      </c>
      <c r="DY162">
        <v>35</v>
      </c>
      <c r="DZ162">
        <v>27</v>
      </c>
      <c r="EA162">
        <v>27</v>
      </c>
      <c r="EB162">
        <v>19</v>
      </c>
      <c r="EC162">
        <v>2.2200000000000002</v>
      </c>
      <c r="ED162">
        <v>1.73</v>
      </c>
      <c r="EE162">
        <v>5</v>
      </c>
      <c r="EF162">
        <v>0</v>
      </c>
      <c r="EG162" s="41">
        <v>0.18518518518518517</v>
      </c>
      <c r="EH162" s="43">
        <v>1</v>
      </c>
      <c r="EI162" s="44">
        <v>1.1851851851851851</v>
      </c>
      <c r="EJ162">
        <v>49</v>
      </c>
      <c r="EK162">
        <v>37</v>
      </c>
      <c r="EL162">
        <v>36</v>
      </c>
      <c r="EM162">
        <v>27</v>
      </c>
      <c r="EN162">
        <v>28</v>
      </c>
      <c r="EO162">
        <v>19</v>
      </c>
      <c r="EP162">
        <v>5</v>
      </c>
      <c r="EQ162">
        <v>0</v>
      </c>
      <c r="ER162">
        <v>27</v>
      </c>
      <c r="ES162">
        <v>20</v>
      </c>
      <c r="ET162">
        <v>12</v>
      </c>
      <c r="EU162">
        <v>10</v>
      </c>
      <c r="EV162">
        <v>3</v>
      </c>
      <c r="EW162">
        <v>0</v>
      </c>
      <c r="EX162">
        <v>0</v>
      </c>
      <c r="EY162">
        <v>1</v>
      </c>
      <c r="EZ162">
        <v>0.4</v>
      </c>
      <c r="FA162">
        <v>0.5</v>
      </c>
      <c r="FB162">
        <v>0.8</v>
      </c>
      <c r="FC162" s="20">
        <v>3.25</v>
      </c>
      <c r="FD162" s="26">
        <v>1.625</v>
      </c>
      <c r="FE162">
        <v>0.44620000000000004</v>
      </c>
      <c r="FF162">
        <v>0</v>
      </c>
      <c r="FG162">
        <v>0</v>
      </c>
      <c r="FH162">
        <v>0</v>
      </c>
      <c r="FL162" s="42">
        <v>5</v>
      </c>
      <c r="FM162" s="20">
        <v>0</v>
      </c>
      <c r="FN162" s="41">
        <v>0.30597014929999999</v>
      </c>
      <c r="FO162" s="20">
        <v>2</v>
      </c>
      <c r="FP162" s="20">
        <v>2.0295999999999998</v>
      </c>
      <c r="FQ162" s="20">
        <v>146.88940092165899</v>
      </c>
      <c r="FU162" t="s">
        <v>731</v>
      </c>
      <c r="FV162" t="s">
        <v>751</v>
      </c>
      <c r="FW162" s="45">
        <v>650000</v>
      </c>
      <c r="FX162" s="45">
        <v>650000</v>
      </c>
      <c r="FY162">
        <v>2</v>
      </c>
      <c r="FZ162">
        <v>2</v>
      </c>
      <c r="GA162">
        <v>0</v>
      </c>
      <c r="GB162">
        <v>2</v>
      </c>
      <c r="GC162">
        <v>5</v>
      </c>
      <c r="GD162">
        <v>0</v>
      </c>
      <c r="GE162">
        <v>2</v>
      </c>
      <c r="GF162">
        <v>35</v>
      </c>
      <c r="GG162">
        <v>0.4</v>
      </c>
      <c r="GH162">
        <v>0.5</v>
      </c>
      <c r="GI162">
        <v>0.8</v>
      </c>
      <c r="GJ162" s="42">
        <v>2</v>
      </c>
    </row>
    <row r="163" spans="1:192" x14ac:dyDescent="0.45">
      <c r="A163" s="40">
        <v>31904</v>
      </c>
      <c r="B163" t="s">
        <v>832</v>
      </c>
      <c r="C163" t="s">
        <v>475</v>
      </c>
      <c r="D163" t="s">
        <v>91</v>
      </c>
      <c r="E163" t="s">
        <v>91</v>
      </c>
      <c r="F163">
        <v>73</v>
      </c>
      <c r="G163">
        <v>189</v>
      </c>
      <c r="K163" t="s">
        <v>92</v>
      </c>
      <c r="L163">
        <v>2008</v>
      </c>
      <c r="M163">
        <v>30</v>
      </c>
      <c r="N163">
        <v>10</v>
      </c>
      <c r="O163">
        <v>8473673</v>
      </c>
      <c r="P163" t="s">
        <v>2650</v>
      </c>
      <c r="Q163" t="s">
        <v>2651</v>
      </c>
      <c r="R163" t="s">
        <v>2652</v>
      </c>
      <c r="S163" t="s">
        <v>774</v>
      </c>
      <c r="T163" t="s">
        <v>720</v>
      </c>
      <c r="U163" t="s">
        <v>178</v>
      </c>
      <c r="V163">
        <v>37</v>
      </c>
      <c r="W163">
        <v>1</v>
      </c>
      <c r="X163">
        <v>4</v>
      </c>
      <c r="Y163">
        <v>4</v>
      </c>
      <c r="Z163">
        <v>5</v>
      </c>
      <c r="AA163">
        <v>24</v>
      </c>
      <c r="AB163">
        <v>49</v>
      </c>
      <c r="AC163" s="26">
        <v>0.13513513513513514</v>
      </c>
      <c r="AD163" s="20">
        <v>-3.9416666666666664</v>
      </c>
      <c r="AE163" s="20">
        <v>1.758</v>
      </c>
      <c r="AF163">
        <v>3</v>
      </c>
      <c r="AG163">
        <v>5.6</v>
      </c>
      <c r="AH163">
        <v>6</v>
      </c>
      <c r="AI163">
        <v>910</v>
      </c>
      <c r="AJ163">
        <v>40104</v>
      </c>
      <c r="AK163" s="20">
        <v>668.4</v>
      </c>
      <c r="AL163">
        <v>668.4</v>
      </c>
      <c r="AM163">
        <v>668</v>
      </c>
      <c r="AN163" s="26">
        <v>18.064864864864866</v>
      </c>
      <c r="AO163">
        <v>30.2</v>
      </c>
      <c r="AP163" s="41">
        <v>0.17241379310344829</v>
      </c>
      <c r="AQ163">
        <v>89</v>
      </c>
      <c r="AR163">
        <v>89</v>
      </c>
      <c r="AS163">
        <v>89</v>
      </c>
      <c r="AT163">
        <v>50</v>
      </c>
      <c r="AU163">
        <v>50</v>
      </c>
      <c r="AV163">
        <v>38</v>
      </c>
      <c r="AW163">
        <v>21</v>
      </c>
      <c r="AX163">
        <v>2</v>
      </c>
      <c r="AY163">
        <v>3</v>
      </c>
      <c r="AZ163">
        <v>8</v>
      </c>
      <c r="BA163" s="42">
        <v>11</v>
      </c>
      <c r="BB163">
        <v>1.65</v>
      </c>
      <c r="BC163">
        <v>50.315800000000003</v>
      </c>
      <c r="BD163" s="20">
        <v>63.6</v>
      </c>
      <c r="BE163" s="20">
        <v>152.6</v>
      </c>
      <c r="BF163" s="20">
        <v>13.6983842010772</v>
      </c>
      <c r="BG163">
        <v>216</v>
      </c>
      <c r="BH163">
        <v>225</v>
      </c>
      <c r="BI163">
        <v>180</v>
      </c>
      <c r="BJ163" s="41">
        <v>0.54545454545454541</v>
      </c>
      <c r="BK163">
        <v>33</v>
      </c>
      <c r="BL163">
        <v>33</v>
      </c>
      <c r="BM163">
        <v>82</v>
      </c>
      <c r="BN163" s="42">
        <v>-49</v>
      </c>
      <c r="BO163">
        <v>12</v>
      </c>
      <c r="BP163">
        <v>27</v>
      </c>
      <c r="BQ163">
        <v>13</v>
      </c>
      <c r="BR163">
        <v>72</v>
      </c>
      <c r="BS163" s="41">
        <v>0.13259668508287292</v>
      </c>
      <c r="BT163">
        <v>0</v>
      </c>
      <c r="BU163">
        <v>0</v>
      </c>
      <c r="BV163" s="41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2</v>
      </c>
      <c r="CY163">
        <v>2</v>
      </c>
      <c r="CZ163">
        <v>8</v>
      </c>
      <c r="DA163">
        <v>2</v>
      </c>
      <c r="DB163">
        <v>0</v>
      </c>
      <c r="DC163">
        <v>12</v>
      </c>
      <c r="DD163">
        <v>1</v>
      </c>
      <c r="DE163">
        <v>0</v>
      </c>
      <c r="DF163">
        <v>0</v>
      </c>
      <c r="DG163">
        <v>23</v>
      </c>
      <c r="DH163">
        <v>3</v>
      </c>
      <c r="DI163">
        <v>2</v>
      </c>
      <c r="DJ163">
        <v>3</v>
      </c>
      <c r="DK163">
        <v>3</v>
      </c>
      <c r="DL163">
        <v>0</v>
      </c>
      <c r="DM163">
        <v>2</v>
      </c>
      <c r="DN163">
        <v>2</v>
      </c>
      <c r="DO163">
        <v>0</v>
      </c>
      <c r="DP163" s="42">
        <v>-1</v>
      </c>
      <c r="DQ163" s="20">
        <v>1.827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637</v>
      </c>
      <c r="DX163">
        <v>675</v>
      </c>
      <c r="DY163">
        <v>454</v>
      </c>
      <c r="DZ163">
        <v>471</v>
      </c>
      <c r="EA163">
        <v>332</v>
      </c>
      <c r="EB163">
        <v>341</v>
      </c>
      <c r="EC163">
        <v>32.869999999999997</v>
      </c>
      <c r="ED163">
        <v>28.71</v>
      </c>
      <c r="EE163">
        <v>29</v>
      </c>
      <c r="EF163">
        <v>29</v>
      </c>
      <c r="EG163" s="41">
        <v>8.7349397590361449E-2</v>
      </c>
      <c r="EH163" s="43">
        <v>0.91495601173020524</v>
      </c>
      <c r="EI163" s="44">
        <v>1.0023054093205668</v>
      </c>
      <c r="EJ163">
        <v>643</v>
      </c>
      <c r="EK163">
        <v>674</v>
      </c>
      <c r="EL163">
        <v>457</v>
      </c>
      <c r="EM163">
        <v>470</v>
      </c>
      <c r="EN163">
        <v>336</v>
      </c>
      <c r="EO163">
        <v>341</v>
      </c>
      <c r="EP163">
        <v>29</v>
      </c>
      <c r="EQ163">
        <v>29</v>
      </c>
      <c r="ER163">
        <v>327</v>
      </c>
      <c r="ES163">
        <v>326</v>
      </c>
      <c r="ET163">
        <v>141</v>
      </c>
      <c r="EU163">
        <v>113</v>
      </c>
      <c r="EV163">
        <v>20</v>
      </c>
      <c r="EW163">
        <v>15</v>
      </c>
      <c r="EX163">
        <v>32</v>
      </c>
      <c r="EY163">
        <v>30</v>
      </c>
      <c r="EZ163">
        <v>-0.2</v>
      </c>
      <c r="FA163">
        <v>1.8</v>
      </c>
      <c r="FB163">
        <v>1.6</v>
      </c>
      <c r="FC163" s="20">
        <v>8.9</v>
      </c>
      <c r="FD163" s="26">
        <v>0.24054054054054055</v>
      </c>
      <c r="FE163">
        <v>0.20650000000000002</v>
      </c>
      <c r="FF163">
        <v>-0.08</v>
      </c>
      <c r="FG163">
        <v>0.09</v>
      </c>
      <c r="FH163">
        <v>0.01</v>
      </c>
      <c r="FI163">
        <v>1</v>
      </c>
      <c r="FJ163">
        <v>0</v>
      </c>
      <c r="FK163">
        <v>0</v>
      </c>
      <c r="FL163" s="42">
        <v>111</v>
      </c>
      <c r="FM163" s="20">
        <v>15.333333333333334</v>
      </c>
      <c r="FN163" s="41">
        <v>1.0758331100000001E-2</v>
      </c>
      <c r="FO163" s="20">
        <v>4.4000000000000004</v>
      </c>
      <c r="FP163" s="20">
        <v>5.3654000000000002</v>
      </c>
      <c r="FQ163" s="20">
        <v>117.77378815080792</v>
      </c>
      <c r="FR163">
        <v>4</v>
      </c>
      <c r="FS163" t="s">
        <v>189</v>
      </c>
      <c r="FT163">
        <v>195</v>
      </c>
      <c r="FV163" t="s">
        <v>711</v>
      </c>
      <c r="FW163" s="45">
        <v>2250000</v>
      </c>
      <c r="FX163" s="45">
        <v>2100000</v>
      </c>
      <c r="FY163">
        <v>397</v>
      </c>
      <c r="FZ163">
        <v>18</v>
      </c>
      <c r="GA163">
        <v>74</v>
      </c>
      <c r="GB163">
        <v>92</v>
      </c>
      <c r="GC163">
        <v>10</v>
      </c>
      <c r="GD163">
        <v>120</v>
      </c>
      <c r="GE163">
        <v>528</v>
      </c>
      <c r="GF163">
        <v>6829</v>
      </c>
      <c r="GG163">
        <v>3.8</v>
      </c>
      <c r="GH163">
        <v>16.7</v>
      </c>
      <c r="GI163">
        <v>20.5</v>
      </c>
      <c r="GJ163" s="42">
        <v>4.4000000000000004</v>
      </c>
    </row>
    <row r="164" spans="1:192" x14ac:dyDescent="0.45">
      <c r="A164" s="40">
        <v>33529</v>
      </c>
      <c r="B164" t="s">
        <v>2669</v>
      </c>
      <c r="C164" t="s">
        <v>1430</v>
      </c>
      <c r="D164" t="s">
        <v>107</v>
      </c>
      <c r="E164" t="s">
        <v>107</v>
      </c>
      <c r="F164">
        <v>76</v>
      </c>
      <c r="G164">
        <v>201</v>
      </c>
      <c r="H164">
        <v>2010</v>
      </c>
      <c r="I164">
        <v>2</v>
      </c>
      <c r="J164">
        <v>53</v>
      </c>
      <c r="K164" t="s">
        <v>202</v>
      </c>
      <c r="L164">
        <v>2014</v>
      </c>
      <c r="M164">
        <v>26</v>
      </c>
      <c r="N164">
        <v>2</v>
      </c>
      <c r="O164">
        <v>8475729</v>
      </c>
      <c r="P164" t="s">
        <v>2670</v>
      </c>
      <c r="Q164" t="s">
        <v>2671</v>
      </c>
      <c r="R164" t="s">
        <v>2672</v>
      </c>
      <c r="S164" t="s">
        <v>884</v>
      </c>
      <c r="T164" t="s">
        <v>720</v>
      </c>
      <c r="U164" t="s">
        <v>2673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26">
        <v>0</v>
      </c>
      <c r="AD164" s="20">
        <v>0</v>
      </c>
      <c r="AE164" s="20">
        <v>0</v>
      </c>
      <c r="AF164">
        <v>-1</v>
      </c>
      <c r="AG164">
        <v>-1.3</v>
      </c>
      <c r="AH164">
        <v>2</v>
      </c>
      <c r="AI164">
        <v>255</v>
      </c>
      <c r="AJ164">
        <v>11204</v>
      </c>
      <c r="AK164" s="20">
        <v>186.73333333332999</v>
      </c>
      <c r="AL164">
        <v>186.73</v>
      </c>
      <c r="AM164">
        <v>186</v>
      </c>
      <c r="AN164" s="26">
        <v>12.448888888888888</v>
      </c>
      <c r="AO164">
        <v>21.2</v>
      </c>
      <c r="AP164" s="41">
        <v>0</v>
      </c>
      <c r="AQ164">
        <v>29</v>
      </c>
      <c r="AR164">
        <v>29</v>
      </c>
      <c r="AS164">
        <v>29</v>
      </c>
      <c r="AT164">
        <v>17</v>
      </c>
      <c r="AU164">
        <v>17</v>
      </c>
      <c r="AV164">
        <v>11</v>
      </c>
      <c r="AW164">
        <v>4</v>
      </c>
      <c r="AX164">
        <v>0</v>
      </c>
      <c r="AY164">
        <v>0</v>
      </c>
      <c r="AZ164">
        <v>3</v>
      </c>
      <c r="BA164" s="42">
        <v>3</v>
      </c>
      <c r="BB164">
        <v>0.28999999999999998</v>
      </c>
      <c r="BC164">
        <v>53.363599999999998</v>
      </c>
      <c r="BD164" s="20">
        <v>0</v>
      </c>
      <c r="BE164" s="20">
        <v>29</v>
      </c>
      <c r="BF164" s="20">
        <v>9.3182670165479564</v>
      </c>
      <c r="BG164">
        <v>59</v>
      </c>
      <c r="BH164">
        <v>48</v>
      </c>
      <c r="BI164">
        <v>51</v>
      </c>
      <c r="BJ164" s="41">
        <v>0.53636363636363638</v>
      </c>
      <c r="BK164">
        <v>17</v>
      </c>
      <c r="BL164">
        <v>17</v>
      </c>
      <c r="BM164">
        <v>34</v>
      </c>
      <c r="BN164" s="42">
        <v>-17</v>
      </c>
      <c r="BO164">
        <v>6</v>
      </c>
      <c r="BP164">
        <v>4</v>
      </c>
      <c r="BQ164">
        <v>3</v>
      </c>
      <c r="BR164">
        <v>18</v>
      </c>
      <c r="BS164" s="41">
        <v>0.12080536912751678</v>
      </c>
      <c r="BT164">
        <v>0</v>
      </c>
      <c r="BU164">
        <v>0</v>
      </c>
      <c r="BV164" s="41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0</v>
      </c>
      <c r="DE164">
        <v>1</v>
      </c>
      <c r="DF164">
        <v>0</v>
      </c>
      <c r="DG164">
        <v>8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-0.19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158</v>
      </c>
      <c r="DX164">
        <v>181</v>
      </c>
      <c r="DY164">
        <v>112</v>
      </c>
      <c r="DZ164">
        <v>131</v>
      </c>
      <c r="EA164">
        <v>81</v>
      </c>
      <c r="EB164">
        <v>103</v>
      </c>
      <c r="EC164">
        <v>4.82</v>
      </c>
      <c r="ED164">
        <v>7.7</v>
      </c>
      <c r="EE164">
        <v>3</v>
      </c>
      <c r="EF164">
        <v>5</v>
      </c>
      <c r="EG164" s="41">
        <v>3.7037037037037035E-2</v>
      </c>
      <c r="EH164" s="43">
        <v>0.95145631067961167</v>
      </c>
      <c r="EI164" s="44">
        <v>0.98849334771664865</v>
      </c>
      <c r="EJ164">
        <v>162</v>
      </c>
      <c r="EK164">
        <v>181</v>
      </c>
      <c r="EL164">
        <v>115</v>
      </c>
      <c r="EM164">
        <v>131</v>
      </c>
      <c r="EN164">
        <v>83</v>
      </c>
      <c r="EO164">
        <v>103</v>
      </c>
      <c r="EP164">
        <v>3</v>
      </c>
      <c r="EQ164">
        <v>5</v>
      </c>
      <c r="ER164">
        <v>78</v>
      </c>
      <c r="ES164">
        <v>93</v>
      </c>
      <c r="ET164">
        <v>21</v>
      </c>
      <c r="EU164">
        <v>36</v>
      </c>
      <c r="EV164">
        <v>1</v>
      </c>
      <c r="EW164">
        <v>5</v>
      </c>
      <c r="EX164">
        <v>13</v>
      </c>
      <c r="EY164">
        <v>9</v>
      </c>
      <c r="EZ164">
        <v>-0.2</v>
      </c>
      <c r="FA164">
        <v>0.30000000000000004</v>
      </c>
      <c r="FB164">
        <v>0.1</v>
      </c>
      <c r="FC164" s="20">
        <v>0.92</v>
      </c>
      <c r="FD164" s="26">
        <v>6.1333333333333337E-2</v>
      </c>
      <c r="FE164">
        <v>1.9E-3</v>
      </c>
      <c r="FF164">
        <v>-0.01</v>
      </c>
      <c r="FG164">
        <v>0.02</v>
      </c>
      <c r="FH164">
        <v>0.01</v>
      </c>
      <c r="FL164" s="42">
        <v>37</v>
      </c>
      <c r="FM164" s="20">
        <v>20</v>
      </c>
      <c r="FN164" s="41">
        <v>0</v>
      </c>
      <c r="FO164" s="20">
        <v>-0.2</v>
      </c>
      <c r="FP164" s="20">
        <v>-3.7999999999999999E-2</v>
      </c>
      <c r="FQ164" s="20">
        <v>108.92732822792267</v>
      </c>
      <c r="FV164" t="s">
        <v>711</v>
      </c>
      <c r="FW164" s="45">
        <v>650000</v>
      </c>
      <c r="FX164" s="45">
        <v>650000</v>
      </c>
      <c r="FY164">
        <v>16</v>
      </c>
      <c r="FZ164">
        <v>0</v>
      </c>
      <c r="GA164">
        <v>0</v>
      </c>
      <c r="GB164">
        <v>0</v>
      </c>
      <c r="GC164">
        <v>-2</v>
      </c>
      <c r="GD164">
        <v>2</v>
      </c>
      <c r="GE164">
        <v>11</v>
      </c>
      <c r="GF164">
        <v>196</v>
      </c>
      <c r="GG164">
        <v>-0.2</v>
      </c>
      <c r="GH164">
        <v>0.2</v>
      </c>
      <c r="GI164">
        <v>0</v>
      </c>
      <c r="GJ164" s="42">
        <v>-0.2</v>
      </c>
    </row>
    <row r="165" spans="1:192" x14ac:dyDescent="0.45">
      <c r="A165" s="40">
        <v>33712</v>
      </c>
      <c r="B165" t="s">
        <v>2674</v>
      </c>
      <c r="C165" t="s">
        <v>242</v>
      </c>
      <c r="D165" t="s">
        <v>107</v>
      </c>
      <c r="E165" t="s">
        <v>107</v>
      </c>
      <c r="F165">
        <v>76</v>
      </c>
      <c r="G165">
        <v>221</v>
      </c>
      <c r="H165">
        <v>2010</v>
      </c>
      <c r="I165">
        <v>2</v>
      </c>
      <c r="J165">
        <v>60</v>
      </c>
      <c r="K165" t="s">
        <v>202</v>
      </c>
      <c r="L165">
        <v>2015</v>
      </c>
      <c r="M165">
        <v>25</v>
      </c>
      <c r="N165">
        <v>3</v>
      </c>
      <c r="O165">
        <v>8475730</v>
      </c>
      <c r="P165" t="s">
        <v>2675</v>
      </c>
      <c r="Q165" t="s">
        <v>2676</v>
      </c>
      <c r="R165" t="s">
        <v>2677</v>
      </c>
      <c r="S165" t="s">
        <v>2678</v>
      </c>
      <c r="T165" t="s">
        <v>720</v>
      </c>
      <c r="U165" t="s">
        <v>351</v>
      </c>
      <c r="V165">
        <v>75</v>
      </c>
      <c r="W165">
        <v>8</v>
      </c>
      <c r="X165">
        <v>7</v>
      </c>
      <c r="Y165">
        <v>1</v>
      </c>
      <c r="Z165">
        <v>15</v>
      </c>
      <c r="AA165">
        <v>13</v>
      </c>
      <c r="AB165">
        <v>64</v>
      </c>
      <c r="AC165" s="26">
        <v>0.2</v>
      </c>
      <c r="AD165" s="20">
        <v>2</v>
      </c>
      <c r="AE165" s="20">
        <v>6.1449999999999996</v>
      </c>
      <c r="AF165">
        <v>10</v>
      </c>
      <c r="AG165">
        <v>1</v>
      </c>
      <c r="AH165">
        <v>41</v>
      </c>
      <c r="AI165">
        <v>1854</v>
      </c>
      <c r="AJ165">
        <v>78951</v>
      </c>
      <c r="AK165" s="20">
        <v>1315.85</v>
      </c>
      <c r="AL165">
        <v>1315.88</v>
      </c>
      <c r="AM165">
        <v>1316</v>
      </c>
      <c r="AN165" s="26">
        <v>17.544666666666664</v>
      </c>
      <c r="AO165">
        <v>29.14</v>
      </c>
      <c r="AP165" s="41">
        <v>0.32608695652173914</v>
      </c>
      <c r="AQ165">
        <v>249</v>
      </c>
      <c r="AR165">
        <v>249</v>
      </c>
      <c r="AS165">
        <v>249</v>
      </c>
      <c r="AT165">
        <v>164</v>
      </c>
      <c r="AU165">
        <v>164</v>
      </c>
      <c r="AV165">
        <v>121</v>
      </c>
      <c r="AW165">
        <v>64</v>
      </c>
      <c r="AX165">
        <v>4</v>
      </c>
      <c r="AY165">
        <v>8</v>
      </c>
      <c r="AZ165">
        <v>9</v>
      </c>
      <c r="BA165" s="42">
        <v>17</v>
      </c>
      <c r="BB165">
        <v>4.59</v>
      </c>
      <c r="BC165">
        <v>58.702500000000001</v>
      </c>
      <c r="BD165" s="20">
        <v>24.8</v>
      </c>
      <c r="BE165" s="20">
        <v>273.8</v>
      </c>
      <c r="BF165" s="20">
        <v>12.484421071830257</v>
      </c>
      <c r="BG165">
        <v>369</v>
      </c>
      <c r="BH165">
        <v>437</v>
      </c>
      <c r="BI165">
        <v>526</v>
      </c>
      <c r="BJ165" s="41">
        <v>0.4122905027932961</v>
      </c>
      <c r="BK165">
        <v>201</v>
      </c>
      <c r="BL165">
        <v>201</v>
      </c>
      <c r="BM165">
        <v>97</v>
      </c>
      <c r="BN165" s="42">
        <v>104</v>
      </c>
      <c r="BO165">
        <v>43</v>
      </c>
      <c r="BP165">
        <v>44</v>
      </c>
      <c r="BQ165">
        <v>25</v>
      </c>
      <c r="BR165">
        <v>155</v>
      </c>
      <c r="BS165" s="41">
        <v>0.14733840304182511</v>
      </c>
      <c r="BT165">
        <v>0</v>
      </c>
      <c r="BU165">
        <v>0</v>
      </c>
      <c r="BV165" s="41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4</v>
      </c>
      <c r="CY165">
        <v>3</v>
      </c>
      <c r="CZ165">
        <v>35</v>
      </c>
      <c r="DA165">
        <v>4</v>
      </c>
      <c r="DB165">
        <v>0</v>
      </c>
      <c r="DC165">
        <v>52</v>
      </c>
      <c r="DD165">
        <v>7</v>
      </c>
      <c r="DE165">
        <v>1</v>
      </c>
      <c r="DF165">
        <v>0</v>
      </c>
      <c r="DG165">
        <v>57</v>
      </c>
      <c r="DH165">
        <v>15</v>
      </c>
      <c r="DI165">
        <v>3</v>
      </c>
      <c r="DJ165">
        <v>16</v>
      </c>
      <c r="DK165">
        <v>13</v>
      </c>
      <c r="DL165">
        <v>3</v>
      </c>
      <c r="DM165">
        <v>5</v>
      </c>
      <c r="DN165">
        <v>2</v>
      </c>
      <c r="DO165">
        <v>3</v>
      </c>
      <c r="DP165" s="42">
        <v>-12</v>
      </c>
      <c r="DQ165" s="20">
        <v>-4.8449999999999998</v>
      </c>
      <c r="DR165">
        <v>12</v>
      </c>
      <c r="DS165">
        <v>3</v>
      </c>
      <c r="DT165">
        <v>0</v>
      </c>
      <c r="DU165">
        <v>0</v>
      </c>
      <c r="DV165">
        <v>0</v>
      </c>
      <c r="DW165">
        <v>1123</v>
      </c>
      <c r="DX165">
        <v>1297</v>
      </c>
      <c r="DY165">
        <v>805</v>
      </c>
      <c r="DZ165">
        <v>897</v>
      </c>
      <c r="EA165">
        <v>595</v>
      </c>
      <c r="EB165">
        <v>626</v>
      </c>
      <c r="EC165">
        <v>49.46</v>
      </c>
      <c r="ED165">
        <v>58.38</v>
      </c>
      <c r="EE165">
        <v>46</v>
      </c>
      <c r="EF165">
        <v>55</v>
      </c>
      <c r="EG165" s="41">
        <v>7.7310924369747902E-2</v>
      </c>
      <c r="EH165" s="43">
        <v>0.91214057507987223</v>
      </c>
      <c r="EI165" s="44">
        <v>0.98945149944962019</v>
      </c>
      <c r="EJ165">
        <v>1122</v>
      </c>
      <c r="EK165">
        <v>1297</v>
      </c>
      <c r="EL165">
        <v>805</v>
      </c>
      <c r="EM165">
        <v>898</v>
      </c>
      <c r="EN165">
        <v>597</v>
      </c>
      <c r="EO165">
        <v>627</v>
      </c>
      <c r="EP165">
        <v>46</v>
      </c>
      <c r="EQ165">
        <v>55</v>
      </c>
      <c r="ER165">
        <v>513</v>
      </c>
      <c r="ES165">
        <v>648</v>
      </c>
      <c r="ET165">
        <v>213</v>
      </c>
      <c r="EU165">
        <v>215</v>
      </c>
      <c r="EV165">
        <v>23</v>
      </c>
      <c r="EW165">
        <v>25</v>
      </c>
      <c r="EX165">
        <v>107</v>
      </c>
      <c r="EY165">
        <v>93</v>
      </c>
      <c r="EZ165">
        <v>0.8</v>
      </c>
      <c r="FA165">
        <v>3.7</v>
      </c>
      <c r="FB165">
        <v>4.4000000000000004</v>
      </c>
      <c r="FC165" s="20">
        <v>26.02</v>
      </c>
      <c r="FD165" s="26">
        <v>0.34693333333333332</v>
      </c>
      <c r="FE165">
        <v>1.6581999999999999</v>
      </c>
      <c r="FF165">
        <v>-0.5</v>
      </c>
      <c r="FG165">
        <v>0.56000000000000005</v>
      </c>
      <c r="FH165">
        <v>0.06</v>
      </c>
      <c r="FL165" s="42">
        <v>400</v>
      </c>
      <c r="FM165" s="20">
        <v>18.833333333333332</v>
      </c>
      <c r="FN165" s="41">
        <v>3.9222720500000002E-2</v>
      </c>
      <c r="FO165" s="20">
        <v>10.9</v>
      </c>
      <c r="FP165" s="20">
        <v>14.031000000000001</v>
      </c>
      <c r="FQ165" s="20">
        <v>110.34440830470862</v>
      </c>
      <c r="FR165">
        <v>4</v>
      </c>
      <c r="FS165" t="s">
        <v>189</v>
      </c>
      <c r="FT165">
        <v>195</v>
      </c>
      <c r="FV165" t="s">
        <v>751</v>
      </c>
      <c r="FW165" s="45">
        <v>800000</v>
      </c>
      <c r="FX165" s="45">
        <v>725000</v>
      </c>
      <c r="FY165">
        <v>150</v>
      </c>
      <c r="FZ165">
        <v>13</v>
      </c>
      <c r="GA165">
        <v>15</v>
      </c>
      <c r="GB165">
        <v>28</v>
      </c>
      <c r="GC165">
        <v>-6</v>
      </c>
      <c r="GD165">
        <v>83</v>
      </c>
      <c r="GE165">
        <v>225</v>
      </c>
      <c r="GF165">
        <v>2679</v>
      </c>
      <c r="GG165">
        <v>1.1000000000000001</v>
      </c>
      <c r="GH165">
        <v>4.7</v>
      </c>
      <c r="GI165">
        <v>5.8</v>
      </c>
      <c r="GJ165" s="42">
        <v>10.9</v>
      </c>
    </row>
    <row r="166" spans="1:192" x14ac:dyDescent="0.45">
      <c r="A166" s="40">
        <v>34491</v>
      </c>
      <c r="B166" t="s">
        <v>1871</v>
      </c>
      <c r="D166" t="s">
        <v>120</v>
      </c>
      <c r="E166" t="s">
        <v>120</v>
      </c>
      <c r="F166">
        <v>73</v>
      </c>
      <c r="G166">
        <v>191</v>
      </c>
      <c r="H166">
        <v>2015</v>
      </c>
      <c r="I166">
        <v>7</v>
      </c>
      <c r="J166">
        <v>189</v>
      </c>
      <c r="K166" t="s">
        <v>92</v>
      </c>
      <c r="L166">
        <v>2016</v>
      </c>
      <c r="M166">
        <v>23</v>
      </c>
      <c r="N166">
        <v>2</v>
      </c>
      <c r="O166">
        <v>8478906</v>
      </c>
      <c r="P166" t="s">
        <v>2693</v>
      </c>
      <c r="Q166" t="s">
        <v>2694</v>
      </c>
      <c r="R166" t="s">
        <v>2695</v>
      </c>
      <c r="S166" t="s">
        <v>1875</v>
      </c>
      <c r="T166" t="s">
        <v>720</v>
      </c>
      <c r="U166" t="s">
        <v>159</v>
      </c>
      <c r="V166">
        <v>61</v>
      </c>
      <c r="W166">
        <v>7</v>
      </c>
      <c r="X166">
        <v>16</v>
      </c>
      <c r="Y166">
        <v>10</v>
      </c>
      <c r="Z166">
        <v>23</v>
      </c>
      <c r="AA166">
        <v>12</v>
      </c>
      <c r="AB166">
        <v>59</v>
      </c>
      <c r="AC166" s="26">
        <v>0.37704918032786883</v>
      </c>
      <c r="AD166" s="20">
        <v>16.530303030303031</v>
      </c>
      <c r="AE166" s="20">
        <v>8.3789999999999996</v>
      </c>
      <c r="AF166">
        <v>13</v>
      </c>
      <c r="AG166">
        <v>7.3</v>
      </c>
      <c r="AH166">
        <v>14</v>
      </c>
      <c r="AI166">
        <v>1280</v>
      </c>
      <c r="AJ166">
        <v>58664</v>
      </c>
      <c r="AK166" s="20">
        <v>977.36666666666997</v>
      </c>
      <c r="AL166">
        <v>977.33</v>
      </c>
      <c r="AM166">
        <v>978</v>
      </c>
      <c r="AN166" s="26">
        <v>16.028415300546449</v>
      </c>
      <c r="AO166">
        <v>26.97</v>
      </c>
      <c r="AP166" s="41">
        <v>0.52272727272727271</v>
      </c>
      <c r="AQ166">
        <v>156</v>
      </c>
      <c r="AR166">
        <v>156</v>
      </c>
      <c r="AS166">
        <v>156</v>
      </c>
      <c r="AT166">
        <v>113</v>
      </c>
      <c r="AU166">
        <v>113</v>
      </c>
      <c r="AV166">
        <v>79</v>
      </c>
      <c r="AW166">
        <v>52</v>
      </c>
      <c r="AX166">
        <v>8</v>
      </c>
      <c r="AY166">
        <v>1</v>
      </c>
      <c r="AZ166">
        <v>9</v>
      </c>
      <c r="BA166" s="42">
        <v>10</v>
      </c>
      <c r="BB166">
        <v>4.3600000000000003</v>
      </c>
      <c r="BC166">
        <v>45.949399999999997</v>
      </c>
      <c r="BD166" s="20">
        <v>235.3</v>
      </c>
      <c r="BE166" s="20">
        <v>391.3</v>
      </c>
      <c r="BF166" s="20">
        <v>24.022592164366181</v>
      </c>
      <c r="BG166">
        <v>326</v>
      </c>
      <c r="BH166">
        <v>287</v>
      </c>
      <c r="BI166">
        <v>280</v>
      </c>
      <c r="BJ166" s="41">
        <v>0.53795379537953791</v>
      </c>
      <c r="BK166">
        <v>42</v>
      </c>
      <c r="BL166">
        <v>42</v>
      </c>
      <c r="BM166">
        <v>61</v>
      </c>
      <c r="BN166" s="42">
        <v>-19</v>
      </c>
      <c r="BO166">
        <v>34</v>
      </c>
      <c r="BP166">
        <v>19</v>
      </c>
      <c r="BQ166">
        <v>9</v>
      </c>
      <c r="BR166">
        <v>40</v>
      </c>
      <c r="BS166" s="41">
        <v>5.865102639296188E-2</v>
      </c>
      <c r="BT166">
        <v>0</v>
      </c>
      <c r="BU166">
        <v>0</v>
      </c>
      <c r="BV166" s="41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2</v>
      </c>
      <c r="CT166">
        <v>0</v>
      </c>
      <c r="CU166">
        <v>0</v>
      </c>
      <c r="CV166">
        <v>4</v>
      </c>
      <c r="CW166">
        <v>0</v>
      </c>
      <c r="CX166">
        <v>0</v>
      </c>
      <c r="CY166">
        <v>3</v>
      </c>
      <c r="CZ166">
        <v>31</v>
      </c>
      <c r="DA166">
        <v>3</v>
      </c>
      <c r="DB166">
        <v>0</v>
      </c>
      <c r="DC166">
        <v>22</v>
      </c>
      <c r="DD166">
        <v>13</v>
      </c>
      <c r="DE166">
        <v>1</v>
      </c>
      <c r="DF166">
        <v>0</v>
      </c>
      <c r="DG166">
        <v>40</v>
      </c>
      <c r="DH166">
        <v>7</v>
      </c>
      <c r="DI166">
        <v>5</v>
      </c>
      <c r="DJ166">
        <v>7</v>
      </c>
      <c r="DK166">
        <v>7</v>
      </c>
      <c r="DL166">
        <v>0</v>
      </c>
      <c r="DM166">
        <v>5</v>
      </c>
      <c r="DN166">
        <v>5</v>
      </c>
      <c r="DO166">
        <v>0</v>
      </c>
      <c r="DP166" s="42">
        <v>-2</v>
      </c>
      <c r="DQ166" s="20">
        <v>4.4790000000000001</v>
      </c>
      <c r="DR166">
        <v>7</v>
      </c>
      <c r="DS166">
        <v>0</v>
      </c>
      <c r="DT166">
        <v>0</v>
      </c>
      <c r="DU166">
        <v>0</v>
      </c>
      <c r="DV166">
        <v>0</v>
      </c>
      <c r="DW166">
        <v>986</v>
      </c>
      <c r="DX166">
        <v>855</v>
      </c>
      <c r="DY166">
        <v>763</v>
      </c>
      <c r="DZ166">
        <v>642</v>
      </c>
      <c r="EA166">
        <v>546</v>
      </c>
      <c r="EB166">
        <v>471</v>
      </c>
      <c r="EC166">
        <v>48.28</v>
      </c>
      <c r="ED166">
        <v>42.71</v>
      </c>
      <c r="EE166">
        <v>44</v>
      </c>
      <c r="EF166">
        <v>28</v>
      </c>
      <c r="EG166" s="41">
        <v>8.0586080586080591E-2</v>
      </c>
      <c r="EH166" s="43">
        <v>0.94055201698513802</v>
      </c>
      <c r="EI166" s="44">
        <v>1.0211380975712185</v>
      </c>
      <c r="EJ166">
        <v>995</v>
      </c>
      <c r="EK166">
        <v>854</v>
      </c>
      <c r="EL166">
        <v>770</v>
      </c>
      <c r="EM166">
        <v>641</v>
      </c>
      <c r="EN166">
        <v>552</v>
      </c>
      <c r="EO166">
        <v>470</v>
      </c>
      <c r="EP166">
        <v>44</v>
      </c>
      <c r="EQ166">
        <v>29</v>
      </c>
      <c r="ER166">
        <v>533</v>
      </c>
      <c r="ES166">
        <v>419</v>
      </c>
      <c r="ET166">
        <v>215</v>
      </c>
      <c r="EU166">
        <v>184</v>
      </c>
      <c r="EV166">
        <v>25</v>
      </c>
      <c r="EW166">
        <v>15</v>
      </c>
      <c r="EX166">
        <v>52</v>
      </c>
      <c r="EY166">
        <v>63</v>
      </c>
      <c r="EZ166">
        <v>1.9</v>
      </c>
      <c r="FA166">
        <v>3</v>
      </c>
      <c r="FB166">
        <v>4.9000000000000004</v>
      </c>
      <c r="FC166" s="20">
        <v>29.62</v>
      </c>
      <c r="FD166" s="26">
        <v>0.48557377049180328</v>
      </c>
      <c r="FE166">
        <v>1.6760000000000002</v>
      </c>
      <c r="FF166">
        <v>0.37</v>
      </c>
      <c r="FG166">
        <v>-0.36</v>
      </c>
      <c r="FH166">
        <v>0.01</v>
      </c>
      <c r="FL166" s="42">
        <v>96</v>
      </c>
      <c r="FM166" s="20">
        <v>7.2857142857142856</v>
      </c>
      <c r="FN166" s="41">
        <v>4.1090987199999998E-2</v>
      </c>
      <c r="FO166" s="20">
        <v>21.6</v>
      </c>
      <c r="FP166" s="20">
        <v>23.895800000000001</v>
      </c>
      <c r="FQ166" s="20">
        <v>113.02221358190171</v>
      </c>
      <c r="FR166">
        <v>4</v>
      </c>
      <c r="FS166" t="s">
        <v>189</v>
      </c>
      <c r="FT166">
        <v>195</v>
      </c>
      <c r="FV166" t="s">
        <v>711</v>
      </c>
      <c r="FW166" s="45">
        <v>842500</v>
      </c>
      <c r="FX166" s="45">
        <v>817500</v>
      </c>
      <c r="FY166">
        <v>127</v>
      </c>
      <c r="FZ166">
        <v>9</v>
      </c>
      <c r="GA166">
        <v>21</v>
      </c>
      <c r="GB166">
        <v>30</v>
      </c>
      <c r="GC166">
        <v>20</v>
      </c>
      <c r="GD166">
        <v>20</v>
      </c>
      <c r="GE166">
        <v>145</v>
      </c>
      <c r="GF166">
        <v>1850</v>
      </c>
      <c r="GG166">
        <v>1.8</v>
      </c>
      <c r="GH166">
        <v>5.3</v>
      </c>
      <c r="GI166">
        <v>7.1</v>
      </c>
      <c r="GJ166" s="42">
        <v>21.6</v>
      </c>
    </row>
    <row r="167" spans="1:192" x14ac:dyDescent="0.45">
      <c r="A167" s="40">
        <v>29753</v>
      </c>
      <c r="B167" t="s">
        <v>2696</v>
      </c>
      <c r="C167" t="s">
        <v>145</v>
      </c>
      <c r="D167" t="s">
        <v>91</v>
      </c>
      <c r="E167" t="s">
        <v>91</v>
      </c>
      <c r="F167">
        <v>73</v>
      </c>
      <c r="G167">
        <v>197</v>
      </c>
      <c r="H167">
        <v>2001</v>
      </c>
      <c r="I167">
        <v>5</v>
      </c>
      <c r="J167">
        <v>151</v>
      </c>
      <c r="K167" t="s">
        <v>202</v>
      </c>
      <c r="L167">
        <v>2005</v>
      </c>
      <c r="M167">
        <v>36</v>
      </c>
      <c r="N167">
        <v>13</v>
      </c>
      <c r="O167">
        <v>8469598</v>
      </c>
      <c r="P167" t="s">
        <v>2697</v>
      </c>
      <c r="Q167" t="s">
        <v>2698</v>
      </c>
      <c r="R167" t="s">
        <v>2699</v>
      </c>
      <c r="S167" t="s">
        <v>1325</v>
      </c>
      <c r="T167" t="s">
        <v>720</v>
      </c>
      <c r="U167" t="s">
        <v>102</v>
      </c>
      <c r="V167">
        <v>59</v>
      </c>
      <c r="W167">
        <v>0</v>
      </c>
      <c r="X167">
        <v>8</v>
      </c>
      <c r="Y167">
        <v>4</v>
      </c>
      <c r="Z167">
        <v>8</v>
      </c>
      <c r="AA167">
        <v>19</v>
      </c>
      <c r="AB167">
        <v>61</v>
      </c>
      <c r="AC167" s="26">
        <v>0.13559322033898305</v>
      </c>
      <c r="AD167" s="20">
        <v>-13.268357810413885</v>
      </c>
      <c r="AE167" s="20">
        <v>2.3570000000000002</v>
      </c>
      <c r="AF167">
        <v>-13</v>
      </c>
      <c r="AG167">
        <v>-5.2</v>
      </c>
      <c r="AH167">
        <v>83</v>
      </c>
      <c r="AI167">
        <v>1251</v>
      </c>
      <c r="AJ167">
        <v>63786</v>
      </c>
      <c r="AK167" s="20">
        <v>1063.0999999999999</v>
      </c>
      <c r="AL167">
        <v>1063.0999999999999</v>
      </c>
      <c r="AM167">
        <v>1063</v>
      </c>
      <c r="AN167" s="26">
        <v>18.018644067796608</v>
      </c>
      <c r="AO167">
        <v>30.15</v>
      </c>
      <c r="AP167" s="41">
        <v>0.27586206896551724</v>
      </c>
      <c r="AQ167">
        <v>147</v>
      </c>
      <c r="AR167">
        <v>147</v>
      </c>
      <c r="AS167">
        <v>147</v>
      </c>
      <c r="AT167">
        <v>110</v>
      </c>
      <c r="AU167">
        <v>110</v>
      </c>
      <c r="AV167">
        <v>66</v>
      </c>
      <c r="AW167">
        <v>35</v>
      </c>
      <c r="AX167">
        <v>5</v>
      </c>
      <c r="AY167">
        <v>3</v>
      </c>
      <c r="AZ167">
        <v>8</v>
      </c>
      <c r="BA167" s="42">
        <v>11</v>
      </c>
      <c r="BB167">
        <v>2.79</v>
      </c>
      <c r="BC167">
        <v>58.818199999999997</v>
      </c>
      <c r="BD167" s="20">
        <v>88.3</v>
      </c>
      <c r="BE167" s="20">
        <v>235.3</v>
      </c>
      <c r="BF167" s="20">
        <v>13.280030100649046</v>
      </c>
      <c r="BG167">
        <v>273</v>
      </c>
      <c r="BH167">
        <v>324</v>
      </c>
      <c r="BI167">
        <v>385</v>
      </c>
      <c r="BJ167" s="41">
        <v>0.41489361702127658</v>
      </c>
      <c r="BK167">
        <v>116</v>
      </c>
      <c r="BL167">
        <v>116</v>
      </c>
      <c r="BM167">
        <v>65</v>
      </c>
      <c r="BN167" s="42">
        <v>51</v>
      </c>
      <c r="BO167">
        <v>44</v>
      </c>
      <c r="BP167">
        <v>41</v>
      </c>
      <c r="BQ167">
        <v>12</v>
      </c>
      <c r="BR167">
        <v>81</v>
      </c>
      <c r="BS167" s="41">
        <v>8.0277502477700699E-2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42</v>
      </c>
      <c r="DA167">
        <v>1</v>
      </c>
      <c r="DB167">
        <v>0</v>
      </c>
      <c r="DC167">
        <v>27</v>
      </c>
      <c r="DD167">
        <v>7</v>
      </c>
      <c r="DE167">
        <v>1</v>
      </c>
      <c r="DF167">
        <v>0</v>
      </c>
      <c r="DG167">
        <v>30</v>
      </c>
      <c r="DH167">
        <v>30</v>
      </c>
      <c r="DI167">
        <v>12</v>
      </c>
      <c r="DJ167">
        <v>29</v>
      </c>
      <c r="DK167">
        <v>24</v>
      </c>
      <c r="DL167">
        <v>5</v>
      </c>
      <c r="DM167">
        <v>18</v>
      </c>
      <c r="DN167">
        <v>14</v>
      </c>
      <c r="DO167">
        <v>4</v>
      </c>
      <c r="DP167" s="42">
        <v>-18</v>
      </c>
      <c r="DQ167" s="20">
        <v>-3.7439999999999998</v>
      </c>
      <c r="DR167">
        <v>24</v>
      </c>
      <c r="DS167">
        <v>5</v>
      </c>
      <c r="DT167">
        <v>0</v>
      </c>
      <c r="DU167">
        <v>1</v>
      </c>
      <c r="DV167">
        <v>0</v>
      </c>
      <c r="DW167">
        <v>861</v>
      </c>
      <c r="DX167">
        <v>1214</v>
      </c>
      <c r="DY167">
        <v>648</v>
      </c>
      <c r="DZ167">
        <v>928</v>
      </c>
      <c r="EA167">
        <v>455</v>
      </c>
      <c r="EB167">
        <v>638</v>
      </c>
      <c r="EC167">
        <v>42.26</v>
      </c>
      <c r="ED167">
        <v>59.96</v>
      </c>
      <c r="EE167">
        <v>29</v>
      </c>
      <c r="EF167">
        <v>45</v>
      </c>
      <c r="EG167" s="41">
        <v>6.3736263736263732E-2</v>
      </c>
      <c r="EH167" s="43">
        <v>0.92946708463949845</v>
      </c>
      <c r="EI167" s="44">
        <v>0.99320334837576219</v>
      </c>
      <c r="EJ167">
        <v>860</v>
      </c>
      <c r="EK167">
        <v>1215</v>
      </c>
      <c r="EL167">
        <v>650</v>
      </c>
      <c r="EM167">
        <v>929</v>
      </c>
      <c r="EN167">
        <v>455</v>
      </c>
      <c r="EO167">
        <v>638</v>
      </c>
      <c r="EP167">
        <v>29</v>
      </c>
      <c r="EQ167">
        <v>45</v>
      </c>
      <c r="ER167">
        <v>443</v>
      </c>
      <c r="ES167">
        <v>639</v>
      </c>
      <c r="ET167">
        <v>198</v>
      </c>
      <c r="EU167">
        <v>260</v>
      </c>
      <c r="EV167">
        <v>18</v>
      </c>
      <c r="EW167">
        <v>25</v>
      </c>
      <c r="EX167">
        <v>97</v>
      </c>
      <c r="EY167">
        <v>78</v>
      </c>
      <c r="EZ167">
        <v>-0.5</v>
      </c>
      <c r="FA167">
        <v>1.2</v>
      </c>
      <c r="FB167">
        <v>0.7</v>
      </c>
      <c r="FC167" s="20">
        <v>1.7000000000000002</v>
      </c>
      <c r="FD167" s="26">
        <v>2.8813559322033902E-2</v>
      </c>
      <c r="FE167">
        <v>0.2127</v>
      </c>
      <c r="FF167">
        <v>-0.62</v>
      </c>
      <c r="FG167">
        <v>-0.45</v>
      </c>
      <c r="FH167">
        <v>-1.07</v>
      </c>
      <c r="FL167" s="42">
        <v>285</v>
      </c>
      <c r="FM167" s="20">
        <v>5.333333333333333</v>
      </c>
      <c r="FN167" s="41">
        <v>0</v>
      </c>
      <c r="FO167" s="20">
        <v>-0.30000000000000071</v>
      </c>
      <c r="FP167" s="20">
        <v>7.2511999999999999</v>
      </c>
      <c r="FQ167" s="20">
        <v>117.1103376916565</v>
      </c>
      <c r="FR167">
        <v>15</v>
      </c>
      <c r="FS167" t="s">
        <v>558</v>
      </c>
      <c r="FT167">
        <v>732</v>
      </c>
      <c r="FV167" t="s">
        <v>711</v>
      </c>
      <c r="FW167" s="45">
        <v>4000000</v>
      </c>
      <c r="FX167" s="45">
        <v>4000000</v>
      </c>
      <c r="FY167">
        <v>808</v>
      </c>
      <c r="FZ167">
        <v>63</v>
      </c>
      <c r="GA167">
        <v>215</v>
      </c>
      <c r="GB167">
        <v>278</v>
      </c>
      <c r="GC167">
        <v>2</v>
      </c>
      <c r="GD167">
        <v>1124</v>
      </c>
      <c r="GE167">
        <v>1436</v>
      </c>
      <c r="GF167">
        <v>17453</v>
      </c>
      <c r="GG167">
        <v>15.9</v>
      </c>
      <c r="GH167">
        <v>39.4</v>
      </c>
      <c r="GI167">
        <v>55.3</v>
      </c>
      <c r="GJ167" s="42">
        <v>-0.30000000000000071</v>
      </c>
    </row>
    <row r="168" spans="1:192" x14ac:dyDescent="0.45">
      <c r="A168" s="40">
        <v>33642</v>
      </c>
      <c r="B168" t="s">
        <v>222</v>
      </c>
      <c r="D168" t="s">
        <v>223</v>
      </c>
      <c r="E168" t="s">
        <v>223</v>
      </c>
      <c r="F168">
        <v>75</v>
      </c>
      <c r="G168">
        <v>219</v>
      </c>
      <c r="H168">
        <v>2010</v>
      </c>
      <c r="I168">
        <v>2</v>
      </c>
      <c r="J168">
        <v>41</v>
      </c>
      <c r="K168" t="s">
        <v>92</v>
      </c>
      <c r="L168">
        <v>2013</v>
      </c>
      <c r="M168">
        <v>25</v>
      </c>
      <c r="N168">
        <v>5</v>
      </c>
      <c r="O168">
        <v>8475747</v>
      </c>
      <c r="P168" t="s">
        <v>2709</v>
      </c>
      <c r="Q168" t="s">
        <v>2710</v>
      </c>
      <c r="R168" t="s">
        <v>2711</v>
      </c>
      <c r="S168" t="s">
        <v>1806</v>
      </c>
      <c r="T168" t="s">
        <v>720</v>
      </c>
      <c r="U168" t="s">
        <v>135</v>
      </c>
      <c r="V168">
        <v>68</v>
      </c>
      <c r="W168">
        <v>3</v>
      </c>
      <c r="X168">
        <v>12</v>
      </c>
      <c r="Y168">
        <v>4</v>
      </c>
      <c r="Z168">
        <v>15</v>
      </c>
      <c r="AA168">
        <v>17</v>
      </c>
      <c r="AB168">
        <v>82</v>
      </c>
      <c r="AC168" s="26">
        <v>0.22058823529411764</v>
      </c>
      <c r="AD168" s="20">
        <v>6.1851851851851851</v>
      </c>
      <c r="AE168" s="20">
        <v>5.117</v>
      </c>
      <c r="AF168">
        <v>27</v>
      </c>
      <c r="AG168">
        <v>-2.6</v>
      </c>
      <c r="AH168">
        <v>41</v>
      </c>
      <c r="AI168">
        <v>1677</v>
      </c>
      <c r="AJ168">
        <v>81014</v>
      </c>
      <c r="AK168" s="20">
        <v>1350.2333333332999</v>
      </c>
      <c r="AL168">
        <v>1350.23</v>
      </c>
      <c r="AM168">
        <v>1350</v>
      </c>
      <c r="AN168" s="26">
        <v>19.856372549019607</v>
      </c>
      <c r="AO168">
        <v>33.25</v>
      </c>
      <c r="AP168" s="41">
        <v>0.21739130434782608</v>
      </c>
      <c r="AQ168">
        <v>144</v>
      </c>
      <c r="AR168">
        <v>144</v>
      </c>
      <c r="AS168">
        <v>144</v>
      </c>
      <c r="AT168">
        <v>101</v>
      </c>
      <c r="AU168">
        <v>101</v>
      </c>
      <c r="AV168">
        <v>73</v>
      </c>
      <c r="AW168">
        <v>34</v>
      </c>
      <c r="AX168">
        <v>2</v>
      </c>
      <c r="AY168">
        <v>2</v>
      </c>
      <c r="AZ168">
        <v>1</v>
      </c>
      <c r="BA168" s="42">
        <v>3</v>
      </c>
      <c r="BB168">
        <v>2.76</v>
      </c>
      <c r="BC168">
        <v>53.588999999999999</v>
      </c>
      <c r="BD168" s="20">
        <v>38.5</v>
      </c>
      <c r="BE168" s="20">
        <v>182.5</v>
      </c>
      <c r="BF168" s="20">
        <v>8.1097294535005151</v>
      </c>
      <c r="BG168">
        <v>237</v>
      </c>
      <c r="BH168">
        <v>455</v>
      </c>
      <c r="BI168">
        <v>657</v>
      </c>
      <c r="BJ168" s="41">
        <v>0.2651006711409396</v>
      </c>
      <c r="BK168">
        <v>66</v>
      </c>
      <c r="BL168">
        <v>66</v>
      </c>
      <c r="BM168">
        <v>131</v>
      </c>
      <c r="BN168" s="42">
        <v>-65</v>
      </c>
      <c r="BO168">
        <v>28</v>
      </c>
      <c r="BP168">
        <v>25</v>
      </c>
      <c r="BQ168">
        <v>14</v>
      </c>
      <c r="BR168">
        <v>185</v>
      </c>
      <c r="BS168" s="41">
        <v>0.13271162123385941</v>
      </c>
      <c r="BT168">
        <v>0</v>
      </c>
      <c r="BU168">
        <v>3</v>
      </c>
      <c r="BV168" s="41">
        <v>0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2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27</v>
      </c>
      <c r="DA168">
        <v>2</v>
      </c>
      <c r="DB168">
        <v>0</v>
      </c>
      <c r="DC168">
        <v>26</v>
      </c>
      <c r="DD168">
        <v>5</v>
      </c>
      <c r="DE168">
        <v>0</v>
      </c>
      <c r="DF168">
        <v>0</v>
      </c>
      <c r="DG168">
        <v>40</v>
      </c>
      <c r="DH168">
        <v>18</v>
      </c>
      <c r="DI168">
        <v>8</v>
      </c>
      <c r="DJ168">
        <v>19</v>
      </c>
      <c r="DK168">
        <v>18</v>
      </c>
      <c r="DL168">
        <v>1</v>
      </c>
      <c r="DM168">
        <v>9</v>
      </c>
      <c r="DN168">
        <v>8</v>
      </c>
      <c r="DO168">
        <v>1</v>
      </c>
      <c r="DP168" s="42">
        <v>-10</v>
      </c>
      <c r="DQ168" s="20">
        <v>-4.1100000000000003</v>
      </c>
      <c r="DR168">
        <v>17</v>
      </c>
      <c r="DS168">
        <v>1</v>
      </c>
      <c r="DT168">
        <v>0</v>
      </c>
      <c r="DU168">
        <v>0</v>
      </c>
      <c r="DV168">
        <v>0</v>
      </c>
      <c r="DW168">
        <v>1018</v>
      </c>
      <c r="DX168">
        <v>1661</v>
      </c>
      <c r="DY168">
        <v>768</v>
      </c>
      <c r="DZ168">
        <v>1209</v>
      </c>
      <c r="EA168">
        <v>573</v>
      </c>
      <c r="EB168">
        <v>865</v>
      </c>
      <c r="EC168">
        <v>49.49</v>
      </c>
      <c r="ED168">
        <v>70.78</v>
      </c>
      <c r="EE168">
        <v>69</v>
      </c>
      <c r="EF168">
        <v>62</v>
      </c>
      <c r="EG168" s="41">
        <v>0.12041884816753927</v>
      </c>
      <c r="EH168" s="43">
        <v>0.92832369942196535</v>
      </c>
      <c r="EI168" s="44">
        <v>1.0487425475895047</v>
      </c>
      <c r="EJ168">
        <v>1020</v>
      </c>
      <c r="EK168">
        <v>1664</v>
      </c>
      <c r="EL168">
        <v>770</v>
      </c>
      <c r="EM168">
        <v>1211</v>
      </c>
      <c r="EN168">
        <v>573</v>
      </c>
      <c r="EO168">
        <v>866</v>
      </c>
      <c r="EP168">
        <v>69</v>
      </c>
      <c r="EQ168">
        <v>62</v>
      </c>
      <c r="ER168">
        <v>527</v>
      </c>
      <c r="ES168">
        <v>756</v>
      </c>
      <c r="ET168">
        <v>190</v>
      </c>
      <c r="EU168">
        <v>268</v>
      </c>
      <c r="EV168">
        <v>31</v>
      </c>
      <c r="EW168">
        <v>28</v>
      </c>
      <c r="EX168">
        <v>81</v>
      </c>
      <c r="EY168">
        <v>92</v>
      </c>
      <c r="EZ168">
        <v>0.2</v>
      </c>
      <c r="FA168">
        <v>4.9000000000000004</v>
      </c>
      <c r="FB168">
        <v>5.0999999999999996</v>
      </c>
      <c r="FC168" s="20">
        <v>16.34</v>
      </c>
      <c r="FD168" s="26">
        <v>0.24029411764705882</v>
      </c>
      <c r="FE168">
        <v>0.79020000000000001</v>
      </c>
      <c r="FF168">
        <v>0.27</v>
      </c>
      <c r="FG168">
        <v>0.49</v>
      </c>
      <c r="FH168">
        <v>0.75</v>
      </c>
      <c r="FL168" s="42">
        <v>293</v>
      </c>
      <c r="FM168" s="20">
        <v>4.7058823529411766</v>
      </c>
      <c r="FN168" s="41">
        <v>1.43557423E-2</v>
      </c>
      <c r="FO168" s="20">
        <v>10.9</v>
      </c>
      <c r="FP168" s="20">
        <v>14.178000000000001</v>
      </c>
      <c r="FQ168" s="20">
        <v>119.04638469001577</v>
      </c>
      <c r="FR168">
        <v>5</v>
      </c>
      <c r="FS168" t="s">
        <v>2712</v>
      </c>
      <c r="FT168">
        <v>207</v>
      </c>
      <c r="FU168" t="s">
        <v>731</v>
      </c>
      <c r="FV168" t="s">
        <v>751</v>
      </c>
      <c r="FW168" s="45">
        <v>945000</v>
      </c>
      <c r="FX168" s="45">
        <v>945000</v>
      </c>
      <c r="FY168">
        <v>176</v>
      </c>
      <c r="FZ168">
        <v>3</v>
      </c>
      <c r="GA168">
        <v>26</v>
      </c>
      <c r="GB168">
        <v>29</v>
      </c>
      <c r="GC168">
        <v>19</v>
      </c>
      <c r="GD168">
        <v>81</v>
      </c>
      <c r="GE168">
        <v>174</v>
      </c>
      <c r="GF168">
        <v>3042</v>
      </c>
      <c r="GG168">
        <v>-0.30000000000000004</v>
      </c>
      <c r="GH168">
        <v>7.1</v>
      </c>
      <c r="GI168">
        <v>6.8</v>
      </c>
      <c r="GJ168" s="42">
        <v>10.9</v>
      </c>
    </row>
    <row r="169" spans="1:192" x14ac:dyDescent="0.45">
      <c r="A169" s="40">
        <v>33637</v>
      </c>
      <c r="B169" t="s">
        <v>2713</v>
      </c>
      <c r="C169" t="s">
        <v>2714</v>
      </c>
      <c r="D169" t="s">
        <v>107</v>
      </c>
      <c r="E169" t="s">
        <v>107</v>
      </c>
      <c r="F169">
        <v>75</v>
      </c>
      <c r="G169">
        <v>205</v>
      </c>
      <c r="H169">
        <v>2010</v>
      </c>
      <c r="I169">
        <v>2</v>
      </c>
      <c r="J169">
        <v>38</v>
      </c>
      <c r="K169" t="s">
        <v>92</v>
      </c>
      <c r="L169">
        <v>2013</v>
      </c>
      <c r="M169">
        <v>25</v>
      </c>
      <c r="N169">
        <v>5</v>
      </c>
      <c r="O169">
        <v>8475750</v>
      </c>
      <c r="P169" t="s">
        <v>2715</v>
      </c>
      <c r="Q169" t="s">
        <v>2716</v>
      </c>
      <c r="R169" t="s">
        <v>2717</v>
      </c>
      <c r="S169" t="s">
        <v>2718</v>
      </c>
      <c r="T169" t="s">
        <v>720</v>
      </c>
      <c r="U169" t="s">
        <v>917</v>
      </c>
      <c r="V169">
        <v>34</v>
      </c>
      <c r="W169">
        <v>1</v>
      </c>
      <c r="X169">
        <v>2</v>
      </c>
      <c r="Y169">
        <v>1</v>
      </c>
      <c r="Z169">
        <v>3</v>
      </c>
      <c r="AA169">
        <v>24</v>
      </c>
      <c r="AB169">
        <v>75</v>
      </c>
      <c r="AC169" s="26">
        <v>8.8235294117647065E-2</v>
      </c>
      <c r="AD169" s="20">
        <v>-2.666666666666667</v>
      </c>
      <c r="AE169" s="20">
        <v>1.1060000000000001</v>
      </c>
      <c r="AF169">
        <v>7</v>
      </c>
      <c r="AG169">
        <v>1.1000000000000001</v>
      </c>
      <c r="AH169">
        <v>22</v>
      </c>
      <c r="AI169">
        <v>693</v>
      </c>
      <c r="AJ169">
        <v>32815</v>
      </c>
      <c r="AK169" s="20">
        <v>546.91666666667004</v>
      </c>
      <c r="AL169">
        <v>546.9</v>
      </c>
      <c r="AM169">
        <v>547</v>
      </c>
      <c r="AN169" s="26">
        <v>16.08578431372549</v>
      </c>
      <c r="AO169">
        <v>27.09</v>
      </c>
      <c r="AP169" s="41">
        <v>0.14285714285714285</v>
      </c>
      <c r="AQ169">
        <v>59</v>
      </c>
      <c r="AR169">
        <v>59</v>
      </c>
      <c r="AS169">
        <v>59</v>
      </c>
      <c r="AT169">
        <v>43</v>
      </c>
      <c r="AU169">
        <v>43</v>
      </c>
      <c r="AV169">
        <v>30</v>
      </c>
      <c r="AW169">
        <v>16</v>
      </c>
      <c r="AX169">
        <v>3</v>
      </c>
      <c r="AY169">
        <v>1</v>
      </c>
      <c r="AZ169">
        <v>6</v>
      </c>
      <c r="BA169" s="42">
        <v>7</v>
      </c>
      <c r="BB169">
        <v>1.31</v>
      </c>
      <c r="BC169">
        <v>47.4</v>
      </c>
      <c r="BD169" s="20">
        <v>24.1</v>
      </c>
      <c r="BE169" s="20">
        <v>83.1</v>
      </c>
      <c r="BF169" s="20">
        <v>9.1168403730115202</v>
      </c>
      <c r="BG169">
        <v>165</v>
      </c>
      <c r="BH169">
        <v>176</v>
      </c>
      <c r="BI169">
        <v>154</v>
      </c>
      <c r="BJ169" s="41">
        <v>0.51724137931034486</v>
      </c>
      <c r="BK169">
        <v>35</v>
      </c>
      <c r="BL169">
        <v>35</v>
      </c>
      <c r="BM169">
        <v>78</v>
      </c>
      <c r="BN169" s="42">
        <v>-43</v>
      </c>
      <c r="BO169">
        <v>13</v>
      </c>
      <c r="BP169">
        <v>18</v>
      </c>
      <c r="BQ169">
        <v>7</v>
      </c>
      <c r="BR169">
        <v>42</v>
      </c>
      <c r="BS169" s="41">
        <v>9.7447795823665889E-2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12</v>
      </c>
      <c r="DA169">
        <v>3</v>
      </c>
      <c r="DB169">
        <v>0</v>
      </c>
      <c r="DC169">
        <v>6</v>
      </c>
      <c r="DD169">
        <v>4</v>
      </c>
      <c r="DE169">
        <v>0</v>
      </c>
      <c r="DF169">
        <v>0</v>
      </c>
      <c r="DG169">
        <v>17</v>
      </c>
      <c r="DH169">
        <v>11</v>
      </c>
      <c r="DI169">
        <v>1</v>
      </c>
      <c r="DJ169">
        <v>11</v>
      </c>
      <c r="DK169">
        <v>11</v>
      </c>
      <c r="DL169">
        <v>0</v>
      </c>
      <c r="DM169">
        <v>1</v>
      </c>
      <c r="DN169">
        <v>1</v>
      </c>
      <c r="DO169">
        <v>0</v>
      </c>
      <c r="DP169" s="42">
        <v>-10</v>
      </c>
      <c r="DQ169" s="20">
        <v>-5.6109999999999998</v>
      </c>
      <c r="DR169">
        <v>11</v>
      </c>
      <c r="DS169">
        <v>0</v>
      </c>
      <c r="DT169">
        <v>0</v>
      </c>
      <c r="DU169">
        <v>0</v>
      </c>
      <c r="DV169">
        <v>0</v>
      </c>
      <c r="DW169">
        <v>497</v>
      </c>
      <c r="DX169">
        <v>510</v>
      </c>
      <c r="DY169">
        <v>367</v>
      </c>
      <c r="DZ169">
        <v>389</v>
      </c>
      <c r="EA169">
        <v>259</v>
      </c>
      <c r="EB169">
        <v>264</v>
      </c>
      <c r="EC169">
        <v>22.07</v>
      </c>
      <c r="ED169">
        <v>20.09</v>
      </c>
      <c r="EE169">
        <v>21</v>
      </c>
      <c r="EF169">
        <v>16</v>
      </c>
      <c r="EG169" s="41">
        <v>8.1081081081081086E-2</v>
      </c>
      <c r="EH169" s="43">
        <v>0.93939393939393945</v>
      </c>
      <c r="EI169" s="44">
        <v>1.0204750204750206</v>
      </c>
      <c r="EJ169">
        <v>492</v>
      </c>
      <c r="EK169">
        <v>508</v>
      </c>
      <c r="EL169">
        <v>363</v>
      </c>
      <c r="EM169">
        <v>387</v>
      </c>
      <c r="EN169">
        <v>258</v>
      </c>
      <c r="EO169">
        <v>263</v>
      </c>
      <c r="EP169">
        <v>21</v>
      </c>
      <c r="EQ169">
        <v>16</v>
      </c>
      <c r="ER169">
        <v>237</v>
      </c>
      <c r="ES169">
        <v>215</v>
      </c>
      <c r="ET169">
        <v>79</v>
      </c>
      <c r="EU169">
        <v>78</v>
      </c>
      <c r="EV169">
        <v>8</v>
      </c>
      <c r="EW169">
        <v>10</v>
      </c>
      <c r="EX169">
        <v>35</v>
      </c>
      <c r="EY169">
        <v>32</v>
      </c>
      <c r="EZ169">
        <v>-0.30000000000000004</v>
      </c>
      <c r="FA169">
        <v>1.6</v>
      </c>
      <c r="FB169">
        <v>1.4</v>
      </c>
      <c r="FC169" s="20">
        <v>5.95</v>
      </c>
      <c r="FD169" s="26">
        <v>0.17500000000000002</v>
      </c>
      <c r="FE169">
        <v>0.65650000000000008</v>
      </c>
      <c r="FF169">
        <v>-0.01</v>
      </c>
      <c r="FG169">
        <v>0.25</v>
      </c>
      <c r="FH169">
        <v>0.24</v>
      </c>
      <c r="FL169" s="42">
        <v>99</v>
      </c>
      <c r="FM169" s="20">
        <v>3.8181818181818183</v>
      </c>
      <c r="FN169" s="41">
        <v>9.0328266000000001E-3</v>
      </c>
      <c r="FO169" s="20">
        <v>0.79999999999999982</v>
      </c>
      <c r="FP169" s="20">
        <v>1.8778000000000001</v>
      </c>
      <c r="FQ169" s="20">
        <v>110.47723532638508</v>
      </c>
      <c r="FR169">
        <v>20</v>
      </c>
      <c r="FS169" t="s">
        <v>314</v>
      </c>
      <c r="FT169">
        <v>277</v>
      </c>
      <c r="FU169" t="s">
        <v>721</v>
      </c>
      <c r="FV169" t="s">
        <v>711</v>
      </c>
      <c r="FW169" s="45">
        <v>1275000</v>
      </c>
      <c r="FX169" s="45">
        <v>1137500</v>
      </c>
      <c r="FY169">
        <v>250</v>
      </c>
      <c r="FZ169">
        <v>7</v>
      </c>
      <c r="GA169">
        <v>32</v>
      </c>
      <c r="GB169">
        <v>39</v>
      </c>
      <c r="GC169">
        <v>-34</v>
      </c>
      <c r="GD169">
        <v>110</v>
      </c>
      <c r="GE169">
        <v>200</v>
      </c>
      <c r="GF169">
        <v>4644</v>
      </c>
      <c r="GG169">
        <v>-0.7</v>
      </c>
      <c r="GH169">
        <v>9.1</v>
      </c>
      <c r="GI169">
        <v>8.4</v>
      </c>
      <c r="GJ169" s="42">
        <v>0.79999999999999982</v>
      </c>
    </row>
    <row r="170" spans="1:192" x14ac:dyDescent="0.45">
      <c r="A170" s="40">
        <v>33666</v>
      </c>
      <c r="B170" t="s">
        <v>832</v>
      </c>
      <c r="C170" t="s">
        <v>475</v>
      </c>
      <c r="D170" t="s">
        <v>91</v>
      </c>
      <c r="E170" t="s">
        <v>91</v>
      </c>
      <c r="F170">
        <v>76</v>
      </c>
      <c r="G170">
        <v>206</v>
      </c>
      <c r="H170">
        <v>2010</v>
      </c>
      <c r="I170">
        <v>2</v>
      </c>
      <c r="J170">
        <v>36</v>
      </c>
      <c r="K170" t="s">
        <v>202</v>
      </c>
      <c r="L170">
        <v>2012</v>
      </c>
      <c r="M170">
        <v>25</v>
      </c>
      <c r="N170">
        <v>6</v>
      </c>
      <c r="O170">
        <v>8475755</v>
      </c>
      <c r="P170" t="s">
        <v>2731</v>
      </c>
      <c r="Q170" t="s">
        <v>2732</v>
      </c>
      <c r="R170" t="s">
        <v>2733</v>
      </c>
      <c r="S170" t="s">
        <v>1409</v>
      </c>
      <c r="T170" t="s">
        <v>720</v>
      </c>
      <c r="U170" t="s">
        <v>373</v>
      </c>
      <c r="V170">
        <v>67</v>
      </c>
      <c r="W170">
        <v>2</v>
      </c>
      <c r="X170">
        <v>11</v>
      </c>
      <c r="Y170">
        <v>5</v>
      </c>
      <c r="Z170">
        <v>13</v>
      </c>
      <c r="AA170">
        <v>16</v>
      </c>
      <c r="AB170">
        <v>65</v>
      </c>
      <c r="AC170" s="26">
        <v>0.19402985074626866</v>
      </c>
      <c r="AD170" s="20">
        <v>-1.5652173913043477</v>
      </c>
      <c r="AE170" s="20">
        <v>4.2009999999999996</v>
      </c>
      <c r="AF170">
        <v>-2</v>
      </c>
      <c r="AG170">
        <v>1.5</v>
      </c>
      <c r="AH170">
        <v>98</v>
      </c>
      <c r="AI170">
        <v>1278</v>
      </c>
      <c r="AJ170">
        <v>58920</v>
      </c>
      <c r="AK170" s="20">
        <v>982</v>
      </c>
      <c r="AL170">
        <v>982</v>
      </c>
      <c r="AM170">
        <v>982</v>
      </c>
      <c r="AN170" s="26">
        <v>14.656716417910447</v>
      </c>
      <c r="AO170">
        <v>24.83</v>
      </c>
      <c r="AP170" s="41">
        <v>0.37142857142857144</v>
      </c>
      <c r="AQ170">
        <v>147</v>
      </c>
      <c r="AR170">
        <v>147</v>
      </c>
      <c r="AS170">
        <v>147</v>
      </c>
      <c r="AT170">
        <v>95</v>
      </c>
      <c r="AU170">
        <v>95</v>
      </c>
      <c r="AV170">
        <v>60</v>
      </c>
      <c r="AW170">
        <v>30</v>
      </c>
      <c r="AX170">
        <v>4</v>
      </c>
      <c r="AY170">
        <v>1</v>
      </c>
      <c r="AZ170">
        <v>8</v>
      </c>
      <c r="BA170" s="42">
        <v>9</v>
      </c>
      <c r="BB170">
        <v>2.64</v>
      </c>
      <c r="BC170">
        <v>51.683300000000003</v>
      </c>
      <c r="BD170" s="20">
        <v>131.5</v>
      </c>
      <c r="BE170" s="20">
        <v>278.5</v>
      </c>
      <c r="BF170" s="20">
        <v>17.016293279022403</v>
      </c>
      <c r="BG170">
        <v>334</v>
      </c>
      <c r="BH170">
        <v>361</v>
      </c>
      <c r="BI170">
        <v>234</v>
      </c>
      <c r="BJ170" s="41">
        <v>0.5880281690140845</v>
      </c>
      <c r="BK170">
        <v>142</v>
      </c>
      <c r="BL170">
        <v>142</v>
      </c>
      <c r="BM170">
        <v>102</v>
      </c>
      <c r="BN170" s="42">
        <v>40</v>
      </c>
      <c r="BO170">
        <v>35</v>
      </c>
      <c r="BP170">
        <v>33</v>
      </c>
      <c r="BQ170">
        <v>17</v>
      </c>
      <c r="BR170">
        <v>74</v>
      </c>
      <c r="BS170" s="41">
        <v>9.9195710455764072E-2</v>
      </c>
      <c r="BT170">
        <v>0</v>
      </c>
      <c r="BU170">
        <v>0</v>
      </c>
      <c r="BV170" s="41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2</v>
      </c>
      <c r="CZ170">
        <v>33</v>
      </c>
      <c r="DA170">
        <v>2</v>
      </c>
      <c r="DB170">
        <v>0</v>
      </c>
      <c r="DC170">
        <v>38</v>
      </c>
      <c r="DD170">
        <v>5</v>
      </c>
      <c r="DE170">
        <v>1</v>
      </c>
      <c r="DF170">
        <v>0</v>
      </c>
      <c r="DG170">
        <v>14</v>
      </c>
      <c r="DH170">
        <v>28</v>
      </c>
      <c r="DI170">
        <v>4</v>
      </c>
      <c r="DJ170">
        <v>28</v>
      </c>
      <c r="DK170">
        <v>22</v>
      </c>
      <c r="DL170">
        <v>6</v>
      </c>
      <c r="DM170">
        <v>11</v>
      </c>
      <c r="DN170">
        <v>6</v>
      </c>
      <c r="DO170">
        <v>5</v>
      </c>
      <c r="DP170" s="42">
        <v>-24</v>
      </c>
      <c r="DQ170" s="20">
        <v>-9.6419999999999995</v>
      </c>
      <c r="DR170">
        <v>19</v>
      </c>
      <c r="DS170">
        <v>6</v>
      </c>
      <c r="DT170">
        <v>0</v>
      </c>
      <c r="DU170">
        <v>2</v>
      </c>
      <c r="DV170">
        <v>1</v>
      </c>
      <c r="DW170">
        <v>920</v>
      </c>
      <c r="DX170">
        <v>895</v>
      </c>
      <c r="DY170">
        <v>710</v>
      </c>
      <c r="DZ170">
        <v>672</v>
      </c>
      <c r="EA170">
        <v>510</v>
      </c>
      <c r="EB170">
        <v>483</v>
      </c>
      <c r="EC170">
        <v>38.25</v>
      </c>
      <c r="ED170">
        <v>38.68</v>
      </c>
      <c r="EE170">
        <v>35</v>
      </c>
      <c r="EF170">
        <v>39</v>
      </c>
      <c r="EG170" s="41">
        <v>6.8627450980392163E-2</v>
      </c>
      <c r="EH170" s="43">
        <v>0.91925465838509313</v>
      </c>
      <c r="EI170" s="44">
        <v>0.98788210936548526</v>
      </c>
      <c r="EJ170">
        <v>920</v>
      </c>
      <c r="EK170">
        <v>893</v>
      </c>
      <c r="EL170">
        <v>712</v>
      </c>
      <c r="EM170">
        <v>670</v>
      </c>
      <c r="EN170">
        <v>512</v>
      </c>
      <c r="EO170">
        <v>481</v>
      </c>
      <c r="EP170">
        <v>34</v>
      </c>
      <c r="EQ170">
        <v>39</v>
      </c>
      <c r="ER170">
        <v>402</v>
      </c>
      <c r="ES170">
        <v>414</v>
      </c>
      <c r="ET170">
        <v>155</v>
      </c>
      <c r="EU170">
        <v>148</v>
      </c>
      <c r="EV170">
        <v>19</v>
      </c>
      <c r="EW170">
        <v>23</v>
      </c>
      <c r="EX170">
        <v>89</v>
      </c>
      <c r="EY170">
        <v>85</v>
      </c>
      <c r="EZ170">
        <v>0.30000000000000004</v>
      </c>
      <c r="FA170">
        <v>1.9</v>
      </c>
      <c r="FB170">
        <v>2.2000000000000002</v>
      </c>
      <c r="FC170" s="20">
        <v>16.2</v>
      </c>
      <c r="FD170" s="26">
        <v>0.2417910447761194</v>
      </c>
      <c r="FE170">
        <v>0.54459999999999997</v>
      </c>
      <c r="FF170">
        <v>-0.03</v>
      </c>
      <c r="FG170">
        <v>-0.09</v>
      </c>
      <c r="FH170">
        <v>-0.11</v>
      </c>
      <c r="FL170" s="42">
        <v>320</v>
      </c>
      <c r="FM170" s="20">
        <v>8.3684210526315788</v>
      </c>
      <c r="FN170" s="41">
        <v>1.00730913E-2</v>
      </c>
      <c r="FO170" s="20">
        <v>3.1999999999999993</v>
      </c>
      <c r="FP170" s="20">
        <v>11.0716</v>
      </c>
      <c r="FQ170" s="20">
        <v>110.89613034623218</v>
      </c>
      <c r="FR170">
        <v>4</v>
      </c>
      <c r="FS170" t="s">
        <v>111</v>
      </c>
      <c r="FT170">
        <v>195</v>
      </c>
      <c r="FU170" t="s">
        <v>721</v>
      </c>
      <c r="FV170" t="s">
        <v>751</v>
      </c>
      <c r="FW170" s="45">
        <v>1850000</v>
      </c>
      <c r="FX170" s="45">
        <v>1850000</v>
      </c>
      <c r="FY170">
        <v>228</v>
      </c>
      <c r="FZ170">
        <v>5</v>
      </c>
      <c r="GA170">
        <v>43</v>
      </c>
      <c r="GB170">
        <v>48</v>
      </c>
      <c r="GC170">
        <v>5</v>
      </c>
      <c r="GD170">
        <v>334</v>
      </c>
      <c r="GE170">
        <v>206</v>
      </c>
      <c r="GF170">
        <v>3725</v>
      </c>
      <c r="GG170">
        <v>1.2</v>
      </c>
      <c r="GH170">
        <v>8.3000000000000007</v>
      </c>
      <c r="GI170">
        <v>9.5</v>
      </c>
      <c r="GJ170" s="42">
        <v>3.1999999999999993</v>
      </c>
    </row>
    <row r="171" spans="1:192" x14ac:dyDescent="0.45">
      <c r="A171" s="40">
        <v>33667</v>
      </c>
      <c r="B171" t="s">
        <v>1285</v>
      </c>
      <c r="C171" t="s">
        <v>362</v>
      </c>
      <c r="D171" t="s">
        <v>107</v>
      </c>
      <c r="E171" t="s">
        <v>107</v>
      </c>
      <c r="F171">
        <v>76</v>
      </c>
      <c r="G171">
        <v>215</v>
      </c>
      <c r="H171">
        <v>2010</v>
      </c>
      <c r="I171">
        <v>1</v>
      </c>
      <c r="J171">
        <v>15</v>
      </c>
      <c r="K171" t="s">
        <v>92</v>
      </c>
      <c r="L171">
        <v>2015</v>
      </c>
      <c r="M171">
        <v>25</v>
      </c>
      <c r="N171">
        <v>3</v>
      </c>
      <c r="O171">
        <v>8475762</v>
      </c>
      <c r="P171" t="s">
        <v>2749</v>
      </c>
      <c r="Q171" t="s">
        <v>2750</v>
      </c>
      <c r="R171" t="s">
        <v>2751</v>
      </c>
      <c r="S171" t="s">
        <v>797</v>
      </c>
      <c r="T171" t="s">
        <v>720</v>
      </c>
      <c r="U171" t="s">
        <v>172</v>
      </c>
      <c r="V171">
        <v>78</v>
      </c>
      <c r="W171">
        <v>1</v>
      </c>
      <c r="X171">
        <v>17</v>
      </c>
      <c r="Y171">
        <v>10</v>
      </c>
      <c r="Z171">
        <v>18</v>
      </c>
      <c r="AA171">
        <v>12</v>
      </c>
      <c r="AB171">
        <v>74</v>
      </c>
      <c r="AC171" s="26">
        <v>0.23076923076923078</v>
      </c>
      <c r="AD171" s="20">
        <v>1.75</v>
      </c>
      <c r="AE171" s="20">
        <v>5.524</v>
      </c>
      <c r="AF171">
        <v>18</v>
      </c>
      <c r="AG171">
        <v>-3.2</v>
      </c>
      <c r="AH171">
        <v>49</v>
      </c>
      <c r="AI171">
        <v>2077</v>
      </c>
      <c r="AJ171">
        <v>97288</v>
      </c>
      <c r="AK171" s="20">
        <v>1621.4666666666999</v>
      </c>
      <c r="AL171">
        <v>1621.47</v>
      </c>
      <c r="AM171">
        <v>1621</v>
      </c>
      <c r="AN171" s="26">
        <v>20.788034188034189</v>
      </c>
      <c r="AO171">
        <v>34.69</v>
      </c>
      <c r="AP171" s="41">
        <v>0.27692307692307694</v>
      </c>
      <c r="AQ171">
        <v>193</v>
      </c>
      <c r="AR171">
        <v>194</v>
      </c>
      <c r="AS171">
        <v>194</v>
      </c>
      <c r="AT171">
        <v>115</v>
      </c>
      <c r="AU171">
        <v>116</v>
      </c>
      <c r="AV171">
        <v>78</v>
      </c>
      <c r="AW171">
        <v>46</v>
      </c>
      <c r="AX171">
        <v>7</v>
      </c>
      <c r="AY171">
        <v>5</v>
      </c>
      <c r="AZ171">
        <v>3</v>
      </c>
      <c r="BA171" s="42">
        <v>8</v>
      </c>
      <c r="BB171">
        <v>3.28</v>
      </c>
      <c r="BC171">
        <v>55.192300000000003</v>
      </c>
      <c r="BD171" s="20">
        <v>227.6</v>
      </c>
      <c r="BE171" s="20">
        <v>420.6</v>
      </c>
      <c r="BF171" s="20">
        <v>15.563655201761364</v>
      </c>
      <c r="BG171">
        <v>404</v>
      </c>
      <c r="BH171">
        <v>564</v>
      </c>
      <c r="BI171">
        <v>687</v>
      </c>
      <c r="BJ171" s="41">
        <v>0.37030247479376721</v>
      </c>
      <c r="BK171">
        <v>142</v>
      </c>
      <c r="BL171">
        <v>142</v>
      </c>
      <c r="BM171">
        <v>138</v>
      </c>
      <c r="BN171" s="42">
        <v>4</v>
      </c>
      <c r="BO171">
        <v>38</v>
      </c>
      <c r="BP171">
        <v>79</v>
      </c>
      <c r="BQ171">
        <v>19</v>
      </c>
      <c r="BR171">
        <v>156</v>
      </c>
      <c r="BS171" s="41">
        <v>0.11150822015725519</v>
      </c>
      <c r="BT171">
        <v>0</v>
      </c>
      <c r="BU171">
        <v>0</v>
      </c>
      <c r="BV171" s="4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2</v>
      </c>
      <c r="CZ171">
        <v>36</v>
      </c>
      <c r="DA171">
        <v>0</v>
      </c>
      <c r="DB171">
        <v>1</v>
      </c>
      <c r="DC171">
        <v>15</v>
      </c>
      <c r="DD171">
        <v>7</v>
      </c>
      <c r="DE171">
        <v>0</v>
      </c>
      <c r="DF171">
        <v>0</v>
      </c>
      <c r="DG171">
        <v>55</v>
      </c>
      <c r="DH171">
        <v>23</v>
      </c>
      <c r="DI171">
        <v>10</v>
      </c>
      <c r="DJ171">
        <v>24</v>
      </c>
      <c r="DK171">
        <v>24</v>
      </c>
      <c r="DL171">
        <v>0</v>
      </c>
      <c r="DM171">
        <v>11</v>
      </c>
      <c r="DN171">
        <v>10</v>
      </c>
      <c r="DO171">
        <v>1</v>
      </c>
      <c r="DP171" s="42">
        <v>-13</v>
      </c>
      <c r="DQ171" s="20">
        <v>-5.74</v>
      </c>
      <c r="DR171">
        <v>22</v>
      </c>
      <c r="DS171">
        <v>1</v>
      </c>
      <c r="DT171">
        <v>0</v>
      </c>
      <c r="DU171">
        <v>0</v>
      </c>
      <c r="DV171">
        <v>0</v>
      </c>
      <c r="DW171">
        <v>1317</v>
      </c>
      <c r="DX171">
        <v>1661</v>
      </c>
      <c r="DY171">
        <v>995</v>
      </c>
      <c r="DZ171">
        <v>1243</v>
      </c>
      <c r="EA171">
        <v>725</v>
      </c>
      <c r="EB171">
        <v>879</v>
      </c>
      <c r="EC171">
        <v>57.65</v>
      </c>
      <c r="ED171">
        <v>81.87</v>
      </c>
      <c r="EE171">
        <v>65</v>
      </c>
      <c r="EF171">
        <v>69</v>
      </c>
      <c r="EG171" s="41">
        <v>8.9655172413793102E-2</v>
      </c>
      <c r="EH171" s="43">
        <v>0.92150170648464158</v>
      </c>
      <c r="EI171" s="44">
        <v>1.0111568788984346</v>
      </c>
      <c r="EJ171">
        <v>1306</v>
      </c>
      <c r="EK171">
        <v>1659</v>
      </c>
      <c r="EL171">
        <v>991</v>
      </c>
      <c r="EM171">
        <v>1241</v>
      </c>
      <c r="EN171">
        <v>720</v>
      </c>
      <c r="EO171">
        <v>877</v>
      </c>
      <c r="EP171">
        <v>65</v>
      </c>
      <c r="EQ171">
        <v>68</v>
      </c>
      <c r="ER171">
        <v>600</v>
      </c>
      <c r="ES171">
        <v>860</v>
      </c>
      <c r="ET171">
        <v>215</v>
      </c>
      <c r="EU171">
        <v>324</v>
      </c>
      <c r="EV171">
        <v>31</v>
      </c>
      <c r="EW171">
        <v>28</v>
      </c>
      <c r="EX171">
        <v>120</v>
      </c>
      <c r="EY171">
        <v>109</v>
      </c>
      <c r="EZ171">
        <v>-0.1</v>
      </c>
      <c r="FA171">
        <v>5.4</v>
      </c>
      <c r="FB171">
        <v>5.4</v>
      </c>
      <c r="FC171" s="20">
        <v>25.38</v>
      </c>
      <c r="FD171" s="26">
        <v>0.32538461538461538</v>
      </c>
      <c r="FE171">
        <v>1.0523</v>
      </c>
      <c r="FF171">
        <v>-0.55000000000000004</v>
      </c>
      <c r="FG171">
        <v>0.31</v>
      </c>
      <c r="FH171">
        <v>-0.25</v>
      </c>
      <c r="FL171" s="42">
        <v>348</v>
      </c>
      <c r="FM171" s="20">
        <v>7.3181818181818183</v>
      </c>
      <c r="FN171" s="41">
        <v>4.4545850000000005E-3</v>
      </c>
      <c r="FO171" s="20">
        <v>13.1</v>
      </c>
      <c r="FP171" s="20">
        <v>16.852</v>
      </c>
      <c r="FQ171" s="20">
        <v>110.19630335436364</v>
      </c>
      <c r="FR171">
        <v>6</v>
      </c>
      <c r="FS171" t="s">
        <v>308</v>
      </c>
      <c r="FT171">
        <v>211</v>
      </c>
      <c r="FV171" t="s">
        <v>711</v>
      </c>
      <c r="FW171" s="45">
        <v>650000</v>
      </c>
      <c r="FX171" s="45">
        <v>650000</v>
      </c>
      <c r="FY171">
        <v>174</v>
      </c>
      <c r="FZ171">
        <v>4</v>
      </c>
      <c r="GA171">
        <v>34</v>
      </c>
      <c r="GB171">
        <v>38</v>
      </c>
      <c r="GC171">
        <v>25</v>
      </c>
      <c r="GD171">
        <v>120</v>
      </c>
      <c r="GE171">
        <v>192</v>
      </c>
      <c r="GF171">
        <v>3426</v>
      </c>
      <c r="GG171">
        <v>0.2</v>
      </c>
      <c r="GH171">
        <v>11.2</v>
      </c>
      <c r="GI171">
        <v>11.4</v>
      </c>
      <c r="GJ171" s="42">
        <v>13.1</v>
      </c>
    </row>
    <row r="172" spans="1:192" x14ac:dyDescent="0.45">
      <c r="A172" s="40">
        <v>33577</v>
      </c>
      <c r="B172" t="s">
        <v>864</v>
      </c>
      <c r="C172" t="s">
        <v>145</v>
      </c>
      <c r="D172" t="s">
        <v>91</v>
      </c>
      <c r="E172" t="s">
        <v>107</v>
      </c>
      <c r="F172">
        <v>73</v>
      </c>
      <c r="G172">
        <v>215</v>
      </c>
      <c r="H172">
        <v>2010</v>
      </c>
      <c r="I172">
        <v>1</v>
      </c>
      <c r="J172">
        <v>12</v>
      </c>
      <c r="K172" t="s">
        <v>92</v>
      </c>
      <c r="L172">
        <v>2010</v>
      </c>
      <c r="M172">
        <v>26</v>
      </c>
      <c r="N172">
        <v>8</v>
      </c>
      <c r="O172">
        <v>8475764</v>
      </c>
      <c r="P172" t="s">
        <v>2754</v>
      </c>
      <c r="Q172" t="s">
        <v>2755</v>
      </c>
      <c r="R172" t="s">
        <v>2756</v>
      </c>
      <c r="S172" t="s">
        <v>490</v>
      </c>
      <c r="T172" t="s">
        <v>720</v>
      </c>
      <c r="U172" t="s">
        <v>102</v>
      </c>
      <c r="V172">
        <v>67</v>
      </c>
      <c r="W172">
        <v>8</v>
      </c>
      <c r="X172">
        <v>24</v>
      </c>
      <c r="Y172">
        <v>8</v>
      </c>
      <c r="Z172">
        <v>32</v>
      </c>
      <c r="AA172">
        <v>9</v>
      </c>
      <c r="AB172">
        <v>37</v>
      </c>
      <c r="AC172" s="26">
        <v>0.47761194029850745</v>
      </c>
      <c r="AD172" s="20">
        <v>2.5688259109311744</v>
      </c>
      <c r="AE172" s="20">
        <v>11.071</v>
      </c>
      <c r="AF172">
        <v>3</v>
      </c>
      <c r="AG172">
        <v>-1.5</v>
      </c>
      <c r="AH172">
        <v>28</v>
      </c>
      <c r="AI172">
        <v>1735</v>
      </c>
      <c r="AJ172">
        <v>99911</v>
      </c>
      <c r="AK172" s="20">
        <v>1665.1833333333</v>
      </c>
      <c r="AL172">
        <v>1664.85</v>
      </c>
      <c r="AM172">
        <v>1665</v>
      </c>
      <c r="AN172" s="26">
        <v>24.853482587064679</v>
      </c>
      <c r="AO172">
        <v>40.92</v>
      </c>
      <c r="AP172" s="41">
        <v>0.43243243243243246</v>
      </c>
      <c r="AQ172">
        <v>274</v>
      </c>
      <c r="AR172">
        <v>275</v>
      </c>
      <c r="AS172">
        <v>275</v>
      </c>
      <c r="AT172">
        <v>163</v>
      </c>
      <c r="AU172">
        <v>163</v>
      </c>
      <c r="AV172">
        <v>122</v>
      </c>
      <c r="AW172">
        <v>121</v>
      </c>
      <c r="AX172">
        <v>25</v>
      </c>
      <c r="AY172">
        <v>7</v>
      </c>
      <c r="AZ172">
        <v>22</v>
      </c>
      <c r="BA172" s="42">
        <v>29</v>
      </c>
      <c r="BB172">
        <v>7</v>
      </c>
      <c r="BC172">
        <v>44.688499999999998</v>
      </c>
      <c r="BD172" s="20">
        <v>191</v>
      </c>
      <c r="BE172" s="20">
        <v>465</v>
      </c>
      <c r="BF172" s="20">
        <v>16.758266510496441</v>
      </c>
      <c r="BG172">
        <v>566</v>
      </c>
      <c r="BH172">
        <v>554</v>
      </c>
      <c r="BI172">
        <v>585</v>
      </c>
      <c r="BJ172" s="41">
        <v>0.49174630755864468</v>
      </c>
      <c r="BK172">
        <v>21</v>
      </c>
      <c r="BL172">
        <v>21</v>
      </c>
      <c r="BM172">
        <v>98</v>
      </c>
      <c r="BN172" s="42">
        <v>-77</v>
      </c>
      <c r="BO172">
        <v>41</v>
      </c>
      <c r="BP172">
        <v>47</v>
      </c>
      <c r="BQ172">
        <v>27</v>
      </c>
      <c r="BR172">
        <v>108</v>
      </c>
      <c r="BS172" s="41">
        <v>8.0838323353293412E-2</v>
      </c>
      <c r="BT172">
        <v>1</v>
      </c>
      <c r="BU172">
        <v>1</v>
      </c>
      <c r="BV172" s="41">
        <v>0.5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2</v>
      </c>
      <c r="CS172">
        <v>1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3</v>
      </c>
      <c r="CZ172">
        <v>36</v>
      </c>
      <c r="DA172">
        <v>6</v>
      </c>
      <c r="DB172">
        <v>0</v>
      </c>
      <c r="DC172">
        <v>40</v>
      </c>
      <c r="DD172">
        <v>15</v>
      </c>
      <c r="DE172">
        <v>1</v>
      </c>
      <c r="DF172">
        <v>1</v>
      </c>
      <c r="DG172">
        <v>59</v>
      </c>
      <c r="DH172">
        <v>14</v>
      </c>
      <c r="DI172">
        <v>6</v>
      </c>
      <c r="DJ172">
        <v>14</v>
      </c>
      <c r="DK172">
        <v>14</v>
      </c>
      <c r="DL172">
        <v>0</v>
      </c>
      <c r="DM172">
        <v>6</v>
      </c>
      <c r="DN172">
        <v>6</v>
      </c>
      <c r="DO172">
        <v>0</v>
      </c>
      <c r="DP172" s="42">
        <v>-8</v>
      </c>
      <c r="DQ172" s="20">
        <v>-1.353</v>
      </c>
      <c r="DR172">
        <v>14</v>
      </c>
      <c r="DS172">
        <v>0</v>
      </c>
      <c r="DT172">
        <v>0</v>
      </c>
      <c r="DU172">
        <v>0</v>
      </c>
      <c r="DV172">
        <v>0</v>
      </c>
      <c r="DW172">
        <v>1593</v>
      </c>
      <c r="DX172">
        <v>1637</v>
      </c>
      <c r="DY172">
        <v>1194</v>
      </c>
      <c r="DZ172">
        <v>1228</v>
      </c>
      <c r="EA172">
        <v>854</v>
      </c>
      <c r="EB172">
        <v>878</v>
      </c>
      <c r="EC172">
        <v>87.93</v>
      </c>
      <c r="ED172">
        <v>85.64</v>
      </c>
      <c r="EE172">
        <v>74</v>
      </c>
      <c r="EF172">
        <v>72</v>
      </c>
      <c r="EG172" s="41">
        <v>8.6651053864168617E-2</v>
      </c>
      <c r="EH172" s="43">
        <v>0.91799544419134393</v>
      </c>
      <c r="EI172" s="44">
        <v>1.0046464980555125</v>
      </c>
      <c r="EJ172">
        <v>1595</v>
      </c>
      <c r="EK172">
        <v>1636</v>
      </c>
      <c r="EL172">
        <v>1198</v>
      </c>
      <c r="EM172">
        <v>1227</v>
      </c>
      <c r="EN172">
        <v>857</v>
      </c>
      <c r="EO172">
        <v>879</v>
      </c>
      <c r="EP172">
        <v>75</v>
      </c>
      <c r="EQ172">
        <v>72</v>
      </c>
      <c r="ER172">
        <v>813</v>
      </c>
      <c r="ES172">
        <v>851</v>
      </c>
      <c r="ET172">
        <v>360</v>
      </c>
      <c r="EU172">
        <v>337</v>
      </c>
      <c r="EV172">
        <v>52</v>
      </c>
      <c r="EW172">
        <v>36</v>
      </c>
      <c r="EX172">
        <v>96</v>
      </c>
      <c r="EY172">
        <v>98</v>
      </c>
      <c r="EZ172">
        <v>2</v>
      </c>
      <c r="FA172">
        <v>3.8</v>
      </c>
      <c r="FB172">
        <v>5.8</v>
      </c>
      <c r="FC172" s="20">
        <v>30.9</v>
      </c>
      <c r="FD172" s="26">
        <v>0.46119402985074626</v>
      </c>
      <c r="FE172">
        <v>2.8740000000000001</v>
      </c>
      <c r="FF172">
        <v>0.02</v>
      </c>
      <c r="FG172">
        <v>-0.02</v>
      </c>
      <c r="FH172">
        <v>0</v>
      </c>
      <c r="FI172">
        <v>3</v>
      </c>
      <c r="FJ172">
        <v>1</v>
      </c>
      <c r="FK172">
        <v>0</v>
      </c>
      <c r="FL172" s="42">
        <v>157</v>
      </c>
      <c r="FM172" s="20">
        <v>3.4285714285714284</v>
      </c>
      <c r="FN172" s="41">
        <v>4.3906030400000004E-2</v>
      </c>
      <c r="FO172" s="20">
        <v>29.2</v>
      </c>
      <c r="FP172" s="20">
        <v>31.729399999999998</v>
      </c>
      <c r="FQ172" s="20">
        <v>116.40688350301831</v>
      </c>
      <c r="FR172">
        <v>7</v>
      </c>
      <c r="FS172" t="s">
        <v>2712</v>
      </c>
      <c r="FT172">
        <v>341</v>
      </c>
      <c r="FV172" t="s">
        <v>711</v>
      </c>
      <c r="FW172" s="45">
        <v>4000000</v>
      </c>
      <c r="FX172" s="45">
        <v>4000000</v>
      </c>
      <c r="FY172">
        <v>561</v>
      </c>
      <c r="FZ172">
        <v>53</v>
      </c>
      <c r="GA172">
        <v>196</v>
      </c>
      <c r="GB172">
        <v>249</v>
      </c>
      <c r="GC172">
        <v>-36</v>
      </c>
      <c r="GD172">
        <v>145</v>
      </c>
      <c r="GE172">
        <v>904</v>
      </c>
      <c r="GF172">
        <v>12932</v>
      </c>
      <c r="GG172">
        <v>17.600000000000001</v>
      </c>
      <c r="GH172">
        <v>23.8</v>
      </c>
      <c r="GI172">
        <v>41.4</v>
      </c>
      <c r="GJ172" s="42">
        <v>29.2</v>
      </c>
    </row>
    <row r="173" spans="1:192" x14ac:dyDescent="0.45">
      <c r="A173" s="40">
        <v>31790</v>
      </c>
      <c r="B173" t="s">
        <v>2779</v>
      </c>
      <c r="C173" t="s">
        <v>2780</v>
      </c>
      <c r="D173" t="s">
        <v>107</v>
      </c>
      <c r="E173" t="s">
        <v>107</v>
      </c>
      <c r="F173">
        <v>73</v>
      </c>
      <c r="G173">
        <v>227</v>
      </c>
      <c r="H173">
        <v>2005</v>
      </c>
      <c r="I173">
        <v>1</v>
      </c>
      <c r="J173">
        <v>3</v>
      </c>
      <c r="K173" t="s">
        <v>92</v>
      </c>
      <c r="L173">
        <v>2006</v>
      </c>
      <c r="M173">
        <v>31</v>
      </c>
      <c r="N173">
        <v>12</v>
      </c>
      <c r="O173">
        <v>8471677</v>
      </c>
      <c r="P173" t="s">
        <v>2781</v>
      </c>
      <c r="Q173" t="s">
        <v>2782</v>
      </c>
      <c r="R173" t="s">
        <v>312</v>
      </c>
      <c r="S173" t="s">
        <v>2783</v>
      </c>
      <c r="T173" t="s">
        <v>720</v>
      </c>
      <c r="U173" t="s">
        <v>159</v>
      </c>
      <c r="V173">
        <v>77</v>
      </c>
      <c r="W173">
        <v>3</v>
      </c>
      <c r="X173">
        <v>8</v>
      </c>
      <c r="Y173">
        <v>4</v>
      </c>
      <c r="Z173">
        <v>11</v>
      </c>
      <c r="AA173">
        <v>18</v>
      </c>
      <c r="AB173">
        <v>71</v>
      </c>
      <c r="AC173" s="26">
        <v>0.14285714285714285</v>
      </c>
      <c r="AD173" s="20">
        <v>-17.91561181434599</v>
      </c>
      <c r="AE173" s="20">
        <v>3.9390000000000001</v>
      </c>
      <c r="AF173">
        <v>-6</v>
      </c>
      <c r="AG173">
        <v>-10.9</v>
      </c>
      <c r="AH173">
        <v>22</v>
      </c>
      <c r="AI173">
        <v>1920</v>
      </c>
      <c r="AJ173">
        <v>90304</v>
      </c>
      <c r="AK173" s="20">
        <v>1505.0666666667</v>
      </c>
      <c r="AL173">
        <v>1505.07</v>
      </c>
      <c r="AM173">
        <v>1505</v>
      </c>
      <c r="AN173" s="26">
        <v>19.546320346320346</v>
      </c>
      <c r="AO173">
        <v>32.49</v>
      </c>
      <c r="AP173" s="41">
        <v>0.2</v>
      </c>
      <c r="AQ173">
        <v>175</v>
      </c>
      <c r="AR173">
        <v>175</v>
      </c>
      <c r="AS173">
        <v>175</v>
      </c>
      <c r="AT173">
        <v>125</v>
      </c>
      <c r="AU173">
        <v>125</v>
      </c>
      <c r="AV173">
        <v>88</v>
      </c>
      <c r="AW173">
        <v>47</v>
      </c>
      <c r="AX173">
        <v>6</v>
      </c>
      <c r="AY173">
        <v>2</v>
      </c>
      <c r="AZ173">
        <v>8</v>
      </c>
      <c r="BA173" s="42">
        <v>10</v>
      </c>
      <c r="BB173">
        <v>4.13</v>
      </c>
      <c r="BC173">
        <v>55.420499999999997</v>
      </c>
      <c r="BD173" s="20">
        <v>100.7</v>
      </c>
      <c r="BE173" s="20">
        <v>275.7</v>
      </c>
      <c r="BF173" s="20">
        <v>10.990850923877296</v>
      </c>
      <c r="BG173">
        <v>395</v>
      </c>
      <c r="BH173">
        <v>442</v>
      </c>
      <c r="BI173">
        <v>620</v>
      </c>
      <c r="BJ173" s="41">
        <v>0.3891625615763547</v>
      </c>
      <c r="BK173">
        <v>101</v>
      </c>
      <c r="BL173">
        <v>101</v>
      </c>
      <c r="BM173">
        <v>89</v>
      </c>
      <c r="BN173" s="42">
        <v>12</v>
      </c>
      <c r="BO173">
        <v>37</v>
      </c>
      <c r="BP173">
        <v>23</v>
      </c>
      <c r="BQ173">
        <v>20</v>
      </c>
      <c r="BR173">
        <v>135</v>
      </c>
      <c r="BS173" s="41">
        <v>0.10104790419161677</v>
      </c>
      <c r="BT173">
        <v>0</v>
      </c>
      <c r="BU173">
        <v>0</v>
      </c>
      <c r="BV173" s="41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2</v>
      </c>
      <c r="CW173">
        <v>1</v>
      </c>
      <c r="CX173">
        <v>0</v>
      </c>
      <c r="CY173">
        <v>4</v>
      </c>
      <c r="CZ173">
        <v>32</v>
      </c>
      <c r="DA173">
        <v>5</v>
      </c>
      <c r="DB173">
        <v>1</v>
      </c>
      <c r="DC173">
        <v>33</v>
      </c>
      <c r="DD173">
        <v>11</v>
      </c>
      <c r="DE173">
        <v>0</v>
      </c>
      <c r="DF173">
        <v>0</v>
      </c>
      <c r="DG173">
        <v>38</v>
      </c>
      <c r="DH173">
        <v>11</v>
      </c>
      <c r="DI173">
        <v>4</v>
      </c>
      <c r="DJ173">
        <v>12</v>
      </c>
      <c r="DK173">
        <v>12</v>
      </c>
      <c r="DL173">
        <v>0</v>
      </c>
      <c r="DM173">
        <v>4</v>
      </c>
      <c r="DN173">
        <v>4</v>
      </c>
      <c r="DO173">
        <v>0</v>
      </c>
      <c r="DP173" s="42">
        <v>-7</v>
      </c>
      <c r="DQ173" s="20">
        <v>-1.9630000000000001</v>
      </c>
      <c r="DR173">
        <v>11</v>
      </c>
      <c r="DS173">
        <v>0</v>
      </c>
      <c r="DT173">
        <v>0</v>
      </c>
      <c r="DU173">
        <v>0</v>
      </c>
      <c r="DV173">
        <v>0</v>
      </c>
      <c r="DW173">
        <v>1256</v>
      </c>
      <c r="DX173">
        <v>1629</v>
      </c>
      <c r="DY173">
        <v>967</v>
      </c>
      <c r="DZ173">
        <v>1201</v>
      </c>
      <c r="EA173">
        <v>700</v>
      </c>
      <c r="EB173">
        <v>891</v>
      </c>
      <c r="EC173">
        <v>62.8</v>
      </c>
      <c r="ED173">
        <v>89.83</v>
      </c>
      <c r="EE173">
        <v>55</v>
      </c>
      <c r="EF173">
        <v>94</v>
      </c>
      <c r="EG173" s="41">
        <v>7.857142857142857E-2</v>
      </c>
      <c r="EH173" s="43">
        <v>0.89450056116722787</v>
      </c>
      <c r="EI173" s="44">
        <v>0.97307198973865638</v>
      </c>
      <c r="EJ173">
        <v>1254</v>
      </c>
      <c r="EK173">
        <v>1625</v>
      </c>
      <c r="EL173">
        <v>964</v>
      </c>
      <c r="EM173">
        <v>1196</v>
      </c>
      <c r="EN173">
        <v>697</v>
      </c>
      <c r="EO173">
        <v>887</v>
      </c>
      <c r="EP173">
        <v>55</v>
      </c>
      <c r="EQ173">
        <v>93</v>
      </c>
      <c r="ER173">
        <v>628</v>
      </c>
      <c r="ES173">
        <v>855</v>
      </c>
      <c r="ET173">
        <v>230</v>
      </c>
      <c r="EU173">
        <v>333</v>
      </c>
      <c r="EV173">
        <v>30</v>
      </c>
      <c r="EW173">
        <v>48</v>
      </c>
      <c r="EX173">
        <v>91</v>
      </c>
      <c r="EY173">
        <v>80</v>
      </c>
      <c r="EZ173">
        <v>-0.4</v>
      </c>
      <c r="FA173">
        <v>2.6</v>
      </c>
      <c r="FB173">
        <v>2.2000000000000002</v>
      </c>
      <c r="FC173" s="20">
        <v>13.25</v>
      </c>
      <c r="FD173" s="26">
        <v>0.17207792207792208</v>
      </c>
      <c r="FE173">
        <v>0.80290000000000006</v>
      </c>
      <c r="FF173">
        <v>-0.31</v>
      </c>
      <c r="FG173">
        <v>-0.53</v>
      </c>
      <c r="FH173">
        <v>-0.84</v>
      </c>
      <c r="FI173">
        <v>3</v>
      </c>
      <c r="FJ173">
        <v>2</v>
      </c>
      <c r="FK173">
        <v>1</v>
      </c>
      <c r="FL173" s="42">
        <v>258</v>
      </c>
      <c r="FM173" s="20">
        <v>11</v>
      </c>
      <c r="FN173" s="41">
        <v>1.3711610300000001E-2</v>
      </c>
      <c r="FO173" s="20">
        <v>8.8000000000000007</v>
      </c>
      <c r="FP173" s="20">
        <v>10.6074</v>
      </c>
      <c r="FQ173" s="20">
        <v>115.01126193466085</v>
      </c>
      <c r="FV173" t="s">
        <v>711</v>
      </c>
      <c r="FW173" s="45">
        <v>5000000</v>
      </c>
      <c r="FX173" s="45">
        <v>4357143</v>
      </c>
      <c r="FY173">
        <v>788</v>
      </c>
      <c r="FZ173">
        <v>66</v>
      </c>
      <c r="GA173">
        <v>212</v>
      </c>
      <c r="GB173">
        <v>278</v>
      </c>
      <c r="GC173">
        <v>-109</v>
      </c>
      <c r="GD173">
        <v>454</v>
      </c>
      <c r="GE173">
        <v>1269</v>
      </c>
      <c r="GF173">
        <v>18025</v>
      </c>
      <c r="GG173">
        <v>16.2</v>
      </c>
      <c r="GH173">
        <v>31.4</v>
      </c>
      <c r="GI173">
        <v>47.6</v>
      </c>
      <c r="GJ173" s="42">
        <v>8.8000000000000007</v>
      </c>
    </row>
    <row r="174" spans="1:192" x14ac:dyDescent="0.45">
      <c r="A174" s="40">
        <v>33206</v>
      </c>
      <c r="B174" t="s">
        <v>518</v>
      </c>
      <c r="D174" t="s">
        <v>399</v>
      </c>
      <c r="E174" t="s">
        <v>399</v>
      </c>
      <c r="F174">
        <v>79</v>
      </c>
      <c r="G174">
        <v>220</v>
      </c>
      <c r="K174" t="s">
        <v>202</v>
      </c>
      <c r="L174">
        <v>2012</v>
      </c>
      <c r="M174">
        <v>27</v>
      </c>
      <c r="N174">
        <v>6</v>
      </c>
      <c r="O174">
        <v>8477205</v>
      </c>
      <c r="P174" t="s">
        <v>2788</v>
      </c>
      <c r="Q174" t="s">
        <v>2789</v>
      </c>
      <c r="R174" t="s">
        <v>2790</v>
      </c>
      <c r="S174" t="s">
        <v>1518</v>
      </c>
      <c r="T174" t="s">
        <v>720</v>
      </c>
      <c r="U174" t="s">
        <v>153</v>
      </c>
      <c r="V174">
        <v>44</v>
      </c>
      <c r="W174">
        <v>2</v>
      </c>
      <c r="X174">
        <v>5</v>
      </c>
      <c r="Y174">
        <v>5</v>
      </c>
      <c r="Z174">
        <v>7</v>
      </c>
      <c r="AA174">
        <v>22</v>
      </c>
      <c r="AB174">
        <v>93</v>
      </c>
      <c r="AC174" s="26">
        <v>0.15909090909090909</v>
      </c>
      <c r="AD174" s="20">
        <v>-1.992700729927007</v>
      </c>
      <c r="AE174" s="20">
        <v>2.4649999999999999</v>
      </c>
      <c r="AF174">
        <v>-5</v>
      </c>
      <c r="AG174">
        <v>-1</v>
      </c>
      <c r="AH174">
        <v>18</v>
      </c>
      <c r="AI174">
        <v>713</v>
      </c>
      <c r="AJ174">
        <v>33895</v>
      </c>
      <c r="AK174" s="20">
        <v>564.91666666667004</v>
      </c>
      <c r="AL174">
        <v>564.91999999999996</v>
      </c>
      <c r="AM174">
        <v>565</v>
      </c>
      <c r="AN174" s="26">
        <v>12.83901515151515</v>
      </c>
      <c r="AO174">
        <v>21.84</v>
      </c>
      <c r="AP174" s="41">
        <v>0.33333333333333331</v>
      </c>
      <c r="AQ174">
        <v>94</v>
      </c>
      <c r="AR174">
        <v>94</v>
      </c>
      <c r="AS174">
        <v>94</v>
      </c>
      <c r="AT174">
        <v>66</v>
      </c>
      <c r="AU174">
        <v>66</v>
      </c>
      <c r="AV174">
        <v>45</v>
      </c>
      <c r="AW174">
        <v>25</v>
      </c>
      <c r="AX174">
        <v>5</v>
      </c>
      <c r="AY174">
        <v>4</v>
      </c>
      <c r="AZ174">
        <v>1</v>
      </c>
      <c r="BA174" s="42">
        <v>5</v>
      </c>
      <c r="BB174">
        <v>2.31</v>
      </c>
      <c r="BC174">
        <v>56.222200000000001</v>
      </c>
      <c r="BD174" s="20">
        <v>130.30000000000001</v>
      </c>
      <c r="BE174" s="20">
        <v>224.3</v>
      </c>
      <c r="BF174" s="20">
        <v>23.822842172342991</v>
      </c>
      <c r="BG174">
        <v>116</v>
      </c>
      <c r="BH174">
        <v>168</v>
      </c>
      <c r="BI174">
        <v>174</v>
      </c>
      <c r="BJ174" s="41">
        <v>0.4</v>
      </c>
      <c r="BK174">
        <v>9</v>
      </c>
      <c r="BL174">
        <v>9</v>
      </c>
      <c r="BM174">
        <v>49</v>
      </c>
      <c r="BN174" s="42">
        <v>-40</v>
      </c>
      <c r="BO174">
        <v>21</v>
      </c>
      <c r="BP174">
        <v>16</v>
      </c>
      <c r="BQ174">
        <v>6</v>
      </c>
      <c r="BR174">
        <v>33</v>
      </c>
      <c r="BS174" s="41">
        <v>7.2368421052631582E-2</v>
      </c>
      <c r="BT174">
        <v>0</v>
      </c>
      <c r="BU174">
        <v>0</v>
      </c>
      <c r="BV174" s="41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20</v>
      </c>
      <c r="DA174">
        <v>1</v>
      </c>
      <c r="DB174">
        <v>0</v>
      </c>
      <c r="DC174">
        <v>18</v>
      </c>
      <c r="DD174">
        <v>5</v>
      </c>
      <c r="DE174">
        <v>2</v>
      </c>
      <c r="DF174">
        <v>0</v>
      </c>
      <c r="DG174">
        <v>19</v>
      </c>
      <c r="DH174">
        <v>9</v>
      </c>
      <c r="DI174">
        <v>1</v>
      </c>
      <c r="DJ174">
        <v>9</v>
      </c>
      <c r="DK174">
        <v>9</v>
      </c>
      <c r="DL174">
        <v>0</v>
      </c>
      <c r="DM174">
        <v>0</v>
      </c>
      <c r="DN174">
        <v>0</v>
      </c>
      <c r="DO174">
        <v>0</v>
      </c>
      <c r="DP174" s="42">
        <v>-8</v>
      </c>
      <c r="DQ174" s="20">
        <v>-4.51</v>
      </c>
      <c r="DR174">
        <v>9</v>
      </c>
      <c r="DS174">
        <v>0</v>
      </c>
      <c r="DT174">
        <v>0</v>
      </c>
      <c r="DU174">
        <v>0</v>
      </c>
      <c r="DV174">
        <v>0</v>
      </c>
      <c r="DW174">
        <v>531</v>
      </c>
      <c r="DX174">
        <v>540</v>
      </c>
      <c r="DY174">
        <v>373</v>
      </c>
      <c r="DZ174">
        <v>423</v>
      </c>
      <c r="EA174">
        <v>279</v>
      </c>
      <c r="EB174">
        <v>321</v>
      </c>
      <c r="EC174">
        <v>21.56</v>
      </c>
      <c r="ED174">
        <v>22.27</v>
      </c>
      <c r="EE174">
        <v>21</v>
      </c>
      <c r="EF174">
        <v>29</v>
      </c>
      <c r="EG174" s="41">
        <v>7.5268817204301078E-2</v>
      </c>
      <c r="EH174" s="43">
        <v>0.90965732087227413</v>
      </c>
      <c r="EI174" s="44">
        <v>0.98492613807657525</v>
      </c>
      <c r="EJ174">
        <v>534</v>
      </c>
      <c r="EK174">
        <v>539</v>
      </c>
      <c r="EL174">
        <v>375</v>
      </c>
      <c r="EM174">
        <v>422</v>
      </c>
      <c r="EN174">
        <v>279</v>
      </c>
      <c r="EO174">
        <v>320</v>
      </c>
      <c r="EP174">
        <v>21</v>
      </c>
      <c r="EQ174">
        <v>29</v>
      </c>
      <c r="ER174">
        <v>262</v>
      </c>
      <c r="ES174">
        <v>266</v>
      </c>
      <c r="ET174">
        <v>94</v>
      </c>
      <c r="EU174">
        <v>84</v>
      </c>
      <c r="EV174">
        <v>12</v>
      </c>
      <c r="EW174">
        <v>13</v>
      </c>
      <c r="EX174">
        <v>41</v>
      </c>
      <c r="EY174">
        <v>36</v>
      </c>
      <c r="EZ174">
        <v>0.2</v>
      </c>
      <c r="FA174">
        <v>0.4</v>
      </c>
      <c r="FB174">
        <v>0.60000000000000009</v>
      </c>
      <c r="FC174" s="20">
        <v>8.43</v>
      </c>
      <c r="FD174" s="26">
        <v>0.19159090909090909</v>
      </c>
      <c r="FE174">
        <v>0.19290000000000002</v>
      </c>
      <c r="FF174">
        <v>-0.05</v>
      </c>
      <c r="FG174">
        <v>-7.0000000000000007E-2</v>
      </c>
      <c r="FH174">
        <v>-0.13</v>
      </c>
      <c r="FL174" s="42">
        <v>60</v>
      </c>
      <c r="FM174" s="20">
        <v>1.6666666666666667</v>
      </c>
      <c r="FN174" s="41">
        <v>1.2941919200000001E-2</v>
      </c>
      <c r="FO174" s="20">
        <v>5.2</v>
      </c>
      <c r="FP174" s="20">
        <v>6.0979999999999999</v>
      </c>
      <c r="FQ174" s="20">
        <v>113.7506195567514</v>
      </c>
      <c r="FU174" t="s">
        <v>721</v>
      </c>
      <c r="FV174" t="s">
        <v>711</v>
      </c>
      <c r="FW174" s="45">
        <v>1950000</v>
      </c>
      <c r="FX174" s="45">
        <v>1950000</v>
      </c>
      <c r="FY174">
        <v>318</v>
      </c>
      <c r="FZ174">
        <v>10</v>
      </c>
      <c r="GA174">
        <v>53</v>
      </c>
      <c r="GB174">
        <v>63</v>
      </c>
      <c r="GC174">
        <v>-3</v>
      </c>
      <c r="GD174">
        <v>141</v>
      </c>
      <c r="GE174">
        <v>299</v>
      </c>
      <c r="GF174">
        <v>5244</v>
      </c>
      <c r="GG174">
        <v>1.6</v>
      </c>
      <c r="GH174">
        <v>10.1</v>
      </c>
      <c r="GI174">
        <v>11.6</v>
      </c>
      <c r="GJ174" s="42">
        <v>5.2</v>
      </c>
    </row>
    <row r="175" spans="1:192" x14ac:dyDescent="0.45">
      <c r="A175" s="40">
        <v>30044</v>
      </c>
      <c r="B175" t="s">
        <v>832</v>
      </c>
      <c r="C175" t="s">
        <v>475</v>
      </c>
      <c r="D175" t="s">
        <v>91</v>
      </c>
      <c r="E175" t="s">
        <v>91</v>
      </c>
      <c r="F175">
        <v>74</v>
      </c>
      <c r="G175">
        <v>214</v>
      </c>
      <c r="H175">
        <v>2000</v>
      </c>
      <c r="I175">
        <v>6</v>
      </c>
      <c r="J175">
        <v>194</v>
      </c>
      <c r="K175" t="s">
        <v>202</v>
      </c>
      <c r="L175">
        <v>2009</v>
      </c>
      <c r="M175">
        <v>35</v>
      </c>
      <c r="N175">
        <v>9</v>
      </c>
      <c r="O175">
        <v>8468674</v>
      </c>
      <c r="P175" t="s">
        <v>2827</v>
      </c>
      <c r="Q175" t="s">
        <v>2828</v>
      </c>
      <c r="R175" t="s">
        <v>2829</v>
      </c>
      <c r="S175" t="s">
        <v>2830</v>
      </c>
      <c r="T175" t="s">
        <v>720</v>
      </c>
      <c r="U175" t="s">
        <v>917</v>
      </c>
      <c r="V175">
        <v>79</v>
      </c>
      <c r="W175">
        <v>5</v>
      </c>
      <c r="X175">
        <v>18</v>
      </c>
      <c r="Y175">
        <v>13</v>
      </c>
      <c r="Z175">
        <v>23</v>
      </c>
      <c r="AA175">
        <v>12</v>
      </c>
      <c r="AB175">
        <v>55</v>
      </c>
      <c r="AC175" s="26">
        <v>0.29113924050632911</v>
      </c>
      <c r="AD175" s="20">
        <v>8.5138592750533046</v>
      </c>
      <c r="AE175" s="20">
        <v>7.9569999999999999</v>
      </c>
      <c r="AF175">
        <v>6</v>
      </c>
      <c r="AG175">
        <v>-4</v>
      </c>
      <c r="AH175">
        <v>24</v>
      </c>
      <c r="AI175">
        <v>1972</v>
      </c>
      <c r="AJ175">
        <v>96128</v>
      </c>
      <c r="AK175" s="20">
        <v>1601.4666666666999</v>
      </c>
      <c r="AL175">
        <v>1600.25</v>
      </c>
      <c r="AM175">
        <v>1602</v>
      </c>
      <c r="AN175" s="26">
        <v>20.280168776371308</v>
      </c>
      <c r="AO175">
        <v>33.85</v>
      </c>
      <c r="AP175" s="41">
        <v>0.33333333333333331</v>
      </c>
      <c r="AQ175">
        <v>216</v>
      </c>
      <c r="AR175">
        <v>217</v>
      </c>
      <c r="AS175">
        <v>217</v>
      </c>
      <c r="AT175">
        <v>155</v>
      </c>
      <c r="AU175">
        <v>156</v>
      </c>
      <c r="AV175">
        <v>108</v>
      </c>
      <c r="AW175">
        <v>44</v>
      </c>
      <c r="AX175">
        <v>5</v>
      </c>
      <c r="AY175">
        <v>7</v>
      </c>
      <c r="AZ175">
        <v>10</v>
      </c>
      <c r="BA175" s="42">
        <v>17</v>
      </c>
      <c r="BB175">
        <v>4.49</v>
      </c>
      <c r="BC175">
        <v>51.740699999999997</v>
      </c>
      <c r="BD175" s="20">
        <v>260.60000000000002</v>
      </c>
      <c r="BE175" s="20">
        <v>476.6</v>
      </c>
      <c r="BF175" s="20">
        <v>17.869707858147166</v>
      </c>
      <c r="BG175">
        <v>430</v>
      </c>
      <c r="BH175">
        <v>499</v>
      </c>
      <c r="BI175">
        <v>685</v>
      </c>
      <c r="BJ175" s="41">
        <v>0.38565022421524664</v>
      </c>
      <c r="BK175">
        <v>126</v>
      </c>
      <c r="BL175">
        <v>126</v>
      </c>
      <c r="BM175">
        <v>128</v>
      </c>
      <c r="BN175" s="42">
        <v>-2</v>
      </c>
      <c r="BO175">
        <v>48</v>
      </c>
      <c r="BP175">
        <v>53</v>
      </c>
      <c r="BQ175">
        <v>25</v>
      </c>
      <c r="BR175">
        <v>150</v>
      </c>
      <c r="BS175" s="41">
        <v>0.10141987829614604</v>
      </c>
      <c r="BT175">
        <v>0</v>
      </c>
      <c r="BU175">
        <v>0</v>
      </c>
      <c r="BV175" s="41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3</v>
      </c>
      <c r="CW175">
        <v>0</v>
      </c>
      <c r="CX175">
        <v>0</v>
      </c>
      <c r="CY175">
        <v>4</v>
      </c>
      <c r="CZ175">
        <v>44</v>
      </c>
      <c r="DA175">
        <v>4</v>
      </c>
      <c r="DB175">
        <v>0</v>
      </c>
      <c r="DC175">
        <v>24</v>
      </c>
      <c r="DD175">
        <v>11</v>
      </c>
      <c r="DE175">
        <v>0</v>
      </c>
      <c r="DF175">
        <v>0</v>
      </c>
      <c r="DG175">
        <v>69</v>
      </c>
      <c r="DH175">
        <v>12</v>
      </c>
      <c r="DI175">
        <v>7</v>
      </c>
      <c r="DJ175">
        <v>12</v>
      </c>
      <c r="DK175">
        <v>12</v>
      </c>
      <c r="DL175">
        <v>0</v>
      </c>
      <c r="DM175">
        <v>6</v>
      </c>
      <c r="DN175">
        <v>6</v>
      </c>
      <c r="DO175">
        <v>0</v>
      </c>
      <c r="DP175" s="42">
        <v>-5</v>
      </c>
      <c r="DQ175" s="20">
        <v>2.0019999999999998</v>
      </c>
      <c r="DR175">
        <v>12</v>
      </c>
      <c r="DS175">
        <v>0</v>
      </c>
      <c r="DT175">
        <v>0</v>
      </c>
      <c r="DU175">
        <v>0</v>
      </c>
      <c r="DV175">
        <v>0</v>
      </c>
      <c r="DW175">
        <v>1338</v>
      </c>
      <c r="DX175">
        <v>1787</v>
      </c>
      <c r="DY175">
        <v>1017</v>
      </c>
      <c r="DZ175">
        <v>1329</v>
      </c>
      <c r="EA175">
        <v>741</v>
      </c>
      <c r="EB175">
        <v>959</v>
      </c>
      <c r="EC175">
        <v>61</v>
      </c>
      <c r="ED175">
        <v>84.22</v>
      </c>
      <c r="EE175">
        <v>69</v>
      </c>
      <c r="EF175">
        <v>87</v>
      </c>
      <c r="EG175" s="41">
        <v>9.3117408906882596E-2</v>
      </c>
      <c r="EH175" s="43">
        <v>0.90928050052137643</v>
      </c>
      <c r="EI175" s="44">
        <v>1.0023979094282591</v>
      </c>
      <c r="EJ175">
        <v>1346</v>
      </c>
      <c r="EK175">
        <v>1787</v>
      </c>
      <c r="EL175">
        <v>1023</v>
      </c>
      <c r="EM175">
        <v>1326</v>
      </c>
      <c r="EN175">
        <v>743</v>
      </c>
      <c r="EO175">
        <v>955</v>
      </c>
      <c r="EP175">
        <v>69</v>
      </c>
      <c r="EQ175">
        <v>86</v>
      </c>
      <c r="ER175">
        <v>658</v>
      </c>
      <c r="ES175">
        <v>898</v>
      </c>
      <c r="ET175">
        <v>230</v>
      </c>
      <c r="EU175">
        <v>352</v>
      </c>
      <c r="EV175">
        <v>38</v>
      </c>
      <c r="EW175">
        <v>42</v>
      </c>
      <c r="EX175">
        <v>87</v>
      </c>
      <c r="EY175">
        <v>99</v>
      </c>
      <c r="EZ175">
        <v>0.9</v>
      </c>
      <c r="FA175">
        <v>3.6</v>
      </c>
      <c r="FB175">
        <v>4.5</v>
      </c>
      <c r="FC175" s="20">
        <v>25.95</v>
      </c>
      <c r="FD175" s="26">
        <v>0.32848101265822782</v>
      </c>
      <c r="FE175">
        <v>1.6983000000000001</v>
      </c>
      <c r="FF175">
        <v>-7.0000000000000007E-2</v>
      </c>
      <c r="FG175">
        <v>-0.36</v>
      </c>
      <c r="FH175">
        <v>-0.43</v>
      </c>
      <c r="FL175" s="42">
        <v>300</v>
      </c>
      <c r="FM175" s="20">
        <v>12.583333333333334</v>
      </c>
      <c r="FN175" s="41">
        <v>1.9733359000000002E-2</v>
      </c>
      <c r="FO175" s="20">
        <v>20.6</v>
      </c>
      <c r="FP175" s="20">
        <v>23.400400000000001</v>
      </c>
      <c r="FQ175" s="20">
        <v>117.16919231370099</v>
      </c>
      <c r="FR175">
        <v>4</v>
      </c>
      <c r="FS175" t="s">
        <v>189</v>
      </c>
      <c r="FT175">
        <v>195</v>
      </c>
      <c r="FU175" t="s">
        <v>1618</v>
      </c>
      <c r="FV175" t="s">
        <v>711</v>
      </c>
      <c r="FW175" s="45">
        <v>1000000</v>
      </c>
      <c r="FX175" s="45">
        <v>1000000</v>
      </c>
      <c r="FY175">
        <v>548</v>
      </c>
      <c r="FZ175">
        <v>27</v>
      </c>
      <c r="GA175">
        <v>82</v>
      </c>
      <c r="GB175">
        <v>109</v>
      </c>
      <c r="GC175">
        <v>1</v>
      </c>
      <c r="GD175">
        <v>524</v>
      </c>
      <c r="GE175">
        <v>566</v>
      </c>
      <c r="GF175">
        <v>8711</v>
      </c>
      <c r="GG175">
        <v>4.2</v>
      </c>
      <c r="GH175">
        <v>17.399999999999999</v>
      </c>
      <c r="GI175">
        <v>21.5</v>
      </c>
      <c r="GJ175" s="42">
        <v>20.6</v>
      </c>
    </row>
    <row r="176" spans="1:192" x14ac:dyDescent="0.45">
      <c r="A176" s="40">
        <v>33610</v>
      </c>
      <c r="B176" t="s">
        <v>1120</v>
      </c>
      <c r="C176" t="s">
        <v>145</v>
      </c>
      <c r="D176" t="s">
        <v>91</v>
      </c>
      <c r="E176" t="s">
        <v>91</v>
      </c>
      <c r="F176">
        <v>77</v>
      </c>
      <c r="G176">
        <v>220</v>
      </c>
      <c r="H176">
        <v>2010</v>
      </c>
      <c r="I176">
        <v>1</v>
      </c>
      <c r="J176">
        <v>3</v>
      </c>
      <c r="K176" t="s">
        <v>202</v>
      </c>
      <c r="L176">
        <v>2011</v>
      </c>
      <c r="M176">
        <v>26</v>
      </c>
      <c r="N176">
        <v>7</v>
      </c>
      <c r="O176">
        <v>8475790</v>
      </c>
      <c r="P176" t="s">
        <v>2831</v>
      </c>
      <c r="Q176" t="s">
        <v>2832</v>
      </c>
      <c r="R176" t="s">
        <v>2833</v>
      </c>
      <c r="S176" t="s">
        <v>1344</v>
      </c>
      <c r="T176" t="s">
        <v>720</v>
      </c>
      <c r="U176" t="s">
        <v>117</v>
      </c>
      <c r="V176">
        <v>52</v>
      </c>
      <c r="W176">
        <v>2</v>
      </c>
      <c r="X176">
        <v>3</v>
      </c>
      <c r="Y176">
        <v>2</v>
      </c>
      <c r="Z176">
        <v>5</v>
      </c>
      <c r="AA176">
        <v>27</v>
      </c>
      <c r="AB176">
        <v>50</v>
      </c>
      <c r="AC176" s="26">
        <v>9.6153846153846159E-2</v>
      </c>
      <c r="AD176" s="20">
        <v>-2.5162241887905603</v>
      </c>
      <c r="AE176" s="20">
        <v>1.901</v>
      </c>
      <c r="AF176">
        <v>-7</v>
      </c>
      <c r="AG176">
        <v>-11.8</v>
      </c>
      <c r="AH176">
        <v>35</v>
      </c>
      <c r="AI176">
        <v>1252</v>
      </c>
      <c r="AJ176">
        <v>57473</v>
      </c>
      <c r="AK176" s="20">
        <v>957.88333333333003</v>
      </c>
      <c r="AL176">
        <v>938.9</v>
      </c>
      <c r="AM176">
        <v>958</v>
      </c>
      <c r="AN176" s="26">
        <v>18.420833333333334</v>
      </c>
      <c r="AO176">
        <v>30.85</v>
      </c>
      <c r="AP176" s="41">
        <v>0.22727272727272727</v>
      </c>
      <c r="AQ176">
        <v>127</v>
      </c>
      <c r="AR176">
        <v>129</v>
      </c>
      <c r="AS176">
        <v>129</v>
      </c>
      <c r="AT176">
        <v>84</v>
      </c>
      <c r="AU176">
        <v>84</v>
      </c>
      <c r="AV176">
        <v>53</v>
      </c>
      <c r="AW176">
        <v>32</v>
      </c>
      <c r="AX176">
        <v>3</v>
      </c>
      <c r="AY176">
        <v>0</v>
      </c>
      <c r="AZ176">
        <v>8</v>
      </c>
      <c r="BA176" s="42">
        <v>8</v>
      </c>
      <c r="BB176">
        <v>1.91</v>
      </c>
      <c r="BC176">
        <v>62.886800000000001</v>
      </c>
      <c r="BD176" s="20">
        <v>60.2</v>
      </c>
      <c r="BE176" s="20">
        <v>187.2</v>
      </c>
      <c r="BF176" s="20">
        <v>11.962935349877515</v>
      </c>
      <c r="BG176">
        <v>225</v>
      </c>
      <c r="BH176">
        <v>285</v>
      </c>
      <c r="BI176">
        <v>415</v>
      </c>
      <c r="BJ176" s="41">
        <v>0.3515625</v>
      </c>
      <c r="BK176">
        <v>126</v>
      </c>
      <c r="BL176">
        <v>125</v>
      </c>
      <c r="BM176">
        <v>80</v>
      </c>
      <c r="BN176" s="42">
        <v>45</v>
      </c>
      <c r="BO176">
        <v>31</v>
      </c>
      <c r="BP176">
        <v>28</v>
      </c>
      <c r="BQ176">
        <v>5</v>
      </c>
      <c r="BR176">
        <v>81</v>
      </c>
      <c r="BS176" s="41">
        <v>9.3425605536332182E-2</v>
      </c>
      <c r="BT176">
        <v>0</v>
      </c>
      <c r="BU176">
        <v>0</v>
      </c>
      <c r="BV176" s="41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2</v>
      </c>
      <c r="CY176">
        <v>3</v>
      </c>
      <c r="CZ176">
        <v>25</v>
      </c>
      <c r="DA176">
        <v>0</v>
      </c>
      <c r="DB176">
        <v>0</v>
      </c>
      <c r="DC176">
        <v>15</v>
      </c>
      <c r="DD176">
        <v>7</v>
      </c>
      <c r="DE176">
        <v>0</v>
      </c>
      <c r="DF176">
        <v>0</v>
      </c>
      <c r="DG176">
        <v>31</v>
      </c>
      <c r="DH176">
        <v>9</v>
      </c>
      <c r="DI176">
        <v>3</v>
      </c>
      <c r="DJ176">
        <v>9</v>
      </c>
      <c r="DK176">
        <v>8</v>
      </c>
      <c r="DL176">
        <v>1</v>
      </c>
      <c r="DM176">
        <v>5</v>
      </c>
      <c r="DN176">
        <v>4</v>
      </c>
      <c r="DO176">
        <v>1</v>
      </c>
      <c r="DP176" s="42">
        <v>-6</v>
      </c>
      <c r="DQ176" s="20">
        <v>-0.38300000000000001</v>
      </c>
      <c r="DR176">
        <v>5</v>
      </c>
      <c r="DS176">
        <v>3</v>
      </c>
      <c r="DT176">
        <v>0</v>
      </c>
      <c r="DU176">
        <v>0</v>
      </c>
      <c r="DV176">
        <v>1</v>
      </c>
      <c r="DW176">
        <v>683</v>
      </c>
      <c r="DX176">
        <v>1031</v>
      </c>
      <c r="DY176">
        <v>511</v>
      </c>
      <c r="DZ176">
        <v>786</v>
      </c>
      <c r="EA176">
        <v>362</v>
      </c>
      <c r="EB176">
        <v>568</v>
      </c>
      <c r="EC176">
        <v>27</v>
      </c>
      <c r="ED176">
        <v>45.66</v>
      </c>
      <c r="EE176">
        <v>22</v>
      </c>
      <c r="EF176">
        <v>52</v>
      </c>
      <c r="EG176" s="41">
        <v>6.0773480662983423E-2</v>
      </c>
      <c r="EH176" s="43">
        <v>0.90845070422535212</v>
      </c>
      <c r="EI176" s="44">
        <v>0.9692241848883355</v>
      </c>
      <c r="EJ176">
        <v>697</v>
      </c>
      <c r="EK176">
        <v>1058</v>
      </c>
      <c r="EL176">
        <v>521</v>
      </c>
      <c r="EM176">
        <v>806</v>
      </c>
      <c r="EN176">
        <v>372</v>
      </c>
      <c r="EO176">
        <v>582</v>
      </c>
      <c r="EP176">
        <v>21</v>
      </c>
      <c r="EQ176">
        <v>52</v>
      </c>
      <c r="ER176">
        <v>320</v>
      </c>
      <c r="ES176">
        <v>559</v>
      </c>
      <c r="ET176">
        <v>118</v>
      </c>
      <c r="EU176">
        <v>182</v>
      </c>
      <c r="EV176">
        <v>12</v>
      </c>
      <c r="EW176">
        <v>24</v>
      </c>
      <c r="EX176">
        <v>59</v>
      </c>
      <c r="EY176">
        <v>64</v>
      </c>
      <c r="EZ176">
        <v>-0.5</v>
      </c>
      <c r="FA176">
        <v>1.7000000000000002</v>
      </c>
      <c r="FB176">
        <v>1.2</v>
      </c>
      <c r="FC176" s="20">
        <v>0.78</v>
      </c>
      <c r="FD176" s="26">
        <v>1.5000000000000001E-2</v>
      </c>
      <c r="FE176">
        <v>0.30860000000000004</v>
      </c>
      <c r="FF176">
        <v>-0.65</v>
      </c>
      <c r="FG176">
        <v>0.57999999999999996</v>
      </c>
      <c r="FH176">
        <v>-0.08</v>
      </c>
      <c r="FL176" s="42">
        <v>245</v>
      </c>
      <c r="FM176" s="20">
        <v>26.2</v>
      </c>
      <c r="FN176" s="41">
        <v>1.46011396E-2</v>
      </c>
      <c r="FO176" s="20">
        <v>1.5</v>
      </c>
      <c r="FP176" s="20">
        <v>4.9234</v>
      </c>
      <c r="FQ176" s="20">
        <v>109.53243156885718</v>
      </c>
      <c r="FR176">
        <v>16</v>
      </c>
      <c r="FS176" t="s">
        <v>2834</v>
      </c>
      <c r="FT176">
        <v>707</v>
      </c>
      <c r="FU176" t="s">
        <v>1618</v>
      </c>
      <c r="FV176" t="s">
        <v>711</v>
      </c>
      <c r="FW176" s="45">
        <v>3500000</v>
      </c>
      <c r="FX176" s="45">
        <v>3500000</v>
      </c>
      <c r="FY176">
        <v>391</v>
      </c>
      <c r="FZ176">
        <v>14</v>
      </c>
      <c r="GA176">
        <v>40</v>
      </c>
      <c r="GB176">
        <v>54</v>
      </c>
      <c r="GC176">
        <v>-70</v>
      </c>
      <c r="GD176">
        <v>399</v>
      </c>
      <c r="GE176">
        <v>493</v>
      </c>
      <c r="GF176">
        <v>7060</v>
      </c>
      <c r="GG176">
        <v>-1.1000000000000001</v>
      </c>
      <c r="GH176">
        <v>9.6999999999999993</v>
      </c>
      <c r="GI176">
        <v>8.6</v>
      </c>
      <c r="GJ176" s="42">
        <v>1.5</v>
      </c>
    </row>
    <row r="177" spans="1:192" x14ac:dyDescent="0.45">
      <c r="A177" s="40">
        <v>33614</v>
      </c>
      <c r="B177" t="s">
        <v>2853</v>
      </c>
      <c r="C177" t="s">
        <v>475</v>
      </c>
      <c r="D177" t="s">
        <v>91</v>
      </c>
      <c r="E177" t="s">
        <v>91</v>
      </c>
      <c r="F177">
        <v>73</v>
      </c>
      <c r="G177">
        <v>200</v>
      </c>
      <c r="H177">
        <v>2010</v>
      </c>
      <c r="I177">
        <v>1</v>
      </c>
      <c r="J177">
        <v>23</v>
      </c>
      <c r="K177" t="s">
        <v>202</v>
      </c>
      <c r="L177">
        <v>2012</v>
      </c>
      <c r="M177">
        <v>26</v>
      </c>
      <c r="N177">
        <v>6</v>
      </c>
      <c r="O177">
        <v>8475796</v>
      </c>
      <c r="P177" t="s">
        <v>2854</v>
      </c>
      <c r="Q177" t="s">
        <v>2855</v>
      </c>
      <c r="R177" t="s">
        <v>2856</v>
      </c>
      <c r="S177" t="s">
        <v>884</v>
      </c>
      <c r="T177" t="s">
        <v>720</v>
      </c>
      <c r="U177" t="s">
        <v>373</v>
      </c>
      <c r="V177">
        <v>82</v>
      </c>
      <c r="W177">
        <v>3</v>
      </c>
      <c r="X177">
        <v>13</v>
      </c>
      <c r="Y177">
        <v>9</v>
      </c>
      <c r="Z177">
        <v>16</v>
      </c>
      <c r="AA177">
        <v>13</v>
      </c>
      <c r="AB177">
        <v>62</v>
      </c>
      <c r="AC177" s="26">
        <v>0.1951219512195122</v>
      </c>
      <c r="AD177" s="20">
        <v>-1.0338164251207722</v>
      </c>
      <c r="AE177" s="20">
        <v>5.2830000000000004</v>
      </c>
      <c r="AF177">
        <v>-8</v>
      </c>
      <c r="AG177">
        <v>-0.30000000000000004</v>
      </c>
      <c r="AH177">
        <v>20</v>
      </c>
      <c r="AI177">
        <v>2118</v>
      </c>
      <c r="AJ177">
        <v>92305</v>
      </c>
      <c r="AK177" s="20">
        <v>1538.4166666666999</v>
      </c>
      <c r="AL177">
        <v>1538.42</v>
      </c>
      <c r="AM177">
        <v>1538</v>
      </c>
      <c r="AN177" s="26">
        <v>18.761178861788618</v>
      </c>
      <c r="AO177">
        <v>31.37</v>
      </c>
      <c r="AP177" s="41">
        <v>0.24615384615384617</v>
      </c>
      <c r="AQ177">
        <v>205</v>
      </c>
      <c r="AR177">
        <v>205</v>
      </c>
      <c r="AS177">
        <v>205</v>
      </c>
      <c r="AT177">
        <v>144</v>
      </c>
      <c r="AU177">
        <v>144</v>
      </c>
      <c r="AV177">
        <v>106</v>
      </c>
      <c r="AW177">
        <v>56</v>
      </c>
      <c r="AX177">
        <v>11</v>
      </c>
      <c r="AY177">
        <v>3</v>
      </c>
      <c r="AZ177">
        <v>11</v>
      </c>
      <c r="BA177" s="42">
        <v>14</v>
      </c>
      <c r="BB177">
        <v>5.67</v>
      </c>
      <c r="BC177">
        <v>46.094299999999997</v>
      </c>
      <c r="BD177" s="20">
        <v>188.9</v>
      </c>
      <c r="BE177" s="20">
        <v>393.9</v>
      </c>
      <c r="BF177" s="20">
        <v>15.362514787899272</v>
      </c>
      <c r="BG177">
        <v>394</v>
      </c>
      <c r="BH177">
        <v>548</v>
      </c>
      <c r="BI177">
        <v>657</v>
      </c>
      <c r="BJ177" s="41">
        <v>0.37488106565176021</v>
      </c>
      <c r="BK177">
        <v>102</v>
      </c>
      <c r="BL177">
        <v>102</v>
      </c>
      <c r="BM177">
        <v>82</v>
      </c>
      <c r="BN177" s="42">
        <v>20</v>
      </c>
      <c r="BO177">
        <v>38</v>
      </c>
      <c r="BP177">
        <v>63</v>
      </c>
      <c r="BQ177">
        <v>35</v>
      </c>
      <c r="BR177">
        <v>123</v>
      </c>
      <c r="BS177" s="41">
        <v>8.9846603360116878E-2</v>
      </c>
      <c r="BT177">
        <v>0</v>
      </c>
      <c r="BU177">
        <v>0</v>
      </c>
      <c r="BV177" s="41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36</v>
      </c>
      <c r="DA177">
        <v>2</v>
      </c>
      <c r="DB177">
        <v>0</v>
      </c>
      <c r="DC177">
        <v>39</v>
      </c>
      <c r="DD177">
        <v>26</v>
      </c>
      <c r="DE177">
        <v>1</v>
      </c>
      <c r="DF177">
        <v>0</v>
      </c>
      <c r="DG177">
        <v>38</v>
      </c>
      <c r="DH177">
        <v>10</v>
      </c>
      <c r="DI177">
        <v>15</v>
      </c>
      <c r="DJ177">
        <v>10</v>
      </c>
      <c r="DK177">
        <v>10</v>
      </c>
      <c r="DL177">
        <v>0</v>
      </c>
      <c r="DM177">
        <v>13</v>
      </c>
      <c r="DN177">
        <v>13</v>
      </c>
      <c r="DO177">
        <v>0</v>
      </c>
      <c r="DP177" s="42">
        <v>5</v>
      </c>
      <c r="DQ177" s="20">
        <v>10.067</v>
      </c>
      <c r="DR177">
        <v>10</v>
      </c>
      <c r="DS177">
        <v>0</v>
      </c>
      <c r="DT177">
        <v>0</v>
      </c>
      <c r="DU177">
        <v>0</v>
      </c>
      <c r="DV177">
        <v>0</v>
      </c>
      <c r="DW177">
        <v>1343</v>
      </c>
      <c r="DX177">
        <v>1670</v>
      </c>
      <c r="DY177">
        <v>1054</v>
      </c>
      <c r="DZ177">
        <v>1246</v>
      </c>
      <c r="EA177">
        <v>784</v>
      </c>
      <c r="EB177">
        <v>941</v>
      </c>
      <c r="EC177">
        <v>59.53</v>
      </c>
      <c r="ED177">
        <v>77.55</v>
      </c>
      <c r="EE177">
        <v>65</v>
      </c>
      <c r="EF177">
        <v>96</v>
      </c>
      <c r="EG177" s="41">
        <v>8.2908163265306117E-2</v>
      </c>
      <c r="EH177" s="43">
        <v>0.89798087141339</v>
      </c>
      <c r="EI177" s="44">
        <v>0.98088903467869615</v>
      </c>
      <c r="EJ177">
        <v>1348</v>
      </c>
      <c r="EK177">
        <v>1673</v>
      </c>
      <c r="EL177">
        <v>1055</v>
      </c>
      <c r="EM177">
        <v>1249</v>
      </c>
      <c r="EN177">
        <v>787</v>
      </c>
      <c r="EO177">
        <v>944</v>
      </c>
      <c r="EP177">
        <v>65</v>
      </c>
      <c r="EQ177">
        <v>96</v>
      </c>
      <c r="ER177">
        <v>647</v>
      </c>
      <c r="ES177">
        <v>813</v>
      </c>
      <c r="ET177">
        <v>236</v>
      </c>
      <c r="EU177">
        <v>301</v>
      </c>
      <c r="EV177">
        <v>40</v>
      </c>
      <c r="EW177">
        <v>55</v>
      </c>
      <c r="EX177">
        <v>108</v>
      </c>
      <c r="EY177">
        <v>123</v>
      </c>
      <c r="EZ177">
        <v>0</v>
      </c>
      <c r="FA177">
        <v>2.6</v>
      </c>
      <c r="FB177">
        <v>2.6</v>
      </c>
      <c r="FC177" s="20">
        <v>21.85</v>
      </c>
      <c r="FD177" s="26">
        <v>0.26646341463414636</v>
      </c>
      <c r="FE177">
        <v>0.46290000000000003</v>
      </c>
      <c r="FF177">
        <v>-0.14000000000000001</v>
      </c>
      <c r="FG177">
        <v>7.0000000000000007E-2</v>
      </c>
      <c r="FH177">
        <v>-0.08</v>
      </c>
      <c r="FL177" s="42">
        <v>245</v>
      </c>
      <c r="FM177" s="20">
        <v>13.7</v>
      </c>
      <c r="FN177" s="41">
        <v>1.2396694200000001E-2</v>
      </c>
      <c r="FO177" s="20">
        <v>14</v>
      </c>
      <c r="FP177" s="20">
        <v>18.013400000000001</v>
      </c>
      <c r="FQ177" s="20">
        <v>117.51017277466491</v>
      </c>
      <c r="FV177" t="s">
        <v>711</v>
      </c>
      <c r="FW177" s="45">
        <v>1950000</v>
      </c>
      <c r="FX177" s="45">
        <v>2733333</v>
      </c>
      <c r="FY177">
        <v>289</v>
      </c>
      <c r="FZ177">
        <v>12</v>
      </c>
      <c r="GA177">
        <v>47</v>
      </c>
      <c r="GB177">
        <v>59</v>
      </c>
      <c r="GC177">
        <v>-23</v>
      </c>
      <c r="GD177">
        <v>80</v>
      </c>
      <c r="GE177">
        <v>312</v>
      </c>
      <c r="GF177">
        <v>5235</v>
      </c>
      <c r="GG177">
        <v>1.3</v>
      </c>
      <c r="GH177">
        <v>10.8</v>
      </c>
      <c r="GI177">
        <v>12.1</v>
      </c>
      <c r="GJ177" s="42">
        <v>14</v>
      </c>
    </row>
    <row r="178" spans="1:192" x14ac:dyDescent="0.45">
      <c r="A178" s="40">
        <v>33443</v>
      </c>
      <c r="B178" t="s">
        <v>2857</v>
      </c>
      <c r="C178" t="s">
        <v>1029</v>
      </c>
      <c r="D178" t="s">
        <v>107</v>
      </c>
      <c r="E178" t="s">
        <v>107</v>
      </c>
      <c r="F178">
        <v>74</v>
      </c>
      <c r="G178">
        <v>188</v>
      </c>
      <c r="K178" t="s">
        <v>202</v>
      </c>
      <c r="L178">
        <v>2014</v>
      </c>
      <c r="M178">
        <v>26</v>
      </c>
      <c r="N178">
        <v>4</v>
      </c>
      <c r="O178">
        <v>8477845</v>
      </c>
      <c r="P178" t="s">
        <v>2858</v>
      </c>
      <c r="Q178" t="s">
        <v>2859</v>
      </c>
      <c r="R178" t="s">
        <v>2860</v>
      </c>
      <c r="S178" t="s">
        <v>1292</v>
      </c>
      <c r="T178" t="s">
        <v>720</v>
      </c>
      <c r="U178" t="s">
        <v>343</v>
      </c>
      <c r="V178">
        <v>79</v>
      </c>
      <c r="W178">
        <v>3</v>
      </c>
      <c r="X178">
        <v>13</v>
      </c>
      <c r="Y178">
        <v>5</v>
      </c>
      <c r="Z178">
        <v>16</v>
      </c>
      <c r="AA178">
        <v>14</v>
      </c>
      <c r="AB178">
        <v>49</v>
      </c>
      <c r="AC178" s="26">
        <v>0.20253164556962025</v>
      </c>
      <c r="AD178" s="20">
        <v>0.5</v>
      </c>
      <c r="AE178" s="20">
        <v>5.26</v>
      </c>
      <c r="AF178">
        <v>9</v>
      </c>
      <c r="AG178">
        <v>6.5</v>
      </c>
      <c r="AH178">
        <v>20</v>
      </c>
      <c r="AI178">
        <v>1742</v>
      </c>
      <c r="AJ178">
        <v>80818</v>
      </c>
      <c r="AK178" s="20">
        <v>1346.9666666666999</v>
      </c>
      <c r="AL178">
        <v>1346.87</v>
      </c>
      <c r="AM178">
        <v>1347</v>
      </c>
      <c r="AN178" s="26">
        <v>17.050210970464136</v>
      </c>
      <c r="AO178">
        <v>28.66</v>
      </c>
      <c r="AP178" s="41">
        <v>0.27586206896551724</v>
      </c>
      <c r="AQ178">
        <v>195</v>
      </c>
      <c r="AR178">
        <v>196</v>
      </c>
      <c r="AS178">
        <v>196</v>
      </c>
      <c r="AT178">
        <v>155</v>
      </c>
      <c r="AU178">
        <v>155</v>
      </c>
      <c r="AV178">
        <v>111</v>
      </c>
      <c r="AW178">
        <v>58</v>
      </c>
      <c r="AX178">
        <v>14</v>
      </c>
      <c r="AY178">
        <v>4</v>
      </c>
      <c r="AZ178">
        <v>9</v>
      </c>
      <c r="BA178" s="42">
        <v>13</v>
      </c>
      <c r="BB178">
        <v>5.25</v>
      </c>
      <c r="BC178">
        <v>52.576599999999999</v>
      </c>
      <c r="BD178" s="20">
        <v>115.6</v>
      </c>
      <c r="BE178" s="20">
        <v>310.60000000000002</v>
      </c>
      <c r="BF178" s="20">
        <v>13.836524683154279</v>
      </c>
      <c r="BG178">
        <v>455</v>
      </c>
      <c r="BH178">
        <v>416</v>
      </c>
      <c r="BI178">
        <v>361</v>
      </c>
      <c r="BJ178" s="41">
        <v>0.55759803921568629</v>
      </c>
      <c r="BK178">
        <v>25</v>
      </c>
      <c r="BL178">
        <v>25</v>
      </c>
      <c r="BM178">
        <v>89</v>
      </c>
      <c r="BN178" s="42">
        <v>-64</v>
      </c>
      <c r="BO178">
        <v>44</v>
      </c>
      <c r="BP178">
        <v>19</v>
      </c>
      <c r="BQ178">
        <v>45</v>
      </c>
      <c r="BR178">
        <v>113</v>
      </c>
      <c r="BS178" s="41">
        <v>0.10813397129186603</v>
      </c>
      <c r="BT178">
        <v>0</v>
      </c>
      <c r="BU178">
        <v>0</v>
      </c>
      <c r="BV178" s="41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3</v>
      </c>
      <c r="CZ178">
        <v>41</v>
      </c>
      <c r="DA178">
        <v>10</v>
      </c>
      <c r="DB178">
        <v>2</v>
      </c>
      <c r="DC178">
        <v>28</v>
      </c>
      <c r="DD178">
        <v>31</v>
      </c>
      <c r="DE178">
        <v>1</v>
      </c>
      <c r="DF178">
        <v>0</v>
      </c>
      <c r="DG178">
        <v>39</v>
      </c>
      <c r="DH178">
        <v>10</v>
      </c>
      <c r="DI178">
        <v>6</v>
      </c>
      <c r="DJ178">
        <v>10</v>
      </c>
      <c r="DK178">
        <v>10</v>
      </c>
      <c r="DL178">
        <v>0</v>
      </c>
      <c r="DM178">
        <v>5</v>
      </c>
      <c r="DN178">
        <v>5</v>
      </c>
      <c r="DO178">
        <v>0</v>
      </c>
      <c r="DP178" s="42">
        <v>-4</v>
      </c>
      <c r="DQ178" s="20">
        <v>-0.35399999999999998</v>
      </c>
      <c r="DR178">
        <v>10</v>
      </c>
      <c r="DS178">
        <v>0</v>
      </c>
      <c r="DT178">
        <v>0</v>
      </c>
      <c r="DU178">
        <v>0</v>
      </c>
      <c r="DV178">
        <v>0</v>
      </c>
      <c r="DW178">
        <v>1346</v>
      </c>
      <c r="DX178">
        <v>1222</v>
      </c>
      <c r="DY178">
        <v>1022</v>
      </c>
      <c r="DZ178">
        <v>932</v>
      </c>
      <c r="EA178">
        <v>722</v>
      </c>
      <c r="EB178">
        <v>654</v>
      </c>
      <c r="EC178">
        <v>60.14</v>
      </c>
      <c r="ED178">
        <v>57.39</v>
      </c>
      <c r="EE178">
        <v>58</v>
      </c>
      <c r="EF178">
        <v>58</v>
      </c>
      <c r="EG178" s="41">
        <v>8.0332409972299165E-2</v>
      </c>
      <c r="EH178" s="43">
        <v>0.91131498470948014</v>
      </c>
      <c r="EI178" s="44">
        <v>0.99164739468177932</v>
      </c>
      <c r="EJ178">
        <v>1341</v>
      </c>
      <c r="EK178">
        <v>1223</v>
      </c>
      <c r="EL178">
        <v>1018</v>
      </c>
      <c r="EM178">
        <v>933</v>
      </c>
      <c r="EN178">
        <v>722</v>
      </c>
      <c r="EO178">
        <v>654</v>
      </c>
      <c r="EP178">
        <v>58</v>
      </c>
      <c r="EQ178">
        <v>58</v>
      </c>
      <c r="ER178">
        <v>647</v>
      </c>
      <c r="ES178">
        <v>557</v>
      </c>
      <c r="ET178">
        <v>257</v>
      </c>
      <c r="EU178">
        <v>230</v>
      </c>
      <c r="EV178">
        <v>36</v>
      </c>
      <c r="EW178">
        <v>28</v>
      </c>
      <c r="EX178">
        <v>63</v>
      </c>
      <c r="EY178">
        <v>74</v>
      </c>
      <c r="EZ178">
        <v>0.30000000000000004</v>
      </c>
      <c r="FA178">
        <v>4</v>
      </c>
      <c r="FB178">
        <v>4.2</v>
      </c>
      <c r="FC178" s="20">
        <v>36.729999999999997</v>
      </c>
      <c r="FD178" s="26">
        <v>0.46493670886075944</v>
      </c>
      <c r="FE178">
        <v>0.75380000000000003</v>
      </c>
      <c r="FF178">
        <v>0.66</v>
      </c>
      <c r="FG178">
        <v>-0.09</v>
      </c>
      <c r="FH178">
        <v>0.57000000000000006</v>
      </c>
      <c r="FL178" s="42">
        <v>158</v>
      </c>
      <c r="FM178" s="20">
        <v>7</v>
      </c>
      <c r="FN178" s="41">
        <v>1.4026684900000001E-2</v>
      </c>
      <c r="FO178" s="20">
        <v>14</v>
      </c>
      <c r="FP178" s="20">
        <v>15.9292</v>
      </c>
      <c r="FQ178" s="20">
        <v>114.39856853296904</v>
      </c>
      <c r="FR178">
        <v>3</v>
      </c>
      <c r="FS178" t="s">
        <v>1225</v>
      </c>
      <c r="FT178">
        <v>30</v>
      </c>
      <c r="FV178" t="s">
        <v>751</v>
      </c>
      <c r="FW178" s="45">
        <v>900000</v>
      </c>
      <c r="FX178" s="45">
        <v>825000</v>
      </c>
      <c r="FY178">
        <v>237</v>
      </c>
      <c r="FZ178">
        <v>11</v>
      </c>
      <c r="GA178">
        <v>36</v>
      </c>
      <c r="GB178">
        <v>47</v>
      </c>
      <c r="GC178">
        <v>21</v>
      </c>
      <c r="GD178">
        <v>82</v>
      </c>
      <c r="GE178">
        <v>290</v>
      </c>
      <c r="GF178">
        <v>4297</v>
      </c>
      <c r="GG178">
        <v>0.9</v>
      </c>
      <c r="GH178">
        <v>10.9</v>
      </c>
      <c r="GI178">
        <v>11.8</v>
      </c>
      <c r="GJ178" s="42">
        <v>14</v>
      </c>
    </row>
    <row r="179" spans="1:192" x14ac:dyDescent="0.45">
      <c r="A179" s="40">
        <v>33278</v>
      </c>
      <c r="B179" t="s">
        <v>345</v>
      </c>
      <c r="D179" t="s">
        <v>223</v>
      </c>
      <c r="E179" t="s">
        <v>223</v>
      </c>
      <c r="F179">
        <v>75</v>
      </c>
      <c r="G179">
        <v>204</v>
      </c>
      <c r="K179" t="s">
        <v>202</v>
      </c>
      <c r="L179">
        <v>2013</v>
      </c>
      <c r="M179">
        <v>26</v>
      </c>
      <c r="N179">
        <v>5</v>
      </c>
      <c r="O179">
        <v>8477850</v>
      </c>
      <c r="P179" t="s">
        <v>2871</v>
      </c>
      <c r="Q179" t="s">
        <v>2872</v>
      </c>
      <c r="R179" t="s">
        <v>2873</v>
      </c>
      <c r="S179" t="s">
        <v>979</v>
      </c>
      <c r="T179" t="s">
        <v>720</v>
      </c>
      <c r="U179" t="s">
        <v>172</v>
      </c>
      <c r="V179">
        <v>65</v>
      </c>
      <c r="W179">
        <v>3</v>
      </c>
      <c r="X179">
        <v>10</v>
      </c>
      <c r="Y179">
        <v>7</v>
      </c>
      <c r="Z179">
        <v>13</v>
      </c>
      <c r="AA179">
        <v>15</v>
      </c>
      <c r="AB179">
        <v>79</v>
      </c>
      <c r="AC179" s="26">
        <v>0.2</v>
      </c>
      <c r="AD179" s="20">
        <v>0.33050847457627164</v>
      </c>
      <c r="AE179" s="20">
        <v>4.4550000000000001</v>
      </c>
      <c r="AF179">
        <v>1</v>
      </c>
      <c r="AG179">
        <v>1</v>
      </c>
      <c r="AH179">
        <v>30</v>
      </c>
      <c r="AI179">
        <v>1346</v>
      </c>
      <c r="AJ179">
        <v>61063</v>
      </c>
      <c r="AK179" s="20">
        <v>1017.7166666667</v>
      </c>
      <c r="AL179">
        <v>1017.72</v>
      </c>
      <c r="AM179">
        <v>1018</v>
      </c>
      <c r="AN179" s="26">
        <v>15.657179487179487</v>
      </c>
      <c r="AO179">
        <v>26.36</v>
      </c>
      <c r="AP179" s="41">
        <v>0.3611111111111111</v>
      </c>
      <c r="AQ179">
        <v>113</v>
      </c>
      <c r="AR179">
        <v>113</v>
      </c>
      <c r="AS179">
        <v>113</v>
      </c>
      <c r="AT179">
        <v>81</v>
      </c>
      <c r="AU179">
        <v>81</v>
      </c>
      <c r="AV179">
        <v>58</v>
      </c>
      <c r="AW179">
        <v>22</v>
      </c>
      <c r="AX179">
        <v>1</v>
      </c>
      <c r="AY179">
        <v>0</v>
      </c>
      <c r="AZ179">
        <v>10</v>
      </c>
      <c r="BA179" s="42">
        <v>10</v>
      </c>
      <c r="BB179">
        <v>1.71</v>
      </c>
      <c r="BC179">
        <v>61.672400000000003</v>
      </c>
      <c r="BD179" s="20">
        <v>169.9</v>
      </c>
      <c r="BE179" s="20">
        <v>282.89999999999998</v>
      </c>
      <c r="BF179" s="20">
        <v>16.678457729041384</v>
      </c>
      <c r="BG179">
        <v>279</v>
      </c>
      <c r="BH179">
        <v>312</v>
      </c>
      <c r="BI179">
        <v>295</v>
      </c>
      <c r="BJ179" s="41">
        <v>0.48606271777003485</v>
      </c>
      <c r="BK179">
        <v>167</v>
      </c>
      <c r="BL179">
        <v>167</v>
      </c>
      <c r="BM179">
        <v>131</v>
      </c>
      <c r="BN179" s="42">
        <v>36</v>
      </c>
      <c r="BO179">
        <v>23</v>
      </c>
      <c r="BP179">
        <v>34</v>
      </c>
      <c r="BQ179">
        <v>8</v>
      </c>
      <c r="BR179">
        <v>106</v>
      </c>
      <c r="BS179" s="41">
        <v>0.1278648974668275</v>
      </c>
      <c r="BT179">
        <v>0</v>
      </c>
      <c r="BU179">
        <v>0</v>
      </c>
      <c r="BV179" s="41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2</v>
      </c>
      <c r="CW179">
        <v>0</v>
      </c>
      <c r="CX179">
        <v>0</v>
      </c>
      <c r="CY179">
        <v>3</v>
      </c>
      <c r="CZ179">
        <v>20</v>
      </c>
      <c r="DA179">
        <v>0</v>
      </c>
      <c r="DB179">
        <v>0</v>
      </c>
      <c r="DC179">
        <v>22</v>
      </c>
      <c r="DD179">
        <v>4</v>
      </c>
      <c r="DE179">
        <v>1</v>
      </c>
      <c r="DF179">
        <v>0</v>
      </c>
      <c r="DG179">
        <v>31</v>
      </c>
      <c r="DH179">
        <v>12</v>
      </c>
      <c r="DI179">
        <v>9</v>
      </c>
      <c r="DJ179">
        <v>12</v>
      </c>
      <c r="DK179">
        <v>10</v>
      </c>
      <c r="DL179">
        <v>2</v>
      </c>
      <c r="DM179">
        <v>9</v>
      </c>
      <c r="DN179">
        <v>7</v>
      </c>
      <c r="DO179">
        <v>2</v>
      </c>
      <c r="DP179" s="42">
        <v>-3</v>
      </c>
      <c r="DQ179" s="20">
        <v>1.2989999999999999</v>
      </c>
      <c r="DR179">
        <v>10</v>
      </c>
      <c r="DS179">
        <v>2</v>
      </c>
      <c r="DT179">
        <v>0</v>
      </c>
      <c r="DU179">
        <v>0</v>
      </c>
      <c r="DV179">
        <v>0</v>
      </c>
      <c r="DW179">
        <v>915</v>
      </c>
      <c r="DX179">
        <v>1009</v>
      </c>
      <c r="DY179">
        <v>703</v>
      </c>
      <c r="DZ179">
        <v>723</v>
      </c>
      <c r="EA179">
        <v>495</v>
      </c>
      <c r="EB179">
        <v>514</v>
      </c>
      <c r="EC179">
        <v>38.39</v>
      </c>
      <c r="ED179">
        <v>42.61</v>
      </c>
      <c r="EE179">
        <v>36</v>
      </c>
      <c r="EF179">
        <v>41</v>
      </c>
      <c r="EG179" s="41">
        <v>7.2727272727272724E-2</v>
      </c>
      <c r="EH179" s="43">
        <v>0.92023346303501952</v>
      </c>
      <c r="EI179" s="44">
        <v>0.99296073576229227</v>
      </c>
      <c r="EJ179">
        <v>908</v>
      </c>
      <c r="EK179">
        <v>1011</v>
      </c>
      <c r="EL179">
        <v>697</v>
      </c>
      <c r="EM179">
        <v>725</v>
      </c>
      <c r="EN179">
        <v>492</v>
      </c>
      <c r="EO179">
        <v>515</v>
      </c>
      <c r="EP179">
        <v>37</v>
      </c>
      <c r="EQ179">
        <v>41</v>
      </c>
      <c r="ER179">
        <v>447</v>
      </c>
      <c r="ES179">
        <v>489</v>
      </c>
      <c r="ET179">
        <v>168</v>
      </c>
      <c r="EU179">
        <v>179</v>
      </c>
      <c r="EV179">
        <v>21</v>
      </c>
      <c r="EW179">
        <v>20</v>
      </c>
      <c r="EX179">
        <v>76</v>
      </c>
      <c r="EY179">
        <v>69</v>
      </c>
      <c r="EZ179">
        <v>0.4</v>
      </c>
      <c r="FA179">
        <v>2.6</v>
      </c>
      <c r="FB179">
        <v>3</v>
      </c>
      <c r="FC179" s="20">
        <v>17.399999999999999</v>
      </c>
      <c r="FD179" s="26">
        <v>0.26769230769230767</v>
      </c>
      <c r="FE179">
        <v>0.87320000000000009</v>
      </c>
      <c r="FF179">
        <v>0.04</v>
      </c>
      <c r="FG179">
        <v>-0.03</v>
      </c>
      <c r="FH179">
        <v>0.02</v>
      </c>
      <c r="FL179" s="42">
        <v>305</v>
      </c>
      <c r="FM179" s="20">
        <v>17.5</v>
      </c>
      <c r="FN179" s="41">
        <v>1.6173570000000002E-2</v>
      </c>
      <c r="FO179" s="20">
        <v>10</v>
      </c>
      <c r="FP179" s="20">
        <v>13.2598</v>
      </c>
      <c r="FQ179" s="20">
        <v>113.43002004480603</v>
      </c>
      <c r="FR179">
        <v>6</v>
      </c>
      <c r="FS179" t="s">
        <v>189</v>
      </c>
      <c r="FT179">
        <v>62</v>
      </c>
      <c r="FV179" t="s">
        <v>711</v>
      </c>
      <c r="FW179" s="45">
        <v>850000</v>
      </c>
      <c r="FX179" s="45">
        <v>850000</v>
      </c>
      <c r="FY179">
        <v>183</v>
      </c>
      <c r="FZ179">
        <v>7</v>
      </c>
      <c r="GA179">
        <v>29</v>
      </c>
      <c r="GB179">
        <v>36</v>
      </c>
      <c r="GC179">
        <v>16</v>
      </c>
      <c r="GD179">
        <v>80</v>
      </c>
      <c r="GE179">
        <v>150</v>
      </c>
      <c r="GF179">
        <v>2786</v>
      </c>
      <c r="GG179">
        <v>1.2</v>
      </c>
      <c r="GH179">
        <v>7.5</v>
      </c>
      <c r="GI179">
        <v>8.6999999999999993</v>
      </c>
      <c r="GJ179" s="42">
        <v>10</v>
      </c>
    </row>
    <row r="180" spans="1:192" x14ac:dyDescent="0.45">
      <c r="A180" s="40">
        <v>33780</v>
      </c>
      <c r="B180" t="s">
        <v>2874</v>
      </c>
      <c r="C180" t="s">
        <v>282</v>
      </c>
      <c r="D180" t="s">
        <v>107</v>
      </c>
      <c r="E180" t="s">
        <v>107</v>
      </c>
      <c r="F180">
        <v>72</v>
      </c>
      <c r="G180">
        <v>182</v>
      </c>
      <c r="K180" t="s">
        <v>92</v>
      </c>
      <c r="L180">
        <v>2014</v>
      </c>
      <c r="M180">
        <v>25</v>
      </c>
      <c r="N180">
        <v>4</v>
      </c>
      <c r="O180">
        <v>8477851</v>
      </c>
      <c r="P180" t="s">
        <v>2875</v>
      </c>
      <c r="Q180" t="s">
        <v>2876</v>
      </c>
      <c r="R180" t="s">
        <v>2877</v>
      </c>
      <c r="S180" t="s">
        <v>146</v>
      </c>
      <c r="T180" t="s">
        <v>720</v>
      </c>
      <c r="U180" t="s">
        <v>188</v>
      </c>
      <c r="V180">
        <v>55</v>
      </c>
      <c r="W180">
        <v>5</v>
      </c>
      <c r="X180">
        <v>10</v>
      </c>
      <c r="Y180">
        <v>6</v>
      </c>
      <c r="Z180">
        <v>15</v>
      </c>
      <c r="AA180">
        <v>15</v>
      </c>
      <c r="AB180">
        <v>61</v>
      </c>
      <c r="AC180" s="26">
        <v>0.27272727272727271</v>
      </c>
      <c r="AD180" s="20">
        <v>1.8000000000000007</v>
      </c>
      <c r="AE180" s="20">
        <v>5.4690000000000003</v>
      </c>
      <c r="AF180">
        <v>-11</v>
      </c>
      <c r="AG180">
        <v>1.5</v>
      </c>
      <c r="AH180">
        <v>8</v>
      </c>
      <c r="AI180">
        <v>1412</v>
      </c>
      <c r="AJ180">
        <v>67701</v>
      </c>
      <c r="AK180" s="20">
        <v>1128.3499999999999</v>
      </c>
      <c r="AL180">
        <v>1128.33</v>
      </c>
      <c r="AM180">
        <v>1128</v>
      </c>
      <c r="AN180" s="26">
        <v>20.515454545454542</v>
      </c>
      <c r="AO180">
        <v>34.18</v>
      </c>
      <c r="AP180" s="41">
        <v>0.31914893617021278</v>
      </c>
      <c r="AQ180">
        <v>231</v>
      </c>
      <c r="AR180">
        <v>232</v>
      </c>
      <c r="AS180">
        <v>232</v>
      </c>
      <c r="AT180">
        <v>136</v>
      </c>
      <c r="AU180">
        <v>137</v>
      </c>
      <c r="AV180">
        <v>99</v>
      </c>
      <c r="AW180">
        <v>75</v>
      </c>
      <c r="AX180">
        <v>5</v>
      </c>
      <c r="AY180">
        <v>2</v>
      </c>
      <c r="AZ180">
        <v>7</v>
      </c>
      <c r="BA180" s="42">
        <v>9</v>
      </c>
      <c r="BB180">
        <v>4.08</v>
      </c>
      <c r="BC180">
        <v>53.404000000000003</v>
      </c>
      <c r="BD180" s="20">
        <v>147.4</v>
      </c>
      <c r="BE180" s="20">
        <v>378.4</v>
      </c>
      <c r="BF180" s="20">
        <v>20.12177288559198</v>
      </c>
      <c r="BG180">
        <v>373</v>
      </c>
      <c r="BH180">
        <v>367</v>
      </c>
      <c r="BI180">
        <v>281</v>
      </c>
      <c r="BJ180" s="41">
        <v>0.57033639143730885</v>
      </c>
      <c r="BK180">
        <v>62</v>
      </c>
      <c r="BL180">
        <v>62</v>
      </c>
      <c r="BM180">
        <v>129</v>
      </c>
      <c r="BN180" s="42">
        <v>-67</v>
      </c>
      <c r="BO180">
        <v>38</v>
      </c>
      <c r="BP180">
        <v>46</v>
      </c>
      <c r="BQ180">
        <v>15</v>
      </c>
      <c r="BR180">
        <v>97</v>
      </c>
      <c r="BS180" s="41">
        <v>0.10874439461883408</v>
      </c>
      <c r="BT180">
        <v>0</v>
      </c>
      <c r="BU180">
        <v>0</v>
      </c>
      <c r="BV180" s="41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3</v>
      </c>
      <c r="CW180">
        <v>0</v>
      </c>
      <c r="CX180">
        <v>2</v>
      </c>
      <c r="CY180">
        <v>3</v>
      </c>
      <c r="CZ180">
        <v>33</v>
      </c>
      <c r="DA180">
        <v>1</v>
      </c>
      <c r="DB180">
        <v>1</v>
      </c>
      <c r="DC180">
        <v>32</v>
      </c>
      <c r="DD180">
        <v>8</v>
      </c>
      <c r="DE180">
        <v>3</v>
      </c>
      <c r="DF180">
        <v>0</v>
      </c>
      <c r="DG180">
        <v>54</v>
      </c>
      <c r="DH180">
        <v>4</v>
      </c>
      <c r="DI180">
        <v>7</v>
      </c>
      <c r="DJ180">
        <v>5</v>
      </c>
      <c r="DK180">
        <v>5</v>
      </c>
      <c r="DL180">
        <v>0</v>
      </c>
      <c r="DM180">
        <v>7</v>
      </c>
      <c r="DN180">
        <v>7</v>
      </c>
      <c r="DO180">
        <v>0</v>
      </c>
      <c r="DP180" s="42">
        <v>3</v>
      </c>
      <c r="DQ180" s="20">
        <v>4.9729999999999999</v>
      </c>
      <c r="DR180">
        <v>4</v>
      </c>
      <c r="DS180">
        <v>0</v>
      </c>
      <c r="DT180">
        <v>0</v>
      </c>
      <c r="DU180">
        <v>0</v>
      </c>
      <c r="DV180">
        <v>0</v>
      </c>
      <c r="DW180">
        <v>1188</v>
      </c>
      <c r="DX180">
        <v>1060</v>
      </c>
      <c r="DY180">
        <v>830</v>
      </c>
      <c r="DZ180">
        <v>795</v>
      </c>
      <c r="EA180">
        <v>617</v>
      </c>
      <c r="EB180">
        <v>589</v>
      </c>
      <c r="EC180">
        <v>47.95</v>
      </c>
      <c r="ED180">
        <v>50.77</v>
      </c>
      <c r="EE180">
        <v>47</v>
      </c>
      <c r="EF180">
        <v>61</v>
      </c>
      <c r="EG180" s="41">
        <v>7.6175040518638576E-2</v>
      </c>
      <c r="EH180" s="43">
        <v>0.89643463497453313</v>
      </c>
      <c r="EI180" s="44">
        <v>0.97260967549317168</v>
      </c>
      <c r="EJ180">
        <v>1189</v>
      </c>
      <c r="EK180">
        <v>1060</v>
      </c>
      <c r="EL180">
        <v>832</v>
      </c>
      <c r="EM180">
        <v>795</v>
      </c>
      <c r="EN180">
        <v>616</v>
      </c>
      <c r="EO180">
        <v>589</v>
      </c>
      <c r="EP180">
        <v>47</v>
      </c>
      <c r="EQ180">
        <v>61</v>
      </c>
      <c r="ER180">
        <v>614</v>
      </c>
      <c r="ES180">
        <v>533</v>
      </c>
      <c r="ET180">
        <v>170</v>
      </c>
      <c r="EU180">
        <v>219</v>
      </c>
      <c r="EV180">
        <v>21</v>
      </c>
      <c r="EW180">
        <v>35</v>
      </c>
      <c r="EX180">
        <v>60</v>
      </c>
      <c r="EY180">
        <v>67</v>
      </c>
      <c r="EZ180">
        <v>0.7</v>
      </c>
      <c r="FA180">
        <v>1.7000000000000002</v>
      </c>
      <c r="FB180">
        <v>2.4</v>
      </c>
      <c r="FC180" s="20">
        <v>25.1</v>
      </c>
      <c r="FD180" s="26">
        <v>0.45636363636363642</v>
      </c>
      <c r="FE180">
        <v>1.1633</v>
      </c>
      <c r="FF180">
        <v>-0.22</v>
      </c>
      <c r="FG180">
        <v>0.14000000000000001</v>
      </c>
      <c r="FH180">
        <v>-0.08</v>
      </c>
      <c r="FL180" s="42">
        <v>167</v>
      </c>
      <c r="FM180" s="20">
        <v>19.25</v>
      </c>
      <c r="FN180" s="41">
        <v>3.3428455000000003E-2</v>
      </c>
      <c r="FO180" s="20">
        <v>14.2</v>
      </c>
      <c r="FP180" s="20">
        <v>15.9946</v>
      </c>
      <c r="FQ180" s="20">
        <v>119.53949642391854</v>
      </c>
      <c r="FV180" t="s">
        <v>711</v>
      </c>
      <c r="FW180" s="45">
        <v>650000</v>
      </c>
      <c r="FX180" s="45">
        <v>650000</v>
      </c>
      <c r="FY180">
        <v>80</v>
      </c>
      <c r="FZ180">
        <v>5</v>
      </c>
      <c r="GA180">
        <v>16</v>
      </c>
      <c r="GB180">
        <v>21</v>
      </c>
      <c r="GC180">
        <v>-15</v>
      </c>
      <c r="GD180">
        <v>8</v>
      </c>
      <c r="GE180">
        <v>132</v>
      </c>
      <c r="GF180">
        <v>1620</v>
      </c>
      <c r="GG180">
        <v>0.7</v>
      </c>
      <c r="GH180">
        <v>2.5</v>
      </c>
      <c r="GI180">
        <v>3.2</v>
      </c>
      <c r="GJ180" s="42">
        <v>14.2</v>
      </c>
    </row>
    <row r="181" spans="1:192" x14ac:dyDescent="0.45">
      <c r="A181" s="40">
        <v>31866</v>
      </c>
      <c r="B181" t="s">
        <v>185</v>
      </c>
      <c r="C181" t="s">
        <v>126</v>
      </c>
      <c r="D181" t="s">
        <v>91</v>
      </c>
      <c r="E181" t="s">
        <v>91</v>
      </c>
      <c r="F181">
        <v>73</v>
      </c>
      <c r="G181">
        <v>205</v>
      </c>
      <c r="H181">
        <v>2005</v>
      </c>
      <c r="I181">
        <v>2</v>
      </c>
      <c r="J181">
        <v>35</v>
      </c>
      <c r="K181" t="s">
        <v>92</v>
      </c>
      <c r="L181">
        <v>2006</v>
      </c>
      <c r="M181">
        <v>30</v>
      </c>
      <c r="N181">
        <v>12</v>
      </c>
      <c r="O181">
        <v>8471709</v>
      </c>
      <c r="P181" t="s">
        <v>2878</v>
      </c>
      <c r="Q181" t="s">
        <v>2879</v>
      </c>
      <c r="R181" t="s">
        <v>2880</v>
      </c>
      <c r="S181" t="s">
        <v>2881</v>
      </c>
      <c r="T181" t="s">
        <v>720</v>
      </c>
      <c r="U181" t="s">
        <v>319</v>
      </c>
      <c r="V181">
        <v>81</v>
      </c>
      <c r="W181">
        <v>11</v>
      </c>
      <c r="X181">
        <v>21</v>
      </c>
      <c r="Y181">
        <v>4</v>
      </c>
      <c r="Z181">
        <v>32</v>
      </c>
      <c r="AA181">
        <v>12</v>
      </c>
      <c r="AB181">
        <v>35</v>
      </c>
      <c r="AC181" s="26">
        <v>0.39506172839506171</v>
      </c>
      <c r="AD181" s="20">
        <v>6.6625615763546797</v>
      </c>
      <c r="AE181" s="20">
        <v>11.462</v>
      </c>
      <c r="AF181">
        <v>9</v>
      </c>
      <c r="AG181">
        <v>0.7</v>
      </c>
      <c r="AH181">
        <v>34</v>
      </c>
      <c r="AI181">
        <v>2142</v>
      </c>
      <c r="AJ181">
        <v>109586</v>
      </c>
      <c r="AK181" s="20">
        <v>1826.4333333333</v>
      </c>
      <c r="AL181">
        <v>1826.43</v>
      </c>
      <c r="AM181">
        <v>1826</v>
      </c>
      <c r="AN181" s="26">
        <v>22.548559670781895</v>
      </c>
      <c r="AO181">
        <v>37.25</v>
      </c>
      <c r="AP181" s="41">
        <v>0.38554216867469882</v>
      </c>
      <c r="AQ181">
        <v>337</v>
      </c>
      <c r="AR181">
        <v>337</v>
      </c>
      <c r="AS181">
        <v>337</v>
      </c>
      <c r="AT181">
        <v>218</v>
      </c>
      <c r="AU181">
        <v>218</v>
      </c>
      <c r="AV181">
        <v>161</v>
      </c>
      <c r="AW181">
        <v>104</v>
      </c>
      <c r="AX181">
        <v>21</v>
      </c>
      <c r="AY181">
        <v>5</v>
      </c>
      <c r="AZ181">
        <v>22</v>
      </c>
      <c r="BA181" s="42">
        <v>27</v>
      </c>
      <c r="BB181">
        <v>9.8000000000000007</v>
      </c>
      <c r="BC181">
        <v>55.434800000000003</v>
      </c>
      <c r="BD181" s="20">
        <v>81</v>
      </c>
      <c r="BE181" s="20">
        <v>418</v>
      </c>
      <c r="BF181" s="20">
        <v>13.731706115208357</v>
      </c>
      <c r="BG181">
        <v>464</v>
      </c>
      <c r="BH181">
        <v>697</v>
      </c>
      <c r="BI181">
        <v>830</v>
      </c>
      <c r="BJ181" s="41">
        <v>0.35857805255023184</v>
      </c>
      <c r="BK181">
        <v>26</v>
      </c>
      <c r="BL181">
        <v>26</v>
      </c>
      <c r="BM181">
        <v>106</v>
      </c>
      <c r="BN181" s="42">
        <v>-80</v>
      </c>
      <c r="BO181">
        <v>57</v>
      </c>
      <c r="BP181">
        <v>55</v>
      </c>
      <c r="BQ181">
        <v>20</v>
      </c>
      <c r="BR181">
        <v>174</v>
      </c>
      <c r="BS181" s="41">
        <v>0.11247575953458307</v>
      </c>
      <c r="BT181">
        <v>0</v>
      </c>
      <c r="BU181">
        <v>1</v>
      </c>
      <c r="BV181" s="4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2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2</v>
      </c>
      <c r="CS181">
        <v>2</v>
      </c>
      <c r="CT181">
        <v>0</v>
      </c>
      <c r="CU181">
        <v>0</v>
      </c>
      <c r="CV181">
        <v>4</v>
      </c>
      <c r="CW181">
        <v>0</v>
      </c>
      <c r="CX181">
        <v>1</v>
      </c>
      <c r="CY181">
        <v>6</v>
      </c>
      <c r="CZ181">
        <v>50</v>
      </c>
      <c r="DA181">
        <v>6</v>
      </c>
      <c r="DB181">
        <v>0</v>
      </c>
      <c r="DC181">
        <v>50</v>
      </c>
      <c r="DD181">
        <v>15</v>
      </c>
      <c r="DE181">
        <v>1</v>
      </c>
      <c r="DF181">
        <v>0</v>
      </c>
      <c r="DG181">
        <v>89</v>
      </c>
      <c r="DH181">
        <v>5</v>
      </c>
      <c r="DI181">
        <v>6</v>
      </c>
      <c r="DJ181">
        <v>4</v>
      </c>
      <c r="DK181">
        <v>4</v>
      </c>
      <c r="DL181">
        <v>0</v>
      </c>
      <c r="DM181">
        <v>7</v>
      </c>
      <c r="DN181">
        <v>7</v>
      </c>
      <c r="DO181">
        <v>0</v>
      </c>
      <c r="DP181" s="42">
        <v>1</v>
      </c>
      <c r="DQ181" s="20">
        <v>12.048</v>
      </c>
      <c r="DR181">
        <v>2</v>
      </c>
      <c r="DS181">
        <v>0</v>
      </c>
      <c r="DT181">
        <v>0</v>
      </c>
      <c r="DU181">
        <v>2</v>
      </c>
      <c r="DV181">
        <v>1</v>
      </c>
      <c r="DW181">
        <v>1592</v>
      </c>
      <c r="DX181">
        <v>1952</v>
      </c>
      <c r="DY181">
        <v>1183</v>
      </c>
      <c r="DZ181">
        <v>1373</v>
      </c>
      <c r="EA181">
        <v>858</v>
      </c>
      <c r="EB181">
        <v>961</v>
      </c>
      <c r="EC181">
        <v>81.900000000000006</v>
      </c>
      <c r="ED181">
        <v>94.42</v>
      </c>
      <c r="EE181">
        <v>83</v>
      </c>
      <c r="EF181">
        <v>90</v>
      </c>
      <c r="EG181" s="41">
        <v>9.6736596736596736E-2</v>
      </c>
      <c r="EH181" s="43">
        <v>0.90634755463059313</v>
      </c>
      <c r="EI181" s="44">
        <v>1.0030841513671898</v>
      </c>
      <c r="EJ181">
        <v>1592</v>
      </c>
      <c r="EK181">
        <v>1953</v>
      </c>
      <c r="EL181">
        <v>1182</v>
      </c>
      <c r="EM181">
        <v>1374</v>
      </c>
      <c r="EN181">
        <v>854</v>
      </c>
      <c r="EO181">
        <v>961</v>
      </c>
      <c r="EP181">
        <v>82</v>
      </c>
      <c r="EQ181">
        <v>90</v>
      </c>
      <c r="ER181">
        <v>774</v>
      </c>
      <c r="ES181">
        <v>963</v>
      </c>
      <c r="ET181">
        <v>298</v>
      </c>
      <c r="EU181">
        <v>368</v>
      </c>
      <c r="EV181">
        <v>48</v>
      </c>
      <c r="EW181">
        <v>49</v>
      </c>
      <c r="EX181">
        <v>72</v>
      </c>
      <c r="EY181">
        <v>93</v>
      </c>
      <c r="EZ181">
        <v>2.1</v>
      </c>
      <c r="FA181">
        <v>5.0999999999999996</v>
      </c>
      <c r="FB181">
        <v>7.2</v>
      </c>
      <c r="FC181" s="20">
        <v>36.409999999999997</v>
      </c>
      <c r="FD181" s="26">
        <v>0.44950617283950611</v>
      </c>
      <c r="FE181">
        <v>2.6508000000000003</v>
      </c>
      <c r="FF181">
        <v>0.02</v>
      </c>
      <c r="FG181">
        <v>0.41</v>
      </c>
      <c r="FH181">
        <v>0.43</v>
      </c>
      <c r="FL181" s="42">
        <v>234</v>
      </c>
      <c r="FM181" s="20">
        <v>23</v>
      </c>
      <c r="FN181" s="41">
        <v>4.7185603700000002E-2</v>
      </c>
      <c r="FO181" s="20">
        <v>28.6</v>
      </c>
      <c r="FP181" s="20">
        <v>34.409599999999998</v>
      </c>
      <c r="FQ181" s="20">
        <v>116.42384323516369</v>
      </c>
      <c r="FR181">
        <v>1</v>
      </c>
      <c r="FS181" t="s">
        <v>396</v>
      </c>
      <c r="FT181">
        <v>52</v>
      </c>
      <c r="FV181" t="s">
        <v>711</v>
      </c>
      <c r="FW181" s="45">
        <v>4250000</v>
      </c>
      <c r="FX181" s="45">
        <v>4250000</v>
      </c>
      <c r="FY181">
        <v>893</v>
      </c>
      <c r="FZ181">
        <v>64</v>
      </c>
      <c r="GA181">
        <v>222</v>
      </c>
      <c r="GB181">
        <v>286</v>
      </c>
      <c r="GC181">
        <v>138</v>
      </c>
      <c r="GD181">
        <v>382</v>
      </c>
      <c r="GE181">
        <v>1267</v>
      </c>
      <c r="GF181">
        <v>19706</v>
      </c>
      <c r="GG181">
        <v>13.9</v>
      </c>
      <c r="GH181">
        <v>57.7</v>
      </c>
      <c r="GI181">
        <v>71.599999999999994</v>
      </c>
      <c r="GJ181" s="42">
        <v>28.6</v>
      </c>
    </row>
    <row r="182" spans="1:192" x14ac:dyDescent="0.45">
      <c r="A182" s="40">
        <v>31894</v>
      </c>
      <c r="B182" t="s">
        <v>304</v>
      </c>
      <c r="C182" t="s">
        <v>145</v>
      </c>
      <c r="D182" t="s">
        <v>91</v>
      </c>
      <c r="E182" t="s">
        <v>107</v>
      </c>
      <c r="F182">
        <v>72</v>
      </c>
      <c r="G182">
        <v>193</v>
      </c>
      <c r="H182">
        <v>2005</v>
      </c>
      <c r="I182">
        <v>2</v>
      </c>
      <c r="J182">
        <v>36</v>
      </c>
      <c r="K182" t="s">
        <v>92</v>
      </c>
      <c r="L182">
        <v>2008</v>
      </c>
      <c r="M182">
        <v>30</v>
      </c>
      <c r="N182">
        <v>8</v>
      </c>
      <c r="O182">
        <v>8471710</v>
      </c>
      <c r="P182" t="s">
        <v>2882</v>
      </c>
      <c r="Q182" t="s">
        <v>2883</v>
      </c>
      <c r="R182" t="s">
        <v>2884</v>
      </c>
      <c r="S182" t="s">
        <v>1296</v>
      </c>
      <c r="T182" t="s">
        <v>720</v>
      </c>
      <c r="U182" t="s">
        <v>2885</v>
      </c>
      <c r="V182">
        <v>25</v>
      </c>
      <c r="W182">
        <v>1</v>
      </c>
      <c r="X182">
        <v>3</v>
      </c>
      <c r="Y182">
        <v>1</v>
      </c>
      <c r="Z182">
        <v>4</v>
      </c>
      <c r="AA182">
        <v>0</v>
      </c>
      <c r="AB182">
        <v>0</v>
      </c>
      <c r="AC182" s="26">
        <v>0.16</v>
      </c>
      <c r="AD182" s="20">
        <v>0.8085106382978724</v>
      </c>
      <c r="AE182" s="20">
        <v>1.379</v>
      </c>
      <c r="AF182">
        <v>10</v>
      </c>
      <c r="AG182">
        <v>-0.8</v>
      </c>
      <c r="AH182">
        <v>8</v>
      </c>
      <c r="AI182">
        <v>442</v>
      </c>
      <c r="AJ182">
        <v>19707</v>
      </c>
      <c r="AK182" s="20">
        <v>328.45</v>
      </c>
      <c r="AL182">
        <v>328.45</v>
      </c>
      <c r="AM182">
        <v>329</v>
      </c>
      <c r="AN182" s="26">
        <v>13.138</v>
      </c>
      <c r="AO182">
        <v>22.07</v>
      </c>
      <c r="AP182" s="41">
        <v>0.22222222222222221</v>
      </c>
      <c r="AQ182">
        <v>34</v>
      </c>
      <c r="AR182">
        <v>34</v>
      </c>
      <c r="AS182">
        <v>34</v>
      </c>
      <c r="AT182">
        <v>22</v>
      </c>
      <c r="AU182">
        <v>22</v>
      </c>
      <c r="AV182">
        <v>14</v>
      </c>
      <c r="AW182">
        <v>5</v>
      </c>
      <c r="AX182">
        <v>0</v>
      </c>
      <c r="AY182">
        <v>1</v>
      </c>
      <c r="AZ182">
        <v>1</v>
      </c>
      <c r="BA182" s="42">
        <v>2</v>
      </c>
      <c r="BB182">
        <v>0.51</v>
      </c>
      <c r="BC182">
        <v>62.071399999999997</v>
      </c>
      <c r="BD182" s="20">
        <v>13.8</v>
      </c>
      <c r="BE182" s="20">
        <v>47.8</v>
      </c>
      <c r="BF182" s="20">
        <v>8.7319226670726149</v>
      </c>
      <c r="BG182">
        <v>77</v>
      </c>
      <c r="BH182">
        <v>103</v>
      </c>
      <c r="BI182">
        <v>86</v>
      </c>
      <c r="BJ182" s="41">
        <v>0.47239263803680981</v>
      </c>
      <c r="BK182">
        <v>21</v>
      </c>
      <c r="BL182">
        <v>21</v>
      </c>
      <c r="BM182">
        <v>30</v>
      </c>
      <c r="BN182" s="42">
        <v>-9</v>
      </c>
      <c r="BO182">
        <v>8</v>
      </c>
      <c r="BP182">
        <v>12</v>
      </c>
      <c r="BQ182">
        <v>4</v>
      </c>
      <c r="BR182">
        <v>31</v>
      </c>
      <c r="BS182" s="41">
        <v>0.10032362459546926</v>
      </c>
      <c r="BT182">
        <v>0</v>
      </c>
      <c r="BU182">
        <v>0</v>
      </c>
      <c r="BV182" s="41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2</v>
      </c>
      <c r="CY182">
        <v>0</v>
      </c>
      <c r="CZ182">
        <v>5</v>
      </c>
      <c r="DA182">
        <v>0</v>
      </c>
      <c r="DB182">
        <v>0</v>
      </c>
      <c r="DC182">
        <v>5</v>
      </c>
      <c r="DD182">
        <v>1</v>
      </c>
      <c r="DE182">
        <v>0</v>
      </c>
      <c r="DF182">
        <v>0</v>
      </c>
      <c r="DG182">
        <v>8</v>
      </c>
      <c r="DH182">
        <v>4</v>
      </c>
      <c r="DI182">
        <v>1</v>
      </c>
      <c r="DJ182">
        <v>4</v>
      </c>
      <c r="DK182">
        <v>4</v>
      </c>
      <c r="DL182">
        <v>0</v>
      </c>
      <c r="DM182">
        <v>1</v>
      </c>
      <c r="DN182">
        <v>1</v>
      </c>
      <c r="DO182">
        <v>0</v>
      </c>
      <c r="DP182" s="42">
        <v>-3</v>
      </c>
      <c r="DQ182" s="20">
        <v>-0.71199999999999997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232</v>
      </c>
      <c r="DX182">
        <v>367</v>
      </c>
      <c r="DY182">
        <v>178</v>
      </c>
      <c r="DZ182">
        <v>278</v>
      </c>
      <c r="EA182">
        <v>134</v>
      </c>
      <c r="EB182">
        <v>187</v>
      </c>
      <c r="EC182">
        <v>10.73</v>
      </c>
      <c r="ED182">
        <v>18.59</v>
      </c>
      <c r="EE182">
        <v>18</v>
      </c>
      <c r="EF182">
        <v>14</v>
      </c>
      <c r="EG182" s="41">
        <v>0.13432835820895522</v>
      </c>
      <c r="EH182" s="43">
        <v>0.92513368983957223</v>
      </c>
      <c r="EI182" s="44">
        <v>1.0594620480485275</v>
      </c>
      <c r="EJ182">
        <v>227</v>
      </c>
      <c r="EK182">
        <v>368</v>
      </c>
      <c r="EL182">
        <v>173</v>
      </c>
      <c r="EM182">
        <v>279</v>
      </c>
      <c r="EN182">
        <v>128</v>
      </c>
      <c r="EO182">
        <v>188</v>
      </c>
      <c r="EP182">
        <v>17</v>
      </c>
      <c r="EQ182">
        <v>14</v>
      </c>
      <c r="ER182">
        <v>112</v>
      </c>
      <c r="ES182">
        <v>196</v>
      </c>
      <c r="ET182">
        <v>41</v>
      </c>
      <c r="EU182">
        <v>77</v>
      </c>
      <c r="EV182">
        <v>6</v>
      </c>
      <c r="EW182">
        <v>7</v>
      </c>
      <c r="EX182">
        <v>29</v>
      </c>
      <c r="EY182">
        <v>22</v>
      </c>
      <c r="EZ182">
        <v>0.1</v>
      </c>
      <c r="FA182">
        <v>1.4</v>
      </c>
      <c r="FB182">
        <v>1.5</v>
      </c>
      <c r="FC182" s="20">
        <v>2.75</v>
      </c>
      <c r="FD182" s="26">
        <v>0.11</v>
      </c>
      <c r="FE182">
        <v>6.0900000000000003E-2</v>
      </c>
      <c r="FF182">
        <v>-0.25</v>
      </c>
      <c r="FG182">
        <v>-0.01</v>
      </c>
      <c r="FH182">
        <v>-0.27</v>
      </c>
      <c r="FL182" s="42">
        <v>60</v>
      </c>
      <c r="FM182" s="20">
        <v>6.25</v>
      </c>
      <c r="FN182" s="41">
        <v>1.3398692800000001E-2</v>
      </c>
      <c r="FO182" s="20">
        <v>3.2</v>
      </c>
      <c r="FP182" s="20">
        <v>3.8576000000000001</v>
      </c>
      <c r="FQ182" s="20">
        <v>109.42304764804385</v>
      </c>
      <c r="FV182" t="s">
        <v>711</v>
      </c>
      <c r="FW182" s="45">
        <v>825000</v>
      </c>
      <c r="FX182" s="45">
        <v>800000</v>
      </c>
      <c r="FY182">
        <v>166</v>
      </c>
      <c r="FZ182">
        <v>4</v>
      </c>
      <c r="GA182">
        <v>18</v>
      </c>
      <c r="GB182">
        <v>22</v>
      </c>
      <c r="GC182">
        <v>-6</v>
      </c>
      <c r="GD182">
        <v>56</v>
      </c>
      <c r="GE182">
        <v>115</v>
      </c>
      <c r="GF182">
        <v>2420</v>
      </c>
      <c r="GG182">
        <v>-0.1</v>
      </c>
      <c r="GH182">
        <v>4.4000000000000004</v>
      </c>
      <c r="GI182">
        <v>4.3</v>
      </c>
      <c r="GJ182" s="42">
        <v>3.2</v>
      </c>
    </row>
    <row r="183" spans="1:192" x14ac:dyDescent="0.45">
      <c r="A183" s="40">
        <v>29860</v>
      </c>
      <c r="B183" t="s">
        <v>222</v>
      </c>
      <c r="D183" t="s">
        <v>223</v>
      </c>
      <c r="E183" t="s">
        <v>223</v>
      </c>
      <c r="F183">
        <v>72</v>
      </c>
      <c r="G183">
        <v>191</v>
      </c>
      <c r="H183">
        <v>2001</v>
      </c>
      <c r="I183">
        <v>7</v>
      </c>
      <c r="J183">
        <v>221</v>
      </c>
      <c r="K183" t="s">
        <v>92</v>
      </c>
      <c r="L183">
        <v>2006</v>
      </c>
      <c r="M183">
        <v>36</v>
      </c>
      <c r="N183">
        <v>12</v>
      </c>
      <c r="O183">
        <v>8469665</v>
      </c>
      <c r="P183" t="s">
        <v>2893</v>
      </c>
      <c r="Q183" t="s">
        <v>2894</v>
      </c>
      <c r="R183" t="s">
        <v>2895</v>
      </c>
      <c r="S183" t="s">
        <v>1569</v>
      </c>
      <c r="T183" t="s">
        <v>720</v>
      </c>
      <c r="U183" t="s">
        <v>2896</v>
      </c>
      <c r="V183">
        <v>52</v>
      </c>
      <c r="W183">
        <v>4</v>
      </c>
      <c r="X183">
        <v>4</v>
      </c>
      <c r="Y183">
        <v>2</v>
      </c>
      <c r="Z183">
        <v>8</v>
      </c>
      <c r="AA183">
        <v>0</v>
      </c>
      <c r="AB183">
        <v>0</v>
      </c>
      <c r="AC183" s="26">
        <v>0.15384615384615385</v>
      </c>
      <c r="AD183" s="20">
        <v>-3.8596491228070171</v>
      </c>
      <c r="AE183" s="20">
        <v>3.177</v>
      </c>
      <c r="AF183">
        <v>1</v>
      </c>
      <c r="AG183">
        <v>-3.8</v>
      </c>
      <c r="AH183">
        <v>32</v>
      </c>
      <c r="AI183">
        <v>1269</v>
      </c>
      <c r="AJ183">
        <v>53383</v>
      </c>
      <c r="AK183" s="20">
        <v>889.71666666666999</v>
      </c>
      <c r="AL183">
        <v>888.35</v>
      </c>
      <c r="AM183">
        <v>889</v>
      </c>
      <c r="AN183" s="26">
        <v>17.109935897435896</v>
      </c>
      <c r="AO183">
        <v>28.69</v>
      </c>
      <c r="AP183" s="41">
        <v>0.25</v>
      </c>
      <c r="AQ183">
        <v>109</v>
      </c>
      <c r="AR183">
        <v>109</v>
      </c>
      <c r="AS183">
        <v>109</v>
      </c>
      <c r="AT183">
        <v>78</v>
      </c>
      <c r="AU183">
        <v>78</v>
      </c>
      <c r="AV183">
        <v>59</v>
      </c>
      <c r="AW183">
        <v>31</v>
      </c>
      <c r="AX183">
        <v>7</v>
      </c>
      <c r="AY183">
        <v>6</v>
      </c>
      <c r="AZ183">
        <v>5</v>
      </c>
      <c r="BA183" s="42">
        <v>11</v>
      </c>
      <c r="BB183">
        <v>2.27</v>
      </c>
      <c r="BC183">
        <v>53.7119</v>
      </c>
      <c r="BD183" s="20">
        <v>47.5</v>
      </c>
      <c r="BE183" s="20">
        <v>156.5</v>
      </c>
      <c r="BF183" s="20">
        <v>10.570158158383519</v>
      </c>
      <c r="BG183">
        <v>223</v>
      </c>
      <c r="BH183">
        <v>336</v>
      </c>
      <c r="BI183">
        <v>346</v>
      </c>
      <c r="BJ183" s="41">
        <v>0.39191564147627417</v>
      </c>
      <c r="BK183">
        <v>50</v>
      </c>
      <c r="BL183">
        <v>50</v>
      </c>
      <c r="BM183">
        <v>65</v>
      </c>
      <c r="BN183" s="42">
        <v>-15</v>
      </c>
      <c r="BO183">
        <v>19</v>
      </c>
      <c r="BP183">
        <v>34</v>
      </c>
      <c r="BQ183">
        <v>16</v>
      </c>
      <c r="BR183">
        <v>76</v>
      </c>
      <c r="BS183" s="41">
        <v>0.10039630118890357</v>
      </c>
      <c r="BT183">
        <v>0</v>
      </c>
      <c r="BU183">
        <v>0</v>
      </c>
      <c r="BV183" s="41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18</v>
      </c>
      <c r="DA183">
        <v>1</v>
      </c>
      <c r="DB183">
        <v>0</v>
      </c>
      <c r="DC183">
        <v>29</v>
      </c>
      <c r="DD183">
        <v>4</v>
      </c>
      <c r="DE183">
        <v>0</v>
      </c>
      <c r="DF183">
        <v>0</v>
      </c>
      <c r="DG183">
        <v>25</v>
      </c>
      <c r="DH183">
        <v>16</v>
      </c>
      <c r="DI183">
        <v>4</v>
      </c>
      <c r="DJ183">
        <v>16</v>
      </c>
      <c r="DK183">
        <v>16</v>
      </c>
      <c r="DL183">
        <v>0</v>
      </c>
      <c r="DM183">
        <v>4</v>
      </c>
      <c r="DN183">
        <v>4</v>
      </c>
      <c r="DO183">
        <v>0</v>
      </c>
      <c r="DP183" s="42">
        <v>-12</v>
      </c>
      <c r="DQ183" s="20">
        <v>-6.4909999999999997</v>
      </c>
      <c r="DR183">
        <v>16</v>
      </c>
      <c r="DS183">
        <v>0</v>
      </c>
      <c r="DT183">
        <v>0</v>
      </c>
      <c r="DU183">
        <v>0</v>
      </c>
      <c r="DV183">
        <v>0</v>
      </c>
      <c r="DW183">
        <v>752</v>
      </c>
      <c r="DX183">
        <v>958</v>
      </c>
      <c r="DY183">
        <v>563</v>
      </c>
      <c r="DZ183">
        <v>681</v>
      </c>
      <c r="EA183">
        <v>407</v>
      </c>
      <c r="EB183">
        <v>488</v>
      </c>
      <c r="EC183">
        <v>29.97</v>
      </c>
      <c r="ED183">
        <v>45.36</v>
      </c>
      <c r="EE183">
        <v>32</v>
      </c>
      <c r="EF183">
        <v>48</v>
      </c>
      <c r="EG183" s="41">
        <v>7.8624078624078622E-2</v>
      </c>
      <c r="EH183" s="43">
        <v>0.90163934426229508</v>
      </c>
      <c r="EI183" s="44">
        <v>0.98026342288637369</v>
      </c>
      <c r="EJ183">
        <v>755</v>
      </c>
      <c r="EK183">
        <v>962</v>
      </c>
      <c r="EL183">
        <v>567</v>
      </c>
      <c r="EM183">
        <v>684</v>
      </c>
      <c r="EN183">
        <v>407</v>
      </c>
      <c r="EO183">
        <v>492</v>
      </c>
      <c r="EP183">
        <v>32</v>
      </c>
      <c r="EQ183">
        <v>48</v>
      </c>
      <c r="ER183">
        <v>344</v>
      </c>
      <c r="ES183">
        <v>471</v>
      </c>
      <c r="ET183">
        <v>137</v>
      </c>
      <c r="EU183">
        <v>168</v>
      </c>
      <c r="EV183">
        <v>18</v>
      </c>
      <c r="EW183">
        <v>25</v>
      </c>
      <c r="EX183">
        <v>56</v>
      </c>
      <c r="EY183">
        <v>48</v>
      </c>
      <c r="EZ183">
        <v>0.1</v>
      </c>
      <c r="FA183">
        <v>2</v>
      </c>
      <c r="FB183">
        <v>2.2000000000000002</v>
      </c>
      <c r="FC183" s="20">
        <v>10.38</v>
      </c>
      <c r="FD183" s="26">
        <v>0.19961538461538464</v>
      </c>
      <c r="FE183">
        <v>0.26390000000000002</v>
      </c>
      <c r="FF183">
        <v>0.05</v>
      </c>
      <c r="FG183">
        <v>0.37</v>
      </c>
      <c r="FH183">
        <v>0.42</v>
      </c>
      <c r="FL183" s="42">
        <v>158</v>
      </c>
      <c r="FM183" s="20">
        <v>4.125</v>
      </c>
      <c r="FN183" s="41">
        <v>2.9913360700000002E-2</v>
      </c>
      <c r="FO183" s="20">
        <v>4.8</v>
      </c>
      <c r="FP183" s="20">
        <v>6.7018000000000004</v>
      </c>
      <c r="FQ183" s="20">
        <v>115.49501885518094</v>
      </c>
      <c r="FR183">
        <v>10</v>
      </c>
      <c r="FS183" t="s">
        <v>2897</v>
      </c>
      <c r="FT183">
        <v>445</v>
      </c>
      <c r="FV183" t="s">
        <v>711</v>
      </c>
      <c r="FW183" s="45">
        <v>1000000</v>
      </c>
      <c r="FX183" s="45">
        <v>1000000</v>
      </c>
      <c r="FY183">
        <v>850</v>
      </c>
      <c r="FZ183">
        <v>41</v>
      </c>
      <c r="GA183">
        <v>149</v>
      </c>
      <c r="GB183">
        <v>190</v>
      </c>
      <c r="GC183">
        <v>63</v>
      </c>
      <c r="GD183">
        <v>372</v>
      </c>
      <c r="GE183">
        <v>836</v>
      </c>
      <c r="GF183">
        <v>16913</v>
      </c>
      <c r="GG183">
        <v>4.8</v>
      </c>
      <c r="GH183">
        <v>40</v>
      </c>
      <c r="GI183">
        <v>44.8</v>
      </c>
      <c r="GJ183" s="42">
        <v>4.8</v>
      </c>
    </row>
    <row r="184" spans="1:192" x14ac:dyDescent="0.45">
      <c r="A184" s="40">
        <v>31697</v>
      </c>
      <c r="B184" t="s">
        <v>2312</v>
      </c>
      <c r="C184" t="s">
        <v>2313</v>
      </c>
      <c r="D184" t="s">
        <v>91</v>
      </c>
      <c r="E184" t="s">
        <v>91</v>
      </c>
      <c r="F184">
        <v>76</v>
      </c>
      <c r="G184">
        <v>212</v>
      </c>
      <c r="H184">
        <v>2005</v>
      </c>
      <c r="I184">
        <v>2</v>
      </c>
      <c r="J184">
        <v>55</v>
      </c>
      <c r="K184" t="s">
        <v>202</v>
      </c>
      <c r="L184">
        <v>2009</v>
      </c>
      <c r="M184">
        <v>31</v>
      </c>
      <c r="N184">
        <v>9</v>
      </c>
      <c r="O184">
        <v>8471717</v>
      </c>
      <c r="P184" t="s">
        <v>2906</v>
      </c>
      <c r="Q184" t="s">
        <v>2907</v>
      </c>
      <c r="R184" t="s">
        <v>2908</v>
      </c>
      <c r="S184" t="s">
        <v>739</v>
      </c>
      <c r="T184" t="s">
        <v>720</v>
      </c>
      <c r="U184" t="s">
        <v>263</v>
      </c>
      <c r="V184">
        <v>38</v>
      </c>
      <c r="W184">
        <v>1</v>
      </c>
      <c r="X184">
        <v>3</v>
      </c>
      <c r="Y184">
        <v>0</v>
      </c>
      <c r="Z184">
        <v>4</v>
      </c>
      <c r="AA184">
        <v>26</v>
      </c>
      <c r="AB184">
        <v>81</v>
      </c>
      <c r="AC184" s="26">
        <v>0.10526315789473684</v>
      </c>
      <c r="AD184" s="20">
        <v>-1.5566037735849054</v>
      </c>
      <c r="AE184" s="20">
        <v>1.3820000000000001</v>
      </c>
      <c r="AF184">
        <v>-1</v>
      </c>
      <c r="AG184">
        <v>-2.2999999999999998</v>
      </c>
      <c r="AH184">
        <v>62</v>
      </c>
      <c r="AI184">
        <v>834</v>
      </c>
      <c r="AJ184">
        <v>35803</v>
      </c>
      <c r="AK184" s="20">
        <v>596.71666666666999</v>
      </c>
      <c r="AL184">
        <v>596.70000000000005</v>
      </c>
      <c r="AM184">
        <v>597</v>
      </c>
      <c r="AN184" s="26">
        <v>15.703070175438597</v>
      </c>
      <c r="AO184">
        <v>26.37</v>
      </c>
      <c r="AP184" s="41">
        <v>0.22222222222222221</v>
      </c>
      <c r="AQ184">
        <v>75</v>
      </c>
      <c r="AR184">
        <v>75</v>
      </c>
      <c r="AS184">
        <v>75</v>
      </c>
      <c r="AT184">
        <v>53</v>
      </c>
      <c r="AU184">
        <v>53</v>
      </c>
      <c r="AV184">
        <v>39</v>
      </c>
      <c r="AW184">
        <v>17</v>
      </c>
      <c r="AX184">
        <v>1</v>
      </c>
      <c r="AY184">
        <v>0</v>
      </c>
      <c r="AZ184">
        <v>3</v>
      </c>
      <c r="BA184" s="42">
        <v>3</v>
      </c>
      <c r="BB184">
        <v>1.27</v>
      </c>
      <c r="BC184">
        <v>55.256399999999999</v>
      </c>
      <c r="BD184" s="20">
        <v>0</v>
      </c>
      <c r="BE184" s="20">
        <v>75</v>
      </c>
      <c r="BF184" s="20">
        <v>7.5414781297134237</v>
      </c>
      <c r="BG184">
        <v>207</v>
      </c>
      <c r="BH184">
        <v>210</v>
      </c>
      <c r="BI184">
        <v>195</v>
      </c>
      <c r="BJ184" s="41">
        <v>0.5149253731343284</v>
      </c>
      <c r="BK184">
        <v>80</v>
      </c>
      <c r="BL184">
        <v>80</v>
      </c>
      <c r="BM184">
        <v>56</v>
      </c>
      <c r="BN184" s="42">
        <v>24</v>
      </c>
      <c r="BO184">
        <v>14</v>
      </c>
      <c r="BP184">
        <v>13</v>
      </c>
      <c r="BQ184">
        <v>7</v>
      </c>
      <c r="BR184">
        <v>56</v>
      </c>
      <c r="BS184" s="41">
        <v>0.1095890410958904</v>
      </c>
      <c r="BT184">
        <v>0</v>
      </c>
      <c r="BU184">
        <v>0</v>
      </c>
      <c r="BV184" s="41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2</v>
      </c>
      <c r="CZ184">
        <v>12</v>
      </c>
      <c r="DA184">
        <v>0</v>
      </c>
      <c r="DB184">
        <v>0</v>
      </c>
      <c r="DC184">
        <v>20</v>
      </c>
      <c r="DD184">
        <v>4</v>
      </c>
      <c r="DE184">
        <v>0</v>
      </c>
      <c r="DF184">
        <v>0</v>
      </c>
      <c r="DG184">
        <v>15</v>
      </c>
      <c r="DH184">
        <v>18</v>
      </c>
      <c r="DI184">
        <v>1</v>
      </c>
      <c r="DJ184">
        <v>17</v>
      </c>
      <c r="DK184">
        <v>12</v>
      </c>
      <c r="DL184">
        <v>5</v>
      </c>
      <c r="DM184">
        <v>7</v>
      </c>
      <c r="DN184">
        <v>1</v>
      </c>
      <c r="DO184">
        <v>6</v>
      </c>
      <c r="DP184" s="42">
        <v>-17</v>
      </c>
      <c r="DQ184" s="20">
        <v>-3.68</v>
      </c>
      <c r="DR184">
        <v>11</v>
      </c>
      <c r="DS184">
        <v>6</v>
      </c>
      <c r="DT184">
        <v>0</v>
      </c>
      <c r="DU184">
        <v>1</v>
      </c>
      <c r="DV184">
        <v>0</v>
      </c>
      <c r="DW184">
        <v>509</v>
      </c>
      <c r="DX184">
        <v>610</v>
      </c>
      <c r="DY184">
        <v>378</v>
      </c>
      <c r="DZ184">
        <v>455</v>
      </c>
      <c r="EA184">
        <v>276</v>
      </c>
      <c r="EB184">
        <v>309</v>
      </c>
      <c r="EC184">
        <v>19.25</v>
      </c>
      <c r="ED184">
        <v>28.38</v>
      </c>
      <c r="EE184">
        <v>18</v>
      </c>
      <c r="EF184">
        <v>24</v>
      </c>
      <c r="EG184" s="41">
        <v>6.5217391304347824E-2</v>
      </c>
      <c r="EH184" s="43">
        <v>0.92233009708737868</v>
      </c>
      <c r="EI184" s="44">
        <v>0.98754748839172646</v>
      </c>
      <c r="EJ184">
        <v>514</v>
      </c>
      <c r="EK184">
        <v>611</v>
      </c>
      <c r="EL184">
        <v>381</v>
      </c>
      <c r="EM184">
        <v>456</v>
      </c>
      <c r="EN184">
        <v>277</v>
      </c>
      <c r="EO184">
        <v>310</v>
      </c>
      <c r="EP184">
        <v>19</v>
      </c>
      <c r="EQ184">
        <v>24</v>
      </c>
      <c r="ER184">
        <v>247</v>
      </c>
      <c r="ES184">
        <v>304</v>
      </c>
      <c r="ET184">
        <v>78</v>
      </c>
      <c r="EU184">
        <v>112</v>
      </c>
      <c r="EV184">
        <v>7</v>
      </c>
      <c r="EW184">
        <v>13</v>
      </c>
      <c r="EX184">
        <v>36</v>
      </c>
      <c r="EY184">
        <v>36</v>
      </c>
      <c r="EZ184">
        <v>-0.2</v>
      </c>
      <c r="FA184">
        <v>1.2</v>
      </c>
      <c r="FB184">
        <v>1</v>
      </c>
      <c r="FC184" s="20">
        <v>6.72</v>
      </c>
      <c r="FD184" s="26">
        <v>0.17684210526315788</v>
      </c>
      <c r="FE184">
        <v>0.313</v>
      </c>
      <c r="FF184">
        <v>-0.13</v>
      </c>
      <c r="FG184">
        <v>-0.02</v>
      </c>
      <c r="FH184">
        <v>-0.15</v>
      </c>
      <c r="FL184" s="42">
        <v>204</v>
      </c>
      <c r="FM184" s="20">
        <v>7.9090909090909092</v>
      </c>
      <c r="FN184" s="41">
        <v>8.1123862000000001E-3</v>
      </c>
      <c r="FO184" s="20">
        <v>-2.2000000000000002</v>
      </c>
      <c r="FP184" s="20">
        <v>3.2640000000000002</v>
      </c>
      <c r="FQ184" s="20">
        <v>112.51885369532427</v>
      </c>
      <c r="FR184">
        <v>36</v>
      </c>
      <c r="FS184" t="s">
        <v>1410</v>
      </c>
      <c r="FT184">
        <v>1207</v>
      </c>
      <c r="FV184" t="s">
        <v>711</v>
      </c>
      <c r="FW184" s="45">
        <v>3000000</v>
      </c>
      <c r="FX184" s="45">
        <v>2750000</v>
      </c>
      <c r="FY184">
        <v>462</v>
      </c>
      <c r="FZ184">
        <v>13</v>
      </c>
      <c r="GA184">
        <v>53</v>
      </c>
      <c r="GB184">
        <v>66</v>
      </c>
      <c r="GC184">
        <v>60</v>
      </c>
      <c r="GD184">
        <v>652</v>
      </c>
      <c r="GE184">
        <v>375</v>
      </c>
      <c r="GF184">
        <v>7533</v>
      </c>
      <c r="GG184">
        <v>-0.4</v>
      </c>
      <c r="GH184">
        <v>19.8</v>
      </c>
      <c r="GI184">
        <v>19.399999999999999</v>
      </c>
      <c r="GJ184" s="42">
        <v>-2.2000000000000002</v>
      </c>
    </row>
    <row r="185" spans="1:192" x14ac:dyDescent="0.45">
      <c r="A185" s="40">
        <v>31664</v>
      </c>
      <c r="B185" t="s">
        <v>1221</v>
      </c>
      <c r="C185" t="s">
        <v>175</v>
      </c>
      <c r="D185" t="s">
        <v>107</v>
      </c>
      <c r="E185" t="s">
        <v>107</v>
      </c>
      <c r="F185">
        <v>73</v>
      </c>
      <c r="G185">
        <v>196</v>
      </c>
      <c r="H185">
        <v>2005</v>
      </c>
      <c r="I185">
        <v>4</v>
      </c>
      <c r="J185">
        <v>105</v>
      </c>
      <c r="K185" t="s">
        <v>92</v>
      </c>
      <c r="L185">
        <v>2006</v>
      </c>
      <c r="M185">
        <v>31</v>
      </c>
      <c r="N185">
        <v>12</v>
      </c>
      <c r="O185">
        <v>8471735</v>
      </c>
      <c r="P185" t="s">
        <v>2916</v>
      </c>
      <c r="Q185" t="s">
        <v>2917</v>
      </c>
      <c r="R185" t="s">
        <v>2918</v>
      </c>
      <c r="S185" t="s">
        <v>329</v>
      </c>
      <c r="T185" t="s">
        <v>720</v>
      </c>
      <c r="U185" t="s">
        <v>373</v>
      </c>
      <c r="V185">
        <v>82</v>
      </c>
      <c r="W185">
        <v>8</v>
      </c>
      <c r="X185">
        <v>48</v>
      </c>
      <c r="Y185">
        <v>25</v>
      </c>
      <c r="Z185">
        <v>56</v>
      </c>
      <c r="AA185">
        <v>5</v>
      </c>
      <c r="AB185">
        <v>22</v>
      </c>
      <c r="AC185" s="26">
        <v>0.68292682926829273</v>
      </c>
      <c r="AD185" s="20">
        <v>10.751009421265138</v>
      </c>
      <c r="AE185" s="20">
        <v>17.966999999999999</v>
      </c>
      <c r="AF185">
        <v>7</v>
      </c>
      <c r="AG185">
        <v>-5.7</v>
      </c>
      <c r="AH185">
        <v>35</v>
      </c>
      <c r="AI185">
        <v>2410</v>
      </c>
      <c r="AJ185">
        <v>120486</v>
      </c>
      <c r="AK185" s="20">
        <v>2008.1</v>
      </c>
      <c r="AL185">
        <v>2008.1</v>
      </c>
      <c r="AM185">
        <v>2008</v>
      </c>
      <c r="AN185" s="26">
        <v>24.489024390243902</v>
      </c>
      <c r="AO185">
        <v>40.409999999999997</v>
      </c>
      <c r="AP185" s="41">
        <v>0.47457627118644069</v>
      </c>
      <c r="AQ185">
        <v>360</v>
      </c>
      <c r="AR185">
        <v>360</v>
      </c>
      <c r="AS185">
        <v>360</v>
      </c>
      <c r="AT185">
        <v>249</v>
      </c>
      <c r="AU185">
        <v>249</v>
      </c>
      <c r="AV185">
        <v>179</v>
      </c>
      <c r="AW185">
        <v>97</v>
      </c>
      <c r="AX185">
        <v>7</v>
      </c>
      <c r="AY185">
        <v>7</v>
      </c>
      <c r="AZ185">
        <v>25</v>
      </c>
      <c r="BA185" s="42">
        <v>32</v>
      </c>
      <c r="BB185">
        <v>9.3699999999999992</v>
      </c>
      <c r="BC185">
        <v>59.391100000000002</v>
      </c>
      <c r="BD185" s="20">
        <v>420.4</v>
      </c>
      <c r="BE185" s="20">
        <v>780.4</v>
      </c>
      <c r="BF185" s="20">
        <v>23.31756386634132</v>
      </c>
      <c r="BG185">
        <v>751</v>
      </c>
      <c r="BH185">
        <v>691</v>
      </c>
      <c r="BI185">
        <v>933</v>
      </c>
      <c r="BJ185" s="41">
        <v>0.44596199524940616</v>
      </c>
      <c r="BK185">
        <v>26</v>
      </c>
      <c r="BL185">
        <v>26</v>
      </c>
      <c r="BM185">
        <v>23</v>
      </c>
      <c r="BN185" s="42">
        <v>3</v>
      </c>
      <c r="BO185">
        <v>70</v>
      </c>
      <c r="BP185">
        <v>129</v>
      </c>
      <c r="BQ185">
        <v>42</v>
      </c>
      <c r="BR185">
        <v>101</v>
      </c>
      <c r="BS185" s="41">
        <v>5.8482918355529823E-2</v>
      </c>
      <c r="BT185">
        <v>0</v>
      </c>
      <c r="BU185">
        <v>0</v>
      </c>
      <c r="BV185" s="41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</v>
      </c>
      <c r="CS185">
        <v>2</v>
      </c>
      <c r="CT185">
        <v>0</v>
      </c>
      <c r="CU185">
        <v>0</v>
      </c>
      <c r="CV185">
        <v>2</v>
      </c>
      <c r="CW185">
        <v>0</v>
      </c>
      <c r="CX185">
        <v>2</v>
      </c>
      <c r="CY185">
        <v>4</v>
      </c>
      <c r="CZ185">
        <v>64</v>
      </c>
      <c r="DA185">
        <v>1</v>
      </c>
      <c r="DB185">
        <v>0</v>
      </c>
      <c r="DC185">
        <v>103</v>
      </c>
      <c r="DD185">
        <v>30</v>
      </c>
      <c r="DE185">
        <v>0</v>
      </c>
      <c r="DF185">
        <v>0</v>
      </c>
      <c r="DG185">
        <v>45</v>
      </c>
      <c r="DH185">
        <v>16</v>
      </c>
      <c r="DI185">
        <v>15</v>
      </c>
      <c r="DJ185">
        <v>16</v>
      </c>
      <c r="DK185">
        <v>15</v>
      </c>
      <c r="DL185">
        <v>1</v>
      </c>
      <c r="DM185">
        <v>14</v>
      </c>
      <c r="DN185">
        <v>13</v>
      </c>
      <c r="DO185">
        <v>1</v>
      </c>
      <c r="DP185" s="42">
        <v>-1</v>
      </c>
      <c r="DQ185" s="20">
        <v>2.044</v>
      </c>
      <c r="DR185">
        <v>15</v>
      </c>
      <c r="DS185">
        <v>1</v>
      </c>
      <c r="DT185">
        <v>0</v>
      </c>
      <c r="DU185">
        <v>0</v>
      </c>
      <c r="DV185">
        <v>0</v>
      </c>
      <c r="DW185">
        <v>2135</v>
      </c>
      <c r="DX185">
        <v>2053</v>
      </c>
      <c r="DY185">
        <v>1679</v>
      </c>
      <c r="DZ185">
        <v>1626</v>
      </c>
      <c r="EA185">
        <v>1207</v>
      </c>
      <c r="EB185">
        <v>1213</v>
      </c>
      <c r="EC185">
        <v>116.01</v>
      </c>
      <c r="ED185">
        <v>113.77</v>
      </c>
      <c r="EE185">
        <v>118</v>
      </c>
      <c r="EF185">
        <v>104</v>
      </c>
      <c r="EG185" s="41">
        <v>9.7763048881524442E-2</v>
      </c>
      <c r="EH185" s="43">
        <v>0.9142621599340478</v>
      </c>
      <c r="EI185" s="44">
        <v>1.0120252088155723</v>
      </c>
      <c r="EJ185">
        <v>2125</v>
      </c>
      <c r="EK185">
        <v>2050</v>
      </c>
      <c r="EL185">
        <v>1672</v>
      </c>
      <c r="EM185">
        <v>1623</v>
      </c>
      <c r="EN185">
        <v>1199</v>
      </c>
      <c r="EO185">
        <v>1210</v>
      </c>
      <c r="EP185">
        <v>118</v>
      </c>
      <c r="EQ185">
        <v>104</v>
      </c>
      <c r="ER185">
        <v>1037</v>
      </c>
      <c r="ES185">
        <v>1002</v>
      </c>
      <c r="ET185">
        <v>367</v>
      </c>
      <c r="EU185">
        <v>421</v>
      </c>
      <c r="EV185">
        <v>60</v>
      </c>
      <c r="EW185">
        <v>55</v>
      </c>
      <c r="EX185">
        <v>109</v>
      </c>
      <c r="EY185">
        <v>113</v>
      </c>
      <c r="EZ185">
        <v>4</v>
      </c>
      <c r="FA185">
        <v>4.7</v>
      </c>
      <c r="FB185">
        <v>8.6999999999999993</v>
      </c>
      <c r="FC185" s="20">
        <v>47.48</v>
      </c>
      <c r="FD185" s="26">
        <v>0.5790243902439024</v>
      </c>
      <c r="FE185">
        <v>4.1908000000000003</v>
      </c>
      <c r="FF185">
        <v>0.18</v>
      </c>
      <c r="FG185">
        <v>-0.9</v>
      </c>
      <c r="FH185">
        <v>-0.72</v>
      </c>
      <c r="FL185" s="42">
        <v>163</v>
      </c>
      <c r="FM185" s="20">
        <v>4.5333333333333332</v>
      </c>
      <c r="FN185" s="41">
        <v>3.3755274299999999E-2</v>
      </c>
      <c r="FO185" s="20">
        <v>52.5</v>
      </c>
      <c r="FP185" s="20">
        <v>56.408799999999999</v>
      </c>
      <c r="FQ185" s="20">
        <v>125.13321049748521</v>
      </c>
      <c r="FU185" t="s">
        <v>702</v>
      </c>
      <c r="FV185" t="s">
        <v>711</v>
      </c>
      <c r="FW185" s="45">
        <v>7500000</v>
      </c>
      <c r="FX185" s="45">
        <v>6350000</v>
      </c>
      <c r="FY185">
        <v>825</v>
      </c>
      <c r="FZ185">
        <v>85</v>
      </c>
      <c r="GA185">
        <v>381</v>
      </c>
      <c r="GB185">
        <v>466</v>
      </c>
      <c r="GC185">
        <v>-31</v>
      </c>
      <c r="GD185">
        <v>494</v>
      </c>
      <c r="GE185">
        <v>1860</v>
      </c>
      <c r="GF185">
        <v>17807</v>
      </c>
      <c r="GG185">
        <v>38.9</v>
      </c>
      <c r="GH185">
        <v>35.6</v>
      </c>
      <c r="GI185">
        <v>74.5</v>
      </c>
      <c r="GJ185" s="42">
        <v>52.5</v>
      </c>
    </row>
    <row r="186" spans="1:192" x14ac:dyDescent="0.45">
      <c r="A186" s="40">
        <v>31997</v>
      </c>
      <c r="B186" t="s">
        <v>939</v>
      </c>
      <c r="C186" t="s">
        <v>163</v>
      </c>
      <c r="D186" t="s">
        <v>91</v>
      </c>
      <c r="E186" t="s">
        <v>91</v>
      </c>
      <c r="F186">
        <v>77</v>
      </c>
      <c r="G186">
        <v>224</v>
      </c>
      <c r="H186">
        <v>2005</v>
      </c>
      <c r="I186">
        <v>3</v>
      </c>
      <c r="J186">
        <v>79</v>
      </c>
      <c r="K186" t="s">
        <v>202</v>
      </c>
      <c r="L186">
        <v>2009</v>
      </c>
      <c r="M186">
        <v>30</v>
      </c>
      <c r="N186">
        <v>9</v>
      </c>
      <c r="O186">
        <v>8471742</v>
      </c>
      <c r="P186" t="s">
        <v>2931</v>
      </c>
      <c r="Q186" t="s">
        <v>2932</v>
      </c>
      <c r="R186" t="s">
        <v>2933</v>
      </c>
      <c r="S186" t="s">
        <v>1124</v>
      </c>
      <c r="T186" t="s">
        <v>720</v>
      </c>
      <c r="U186" t="s">
        <v>188</v>
      </c>
      <c r="V186">
        <v>23</v>
      </c>
      <c r="W186">
        <v>1</v>
      </c>
      <c r="X186">
        <v>6</v>
      </c>
      <c r="Y186">
        <v>4</v>
      </c>
      <c r="Z186">
        <v>7</v>
      </c>
      <c r="AA186">
        <v>24</v>
      </c>
      <c r="AB186">
        <v>69</v>
      </c>
      <c r="AC186" s="26">
        <v>0.30434782608695654</v>
      </c>
      <c r="AD186" s="20">
        <v>-1.946869070208729</v>
      </c>
      <c r="AE186" s="20">
        <v>2.2810000000000001</v>
      </c>
      <c r="AF186">
        <v>-1</v>
      </c>
      <c r="AG186">
        <v>3</v>
      </c>
      <c r="AH186">
        <v>8</v>
      </c>
      <c r="AI186">
        <v>524</v>
      </c>
      <c r="AJ186">
        <v>22930</v>
      </c>
      <c r="AK186" s="20">
        <v>382.16666666666998</v>
      </c>
      <c r="AL186">
        <v>382.17</v>
      </c>
      <c r="AM186">
        <v>382</v>
      </c>
      <c r="AN186" s="26">
        <v>16.615942028985508</v>
      </c>
      <c r="AO186">
        <v>27.87</v>
      </c>
      <c r="AP186" s="41">
        <v>0.41176470588235292</v>
      </c>
      <c r="AQ186">
        <v>104</v>
      </c>
      <c r="AR186">
        <v>104</v>
      </c>
      <c r="AS186">
        <v>104</v>
      </c>
      <c r="AT186">
        <v>70</v>
      </c>
      <c r="AU186">
        <v>70</v>
      </c>
      <c r="AV186">
        <v>51</v>
      </c>
      <c r="AW186">
        <v>27</v>
      </c>
      <c r="AX186">
        <v>1</v>
      </c>
      <c r="AY186">
        <v>2</v>
      </c>
      <c r="AZ186">
        <v>9</v>
      </c>
      <c r="BA186" s="42">
        <v>11</v>
      </c>
      <c r="BB186">
        <v>2.08</v>
      </c>
      <c r="BC186">
        <v>59.196100000000001</v>
      </c>
      <c r="BD186" s="20">
        <v>77.400000000000006</v>
      </c>
      <c r="BE186" s="20">
        <v>181.4</v>
      </c>
      <c r="BF186" s="20">
        <v>28.47947248606641</v>
      </c>
      <c r="BG186">
        <v>204</v>
      </c>
      <c r="BH186">
        <v>118</v>
      </c>
      <c r="BI186">
        <v>85</v>
      </c>
      <c r="BJ186" s="41">
        <v>0.70588235294117652</v>
      </c>
      <c r="BK186">
        <v>18</v>
      </c>
      <c r="BL186">
        <v>18</v>
      </c>
      <c r="BM186">
        <v>12</v>
      </c>
      <c r="BN186" s="42">
        <v>6</v>
      </c>
      <c r="BO186">
        <v>19</v>
      </c>
      <c r="BP186">
        <v>21</v>
      </c>
      <c r="BQ186">
        <v>7</v>
      </c>
      <c r="BR186">
        <v>18</v>
      </c>
      <c r="BS186" s="41">
        <v>7.6271186440677971E-2</v>
      </c>
      <c r="BT186">
        <v>0</v>
      </c>
      <c r="BU186">
        <v>0</v>
      </c>
      <c r="BV186" s="41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2</v>
      </c>
      <c r="CZ186">
        <v>17</v>
      </c>
      <c r="DA186">
        <v>1</v>
      </c>
      <c r="DB186">
        <v>0</v>
      </c>
      <c r="DC186">
        <v>21</v>
      </c>
      <c r="DD186">
        <v>8</v>
      </c>
      <c r="DE186">
        <v>0</v>
      </c>
      <c r="DF186">
        <v>0</v>
      </c>
      <c r="DG186">
        <v>21</v>
      </c>
      <c r="DH186">
        <v>4</v>
      </c>
      <c r="DI186">
        <v>3</v>
      </c>
      <c r="DJ186">
        <v>4</v>
      </c>
      <c r="DK186">
        <v>4</v>
      </c>
      <c r="DL186">
        <v>0</v>
      </c>
      <c r="DM186">
        <v>4</v>
      </c>
      <c r="DN186">
        <v>4</v>
      </c>
      <c r="DO186">
        <v>0</v>
      </c>
      <c r="DP186" s="42">
        <v>-1</v>
      </c>
      <c r="DQ186" s="20">
        <v>0.754</v>
      </c>
      <c r="DR186">
        <v>4</v>
      </c>
      <c r="DS186">
        <v>0</v>
      </c>
      <c r="DT186">
        <v>0</v>
      </c>
      <c r="DU186">
        <v>0</v>
      </c>
      <c r="DV186">
        <v>0</v>
      </c>
      <c r="DW186">
        <v>495</v>
      </c>
      <c r="DX186">
        <v>284</v>
      </c>
      <c r="DY186">
        <v>370</v>
      </c>
      <c r="DZ186">
        <v>218</v>
      </c>
      <c r="EA186">
        <v>273</v>
      </c>
      <c r="EB186">
        <v>156</v>
      </c>
      <c r="EC186">
        <v>21.99</v>
      </c>
      <c r="ED186">
        <v>13.59</v>
      </c>
      <c r="EE186">
        <v>17</v>
      </c>
      <c r="EF186">
        <v>12</v>
      </c>
      <c r="EG186" s="41">
        <v>6.2271062271062272E-2</v>
      </c>
      <c r="EH186" s="43">
        <v>0.92307692307692313</v>
      </c>
      <c r="EI186" s="44">
        <v>0.9853479853479854</v>
      </c>
      <c r="EJ186">
        <v>491</v>
      </c>
      <c r="EK186">
        <v>282</v>
      </c>
      <c r="EL186">
        <v>370</v>
      </c>
      <c r="EM186">
        <v>216</v>
      </c>
      <c r="EN186">
        <v>273</v>
      </c>
      <c r="EO186">
        <v>154</v>
      </c>
      <c r="EP186">
        <v>17</v>
      </c>
      <c r="EQ186">
        <v>11</v>
      </c>
      <c r="ER186">
        <v>237</v>
      </c>
      <c r="ES186">
        <v>149</v>
      </c>
      <c r="ET186">
        <v>83</v>
      </c>
      <c r="EU186">
        <v>71</v>
      </c>
      <c r="EV186">
        <v>6</v>
      </c>
      <c r="EW186">
        <v>7</v>
      </c>
      <c r="EX186">
        <v>18</v>
      </c>
      <c r="EY186">
        <v>30</v>
      </c>
      <c r="EZ186">
        <v>0.4</v>
      </c>
      <c r="FA186">
        <v>0.8</v>
      </c>
      <c r="FB186">
        <v>1.1000000000000001</v>
      </c>
      <c r="FC186" s="20">
        <v>15.07</v>
      </c>
      <c r="FD186" s="26">
        <v>0.65521739130434786</v>
      </c>
      <c r="FE186">
        <v>0.20980000000000001</v>
      </c>
      <c r="FF186">
        <v>0.43</v>
      </c>
      <c r="FG186">
        <v>0.28000000000000003</v>
      </c>
      <c r="FH186">
        <v>0.71</v>
      </c>
      <c r="FL186" s="42">
        <v>44</v>
      </c>
      <c r="FM186" s="20">
        <v>6.25</v>
      </c>
      <c r="FN186" s="41">
        <v>1.5705803500000001E-2</v>
      </c>
      <c r="FO186" s="20">
        <v>6.2</v>
      </c>
      <c r="FP186" s="20">
        <v>7.1508000000000003</v>
      </c>
      <c r="FQ186" s="20">
        <v>122.30159353167438</v>
      </c>
      <c r="FR186">
        <v>4</v>
      </c>
      <c r="FS186" t="s">
        <v>189</v>
      </c>
      <c r="FT186">
        <v>195</v>
      </c>
      <c r="FV186" t="s">
        <v>711</v>
      </c>
      <c r="FW186" s="45">
        <v>1000000</v>
      </c>
      <c r="FX186" s="45">
        <v>1000000</v>
      </c>
      <c r="FY186">
        <v>550</v>
      </c>
      <c r="FZ186">
        <v>43</v>
      </c>
      <c r="GA186">
        <v>169</v>
      </c>
      <c r="GB186">
        <v>212</v>
      </c>
      <c r="GC186">
        <v>-10</v>
      </c>
      <c r="GD186">
        <v>202</v>
      </c>
      <c r="GE186">
        <v>859</v>
      </c>
      <c r="GF186">
        <v>9647</v>
      </c>
      <c r="GG186">
        <v>16.899999999999999</v>
      </c>
      <c r="GH186">
        <v>20.100000000000001</v>
      </c>
      <c r="GI186">
        <v>37</v>
      </c>
      <c r="GJ186" s="42">
        <v>6.2</v>
      </c>
    </row>
    <row r="187" spans="1:192" x14ac:dyDescent="0.45">
      <c r="A187" s="40">
        <v>33265</v>
      </c>
      <c r="B187" t="s">
        <v>345</v>
      </c>
      <c r="D187" t="s">
        <v>223</v>
      </c>
      <c r="E187" t="s">
        <v>223</v>
      </c>
      <c r="F187">
        <v>72</v>
      </c>
      <c r="G187">
        <v>185</v>
      </c>
      <c r="H187">
        <v>2010</v>
      </c>
      <c r="I187">
        <v>5</v>
      </c>
      <c r="J187">
        <v>132</v>
      </c>
      <c r="K187" t="s">
        <v>202</v>
      </c>
      <c r="L187">
        <v>2016</v>
      </c>
      <c r="M187">
        <v>27</v>
      </c>
      <c r="N187">
        <v>2</v>
      </c>
      <c r="O187">
        <v>8475841</v>
      </c>
      <c r="P187" t="s">
        <v>2938</v>
      </c>
      <c r="Q187" t="s">
        <v>2939</v>
      </c>
      <c r="R187" t="s">
        <v>2940</v>
      </c>
      <c r="S187" t="s">
        <v>1617</v>
      </c>
      <c r="T187" t="s">
        <v>720</v>
      </c>
      <c r="U187" t="s">
        <v>319</v>
      </c>
      <c r="V187">
        <v>29</v>
      </c>
      <c r="W187">
        <v>3</v>
      </c>
      <c r="X187">
        <v>8</v>
      </c>
      <c r="Y187">
        <v>4</v>
      </c>
      <c r="Z187">
        <v>11</v>
      </c>
      <c r="AA187">
        <v>21</v>
      </c>
      <c r="AB187">
        <v>56</v>
      </c>
      <c r="AC187" s="26">
        <v>0.37931034482758619</v>
      </c>
      <c r="AD187" s="20">
        <v>11</v>
      </c>
      <c r="AE187" s="20">
        <v>3.7709999999999999</v>
      </c>
      <c r="AF187">
        <v>0</v>
      </c>
      <c r="AG187">
        <v>5.6</v>
      </c>
      <c r="AH187">
        <v>8</v>
      </c>
      <c r="AI187">
        <v>569</v>
      </c>
      <c r="AJ187">
        <v>27874</v>
      </c>
      <c r="AK187" s="20">
        <v>464.56666666667002</v>
      </c>
      <c r="AL187">
        <v>464.57</v>
      </c>
      <c r="AM187">
        <v>465</v>
      </c>
      <c r="AN187" s="26">
        <v>16.019540229885056</v>
      </c>
      <c r="AO187">
        <v>26.61</v>
      </c>
      <c r="AP187" s="41">
        <v>0.47826086956521741</v>
      </c>
      <c r="AQ187">
        <v>127</v>
      </c>
      <c r="AR187">
        <v>127</v>
      </c>
      <c r="AS187">
        <v>127</v>
      </c>
      <c r="AT187">
        <v>72</v>
      </c>
      <c r="AU187">
        <v>72</v>
      </c>
      <c r="AV187">
        <v>51</v>
      </c>
      <c r="AW187">
        <v>36</v>
      </c>
      <c r="AX187">
        <v>3</v>
      </c>
      <c r="AY187">
        <v>1</v>
      </c>
      <c r="AZ187">
        <v>8</v>
      </c>
      <c r="BA187" s="42">
        <v>9</v>
      </c>
      <c r="BB187">
        <v>2.57</v>
      </c>
      <c r="BC187">
        <v>47.882399999999997</v>
      </c>
      <c r="BD187" s="20">
        <v>95.3</v>
      </c>
      <c r="BE187" s="20">
        <v>222.3</v>
      </c>
      <c r="BF187" s="20">
        <v>28.710420388746584</v>
      </c>
      <c r="BG187">
        <v>215</v>
      </c>
      <c r="BH187">
        <v>120</v>
      </c>
      <c r="BI187">
        <v>85</v>
      </c>
      <c r="BJ187" s="41">
        <v>0.71666666666666667</v>
      </c>
      <c r="BK187">
        <v>8</v>
      </c>
      <c r="BL187">
        <v>8</v>
      </c>
      <c r="BM187">
        <v>21</v>
      </c>
      <c r="BN187" s="42">
        <v>-13</v>
      </c>
      <c r="BO187">
        <v>21</v>
      </c>
      <c r="BP187">
        <v>21</v>
      </c>
      <c r="BQ187">
        <v>15</v>
      </c>
      <c r="BR187">
        <v>35</v>
      </c>
      <c r="BS187" s="41">
        <v>0.11864406779661017</v>
      </c>
      <c r="BT187">
        <v>0</v>
      </c>
      <c r="BU187">
        <v>0</v>
      </c>
      <c r="BV187" s="41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2</v>
      </c>
      <c r="CZ187">
        <v>18</v>
      </c>
      <c r="DA187">
        <v>0</v>
      </c>
      <c r="DB187">
        <v>0</v>
      </c>
      <c r="DC187">
        <v>25</v>
      </c>
      <c r="DD187">
        <v>1</v>
      </c>
      <c r="DE187">
        <v>0</v>
      </c>
      <c r="DF187">
        <v>0</v>
      </c>
      <c r="DG187">
        <v>25</v>
      </c>
      <c r="DH187">
        <v>4</v>
      </c>
      <c r="DI187">
        <v>1</v>
      </c>
      <c r="DJ187">
        <v>4</v>
      </c>
      <c r="DK187">
        <v>4</v>
      </c>
      <c r="DL187">
        <v>0</v>
      </c>
      <c r="DM187">
        <v>1</v>
      </c>
      <c r="DN187">
        <v>1</v>
      </c>
      <c r="DO187">
        <v>0</v>
      </c>
      <c r="DP187" s="42">
        <v>-3</v>
      </c>
      <c r="DQ187" s="20">
        <v>-0.90900000000000003</v>
      </c>
      <c r="DR187">
        <v>4</v>
      </c>
      <c r="DS187">
        <v>0</v>
      </c>
      <c r="DT187">
        <v>0</v>
      </c>
      <c r="DU187">
        <v>0</v>
      </c>
      <c r="DV187">
        <v>0</v>
      </c>
      <c r="DW187">
        <v>553</v>
      </c>
      <c r="DX187">
        <v>367</v>
      </c>
      <c r="DY187">
        <v>392</v>
      </c>
      <c r="DZ187">
        <v>260</v>
      </c>
      <c r="EA187">
        <v>291</v>
      </c>
      <c r="EB187">
        <v>185</v>
      </c>
      <c r="EC187">
        <v>28.09</v>
      </c>
      <c r="ED187">
        <v>16.11</v>
      </c>
      <c r="EE187">
        <v>23</v>
      </c>
      <c r="EF187">
        <v>16</v>
      </c>
      <c r="EG187" s="41">
        <v>7.903780068728522E-2</v>
      </c>
      <c r="EH187" s="43">
        <v>0.91351351351351351</v>
      </c>
      <c r="EI187" s="44">
        <v>0.99255131420079867</v>
      </c>
      <c r="EJ187">
        <v>558</v>
      </c>
      <c r="EK187">
        <v>367</v>
      </c>
      <c r="EL187">
        <v>397</v>
      </c>
      <c r="EM187">
        <v>260</v>
      </c>
      <c r="EN187">
        <v>294</v>
      </c>
      <c r="EO187">
        <v>185</v>
      </c>
      <c r="EP187">
        <v>23</v>
      </c>
      <c r="EQ187">
        <v>16</v>
      </c>
      <c r="ER187">
        <v>283</v>
      </c>
      <c r="ES187">
        <v>166</v>
      </c>
      <c r="ET187">
        <v>111</v>
      </c>
      <c r="EU187">
        <v>64</v>
      </c>
      <c r="EV187">
        <v>14</v>
      </c>
      <c r="EW187">
        <v>6</v>
      </c>
      <c r="EX187">
        <v>28</v>
      </c>
      <c r="EY187">
        <v>32</v>
      </c>
      <c r="EZ187">
        <v>0.8</v>
      </c>
      <c r="FA187">
        <v>1.1000000000000001</v>
      </c>
      <c r="FB187">
        <v>2</v>
      </c>
      <c r="FC187" s="20">
        <v>16.18</v>
      </c>
      <c r="FD187" s="26">
        <v>0.5579310344827586</v>
      </c>
      <c r="FE187">
        <v>1.222</v>
      </c>
      <c r="FF187">
        <v>0.49</v>
      </c>
      <c r="FG187">
        <v>0.23</v>
      </c>
      <c r="FH187">
        <v>0.72</v>
      </c>
      <c r="FI187">
        <v>2</v>
      </c>
      <c r="FJ187">
        <v>1</v>
      </c>
      <c r="FK187">
        <v>0</v>
      </c>
      <c r="FL187" s="42">
        <v>51</v>
      </c>
      <c r="FM187" s="20">
        <v>5.75</v>
      </c>
      <c r="FN187" s="41">
        <v>3.4765404200000002E-2</v>
      </c>
      <c r="FO187" s="20">
        <v>10.199999999999999</v>
      </c>
      <c r="FP187" s="20">
        <v>10.818199999999999</v>
      </c>
      <c r="FQ187" s="20">
        <v>118.81955356566287</v>
      </c>
      <c r="FR187">
        <v>5</v>
      </c>
      <c r="FS187" t="s">
        <v>189</v>
      </c>
      <c r="FT187">
        <v>40</v>
      </c>
      <c r="FU187" t="s">
        <v>702</v>
      </c>
      <c r="FV187" t="s">
        <v>711</v>
      </c>
      <c r="FW187" s="45">
        <v>650000</v>
      </c>
      <c r="FX187" s="45">
        <v>650000</v>
      </c>
      <c r="FY187">
        <v>30</v>
      </c>
      <c r="FZ187">
        <v>3</v>
      </c>
      <c r="GA187">
        <v>8</v>
      </c>
      <c r="GB187">
        <v>11</v>
      </c>
      <c r="GC187">
        <v>0</v>
      </c>
      <c r="GD187">
        <v>8</v>
      </c>
      <c r="GE187">
        <v>52</v>
      </c>
      <c r="GF187">
        <v>481</v>
      </c>
      <c r="GG187">
        <v>0.8</v>
      </c>
      <c r="GH187">
        <v>1.2</v>
      </c>
      <c r="GI187">
        <v>2</v>
      </c>
      <c r="GJ187" s="42">
        <v>10.199999999999999</v>
      </c>
    </row>
    <row r="188" spans="1:192" x14ac:dyDescent="0.45">
      <c r="A188" s="40">
        <v>32585</v>
      </c>
      <c r="B188" t="s">
        <v>304</v>
      </c>
      <c r="C188" t="s">
        <v>145</v>
      </c>
      <c r="D188" t="s">
        <v>91</v>
      </c>
      <c r="E188" t="s">
        <v>91</v>
      </c>
      <c r="F188">
        <v>76</v>
      </c>
      <c r="G188">
        <v>216</v>
      </c>
      <c r="H188">
        <v>2007</v>
      </c>
      <c r="I188">
        <v>3</v>
      </c>
      <c r="J188">
        <v>78</v>
      </c>
      <c r="K188" t="s">
        <v>202</v>
      </c>
      <c r="L188">
        <v>2011</v>
      </c>
      <c r="M188">
        <v>28</v>
      </c>
      <c r="N188">
        <v>7</v>
      </c>
      <c r="O188">
        <v>8474145</v>
      </c>
      <c r="P188" t="s">
        <v>2946</v>
      </c>
      <c r="Q188" t="s">
        <v>2947</v>
      </c>
      <c r="R188" t="s">
        <v>2948</v>
      </c>
      <c r="S188" t="s">
        <v>2160</v>
      </c>
      <c r="T188" t="s">
        <v>720</v>
      </c>
      <c r="U188" t="s">
        <v>95</v>
      </c>
      <c r="V188">
        <v>72</v>
      </c>
      <c r="W188">
        <v>4</v>
      </c>
      <c r="X188">
        <v>9</v>
      </c>
      <c r="Y188">
        <v>3</v>
      </c>
      <c r="Z188">
        <v>13</v>
      </c>
      <c r="AA188">
        <v>16</v>
      </c>
      <c r="AB188">
        <v>57</v>
      </c>
      <c r="AC188" s="26">
        <v>0.18055555555555555</v>
      </c>
      <c r="AD188" s="20">
        <v>2.764705882352942</v>
      </c>
      <c r="AE188" s="20">
        <v>4.593</v>
      </c>
      <c r="AF188">
        <v>11</v>
      </c>
      <c r="AG188">
        <v>2.5</v>
      </c>
      <c r="AH188">
        <v>41</v>
      </c>
      <c r="AI188">
        <v>1557</v>
      </c>
      <c r="AJ188">
        <v>63947</v>
      </c>
      <c r="AK188" s="20">
        <v>1065.7833333333001</v>
      </c>
      <c r="AL188">
        <v>1065.78</v>
      </c>
      <c r="AM188">
        <v>1066</v>
      </c>
      <c r="AN188" s="26">
        <v>14.802546296296295</v>
      </c>
      <c r="AO188">
        <v>25.01</v>
      </c>
      <c r="AP188" s="41">
        <v>0.33333333333333331</v>
      </c>
      <c r="AQ188">
        <v>164</v>
      </c>
      <c r="AR188">
        <v>164</v>
      </c>
      <c r="AS188">
        <v>164</v>
      </c>
      <c r="AT188">
        <v>105</v>
      </c>
      <c r="AU188">
        <v>105</v>
      </c>
      <c r="AV188">
        <v>76</v>
      </c>
      <c r="AW188">
        <v>50</v>
      </c>
      <c r="AX188">
        <v>10</v>
      </c>
      <c r="AY188">
        <v>5</v>
      </c>
      <c r="AZ188">
        <v>13</v>
      </c>
      <c r="BA188" s="42">
        <v>18</v>
      </c>
      <c r="BB188">
        <v>3.97</v>
      </c>
      <c r="BC188">
        <v>48.460500000000003</v>
      </c>
      <c r="BD188" s="20">
        <v>76.5</v>
      </c>
      <c r="BE188" s="20">
        <v>240.5</v>
      </c>
      <c r="BF188" s="20">
        <v>13.539379609300232</v>
      </c>
      <c r="BG188">
        <v>295</v>
      </c>
      <c r="BH188">
        <v>311</v>
      </c>
      <c r="BI188">
        <v>332</v>
      </c>
      <c r="BJ188" s="41">
        <v>0.47049441786283891</v>
      </c>
      <c r="BK188">
        <v>121</v>
      </c>
      <c r="BL188">
        <v>121</v>
      </c>
      <c r="BM188">
        <v>111</v>
      </c>
      <c r="BN188" s="42">
        <v>10</v>
      </c>
      <c r="BO188">
        <v>29</v>
      </c>
      <c r="BP188">
        <v>17</v>
      </c>
      <c r="BQ188">
        <v>5</v>
      </c>
      <c r="BR188">
        <v>108</v>
      </c>
      <c r="BS188" s="41">
        <v>0.12872467222884387</v>
      </c>
      <c r="BT188">
        <v>0</v>
      </c>
      <c r="BU188">
        <v>0</v>
      </c>
      <c r="BV188" s="41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</v>
      </c>
      <c r="CW188">
        <v>0</v>
      </c>
      <c r="CX188">
        <v>0</v>
      </c>
      <c r="CY188">
        <v>4</v>
      </c>
      <c r="CZ188">
        <v>25</v>
      </c>
      <c r="DA188">
        <v>3</v>
      </c>
      <c r="DB188">
        <v>0</v>
      </c>
      <c r="DC188">
        <v>17</v>
      </c>
      <c r="DD188">
        <v>7</v>
      </c>
      <c r="DE188">
        <v>1</v>
      </c>
      <c r="DF188">
        <v>0</v>
      </c>
      <c r="DG188">
        <v>48</v>
      </c>
      <c r="DH188">
        <v>18</v>
      </c>
      <c r="DI188">
        <v>5</v>
      </c>
      <c r="DJ188">
        <v>17</v>
      </c>
      <c r="DK188">
        <v>16</v>
      </c>
      <c r="DL188">
        <v>1</v>
      </c>
      <c r="DM188">
        <v>5</v>
      </c>
      <c r="DN188">
        <v>4</v>
      </c>
      <c r="DO188">
        <v>1</v>
      </c>
      <c r="DP188" s="42">
        <v>-13</v>
      </c>
      <c r="DQ188" s="20">
        <v>-6.6020000000000003</v>
      </c>
      <c r="DR188">
        <v>17</v>
      </c>
      <c r="DS188">
        <v>1</v>
      </c>
      <c r="DT188">
        <v>0</v>
      </c>
      <c r="DU188">
        <v>0</v>
      </c>
      <c r="DV188">
        <v>0</v>
      </c>
      <c r="DW188">
        <v>975</v>
      </c>
      <c r="DX188">
        <v>1029</v>
      </c>
      <c r="DY188">
        <v>699</v>
      </c>
      <c r="DZ188">
        <v>731</v>
      </c>
      <c r="EA188">
        <v>521</v>
      </c>
      <c r="EB188">
        <v>522</v>
      </c>
      <c r="EC188">
        <v>38.04</v>
      </c>
      <c r="ED188">
        <v>42.59</v>
      </c>
      <c r="EE188">
        <v>39</v>
      </c>
      <c r="EF188">
        <v>40</v>
      </c>
      <c r="EG188" s="41">
        <v>7.4856046065259113E-2</v>
      </c>
      <c r="EH188" s="43">
        <v>0.92337164750957856</v>
      </c>
      <c r="EI188" s="44">
        <v>0.99822769357483765</v>
      </c>
      <c r="EJ188">
        <v>979</v>
      </c>
      <c r="EK188">
        <v>1031</v>
      </c>
      <c r="EL188">
        <v>705</v>
      </c>
      <c r="EM188">
        <v>732</v>
      </c>
      <c r="EN188">
        <v>526</v>
      </c>
      <c r="EO188">
        <v>523</v>
      </c>
      <c r="EP188">
        <v>40</v>
      </c>
      <c r="EQ188">
        <v>40</v>
      </c>
      <c r="ER188">
        <v>464</v>
      </c>
      <c r="ES188">
        <v>503</v>
      </c>
      <c r="ET188">
        <v>151</v>
      </c>
      <c r="EU188">
        <v>174</v>
      </c>
      <c r="EV188">
        <v>16</v>
      </c>
      <c r="EW188">
        <v>19</v>
      </c>
      <c r="EX188">
        <v>66</v>
      </c>
      <c r="EY188">
        <v>62</v>
      </c>
      <c r="EZ188">
        <v>0.4</v>
      </c>
      <c r="FA188">
        <v>3.3</v>
      </c>
      <c r="FB188">
        <v>3.7</v>
      </c>
      <c r="FC188" s="20">
        <v>22.2</v>
      </c>
      <c r="FD188" s="26">
        <v>0.30833333333333335</v>
      </c>
      <c r="FE188">
        <v>0.59920000000000007</v>
      </c>
      <c r="FF188">
        <v>0.02</v>
      </c>
      <c r="FG188">
        <v>-0.08</v>
      </c>
      <c r="FH188">
        <v>-7.0000000000000007E-2</v>
      </c>
      <c r="FL188" s="42">
        <v>271</v>
      </c>
      <c r="FM188" s="20">
        <v>7.4117647058823533</v>
      </c>
      <c r="FN188" s="41">
        <v>2.0801623500000001E-2</v>
      </c>
      <c r="FO188" s="20">
        <v>8.9</v>
      </c>
      <c r="FP188" s="20">
        <v>11.679600000000001</v>
      </c>
      <c r="FQ188" s="20">
        <v>112.81878061138322</v>
      </c>
      <c r="FR188">
        <v>4</v>
      </c>
      <c r="FS188" t="s">
        <v>430</v>
      </c>
      <c r="FT188">
        <v>195</v>
      </c>
      <c r="FV188" t="s">
        <v>711</v>
      </c>
      <c r="FW188" s="45">
        <v>1150000</v>
      </c>
      <c r="FX188" s="45">
        <v>1150000</v>
      </c>
      <c r="FY188">
        <v>276</v>
      </c>
      <c r="FZ188">
        <v>12</v>
      </c>
      <c r="GA188">
        <v>30</v>
      </c>
      <c r="GB188">
        <v>42</v>
      </c>
      <c r="GC188">
        <v>16</v>
      </c>
      <c r="GD188">
        <v>304</v>
      </c>
      <c r="GE188">
        <v>287</v>
      </c>
      <c r="GF188">
        <v>4003</v>
      </c>
      <c r="GG188">
        <v>0.9</v>
      </c>
      <c r="GH188">
        <v>10.3</v>
      </c>
      <c r="GI188">
        <v>11.1</v>
      </c>
      <c r="GJ188" s="42">
        <v>8.9</v>
      </c>
    </row>
    <row r="189" spans="1:192" x14ac:dyDescent="0.45">
      <c r="A189" s="40">
        <v>31712</v>
      </c>
      <c r="B189" t="s">
        <v>1429</v>
      </c>
      <c r="C189" t="s">
        <v>1430</v>
      </c>
      <c r="D189" t="s">
        <v>107</v>
      </c>
      <c r="E189" t="s">
        <v>107</v>
      </c>
      <c r="F189">
        <v>73</v>
      </c>
      <c r="G189">
        <v>196</v>
      </c>
      <c r="H189">
        <v>2005</v>
      </c>
      <c r="I189">
        <v>4</v>
      </c>
      <c r="J189">
        <v>96</v>
      </c>
      <c r="K189" t="s">
        <v>92</v>
      </c>
      <c r="L189">
        <v>2008</v>
      </c>
      <c r="M189">
        <v>31</v>
      </c>
      <c r="N189">
        <v>10</v>
      </c>
      <c r="O189">
        <v>8471761</v>
      </c>
      <c r="P189" t="s">
        <v>2960</v>
      </c>
      <c r="Q189" t="s">
        <v>2961</v>
      </c>
      <c r="R189" t="s">
        <v>2962</v>
      </c>
      <c r="S189" t="s">
        <v>209</v>
      </c>
      <c r="T189" t="s">
        <v>720</v>
      </c>
      <c r="U189" t="s">
        <v>95</v>
      </c>
      <c r="V189">
        <v>6</v>
      </c>
      <c r="W189">
        <v>0</v>
      </c>
      <c r="X189">
        <v>0</v>
      </c>
      <c r="Y189">
        <v>0</v>
      </c>
      <c r="Z189">
        <v>0</v>
      </c>
      <c r="AA189">
        <v>30</v>
      </c>
      <c r="AB189">
        <v>70</v>
      </c>
      <c r="AC189" s="26">
        <v>0</v>
      </c>
      <c r="AD189" s="20">
        <v>-1.2989690721649485</v>
      </c>
      <c r="AE189" s="20">
        <v>0</v>
      </c>
      <c r="AF189">
        <v>1</v>
      </c>
      <c r="AG189">
        <v>0.2</v>
      </c>
      <c r="AH189">
        <v>2</v>
      </c>
      <c r="AI189">
        <v>103</v>
      </c>
      <c r="AJ189">
        <v>4790</v>
      </c>
      <c r="AK189" s="20">
        <v>79.833333333333002</v>
      </c>
      <c r="AL189">
        <v>79.83</v>
      </c>
      <c r="AM189">
        <v>80</v>
      </c>
      <c r="AN189" s="26">
        <v>13.305555555555555</v>
      </c>
      <c r="AO189">
        <v>22.89</v>
      </c>
      <c r="AP189" s="41">
        <v>0</v>
      </c>
      <c r="AQ189">
        <v>7</v>
      </c>
      <c r="AR189">
        <v>7</v>
      </c>
      <c r="AS189">
        <v>7</v>
      </c>
      <c r="AT189">
        <v>2</v>
      </c>
      <c r="AU189">
        <v>2</v>
      </c>
      <c r="AV189">
        <v>2</v>
      </c>
      <c r="AW189">
        <v>1</v>
      </c>
      <c r="AX189">
        <v>0</v>
      </c>
      <c r="AY189">
        <v>0</v>
      </c>
      <c r="AZ189">
        <v>1</v>
      </c>
      <c r="BA189" s="42">
        <v>1</v>
      </c>
      <c r="BB189">
        <v>0.03</v>
      </c>
      <c r="BC189">
        <v>52</v>
      </c>
      <c r="BD189" s="20">
        <v>0</v>
      </c>
      <c r="BE189" s="20">
        <v>7</v>
      </c>
      <c r="BF189" s="20">
        <v>5.2611800075159714</v>
      </c>
      <c r="BG189">
        <v>26</v>
      </c>
      <c r="BH189">
        <v>30</v>
      </c>
      <c r="BI189">
        <v>27</v>
      </c>
      <c r="BJ189" s="41">
        <v>0.49056603773584906</v>
      </c>
      <c r="BK189">
        <v>3</v>
      </c>
      <c r="BL189">
        <v>3</v>
      </c>
      <c r="BM189">
        <v>3</v>
      </c>
      <c r="BN189" s="42">
        <v>0</v>
      </c>
      <c r="BO189">
        <v>0</v>
      </c>
      <c r="BP189">
        <v>2</v>
      </c>
      <c r="BQ189">
        <v>0</v>
      </c>
      <c r="BR189">
        <v>3</v>
      </c>
      <c r="BS189" s="41">
        <v>5.5555555555555552E-2</v>
      </c>
      <c r="BT189">
        <v>0</v>
      </c>
      <c r="BU189">
        <v>0</v>
      </c>
      <c r="BV189" s="41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1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 s="42">
        <v>-1</v>
      </c>
      <c r="DQ189" s="20">
        <v>-0.64800000000000002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84</v>
      </c>
      <c r="DX189">
        <v>71</v>
      </c>
      <c r="DY189">
        <v>50</v>
      </c>
      <c r="DZ189">
        <v>51</v>
      </c>
      <c r="EA189">
        <v>35</v>
      </c>
      <c r="EB189">
        <v>37</v>
      </c>
      <c r="EC189">
        <v>2.2200000000000002</v>
      </c>
      <c r="ED189">
        <v>2.57</v>
      </c>
      <c r="EE189">
        <v>4</v>
      </c>
      <c r="EF189">
        <v>3</v>
      </c>
      <c r="EG189" s="41">
        <v>0.11428571428571428</v>
      </c>
      <c r="EH189" s="43">
        <v>0.91891891891891886</v>
      </c>
      <c r="EI189" s="44">
        <v>1.0332046332046332</v>
      </c>
      <c r="EJ189">
        <v>84</v>
      </c>
      <c r="EK189">
        <v>70</v>
      </c>
      <c r="EL189">
        <v>50</v>
      </c>
      <c r="EM189">
        <v>50</v>
      </c>
      <c r="EN189">
        <v>35</v>
      </c>
      <c r="EO189">
        <v>36</v>
      </c>
      <c r="EP189">
        <v>4</v>
      </c>
      <c r="EQ189">
        <v>3</v>
      </c>
      <c r="ER189">
        <v>42</v>
      </c>
      <c r="ES189">
        <v>35</v>
      </c>
      <c r="ET189">
        <v>12</v>
      </c>
      <c r="EU189">
        <v>13</v>
      </c>
      <c r="EV189">
        <v>0</v>
      </c>
      <c r="EW189">
        <v>2</v>
      </c>
      <c r="EX189">
        <v>4</v>
      </c>
      <c r="EY189">
        <v>0</v>
      </c>
      <c r="EZ189">
        <v>-0.1</v>
      </c>
      <c r="FA189">
        <v>0.30000000000000004</v>
      </c>
      <c r="FB189">
        <v>0.2</v>
      </c>
      <c r="FC189" s="20">
        <v>1.1000000000000001</v>
      </c>
      <c r="FD189" s="26">
        <v>0.18333333333333335</v>
      </c>
      <c r="FE189">
        <v>9.0000000000000008E-4</v>
      </c>
      <c r="FF189">
        <v>0</v>
      </c>
      <c r="FG189">
        <v>0</v>
      </c>
      <c r="FH189">
        <v>0</v>
      </c>
      <c r="FL189" s="42">
        <v>8</v>
      </c>
      <c r="FM189" s="20">
        <v>3</v>
      </c>
      <c r="FN189" s="41">
        <v>0</v>
      </c>
      <c r="FO189" s="20">
        <v>-0.2</v>
      </c>
      <c r="FP189" s="20">
        <v>-0.12959999999999999</v>
      </c>
      <c r="FQ189" s="20">
        <v>116.49755730928223</v>
      </c>
      <c r="FV189" t="s">
        <v>711</v>
      </c>
      <c r="FW189" s="45">
        <v>650000</v>
      </c>
      <c r="FX189" s="45">
        <v>650000</v>
      </c>
      <c r="FY189">
        <v>394</v>
      </c>
      <c r="FZ189">
        <v>13</v>
      </c>
      <c r="GA189">
        <v>71</v>
      </c>
      <c r="GB189">
        <v>84</v>
      </c>
      <c r="GC189">
        <v>-30</v>
      </c>
      <c r="GD189">
        <v>187</v>
      </c>
      <c r="GE189">
        <v>395</v>
      </c>
      <c r="GF189">
        <v>7464</v>
      </c>
      <c r="GG189">
        <v>1.7000000000000002</v>
      </c>
      <c r="GH189">
        <v>14.6</v>
      </c>
      <c r="GI189">
        <v>16.3</v>
      </c>
      <c r="GJ189" s="42">
        <v>-0.2</v>
      </c>
    </row>
    <row r="190" spans="1:192" x14ac:dyDescent="0.45">
      <c r="A190" s="40">
        <v>33436</v>
      </c>
      <c r="B190" t="s">
        <v>1420</v>
      </c>
      <c r="D190" t="s">
        <v>223</v>
      </c>
      <c r="E190" t="s">
        <v>223</v>
      </c>
      <c r="F190">
        <v>74</v>
      </c>
      <c r="G190">
        <v>200</v>
      </c>
      <c r="H190">
        <v>2009</v>
      </c>
      <c r="I190">
        <v>1</v>
      </c>
      <c r="J190">
        <v>6</v>
      </c>
      <c r="K190" t="s">
        <v>92</v>
      </c>
      <c r="L190">
        <v>2010</v>
      </c>
      <c r="M190">
        <v>26</v>
      </c>
      <c r="N190">
        <v>8</v>
      </c>
      <c r="O190">
        <v>8475171</v>
      </c>
      <c r="P190" t="s">
        <v>2963</v>
      </c>
      <c r="Q190" t="s">
        <v>2964</v>
      </c>
      <c r="R190" t="s">
        <v>2965</v>
      </c>
      <c r="S190" t="s">
        <v>2043</v>
      </c>
      <c r="T190" t="s">
        <v>720</v>
      </c>
      <c r="U190" t="s">
        <v>205</v>
      </c>
      <c r="V190">
        <v>82</v>
      </c>
      <c r="W190">
        <v>14</v>
      </c>
      <c r="X190">
        <v>28</v>
      </c>
      <c r="Y190">
        <v>14</v>
      </c>
      <c r="Z190">
        <v>42</v>
      </c>
      <c r="AA190">
        <v>4</v>
      </c>
      <c r="AB190">
        <v>23</v>
      </c>
      <c r="AC190" s="26">
        <v>0.51219512195121952</v>
      </c>
      <c r="AD190" s="20">
        <v>0.83400809716599156</v>
      </c>
      <c r="AE190" s="20">
        <v>15.311</v>
      </c>
      <c r="AF190">
        <v>-28</v>
      </c>
      <c r="AG190">
        <v>-1.5</v>
      </c>
      <c r="AH190">
        <v>44</v>
      </c>
      <c r="AI190">
        <v>2398</v>
      </c>
      <c r="AJ190">
        <v>116515</v>
      </c>
      <c r="AK190" s="20">
        <v>1939.9666666666999</v>
      </c>
      <c r="AL190">
        <v>1939.97</v>
      </c>
      <c r="AM190">
        <v>1942</v>
      </c>
      <c r="AN190" s="26">
        <v>23.681910569105693</v>
      </c>
      <c r="AO190">
        <v>38.880000000000003</v>
      </c>
      <c r="AP190" s="41">
        <v>0.45652173913043476</v>
      </c>
      <c r="AQ190">
        <v>438</v>
      </c>
      <c r="AR190">
        <v>406</v>
      </c>
      <c r="AS190">
        <v>442</v>
      </c>
      <c r="AT190">
        <v>276</v>
      </c>
      <c r="AU190">
        <v>279</v>
      </c>
      <c r="AV190">
        <v>202</v>
      </c>
      <c r="AW190">
        <v>151</v>
      </c>
      <c r="AX190">
        <v>18</v>
      </c>
      <c r="AY190">
        <v>7</v>
      </c>
      <c r="AZ190">
        <v>29</v>
      </c>
      <c r="BA190" s="42">
        <v>36</v>
      </c>
      <c r="BB190">
        <v>11.01</v>
      </c>
      <c r="BC190">
        <v>47.014899999999997</v>
      </c>
      <c r="BD190" s="20">
        <v>291.39999999999998</v>
      </c>
      <c r="BE190" s="20">
        <v>729.4</v>
      </c>
      <c r="BF190" s="20">
        <v>22.55911173884132</v>
      </c>
      <c r="BG190">
        <v>808</v>
      </c>
      <c r="BH190">
        <v>599</v>
      </c>
      <c r="BI190">
        <v>750</v>
      </c>
      <c r="BJ190" s="41">
        <v>0.51861360718870342</v>
      </c>
      <c r="BK190">
        <v>160</v>
      </c>
      <c r="BL190">
        <v>160</v>
      </c>
      <c r="BM190">
        <v>127</v>
      </c>
      <c r="BN190" s="42">
        <v>33</v>
      </c>
      <c r="BO190">
        <v>77</v>
      </c>
      <c r="BP190">
        <v>53</v>
      </c>
      <c r="BQ190">
        <v>29</v>
      </c>
      <c r="BR190">
        <v>79</v>
      </c>
      <c r="BS190" s="41">
        <v>5.5477528089887637E-2</v>
      </c>
      <c r="BT190">
        <v>0</v>
      </c>
      <c r="BU190">
        <v>1</v>
      </c>
      <c r="BV190" s="41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3</v>
      </c>
      <c r="CL190">
        <v>3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4</v>
      </c>
      <c r="CS190">
        <v>1</v>
      </c>
      <c r="CT190">
        <v>0</v>
      </c>
      <c r="CU190">
        <v>0</v>
      </c>
      <c r="CV190">
        <v>8</v>
      </c>
      <c r="CW190">
        <v>0</v>
      </c>
      <c r="CX190">
        <v>4</v>
      </c>
      <c r="CY190">
        <v>4</v>
      </c>
      <c r="CZ190">
        <v>69</v>
      </c>
      <c r="DA190">
        <v>1</v>
      </c>
      <c r="DB190">
        <v>0</v>
      </c>
      <c r="DC190">
        <v>39</v>
      </c>
      <c r="DD190">
        <v>24</v>
      </c>
      <c r="DE190">
        <v>3</v>
      </c>
      <c r="DF190">
        <v>0</v>
      </c>
      <c r="DG190">
        <v>135</v>
      </c>
      <c r="DH190">
        <v>22</v>
      </c>
      <c r="DI190">
        <v>23</v>
      </c>
      <c r="DJ190">
        <v>23</v>
      </c>
      <c r="DK190">
        <v>23</v>
      </c>
      <c r="DL190">
        <v>0</v>
      </c>
      <c r="DM190">
        <v>22</v>
      </c>
      <c r="DN190">
        <v>22</v>
      </c>
      <c r="DO190">
        <v>0</v>
      </c>
      <c r="DP190" s="42">
        <v>1</v>
      </c>
      <c r="DQ190" s="20">
        <v>8.048</v>
      </c>
      <c r="DR190">
        <v>22</v>
      </c>
      <c r="DS190">
        <v>0</v>
      </c>
      <c r="DT190">
        <v>0</v>
      </c>
      <c r="DU190">
        <v>0</v>
      </c>
      <c r="DV190">
        <v>0</v>
      </c>
      <c r="DW190">
        <v>2042</v>
      </c>
      <c r="DX190">
        <v>1711</v>
      </c>
      <c r="DY190">
        <v>1486</v>
      </c>
      <c r="DZ190">
        <v>1345</v>
      </c>
      <c r="EA190">
        <v>1060</v>
      </c>
      <c r="EB190">
        <v>928</v>
      </c>
      <c r="EC190">
        <v>99.52</v>
      </c>
      <c r="ED190">
        <v>96.21</v>
      </c>
      <c r="EE190">
        <v>92</v>
      </c>
      <c r="EF190">
        <v>106</v>
      </c>
      <c r="EG190" s="41">
        <v>8.6792452830188674E-2</v>
      </c>
      <c r="EH190" s="43">
        <v>0.88577586206896552</v>
      </c>
      <c r="EI190" s="44">
        <v>0.97256831489915418</v>
      </c>
      <c r="EJ190">
        <v>2051</v>
      </c>
      <c r="EK190">
        <v>1709</v>
      </c>
      <c r="EL190">
        <v>1490</v>
      </c>
      <c r="EM190">
        <v>1343</v>
      </c>
      <c r="EN190">
        <v>1061</v>
      </c>
      <c r="EO190">
        <v>927</v>
      </c>
      <c r="EP190">
        <v>92</v>
      </c>
      <c r="EQ190">
        <v>106</v>
      </c>
      <c r="ER190">
        <v>1048</v>
      </c>
      <c r="ES190">
        <v>859</v>
      </c>
      <c r="ET190">
        <v>410</v>
      </c>
      <c r="EU190">
        <v>381</v>
      </c>
      <c r="EV190">
        <v>47</v>
      </c>
      <c r="EW190">
        <v>61</v>
      </c>
      <c r="EX190">
        <v>127</v>
      </c>
      <c r="EY190">
        <v>115</v>
      </c>
      <c r="EZ190">
        <v>3.4</v>
      </c>
      <c r="FA190">
        <v>2.8</v>
      </c>
      <c r="FB190">
        <v>6.1</v>
      </c>
      <c r="FC190" s="20">
        <v>45.44</v>
      </c>
      <c r="FD190" s="26">
        <v>0.55414634146341457</v>
      </c>
      <c r="FE190">
        <v>4.5171000000000001</v>
      </c>
      <c r="FF190">
        <v>0.96</v>
      </c>
      <c r="FG190">
        <v>0.60000000000000009</v>
      </c>
      <c r="FH190">
        <v>1.55</v>
      </c>
      <c r="FI190">
        <v>2</v>
      </c>
      <c r="FJ190">
        <v>0</v>
      </c>
      <c r="FK190">
        <v>0</v>
      </c>
      <c r="FL190" s="42">
        <v>283</v>
      </c>
      <c r="FM190" s="20">
        <v>8.5909090909090917</v>
      </c>
      <c r="FN190" s="41">
        <v>7.2916666700000007E-2</v>
      </c>
      <c r="FO190" s="20">
        <v>37.6</v>
      </c>
      <c r="FP190" s="20">
        <v>43.6096</v>
      </c>
      <c r="FQ190" s="20">
        <v>116.07395990659649</v>
      </c>
      <c r="FV190" t="s">
        <v>711</v>
      </c>
      <c r="FW190" s="45">
        <v>6500000</v>
      </c>
      <c r="FX190" s="45">
        <v>5500000</v>
      </c>
      <c r="FY190">
        <v>576</v>
      </c>
      <c r="FZ190">
        <v>102</v>
      </c>
      <c r="GA190">
        <v>188</v>
      </c>
      <c r="GB190">
        <v>290</v>
      </c>
      <c r="GC190">
        <v>-73</v>
      </c>
      <c r="GD190">
        <v>360</v>
      </c>
      <c r="GE190">
        <v>1336</v>
      </c>
      <c r="GF190">
        <v>13623</v>
      </c>
      <c r="GG190">
        <v>26.6</v>
      </c>
      <c r="GH190">
        <v>24.6</v>
      </c>
      <c r="GI190">
        <v>51.3</v>
      </c>
      <c r="GJ190" s="42">
        <v>37.6</v>
      </c>
    </row>
    <row r="191" spans="1:192" x14ac:dyDescent="0.45">
      <c r="A191" s="40">
        <v>31934</v>
      </c>
      <c r="B191" t="s">
        <v>2973</v>
      </c>
      <c r="D191" t="s">
        <v>223</v>
      </c>
      <c r="E191" t="s">
        <v>223</v>
      </c>
      <c r="F191">
        <v>75</v>
      </c>
      <c r="G191">
        <v>197</v>
      </c>
      <c r="H191">
        <v>2005</v>
      </c>
      <c r="I191">
        <v>4</v>
      </c>
      <c r="J191">
        <v>108</v>
      </c>
      <c r="K191" t="s">
        <v>92</v>
      </c>
      <c r="L191">
        <v>2007</v>
      </c>
      <c r="M191">
        <v>30</v>
      </c>
      <c r="N191">
        <v>11</v>
      </c>
      <c r="O191">
        <v>8471769</v>
      </c>
      <c r="P191" t="s">
        <v>2974</v>
      </c>
      <c r="Q191" t="s">
        <v>2975</v>
      </c>
      <c r="R191" t="s">
        <v>2976</v>
      </c>
      <c r="S191" t="s">
        <v>121</v>
      </c>
      <c r="T191" t="s">
        <v>720</v>
      </c>
      <c r="U191" t="s">
        <v>205</v>
      </c>
      <c r="V191">
        <v>48</v>
      </c>
      <c r="W191">
        <v>1</v>
      </c>
      <c r="X191">
        <v>8</v>
      </c>
      <c r="Y191">
        <v>4</v>
      </c>
      <c r="Z191">
        <v>9</v>
      </c>
      <c r="AA191">
        <v>20</v>
      </c>
      <c r="AB191">
        <v>56</v>
      </c>
      <c r="AC191" s="26">
        <v>0.1875</v>
      </c>
      <c r="AD191" s="20">
        <v>-2.017656500802568</v>
      </c>
      <c r="AE191" s="20">
        <v>2.875</v>
      </c>
      <c r="AF191">
        <v>-3</v>
      </c>
      <c r="AG191">
        <v>-1.8</v>
      </c>
      <c r="AH191">
        <v>18</v>
      </c>
      <c r="AI191">
        <v>1309</v>
      </c>
      <c r="AJ191">
        <v>59610</v>
      </c>
      <c r="AK191" s="20">
        <v>993.5</v>
      </c>
      <c r="AL191">
        <v>993.72</v>
      </c>
      <c r="AM191">
        <v>994</v>
      </c>
      <c r="AN191" s="26">
        <v>20.697916666666668</v>
      </c>
      <c r="AO191">
        <v>34.56</v>
      </c>
      <c r="AP191" s="41">
        <v>0.29032258064516131</v>
      </c>
      <c r="AQ191">
        <v>84</v>
      </c>
      <c r="AR191">
        <v>84</v>
      </c>
      <c r="AS191">
        <v>84</v>
      </c>
      <c r="AT191">
        <v>49</v>
      </c>
      <c r="AU191">
        <v>49</v>
      </c>
      <c r="AV191">
        <v>32</v>
      </c>
      <c r="AW191">
        <v>31</v>
      </c>
      <c r="AX191">
        <v>3</v>
      </c>
      <c r="AY191">
        <v>3</v>
      </c>
      <c r="AZ191">
        <v>3</v>
      </c>
      <c r="BA191" s="42">
        <v>6</v>
      </c>
      <c r="BB191">
        <v>1.87</v>
      </c>
      <c r="BC191">
        <v>68.0625</v>
      </c>
      <c r="BD191" s="20">
        <v>123.7</v>
      </c>
      <c r="BE191" s="20">
        <v>207.7</v>
      </c>
      <c r="BF191" s="20">
        <v>12.540755947349352</v>
      </c>
      <c r="BG191">
        <v>275</v>
      </c>
      <c r="BH191">
        <v>403</v>
      </c>
      <c r="BI191">
        <v>460</v>
      </c>
      <c r="BJ191" s="41">
        <v>0.37414965986394561</v>
      </c>
      <c r="BK191">
        <v>16</v>
      </c>
      <c r="BL191">
        <v>16</v>
      </c>
      <c r="BM191">
        <v>63</v>
      </c>
      <c r="BN191" s="42">
        <v>-47</v>
      </c>
      <c r="BO191">
        <v>17</v>
      </c>
      <c r="BP191">
        <v>37</v>
      </c>
      <c r="BQ191">
        <v>16</v>
      </c>
      <c r="BR191">
        <v>118</v>
      </c>
      <c r="BS191" s="41">
        <v>0.13154960981047936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16</v>
      </c>
      <c r="DA191">
        <v>1</v>
      </c>
      <c r="DB191">
        <v>0</v>
      </c>
      <c r="DC191">
        <v>14</v>
      </c>
      <c r="DD191">
        <v>5</v>
      </c>
      <c r="DE191">
        <v>0</v>
      </c>
      <c r="DF191">
        <v>0</v>
      </c>
      <c r="DG191">
        <v>12</v>
      </c>
      <c r="DH191">
        <v>9</v>
      </c>
      <c r="DI191">
        <v>8</v>
      </c>
      <c r="DJ191">
        <v>9</v>
      </c>
      <c r="DK191">
        <v>9</v>
      </c>
      <c r="DL191">
        <v>0</v>
      </c>
      <c r="DM191">
        <v>8</v>
      </c>
      <c r="DN191">
        <v>8</v>
      </c>
      <c r="DO191">
        <v>0</v>
      </c>
      <c r="DP191" s="42">
        <v>-1</v>
      </c>
      <c r="DQ191" s="20">
        <v>5.8629999999999995</v>
      </c>
      <c r="DR191">
        <v>9</v>
      </c>
      <c r="DS191">
        <v>0</v>
      </c>
      <c r="DT191">
        <v>0</v>
      </c>
      <c r="DU191">
        <v>0</v>
      </c>
      <c r="DV191">
        <v>0</v>
      </c>
      <c r="DW191">
        <v>805</v>
      </c>
      <c r="DX191">
        <v>1088</v>
      </c>
      <c r="DY191">
        <v>587</v>
      </c>
      <c r="DZ191">
        <v>779</v>
      </c>
      <c r="EA191">
        <v>412</v>
      </c>
      <c r="EB191">
        <v>546</v>
      </c>
      <c r="EC191">
        <v>37.07</v>
      </c>
      <c r="ED191">
        <v>54.08</v>
      </c>
      <c r="EE191">
        <v>31</v>
      </c>
      <c r="EF191">
        <v>48</v>
      </c>
      <c r="EG191" s="41">
        <v>7.5242718446601936E-2</v>
      </c>
      <c r="EH191" s="43">
        <v>0.91208791208791207</v>
      </c>
      <c r="EI191" s="44">
        <v>0.98733063053451398</v>
      </c>
      <c r="EJ191">
        <v>793</v>
      </c>
      <c r="EK191">
        <v>1091</v>
      </c>
      <c r="EL191">
        <v>577</v>
      </c>
      <c r="EM191">
        <v>781</v>
      </c>
      <c r="EN191">
        <v>404</v>
      </c>
      <c r="EO191">
        <v>547</v>
      </c>
      <c r="EP191">
        <v>29</v>
      </c>
      <c r="EQ191">
        <v>48</v>
      </c>
      <c r="ER191">
        <v>389</v>
      </c>
      <c r="ES191">
        <v>502</v>
      </c>
      <c r="ET191">
        <v>170</v>
      </c>
      <c r="EU191">
        <v>212</v>
      </c>
      <c r="EV191">
        <v>14</v>
      </c>
      <c r="EW191">
        <v>25</v>
      </c>
      <c r="EX191">
        <v>54</v>
      </c>
      <c r="EY191">
        <v>68</v>
      </c>
      <c r="EZ191">
        <v>-0.2</v>
      </c>
      <c r="FA191">
        <v>2.2999999999999998</v>
      </c>
      <c r="FB191">
        <v>2.1</v>
      </c>
      <c r="FC191" s="20">
        <v>10.3</v>
      </c>
      <c r="FD191" s="26">
        <v>0.21458333333333335</v>
      </c>
      <c r="FE191">
        <v>0.2782</v>
      </c>
      <c r="FF191">
        <v>0.23</v>
      </c>
      <c r="FG191">
        <v>0.35</v>
      </c>
      <c r="FH191">
        <v>0.57999999999999996</v>
      </c>
      <c r="FI191">
        <v>1</v>
      </c>
      <c r="FJ191">
        <v>0</v>
      </c>
      <c r="FK191">
        <v>0</v>
      </c>
      <c r="FL191" s="42">
        <v>152</v>
      </c>
      <c r="FM191" s="20">
        <v>3.5555555555555554</v>
      </c>
      <c r="FN191" s="41">
        <v>8.3333333000000006E-3</v>
      </c>
      <c r="FO191" s="20">
        <v>7.2</v>
      </c>
      <c r="FP191" s="20">
        <v>10.172599999999999</v>
      </c>
      <c r="FQ191" s="20">
        <v>114.29779012196595</v>
      </c>
      <c r="FR191">
        <v>20</v>
      </c>
      <c r="FS191" t="s">
        <v>189</v>
      </c>
      <c r="FT191">
        <v>995</v>
      </c>
      <c r="FV191" t="s">
        <v>711</v>
      </c>
      <c r="FW191" s="45">
        <v>4000000</v>
      </c>
      <c r="FX191" s="45">
        <v>4100000</v>
      </c>
      <c r="FY191">
        <v>671</v>
      </c>
      <c r="FZ191">
        <v>24</v>
      </c>
      <c r="GA191">
        <v>128</v>
      </c>
      <c r="GB191">
        <v>152</v>
      </c>
      <c r="GC191">
        <v>106</v>
      </c>
      <c r="GD191">
        <v>256</v>
      </c>
      <c r="GE191">
        <v>619</v>
      </c>
      <c r="GF191">
        <v>13731</v>
      </c>
      <c r="GG191">
        <v>2.7</v>
      </c>
      <c r="GH191">
        <v>35.799999999999997</v>
      </c>
      <c r="GI191">
        <v>38.5</v>
      </c>
      <c r="GJ191" s="42">
        <v>7.2</v>
      </c>
    </row>
    <row r="192" spans="1:192" x14ac:dyDescent="0.45">
      <c r="A192" s="40">
        <v>33069</v>
      </c>
      <c r="B192" t="s">
        <v>2982</v>
      </c>
      <c r="C192" t="s">
        <v>295</v>
      </c>
      <c r="D192" t="s">
        <v>107</v>
      </c>
      <c r="E192" t="s">
        <v>107</v>
      </c>
      <c r="F192">
        <v>73</v>
      </c>
      <c r="G192">
        <v>210</v>
      </c>
      <c r="H192">
        <v>2010</v>
      </c>
      <c r="I192">
        <v>6</v>
      </c>
      <c r="J192">
        <v>168</v>
      </c>
      <c r="K192" t="s">
        <v>92</v>
      </c>
      <c r="L192">
        <v>2014</v>
      </c>
      <c r="M192">
        <v>27</v>
      </c>
      <c r="N192">
        <v>4</v>
      </c>
      <c r="O192">
        <v>8475868</v>
      </c>
      <c r="P192" t="s">
        <v>2983</v>
      </c>
      <c r="Q192" t="s">
        <v>2984</v>
      </c>
      <c r="R192" t="s">
        <v>2985</v>
      </c>
      <c r="S192" t="s">
        <v>1562</v>
      </c>
      <c r="T192" t="s">
        <v>720</v>
      </c>
      <c r="U192" t="s">
        <v>307</v>
      </c>
      <c r="V192">
        <v>32</v>
      </c>
      <c r="W192">
        <v>1</v>
      </c>
      <c r="X192">
        <v>2</v>
      </c>
      <c r="Y192">
        <v>0</v>
      </c>
      <c r="Z192">
        <v>3</v>
      </c>
      <c r="AA192">
        <v>25</v>
      </c>
      <c r="AB192">
        <v>61</v>
      </c>
      <c r="AC192" s="26">
        <v>9.375E-2</v>
      </c>
      <c r="AD192" s="20">
        <v>-3.5</v>
      </c>
      <c r="AE192" s="20">
        <v>1.113</v>
      </c>
      <c r="AF192">
        <v>-1</v>
      </c>
      <c r="AG192">
        <v>-0.8</v>
      </c>
      <c r="AH192">
        <v>27</v>
      </c>
      <c r="AI192">
        <v>596</v>
      </c>
      <c r="AJ192">
        <v>25804</v>
      </c>
      <c r="AK192" s="20">
        <v>430.06666666667002</v>
      </c>
      <c r="AL192">
        <v>430.45</v>
      </c>
      <c r="AM192">
        <v>430</v>
      </c>
      <c r="AN192" s="26">
        <v>13.439583333333333</v>
      </c>
      <c r="AO192">
        <v>22.74</v>
      </c>
      <c r="AP192" s="41">
        <v>0.2</v>
      </c>
      <c r="AQ192">
        <v>54</v>
      </c>
      <c r="AR192">
        <v>54</v>
      </c>
      <c r="AS192">
        <v>54</v>
      </c>
      <c r="AT192">
        <v>38</v>
      </c>
      <c r="AU192">
        <v>38</v>
      </c>
      <c r="AV192">
        <v>25</v>
      </c>
      <c r="AW192">
        <v>12</v>
      </c>
      <c r="AX192">
        <v>3</v>
      </c>
      <c r="AY192">
        <v>2</v>
      </c>
      <c r="AZ192">
        <v>0</v>
      </c>
      <c r="BA192" s="42">
        <v>2</v>
      </c>
      <c r="BB192">
        <v>0.89</v>
      </c>
      <c r="BC192">
        <v>49.32</v>
      </c>
      <c r="BD192" s="20">
        <v>0</v>
      </c>
      <c r="BE192" s="20">
        <v>54</v>
      </c>
      <c r="BF192" s="20">
        <v>7.527006620978046</v>
      </c>
      <c r="BG192">
        <v>140</v>
      </c>
      <c r="BH192">
        <v>146</v>
      </c>
      <c r="BI192">
        <v>127</v>
      </c>
      <c r="BJ192" s="41">
        <v>0.52434456928838946</v>
      </c>
      <c r="BK192">
        <v>40</v>
      </c>
      <c r="BL192">
        <v>40</v>
      </c>
      <c r="BM192">
        <v>55</v>
      </c>
      <c r="BN192" s="42">
        <v>-15</v>
      </c>
      <c r="BO192">
        <v>13</v>
      </c>
      <c r="BP192">
        <v>16</v>
      </c>
      <c r="BQ192">
        <v>7</v>
      </c>
      <c r="BR192">
        <v>31</v>
      </c>
      <c r="BS192" s="41">
        <v>8.5635359116022103E-2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13</v>
      </c>
      <c r="DA192">
        <v>1</v>
      </c>
      <c r="DB192">
        <v>0</v>
      </c>
      <c r="DC192">
        <v>7</v>
      </c>
      <c r="DD192">
        <v>3</v>
      </c>
      <c r="DE192">
        <v>0</v>
      </c>
      <c r="DF192">
        <v>0</v>
      </c>
      <c r="DG192">
        <v>14</v>
      </c>
      <c r="DH192">
        <v>12</v>
      </c>
      <c r="DI192">
        <v>5</v>
      </c>
      <c r="DJ192">
        <v>11</v>
      </c>
      <c r="DK192">
        <v>10</v>
      </c>
      <c r="DL192">
        <v>1</v>
      </c>
      <c r="DM192">
        <v>6</v>
      </c>
      <c r="DN192">
        <v>5</v>
      </c>
      <c r="DO192">
        <v>1</v>
      </c>
      <c r="DP192" s="42">
        <v>-7</v>
      </c>
      <c r="DQ192" s="20">
        <v>-3.036</v>
      </c>
      <c r="DR192">
        <v>11</v>
      </c>
      <c r="DS192">
        <v>1</v>
      </c>
      <c r="DT192">
        <v>0</v>
      </c>
      <c r="DU192">
        <v>0</v>
      </c>
      <c r="DV192">
        <v>0</v>
      </c>
      <c r="DW192">
        <v>362</v>
      </c>
      <c r="DX192">
        <v>460</v>
      </c>
      <c r="DY192">
        <v>278</v>
      </c>
      <c r="DZ192">
        <v>331</v>
      </c>
      <c r="EA192">
        <v>199</v>
      </c>
      <c r="EB192">
        <v>242</v>
      </c>
      <c r="EC192">
        <v>13.6</v>
      </c>
      <c r="ED192">
        <v>17.28</v>
      </c>
      <c r="EE192">
        <v>15</v>
      </c>
      <c r="EF192">
        <v>14</v>
      </c>
      <c r="EG192" s="41">
        <v>7.5376884422110546E-2</v>
      </c>
      <c r="EH192" s="43">
        <v>0.94214876033057848</v>
      </c>
      <c r="EI192" s="44">
        <v>1.017525644752689</v>
      </c>
      <c r="EJ192">
        <v>364</v>
      </c>
      <c r="EK192">
        <v>462</v>
      </c>
      <c r="EL192">
        <v>280</v>
      </c>
      <c r="EM192">
        <v>333</v>
      </c>
      <c r="EN192">
        <v>201</v>
      </c>
      <c r="EO192">
        <v>244</v>
      </c>
      <c r="EP192">
        <v>15</v>
      </c>
      <c r="EQ192">
        <v>15</v>
      </c>
      <c r="ER192">
        <v>165</v>
      </c>
      <c r="ES192">
        <v>215</v>
      </c>
      <c r="ET192">
        <v>68</v>
      </c>
      <c r="EU192">
        <v>69</v>
      </c>
      <c r="EV192">
        <v>9</v>
      </c>
      <c r="EW192">
        <v>9</v>
      </c>
      <c r="EX192">
        <v>42</v>
      </c>
      <c r="EY192">
        <v>25</v>
      </c>
      <c r="EZ192">
        <v>-0.1</v>
      </c>
      <c r="FA192">
        <v>0.7</v>
      </c>
      <c r="FB192">
        <v>0.60000000000000009</v>
      </c>
      <c r="FC192" s="20">
        <v>-0.18</v>
      </c>
      <c r="FD192" s="26">
        <v>-5.6249999999999998E-3</v>
      </c>
      <c r="FE192">
        <v>0.22710000000000002</v>
      </c>
      <c r="FF192">
        <v>-0.12</v>
      </c>
      <c r="FG192">
        <v>-0.27</v>
      </c>
      <c r="FH192">
        <v>-0.39</v>
      </c>
      <c r="FL192" s="42">
        <v>99</v>
      </c>
      <c r="FM192" s="20">
        <v>4.2727272727272725</v>
      </c>
      <c r="FN192" s="41">
        <v>9.8557691999999995E-3</v>
      </c>
      <c r="FO192" s="20">
        <v>0.29999999999999982</v>
      </c>
      <c r="FP192" s="20">
        <v>2.3928000000000003</v>
      </c>
      <c r="FQ192" s="20">
        <v>114.57776745266582</v>
      </c>
      <c r="FV192" t="s">
        <v>711</v>
      </c>
      <c r="FW192" s="45">
        <v>650000</v>
      </c>
      <c r="FX192" s="45">
        <v>612500</v>
      </c>
      <c r="FY192">
        <v>96</v>
      </c>
      <c r="FZ192">
        <v>2</v>
      </c>
      <c r="GA192">
        <v>14</v>
      </c>
      <c r="GB192">
        <v>16</v>
      </c>
      <c r="GC192">
        <v>-3</v>
      </c>
      <c r="GD192">
        <v>78</v>
      </c>
      <c r="GE192">
        <v>63</v>
      </c>
      <c r="GF192">
        <v>1195</v>
      </c>
      <c r="GG192">
        <v>0.5</v>
      </c>
      <c r="GH192">
        <v>2.2000000000000002</v>
      </c>
      <c r="GI192">
        <v>2.7</v>
      </c>
      <c r="GJ192" s="42">
        <v>0.29999999999999982</v>
      </c>
    </row>
    <row r="193" spans="1:192" x14ac:dyDescent="0.45">
      <c r="A193" s="40">
        <v>33471</v>
      </c>
      <c r="B193" t="s">
        <v>2986</v>
      </c>
      <c r="C193" t="s">
        <v>475</v>
      </c>
      <c r="D193" t="s">
        <v>91</v>
      </c>
      <c r="E193" t="s">
        <v>91</v>
      </c>
      <c r="F193">
        <v>74</v>
      </c>
      <c r="G193">
        <v>208</v>
      </c>
      <c r="H193">
        <v>2010</v>
      </c>
      <c r="I193">
        <v>6</v>
      </c>
      <c r="J193">
        <v>162</v>
      </c>
      <c r="K193" t="s">
        <v>92</v>
      </c>
      <c r="L193">
        <v>2014</v>
      </c>
      <c r="M193">
        <v>26</v>
      </c>
      <c r="N193">
        <v>4</v>
      </c>
      <c r="O193">
        <v>8475869</v>
      </c>
      <c r="P193" t="s">
        <v>2987</v>
      </c>
      <c r="Q193" t="s">
        <v>2988</v>
      </c>
      <c r="R193" t="s">
        <v>1694</v>
      </c>
      <c r="S193" t="s">
        <v>798</v>
      </c>
      <c r="T193" t="s">
        <v>720</v>
      </c>
      <c r="U193" t="s">
        <v>2989</v>
      </c>
      <c r="V193">
        <v>51</v>
      </c>
      <c r="W193">
        <v>4</v>
      </c>
      <c r="X193">
        <v>3</v>
      </c>
      <c r="Y193">
        <v>2</v>
      </c>
      <c r="Z193">
        <v>7</v>
      </c>
      <c r="AA193">
        <v>0</v>
      </c>
      <c r="AB193">
        <v>0</v>
      </c>
      <c r="AC193" s="26">
        <v>0.13725490196078433</v>
      </c>
      <c r="AD193" s="20">
        <v>-0.57425742574257388</v>
      </c>
      <c r="AE193" s="20">
        <v>2.9050000000000002</v>
      </c>
      <c r="AF193">
        <v>-13</v>
      </c>
      <c r="AG193">
        <v>0.8</v>
      </c>
      <c r="AH193">
        <v>23</v>
      </c>
      <c r="AI193">
        <v>1137</v>
      </c>
      <c r="AJ193">
        <v>51464</v>
      </c>
      <c r="AK193" s="20">
        <v>857.73333333333005</v>
      </c>
      <c r="AL193">
        <v>857.73</v>
      </c>
      <c r="AM193">
        <v>858</v>
      </c>
      <c r="AN193" s="26">
        <v>16.818300653594772</v>
      </c>
      <c r="AO193">
        <v>28.38</v>
      </c>
      <c r="AP193" s="41">
        <v>0.26923076923076922</v>
      </c>
      <c r="AQ193">
        <v>124</v>
      </c>
      <c r="AR193">
        <v>124</v>
      </c>
      <c r="AS193">
        <v>124</v>
      </c>
      <c r="AT193">
        <v>87</v>
      </c>
      <c r="AU193">
        <v>87</v>
      </c>
      <c r="AV193">
        <v>63</v>
      </c>
      <c r="AW193">
        <v>28</v>
      </c>
      <c r="AX193">
        <v>2</v>
      </c>
      <c r="AY193">
        <v>3</v>
      </c>
      <c r="AZ193">
        <v>7</v>
      </c>
      <c r="BA193" s="42">
        <v>10</v>
      </c>
      <c r="BB193">
        <v>2.39</v>
      </c>
      <c r="BC193">
        <v>62.507899999999999</v>
      </c>
      <c r="BD193" s="20">
        <v>59.1</v>
      </c>
      <c r="BE193" s="20">
        <v>183.1</v>
      </c>
      <c r="BF193" s="20">
        <v>12.808226364940015</v>
      </c>
      <c r="BG193">
        <v>229</v>
      </c>
      <c r="BH193">
        <v>258</v>
      </c>
      <c r="BI193">
        <v>292</v>
      </c>
      <c r="BJ193" s="41">
        <v>0.43953934740882916</v>
      </c>
      <c r="BK193">
        <v>105</v>
      </c>
      <c r="BL193">
        <v>105</v>
      </c>
      <c r="BM193">
        <v>135</v>
      </c>
      <c r="BN193" s="42">
        <v>-30</v>
      </c>
      <c r="BO193">
        <v>24</v>
      </c>
      <c r="BP193">
        <v>44</v>
      </c>
      <c r="BQ193">
        <v>13</v>
      </c>
      <c r="BR193">
        <v>89</v>
      </c>
      <c r="BS193" s="41">
        <v>0.12750716332378223</v>
      </c>
      <c r="BT193">
        <v>0</v>
      </c>
      <c r="BU193">
        <v>0</v>
      </c>
      <c r="BV193" s="41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2</v>
      </c>
      <c r="CZ193">
        <v>22</v>
      </c>
      <c r="DA193">
        <v>1</v>
      </c>
      <c r="DB193">
        <v>0</v>
      </c>
      <c r="DC193">
        <v>28</v>
      </c>
      <c r="DD193">
        <v>8</v>
      </c>
      <c r="DE193">
        <v>1</v>
      </c>
      <c r="DF193">
        <v>0</v>
      </c>
      <c r="DG193">
        <v>25</v>
      </c>
      <c r="DH193">
        <v>10</v>
      </c>
      <c r="DI193">
        <v>7</v>
      </c>
      <c r="DJ193">
        <v>10</v>
      </c>
      <c r="DK193">
        <v>9</v>
      </c>
      <c r="DL193">
        <v>1</v>
      </c>
      <c r="DM193">
        <v>8</v>
      </c>
      <c r="DN193">
        <v>7</v>
      </c>
      <c r="DO193">
        <v>1</v>
      </c>
      <c r="DP193" s="42">
        <v>-3</v>
      </c>
      <c r="DQ193" s="20">
        <v>-1.5670000000000002</v>
      </c>
      <c r="DR193">
        <v>9</v>
      </c>
      <c r="DS193">
        <v>1</v>
      </c>
      <c r="DT193">
        <v>0</v>
      </c>
      <c r="DU193">
        <v>0</v>
      </c>
      <c r="DV193">
        <v>0</v>
      </c>
      <c r="DW193">
        <v>757</v>
      </c>
      <c r="DX193">
        <v>863</v>
      </c>
      <c r="DY193">
        <v>559</v>
      </c>
      <c r="DZ193">
        <v>609</v>
      </c>
      <c r="EA193">
        <v>388</v>
      </c>
      <c r="EB193">
        <v>452</v>
      </c>
      <c r="EC193">
        <v>34.22</v>
      </c>
      <c r="ED193">
        <v>41.48</v>
      </c>
      <c r="EE193">
        <v>26</v>
      </c>
      <c r="EF193">
        <v>49</v>
      </c>
      <c r="EG193" s="41">
        <v>6.7010309278350513E-2</v>
      </c>
      <c r="EH193" s="43">
        <v>0.8915929203539823</v>
      </c>
      <c r="EI193" s="44">
        <v>0.9586032296323328</v>
      </c>
      <c r="EJ193">
        <v>764</v>
      </c>
      <c r="EK193">
        <v>862</v>
      </c>
      <c r="EL193">
        <v>566</v>
      </c>
      <c r="EM193">
        <v>608</v>
      </c>
      <c r="EN193">
        <v>391</v>
      </c>
      <c r="EO193">
        <v>452</v>
      </c>
      <c r="EP193">
        <v>26</v>
      </c>
      <c r="EQ193">
        <v>49</v>
      </c>
      <c r="ER193">
        <v>358</v>
      </c>
      <c r="ES193">
        <v>423</v>
      </c>
      <c r="ET193">
        <v>136</v>
      </c>
      <c r="EU193">
        <v>148</v>
      </c>
      <c r="EV193">
        <v>16</v>
      </c>
      <c r="EW193">
        <v>28</v>
      </c>
      <c r="EX193">
        <v>51</v>
      </c>
      <c r="EY193">
        <v>47</v>
      </c>
      <c r="EZ193">
        <v>0.1</v>
      </c>
      <c r="FA193">
        <v>0.60000000000000009</v>
      </c>
      <c r="FB193">
        <v>0.8</v>
      </c>
      <c r="FC193" s="20">
        <v>12.97</v>
      </c>
      <c r="FD193" s="26">
        <v>0.2543137254901961</v>
      </c>
      <c r="FE193">
        <v>0.82469999999999999</v>
      </c>
      <c r="FF193">
        <v>-0.02</v>
      </c>
      <c r="FG193">
        <v>0.09</v>
      </c>
      <c r="FH193">
        <v>0.06</v>
      </c>
      <c r="FL193" s="42">
        <v>218</v>
      </c>
      <c r="FM193" s="20">
        <v>13.111111111111111</v>
      </c>
      <c r="FN193" s="41">
        <v>6.8351535599999999E-2</v>
      </c>
      <c r="FO193" s="20">
        <v>4.7</v>
      </c>
      <c r="FP193" s="20">
        <v>6.6866000000000003</v>
      </c>
      <c r="FQ193" s="20">
        <v>113.32237417369102</v>
      </c>
      <c r="FR193">
        <v>3</v>
      </c>
      <c r="FS193" t="s">
        <v>314</v>
      </c>
      <c r="FT193">
        <v>52</v>
      </c>
      <c r="FV193" t="s">
        <v>751</v>
      </c>
      <c r="FW193" s="45">
        <v>1550000</v>
      </c>
      <c r="FX193" s="45">
        <v>1425000</v>
      </c>
      <c r="FY193">
        <v>152</v>
      </c>
      <c r="FZ193">
        <v>9</v>
      </c>
      <c r="GA193">
        <v>13</v>
      </c>
      <c r="GB193">
        <v>22</v>
      </c>
      <c r="GC193">
        <v>-13</v>
      </c>
      <c r="GD193">
        <v>63</v>
      </c>
      <c r="GE193">
        <v>175</v>
      </c>
      <c r="GF193">
        <v>2616</v>
      </c>
      <c r="GG193">
        <v>0.1</v>
      </c>
      <c r="GH193">
        <v>4.5999999999999996</v>
      </c>
      <c r="GI193">
        <v>4.7</v>
      </c>
      <c r="GJ193" s="42">
        <v>4.7</v>
      </c>
    </row>
    <row r="194" spans="1:192" x14ac:dyDescent="0.45">
      <c r="A194" s="40">
        <v>33669</v>
      </c>
      <c r="B194" t="s">
        <v>3013</v>
      </c>
      <c r="C194" t="s">
        <v>282</v>
      </c>
      <c r="D194" t="s">
        <v>107</v>
      </c>
      <c r="E194" t="s">
        <v>107</v>
      </c>
      <c r="F194">
        <v>76</v>
      </c>
      <c r="G194">
        <v>212</v>
      </c>
      <c r="H194">
        <v>2010</v>
      </c>
      <c r="I194">
        <v>5</v>
      </c>
      <c r="J194">
        <v>148</v>
      </c>
      <c r="K194" t="s">
        <v>92</v>
      </c>
      <c r="L194">
        <v>2015</v>
      </c>
      <c r="M194">
        <v>25</v>
      </c>
      <c r="N194">
        <v>3</v>
      </c>
      <c r="O194">
        <v>8475857</v>
      </c>
      <c r="P194" t="s">
        <v>3014</v>
      </c>
      <c r="Q194" t="s">
        <v>3015</v>
      </c>
      <c r="R194" t="s">
        <v>3016</v>
      </c>
      <c r="S194" t="s">
        <v>1325</v>
      </c>
      <c r="T194" t="s">
        <v>720</v>
      </c>
      <c r="U194" t="s">
        <v>172</v>
      </c>
      <c r="V194">
        <v>16</v>
      </c>
      <c r="W194">
        <v>0</v>
      </c>
      <c r="X194">
        <v>3</v>
      </c>
      <c r="Y194">
        <v>1</v>
      </c>
      <c r="Z194">
        <v>3</v>
      </c>
      <c r="AA194">
        <v>29</v>
      </c>
      <c r="AB194">
        <v>89</v>
      </c>
      <c r="AC194" s="26">
        <v>0.1875</v>
      </c>
      <c r="AD194" s="20">
        <v>0.92592592592592604</v>
      </c>
      <c r="AE194" s="20">
        <v>0.88700000000000001</v>
      </c>
      <c r="AF194">
        <v>-3</v>
      </c>
      <c r="AG194">
        <v>0</v>
      </c>
      <c r="AH194">
        <v>2</v>
      </c>
      <c r="AI194">
        <v>292</v>
      </c>
      <c r="AJ194">
        <v>13472</v>
      </c>
      <c r="AK194" s="20">
        <v>224.53333333333001</v>
      </c>
      <c r="AL194">
        <v>224.53</v>
      </c>
      <c r="AM194">
        <v>225</v>
      </c>
      <c r="AN194" s="26">
        <v>14.033333333333333</v>
      </c>
      <c r="AO194">
        <v>23.66</v>
      </c>
      <c r="AP194" s="41">
        <v>0.42857142857142855</v>
      </c>
      <c r="AQ194">
        <v>45</v>
      </c>
      <c r="AR194">
        <v>45</v>
      </c>
      <c r="AS194">
        <v>45</v>
      </c>
      <c r="AT194">
        <v>31</v>
      </c>
      <c r="AU194">
        <v>31</v>
      </c>
      <c r="AV194">
        <v>20</v>
      </c>
      <c r="AW194">
        <v>7</v>
      </c>
      <c r="AX194">
        <v>1</v>
      </c>
      <c r="AY194">
        <v>0</v>
      </c>
      <c r="AZ194">
        <v>5</v>
      </c>
      <c r="BA194" s="42">
        <v>5</v>
      </c>
      <c r="BB194">
        <v>0.56000000000000005</v>
      </c>
      <c r="BC194">
        <v>54.8</v>
      </c>
      <c r="BD194" s="20">
        <v>32.700000000000003</v>
      </c>
      <c r="BE194" s="20">
        <v>77.7</v>
      </c>
      <c r="BF194" s="20">
        <v>20.763372377855966</v>
      </c>
      <c r="BG194">
        <v>64</v>
      </c>
      <c r="BH194">
        <v>82</v>
      </c>
      <c r="BI194">
        <v>55</v>
      </c>
      <c r="BJ194" s="41">
        <v>0.53781512605042014</v>
      </c>
      <c r="BK194">
        <v>16</v>
      </c>
      <c r="BL194">
        <v>16</v>
      </c>
      <c r="BM194">
        <v>24</v>
      </c>
      <c r="BN194" s="42">
        <v>-8</v>
      </c>
      <c r="BO194">
        <v>11</v>
      </c>
      <c r="BP194">
        <v>7</v>
      </c>
      <c r="BQ194">
        <v>0</v>
      </c>
      <c r="BR194">
        <v>15</v>
      </c>
      <c r="BS194" s="41">
        <v>8.2872928176795577E-2</v>
      </c>
      <c r="BT194">
        <v>0</v>
      </c>
      <c r="BU194">
        <v>0</v>
      </c>
      <c r="BV194" s="41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10</v>
      </c>
      <c r="DA194">
        <v>0</v>
      </c>
      <c r="DB194">
        <v>0</v>
      </c>
      <c r="DC194">
        <v>5</v>
      </c>
      <c r="DD194">
        <v>1</v>
      </c>
      <c r="DE194">
        <v>0</v>
      </c>
      <c r="DF194">
        <v>0</v>
      </c>
      <c r="DG194">
        <v>14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 s="42">
        <v>0</v>
      </c>
      <c r="DQ194" s="20">
        <v>0.01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217</v>
      </c>
      <c r="DX194">
        <v>228</v>
      </c>
      <c r="DY194">
        <v>158</v>
      </c>
      <c r="DZ194">
        <v>166</v>
      </c>
      <c r="EA194">
        <v>107</v>
      </c>
      <c r="EB194">
        <v>119</v>
      </c>
      <c r="EC194">
        <v>8.6</v>
      </c>
      <c r="ED194">
        <v>9.6999999999999993</v>
      </c>
      <c r="EE194">
        <v>7</v>
      </c>
      <c r="EF194">
        <v>9</v>
      </c>
      <c r="EG194" s="41">
        <v>6.5420560747663545E-2</v>
      </c>
      <c r="EH194" s="43">
        <v>0.92436974789915971</v>
      </c>
      <c r="EI194" s="44">
        <v>0.98979030864682327</v>
      </c>
      <c r="EJ194">
        <v>218</v>
      </c>
      <c r="EK194">
        <v>227</v>
      </c>
      <c r="EL194">
        <v>158</v>
      </c>
      <c r="EM194">
        <v>165</v>
      </c>
      <c r="EN194">
        <v>108</v>
      </c>
      <c r="EO194">
        <v>119</v>
      </c>
      <c r="EP194">
        <v>7</v>
      </c>
      <c r="EQ194">
        <v>9</v>
      </c>
      <c r="ER194">
        <v>98</v>
      </c>
      <c r="ES194">
        <v>106</v>
      </c>
      <c r="ET194">
        <v>34</v>
      </c>
      <c r="EU194">
        <v>40</v>
      </c>
      <c r="EV194">
        <v>4</v>
      </c>
      <c r="EW194">
        <v>7</v>
      </c>
      <c r="EX194">
        <v>17</v>
      </c>
      <c r="EY194">
        <v>18</v>
      </c>
      <c r="EZ194">
        <v>0</v>
      </c>
      <c r="FA194">
        <v>0.30000000000000004</v>
      </c>
      <c r="FB194">
        <v>0.4</v>
      </c>
      <c r="FC194" s="20">
        <v>2.7</v>
      </c>
      <c r="FD194" s="26">
        <v>0.16875000000000001</v>
      </c>
      <c r="FE194">
        <v>3.1800000000000002E-2</v>
      </c>
      <c r="FF194">
        <v>-0.01</v>
      </c>
      <c r="FG194">
        <v>0</v>
      </c>
      <c r="FH194">
        <v>-0.01</v>
      </c>
      <c r="FL194" s="42">
        <v>33</v>
      </c>
      <c r="FM194" s="20">
        <v>16</v>
      </c>
      <c r="FN194" s="41">
        <v>0</v>
      </c>
      <c r="FO194" s="20">
        <v>2.8</v>
      </c>
      <c r="FP194" s="20">
        <v>3.0019999999999998</v>
      </c>
      <c r="FQ194" s="20">
        <v>118.91506702890482</v>
      </c>
      <c r="FV194" t="s">
        <v>711</v>
      </c>
      <c r="FW194" s="45">
        <v>650000</v>
      </c>
      <c r="FX194" s="45">
        <v>650000</v>
      </c>
      <c r="FY194">
        <v>70</v>
      </c>
      <c r="FZ194">
        <v>1</v>
      </c>
      <c r="GA194">
        <v>9</v>
      </c>
      <c r="GB194">
        <v>10</v>
      </c>
      <c r="GC194">
        <v>0</v>
      </c>
      <c r="GD194">
        <v>8</v>
      </c>
      <c r="GE194">
        <v>74</v>
      </c>
      <c r="GF194">
        <v>976</v>
      </c>
      <c r="GG194">
        <v>0</v>
      </c>
      <c r="GH194">
        <v>2.7</v>
      </c>
      <c r="GI194">
        <v>2.7</v>
      </c>
      <c r="GJ194" s="42">
        <v>2.8</v>
      </c>
    </row>
    <row r="195" spans="1:192" x14ac:dyDescent="0.45">
      <c r="A195" s="40">
        <v>35102</v>
      </c>
      <c r="B195" t="s">
        <v>864</v>
      </c>
      <c r="C195" t="s">
        <v>145</v>
      </c>
      <c r="D195" t="s">
        <v>91</v>
      </c>
      <c r="E195" t="s">
        <v>91</v>
      </c>
      <c r="F195">
        <v>76</v>
      </c>
      <c r="G195">
        <v>216</v>
      </c>
      <c r="H195">
        <v>2014</v>
      </c>
      <c r="I195">
        <v>1</v>
      </c>
      <c r="J195">
        <v>1</v>
      </c>
      <c r="K195" t="s">
        <v>202</v>
      </c>
      <c r="L195">
        <v>2014</v>
      </c>
      <c r="M195">
        <v>21</v>
      </c>
      <c r="N195">
        <v>4</v>
      </c>
      <c r="O195">
        <v>8477932</v>
      </c>
      <c r="P195" t="s">
        <v>3030</v>
      </c>
      <c r="Q195" t="s">
        <v>3031</v>
      </c>
      <c r="R195" t="s">
        <v>3032</v>
      </c>
      <c r="S195" t="s">
        <v>3033</v>
      </c>
      <c r="T195" t="s">
        <v>720</v>
      </c>
      <c r="U195" t="s">
        <v>373</v>
      </c>
      <c r="V195">
        <v>82</v>
      </c>
      <c r="W195">
        <v>16</v>
      </c>
      <c r="X195">
        <v>22</v>
      </c>
      <c r="Y195">
        <v>6</v>
      </c>
      <c r="Z195">
        <v>38</v>
      </c>
      <c r="AA195">
        <v>7</v>
      </c>
      <c r="AB195">
        <v>40</v>
      </c>
      <c r="AC195" s="26">
        <v>0.46341463414634149</v>
      </c>
      <c r="AD195" s="20">
        <v>3.3215859030837009</v>
      </c>
      <c r="AE195" s="20">
        <v>14.401</v>
      </c>
      <c r="AF195">
        <v>9</v>
      </c>
      <c r="AG195">
        <v>-8.9</v>
      </c>
      <c r="AH195">
        <v>71</v>
      </c>
      <c r="AI195">
        <v>2376</v>
      </c>
      <c r="AJ195">
        <v>115074</v>
      </c>
      <c r="AK195" s="20">
        <v>1917.9</v>
      </c>
      <c r="AL195">
        <v>1917.9</v>
      </c>
      <c r="AM195">
        <v>1918</v>
      </c>
      <c r="AN195" s="26">
        <v>23.389024390243904</v>
      </c>
      <c r="AO195">
        <v>38.65</v>
      </c>
      <c r="AP195" s="41">
        <v>0.33043478260869563</v>
      </c>
      <c r="AQ195">
        <v>399</v>
      </c>
      <c r="AR195">
        <v>399</v>
      </c>
      <c r="AS195">
        <v>399</v>
      </c>
      <c r="AT195">
        <v>283</v>
      </c>
      <c r="AU195">
        <v>283</v>
      </c>
      <c r="AV195">
        <v>189</v>
      </c>
      <c r="AW195">
        <v>134</v>
      </c>
      <c r="AX195">
        <v>25</v>
      </c>
      <c r="AY195">
        <v>4</v>
      </c>
      <c r="AZ195">
        <v>17</v>
      </c>
      <c r="BA195" s="42">
        <v>21</v>
      </c>
      <c r="BB195">
        <v>12.95</v>
      </c>
      <c r="BC195">
        <v>43.179900000000004</v>
      </c>
      <c r="BD195" s="20">
        <v>88.2</v>
      </c>
      <c r="BE195" s="20">
        <v>487.2</v>
      </c>
      <c r="BF195" s="20">
        <v>15.241670577193803</v>
      </c>
      <c r="BG195">
        <v>622</v>
      </c>
      <c r="BH195">
        <v>663</v>
      </c>
      <c r="BI195">
        <v>892</v>
      </c>
      <c r="BJ195" s="41">
        <v>0.41083223249669748</v>
      </c>
      <c r="BK195">
        <v>69</v>
      </c>
      <c r="BL195">
        <v>69</v>
      </c>
      <c r="BM195">
        <v>72</v>
      </c>
      <c r="BN195" s="42">
        <v>-3</v>
      </c>
      <c r="BO195">
        <v>94</v>
      </c>
      <c r="BP195">
        <v>99</v>
      </c>
      <c r="BQ195">
        <v>40</v>
      </c>
      <c r="BR195">
        <v>121</v>
      </c>
      <c r="BS195" s="41">
        <v>6.9821119446047311E-2</v>
      </c>
      <c r="BT195">
        <v>0</v>
      </c>
      <c r="BU195">
        <v>0</v>
      </c>
      <c r="BV195" s="41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5</v>
      </c>
      <c r="CL195">
        <v>4</v>
      </c>
      <c r="CM195">
        <v>0</v>
      </c>
      <c r="CN195">
        <v>0</v>
      </c>
      <c r="CO195">
        <v>0</v>
      </c>
      <c r="CP195">
        <v>3</v>
      </c>
      <c r="CQ195">
        <v>0</v>
      </c>
      <c r="CR195">
        <v>6</v>
      </c>
      <c r="CS195">
        <v>3</v>
      </c>
      <c r="CT195">
        <v>1</v>
      </c>
      <c r="CU195">
        <v>0</v>
      </c>
      <c r="CV195">
        <v>3</v>
      </c>
      <c r="CW195">
        <v>1</v>
      </c>
      <c r="CX195">
        <v>7</v>
      </c>
      <c r="CY195">
        <v>5</v>
      </c>
      <c r="CZ195">
        <v>81</v>
      </c>
      <c r="DA195">
        <v>12</v>
      </c>
      <c r="DB195">
        <v>1</v>
      </c>
      <c r="DC195">
        <v>88</v>
      </c>
      <c r="DD195">
        <v>30</v>
      </c>
      <c r="DE195">
        <v>2</v>
      </c>
      <c r="DF195">
        <v>0</v>
      </c>
      <c r="DG195">
        <v>56</v>
      </c>
      <c r="DH195">
        <v>31</v>
      </c>
      <c r="DI195">
        <v>9</v>
      </c>
      <c r="DJ195">
        <v>32</v>
      </c>
      <c r="DK195">
        <v>29</v>
      </c>
      <c r="DL195">
        <v>3</v>
      </c>
      <c r="DM195">
        <v>12</v>
      </c>
      <c r="DN195">
        <v>9</v>
      </c>
      <c r="DO195">
        <v>3</v>
      </c>
      <c r="DP195" s="42">
        <v>-22</v>
      </c>
      <c r="DQ195" s="20">
        <v>-6.3780000000000001</v>
      </c>
      <c r="DR195">
        <v>28</v>
      </c>
      <c r="DS195">
        <v>3</v>
      </c>
      <c r="DT195">
        <v>0</v>
      </c>
      <c r="DU195">
        <v>0</v>
      </c>
      <c r="DV195">
        <v>0</v>
      </c>
      <c r="DW195">
        <v>1935</v>
      </c>
      <c r="DX195">
        <v>2041</v>
      </c>
      <c r="DY195">
        <v>1526</v>
      </c>
      <c r="DZ195">
        <v>1612</v>
      </c>
      <c r="EA195">
        <v>1113</v>
      </c>
      <c r="EB195">
        <v>1207</v>
      </c>
      <c r="EC195">
        <v>101.44</v>
      </c>
      <c r="ED195">
        <v>113.45</v>
      </c>
      <c r="EE195">
        <v>115</v>
      </c>
      <c r="EF195">
        <v>104</v>
      </c>
      <c r="EG195" s="41">
        <v>0.10332434860736747</v>
      </c>
      <c r="EH195" s="43">
        <v>0.91383595691797848</v>
      </c>
      <c r="EI195" s="44">
        <v>1.017160305525346</v>
      </c>
      <c r="EJ195">
        <v>1937</v>
      </c>
      <c r="EK195">
        <v>2037</v>
      </c>
      <c r="EL195">
        <v>1531</v>
      </c>
      <c r="EM195">
        <v>1609</v>
      </c>
      <c r="EN195">
        <v>1114</v>
      </c>
      <c r="EO195">
        <v>1204</v>
      </c>
      <c r="EP195">
        <v>115</v>
      </c>
      <c r="EQ195">
        <v>103</v>
      </c>
      <c r="ER195">
        <v>944</v>
      </c>
      <c r="ES195">
        <v>1004</v>
      </c>
      <c r="ET195">
        <v>341</v>
      </c>
      <c r="EU195">
        <v>431</v>
      </c>
      <c r="EV195">
        <v>57</v>
      </c>
      <c r="EW195">
        <v>58</v>
      </c>
      <c r="EX195">
        <v>120</v>
      </c>
      <c r="EY195">
        <v>127</v>
      </c>
      <c r="EZ195">
        <v>3.1</v>
      </c>
      <c r="FA195">
        <v>4.7</v>
      </c>
      <c r="FB195">
        <v>7.8</v>
      </c>
      <c r="FC195" s="20">
        <v>36.119999999999997</v>
      </c>
      <c r="FD195" s="26">
        <v>0.44048780487804873</v>
      </c>
      <c r="FE195">
        <v>3.6189999999999998</v>
      </c>
      <c r="FF195">
        <v>-0.12</v>
      </c>
      <c r="FG195">
        <v>-0.27</v>
      </c>
      <c r="FH195">
        <v>-0.39</v>
      </c>
      <c r="FL195" s="42">
        <v>264</v>
      </c>
      <c r="FM195" s="20">
        <v>3.8928571428571428</v>
      </c>
      <c r="FN195" s="41">
        <v>6.9868995599999997E-2</v>
      </c>
      <c r="FO195" s="20">
        <v>30.9</v>
      </c>
      <c r="FP195" s="20">
        <v>36.724400000000003</v>
      </c>
      <c r="FQ195" s="20">
        <v>124.38604723916784</v>
      </c>
      <c r="FV195" t="s">
        <v>711</v>
      </c>
      <c r="FW195" s="45">
        <v>9000000</v>
      </c>
      <c r="FX195" s="45">
        <v>7500000</v>
      </c>
      <c r="FY195">
        <v>309</v>
      </c>
      <c r="FZ195">
        <v>53</v>
      </c>
      <c r="GA195">
        <v>81</v>
      </c>
      <c r="GB195">
        <v>134</v>
      </c>
      <c r="GC195">
        <v>16</v>
      </c>
      <c r="GD195">
        <v>202</v>
      </c>
      <c r="GE195">
        <v>766</v>
      </c>
      <c r="GF195">
        <v>6835</v>
      </c>
      <c r="GG195">
        <v>12</v>
      </c>
      <c r="GH195">
        <v>15.9</v>
      </c>
      <c r="GI195">
        <v>27.8</v>
      </c>
      <c r="GJ195" s="42">
        <v>30.9</v>
      </c>
    </row>
    <row r="196" spans="1:192" x14ac:dyDescent="0.45">
      <c r="A196" s="40">
        <v>35254</v>
      </c>
      <c r="B196" t="s">
        <v>3053</v>
      </c>
      <c r="C196" t="s">
        <v>213</v>
      </c>
      <c r="D196" t="s">
        <v>91</v>
      </c>
      <c r="E196" t="s">
        <v>91</v>
      </c>
      <c r="F196">
        <v>75</v>
      </c>
      <c r="G196">
        <v>221</v>
      </c>
      <c r="H196">
        <v>2014</v>
      </c>
      <c r="I196">
        <v>1</v>
      </c>
      <c r="J196">
        <v>7</v>
      </c>
      <c r="K196" t="s">
        <v>92</v>
      </c>
      <c r="L196">
        <v>2017</v>
      </c>
      <c r="M196">
        <v>21</v>
      </c>
      <c r="N196">
        <v>1</v>
      </c>
      <c r="O196">
        <v>8477938</v>
      </c>
      <c r="P196" t="s">
        <v>3054</v>
      </c>
      <c r="Q196" t="s">
        <v>3055</v>
      </c>
      <c r="R196" t="s">
        <v>229</v>
      </c>
      <c r="S196" t="s">
        <v>3056</v>
      </c>
      <c r="T196" t="s">
        <v>720</v>
      </c>
      <c r="U196" t="s">
        <v>343</v>
      </c>
      <c r="V196">
        <v>67</v>
      </c>
      <c r="W196">
        <v>0</v>
      </c>
      <c r="X196">
        <v>8</v>
      </c>
      <c r="Y196">
        <v>2</v>
      </c>
      <c r="Z196">
        <v>8</v>
      </c>
      <c r="AA196">
        <v>17</v>
      </c>
      <c r="AB196">
        <v>57</v>
      </c>
      <c r="AC196" s="26">
        <v>0.11940298507462686</v>
      </c>
      <c r="AD196" s="20">
        <v>0</v>
      </c>
      <c r="AE196" s="20">
        <v>2.3140000000000001</v>
      </c>
      <c r="AF196">
        <v>-2</v>
      </c>
      <c r="AG196">
        <v>-8.8000000000000007</v>
      </c>
      <c r="AH196">
        <v>14</v>
      </c>
      <c r="AI196">
        <v>1448</v>
      </c>
      <c r="AJ196">
        <v>67516</v>
      </c>
      <c r="AK196" s="20">
        <v>1125.2666666667001</v>
      </c>
      <c r="AL196">
        <v>1125.27</v>
      </c>
      <c r="AM196">
        <v>1125</v>
      </c>
      <c r="AN196" s="26">
        <v>16.795024875621891</v>
      </c>
      <c r="AO196">
        <v>28.17</v>
      </c>
      <c r="AP196" s="41">
        <v>0.21621621621621623</v>
      </c>
      <c r="AQ196">
        <v>181</v>
      </c>
      <c r="AR196">
        <v>181</v>
      </c>
      <c r="AS196">
        <v>181</v>
      </c>
      <c r="AT196">
        <v>110</v>
      </c>
      <c r="AU196">
        <v>110</v>
      </c>
      <c r="AV196">
        <v>86</v>
      </c>
      <c r="AW196">
        <v>41</v>
      </c>
      <c r="AX196">
        <v>2</v>
      </c>
      <c r="AY196">
        <v>3</v>
      </c>
      <c r="AZ196">
        <v>8</v>
      </c>
      <c r="BA196" s="42">
        <v>11</v>
      </c>
      <c r="BB196">
        <v>2.75</v>
      </c>
      <c r="BC196">
        <v>46.814</v>
      </c>
      <c r="BD196" s="20">
        <v>31.3</v>
      </c>
      <c r="BE196" s="20">
        <v>212.3</v>
      </c>
      <c r="BF196" s="20">
        <v>11.31994987869578</v>
      </c>
      <c r="BG196">
        <v>373</v>
      </c>
      <c r="BH196">
        <v>342</v>
      </c>
      <c r="BI196">
        <v>266</v>
      </c>
      <c r="BJ196" s="41">
        <v>0.58372456964006258</v>
      </c>
      <c r="BK196">
        <v>85</v>
      </c>
      <c r="BL196">
        <v>85</v>
      </c>
      <c r="BM196">
        <v>139</v>
      </c>
      <c r="BN196" s="42">
        <v>-54</v>
      </c>
      <c r="BO196">
        <v>24</v>
      </c>
      <c r="BP196">
        <v>34</v>
      </c>
      <c r="BQ196">
        <v>21</v>
      </c>
      <c r="BR196">
        <v>94</v>
      </c>
      <c r="BS196" s="41">
        <v>0.1010752688172043</v>
      </c>
      <c r="BT196">
        <v>0</v>
      </c>
      <c r="BU196">
        <v>0</v>
      </c>
      <c r="BV196" s="41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23</v>
      </c>
      <c r="DA196">
        <v>3</v>
      </c>
      <c r="DB196">
        <v>1</v>
      </c>
      <c r="DC196">
        <v>18</v>
      </c>
      <c r="DD196">
        <v>23</v>
      </c>
      <c r="DE196">
        <v>0</v>
      </c>
      <c r="DF196">
        <v>0</v>
      </c>
      <c r="DG196">
        <v>41</v>
      </c>
      <c r="DH196">
        <v>7</v>
      </c>
      <c r="DI196">
        <v>3</v>
      </c>
      <c r="DJ196">
        <v>7</v>
      </c>
      <c r="DK196">
        <v>7</v>
      </c>
      <c r="DL196">
        <v>0</v>
      </c>
      <c r="DM196">
        <v>3</v>
      </c>
      <c r="DN196">
        <v>3</v>
      </c>
      <c r="DO196">
        <v>0</v>
      </c>
      <c r="DP196" s="42">
        <v>-4</v>
      </c>
      <c r="DQ196" s="20">
        <v>-0.109</v>
      </c>
      <c r="DR196">
        <v>7</v>
      </c>
      <c r="DS196">
        <v>0</v>
      </c>
      <c r="DT196">
        <v>0</v>
      </c>
      <c r="DU196">
        <v>0</v>
      </c>
      <c r="DV196">
        <v>0</v>
      </c>
      <c r="DW196">
        <v>1085</v>
      </c>
      <c r="DX196">
        <v>1099</v>
      </c>
      <c r="DY196">
        <v>774</v>
      </c>
      <c r="DZ196">
        <v>836</v>
      </c>
      <c r="EA196">
        <v>534</v>
      </c>
      <c r="EB196">
        <v>589</v>
      </c>
      <c r="EC196">
        <v>43.35</v>
      </c>
      <c r="ED196">
        <v>52.87</v>
      </c>
      <c r="EE196">
        <v>37</v>
      </c>
      <c r="EF196">
        <v>42</v>
      </c>
      <c r="EG196" s="41">
        <v>6.9288389513108617E-2</v>
      </c>
      <c r="EH196" s="43">
        <v>0.92869269949066213</v>
      </c>
      <c r="EI196" s="44">
        <v>0.9979810890037708</v>
      </c>
      <c r="EJ196">
        <v>1082</v>
      </c>
      <c r="EK196">
        <v>1099</v>
      </c>
      <c r="EL196">
        <v>770</v>
      </c>
      <c r="EM196">
        <v>836</v>
      </c>
      <c r="EN196">
        <v>532</v>
      </c>
      <c r="EO196">
        <v>589</v>
      </c>
      <c r="EP196">
        <v>37</v>
      </c>
      <c r="EQ196">
        <v>43</v>
      </c>
      <c r="ER196">
        <v>473</v>
      </c>
      <c r="ES196">
        <v>541</v>
      </c>
      <c r="ET196">
        <v>170</v>
      </c>
      <c r="EU196">
        <v>220</v>
      </c>
      <c r="EV196">
        <v>15</v>
      </c>
      <c r="EW196">
        <v>22</v>
      </c>
      <c r="EX196">
        <v>49</v>
      </c>
      <c r="EY196">
        <v>63</v>
      </c>
      <c r="EZ196">
        <v>-0.60000000000000009</v>
      </c>
      <c r="FA196">
        <v>2.6</v>
      </c>
      <c r="FB196">
        <v>2</v>
      </c>
      <c r="FC196" s="20">
        <v>17.399999999999999</v>
      </c>
      <c r="FD196" s="26">
        <v>0.25970149253731339</v>
      </c>
      <c r="FE196">
        <v>0.11990000000000001</v>
      </c>
      <c r="FF196">
        <v>-0.91</v>
      </c>
      <c r="FG196">
        <v>-0.31</v>
      </c>
      <c r="FH196">
        <v>-1.22</v>
      </c>
      <c r="FL196" s="42">
        <v>193</v>
      </c>
      <c r="FM196" s="20">
        <v>15.142857142857142</v>
      </c>
      <c r="FN196" s="41">
        <v>0</v>
      </c>
      <c r="FO196" s="20">
        <v>6.6</v>
      </c>
      <c r="FP196" s="20">
        <v>7.9782000000000002</v>
      </c>
      <c r="FQ196" s="20">
        <v>116.45205150763817</v>
      </c>
      <c r="FV196" t="s">
        <v>751</v>
      </c>
      <c r="FW196" s="45">
        <v>832500</v>
      </c>
      <c r="FX196" s="45">
        <v>863333</v>
      </c>
      <c r="FY196">
        <v>67</v>
      </c>
      <c r="FZ196">
        <v>0</v>
      </c>
      <c r="GA196">
        <v>8</v>
      </c>
      <c r="GB196">
        <v>8</v>
      </c>
      <c r="GC196">
        <v>-2</v>
      </c>
      <c r="GD196">
        <v>14</v>
      </c>
      <c r="GE196">
        <v>86</v>
      </c>
      <c r="GF196">
        <v>1125</v>
      </c>
      <c r="GG196">
        <v>-0.60000000000000009</v>
      </c>
      <c r="GH196">
        <v>2.6</v>
      </c>
      <c r="GI196">
        <v>2</v>
      </c>
      <c r="GJ196" s="42">
        <v>6.6</v>
      </c>
    </row>
    <row r="197" spans="1:192" x14ac:dyDescent="0.45">
      <c r="A197" s="40">
        <v>35036</v>
      </c>
      <c r="B197" t="s">
        <v>1103</v>
      </c>
      <c r="D197" t="s">
        <v>120</v>
      </c>
      <c r="E197" t="s">
        <v>120</v>
      </c>
      <c r="F197">
        <v>71</v>
      </c>
      <c r="G197">
        <v>186</v>
      </c>
      <c r="H197">
        <v>2014</v>
      </c>
      <c r="I197">
        <v>1</v>
      </c>
      <c r="J197">
        <v>14</v>
      </c>
      <c r="K197" t="s">
        <v>202</v>
      </c>
      <c r="L197">
        <v>2016</v>
      </c>
      <c r="M197">
        <v>22</v>
      </c>
      <c r="N197">
        <v>2</v>
      </c>
      <c r="O197">
        <v>8477945</v>
      </c>
      <c r="P197" t="s">
        <v>3082</v>
      </c>
      <c r="Q197" t="s">
        <v>3083</v>
      </c>
      <c r="R197" t="s">
        <v>3084</v>
      </c>
      <c r="S197" t="s">
        <v>3085</v>
      </c>
      <c r="T197" t="s">
        <v>720</v>
      </c>
      <c r="U197" t="s">
        <v>351</v>
      </c>
      <c r="V197">
        <v>42</v>
      </c>
      <c r="W197">
        <v>1</v>
      </c>
      <c r="X197">
        <v>3</v>
      </c>
      <c r="Y197">
        <v>2</v>
      </c>
      <c r="Z197">
        <v>4</v>
      </c>
      <c r="AA197">
        <v>19</v>
      </c>
      <c r="AB197">
        <v>75</v>
      </c>
      <c r="AC197" s="26">
        <v>9.5238095238095233E-2</v>
      </c>
      <c r="AD197" s="20">
        <v>-9.125</v>
      </c>
      <c r="AE197" s="20">
        <v>1.419</v>
      </c>
      <c r="AF197">
        <v>-1</v>
      </c>
      <c r="AG197">
        <v>1</v>
      </c>
      <c r="AH197">
        <v>14</v>
      </c>
      <c r="AI197">
        <v>812</v>
      </c>
      <c r="AJ197">
        <v>32783</v>
      </c>
      <c r="AK197" s="20">
        <v>546.38333333333003</v>
      </c>
      <c r="AL197">
        <v>546.41999999999996</v>
      </c>
      <c r="AM197">
        <v>546</v>
      </c>
      <c r="AN197" s="26">
        <v>13.009126984126985</v>
      </c>
      <c r="AO197">
        <v>21.91</v>
      </c>
      <c r="AP197" s="41">
        <v>0.23529411764705882</v>
      </c>
      <c r="AQ197">
        <v>101</v>
      </c>
      <c r="AR197">
        <v>101</v>
      </c>
      <c r="AS197">
        <v>101</v>
      </c>
      <c r="AT197">
        <v>59</v>
      </c>
      <c r="AU197">
        <v>59</v>
      </c>
      <c r="AV197">
        <v>42</v>
      </c>
      <c r="AW197">
        <v>31</v>
      </c>
      <c r="AX197">
        <v>1</v>
      </c>
      <c r="AY197">
        <v>2</v>
      </c>
      <c r="AZ197">
        <v>4</v>
      </c>
      <c r="BA197" s="42">
        <v>6</v>
      </c>
      <c r="BB197">
        <v>1.46</v>
      </c>
      <c r="BC197">
        <v>52.976199999999999</v>
      </c>
      <c r="BD197" s="20">
        <v>77</v>
      </c>
      <c r="BE197" s="20">
        <v>178</v>
      </c>
      <c r="BF197" s="20">
        <v>19.545404633798181</v>
      </c>
      <c r="BG197">
        <v>205</v>
      </c>
      <c r="BH197">
        <v>165</v>
      </c>
      <c r="BI197">
        <v>135</v>
      </c>
      <c r="BJ197" s="41">
        <v>0.6029411764705882</v>
      </c>
      <c r="BK197">
        <v>20</v>
      </c>
      <c r="BL197">
        <v>20</v>
      </c>
      <c r="BM197">
        <v>60</v>
      </c>
      <c r="BN197" s="42">
        <v>-40</v>
      </c>
      <c r="BO197">
        <v>17</v>
      </c>
      <c r="BP197">
        <v>18</v>
      </c>
      <c r="BQ197">
        <v>2</v>
      </c>
      <c r="BR197">
        <v>28</v>
      </c>
      <c r="BS197" s="41">
        <v>8.1632653061224483E-2</v>
      </c>
      <c r="BT197">
        <v>0</v>
      </c>
      <c r="BU197">
        <v>0</v>
      </c>
      <c r="BV197" s="41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16</v>
      </c>
      <c r="DA197">
        <v>2</v>
      </c>
      <c r="DB197">
        <v>0</v>
      </c>
      <c r="DC197">
        <v>14</v>
      </c>
      <c r="DD197">
        <v>1</v>
      </c>
      <c r="DE197">
        <v>0</v>
      </c>
      <c r="DF197">
        <v>0</v>
      </c>
      <c r="DG197">
        <v>25</v>
      </c>
      <c r="DH197">
        <v>6</v>
      </c>
      <c r="DI197">
        <v>4</v>
      </c>
      <c r="DJ197">
        <v>7</v>
      </c>
      <c r="DK197">
        <v>7</v>
      </c>
      <c r="DL197">
        <v>0</v>
      </c>
      <c r="DM197">
        <v>4</v>
      </c>
      <c r="DN197">
        <v>4</v>
      </c>
      <c r="DO197">
        <v>0</v>
      </c>
      <c r="DP197" s="42">
        <v>-2</v>
      </c>
      <c r="DQ197" s="20">
        <v>0.52200000000000002</v>
      </c>
      <c r="DR197">
        <v>6</v>
      </c>
      <c r="DS197">
        <v>0</v>
      </c>
      <c r="DT197">
        <v>0</v>
      </c>
      <c r="DU197">
        <v>0</v>
      </c>
      <c r="DV197">
        <v>0</v>
      </c>
      <c r="DW197">
        <v>567</v>
      </c>
      <c r="DX197">
        <v>446</v>
      </c>
      <c r="DY197">
        <v>409</v>
      </c>
      <c r="DZ197">
        <v>315</v>
      </c>
      <c r="EA197">
        <v>295</v>
      </c>
      <c r="EB197">
        <v>222</v>
      </c>
      <c r="EC197">
        <v>24.88</v>
      </c>
      <c r="ED197">
        <v>17.239999999999998</v>
      </c>
      <c r="EE197">
        <v>17</v>
      </c>
      <c r="EF197">
        <v>16</v>
      </c>
      <c r="EG197" s="41">
        <v>5.7627118644067797E-2</v>
      </c>
      <c r="EH197" s="43">
        <v>0.92792792792792789</v>
      </c>
      <c r="EI197" s="44">
        <v>0.98555504657199566</v>
      </c>
      <c r="EJ197">
        <v>573</v>
      </c>
      <c r="EK197">
        <v>448</v>
      </c>
      <c r="EL197">
        <v>415</v>
      </c>
      <c r="EM197">
        <v>317</v>
      </c>
      <c r="EN197">
        <v>303</v>
      </c>
      <c r="EO197">
        <v>224</v>
      </c>
      <c r="EP197">
        <v>17</v>
      </c>
      <c r="EQ197">
        <v>16</v>
      </c>
      <c r="ER197">
        <v>294</v>
      </c>
      <c r="ES197">
        <v>191</v>
      </c>
      <c r="ET197">
        <v>110</v>
      </c>
      <c r="EU197">
        <v>71</v>
      </c>
      <c r="EV197">
        <v>9</v>
      </c>
      <c r="EW197">
        <v>9</v>
      </c>
      <c r="EX197">
        <v>34</v>
      </c>
      <c r="EY197">
        <v>30</v>
      </c>
      <c r="EZ197">
        <v>-0.2</v>
      </c>
      <c r="FA197">
        <v>1.1000000000000001</v>
      </c>
      <c r="FB197">
        <v>1</v>
      </c>
      <c r="FC197" s="20">
        <v>9</v>
      </c>
      <c r="FD197" s="26">
        <v>0.21428571428571427</v>
      </c>
      <c r="FE197">
        <v>0.1993</v>
      </c>
      <c r="FF197">
        <v>7.0000000000000007E-2</v>
      </c>
      <c r="FG197">
        <v>-0.01</v>
      </c>
      <c r="FH197">
        <v>7.0000000000000007E-2</v>
      </c>
      <c r="FL197" s="42">
        <v>62</v>
      </c>
      <c r="FM197" s="20">
        <v>3.6666666666666665</v>
      </c>
      <c r="FN197" s="41">
        <v>8.4886127999999998E-3</v>
      </c>
      <c r="FO197" s="20">
        <v>2.6</v>
      </c>
      <c r="FP197" s="20">
        <v>4.1044</v>
      </c>
      <c r="FQ197" s="20">
        <v>111.23311738223346</v>
      </c>
      <c r="FR197">
        <v>1</v>
      </c>
      <c r="FS197" t="s">
        <v>189</v>
      </c>
      <c r="FT197">
        <v>17</v>
      </c>
      <c r="FV197" t="s">
        <v>751</v>
      </c>
      <c r="FW197" s="45">
        <v>832500</v>
      </c>
      <c r="FX197" s="45">
        <v>863333</v>
      </c>
      <c r="FY197">
        <v>58</v>
      </c>
      <c r="FZ197">
        <v>2</v>
      </c>
      <c r="GA197">
        <v>7</v>
      </c>
      <c r="GB197">
        <v>9</v>
      </c>
      <c r="GC197">
        <v>-5</v>
      </c>
      <c r="GD197">
        <v>18</v>
      </c>
      <c r="GE197">
        <v>76</v>
      </c>
      <c r="GF197">
        <v>816</v>
      </c>
      <c r="GG197">
        <v>0.2</v>
      </c>
      <c r="GH197">
        <v>1.3</v>
      </c>
      <c r="GI197">
        <v>1.4</v>
      </c>
      <c r="GJ197" s="42">
        <v>2.6</v>
      </c>
    </row>
    <row r="198" spans="1:192" x14ac:dyDescent="0.45">
      <c r="A198" s="40">
        <v>33111</v>
      </c>
      <c r="B198" t="s">
        <v>3103</v>
      </c>
      <c r="C198" t="s">
        <v>2780</v>
      </c>
      <c r="D198" t="s">
        <v>107</v>
      </c>
      <c r="E198" t="s">
        <v>107</v>
      </c>
      <c r="F198">
        <v>75</v>
      </c>
      <c r="G198">
        <v>217</v>
      </c>
      <c r="H198">
        <v>2010</v>
      </c>
      <c r="I198">
        <v>7</v>
      </c>
      <c r="J198">
        <v>210</v>
      </c>
      <c r="K198" t="s">
        <v>202</v>
      </c>
      <c r="L198">
        <v>2013</v>
      </c>
      <c r="M198">
        <v>27</v>
      </c>
      <c r="N198">
        <v>4</v>
      </c>
      <c r="O198">
        <v>8475902</v>
      </c>
      <c r="P198" t="s">
        <v>3104</v>
      </c>
      <c r="Q198" t="s">
        <v>3105</v>
      </c>
      <c r="R198" t="s">
        <v>3106</v>
      </c>
      <c r="S198" t="s">
        <v>855</v>
      </c>
      <c r="T198" t="s">
        <v>720</v>
      </c>
      <c r="U198" t="s">
        <v>230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29</v>
      </c>
      <c r="AB198">
        <v>98</v>
      </c>
      <c r="AC198" s="26">
        <v>0</v>
      </c>
      <c r="AD198" s="20">
        <v>-0.53731343283582089</v>
      </c>
      <c r="AE198" s="20">
        <v>0</v>
      </c>
      <c r="AF198">
        <v>-3</v>
      </c>
      <c r="AG198">
        <v>-0.1</v>
      </c>
      <c r="AH198">
        <v>0</v>
      </c>
      <c r="AI198">
        <v>57</v>
      </c>
      <c r="AJ198">
        <v>2301</v>
      </c>
      <c r="AK198" s="20">
        <v>38.35</v>
      </c>
      <c r="AL198">
        <v>38.35</v>
      </c>
      <c r="AM198">
        <v>38</v>
      </c>
      <c r="AN198" s="26">
        <v>12.783333333333333</v>
      </c>
      <c r="AO198">
        <v>21.4</v>
      </c>
      <c r="AP198" s="41">
        <v>0</v>
      </c>
      <c r="AQ198">
        <v>10</v>
      </c>
      <c r="AR198">
        <v>10</v>
      </c>
      <c r="AS198">
        <v>10</v>
      </c>
      <c r="AT198">
        <v>7</v>
      </c>
      <c r="AU198">
        <v>7</v>
      </c>
      <c r="AV198">
        <v>6</v>
      </c>
      <c r="AW198">
        <v>1</v>
      </c>
      <c r="AX198">
        <v>0</v>
      </c>
      <c r="AY198">
        <v>0</v>
      </c>
      <c r="AZ198">
        <v>0</v>
      </c>
      <c r="BA198" s="42">
        <v>0</v>
      </c>
      <c r="BB198">
        <v>0.2</v>
      </c>
      <c r="BC198">
        <v>56</v>
      </c>
      <c r="BD198" s="20">
        <v>0</v>
      </c>
      <c r="BE198" s="20">
        <v>10</v>
      </c>
      <c r="BF198" s="20">
        <v>15.645371577574968</v>
      </c>
      <c r="BG198">
        <v>15</v>
      </c>
      <c r="BH198">
        <v>9</v>
      </c>
      <c r="BI198">
        <v>10</v>
      </c>
      <c r="BJ198" s="41">
        <v>0.6</v>
      </c>
      <c r="BK198">
        <v>1</v>
      </c>
      <c r="BL198">
        <v>1</v>
      </c>
      <c r="BM198">
        <v>3</v>
      </c>
      <c r="BN198" s="42">
        <v>-2</v>
      </c>
      <c r="BO198">
        <v>1</v>
      </c>
      <c r="BP198">
        <v>0</v>
      </c>
      <c r="BQ198">
        <v>0</v>
      </c>
      <c r="BR198">
        <v>2</v>
      </c>
      <c r="BS198" s="41">
        <v>8.3333333333333329E-2</v>
      </c>
      <c r="BT198">
        <v>0</v>
      </c>
      <c r="BU198">
        <v>0</v>
      </c>
      <c r="BV198" s="41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2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s="42">
        <v>0</v>
      </c>
      <c r="DQ198" s="20">
        <v>0.17899999999999999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37</v>
      </c>
      <c r="DX198">
        <v>30</v>
      </c>
      <c r="DY198">
        <v>26</v>
      </c>
      <c r="DZ198">
        <v>22</v>
      </c>
      <c r="EA198">
        <v>20</v>
      </c>
      <c r="EB198">
        <v>17</v>
      </c>
      <c r="EC198">
        <v>1.4</v>
      </c>
      <c r="ED198">
        <v>1.56</v>
      </c>
      <c r="EE198">
        <v>0</v>
      </c>
      <c r="EF198">
        <v>3</v>
      </c>
      <c r="EG198" s="41">
        <v>0</v>
      </c>
      <c r="EH198" s="43">
        <v>0.82352941176470584</v>
      </c>
      <c r="EI198" s="44">
        <v>0.82352941176470584</v>
      </c>
      <c r="EJ198">
        <v>38</v>
      </c>
      <c r="EK198">
        <v>30</v>
      </c>
      <c r="EL198">
        <v>27</v>
      </c>
      <c r="EM198">
        <v>22</v>
      </c>
      <c r="EN198">
        <v>21</v>
      </c>
      <c r="EO198">
        <v>17</v>
      </c>
      <c r="EP198">
        <v>0</v>
      </c>
      <c r="EQ198">
        <v>3</v>
      </c>
      <c r="ER198">
        <v>12</v>
      </c>
      <c r="ES198">
        <v>18</v>
      </c>
      <c r="ET198">
        <v>6</v>
      </c>
      <c r="EU198">
        <v>8</v>
      </c>
      <c r="EV198">
        <v>0</v>
      </c>
      <c r="EW198">
        <v>1</v>
      </c>
      <c r="EX198">
        <v>3</v>
      </c>
      <c r="EY198">
        <v>6</v>
      </c>
      <c r="EZ198">
        <v>0</v>
      </c>
      <c r="FA198">
        <v>-0.2</v>
      </c>
      <c r="FB198">
        <v>-0.2</v>
      </c>
      <c r="FC198" s="20">
        <v>0.30000000000000004</v>
      </c>
      <c r="FD198" s="26">
        <v>0.10000000000000002</v>
      </c>
      <c r="FE198">
        <v>6.0000000000000006E-4</v>
      </c>
      <c r="FF198">
        <v>0</v>
      </c>
      <c r="FG198">
        <v>0</v>
      </c>
      <c r="FH198">
        <v>0</v>
      </c>
      <c r="FL198" s="42">
        <v>3</v>
      </c>
      <c r="FM198" s="20">
        <v>0</v>
      </c>
      <c r="FN198" s="41">
        <v>0</v>
      </c>
      <c r="FO198" s="20">
        <v>0</v>
      </c>
      <c r="FP198" s="20">
        <v>3.5799999999999998E-2</v>
      </c>
      <c r="FQ198" s="20">
        <v>104.82398956975227</v>
      </c>
      <c r="FV198" t="s">
        <v>711</v>
      </c>
      <c r="FW198" s="45">
        <v>650000</v>
      </c>
      <c r="FX198" s="45">
        <v>650000</v>
      </c>
      <c r="FY198">
        <v>70</v>
      </c>
      <c r="FZ198">
        <v>3</v>
      </c>
      <c r="GA198">
        <v>9</v>
      </c>
      <c r="GB198">
        <v>12</v>
      </c>
      <c r="GC198">
        <v>-2</v>
      </c>
      <c r="GD198">
        <v>22</v>
      </c>
      <c r="GE198">
        <v>116</v>
      </c>
      <c r="GF198">
        <v>1216</v>
      </c>
      <c r="GG198">
        <v>0.2</v>
      </c>
      <c r="GH198">
        <v>2.2000000000000002</v>
      </c>
      <c r="GI198">
        <v>2.4</v>
      </c>
      <c r="GJ198" s="42">
        <v>0</v>
      </c>
    </row>
    <row r="199" spans="1:192" x14ac:dyDescent="0.45">
      <c r="A199" s="40">
        <v>33830</v>
      </c>
      <c r="B199" t="s">
        <v>345</v>
      </c>
      <c r="D199" t="s">
        <v>223</v>
      </c>
      <c r="E199" t="s">
        <v>223</v>
      </c>
      <c r="F199">
        <v>74</v>
      </c>
      <c r="G199">
        <v>177</v>
      </c>
      <c r="H199">
        <v>2010</v>
      </c>
      <c r="I199">
        <v>5</v>
      </c>
      <c r="J199">
        <v>131</v>
      </c>
      <c r="K199" t="s">
        <v>202</v>
      </c>
      <c r="L199">
        <v>2014</v>
      </c>
      <c r="M199">
        <v>25</v>
      </c>
      <c r="N199">
        <v>4</v>
      </c>
      <c r="O199">
        <v>8475906</v>
      </c>
      <c r="P199" t="s">
        <v>3115</v>
      </c>
      <c r="Q199" t="s">
        <v>3116</v>
      </c>
      <c r="R199" t="s">
        <v>3117</v>
      </c>
      <c r="S199" t="s">
        <v>243</v>
      </c>
      <c r="T199" t="s">
        <v>720</v>
      </c>
      <c r="U199" t="s">
        <v>351</v>
      </c>
      <c r="V199">
        <v>82</v>
      </c>
      <c r="W199">
        <v>8</v>
      </c>
      <c r="X199">
        <v>59</v>
      </c>
      <c r="Y199">
        <v>32</v>
      </c>
      <c r="Z199">
        <v>67</v>
      </c>
      <c r="AA199">
        <v>4</v>
      </c>
      <c r="AB199">
        <v>12</v>
      </c>
      <c r="AC199" s="26">
        <v>0.81707317073170727</v>
      </c>
      <c r="AD199" s="20">
        <v>12.457013574660635</v>
      </c>
      <c r="AE199" s="20">
        <v>22.076000000000001</v>
      </c>
      <c r="AF199">
        <v>10</v>
      </c>
      <c r="AG199">
        <v>19.7</v>
      </c>
      <c r="AH199">
        <v>26</v>
      </c>
      <c r="AI199">
        <v>2272</v>
      </c>
      <c r="AJ199">
        <v>118447</v>
      </c>
      <c r="AK199" s="20">
        <v>1974.1166666667</v>
      </c>
      <c r="AL199">
        <v>1973.85</v>
      </c>
      <c r="AM199">
        <v>1974</v>
      </c>
      <c r="AN199" s="26">
        <v>24.074593495934959</v>
      </c>
      <c r="AO199">
        <v>39.69</v>
      </c>
      <c r="AP199" s="41">
        <v>0.54032258064516125</v>
      </c>
      <c r="AQ199">
        <v>455</v>
      </c>
      <c r="AR199">
        <v>413</v>
      </c>
      <c r="AS199">
        <v>455</v>
      </c>
      <c r="AT199">
        <v>286</v>
      </c>
      <c r="AU199">
        <v>286</v>
      </c>
      <c r="AV199">
        <v>204</v>
      </c>
      <c r="AW199">
        <v>169</v>
      </c>
      <c r="AX199">
        <v>17</v>
      </c>
      <c r="AY199">
        <v>3</v>
      </c>
      <c r="AZ199">
        <v>29</v>
      </c>
      <c r="BA199" s="42">
        <v>32</v>
      </c>
      <c r="BB199">
        <v>11.53</v>
      </c>
      <c r="BC199">
        <v>47.975499999999997</v>
      </c>
      <c r="BD199" s="20">
        <v>569.9</v>
      </c>
      <c r="BE199" s="20">
        <v>1024.9000000000001</v>
      </c>
      <c r="BF199" s="20">
        <v>31.15434303518505</v>
      </c>
      <c r="BG199">
        <v>883</v>
      </c>
      <c r="BH199">
        <v>691</v>
      </c>
      <c r="BI199">
        <v>548</v>
      </c>
      <c r="BJ199" s="41">
        <v>0.6170510132774284</v>
      </c>
      <c r="BK199">
        <v>44</v>
      </c>
      <c r="BL199">
        <v>44</v>
      </c>
      <c r="BM199">
        <v>174</v>
      </c>
      <c r="BN199" s="42">
        <v>-130</v>
      </c>
      <c r="BO199">
        <v>82</v>
      </c>
      <c r="BP199">
        <v>93</v>
      </c>
      <c r="BQ199">
        <v>31</v>
      </c>
      <c r="BR199">
        <v>109</v>
      </c>
      <c r="BS199" s="41">
        <v>7.8417266187050361E-2</v>
      </c>
      <c r="BT199">
        <v>0</v>
      </c>
      <c r="BU199">
        <v>0</v>
      </c>
      <c r="BV199" s="41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3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5</v>
      </c>
      <c r="CW199">
        <v>1</v>
      </c>
      <c r="CX199">
        <v>5</v>
      </c>
      <c r="CY199">
        <v>7</v>
      </c>
      <c r="CZ199">
        <v>69</v>
      </c>
      <c r="DA199">
        <v>7</v>
      </c>
      <c r="DB199">
        <v>1</v>
      </c>
      <c r="DC199">
        <v>48</v>
      </c>
      <c r="DD199">
        <v>26</v>
      </c>
      <c r="DE199">
        <v>2</v>
      </c>
      <c r="DF199">
        <v>0</v>
      </c>
      <c r="DG199">
        <v>120</v>
      </c>
      <c r="DH199">
        <v>12</v>
      </c>
      <c r="DI199">
        <v>11</v>
      </c>
      <c r="DJ199">
        <v>12</v>
      </c>
      <c r="DK199">
        <v>12</v>
      </c>
      <c r="DL199">
        <v>0</v>
      </c>
      <c r="DM199">
        <v>11</v>
      </c>
      <c r="DN199">
        <v>11</v>
      </c>
      <c r="DO199">
        <v>0</v>
      </c>
      <c r="DP199" s="42">
        <v>-1</v>
      </c>
      <c r="DQ199" s="20">
        <v>6.4690000000000003</v>
      </c>
      <c r="DR199">
        <v>12</v>
      </c>
      <c r="DS199">
        <v>0</v>
      </c>
      <c r="DT199">
        <v>0</v>
      </c>
      <c r="DU199">
        <v>0</v>
      </c>
      <c r="DV199">
        <v>0</v>
      </c>
      <c r="DW199">
        <v>2275</v>
      </c>
      <c r="DX199">
        <v>1662</v>
      </c>
      <c r="DY199">
        <v>1669</v>
      </c>
      <c r="DZ199">
        <v>1281</v>
      </c>
      <c r="EA199">
        <v>1220</v>
      </c>
      <c r="EB199">
        <v>923</v>
      </c>
      <c r="EC199">
        <v>126.92</v>
      </c>
      <c r="ED199">
        <v>82.61</v>
      </c>
      <c r="EE199">
        <v>124</v>
      </c>
      <c r="EF199">
        <v>78</v>
      </c>
      <c r="EG199" s="41">
        <v>0.10163934426229508</v>
      </c>
      <c r="EH199" s="43">
        <v>0.91549295774647887</v>
      </c>
      <c r="EI199" s="44">
        <v>1.0171323020087739</v>
      </c>
      <c r="EJ199">
        <v>2274</v>
      </c>
      <c r="EK199">
        <v>1664</v>
      </c>
      <c r="EL199">
        <v>1667</v>
      </c>
      <c r="EM199">
        <v>1282</v>
      </c>
      <c r="EN199">
        <v>1215</v>
      </c>
      <c r="EO199">
        <v>924</v>
      </c>
      <c r="EP199">
        <v>124</v>
      </c>
      <c r="EQ199">
        <v>78</v>
      </c>
      <c r="ER199">
        <v>1226</v>
      </c>
      <c r="ES199">
        <v>829</v>
      </c>
      <c r="ET199">
        <v>489</v>
      </c>
      <c r="EU199">
        <v>296</v>
      </c>
      <c r="EV199">
        <v>64</v>
      </c>
      <c r="EW199">
        <v>32</v>
      </c>
      <c r="EX199">
        <v>127</v>
      </c>
      <c r="EY199">
        <v>122</v>
      </c>
      <c r="EZ199">
        <v>5.4</v>
      </c>
      <c r="FA199">
        <v>5.0999999999999996</v>
      </c>
      <c r="FB199">
        <v>10.5</v>
      </c>
      <c r="FC199" s="20">
        <v>74.8</v>
      </c>
      <c r="FD199" s="26">
        <v>0.91219512195121943</v>
      </c>
      <c r="FE199">
        <v>5.8231999999999999</v>
      </c>
      <c r="FF199">
        <v>1.66</v>
      </c>
      <c r="FG199">
        <v>0</v>
      </c>
      <c r="FH199">
        <v>1.66</v>
      </c>
      <c r="FL199" s="42">
        <v>179</v>
      </c>
      <c r="FM199" s="20">
        <v>6.25</v>
      </c>
      <c r="FN199" s="41">
        <v>3.5874439500000001E-2</v>
      </c>
      <c r="FO199" s="20">
        <v>64.400000000000006</v>
      </c>
      <c r="FP199" s="20">
        <v>68.293800000000005</v>
      </c>
      <c r="FQ199" s="20">
        <v>119.67474732122501</v>
      </c>
      <c r="FU199" t="s">
        <v>702</v>
      </c>
      <c r="FV199" t="s">
        <v>711</v>
      </c>
      <c r="FW199" s="45">
        <v>3500000</v>
      </c>
      <c r="FX199" s="45">
        <v>4250000</v>
      </c>
      <c r="FY199">
        <v>303</v>
      </c>
      <c r="FZ199">
        <v>42</v>
      </c>
      <c r="GA199">
        <v>172</v>
      </c>
      <c r="GB199">
        <v>214</v>
      </c>
      <c r="GC199">
        <v>39</v>
      </c>
      <c r="GD199">
        <v>122</v>
      </c>
      <c r="GE199">
        <v>597</v>
      </c>
      <c r="GF199">
        <v>6987</v>
      </c>
      <c r="GG199">
        <v>19.600000000000001</v>
      </c>
      <c r="GH199">
        <v>16</v>
      </c>
      <c r="GI199">
        <v>35.5</v>
      </c>
      <c r="GJ199" s="42">
        <v>64.400000000000006</v>
      </c>
    </row>
    <row r="200" spans="1:192" x14ac:dyDescent="0.45">
      <c r="A200" s="40">
        <v>35193</v>
      </c>
      <c r="B200" t="s">
        <v>2638</v>
      </c>
      <c r="D200" t="s">
        <v>223</v>
      </c>
      <c r="E200" t="s">
        <v>223</v>
      </c>
      <c r="F200">
        <v>76</v>
      </c>
      <c r="G200">
        <v>180</v>
      </c>
      <c r="H200">
        <v>2014</v>
      </c>
      <c r="I200">
        <v>2</v>
      </c>
      <c r="J200">
        <v>38</v>
      </c>
      <c r="K200" t="s">
        <v>92</v>
      </c>
      <c r="L200">
        <v>2017</v>
      </c>
      <c r="M200">
        <v>21</v>
      </c>
      <c r="N200">
        <v>1</v>
      </c>
      <c r="O200">
        <v>8477969</v>
      </c>
      <c r="P200" t="s">
        <v>3153</v>
      </c>
      <c r="Q200" t="s">
        <v>3154</v>
      </c>
      <c r="R200" t="s">
        <v>3155</v>
      </c>
      <c r="S200" t="s">
        <v>904</v>
      </c>
      <c r="T200" t="s">
        <v>720</v>
      </c>
      <c r="U200" t="s">
        <v>102</v>
      </c>
      <c r="V200">
        <v>22</v>
      </c>
      <c r="W200">
        <v>1</v>
      </c>
      <c r="X200">
        <v>3</v>
      </c>
      <c r="Y200">
        <v>1</v>
      </c>
      <c r="Z200">
        <v>4</v>
      </c>
      <c r="AA200">
        <v>22</v>
      </c>
      <c r="AB200">
        <v>65</v>
      </c>
      <c r="AC200" s="26">
        <v>0.18181818181818182</v>
      </c>
      <c r="AD200" s="20">
        <v>0</v>
      </c>
      <c r="AE200" s="20">
        <v>1.3839999999999999</v>
      </c>
      <c r="AF200">
        <v>5</v>
      </c>
      <c r="AG200">
        <v>-2.1</v>
      </c>
      <c r="AH200">
        <v>6</v>
      </c>
      <c r="AI200">
        <v>371</v>
      </c>
      <c r="AJ200">
        <v>17963</v>
      </c>
      <c r="AK200" s="20">
        <v>299.38333333332997</v>
      </c>
      <c r="AL200">
        <v>299.38</v>
      </c>
      <c r="AM200">
        <v>299</v>
      </c>
      <c r="AN200" s="26">
        <v>13.608333333333333</v>
      </c>
      <c r="AO200">
        <v>23.13</v>
      </c>
      <c r="AP200" s="41">
        <v>0.2857142857142857</v>
      </c>
      <c r="AQ200">
        <v>31</v>
      </c>
      <c r="AR200">
        <v>31</v>
      </c>
      <c r="AS200">
        <v>31</v>
      </c>
      <c r="AT200">
        <v>21</v>
      </c>
      <c r="AU200">
        <v>21</v>
      </c>
      <c r="AV200">
        <v>16</v>
      </c>
      <c r="AW200">
        <v>5</v>
      </c>
      <c r="AX200">
        <v>0</v>
      </c>
      <c r="AY200">
        <v>0</v>
      </c>
      <c r="AZ200">
        <v>1</v>
      </c>
      <c r="BA200" s="42">
        <v>1</v>
      </c>
      <c r="BB200">
        <v>0.53</v>
      </c>
      <c r="BC200">
        <v>59.6875</v>
      </c>
      <c r="BD200" s="20">
        <v>21.5</v>
      </c>
      <c r="BE200" s="20">
        <v>52.5</v>
      </c>
      <c r="BF200" s="20">
        <v>10.521744939541719</v>
      </c>
      <c r="BG200">
        <v>91</v>
      </c>
      <c r="BH200">
        <v>79</v>
      </c>
      <c r="BI200">
        <v>84</v>
      </c>
      <c r="BJ200" s="41">
        <v>0.52</v>
      </c>
      <c r="BK200">
        <v>18</v>
      </c>
      <c r="BL200">
        <v>18</v>
      </c>
      <c r="BM200">
        <v>40</v>
      </c>
      <c r="BN200" s="42">
        <v>-22</v>
      </c>
      <c r="BO200">
        <v>5</v>
      </c>
      <c r="BP200">
        <v>14</v>
      </c>
      <c r="BQ200">
        <v>2</v>
      </c>
      <c r="BR200">
        <v>27</v>
      </c>
      <c r="BS200" s="41">
        <v>0.10227272727272728</v>
      </c>
      <c r="BT200">
        <v>0</v>
      </c>
      <c r="BU200">
        <v>0</v>
      </c>
      <c r="BV200" s="41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2</v>
      </c>
      <c r="DA200">
        <v>0</v>
      </c>
      <c r="DB200">
        <v>0</v>
      </c>
      <c r="DC200">
        <v>8</v>
      </c>
      <c r="DD200">
        <v>2</v>
      </c>
      <c r="DE200">
        <v>0</v>
      </c>
      <c r="DF200">
        <v>0</v>
      </c>
      <c r="DG200">
        <v>6</v>
      </c>
      <c r="DH200">
        <v>3</v>
      </c>
      <c r="DI200">
        <v>1</v>
      </c>
      <c r="DJ200">
        <v>3</v>
      </c>
      <c r="DK200">
        <v>3</v>
      </c>
      <c r="DL200">
        <v>0</v>
      </c>
      <c r="DM200">
        <v>1</v>
      </c>
      <c r="DN200">
        <v>1</v>
      </c>
      <c r="DO200">
        <v>0</v>
      </c>
      <c r="DP200" s="42">
        <v>-2</v>
      </c>
      <c r="DQ200" s="20">
        <v>0.32</v>
      </c>
      <c r="DR200">
        <v>3</v>
      </c>
      <c r="DS200">
        <v>0</v>
      </c>
      <c r="DT200">
        <v>0</v>
      </c>
      <c r="DU200">
        <v>0</v>
      </c>
      <c r="DV200">
        <v>0</v>
      </c>
      <c r="DW200">
        <v>267</v>
      </c>
      <c r="DX200">
        <v>316</v>
      </c>
      <c r="DY200">
        <v>203</v>
      </c>
      <c r="DZ200">
        <v>237</v>
      </c>
      <c r="EA200">
        <v>145</v>
      </c>
      <c r="EB200">
        <v>180</v>
      </c>
      <c r="EC200">
        <v>12.93</v>
      </c>
      <c r="ED200">
        <v>13.77</v>
      </c>
      <c r="EE200">
        <v>14</v>
      </c>
      <c r="EF200">
        <v>9</v>
      </c>
      <c r="EG200" s="41">
        <v>9.6551724137931033E-2</v>
      </c>
      <c r="EH200" s="43">
        <v>0.95</v>
      </c>
      <c r="EI200" s="44">
        <v>1.046551724137931</v>
      </c>
      <c r="EJ200">
        <v>267</v>
      </c>
      <c r="EK200">
        <v>316</v>
      </c>
      <c r="EL200">
        <v>203</v>
      </c>
      <c r="EM200">
        <v>237</v>
      </c>
      <c r="EN200">
        <v>146</v>
      </c>
      <c r="EO200">
        <v>180</v>
      </c>
      <c r="EP200">
        <v>14</v>
      </c>
      <c r="EQ200">
        <v>9</v>
      </c>
      <c r="ER200">
        <v>139</v>
      </c>
      <c r="ES200">
        <v>153</v>
      </c>
      <c r="ET200">
        <v>61</v>
      </c>
      <c r="EU200">
        <v>56</v>
      </c>
      <c r="EV200">
        <v>11</v>
      </c>
      <c r="EW200">
        <v>4</v>
      </c>
      <c r="EX200">
        <v>22</v>
      </c>
      <c r="EY200">
        <v>13</v>
      </c>
      <c r="EZ200">
        <v>0.1</v>
      </c>
      <c r="FA200">
        <v>1</v>
      </c>
      <c r="FB200">
        <v>1.2</v>
      </c>
      <c r="FC200" s="20">
        <v>2.4500000000000002</v>
      </c>
      <c r="FD200" s="26">
        <v>0.11136363636363637</v>
      </c>
      <c r="FE200">
        <v>2.9600000000000001E-2</v>
      </c>
      <c r="FF200">
        <v>0.04</v>
      </c>
      <c r="FG200">
        <v>-0.16</v>
      </c>
      <c r="FH200">
        <v>-0.12</v>
      </c>
      <c r="FL200" s="42">
        <v>51</v>
      </c>
      <c r="FM200" s="20">
        <v>6.666666666666667</v>
      </c>
      <c r="FN200" s="41">
        <v>1.6205533600000002E-2</v>
      </c>
      <c r="FO200" s="20">
        <v>3.4</v>
      </c>
      <c r="FP200" s="20">
        <v>4.0640000000000001</v>
      </c>
      <c r="FQ200" s="20">
        <v>116.84147237624424</v>
      </c>
      <c r="FV200" t="s">
        <v>751</v>
      </c>
      <c r="FW200" s="45">
        <v>825000</v>
      </c>
      <c r="FX200" s="45">
        <v>794167</v>
      </c>
      <c r="FY200">
        <v>22</v>
      </c>
      <c r="FZ200">
        <v>1</v>
      </c>
      <c r="GA200">
        <v>3</v>
      </c>
      <c r="GB200">
        <v>4</v>
      </c>
      <c r="GC200">
        <v>5</v>
      </c>
      <c r="GD200">
        <v>6</v>
      </c>
      <c r="GE200">
        <v>16</v>
      </c>
      <c r="GF200">
        <v>299</v>
      </c>
      <c r="GG200">
        <v>0.1</v>
      </c>
      <c r="GH200">
        <v>1</v>
      </c>
      <c r="GI200">
        <v>1.2</v>
      </c>
      <c r="GJ200" s="42">
        <v>3.4</v>
      </c>
    </row>
    <row r="201" spans="1:192" x14ac:dyDescent="0.45">
      <c r="A201" s="40">
        <v>35085</v>
      </c>
      <c r="B201" t="s">
        <v>222</v>
      </c>
      <c r="D201" t="s">
        <v>223</v>
      </c>
      <c r="E201" t="s">
        <v>223</v>
      </c>
      <c r="F201">
        <v>75</v>
      </c>
      <c r="G201">
        <v>189</v>
      </c>
      <c r="H201">
        <v>2014</v>
      </c>
      <c r="I201">
        <v>2</v>
      </c>
      <c r="J201">
        <v>40</v>
      </c>
      <c r="K201" t="s">
        <v>92</v>
      </c>
      <c r="L201">
        <v>2016</v>
      </c>
      <c r="M201">
        <v>22</v>
      </c>
      <c r="N201">
        <v>2</v>
      </c>
      <c r="O201">
        <v>8477971</v>
      </c>
      <c r="P201" t="s">
        <v>3156</v>
      </c>
      <c r="Q201" t="s">
        <v>3157</v>
      </c>
      <c r="R201" t="s">
        <v>3158</v>
      </c>
      <c r="S201" t="s">
        <v>1304</v>
      </c>
      <c r="T201" t="s">
        <v>720</v>
      </c>
      <c r="U201" t="s">
        <v>110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37</v>
      </c>
      <c r="AB201">
        <v>62</v>
      </c>
      <c r="AC201" s="26">
        <v>0</v>
      </c>
      <c r="AD201" s="20">
        <v>0</v>
      </c>
      <c r="AE201" s="20">
        <v>0</v>
      </c>
      <c r="AF201">
        <v>1</v>
      </c>
      <c r="AG201">
        <v>-0.1</v>
      </c>
      <c r="AH201">
        <v>0</v>
      </c>
      <c r="AI201">
        <v>16</v>
      </c>
      <c r="AJ201">
        <v>681</v>
      </c>
      <c r="AK201" s="20">
        <v>11.35</v>
      </c>
      <c r="AL201">
        <v>11.35</v>
      </c>
      <c r="AM201">
        <v>11</v>
      </c>
      <c r="AN201" s="26">
        <v>11.35</v>
      </c>
      <c r="AO201">
        <v>19.41</v>
      </c>
      <c r="AP201" s="4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42">
        <v>0</v>
      </c>
      <c r="BB201">
        <v>0</v>
      </c>
      <c r="BC201">
        <v>0</v>
      </c>
      <c r="BD201" s="20">
        <v>0</v>
      </c>
      <c r="BE201" s="20">
        <v>0</v>
      </c>
      <c r="BF201" s="20">
        <v>0</v>
      </c>
      <c r="BG201">
        <v>4</v>
      </c>
      <c r="BH201">
        <v>4</v>
      </c>
      <c r="BI201">
        <v>6</v>
      </c>
      <c r="BJ201" s="41">
        <v>0.4</v>
      </c>
      <c r="BK201">
        <v>3</v>
      </c>
      <c r="BL201">
        <v>3</v>
      </c>
      <c r="BM201">
        <v>0</v>
      </c>
      <c r="BN201" s="42">
        <v>3</v>
      </c>
      <c r="BO201">
        <v>0</v>
      </c>
      <c r="BP201">
        <v>1</v>
      </c>
      <c r="BQ201">
        <v>1</v>
      </c>
      <c r="BR201">
        <v>2</v>
      </c>
      <c r="BS201" s="41">
        <v>0.16666666666666666</v>
      </c>
      <c r="BT201">
        <v>0</v>
      </c>
      <c r="BU201">
        <v>0</v>
      </c>
      <c r="BV201" s="4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s="42">
        <v>0</v>
      </c>
      <c r="DQ201" s="20">
        <v>0.05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5</v>
      </c>
      <c r="DX201">
        <v>15</v>
      </c>
      <c r="DY201">
        <v>3</v>
      </c>
      <c r="DZ201">
        <v>10</v>
      </c>
      <c r="EA201">
        <v>2</v>
      </c>
      <c r="EB201">
        <v>5</v>
      </c>
      <c r="EC201">
        <v>0.1</v>
      </c>
      <c r="ED201">
        <v>0.34</v>
      </c>
      <c r="EE201">
        <v>1</v>
      </c>
      <c r="EF201">
        <v>0</v>
      </c>
      <c r="EG201" s="41">
        <v>0.5</v>
      </c>
      <c r="EH201" s="43">
        <v>1</v>
      </c>
      <c r="EI201" s="44">
        <v>1.5</v>
      </c>
      <c r="EJ201">
        <v>6</v>
      </c>
      <c r="EK201">
        <v>15</v>
      </c>
      <c r="EL201">
        <v>4</v>
      </c>
      <c r="EM201">
        <v>10</v>
      </c>
      <c r="EN201">
        <v>3</v>
      </c>
      <c r="EO201">
        <v>5</v>
      </c>
      <c r="EP201">
        <v>1</v>
      </c>
      <c r="EQ201">
        <v>0</v>
      </c>
      <c r="ER201">
        <v>2</v>
      </c>
      <c r="ES201">
        <v>8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0.1</v>
      </c>
      <c r="FB201">
        <v>0.1</v>
      </c>
      <c r="FC201" s="20">
        <v>-0.2</v>
      </c>
      <c r="FD201" s="26">
        <v>-0.2</v>
      </c>
      <c r="FE201">
        <v>0</v>
      </c>
      <c r="FF201">
        <v>0</v>
      </c>
      <c r="FG201">
        <v>0</v>
      </c>
      <c r="FH201">
        <v>0</v>
      </c>
      <c r="FL201" s="42">
        <v>5</v>
      </c>
      <c r="FM201" s="20">
        <v>0</v>
      </c>
      <c r="FN201" s="41">
        <v>0</v>
      </c>
      <c r="FO201" s="20">
        <v>0</v>
      </c>
      <c r="FP201" s="20">
        <v>0.01</v>
      </c>
      <c r="FQ201" s="20">
        <v>105.72687224669605</v>
      </c>
      <c r="FW201" s="45"/>
      <c r="FX201" s="45"/>
      <c r="FY201">
        <v>6</v>
      </c>
      <c r="FZ201">
        <v>0</v>
      </c>
      <c r="GA201">
        <v>0</v>
      </c>
      <c r="GB201">
        <v>0</v>
      </c>
      <c r="GC201">
        <v>-2</v>
      </c>
      <c r="GD201">
        <v>2</v>
      </c>
      <c r="GE201">
        <v>3</v>
      </c>
      <c r="GF201">
        <v>65</v>
      </c>
      <c r="GG201">
        <v>-0.1</v>
      </c>
      <c r="GH201">
        <v>0</v>
      </c>
      <c r="GI201">
        <v>-0.1</v>
      </c>
      <c r="GJ201" s="42">
        <v>0</v>
      </c>
    </row>
    <row r="202" spans="1:192" x14ac:dyDescent="0.45">
      <c r="A202" s="40">
        <v>35084</v>
      </c>
      <c r="B202" t="s">
        <v>3163</v>
      </c>
      <c r="C202" t="s">
        <v>145</v>
      </c>
      <c r="D202" t="s">
        <v>91</v>
      </c>
      <c r="E202" t="s">
        <v>91</v>
      </c>
      <c r="F202">
        <v>73</v>
      </c>
      <c r="G202">
        <v>195</v>
      </c>
      <c r="H202">
        <v>2014</v>
      </c>
      <c r="I202">
        <v>2</v>
      </c>
      <c r="J202">
        <v>50</v>
      </c>
      <c r="K202" t="s">
        <v>202</v>
      </c>
      <c r="L202">
        <v>2017</v>
      </c>
      <c r="M202">
        <v>22</v>
      </c>
      <c r="N202">
        <v>1</v>
      </c>
      <c r="O202">
        <v>8477981</v>
      </c>
      <c r="P202" t="s">
        <v>3164</v>
      </c>
      <c r="Q202" t="s">
        <v>3165</v>
      </c>
      <c r="R202" t="s">
        <v>3166</v>
      </c>
      <c r="S202" t="s">
        <v>3167</v>
      </c>
      <c r="T202" t="s">
        <v>720</v>
      </c>
      <c r="U202" t="s">
        <v>343</v>
      </c>
      <c r="V202">
        <v>10</v>
      </c>
      <c r="W202">
        <v>0</v>
      </c>
      <c r="X202">
        <v>3</v>
      </c>
      <c r="Y202">
        <v>0</v>
      </c>
      <c r="Z202">
        <v>3</v>
      </c>
      <c r="AA202">
        <v>24</v>
      </c>
      <c r="AB202">
        <v>62</v>
      </c>
      <c r="AC202" s="26">
        <v>0.3</v>
      </c>
      <c r="AD202" s="20">
        <v>0</v>
      </c>
      <c r="AE202" s="20">
        <v>0.86799999999999999</v>
      </c>
      <c r="AF202">
        <v>3</v>
      </c>
      <c r="AG202">
        <v>-0.30000000000000004</v>
      </c>
      <c r="AH202">
        <v>19</v>
      </c>
      <c r="AI202">
        <v>181</v>
      </c>
      <c r="AJ202">
        <v>8046</v>
      </c>
      <c r="AK202" s="20">
        <v>134.1</v>
      </c>
      <c r="AL202">
        <v>134.1</v>
      </c>
      <c r="AM202">
        <v>134</v>
      </c>
      <c r="AN202" s="26">
        <v>13.41</v>
      </c>
      <c r="AO202">
        <v>22.67</v>
      </c>
      <c r="AP202" s="41">
        <v>0.375</v>
      </c>
      <c r="AQ202">
        <v>26</v>
      </c>
      <c r="AR202">
        <v>26</v>
      </c>
      <c r="AS202">
        <v>26</v>
      </c>
      <c r="AT202">
        <v>12</v>
      </c>
      <c r="AU202">
        <v>12</v>
      </c>
      <c r="AV202">
        <v>7</v>
      </c>
      <c r="AW202">
        <v>7</v>
      </c>
      <c r="AX202">
        <v>1</v>
      </c>
      <c r="AY202">
        <v>0</v>
      </c>
      <c r="AZ202">
        <v>0</v>
      </c>
      <c r="BA202" s="42">
        <v>0</v>
      </c>
      <c r="BB202">
        <v>0.18</v>
      </c>
      <c r="BC202">
        <v>64.285700000000006</v>
      </c>
      <c r="BD202" s="20">
        <v>0</v>
      </c>
      <c r="BE202" s="20">
        <v>26</v>
      </c>
      <c r="BF202" s="20">
        <v>11.633109619686801</v>
      </c>
      <c r="BG202">
        <v>56</v>
      </c>
      <c r="BH202">
        <v>47</v>
      </c>
      <c r="BI202">
        <v>34</v>
      </c>
      <c r="BJ202" s="41">
        <v>0.62222222222222223</v>
      </c>
      <c r="BK202">
        <v>3</v>
      </c>
      <c r="BL202">
        <v>3</v>
      </c>
      <c r="BM202">
        <v>21</v>
      </c>
      <c r="BN202" s="42">
        <v>-18</v>
      </c>
      <c r="BO202">
        <v>5</v>
      </c>
      <c r="BP202">
        <v>3</v>
      </c>
      <c r="BQ202">
        <v>1</v>
      </c>
      <c r="BR202">
        <v>5</v>
      </c>
      <c r="BS202" s="41">
        <v>4.3103448275862072E-2</v>
      </c>
      <c r="BT202">
        <v>0</v>
      </c>
      <c r="BU202">
        <v>0</v>
      </c>
      <c r="BV202" s="41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</v>
      </c>
      <c r="DA202">
        <v>0</v>
      </c>
      <c r="DB202">
        <v>0</v>
      </c>
      <c r="DC202">
        <v>4</v>
      </c>
      <c r="DD202">
        <v>1</v>
      </c>
      <c r="DE202">
        <v>0</v>
      </c>
      <c r="DF202">
        <v>0</v>
      </c>
      <c r="DG202">
        <v>2</v>
      </c>
      <c r="DH202">
        <v>4</v>
      </c>
      <c r="DI202">
        <v>1</v>
      </c>
      <c r="DJ202">
        <v>4</v>
      </c>
      <c r="DK202">
        <v>3</v>
      </c>
      <c r="DL202">
        <v>1</v>
      </c>
      <c r="DM202">
        <v>2</v>
      </c>
      <c r="DN202">
        <v>1</v>
      </c>
      <c r="DO202">
        <v>1</v>
      </c>
      <c r="DP202" s="42">
        <v>-3</v>
      </c>
      <c r="DQ202" s="20">
        <v>-0.38200000000000001</v>
      </c>
      <c r="DR202">
        <v>2</v>
      </c>
      <c r="DS202">
        <v>1</v>
      </c>
      <c r="DT202">
        <v>0</v>
      </c>
      <c r="DU202">
        <v>1</v>
      </c>
      <c r="DV202">
        <v>0</v>
      </c>
      <c r="DW202">
        <v>148</v>
      </c>
      <c r="DX202">
        <v>128</v>
      </c>
      <c r="DY202">
        <v>99</v>
      </c>
      <c r="DZ202">
        <v>111</v>
      </c>
      <c r="EA202">
        <v>71</v>
      </c>
      <c r="EB202">
        <v>77</v>
      </c>
      <c r="EC202">
        <v>5.35</v>
      </c>
      <c r="ED202">
        <v>6.86</v>
      </c>
      <c r="EE202">
        <v>8</v>
      </c>
      <c r="EF202">
        <v>5</v>
      </c>
      <c r="EG202" s="41">
        <v>0.11267605633802817</v>
      </c>
      <c r="EH202" s="43">
        <v>0.93506493506493504</v>
      </c>
      <c r="EI202" s="44">
        <v>1.0477409914029632</v>
      </c>
      <c r="EJ202">
        <v>147</v>
      </c>
      <c r="EK202">
        <v>128</v>
      </c>
      <c r="EL202">
        <v>98</v>
      </c>
      <c r="EM202">
        <v>111</v>
      </c>
      <c r="EN202">
        <v>70</v>
      </c>
      <c r="EO202">
        <v>77</v>
      </c>
      <c r="EP202">
        <v>8</v>
      </c>
      <c r="EQ202">
        <v>5</v>
      </c>
      <c r="ER202">
        <v>64</v>
      </c>
      <c r="ES202">
        <v>61</v>
      </c>
      <c r="ET202">
        <v>25</v>
      </c>
      <c r="EU202">
        <v>27</v>
      </c>
      <c r="EV202">
        <v>5</v>
      </c>
      <c r="EW202">
        <v>4</v>
      </c>
      <c r="EX202">
        <v>10</v>
      </c>
      <c r="EY202">
        <v>10</v>
      </c>
      <c r="EZ202">
        <v>0.1</v>
      </c>
      <c r="FA202">
        <v>0.60000000000000009</v>
      </c>
      <c r="FB202">
        <v>0.7</v>
      </c>
      <c r="FC202" s="20">
        <v>3.38</v>
      </c>
      <c r="FD202" s="26">
        <v>0.33799999999999997</v>
      </c>
      <c r="FE202">
        <v>3.44E-2</v>
      </c>
      <c r="FF202">
        <v>0.02</v>
      </c>
      <c r="FG202">
        <v>-0.37</v>
      </c>
      <c r="FH202">
        <v>-0.35</v>
      </c>
      <c r="FL202" s="42">
        <v>28</v>
      </c>
      <c r="FM202" s="20">
        <v>2</v>
      </c>
      <c r="FN202" s="41">
        <v>0</v>
      </c>
      <c r="FO202" s="20">
        <v>1.1000000000000001</v>
      </c>
      <c r="FP202" s="20">
        <v>2.9236</v>
      </c>
      <c r="FQ202" s="20">
        <v>123.48993288590604</v>
      </c>
      <c r="FV202" t="s">
        <v>751</v>
      </c>
      <c r="FW202" s="45">
        <v>767500</v>
      </c>
      <c r="FX202" s="45">
        <v>745000</v>
      </c>
      <c r="FY202">
        <v>10</v>
      </c>
      <c r="FZ202">
        <v>0</v>
      </c>
      <c r="GA202">
        <v>3</v>
      </c>
      <c r="GB202">
        <v>3</v>
      </c>
      <c r="GC202">
        <v>3</v>
      </c>
      <c r="GD202">
        <v>19</v>
      </c>
      <c r="GE202">
        <v>7</v>
      </c>
      <c r="GF202">
        <v>134</v>
      </c>
      <c r="GG202">
        <v>0.1</v>
      </c>
      <c r="GH202">
        <v>0.60000000000000009</v>
      </c>
      <c r="GI202">
        <v>0.7</v>
      </c>
      <c r="GJ202" s="42">
        <v>1.1000000000000001</v>
      </c>
    </row>
    <row r="203" spans="1:192" x14ac:dyDescent="0.45">
      <c r="A203" s="40">
        <v>34435</v>
      </c>
      <c r="B203" t="s">
        <v>735</v>
      </c>
      <c r="C203" t="s">
        <v>145</v>
      </c>
      <c r="D203" t="s">
        <v>91</v>
      </c>
      <c r="E203" t="s">
        <v>91</v>
      </c>
      <c r="F203">
        <v>72</v>
      </c>
      <c r="G203">
        <v>192</v>
      </c>
      <c r="H203">
        <v>2014</v>
      </c>
      <c r="I203">
        <v>2</v>
      </c>
      <c r="J203">
        <v>55</v>
      </c>
      <c r="K203" t="s">
        <v>202</v>
      </c>
      <c r="L203">
        <v>2016</v>
      </c>
      <c r="M203">
        <v>23</v>
      </c>
      <c r="N203">
        <v>2</v>
      </c>
      <c r="O203">
        <v>8477986</v>
      </c>
      <c r="P203" t="s">
        <v>3174</v>
      </c>
      <c r="Q203" t="s">
        <v>3175</v>
      </c>
      <c r="R203" t="s">
        <v>3176</v>
      </c>
      <c r="S203" t="s">
        <v>798</v>
      </c>
      <c r="T203" t="s">
        <v>720</v>
      </c>
      <c r="U203" t="s">
        <v>102</v>
      </c>
      <c r="V203">
        <v>80</v>
      </c>
      <c r="W203">
        <v>9</v>
      </c>
      <c r="X203">
        <v>23</v>
      </c>
      <c r="Y203">
        <v>12</v>
      </c>
      <c r="Z203">
        <v>32</v>
      </c>
      <c r="AA203">
        <v>10</v>
      </c>
      <c r="AB203">
        <v>37</v>
      </c>
      <c r="AC203" s="26">
        <v>0.4</v>
      </c>
      <c r="AD203" s="20">
        <v>14.222222222222221</v>
      </c>
      <c r="AE203" s="20">
        <v>11.276999999999999</v>
      </c>
      <c r="AF203">
        <v>16</v>
      </c>
      <c r="AG203">
        <v>-5.7</v>
      </c>
      <c r="AH203">
        <v>42</v>
      </c>
      <c r="AI203">
        <v>1811</v>
      </c>
      <c r="AJ203">
        <v>98255</v>
      </c>
      <c r="AK203" s="20">
        <v>1637.5833333333001</v>
      </c>
      <c r="AL203">
        <v>1637.25</v>
      </c>
      <c r="AM203">
        <v>1638</v>
      </c>
      <c r="AN203" s="26">
        <v>20.469791666666666</v>
      </c>
      <c r="AO203">
        <v>33.72</v>
      </c>
      <c r="AP203" s="41">
        <v>0.36781609195402298</v>
      </c>
      <c r="AQ203">
        <v>327</v>
      </c>
      <c r="AR203">
        <v>327</v>
      </c>
      <c r="AS203">
        <v>327</v>
      </c>
      <c r="AT203">
        <v>235</v>
      </c>
      <c r="AU203">
        <v>235</v>
      </c>
      <c r="AV203">
        <v>160</v>
      </c>
      <c r="AW203">
        <v>99</v>
      </c>
      <c r="AX203">
        <v>18</v>
      </c>
      <c r="AY203">
        <v>8</v>
      </c>
      <c r="AZ203">
        <v>17</v>
      </c>
      <c r="BA203" s="42">
        <v>25</v>
      </c>
      <c r="BB203">
        <v>9.11</v>
      </c>
      <c r="BC203">
        <v>44.762500000000003</v>
      </c>
      <c r="BD203" s="20">
        <v>161.19999999999999</v>
      </c>
      <c r="BE203" s="20">
        <v>488.2</v>
      </c>
      <c r="BF203" s="20">
        <v>17.890975721484196</v>
      </c>
      <c r="BG203">
        <v>596</v>
      </c>
      <c r="BH203">
        <v>486</v>
      </c>
      <c r="BI203">
        <v>477</v>
      </c>
      <c r="BJ203" s="41">
        <v>0.55545200372786585</v>
      </c>
      <c r="BK203">
        <v>96</v>
      </c>
      <c r="BL203">
        <v>95</v>
      </c>
      <c r="BM203">
        <v>127</v>
      </c>
      <c r="BN203" s="42">
        <v>-32</v>
      </c>
      <c r="BO203">
        <v>75</v>
      </c>
      <c r="BP203">
        <v>51</v>
      </c>
      <c r="BQ203">
        <v>20</v>
      </c>
      <c r="BR203">
        <v>83</v>
      </c>
      <c r="BS203" s="41">
        <v>6.5509076558800311E-2</v>
      </c>
      <c r="BT203">
        <v>0</v>
      </c>
      <c r="BU203">
        <v>0</v>
      </c>
      <c r="BV203" s="41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</v>
      </c>
      <c r="CS203">
        <v>1</v>
      </c>
      <c r="CT203">
        <v>1</v>
      </c>
      <c r="CU203">
        <v>0</v>
      </c>
      <c r="CV203">
        <v>4</v>
      </c>
      <c r="CW203">
        <v>1</v>
      </c>
      <c r="CX203">
        <v>1</v>
      </c>
      <c r="CY203">
        <v>4</v>
      </c>
      <c r="CZ203">
        <v>69</v>
      </c>
      <c r="DA203">
        <v>13</v>
      </c>
      <c r="DB203">
        <v>1</v>
      </c>
      <c r="DC203">
        <v>59</v>
      </c>
      <c r="DD203">
        <v>23</v>
      </c>
      <c r="DE203">
        <v>1</v>
      </c>
      <c r="DF203">
        <v>0</v>
      </c>
      <c r="DG203">
        <v>63</v>
      </c>
      <c r="DH203">
        <v>20</v>
      </c>
      <c r="DI203">
        <v>15</v>
      </c>
      <c r="DJ203">
        <v>21</v>
      </c>
      <c r="DK203">
        <v>21</v>
      </c>
      <c r="DL203">
        <v>0</v>
      </c>
      <c r="DM203">
        <v>13</v>
      </c>
      <c r="DN203">
        <v>13</v>
      </c>
      <c r="DO203">
        <v>0</v>
      </c>
      <c r="DP203" s="42">
        <v>-5</v>
      </c>
      <c r="DQ203" s="20">
        <v>-1.0549999999999999</v>
      </c>
      <c r="DR203">
        <v>20</v>
      </c>
      <c r="DS203">
        <v>0</v>
      </c>
      <c r="DT203">
        <v>0</v>
      </c>
      <c r="DU203">
        <v>0</v>
      </c>
      <c r="DV203">
        <v>0</v>
      </c>
      <c r="DW203">
        <v>1660</v>
      </c>
      <c r="DX203">
        <v>1561</v>
      </c>
      <c r="DY203">
        <v>1254</v>
      </c>
      <c r="DZ203">
        <v>1184</v>
      </c>
      <c r="EA203">
        <v>875</v>
      </c>
      <c r="EB203">
        <v>805</v>
      </c>
      <c r="EC203">
        <v>84.7</v>
      </c>
      <c r="ED203">
        <v>75.98</v>
      </c>
      <c r="EE203">
        <v>87</v>
      </c>
      <c r="EF203">
        <v>65</v>
      </c>
      <c r="EG203" s="41">
        <v>9.9428571428571422E-2</v>
      </c>
      <c r="EH203" s="43">
        <v>0.91925465838509313</v>
      </c>
      <c r="EI203" s="44">
        <v>1.0186832298136645</v>
      </c>
      <c r="EJ203">
        <v>1663</v>
      </c>
      <c r="EK203">
        <v>1561</v>
      </c>
      <c r="EL203">
        <v>1256</v>
      </c>
      <c r="EM203">
        <v>1184</v>
      </c>
      <c r="EN203">
        <v>876</v>
      </c>
      <c r="EO203">
        <v>805</v>
      </c>
      <c r="EP203">
        <v>87</v>
      </c>
      <c r="EQ203">
        <v>65</v>
      </c>
      <c r="ER203">
        <v>833</v>
      </c>
      <c r="ES203">
        <v>786</v>
      </c>
      <c r="ET203">
        <v>325</v>
      </c>
      <c r="EU203">
        <v>314</v>
      </c>
      <c r="EV203">
        <v>54</v>
      </c>
      <c r="EW203">
        <v>34</v>
      </c>
      <c r="EX203">
        <v>101</v>
      </c>
      <c r="EY203">
        <v>89</v>
      </c>
      <c r="EZ203">
        <v>2.2000000000000002</v>
      </c>
      <c r="FA203">
        <v>4.7</v>
      </c>
      <c r="FB203">
        <v>6.9</v>
      </c>
      <c r="FC203" s="20">
        <v>35.85</v>
      </c>
      <c r="FD203" s="26">
        <v>0.448125</v>
      </c>
      <c r="FE203">
        <v>2.8096000000000001</v>
      </c>
      <c r="FF203">
        <v>0.24</v>
      </c>
      <c r="FG203">
        <v>0</v>
      </c>
      <c r="FH203">
        <v>0.24</v>
      </c>
      <c r="FI203">
        <v>3</v>
      </c>
      <c r="FJ203">
        <v>1</v>
      </c>
      <c r="FK203">
        <v>0</v>
      </c>
      <c r="FL203" s="42">
        <v>221</v>
      </c>
      <c r="FM203" s="20">
        <v>5.8</v>
      </c>
      <c r="FN203" s="41">
        <v>4.1554054100000001E-2</v>
      </c>
      <c r="FO203" s="20">
        <v>27.8</v>
      </c>
      <c r="FP203" s="20">
        <v>31.789000000000001</v>
      </c>
      <c r="FQ203" s="20">
        <v>118.03939532753093</v>
      </c>
      <c r="FR203">
        <v>1</v>
      </c>
      <c r="FS203" t="s">
        <v>3177</v>
      </c>
      <c r="FT203">
        <v>11</v>
      </c>
      <c r="FU203" t="s">
        <v>721</v>
      </c>
      <c r="FV203" t="s">
        <v>751</v>
      </c>
      <c r="FW203" s="45">
        <v>925000</v>
      </c>
      <c r="FX203" s="45">
        <v>925000</v>
      </c>
      <c r="FY203">
        <v>107</v>
      </c>
      <c r="FZ203">
        <v>11</v>
      </c>
      <c r="GA203">
        <v>27</v>
      </c>
      <c r="GB203">
        <v>38</v>
      </c>
      <c r="GC203">
        <v>27</v>
      </c>
      <c r="GD203">
        <v>56</v>
      </c>
      <c r="GE203">
        <v>210</v>
      </c>
      <c r="GF203">
        <v>2107</v>
      </c>
      <c r="GG203">
        <v>2.5</v>
      </c>
      <c r="GH203">
        <v>6.7</v>
      </c>
      <c r="GI203">
        <v>9.1999999999999993</v>
      </c>
      <c r="GJ203" s="42">
        <v>27.8</v>
      </c>
    </row>
    <row r="204" spans="1:192" x14ac:dyDescent="0.45">
      <c r="A204" s="40">
        <v>34966</v>
      </c>
      <c r="B204" t="s">
        <v>207</v>
      </c>
      <c r="C204" t="s">
        <v>208</v>
      </c>
      <c r="D204" t="s">
        <v>91</v>
      </c>
      <c r="E204" t="s">
        <v>91</v>
      </c>
      <c r="F204">
        <v>76</v>
      </c>
      <c r="G204">
        <v>214</v>
      </c>
      <c r="H204">
        <v>2014</v>
      </c>
      <c r="I204">
        <v>3</v>
      </c>
      <c r="J204">
        <v>73</v>
      </c>
      <c r="K204" t="s">
        <v>202</v>
      </c>
      <c r="L204">
        <v>2015</v>
      </c>
      <c r="M204">
        <v>22</v>
      </c>
      <c r="N204">
        <v>3</v>
      </c>
      <c r="O204">
        <v>8478004</v>
      </c>
      <c r="P204" t="s">
        <v>3200</v>
      </c>
      <c r="Q204" t="s">
        <v>3201</v>
      </c>
      <c r="R204" t="s">
        <v>3202</v>
      </c>
      <c r="S204" t="s">
        <v>1315</v>
      </c>
      <c r="T204" t="s">
        <v>720</v>
      </c>
      <c r="U204" t="s">
        <v>178</v>
      </c>
      <c r="V204">
        <v>18</v>
      </c>
      <c r="W204">
        <v>0</v>
      </c>
      <c r="X204">
        <v>1</v>
      </c>
      <c r="Y204">
        <v>0</v>
      </c>
      <c r="Z204">
        <v>1</v>
      </c>
      <c r="AA204">
        <v>29</v>
      </c>
      <c r="AB204">
        <v>53</v>
      </c>
      <c r="AC204" s="26">
        <v>5.5555555555555552E-2</v>
      </c>
      <c r="AD204" s="20">
        <v>1</v>
      </c>
      <c r="AE204" s="20">
        <v>0.315</v>
      </c>
      <c r="AF204">
        <v>-5</v>
      </c>
      <c r="AG204">
        <v>-3</v>
      </c>
      <c r="AH204">
        <v>6</v>
      </c>
      <c r="AI204">
        <v>405</v>
      </c>
      <c r="AJ204">
        <v>18063</v>
      </c>
      <c r="AK204" s="20">
        <v>301.05</v>
      </c>
      <c r="AL204">
        <v>301.05</v>
      </c>
      <c r="AM204">
        <v>301</v>
      </c>
      <c r="AN204" s="26">
        <v>16.725000000000001</v>
      </c>
      <c r="AO204">
        <v>28.34</v>
      </c>
      <c r="AP204" s="41">
        <v>0.16666666666666666</v>
      </c>
      <c r="AQ204">
        <v>38</v>
      </c>
      <c r="AR204">
        <v>38</v>
      </c>
      <c r="AS204">
        <v>38</v>
      </c>
      <c r="AT204">
        <v>24</v>
      </c>
      <c r="AU204">
        <v>24</v>
      </c>
      <c r="AV204">
        <v>14</v>
      </c>
      <c r="AW204">
        <v>6</v>
      </c>
      <c r="AX204">
        <v>0</v>
      </c>
      <c r="AY204">
        <v>1</v>
      </c>
      <c r="AZ204">
        <v>3</v>
      </c>
      <c r="BA204" s="42">
        <v>4</v>
      </c>
      <c r="BB204">
        <v>0.45</v>
      </c>
      <c r="BC204">
        <v>74.214299999999994</v>
      </c>
      <c r="BD204" s="20">
        <v>0</v>
      </c>
      <c r="BE204" s="20">
        <v>38</v>
      </c>
      <c r="BF204" s="20">
        <v>7.573492775286498</v>
      </c>
      <c r="BG204">
        <v>89</v>
      </c>
      <c r="BH204">
        <v>78</v>
      </c>
      <c r="BI204">
        <v>92</v>
      </c>
      <c r="BJ204" s="41">
        <v>0.49171270718232046</v>
      </c>
      <c r="BK204">
        <v>56</v>
      </c>
      <c r="BL204">
        <v>56</v>
      </c>
      <c r="BM204">
        <v>20</v>
      </c>
      <c r="BN204" s="42">
        <v>36</v>
      </c>
      <c r="BO204">
        <v>10</v>
      </c>
      <c r="BP204">
        <v>11</v>
      </c>
      <c r="BQ204">
        <v>4</v>
      </c>
      <c r="BR204">
        <v>18</v>
      </c>
      <c r="BS204" s="41">
        <v>7.407407407407407E-2</v>
      </c>
      <c r="BT204">
        <v>0</v>
      </c>
      <c r="BU204">
        <v>0</v>
      </c>
      <c r="BV204" s="41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10</v>
      </c>
      <c r="DA204">
        <v>0</v>
      </c>
      <c r="DB204">
        <v>0</v>
      </c>
      <c r="DC204">
        <v>3</v>
      </c>
      <c r="DD204">
        <v>2</v>
      </c>
      <c r="DE204">
        <v>0</v>
      </c>
      <c r="DF204">
        <v>0</v>
      </c>
      <c r="DG204">
        <v>9</v>
      </c>
      <c r="DH204">
        <v>3</v>
      </c>
      <c r="DI204">
        <v>0</v>
      </c>
      <c r="DJ204">
        <v>4</v>
      </c>
      <c r="DK204">
        <v>4</v>
      </c>
      <c r="DL204">
        <v>0</v>
      </c>
      <c r="DM204">
        <v>0</v>
      </c>
      <c r="DN204">
        <v>0</v>
      </c>
      <c r="DO204">
        <v>0</v>
      </c>
      <c r="DP204" s="42">
        <v>-3</v>
      </c>
      <c r="DQ204" s="20">
        <v>-1.724</v>
      </c>
      <c r="DR204">
        <v>3</v>
      </c>
      <c r="DS204">
        <v>0</v>
      </c>
      <c r="DT204">
        <v>0</v>
      </c>
      <c r="DU204">
        <v>0</v>
      </c>
      <c r="DV204">
        <v>0</v>
      </c>
      <c r="DW204">
        <v>243</v>
      </c>
      <c r="DX204">
        <v>306</v>
      </c>
      <c r="DY204">
        <v>167</v>
      </c>
      <c r="DZ204">
        <v>225</v>
      </c>
      <c r="EA204">
        <v>123</v>
      </c>
      <c r="EB204">
        <v>163</v>
      </c>
      <c r="EC204">
        <v>8.7200000000000006</v>
      </c>
      <c r="ED204">
        <v>15.61</v>
      </c>
      <c r="EE204">
        <v>6</v>
      </c>
      <c r="EF204">
        <v>14</v>
      </c>
      <c r="EG204" s="41">
        <v>4.878048780487805E-2</v>
      </c>
      <c r="EH204" s="43">
        <v>0.91411042944785281</v>
      </c>
      <c r="EI204" s="44">
        <v>0.9628909172527309</v>
      </c>
      <c r="EJ204">
        <v>243</v>
      </c>
      <c r="EK204">
        <v>305</v>
      </c>
      <c r="EL204">
        <v>168</v>
      </c>
      <c r="EM204">
        <v>224</v>
      </c>
      <c r="EN204">
        <v>124</v>
      </c>
      <c r="EO204">
        <v>162</v>
      </c>
      <c r="EP204">
        <v>6</v>
      </c>
      <c r="EQ204">
        <v>14</v>
      </c>
      <c r="ER204">
        <v>110</v>
      </c>
      <c r="ES204">
        <v>154</v>
      </c>
      <c r="ET204">
        <v>41</v>
      </c>
      <c r="EU204">
        <v>62</v>
      </c>
      <c r="EV204">
        <v>3</v>
      </c>
      <c r="EW204">
        <v>7</v>
      </c>
      <c r="EX204">
        <v>32</v>
      </c>
      <c r="EY204">
        <v>20</v>
      </c>
      <c r="EZ204">
        <v>-0.30000000000000004</v>
      </c>
      <c r="FA204">
        <v>0.30000000000000004</v>
      </c>
      <c r="FB204">
        <v>0</v>
      </c>
      <c r="FC204" s="20">
        <v>-0.9</v>
      </c>
      <c r="FD204" s="26">
        <v>-0.05</v>
      </c>
      <c r="FE204">
        <v>9.1000000000000004E-3</v>
      </c>
      <c r="FF204">
        <v>-0.48</v>
      </c>
      <c r="FG204">
        <v>0.01</v>
      </c>
      <c r="FH204">
        <v>-0.47</v>
      </c>
      <c r="FL204" s="42">
        <v>80</v>
      </c>
      <c r="FM204" s="20">
        <v>20</v>
      </c>
      <c r="FN204" s="41">
        <v>0</v>
      </c>
      <c r="FO204" s="20">
        <v>0.4</v>
      </c>
      <c r="FP204" s="20">
        <v>0.6552</v>
      </c>
      <c r="FQ204" s="20">
        <v>109.41704035874439</v>
      </c>
      <c r="FV204" t="s">
        <v>751</v>
      </c>
      <c r="FW204" s="45">
        <v>650000</v>
      </c>
      <c r="FX204" s="45">
        <v>653333</v>
      </c>
      <c r="FY204">
        <v>21</v>
      </c>
      <c r="FZ204">
        <v>0</v>
      </c>
      <c r="GA204">
        <v>1</v>
      </c>
      <c r="GB204">
        <v>1</v>
      </c>
      <c r="GC204">
        <v>-6</v>
      </c>
      <c r="GD204">
        <v>6</v>
      </c>
      <c r="GE204">
        <v>17</v>
      </c>
      <c r="GF204">
        <v>346</v>
      </c>
      <c r="GG204">
        <v>-0.30000000000000004</v>
      </c>
      <c r="GH204">
        <v>0.30000000000000004</v>
      </c>
      <c r="GI204">
        <v>0</v>
      </c>
      <c r="GJ204" s="42">
        <v>0.4</v>
      </c>
    </row>
    <row r="205" spans="1:192" x14ac:dyDescent="0.45">
      <c r="A205" s="40">
        <v>35199</v>
      </c>
      <c r="B205" t="s">
        <v>3208</v>
      </c>
      <c r="C205" t="s">
        <v>106</v>
      </c>
      <c r="D205" t="s">
        <v>107</v>
      </c>
      <c r="E205" t="s">
        <v>107</v>
      </c>
      <c r="F205">
        <v>71</v>
      </c>
      <c r="G205">
        <v>193</v>
      </c>
      <c r="H205">
        <v>2014</v>
      </c>
      <c r="I205">
        <v>3</v>
      </c>
      <c r="J205">
        <v>80</v>
      </c>
      <c r="K205" t="s">
        <v>202</v>
      </c>
      <c r="L205">
        <v>2017</v>
      </c>
      <c r="M205">
        <v>21</v>
      </c>
      <c r="N205">
        <v>1</v>
      </c>
      <c r="O205">
        <v>8478011</v>
      </c>
      <c r="P205" t="s">
        <v>3209</v>
      </c>
      <c r="Q205" t="s">
        <v>3210</v>
      </c>
      <c r="R205" t="s">
        <v>3211</v>
      </c>
      <c r="S205" t="s">
        <v>3212</v>
      </c>
      <c r="T205" t="s">
        <v>720</v>
      </c>
      <c r="U205" t="s">
        <v>30</v>
      </c>
      <c r="V205">
        <v>1</v>
      </c>
      <c r="W205">
        <v>0</v>
      </c>
      <c r="X205">
        <v>2</v>
      </c>
      <c r="Y205">
        <v>0</v>
      </c>
      <c r="Z205">
        <v>2</v>
      </c>
      <c r="AA205">
        <v>26</v>
      </c>
      <c r="AB205">
        <v>74</v>
      </c>
      <c r="AC205" s="26">
        <v>2</v>
      </c>
      <c r="AD205" s="20">
        <v>0</v>
      </c>
      <c r="AE205" s="20">
        <v>0.58699999999999997</v>
      </c>
      <c r="AF205">
        <v>1</v>
      </c>
      <c r="AG205">
        <v>0.5</v>
      </c>
      <c r="AH205">
        <v>0</v>
      </c>
      <c r="AI205">
        <v>21</v>
      </c>
      <c r="AJ205">
        <v>947</v>
      </c>
      <c r="AK205" s="20">
        <v>15.783333333332999</v>
      </c>
      <c r="AL205">
        <v>15.78</v>
      </c>
      <c r="AM205">
        <v>16</v>
      </c>
      <c r="AN205" s="26">
        <v>15.783333333333333</v>
      </c>
      <c r="AO205">
        <v>26.3</v>
      </c>
      <c r="AP205" s="41">
        <v>1</v>
      </c>
      <c r="AQ205">
        <v>4</v>
      </c>
      <c r="AR205">
        <v>4</v>
      </c>
      <c r="AS205">
        <v>4</v>
      </c>
      <c r="AT205">
        <v>2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 s="42">
        <v>0</v>
      </c>
      <c r="BB205">
        <v>0.02</v>
      </c>
      <c r="BC205">
        <v>0</v>
      </c>
      <c r="BD205" s="20">
        <v>0</v>
      </c>
      <c r="BE205" s="20">
        <v>4</v>
      </c>
      <c r="BF205" s="20">
        <v>15.209125475285173</v>
      </c>
      <c r="BG205">
        <v>1</v>
      </c>
      <c r="BH205">
        <v>4</v>
      </c>
      <c r="BI205">
        <v>5</v>
      </c>
      <c r="BJ205" s="41">
        <v>0.16666666666666666</v>
      </c>
      <c r="BK205">
        <v>1</v>
      </c>
      <c r="BL205">
        <v>1</v>
      </c>
      <c r="BM205">
        <v>0</v>
      </c>
      <c r="BN205" s="42">
        <v>1</v>
      </c>
      <c r="BO205">
        <v>2</v>
      </c>
      <c r="BP205">
        <v>0</v>
      </c>
      <c r="BQ205">
        <v>0</v>
      </c>
      <c r="BR205">
        <v>1</v>
      </c>
      <c r="BS205" s="41">
        <v>7.6923076923076927E-2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 s="42">
        <v>0</v>
      </c>
      <c r="DQ205" s="20">
        <v>6.7000000000000004E-2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21</v>
      </c>
      <c r="DX205">
        <v>18</v>
      </c>
      <c r="DY205">
        <v>11</v>
      </c>
      <c r="DZ205">
        <v>12</v>
      </c>
      <c r="EA205">
        <v>7</v>
      </c>
      <c r="EB205">
        <v>6</v>
      </c>
      <c r="EC205">
        <v>0.62</v>
      </c>
      <c r="ED205">
        <v>0.49</v>
      </c>
      <c r="EE205">
        <v>2</v>
      </c>
      <c r="EF205">
        <v>1</v>
      </c>
      <c r="EG205" s="41">
        <v>0.2857142857142857</v>
      </c>
      <c r="EH205" s="43">
        <v>0.83333333333333337</v>
      </c>
      <c r="EI205" s="44">
        <v>1.1190476190476191</v>
      </c>
      <c r="EJ205">
        <v>21</v>
      </c>
      <c r="EK205">
        <v>18</v>
      </c>
      <c r="EL205">
        <v>11</v>
      </c>
      <c r="EM205">
        <v>12</v>
      </c>
      <c r="EN205">
        <v>7</v>
      </c>
      <c r="EO205">
        <v>6</v>
      </c>
      <c r="EP205">
        <v>2</v>
      </c>
      <c r="EQ205">
        <v>1</v>
      </c>
      <c r="ER205">
        <v>12</v>
      </c>
      <c r="ES205">
        <v>7</v>
      </c>
      <c r="ET205">
        <v>6</v>
      </c>
      <c r="EU205">
        <v>4</v>
      </c>
      <c r="EV205">
        <v>1</v>
      </c>
      <c r="EW205">
        <v>0</v>
      </c>
      <c r="EX205">
        <v>1</v>
      </c>
      <c r="EY205">
        <v>0</v>
      </c>
      <c r="EZ205">
        <v>0.2</v>
      </c>
      <c r="FA205">
        <v>0.1</v>
      </c>
      <c r="FB205">
        <v>0.30000000000000004</v>
      </c>
      <c r="FC205" s="20">
        <v>1.6</v>
      </c>
      <c r="FD205" s="26">
        <v>1.6</v>
      </c>
      <c r="FE205">
        <v>2.4900000000000002E-2</v>
      </c>
      <c r="FF205">
        <v>0</v>
      </c>
      <c r="FG205">
        <v>0</v>
      </c>
      <c r="FH205">
        <v>0</v>
      </c>
      <c r="FL205" s="42">
        <v>2</v>
      </c>
      <c r="FM205" s="20">
        <v>0</v>
      </c>
      <c r="FN205" s="41">
        <v>0</v>
      </c>
      <c r="FO205" s="20">
        <v>2</v>
      </c>
      <c r="FP205" s="20">
        <v>2.0133999999999999</v>
      </c>
      <c r="FQ205" s="20">
        <v>148.28897338403041</v>
      </c>
      <c r="FW205" s="45"/>
      <c r="FX205" s="45"/>
      <c r="FY205">
        <v>1</v>
      </c>
      <c r="FZ205">
        <v>0</v>
      </c>
      <c r="GA205">
        <v>2</v>
      </c>
      <c r="GB205">
        <v>2</v>
      </c>
      <c r="GC205">
        <v>1</v>
      </c>
      <c r="GD205">
        <v>0</v>
      </c>
      <c r="GE205">
        <v>0</v>
      </c>
      <c r="GF205">
        <v>16</v>
      </c>
      <c r="GG205">
        <v>0.2</v>
      </c>
      <c r="GH205">
        <v>0.1</v>
      </c>
      <c r="GI205">
        <v>0.30000000000000004</v>
      </c>
      <c r="GJ205" s="42">
        <v>2</v>
      </c>
    </row>
    <row r="206" spans="1:192" x14ac:dyDescent="0.45">
      <c r="A206" s="40">
        <v>31625</v>
      </c>
      <c r="B206" t="s">
        <v>3213</v>
      </c>
      <c r="D206" t="s">
        <v>223</v>
      </c>
      <c r="E206" t="s">
        <v>223</v>
      </c>
      <c r="F206">
        <v>71</v>
      </c>
      <c r="G206">
        <v>190</v>
      </c>
      <c r="H206">
        <v>2005</v>
      </c>
      <c r="I206">
        <v>7</v>
      </c>
      <c r="J206">
        <v>216</v>
      </c>
      <c r="K206" t="s">
        <v>202</v>
      </c>
      <c r="L206">
        <v>2007</v>
      </c>
      <c r="M206">
        <v>31</v>
      </c>
      <c r="N206">
        <v>11</v>
      </c>
      <c r="O206">
        <v>8471873</v>
      </c>
      <c r="P206" t="s">
        <v>3214</v>
      </c>
      <c r="Q206" t="s">
        <v>3215</v>
      </c>
      <c r="R206" t="s">
        <v>3216</v>
      </c>
      <c r="S206" t="s">
        <v>234</v>
      </c>
      <c r="T206" t="s">
        <v>720</v>
      </c>
      <c r="U206" t="s">
        <v>153</v>
      </c>
      <c r="V206">
        <v>80</v>
      </c>
      <c r="W206">
        <v>4</v>
      </c>
      <c r="X206">
        <v>14</v>
      </c>
      <c r="Y206">
        <v>7</v>
      </c>
      <c r="Z206">
        <v>18</v>
      </c>
      <c r="AA206">
        <v>15</v>
      </c>
      <c r="AB206">
        <v>82</v>
      </c>
      <c r="AC206" s="26">
        <v>0.22500000000000001</v>
      </c>
      <c r="AD206" s="20">
        <v>-8.6237942122186482</v>
      </c>
      <c r="AE206" s="20">
        <v>6.101</v>
      </c>
      <c r="AF206">
        <v>29</v>
      </c>
      <c r="AG206">
        <v>5.4</v>
      </c>
      <c r="AH206">
        <v>18</v>
      </c>
      <c r="AI206">
        <v>2055</v>
      </c>
      <c r="AJ206">
        <v>103137</v>
      </c>
      <c r="AK206" s="20">
        <v>1718.95</v>
      </c>
      <c r="AL206">
        <v>1719.08</v>
      </c>
      <c r="AM206">
        <v>1719</v>
      </c>
      <c r="AN206" s="26">
        <v>21.486875000000001</v>
      </c>
      <c r="AO206">
        <v>35.54</v>
      </c>
      <c r="AP206" s="41">
        <v>0.19565217391304349</v>
      </c>
      <c r="AQ206">
        <v>239</v>
      </c>
      <c r="AR206">
        <v>240</v>
      </c>
      <c r="AS206">
        <v>240</v>
      </c>
      <c r="AT206">
        <v>159</v>
      </c>
      <c r="AU206">
        <v>160</v>
      </c>
      <c r="AV206">
        <v>131</v>
      </c>
      <c r="AW206">
        <v>64</v>
      </c>
      <c r="AX206">
        <v>14</v>
      </c>
      <c r="AY206">
        <v>4</v>
      </c>
      <c r="AZ206">
        <v>14</v>
      </c>
      <c r="BA206" s="42">
        <v>18</v>
      </c>
      <c r="BB206">
        <v>6.93</v>
      </c>
      <c r="BC206">
        <v>48.374000000000002</v>
      </c>
      <c r="BD206" s="20">
        <v>120</v>
      </c>
      <c r="BE206" s="20">
        <v>359</v>
      </c>
      <c r="BF206" s="20">
        <v>12.529957884449823</v>
      </c>
      <c r="BG206">
        <v>543</v>
      </c>
      <c r="BH206">
        <v>600</v>
      </c>
      <c r="BI206">
        <v>608</v>
      </c>
      <c r="BJ206" s="41">
        <v>0.47176368375325806</v>
      </c>
      <c r="BK206">
        <v>104</v>
      </c>
      <c r="BL206">
        <v>104</v>
      </c>
      <c r="BM206">
        <v>90</v>
      </c>
      <c r="BN206" s="42">
        <v>14</v>
      </c>
      <c r="BO206">
        <v>29</v>
      </c>
      <c r="BP206">
        <v>29</v>
      </c>
      <c r="BQ206">
        <v>31</v>
      </c>
      <c r="BR206">
        <v>100</v>
      </c>
      <c r="BS206" s="41">
        <v>6.6666666666666666E-2</v>
      </c>
      <c r="BT206">
        <v>0</v>
      </c>
      <c r="BU206">
        <v>0</v>
      </c>
      <c r="BV206" s="41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3</v>
      </c>
      <c r="CW206">
        <v>0</v>
      </c>
      <c r="CX206">
        <v>0</v>
      </c>
      <c r="CY206">
        <v>3</v>
      </c>
      <c r="CZ206">
        <v>26</v>
      </c>
      <c r="DA206">
        <v>2</v>
      </c>
      <c r="DB206">
        <v>0</v>
      </c>
      <c r="DC206">
        <v>31</v>
      </c>
      <c r="DD206">
        <v>14</v>
      </c>
      <c r="DE206">
        <v>1</v>
      </c>
      <c r="DF206">
        <v>2</v>
      </c>
      <c r="DG206">
        <v>81</v>
      </c>
      <c r="DH206">
        <v>9</v>
      </c>
      <c r="DI206">
        <v>11</v>
      </c>
      <c r="DJ206">
        <v>9</v>
      </c>
      <c r="DK206">
        <v>9</v>
      </c>
      <c r="DL206">
        <v>0</v>
      </c>
      <c r="DM206">
        <v>10</v>
      </c>
      <c r="DN206">
        <v>10</v>
      </c>
      <c r="DO206">
        <v>0</v>
      </c>
      <c r="DP206" s="42">
        <v>2</v>
      </c>
      <c r="DQ206" s="20">
        <v>5.633</v>
      </c>
      <c r="DR206">
        <v>9</v>
      </c>
      <c r="DS206">
        <v>0</v>
      </c>
      <c r="DT206">
        <v>0</v>
      </c>
      <c r="DU206">
        <v>0</v>
      </c>
      <c r="DV206">
        <v>0</v>
      </c>
      <c r="DW206">
        <v>1519</v>
      </c>
      <c r="DX206">
        <v>1771</v>
      </c>
      <c r="DY206">
        <v>1155</v>
      </c>
      <c r="DZ206">
        <v>1400</v>
      </c>
      <c r="EA206">
        <v>837</v>
      </c>
      <c r="EB206">
        <v>1024</v>
      </c>
      <c r="EC206">
        <v>71.98</v>
      </c>
      <c r="ED206">
        <v>82.5</v>
      </c>
      <c r="EE206">
        <v>92</v>
      </c>
      <c r="EF206">
        <v>89</v>
      </c>
      <c r="EG206" s="41">
        <v>0.10991636798088411</v>
      </c>
      <c r="EH206" s="43">
        <v>0.9130859375</v>
      </c>
      <c r="EI206" s="44">
        <v>1.0230023054808841</v>
      </c>
      <c r="EJ206">
        <v>1514</v>
      </c>
      <c r="EK206">
        <v>1767</v>
      </c>
      <c r="EL206">
        <v>1149</v>
      </c>
      <c r="EM206">
        <v>1396</v>
      </c>
      <c r="EN206">
        <v>838</v>
      </c>
      <c r="EO206">
        <v>1021</v>
      </c>
      <c r="EP206">
        <v>91</v>
      </c>
      <c r="EQ206">
        <v>88</v>
      </c>
      <c r="ER206">
        <v>827</v>
      </c>
      <c r="ES206">
        <v>888</v>
      </c>
      <c r="ET206">
        <v>322</v>
      </c>
      <c r="EU206">
        <v>323</v>
      </c>
      <c r="EV206">
        <v>57</v>
      </c>
      <c r="EW206">
        <v>42</v>
      </c>
      <c r="EX206">
        <v>110</v>
      </c>
      <c r="EY206">
        <v>124</v>
      </c>
      <c r="EZ206">
        <v>0.1</v>
      </c>
      <c r="FA206">
        <v>4.5999999999999996</v>
      </c>
      <c r="FB206">
        <v>4.7</v>
      </c>
      <c r="FC206" s="20">
        <v>36.6</v>
      </c>
      <c r="FD206" s="26">
        <v>0.45750000000000002</v>
      </c>
      <c r="FE206">
        <v>1.2130000000000001</v>
      </c>
      <c r="FF206">
        <v>0.15</v>
      </c>
      <c r="FG206">
        <v>0.45</v>
      </c>
      <c r="FH206">
        <v>0.61</v>
      </c>
      <c r="FL206" s="42">
        <v>222</v>
      </c>
      <c r="FM206" s="20">
        <v>15</v>
      </c>
      <c r="FN206" s="41">
        <v>1.43356643E-2</v>
      </c>
      <c r="FO206" s="20">
        <v>16.2</v>
      </c>
      <c r="FP206" s="20">
        <v>19.1266</v>
      </c>
      <c r="FQ206" s="20">
        <v>114.82886194941482</v>
      </c>
      <c r="FR206">
        <v>2</v>
      </c>
      <c r="FS206" t="s">
        <v>314</v>
      </c>
      <c r="FT206">
        <v>110</v>
      </c>
      <c r="FV206" t="s">
        <v>711</v>
      </c>
      <c r="FW206" s="45">
        <v>4500000</v>
      </c>
      <c r="FX206" s="45">
        <v>4500000</v>
      </c>
      <c r="FY206">
        <v>702</v>
      </c>
      <c r="FZ206">
        <v>45</v>
      </c>
      <c r="GA206">
        <v>180</v>
      </c>
      <c r="GB206">
        <v>225</v>
      </c>
      <c r="GC206">
        <v>60</v>
      </c>
      <c r="GD206">
        <v>243</v>
      </c>
      <c r="GE206">
        <v>1035</v>
      </c>
      <c r="GF206">
        <v>13880</v>
      </c>
      <c r="GG206">
        <v>12.8</v>
      </c>
      <c r="GH206">
        <v>32.9</v>
      </c>
      <c r="GI206">
        <v>45.7</v>
      </c>
      <c r="GJ206" s="42">
        <v>16.2</v>
      </c>
    </row>
    <row r="207" spans="1:192" x14ac:dyDescent="0.45">
      <c r="A207" s="40">
        <v>30732</v>
      </c>
      <c r="B207" t="s">
        <v>3234</v>
      </c>
      <c r="C207" t="s">
        <v>1613</v>
      </c>
      <c r="D207" t="s">
        <v>107</v>
      </c>
      <c r="E207" t="s">
        <v>107</v>
      </c>
      <c r="F207">
        <v>73</v>
      </c>
      <c r="G207">
        <v>205</v>
      </c>
      <c r="K207" t="s">
        <v>202</v>
      </c>
      <c r="L207">
        <v>2008</v>
      </c>
      <c r="M207">
        <v>33</v>
      </c>
      <c r="N207">
        <v>10</v>
      </c>
      <c r="O207">
        <v>8473933</v>
      </c>
      <c r="P207" t="s">
        <v>3235</v>
      </c>
      <c r="Q207" t="s">
        <v>3236</v>
      </c>
      <c r="R207" t="s">
        <v>3237</v>
      </c>
      <c r="S207" t="s">
        <v>151</v>
      </c>
      <c r="T207" t="s">
        <v>720</v>
      </c>
      <c r="U207" t="s">
        <v>194</v>
      </c>
      <c r="V207">
        <v>57</v>
      </c>
      <c r="W207">
        <v>2</v>
      </c>
      <c r="X207">
        <v>6</v>
      </c>
      <c r="Y207">
        <v>2</v>
      </c>
      <c r="Z207">
        <v>8</v>
      </c>
      <c r="AA207">
        <v>23</v>
      </c>
      <c r="AB207">
        <v>85</v>
      </c>
      <c r="AC207" s="26">
        <v>0.14035087719298245</v>
      </c>
      <c r="AD207" s="20">
        <v>-3.509615384615385</v>
      </c>
      <c r="AE207" s="20">
        <v>2.8940000000000001</v>
      </c>
      <c r="AF207">
        <v>7</v>
      </c>
      <c r="AG207">
        <v>5.2</v>
      </c>
      <c r="AH207">
        <v>25</v>
      </c>
      <c r="AI207">
        <v>1346</v>
      </c>
      <c r="AJ207">
        <v>56738</v>
      </c>
      <c r="AK207" s="20">
        <v>945.63333333333003</v>
      </c>
      <c r="AL207">
        <v>945.63</v>
      </c>
      <c r="AM207">
        <v>946</v>
      </c>
      <c r="AN207" s="26">
        <v>16.590058479532164</v>
      </c>
      <c r="AO207">
        <v>27.86</v>
      </c>
      <c r="AP207" s="41">
        <v>0.25</v>
      </c>
      <c r="AQ207">
        <v>140</v>
      </c>
      <c r="AR207">
        <v>140</v>
      </c>
      <c r="AS207">
        <v>140</v>
      </c>
      <c r="AT207">
        <v>102</v>
      </c>
      <c r="AU207">
        <v>102</v>
      </c>
      <c r="AV207">
        <v>74</v>
      </c>
      <c r="AW207">
        <v>31</v>
      </c>
      <c r="AX207">
        <v>4</v>
      </c>
      <c r="AY207">
        <v>2</v>
      </c>
      <c r="AZ207">
        <v>7</v>
      </c>
      <c r="BA207" s="42">
        <v>9</v>
      </c>
      <c r="BB207">
        <v>2.66</v>
      </c>
      <c r="BC207">
        <v>60.675699999999999</v>
      </c>
      <c r="BD207" s="20">
        <v>53.3</v>
      </c>
      <c r="BE207" s="20">
        <v>193.3</v>
      </c>
      <c r="BF207" s="20">
        <v>12.264839313473558</v>
      </c>
      <c r="BG207">
        <v>181</v>
      </c>
      <c r="BH207">
        <v>271</v>
      </c>
      <c r="BI207">
        <v>432</v>
      </c>
      <c r="BJ207" s="41">
        <v>0.29526916802610115</v>
      </c>
      <c r="BK207">
        <v>84</v>
      </c>
      <c r="BL207">
        <v>84</v>
      </c>
      <c r="BM207">
        <v>96</v>
      </c>
      <c r="BN207" s="42">
        <v>-12</v>
      </c>
      <c r="BO207">
        <v>28</v>
      </c>
      <c r="BP207">
        <v>27</v>
      </c>
      <c r="BQ207">
        <v>22</v>
      </c>
      <c r="BR207">
        <v>86</v>
      </c>
      <c r="BS207" s="41">
        <v>0.112565445026178</v>
      </c>
      <c r="BT207">
        <v>0</v>
      </c>
      <c r="BU207">
        <v>0</v>
      </c>
      <c r="BV207" s="41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2</v>
      </c>
      <c r="CW207">
        <v>0</v>
      </c>
      <c r="CX207">
        <v>0</v>
      </c>
      <c r="CY207">
        <v>1</v>
      </c>
      <c r="CZ207">
        <v>27</v>
      </c>
      <c r="DA207">
        <v>2</v>
      </c>
      <c r="DB207">
        <v>0</v>
      </c>
      <c r="DC207">
        <v>22</v>
      </c>
      <c r="DD207">
        <v>15</v>
      </c>
      <c r="DE207">
        <v>0</v>
      </c>
      <c r="DF207">
        <v>0</v>
      </c>
      <c r="DG207">
        <v>35</v>
      </c>
      <c r="DH207">
        <v>11</v>
      </c>
      <c r="DI207">
        <v>3</v>
      </c>
      <c r="DJ207">
        <v>11</v>
      </c>
      <c r="DK207">
        <v>10</v>
      </c>
      <c r="DL207">
        <v>1</v>
      </c>
      <c r="DM207">
        <v>4</v>
      </c>
      <c r="DN207">
        <v>3</v>
      </c>
      <c r="DO207">
        <v>1</v>
      </c>
      <c r="DP207" s="42">
        <v>-8</v>
      </c>
      <c r="DQ207" s="20">
        <v>-0.58899999999999997</v>
      </c>
      <c r="DR207">
        <v>10</v>
      </c>
      <c r="DS207">
        <v>1</v>
      </c>
      <c r="DT207">
        <v>0</v>
      </c>
      <c r="DU207">
        <v>0</v>
      </c>
      <c r="DV207">
        <v>0</v>
      </c>
      <c r="DW207">
        <v>777</v>
      </c>
      <c r="DX207">
        <v>934</v>
      </c>
      <c r="DY207">
        <v>616</v>
      </c>
      <c r="DZ207">
        <v>678</v>
      </c>
      <c r="EA207">
        <v>432</v>
      </c>
      <c r="EB207">
        <v>481</v>
      </c>
      <c r="EC207">
        <v>35.96</v>
      </c>
      <c r="ED207">
        <v>44.81</v>
      </c>
      <c r="EE207">
        <v>32</v>
      </c>
      <c r="EF207">
        <v>42</v>
      </c>
      <c r="EG207" s="41">
        <v>7.407407407407407E-2</v>
      </c>
      <c r="EH207" s="43">
        <v>0.91268191268191268</v>
      </c>
      <c r="EI207" s="44">
        <v>0.98675598675598675</v>
      </c>
      <c r="EJ207">
        <v>773</v>
      </c>
      <c r="EK207">
        <v>938</v>
      </c>
      <c r="EL207">
        <v>611</v>
      </c>
      <c r="EM207">
        <v>681</v>
      </c>
      <c r="EN207">
        <v>429</v>
      </c>
      <c r="EO207">
        <v>484</v>
      </c>
      <c r="EP207">
        <v>32</v>
      </c>
      <c r="EQ207">
        <v>42</v>
      </c>
      <c r="ER207">
        <v>370</v>
      </c>
      <c r="ES207">
        <v>447</v>
      </c>
      <c r="ET207">
        <v>155</v>
      </c>
      <c r="EU207">
        <v>151</v>
      </c>
      <c r="EV207">
        <v>17</v>
      </c>
      <c r="EW207">
        <v>21</v>
      </c>
      <c r="EX207">
        <v>57</v>
      </c>
      <c r="EY207">
        <v>55</v>
      </c>
      <c r="EZ207">
        <v>-0.1</v>
      </c>
      <c r="FA207">
        <v>2.7</v>
      </c>
      <c r="FB207">
        <v>2.6</v>
      </c>
      <c r="FC207" s="20">
        <v>18.05</v>
      </c>
      <c r="FD207" s="26">
        <v>0.31666666666666665</v>
      </c>
      <c r="FE207">
        <v>0.47900000000000004</v>
      </c>
      <c r="FF207">
        <v>0</v>
      </c>
      <c r="FG207">
        <v>0.86</v>
      </c>
      <c r="FH207">
        <v>0.86</v>
      </c>
      <c r="FL207" s="42">
        <v>196</v>
      </c>
      <c r="FM207" s="20">
        <v>10.6</v>
      </c>
      <c r="FN207" s="41">
        <v>1.19385601E-2</v>
      </c>
      <c r="FO207" s="20">
        <v>5.5</v>
      </c>
      <c r="FP207" s="20">
        <v>7.8822000000000001</v>
      </c>
      <c r="FQ207" s="20">
        <v>108.56254560451762</v>
      </c>
      <c r="FV207" t="s">
        <v>711</v>
      </c>
      <c r="FW207" s="45">
        <v>2750000</v>
      </c>
      <c r="FX207" s="45">
        <v>2666667</v>
      </c>
      <c r="FY207">
        <v>473</v>
      </c>
      <c r="FZ207">
        <v>18</v>
      </c>
      <c r="GA207">
        <v>74</v>
      </c>
      <c r="GB207">
        <v>92</v>
      </c>
      <c r="GC207">
        <v>52</v>
      </c>
      <c r="GD207">
        <v>250</v>
      </c>
      <c r="GE207">
        <v>622</v>
      </c>
      <c r="GF207">
        <v>8576</v>
      </c>
      <c r="GG207">
        <v>1.7000000000000002</v>
      </c>
      <c r="GH207">
        <v>21.3</v>
      </c>
      <c r="GI207">
        <v>22.9</v>
      </c>
      <c r="GJ207" s="42">
        <v>5.5</v>
      </c>
    </row>
    <row r="208" spans="1:192" x14ac:dyDescent="0.45">
      <c r="A208" s="40">
        <v>32488</v>
      </c>
      <c r="B208" t="s">
        <v>3238</v>
      </c>
      <c r="C208" t="s">
        <v>242</v>
      </c>
      <c r="D208" t="s">
        <v>107</v>
      </c>
      <c r="E208" t="s">
        <v>107</v>
      </c>
      <c r="F208">
        <v>73</v>
      </c>
      <c r="G208">
        <v>207</v>
      </c>
      <c r="K208" t="s">
        <v>202</v>
      </c>
      <c r="L208">
        <v>2016</v>
      </c>
      <c r="M208">
        <v>29</v>
      </c>
      <c r="N208">
        <v>2</v>
      </c>
      <c r="O208">
        <v>8475982</v>
      </c>
      <c r="P208" t="s">
        <v>3239</v>
      </c>
      <c r="Q208" t="s">
        <v>3240</v>
      </c>
      <c r="R208" t="s">
        <v>3241</v>
      </c>
      <c r="S208" t="s">
        <v>1344</v>
      </c>
      <c r="T208" t="s">
        <v>720</v>
      </c>
      <c r="U208" t="s">
        <v>110</v>
      </c>
      <c r="V208">
        <v>2</v>
      </c>
      <c r="W208">
        <v>0</v>
      </c>
      <c r="X208">
        <v>1</v>
      </c>
      <c r="Y208">
        <v>1</v>
      </c>
      <c r="Z208">
        <v>1</v>
      </c>
      <c r="AA208">
        <v>30</v>
      </c>
      <c r="AB208">
        <v>61</v>
      </c>
      <c r="AC208" s="26">
        <v>0.5</v>
      </c>
      <c r="AD208" s="20">
        <v>1</v>
      </c>
      <c r="AE208" s="20">
        <v>0.29399999999999998</v>
      </c>
      <c r="AF208">
        <v>2</v>
      </c>
      <c r="AG208">
        <v>0.60000000000000009</v>
      </c>
      <c r="AH208">
        <v>0</v>
      </c>
      <c r="AI208">
        <v>38</v>
      </c>
      <c r="AJ208">
        <v>1610</v>
      </c>
      <c r="AK208" s="20">
        <v>26.833333333333002</v>
      </c>
      <c r="AL208">
        <v>26.83</v>
      </c>
      <c r="AM208">
        <v>27</v>
      </c>
      <c r="AN208" s="26">
        <v>13.416666666666666</v>
      </c>
      <c r="AO208">
        <v>22.43</v>
      </c>
      <c r="AP208" s="41">
        <v>0.5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0</v>
      </c>
      <c r="AY208">
        <v>0</v>
      </c>
      <c r="AZ208">
        <v>1</v>
      </c>
      <c r="BA208" s="42">
        <v>1</v>
      </c>
      <c r="BB208">
        <v>0.08</v>
      </c>
      <c r="BC208">
        <v>38</v>
      </c>
      <c r="BD208" s="20">
        <v>10.5</v>
      </c>
      <c r="BE208" s="20">
        <v>12.5</v>
      </c>
      <c r="BF208" s="20">
        <v>27.953783078643312</v>
      </c>
      <c r="BG208">
        <v>4</v>
      </c>
      <c r="BH208">
        <v>8</v>
      </c>
      <c r="BI208">
        <v>7</v>
      </c>
      <c r="BJ208" s="41">
        <v>0.36363636363636365</v>
      </c>
      <c r="BK208">
        <v>5</v>
      </c>
      <c r="BL208">
        <v>5</v>
      </c>
      <c r="BM208">
        <v>4</v>
      </c>
      <c r="BN208" s="42">
        <v>1</v>
      </c>
      <c r="BO208">
        <v>0</v>
      </c>
      <c r="BP208">
        <v>0</v>
      </c>
      <c r="BQ208">
        <v>0</v>
      </c>
      <c r="BR208">
        <v>2</v>
      </c>
      <c r="BS208" s="41">
        <v>8.6956521739130432E-2</v>
      </c>
      <c r="BT208">
        <v>0</v>
      </c>
      <c r="BU208">
        <v>0</v>
      </c>
      <c r="BV208" s="41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 s="42">
        <v>0</v>
      </c>
      <c r="DQ208" s="20">
        <v>0.125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21</v>
      </c>
      <c r="DX208">
        <v>28</v>
      </c>
      <c r="DY208">
        <v>18</v>
      </c>
      <c r="DZ208">
        <v>21</v>
      </c>
      <c r="EA208">
        <v>15</v>
      </c>
      <c r="EB208">
        <v>17</v>
      </c>
      <c r="EC208">
        <v>1.22</v>
      </c>
      <c r="ED208">
        <v>0.67</v>
      </c>
      <c r="EE208">
        <v>2</v>
      </c>
      <c r="EF208">
        <v>0</v>
      </c>
      <c r="EG208" s="41">
        <v>0.13333333333333333</v>
      </c>
      <c r="EH208" s="43">
        <v>1</v>
      </c>
      <c r="EI208" s="44">
        <v>1.1333333333333333</v>
      </c>
      <c r="EJ208">
        <v>21</v>
      </c>
      <c r="EK208">
        <v>28</v>
      </c>
      <c r="EL208">
        <v>18</v>
      </c>
      <c r="EM208">
        <v>21</v>
      </c>
      <c r="EN208">
        <v>15</v>
      </c>
      <c r="EO208">
        <v>17</v>
      </c>
      <c r="EP208">
        <v>2</v>
      </c>
      <c r="EQ208">
        <v>0</v>
      </c>
      <c r="ER208">
        <v>12</v>
      </c>
      <c r="ES208">
        <v>10</v>
      </c>
      <c r="ET208">
        <v>7</v>
      </c>
      <c r="EU208">
        <v>4</v>
      </c>
      <c r="EV208">
        <v>2</v>
      </c>
      <c r="EW208">
        <v>0</v>
      </c>
      <c r="EX208">
        <v>3</v>
      </c>
      <c r="EY208">
        <v>2</v>
      </c>
      <c r="EZ208">
        <v>0.1</v>
      </c>
      <c r="FA208">
        <v>0.2</v>
      </c>
      <c r="FB208">
        <v>0.30000000000000004</v>
      </c>
      <c r="FC208" s="20">
        <v>0.9</v>
      </c>
      <c r="FD208" s="26">
        <v>0.45</v>
      </c>
      <c r="FE208">
        <v>6.5000000000000006E-3</v>
      </c>
      <c r="FF208">
        <v>0</v>
      </c>
      <c r="FG208">
        <v>0</v>
      </c>
      <c r="FH208">
        <v>0</v>
      </c>
      <c r="FL208" s="42">
        <v>7</v>
      </c>
      <c r="FM208" s="20">
        <v>0</v>
      </c>
      <c r="FN208" s="41">
        <v>0</v>
      </c>
      <c r="FO208" s="20">
        <v>1</v>
      </c>
      <c r="FP208" s="20">
        <v>1.0249999999999999</v>
      </c>
      <c r="FQ208" s="20">
        <v>109.57882966828178</v>
      </c>
      <c r="FV208" t="s">
        <v>711</v>
      </c>
      <c r="FW208" s="45">
        <v>650000</v>
      </c>
      <c r="FX208" s="45">
        <v>650000</v>
      </c>
      <c r="FY208">
        <v>4</v>
      </c>
      <c r="FZ208">
        <v>0</v>
      </c>
      <c r="GA208">
        <v>1</v>
      </c>
      <c r="GB208">
        <v>1</v>
      </c>
      <c r="GC208">
        <v>1</v>
      </c>
      <c r="GD208">
        <v>0</v>
      </c>
      <c r="GE208">
        <v>4</v>
      </c>
      <c r="GF208">
        <v>49</v>
      </c>
      <c r="GG208">
        <v>0</v>
      </c>
      <c r="GH208">
        <v>0.2</v>
      </c>
      <c r="GI208">
        <v>0.2</v>
      </c>
      <c r="GJ208" s="42">
        <v>1</v>
      </c>
    </row>
    <row r="209" spans="1:192" x14ac:dyDescent="0.45">
      <c r="A209" s="40">
        <v>35228</v>
      </c>
      <c r="B209" t="s">
        <v>3261</v>
      </c>
      <c r="D209" t="s">
        <v>223</v>
      </c>
      <c r="E209" t="s">
        <v>223</v>
      </c>
      <c r="F209">
        <v>72</v>
      </c>
      <c r="G209">
        <v>186</v>
      </c>
      <c r="H209">
        <v>2014</v>
      </c>
      <c r="I209">
        <v>5</v>
      </c>
      <c r="J209">
        <v>126</v>
      </c>
      <c r="K209" t="s">
        <v>92</v>
      </c>
      <c r="L209">
        <v>2016</v>
      </c>
      <c r="M209">
        <v>21</v>
      </c>
      <c r="N209">
        <v>2</v>
      </c>
      <c r="O209">
        <v>8478055</v>
      </c>
      <c r="P209" t="s">
        <v>3262</v>
      </c>
      <c r="Q209" t="s">
        <v>3263</v>
      </c>
      <c r="R209" t="s">
        <v>3264</v>
      </c>
      <c r="S209" t="s">
        <v>792</v>
      </c>
      <c r="T209" t="s">
        <v>720</v>
      </c>
      <c r="U209" t="s">
        <v>188</v>
      </c>
      <c r="V209">
        <v>41</v>
      </c>
      <c r="W209">
        <v>3</v>
      </c>
      <c r="X209">
        <v>10</v>
      </c>
      <c r="Y209">
        <v>4</v>
      </c>
      <c r="Z209">
        <v>13</v>
      </c>
      <c r="AA209">
        <v>17</v>
      </c>
      <c r="AB209">
        <v>63</v>
      </c>
      <c r="AC209" s="26">
        <v>0.31707317073170732</v>
      </c>
      <c r="AD209" s="20">
        <v>7.6052631578947372</v>
      </c>
      <c r="AE209" s="20">
        <v>4.4690000000000003</v>
      </c>
      <c r="AF209">
        <v>-2</v>
      </c>
      <c r="AG209">
        <v>-4.5999999999999996</v>
      </c>
      <c r="AH209">
        <v>8</v>
      </c>
      <c r="AI209">
        <v>1144</v>
      </c>
      <c r="AJ209">
        <v>47124</v>
      </c>
      <c r="AK209" s="20">
        <v>785.4</v>
      </c>
      <c r="AL209">
        <v>785.4</v>
      </c>
      <c r="AM209">
        <v>785</v>
      </c>
      <c r="AN209" s="26">
        <v>19.15609756097561</v>
      </c>
      <c r="AO209">
        <v>31.79</v>
      </c>
      <c r="AP209" s="41">
        <v>0.35135135135135137</v>
      </c>
      <c r="AQ209">
        <v>162</v>
      </c>
      <c r="AR209">
        <v>163</v>
      </c>
      <c r="AS209">
        <v>163</v>
      </c>
      <c r="AT209">
        <v>100</v>
      </c>
      <c r="AU209">
        <v>100</v>
      </c>
      <c r="AV209">
        <v>82</v>
      </c>
      <c r="AW209">
        <v>46</v>
      </c>
      <c r="AX209">
        <v>9</v>
      </c>
      <c r="AY209">
        <v>2</v>
      </c>
      <c r="AZ209">
        <v>14</v>
      </c>
      <c r="BA209" s="42">
        <v>16</v>
      </c>
      <c r="BB209">
        <v>4.0599999999999996</v>
      </c>
      <c r="BC209">
        <v>49.061</v>
      </c>
      <c r="BD209" s="20">
        <v>71.2</v>
      </c>
      <c r="BE209" s="20">
        <v>233.2</v>
      </c>
      <c r="BF209" s="20">
        <v>17.815126050420169</v>
      </c>
      <c r="BG209">
        <v>264</v>
      </c>
      <c r="BH209">
        <v>233</v>
      </c>
      <c r="BI209">
        <v>294</v>
      </c>
      <c r="BJ209" s="41">
        <v>0.4731182795698925</v>
      </c>
      <c r="BK209">
        <v>26</v>
      </c>
      <c r="BL209">
        <v>26</v>
      </c>
      <c r="BM209">
        <v>70</v>
      </c>
      <c r="BN209" s="42">
        <v>-44</v>
      </c>
      <c r="BO209">
        <v>18</v>
      </c>
      <c r="BP209">
        <v>38</v>
      </c>
      <c r="BQ209">
        <v>18</v>
      </c>
      <c r="BR209">
        <v>56</v>
      </c>
      <c r="BS209" s="41">
        <v>7.909604519774012E-2</v>
      </c>
      <c r="BT209">
        <v>0</v>
      </c>
      <c r="BU209">
        <v>1</v>
      </c>
      <c r="BV209" s="41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2</v>
      </c>
      <c r="CW209">
        <v>0</v>
      </c>
      <c r="CX209">
        <v>2</v>
      </c>
      <c r="CY209">
        <v>3</v>
      </c>
      <c r="CZ209">
        <v>13</v>
      </c>
      <c r="DA209">
        <v>2</v>
      </c>
      <c r="DB209">
        <v>0</v>
      </c>
      <c r="DC209">
        <v>42</v>
      </c>
      <c r="DD209">
        <v>12</v>
      </c>
      <c r="DE209">
        <v>2</v>
      </c>
      <c r="DF209">
        <v>1</v>
      </c>
      <c r="DG209">
        <v>23</v>
      </c>
      <c r="DH209">
        <v>4</v>
      </c>
      <c r="DI209">
        <v>8</v>
      </c>
      <c r="DJ209">
        <v>5</v>
      </c>
      <c r="DK209">
        <v>5</v>
      </c>
      <c r="DL209">
        <v>0</v>
      </c>
      <c r="DM209">
        <v>8</v>
      </c>
      <c r="DN209">
        <v>8</v>
      </c>
      <c r="DO209">
        <v>0</v>
      </c>
      <c r="DP209" s="42">
        <v>4</v>
      </c>
      <c r="DQ209" s="20">
        <v>5.0540000000000003</v>
      </c>
      <c r="DR209">
        <v>4</v>
      </c>
      <c r="DS209">
        <v>0</v>
      </c>
      <c r="DT209">
        <v>0</v>
      </c>
      <c r="DU209">
        <v>0</v>
      </c>
      <c r="DV209">
        <v>0</v>
      </c>
      <c r="DW209">
        <v>736</v>
      </c>
      <c r="DX209">
        <v>839</v>
      </c>
      <c r="DY209">
        <v>513</v>
      </c>
      <c r="DZ209">
        <v>652</v>
      </c>
      <c r="EA209">
        <v>394</v>
      </c>
      <c r="EB209">
        <v>471</v>
      </c>
      <c r="EC209">
        <v>34.01</v>
      </c>
      <c r="ED209">
        <v>50.19</v>
      </c>
      <c r="EE209">
        <v>37</v>
      </c>
      <c r="EF209">
        <v>46</v>
      </c>
      <c r="EG209" s="41">
        <v>9.3908629441624369E-2</v>
      </c>
      <c r="EH209" s="43">
        <v>0.90233545647558389</v>
      </c>
      <c r="EI209" s="44">
        <v>0.99624408591720826</v>
      </c>
      <c r="EJ209">
        <v>733</v>
      </c>
      <c r="EK209">
        <v>839</v>
      </c>
      <c r="EL209">
        <v>507</v>
      </c>
      <c r="EM209">
        <v>652</v>
      </c>
      <c r="EN209">
        <v>389</v>
      </c>
      <c r="EO209">
        <v>471</v>
      </c>
      <c r="EP209">
        <v>37</v>
      </c>
      <c r="EQ209">
        <v>46</v>
      </c>
      <c r="ER209">
        <v>372</v>
      </c>
      <c r="ES209">
        <v>448</v>
      </c>
      <c r="ET209">
        <v>134</v>
      </c>
      <c r="EU209">
        <v>200</v>
      </c>
      <c r="EV209">
        <v>12</v>
      </c>
      <c r="EW209">
        <v>22</v>
      </c>
      <c r="EX209">
        <v>42</v>
      </c>
      <c r="EY209">
        <v>67</v>
      </c>
      <c r="EZ209">
        <v>0.7</v>
      </c>
      <c r="FA209">
        <v>1.6</v>
      </c>
      <c r="FB209">
        <v>2.2999999999999998</v>
      </c>
      <c r="FC209" s="20">
        <v>15.44</v>
      </c>
      <c r="FD209" s="26">
        <v>0.37658536585365854</v>
      </c>
      <c r="FE209">
        <v>1.2857000000000001</v>
      </c>
      <c r="FF209">
        <v>0.16</v>
      </c>
      <c r="FG209">
        <v>-0.30000000000000004</v>
      </c>
      <c r="FH209">
        <v>-0.14000000000000001</v>
      </c>
      <c r="FL209" s="42">
        <v>90</v>
      </c>
      <c r="FM209" s="20">
        <v>11</v>
      </c>
      <c r="FN209" s="41">
        <v>2.6666666700000001E-2</v>
      </c>
      <c r="FO209" s="20">
        <v>12.2</v>
      </c>
      <c r="FP209" s="20">
        <v>14.0108</v>
      </c>
      <c r="FQ209" s="20">
        <v>120.32085561497327</v>
      </c>
      <c r="FR209">
        <v>3</v>
      </c>
      <c r="FS209" t="s">
        <v>396</v>
      </c>
      <c r="FT209">
        <v>34</v>
      </c>
      <c r="FV209" t="s">
        <v>751</v>
      </c>
      <c r="FW209" s="45">
        <v>925000</v>
      </c>
      <c r="FX209" s="45">
        <v>872500</v>
      </c>
      <c r="FY209">
        <v>79</v>
      </c>
      <c r="FZ209">
        <v>5</v>
      </c>
      <c r="GA209">
        <v>13</v>
      </c>
      <c r="GB209">
        <v>18</v>
      </c>
      <c r="GC209">
        <v>1</v>
      </c>
      <c r="GD209">
        <v>12</v>
      </c>
      <c r="GE209">
        <v>130</v>
      </c>
      <c r="GF209">
        <v>1349</v>
      </c>
      <c r="GG209">
        <v>0.7</v>
      </c>
      <c r="GH209">
        <v>2.9</v>
      </c>
      <c r="GI209">
        <v>3.6</v>
      </c>
      <c r="GJ209" s="42">
        <v>12.2</v>
      </c>
    </row>
    <row r="210" spans="1:192" x14ac:dyDescent="0.45">
      <c r="A210" s="40">
        <v>33445</v>
      </c>
      <c r="B210" t="s">
        <v>1068</v>
      </c>
      <c r="C210" t="s">
        <v>163</v>
      </c>
      <c r="D210" t="s">
        <v>91</v>
      </c>
      <c r="E210" t="s">
        <v>91</v>
      </c>
      <c r="F210">
        <v>70</v>
      </c>
      <c r="G210">
        <v>190</v>
      </c>
      <c r="H210">
        <v>2009</v>
      </c>
      <c r="I210">
        <v>3</v>
      </c>
      <c r="J210">
        <v>64</v>
      </c>
      <c r="K210" t="s">
        <v>202</v>
      </c>
      <c r="L210">
        <v>2011</v>
      </c>
      <c r="M210">
        <v>26</v>
      </c>
      <c r="N210">
        <v>7</v>
      </c>
      <c r="O210">
        <v>8475197</v>
      </c>
      <c r="P210" t="s">
        <v>3265</v>
      </c>
      <c r="Q210" t="s">
        <v>3266</v>
      </c>
      <c r="R210" t="s">
        <v>300</v>
      </c>
      <c r="S210" t="s">
        <v>1853</v>
      </c>
      <c r="T210" t="s">
        <v>720</v>
      </c>
      <c r="U210" t="s">
        <v>135</v>
      </c>
      <c r="V210">
        <v>68</v>
      </c>
      <c r="W210">
        <v>14</v>
      </c>
      <c r="X210">
        <v>43</v>
      </c>
      <c r="Y210">
        <v>24</v>
      </c>
      <c r="Z210">
        <v>57</v>
      </c>
      <c r="AA210">
        <v>4</v>
      </c>
      <c r="AB210">
        <v>40</v>
      </c>
      <c r="AC210" s="26">
        <v>0.83823529411764708</v>
      </c>
      <c r="AD210" s="20">
        <v>18.573964497041423</v>
      </c>
      <c r="AE210" s="20">
        <v>19.960999999999999</v>
      </c>
      <c r="AF210">
        <v>-15</v>
      </c>
      <c r="AG210">
        <v>-13.6</v>
      </c>
      <c r="AH210">
        <v>22</v>
      </c>
      <c r="AI210">
        <v>1774</v>
      </c>
      <c r="AJ210">
        <v>92604</v>
      </c>
      <c r="AK210" s="20">
        <v>1543.4</v>
      </c>
      <c r="AL210">
        <v>1543.4</v>
      </c>
      <c r="AM210">
        <v>1543</v>
      </c>
      <c r="AN210" s="26">
        <v>22.697058823529414</v>
      </c>
      <c r="AO210">
        <v>37.72</v>
      </c>
      <c r="AP210" s="41">
        <v>0.56999999999999995</v>
      </c>
      <c r="AQ210">
        <v>396</v>
      </c>
      <c r="AR210">
        <v>373</v>
      </c>
      <c r="AS210">
        <v>396</v>
      </c>
      <c r="AT210">
        <v>246</v>
      </c>
      <c r="AU210">
        <v>246</v>
      </c>
      <c r="AV210">
        <v>178</v>
      </c>
      <c r="AW210">
        <v>128</v>
      </c>
      <c r="AX210">
        <v>13</v>
      </c>
      <c r="AY210">
        <v>6</v>
      </c>
      <c r="AZ210">
        <v>25</v>
      </c>
      <c r="BA210" s="42">
        <v>31</v>
      </c>
      <c r="BB210">
        <v>8.6199999999999992</v>
      </c>
      <c r="BC210">
        <v>48.842700000000001</v>
      </c>
      <c r="BD210" s="20">
        <v>373</v>
      </c>
      <c r="BE210" s="20">
        <v>769</v>
      </c>
      <c r="BF210" s="20">
        <v>29.895036931450043</v>
      </c>
      <c r="BG210">
        <v>742</v>
      </c>
      <c r="BH210">
        <v>472</v>
      </c>
      <c r="BI210">
        <v>326</v>
      </c>
      <c r="BJ210" s="41">
        <v>0.69475655430711614</v>
      </c>
      <c r="BK210">
        <v>40</v>
      </c>
      <c r="BL210">
        <v>40</v>
      </c>
      <c r="BM210">
        <v>72</v>
      </c>
      <c r="BN210" s="42">
        <v>-32</v>
      </c>
      <c r="BO210">
        <v>68</v>
      </c>
      <c r="BP210">
        <v>38</v>
      </c>
      <c r="BQ210">
        <v>20</v>
      </c>
      <c r="BR210">
        <v>79</v>
      </c>
      <c r="BS210" s="41">
        <v>6.8635968722849702E-2</v>
      </c>
      <c r="BT210">
        <v>0</v>
      </c>
      <c r="BU210">
        <v>0</v>
      </c>
      <c r="BV210" s="41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7</v>
      </c>
      <c r="CS210">
        <v>0</v>
      </c>
      <c r="CT210">
        <v>0</v>
      </c>
      <c r="CU210">
        <v>0</v>
      </c>
      <c r="CV210">
        <v>7</v>
      </c>
      <c r="CW210">
        <v>0</v>
      </c>
      <c r="CX210">
        <v>2</v>
      </c>
      <c r="CY210">
        <v>5</v>
      </c>
      <c r="CZ210">
        <v>61</v>
      </c>
      <c r="DA210">
        <v>3</v>
      </c>
      <c r="DB210">
        <v>1</v>
      </c>
      <c r="DC210">
        <v>68</v>
      </c>
      <c r="DD210">
        <v>12</v>
      </c>
      <c r="DE210">
        <v>2</v>
      </c>
      <c r="DF210">
        <v>0</v>
      </c>
      <c r="DG210">
        <v>92</v>
      </c>
      <c r="DH210">
        <v>10</v>
      </c>
      <c r="DI210">
        <v>10</v>
      </c>
      <c r="DJ210">
        <v>11</v>
      </c>
      <c r="DK210">
        <v>11</v>
      </c>
      <c r="DL210">
        <v>0</v>
      </c>
      <c r="DM210">
        <v>9</v>
      </c>
      <c r="DN210">
        <v>9</v>
      </c>
      <c r="DO210">
        <v>0</v>
      </c>
      <c r="DP210" s="42">
        <v>0</v>
      </c>
      <c r="DQ210" s="20">
        <v>4.9960000000000004</v>
      </c>
      <c r="DR210">
        <v>10</v>
      </c>
      <c r="DS210">
        <v>0</v>
      </c>
      <c r="DT210">
        <v>0</v>
      </c>
      <c r="DU210">
        <v>0</v>
      </c>
      <c r="DV210">
        <v>0</v>
      </c>
      <c r="DW210">
        <v>1623</v>
      </c>
      <c r="DX210">
        <v>1410</v>
      </c>
      <c r="DY210">
        <v>1181</v>
      </c>
      <c r="DZ210">
        <v>1072</v>
      </c>
      <c r="EA210">
        <v>848</v>
      </c>
      <c r="EB210">
        <v>779</v>
      </c>
      <c r="EC210">
        <v>70.13</v>
      </c>
      <c r="ED210">
        <v>71.06</v>
      </c>
      <c r="EE210">
        <v>100</v>
      </c>
      <c r="EF210">
        <v>78</v>
      </c>
      <c r="EG210" s="41">
        <v>0.11792452830188679</v>
      </c>
      <c r="EH210" s="43">
        <v>0.8998716302952503</v>
      </c>
      <c r="EI210" s="44">
        <v>1.0177961585971371</v>
      </c>
      <c r="EJ210">
        <v>1623</v>
      </c>
      <c r="EK210">
        <v>1411</v>
      </c>
      <c r="EL210">
        <v>1180</v>
      </c>
      <c r="EM210">
        <v>1073</v>
      </c>
      <c r="EN210">
        <v>850</v>
      </c>
      <c r="EO210">
        <v>779</v>
      </c>
      <c r="EP210">
        <v>100</v>
      </c>
      <c r="EQ210">
        <v>78</v>
      </c>
      <c r="ER210">
        <v>800</v>
      </c>
      <c r="ES210">
        <v>705</v>
      </c>
      <c r="ET210">
        <v>274</v>
      </c>
      <c r="EU210">
        <v>304</v>
      </c>
      <c r="EV210">
        <v>45</v>
      </c>
      <c r="EW210">
        <v>44</v>
      </c>
      <c r="EX210">
        <v>98</v>
      </c>
      <c r="EY210">
        <v>108</v>
      </c>
      <c r="EZ210">
        <v>5.5</v>
      </c>
      <c r="FA210">
        <v>2.1</v>
      </c>
      <c r="FB210">
        <v>7.5</v>
      </c>
      <c r="FC210" s="20">
        <v>51.05</v>
      </c>
      <c r="FD210" s="26">
        <v>0.75073529411764706</v>
      </c>
      <c r="FE210">
        <v>5.3855000000000004</v>
      </c>
      <c r="FF210">
        <v>-0.74</v>
      </c>
      <c r="FG210">
        <v>-0.62</v>
      </c>
      <c r="FH210">
        <v>-1.37</v>
      </c>
      <c r="FL210" s="42">
        <v>141</v>
      </c>
      <c r="FM210" s="20">
        <v>6</v>
      </c>
      <c r="FN210" s="41">
        <v>7.0051257000000006E-2</v>
      </c>
      <c r="FO210" s="20">
        <v>54.8</v>
      </c>
      <c r="FP210" s="20">
        <v>57.999200000000002</v>
      </c>
      <c r="FQ210" s="20">
        <v>117.90851367111571</v>
      </c>
      <c r="FR210">
        <v>5</v>
      </c>
      <c r="FS210" t="s">
        <v>1010</v>
      </c>
      <c r="FT210">
        <v>262</v>
      </c>
      <c r="FU210" t="s">
        <v>702</v>
      </c>
      <c r="FV210" t="s">
        <v>711</v>
      </c>
      <c r="FW210" s="45">
        <v>5250000</v>
      </c>
      <c r="FX210" s="45">
        <v>5500000</v>
      </c>
      <c r="FY210">
        <v>406</v>
      </c>
      <c r="FZ210">
        <v>61</v>
      </c>
      <c r="GA210">
        <v>187</v>
      </c>
      <c r="GB210">
        <v>248</v>
      </c>
      <c r="GC210">
        <v>-56</v>
      </c>
      <c r="GD210">
        <v>127</v>
      </c>
      <c r="GE210">
        <v>845</v>
      </c>
      <c r="GF210">
        <v>8841</v>
      </c>
      <c r="GG210">
        <v>23</v>
      </c>
      <c r="GH210">
        <v>14.6</v>
      </c>
      <c r="GI210">
        <v>37.5</v>
      </c>
      <c r="GJ210" s="42">
        <v>54.8</v>
      </c>
    </row>
    <row r="211" spans="1:192" x14ac:dyDescent="0.45">
      <c r="A211" s="40">
        <v>34667</v>
      </c>
      <c r="B211" t="s">
        <v>2638</v>
      </c>
      <c r="D211" t="s">
        <v>223</v>
      </c>
      <c r="E211" t="s">
        <v>223</v>
      </c>
      <c r="F211">
        <v>71</v>
      </c>
      <c r="G211">
        <v>191</v>
      </c>
      <c r="H211">
        <v>2014</v>
      </c>
      <c r="I211">
        <v>5</v>
      </c>
      <c r="J211">
        <v>144</v>
      </c>
      <c r="K211" t="s">
        <v>92</v>
      </c>
      <c r="L211">
        <v>2016</v>
      </c>
      <c r="M211">
        <v>23</v>
      </c>
      <c r="N211">
        <v>2</v>
      </c>
      <c r="O211">
        <v>8478073</v>
      </c>
      <c r="P211" t="s">
        <v>3281</v>
      </c>
      <c r="Q211" t="s">
        <v>3282</v>
      </c>
      <c r="R211" t="s">
        <v>1048</v>
      </c>
      <c r="S211" t="s">
        <v>234</v>
      </c>
      <c r="T211" t="s">
        <v>720</v>
      </c>
      <c r="U211" t="s">
        <v>135</v>
      </c>
      <c r="V211">
        <v>48</v>
      </c>
      <c r="W211">
        <v>0</v>
      </c>
      <c r="X211">
        <v>4</v>
      </c>
      <c r="Y211">
        <v>2</v>
      </c>
      <c r="Z211">
        <v>4</v>
      </c>
      <c r="AA211">
        <v>22</v>
      </c>
      <c r="AB211">
        <v>93</v>
      </c>
      <c r="AC211" s="26">
        <v>8.3333333333333329E-2</v>
      </c>
      <c r="AD211" s="20">
        <v>4</v>
      </c>
      <c r="AE211" s="20">
        <v>1.206</v>
      </c>
      <c r="AF211">
        <v>4</v>
      </c>
      <c r="AG211">
        <v>-7.4</v>
      </c>
      <c r="AH211">
        <v>14</v>
      </c>
      <c r="AI211">
        <v>899</v>
      </c>
      <c r="AJ211">
        <v>37927</v>
      </c>
      <c r="AK211" s="20">
        <v>632.11666666666997</v>
      </c>
      <c r="AL211">
        <v>632.12</v>
      </c>
      <c r="AM211">
        <v>632</v>
      </c>
      <c r="AN211" s="26">
        <v>13.169097222222222</v>
      </c>
      <c r="AO211">
        <v>22.31</v>
      </c>
      <c r="AP211" s="41">
        <v>0.16666666666666666</v>
      </c>
      <c r="AQ211">
        <v>65</v>
      </c>
      <c r="AR211">
        <v>65</v>
      </c>
      <c r="AS211">
        <v>65</v>
      </c>
      <c r="AT211">
        <v>32</v>
      </c>
      <c r="AU211">
        <v>32</v>
      </c>
      <c r="AV211">
        <v>22</v>
      </c>
      <c r="AW211">
        <v>16</v>
      </c>
      <c r="AX211">
        <v>2</v>
      </c>
      <c r="AY211">
        <v>2</v>
      </c>
      <c r="AZ211">
        <v>5</v>
      </c>
      <c r="BA211" s="42">
        <v>7</v>
      </c>
      <c r="BB211">
        <v>1.03</v>
      </c>
      <c r="BC211">
        <v>64.909099999999995</v>
      </c>
      <c r="BD211" s="20">
        <v>42.4</v>
      </c>
      <c r="BE211" s="20">
        <v>107.4</v>
      </c>
      <c r="BF211" s="20">
        <v>10.194266911345947</v>
      </c>
      <c r="BG211">
        <v>99</v>
      </c>
      <c r="BH211">
        <v>175</v>
      </c>
      <c r="BI211">
        <v>207</v>
      </c>
      <c r="BJ211" s="41">
        <v>0.3235294117647059</v>
      </c>
      <c r="BK211">
        <v>99</v>
      </c>
      <c r="BL211">
        <v>99</v>
      </c>
      <c r="BM211">
        <v>50</v>
      </c>
      <c r="BN211" s="42">
        <v>49</v>
      </c>
      <c r="BO211">
        <v>10</v>
      </c>
      <c r="BP211">
        <v>9</v>
      </c>
      <c r="BQ211">
        <v>8</v>
      </c>
      <c r="BR211">
        <v>51</v>
      </c>
      <c r="BS211" s="41">
        <v>8.557046979865772E-2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3</v>
      </c>
      <c r="CZ211">
        <v>6</v>
      </c>
      <c r="DA211">
        <v>1</v>
      </c>
      <c r="DB211">
        <v>0</v>
      </c>
      <c r="DC211">
        <v>7</v>
      </c>
      <c r="DD211">
        <v>1</v>
      </c>
      <c r="DE211">
        <v>0</v>
      </c>
      <c r="DF211">
        <v>0</v>
      </c>
      <c r="DG211">
        <v>13</v>
      </c>
      <c r="DH211">
        <v>7</v>
      </c>
      <c r="DI211">
        <v>3</v>
      </c>
      <c r="DJ211">
        <v>7</v>
      </c>
      <c r="DK211">
        <v>7</v>
      </c>
      <c r="DL211">
        <v>0</v>
      </c>
      <c r="DM211">
        <v>3</v>
      </c>
      <c r="DN211">
        <v>3</v>
      </c>
      <c r="DO211">
        <v>0</v>
      </c>
      <c r="DP211" s="42">
        <v>-4</v>
      </c>
      <c r="DQ211" s="20">
        <v>-0.51100000000000001</v>
      </c>
      <c r="DR211">
        <v>7</v>
      </c>
      <c r="DS211">
        <v>0</v>
      </c>
      <c r="DT211">
        <v>0</v>
      </c>
      <c r="DU211">
        <v>0</v>
      </c>
      <c r="DV211">
        <v>0</v>
      </c>
      <c r="DW211">
        <v>470</v>
      </c>
      <c r="DX211">
        <v>704</v>
      </c>
      <c r="DY211">
        <v>338</v>
      </c>
      <c r="DZ211">
        <v>545</v>
      </c>
      <c r="EA211">
        <v>249</v>
      </c>
      <c r="EB211">
        <v>402</v>
      </c>
      <c r="EC211">
        <v>18.77</v>
      </c>
      <c r="ED211">
        <v>34.11</v>
      </c>
      <c r="EE211">
        <v>24</v>
      </c>
      <c r="EF211">
        <v>27</v>
      </c>
      <c r="EG211" s="41">
        <v>9.6385542168674704E-2</v>
      </c>
      <c r="EH211" s="43">
        <v>0.93283582089552242</v>
      </c>
      <c r="EI211" s="44">
        <v>1.0292213630641971</v>
      </c>
      <c r="EJ211">
        <v>476</v>
      </c>
      <c r="EK211">
        <v>704</v>
      </c>
      <c r="EL211">
        <v>343</v>
      </c>
      <c r="EM211">
        <v>545</v>
      </c>
      <c r="EN211">
        <v>253</v>
      </c>
      <c r="EO211">
        <v>402</v>
      </c>
      <c r="EP211">
        <v>23</v>
      </c>
      <c r="EQ211">
        <v>27</v>
      </c>
      <c r="ER211">
        <v>213</v>
      </c>
      <c r="ES211">
        <v>338</v>
      </c>
      <c r="ET211">
        <v>73</v>
      </c>
      <c r="EU211">
        <v>139</v>
      </c>
      <c r="EV211">
        <v>15</v>
      </c>
      <c r="EW211">
        <v>12</v>
      </c>
      <c r="EX211">
        <v>37</v>
      </c>
      <c r="EY211">
        <v>30</v>
      </c>
      <c r="EZ211">
        <v>-0.4</v>
      </c>
      <c r="FA211">
        <v>1.6</v>
      </c>
      <c r="FB211">
        <v>1.3</v>
      </c>
      <c r="FC211" s="20">
        <v>1.2</v>
      </c>
      <c r="FD211" s="26">
        <v>2.4999999999999998E-2</v>
      </c>
      <c r="FE211">
        <v>3.9600000000000003E-2</v>
      </c>
      <c r="FF211">
        <v>0.09</v>
      </c>
      <c r="FG211">
        <v>-0.02</v>
      </c>
      <c r="FH211">
        <v>7.0000000000000007E-2</v>
      </c>
      <c r="FL211" s="42">
        <v>164</v>
      </c>
      <c r="FM211" s="20">
        <v>15.285714285714286</v>
      </c>
      <c r="FN211" s="41">
        <v>0</v>
      </c>
      <c r="FO211" s="20">
        <v>2.6</v>
      </c>
      <c r="FP211" s="20">
        <v>3.8978000000000002</v>
      </c>
      <c r="FQ211" s="20">
        <v>111.4345377459976</v>
      </c>
      <c r="FR211">
        <v>9</v>
      </c>
      <c r="FS211" t="s">
        <v>3283</v>
      </c>
      <c r="FT211">
        <v>251</v>
      </c>
      <c r="FV211" t="s">
        <v>751</v>
      </c>
      <c r="FW211" s="45">
        <v>742500</v>
      </c>
      <c r="FX211" s="45">
        <v>717500</v>
      </c>
      <c r="FY211">
        <v>60</v>
      </c>
      <c r="FZ211">
        <v>0</v>
      </c>
      <c r="GA211">
        <v>4</v>
      </c>
      <c r="GB211">
        <v>4</v>
      </c>
      <c r="GC211">
        <v>-4</v>
      </c>
      <c r="GD211">
        <v>16</v>
      </c>
      <c r="GE211">
        <v>29</v>
      </c>
      <c r="GF211">
        <v>809</v>
      </c>
      <c r="GG211">
        <v>-0.60000000000000009</v>
      </c>
      <c r="GH211">
        <v>1.4</v>
      </c>
      <c r="GI211">
        <v>0.8</v>
      </c>
      <c r="GJ211" s="42">
        <v>2.6</v>
      </c>
    </row>
    <row r="212" spans="1:192" x14ac:dyDescent="0.45">
      <c r="A212" s="40">
        <v>32410</v>
      </c>
      <c r="B212" t="s">
        <v>3293</v>
      </c>
      <c r="C212" t="s">
        <v>163</v>
      </c>
      <c r="D212" t="s">
        <v>91</v>
      </c>
      <c r="E212" t="s">
        <v>91</v>
      </c>
      <c r="F212">
        <v>75</v>
      </c>
      <c r="G212">
        <v>217</v>
      </c>
      <c r="H212">
        <v>2007</v>
      </c>
      <c r="I212">
        <v>1</v>
      </c>
      <c r="J212">
        <v>5</v>
      </c>
      <c r="K212" t="s">
        <v>92</v>
      </c>
      <c r="L212">
        <v>2008</v>
      </c>
      <c r="M212">
        <v>29</v>
      </c>
      <c r="N212">
        <v>10</v>
      </c>
      <c r="O212">
        <v>8473991</v>
      </c>
      <c r="P212" t="s">
        <v>3294</v>
      </c>
      <c r="Q212" t="s">
        <v>3295</v>
      </c>
      <c r="R212" t="s">
        <v>3296</v>
      </c>
      <c r="S212" t="s">
        <v>3297</v>
      </c>
      <c r="T212" t="s">
        <v>720</v>
      </c>
      <c r="U212" t="s">
        <v>178</v>
      </c>
      <c r="V212">
        <v>82</v>
      </c>
      <c r="W212">
        <v>1</v>
      </c>
      <c r="X212">
        <v>11</v>
      </c>
      <c r="Y212">
        <v>5</v>
      </c>
      <c r="Z212">
        <v>12</v>
      </c>
      <c r="AA212">
        <v>17</v>
      </c>
      <c r="AB212">
        <v>42</v>
      </c>
      <c r="AC212" s="26">
        <v>0.14634146341463414</v>
      </c>
      <c r="AD212" s="20">
        <v>-4.2335025380710647</v>
      </c>
      <c r="AE212" s="20">
        <v>3.96</v>
      </c>
      <c r="AF212">
        <v>-7</v>
      </c>
      <c r="AG212">
        <v>-4.3</v>
      </c>
      <c r="AH212">
        <v>40</v>
      </c>
      <c r="AI212">
        <v>2227</v>
      </c>
      <c r="AJ212">
        <v>98796</v>
      </c>
      <c r="AK212" s="20">
        <v>1646.6</v>
      </c>
      <c r="AL212">
        <v>1646.6</v>
      </c>
      <c r="AM212">
        <v>1647</v>
      </c>
      <c r="AN212" s="26">
        <v>20.080487804878047</v>
      </c>
      <c r="AO212">
        <v>33.61</v>
      </c>
      <c r="AP212" s="41">
        <v>0.21818181818181817</v>
      </c>
      <c r="AQ212">
        <v>188</v>
      </c>
      <c r="AR212">
        <v>188</v>
      </c>
      <c r="AS212">
        <v>188</v>
      </c>
      <c r="AT212">
        <v>122</v>
      </c>
      <c r="AU212">
        <v>122</v>
      </c>
      <c r="AV212">
        <v>84</v>
      </c>
      <c r="AW212">
        <v>35</v>
      </c>
      <c r="AX212">
        <v>5</v>
      </c>
      <c r="AY212">
        <v>1</v>
      </c>
      <c r="AZ212">
        <v>9</v>
      </c>
      <c r="BA212" s="42">
        <v>10</v>
      </c>
      <c r="BB212">
        <v>2.6</v>
      </c>
      <c r="BC212">
        <v>55.928600000000003</v>
      </c>
      <c r="BD212" s="20">
        <v>143.69999999999999</v>
      </c>
      <c r="BE212" s="20">
        <v>331.7</v>
      </c>
      <c r="BF212" s="20">
        <v>12.08672415887283</v>
      </c>
      <c r="BG212">
        <v>436</v>
      </c>
      <c r="BH212">
        <v>613</v>
      </c>
      <c r="BI212">
        <v>737</v>
      </c>
      <c r="BJ212" s="41">
        <v>0.37169650468883203</v>
      </c>
      <c r="BK212">
        <v>141</v>
      </c>
      <c r="BL212">
        <v>141</v>
      </c>
      <c r="BM212">
        <v>164</v>
      </c>
      <c r="BN212" s="42">
        <v>-23</v>
      </c>
      <c r="BO212">
        <v>38</v>
      </c>
      <c r="BP212">
        <v>90</v>
      </c>
      <c r="BQ212">
        <v>22</v>
      </c>
      <c r="BR212">
        <v>144</v>
      </c>
      <c r="BS212" s="41">
        <v>9.8427887901572114E-2</v>
      </c>
      <c r="BT212">
        <v>0</v>
      </c>
      <c r="BU212">
        <v>0</v>
      </c>
      <c r="BV212" s="41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38</v>
      </c>
      <c r="DA212">
        <v>2</v>
      </c>
      <c r="DB212">
        <v>0</v>
      </c>
      <c r="DC212">
        <v>24</v>
      </c>
      <c r="DD212">
        <v>5</v>
      </c>
      <c r="DE212">
        <v>0</v>
      </c>
      <c r="DF212">
        <v>0</v>
      </c>
      <c r="DG212">
        <v>53</v>
      </c>
      <c r="DH212">
        <v>17</v>
      </c>
      <c r="DI212">
        <v>9</v>
      </c>
      <c r="DJ212">
        <v>17</v>
      </c>
      <c r="DK212">
        <v>15</v>
      </c>
      <c r="DL212">
        <v>2</v>
      </c>
      <c r="DM212">
        <v>10</v>
      </c>
      <c r="DN212">
        <v>8</v>
      </c>
      <c r="DO212">
        <v>2</v>
      </c>
      <c r="DP212" s="42">
        <v>-8</v>
      </c>
      <c r="DQ212" s="20">
        <v>2.2389999999999999</v>
      </c>
      <c r="DR212">
        <v>15</v>
      </c>
      <c r="DS212">
        <v>2</v>
      </c>
      <c r="DT212">
        <v>0</v>
      </c>
      <c r="DU212">
        <v>0</v>
      </c>
      <c r="DV212">
        <v>0</v>
      </c>
      <c r="DW212">
        <v>1388</v>
      </c>
      <c r="DX212">
        <v>1800</v>
      </c>
      <c r="DY212">
        <v>987</v>
      </c>
      <c r="DZ212">
        <v>1319</v>
      </c>
      <c r="EA212">
        <v>734</v>
      </c>
      <c r="EB212">
        <v>953</v>
      </c>
      <c r="EC212">
        <v>61.17</v>
      </c>
      <c r="ED212">
        <v>89.44</v>
      </c>
      <c r="EE212">
        <v>55</v>
      </c>
      <c r="EF212">
        <v>94</v>
      </c>
      <c r="EG212" s="41">
        <v>7.4931880108991822E-2</v>
      </c>
      <c r="EH212" s="43">
        <v>0.90136411332633792</v>
      </c>
      <c r="EI212" s="44">
        <v>0.97629599343532969</v>
      </c>
      <c r="EJ212">
        <v>1364</v>
      </c>
      <c r="EK212">
        <v>1798</v>
      </c>
      <c r="EL212">
        <v>969</v>
      </c>
      <c r="EM212">
        <v>1319</v>
      </c>
      <c r="EN212">
        <v>724</v>
      </c>
      <c r="EO212">
        <v>951</v>
      </c>
      <c r="EP212">
        <v>53</v>
      </c>
      <c r="EQ212">
        <v>94</v>
      </c>
      <c r="ER212">
        <v>605</v>
      </c>
      <c r="ES212">
        <v>840</v>
      </c>
      <c r="ET212">
        <v>258</v>
      </c>
      <c r="EU212">
        <v>336</v>
      </c>
      <c r="EV212">
        <v>34</v>
      </c>
      <c r="EW212">
        <v>53</v>
      </c>
      <c r="EX212">
        <v>119</v>
      </c>
      <c r="EY212">
        <v>99</v>
      </c>
      <c r="EZ212">
        <v>-0.7</v>
      </c>
      <c r="FA212">
        <v>3.3</v>
      </c>
      <c r="FB212">
        <v>2.6</v>
      </c>
      <c r="FC212" s="20">
        <v>20.65</v>
      </c>
      <c r="FD212" s="26">
        <v>0.25182926829268293</v>
      </c>
      <c r="FE212">
        <v>0.55569999999999997</v>
      </c>
      <c r="FF212">
        <v>-0.61</v>
      </c>
      <c r="FG212">
        <v>0.19</v>
      </c>
      <c r="FH212">
        <v>-0.42</v>
      </c>
      <c r="FL212" s="42">
        <v>327</v>
      </c>
      <c r="FM212" s="20">
        <v>10.866666666666667</v>
      </c>
      <c r="FN212" s="41">
        <v>4.8543689000000003E-3</v>
      </c>
      <c r="FO212" s="20">
        <v>8</v>
      </c>
      <c r="FP212" s="20">
        <v>12.447800000000001</v>
      </c>
      <c r="FQ212" s="20">
        <v>116.16664642293212</v>
      </c>
      <c r="FU212" t="s">
        <v>702</v>
      </c>
      <c r="FV212" t="s">
        <v>711</v>
      </c>
      <c r="FW212" s="45">
        <v>6000000</v>
      </c>
      <c r="FX212" s="45">
        <v>4625000</v>
      </c>
      <c r="FY212">
        <v>673</v>
      </c>
      <c r="FZ212">
        <v>20</v>
      </c>
      <c r="GA212">
        <v>109</v>
      </c>
      <c r="GB212">
        <v>129</v>
      </c>
      <c r="GC212">
        <v>54</v>
      </c>
      <c r="GD212">
        <v>217</v>
      </c>
      <c r="GE212">
        <v>613</v>
      </c>
      <c r="GF212">
        <v>13585</v>
      </c>
      <c r="GG212">
        <v>-0.1</v>
      </c>
      <c r="GH212">
        <v>31.9</v>
      </c>
      <c r="GI212">
        <v>31.8</v>
      </c>
      <c r="GJ212" s="42">
        <v>8</v>
      </c>
    </row>
    <row r="213" spans="1:192" x14ac:dyDescent="0.45">
      <c r="A213" s="40">
        <v>32427</v>
      </c>
      <c r="B213" t="s">
        <v>3298</v>
      </c>
      <c r="C213" t="s">
        <v>208</v>
      </c>
      <c r="D213" t="s">
        <v>91</v>
      </c>
      <c r="E213" t="s">
        <v>91</v>
      </c>
      <c r="F213">
        <v>77</v>
      </c>
      <c r="G213">
        <v>223</v>
      </c>
      <c r="H213">
        <v>2007</v>
      </c>
      <c r="I213">
        <v>4</v>
      </c>
      <c r="J213">
        <v>110</v>
      </c>
      <c r="K213" t="s">
        <v>92</v>
      </c>
      <c r="L213">
        <v>2009</v>
      </c>
      <c r="M213">
        <v>29</v>
      </c>
      <c r="N213">
        <v>9</v>
      </c>
      <c r="O213">
        <v>8473992</v>
      </c>
      <c r="P213" t="s">
        <v>3299</v>
      </c>
      <c r="Q213" t="s">
        <v>3300</v>
      </c>
      <c r="R213" t="s">
        <v>3301</v>
      </c>
      <c r="S213" t="s">
        <v>766</v>
      </c>
      <c r="T213" t="s">
        <v>720</v>
      </c>
      <c r="U213" t="s">
        <v>313</v>
      </c>
      <c r="V213">
        <v>46</v>
      </c>
      <c r="W213">
        <v>1</v>
      </c>
      <c r="X213">
        <v>1</v>
      </c>
      <c r="Y213">
        <v>0</v>
      </c>
      <c r="Z213">
        <v>2</v>
      </c>
      <c r="AA213">
        <v>26</v>
      </c>
      <c r="AB213">
        <v>62</v>
      </c>
      <c r="AC213" s="26">
        <v>4.3478260869565216E-2</v>
      </c>
      <c r="AD213" s="20">
        <v>-4.3946188340807177</v>
      </c>
      <c r="AE213" s="20">
        <v>0.80100000000000005</v>
      </c>
      <c r="AF213">
        <v>-16</v>
      </c>
      <c r="AG213">
        <v>-5.9</v>
      </c>
      <c r="AH213">
        <v>28</v>
      </c>
      <c r="AI213">
        <v>1064</v>
      </c>
      <c r="AJ213">
        <v>44404</v>
      </c>
      <c r="AK213" s="20">
        <v>740.06666666667002</v>
      </c>
      <c r="AL213">
        <v>740.07</v>
      </c>
      <c r="AM213">
        <v>740</v>
      </c>
      <c r="AN213" s="26">
        <v>16.088405797101451</v>
      </c>
      <c r="AO213">
        <v>27.22</v>
      </c>
      <c r="AP213" s="41">
        <v>0.125</v>
      </c>
      <c r="AQ213">
        <v>60</v>
      </c>
      <c r="AR213">
        <v>61</v>
      </c>
      <c r="AS213">
        <v>61</v>
      </c>
      <c r="AT213">
        <v>44</v>
      </c>
      <c r="AU213">
        <v>45</v>
      </c>
      <c r="AV213">
        <v>36</v>
      </c>
      <c r="AW213">
        <v>13</v>
      </c>
      <c r="AX213">
        <v>3</v>
      </c>
      <c r="AY213">
        <v>1</v>
      </c>
      <c r="AZ213">
        <v>1</v>
      </c>
      <c r="BA213" s="42">
        <v>2</v>
      </c>
      <c r="BB213">
        <v>1.25</v>
      </c>
      <c r="BC213">
        <v>68.111099999999993</v>
      </c>
      <c r="BD213" s="20">
        <v>0</v>
      </c>
      <c r="BE213" s="20">
        <v>60</v>
      </c>
      <c r="BF213" s="20">
        <v>4.8644047184725769</v>
      </c>
      <c r="BG213">
        <v>157</v>
      </c>
      <c r="BH213">
        <v>234</v>
      </c>
      <c r="BI213">
        <v>274</v>
      </c>
      <c r="BJ213" s="41">
        <v>0.3642691415313225</v>
      </c>
      <c r="BK213">
        <v>121</v>
      </c>
      <c r="BL213">
        <v>121</v>
      </c>
      <c r="BM213">
        <v>48</v>
      </c>
      <c r="BN213" s="42">
        <v>73</v>
      </c>
      <c r="BO213">
        <v>9</v>
      </c>
      <c r="BP213">
        <v>12</v>
      </c>
      <c r="BQ213">
        <v>3</v>
      </c>
      <c r="BR213">
        <v>62</v>
      </c>
      <c r="BS213" s="41">
        <v>9.5531587057010786E-2</v>
      </c>
      <c r="BT213">
        <v>0</v>
      </c>
      <c r="BU213">
        <v>0</v>
      </c>
      <c r="BV213" s="41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8</v>
      </c>
      <c r="DA213">
        <v>2</v>
      </c>
      <c r="DB213">
        <v>0</v>
      </c>
      <c r="DC213">
        <v>8</v>
      </c>
      <c r="DD213">
        <v>6</v>
      </c>
      <c r="DE213">
        <v>2</v>
      </c>
      <c r="DF213">
        <v>0</v>
      </c>
      <c r="DG213">
        <v>18</v>
      </c>
      <c r="DH213">
        <v>10</v>
      </c>
      <c r="DI213">
        <v>7</v>
      </c>
      <c r="DJ213">
        <v>10</v>
      </c>
      <c r="DK213">
        <v>10</v>
      </c>
      <c r="DL213">
        <v>0</v>
      </c>
      <c r="DM213">
        <v>6</v>
      </c>
      <c r="DN213">
        <v>6</v>
      </c>
      <c r="DO213">
        <v>0</v>
      </c>
      <c r="DP213" s="42">
        <v>-3</v>
      </c>
      <c r="DQ213" s="20">
        <v>-0.98599999999999999</v>
      </c>
      <c r="DR213">
        <v>9</v>
      </c>
      <c r="DS213">
        <v>0</v>
      </c>
      <c r="DT213">
        <v>0</v>
      </c>
      <c r="DU213">
        <v>1</v>
      </c>
      <c r="DV213">
        <v>0</v>
      </c>
      <c r="DW213">
        <v>507</v>
      </c>
      <c r="DX213">
        <v>796</v>
      </c>
      <c r="DY213">
        <v>389</v>
      </c>
      <c r="DZ213">
        <v>587</v>
      </c>
      <c r="EA213">
        <v>288</v>
      </c>
      <c r="EB213">
        <v>423</v>
      </c>
      <c r="EC213">
        <v>21.36</v>
      </c>
      <c r="ED213">
        <v>35.22</v>
      </c>
      <c r="EE213">
        <v>16</v>
      </c>
      <c r="EF213">
        <v>44</v>
      </c>
      <c r="EG213" s="41">
        <v>5.5555555555555552E-2</v>
      </c>
      <c r="EH213" s="43">
        <v>0.89598108747044913</v>
      </c>
      <c r="EI213" s="44">
        <v>0.95153664302600471</v>
      </c>
      <c r="EJ213">
        <v>514</v>
      </c>
      <c r="EK213">
        <v>797</v>
      </c>
      <c r="EL213">
        <v>395</v>
      </c>
      <c r="EM213">
        <v>588</v>
      </c>
      <c r="EN213">
        <v>290</v>
      </c>
      <c r="EO213">
        <v>423</v>
      </c>
      <c r="EP213">
        <v>16</v>
      </c>
      <c r="EQ213">
        <v>44</v>
      </c>
      <c r="ER213">
        <v>227</v>
      </c>
      <c r="ES213">
        <v>367</v>
      </c>
      <c r="ET213">
        <v>94</v>
      </c>
      <c r="EU213">
        <v>146</v>
      </c>
      <c r="EV213">
        <v>9</v>
      </c>
      <c r="EW213">
        <v>24</v>
      </c>
      <c r="EX213">
        <v>49</v>
      </c>
      <c r="EY213">
        <v>54</v>
      </c>
      <c r="EZ213">
        <v>-0.60000000000000009</v>
      </c>
      <c r="FA213">
        <v>0.7</v>
      </c>
      <c r="FB213">
        <v>0.1</v>
      </c>
      <c r="FC213" s="20">
        <v>-4.6500000000000004</v>
      </c>
      <c r="FD213" s="26">
        <v>-0.10108695652173914</v>
      </c>
      <c r="FE213">
        <v>4.7400000000000005E-2</v>
      </c>
      <c r="FF213">
        <v>-0.61</v>
      </c>
      <c r="FG213">
        <v>-0.12</v>
      </c>
      <c r="FH213">
        <v>-0.73</v>
      </c>
      <c r="FL213" s="42">
        <v>211</v>
      </c>
      <c r="FM213" s="20">
        <v>13.777777777777779</v>
      </c>
      <c r="FN213" s="41">
        <v>9.0487750999999998E-3</v>
      </c>
      <c r="FO213" s="20">
        <v>-0.79999999999999982</v>
      </c>
      <c r="FP213" s="20">
        <v>1.8028</v>
      </c>
      <c r="FQ213" s="20">
        <v>105.63865580282945</v>
      </c>
      <c r="FR213">
        <v>12</v>
      </c>
      <c r="FS213" t="s">
        <v>314</v>
      </c>
      <c r="FT213">
        <v>95</v>
      </c>
      <c r="FV213" t="s">
        <v>711</v>
      </c>
      <c r="FW213" s="45">
        <v>650000</v>
      </c>
      <c r="FX213" s="45">
        <v>650000</v>
      </c>
      <c r="FY213">
        <v>269</v>
      </c>
      <c r="FZ213">
        <v>3</v>
      </c>
      <c r="GA213">
        <v>30</v>
      </c>
      <c r="GB213">
        <v>33</v>
      </c>
      <c r="GC213">
        <v>-59</v>
      </c>
      <c r="GD213">
        <v>208</v>
      </c>
      <c r="GE213">
        <v>194</v>
      </c>
      <c r="GF213">
        <v>3966</v>
      </c>
      <c r="GG213">
        <v>-0.8</v>
      </c>
      <c r="GH213">
        <v>5.2</v>
      </c>
      <c r="GI213">
        <v>4.3</v>
      </c>
      <c r="GJ213" s="42">
        <v>-0.79999999999999982</v>
      </c>
    </row>
    <row r="214" spans="1:192" x14ac:dyDescent="0.45">
      <c r="A214" s="40">
        <v>33370</v>
      </c>
      <c r="B214" t="s">
        <v>3304</v>
      </c>
      <c r="D214" t="s">
        <v>399</v>
      </c>
      <c r="E214" t="s">
        <v>399</v>
      </c>
      <c r="F214">
        <v>71</v>
      </c>
      <c r="G214">
        <v>200</v>
      </c>
      <c r="K214" t="s">
        <v>92</v>
      </c>
      <c r="L214">
        <v>2017</v>
      </c>
      <c r="M214">
        <v>26</v>
      </c>
      <c r="N214">
        <v>1</v>
      </c>
      <c r="O214">
        <v>8480143</v>
      </c>
      <c r="P214" t="s">
        <v>3305</v>
      </c>
      <c r="Q214" t="s">
        <v>3306</v>
      </c>
      <c r="R214" t="s">
        <v>3307</v>
      </c>
      <c r="S214" t="s">
        <v>3081</v>
      </c>
      <c r="T214" t="s">
        <v>720</v>
      </c>
      <c r="U214" t="s">
        <v>3308</v>
      </c>
      <c r="V214">
        <v>36</v>
      </c>
      <c r="W214">
        <v>2</v>
      </c>
      <c r="X214">
        <v>6</v>
      </c>
      <c r="Y214">
        <v>3</v>
      </c>
      <c r="Z214">
        <v>8</v>
      </c>
      <c r="AA214">
        <v>0</v>
      </c>
      <c r="AB214">
        <v>0</v>
      </c>
      <c r="AC214" s="26">
        <v>0.22222222222222221</v>
      </c>
      <c r="AD214" s="20">
        <v>0</v>
      </c>
      <c r="AE214" s="20">
        <v>2.823</v>
      </c>
      <c r="AF214">
        <v>-2</v>
      </c>
      <c r="AG214">
        <v>2.2999999999999998</v>
      </c>
      <c r="AH214">
        <v>6</v>
      </c>
      <c r="AI214">
        <v>774</v>
      </c>
      <c r="AJ214">
        <v>35253</v>
      </c>
      <c r="AK214" s="20">
        <v>587.54999999999995</v>
      </c>
      <c r="AL214">
        <v>587.54999999999995</v>
      </c>
      <c r="AM214">
        <v>588</v>
      </c>
      <c r="AN214" s="26">
        <v>16.320833333333333</v>
      </c>
      <c r="AO214">
        <v>27.32</v>
      </c>
      <c r="AP214" s="41">
        <v>0.34782608695652173</v>
      </c>
      <c r="AQ214">
        <v>74</v>
      </c>
      <c r="AR214">
        <v>74</v>
      </c>
      <c r="AS214">
        <v>75</v>
      </c>
      <c r="AT214">
        <v>52</v>
      </c>
      <c r="AU214">
        <v>53</v>
      </c>
      <c r="AV214">
        <v>33</v>
      </c>
      <c r="AW214">
        <v>23</v>
      </c>
      <c r="AX214">
        <v>5</v>
      </c>
      <c r="AY214">
        <v>0</v>
      </c>
      <c r="AZ214">
        <v>4</v>
      </c>
      <c r="BA214" s="42">
        <v>4</v>
      </c>
      <c r="BB214">
        <v>1.72</v>
      </c>
      <c r="BC214">
        <v>56.454500000000003</v>
      </c>
      <c r="BD214" s="20">
        <v>109.4</v>
      </c>
      <c r="BE214" s="20">
        <v>183.4</v>
      </c>
      <c r="BF214" s="20">
        <v>18.728618840949711</v>
      </c>
      <c r="BG214">
        <v>187</v>
      </c>
      <c r="BH214">
        <v>176</v>
      </c>
      <c r="BI214">
        <v>162</v>
      </c>
      <c r="BJ214" s="41">
        <v>0.53581661891117482</v>
      </c>
      <c r="BK214">
        <v>42</v>
      </c>
      <c r="BL214">
        <v>42</v>
      </c>
      <c r="BM214">
        <v>63</v>
      </c>
      <c r="BN214" s="42">
        <v>-21</v>
      </c>
      <c r="BO214">
        <v>20</v>
      </c>
      <c r="BP214">
        <v>32</v>
      </c>
      <c r="BQ214">
        <v>4</v>
      </c>
      <c r="BR214">
        <v>48</v>
      </c>
      <c r="BS214" s="41">
        <v>0.10191082802547771</v>
      </c>
      <c r="BT214">
        <v>0</v>
      </c>
      <c r="BU214">
        <v>0</v>
      </c>
      <c r="BV214" s="41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19</v>
      </c>
      <c r="DA214">
        <v>0</v>
      </c>
      <c r="DB214">
        <v>0</v>
      </c>
      <c r="DC214">
        <v>14</v>
      </c>
      <c r="DD214">
        <v>2</v>
      </c>
      <c r="DE214">
        <v>1</v>
      </c>
      <c r="DF214">
        <v>0</v>
      </c>
      <c r="DG214">
        <v>16</v>
      </c>
      <c r="DH214">
        <v>3</v>
      </c>
      <c r="DI214">
        <v>3</v>
      </c>
      <c r="DJ214">
        <v>3</v>
      </c>
      <c r="DK214">
        <v>3</v>
      </c>
      <c r="DL214">
        <v>0</v>
      </c>
      <c r="DM214">
        <v>3</v>
      </c>
      <c r="DN214">
        <v>3</v>
      </c>
      <c r="DO214">
        <v>0</v>
      </c>
      <c r="DP214" s="42">
        <v>0</v>
      </c>
      <c r="DQ214" s="20">
        <v>2.6589999999999998</v>
      </c>
      <c r="DR214">
        <v>3</v>
      </c>
      <c r="DS214">
        <v>0</v>
      </c>
      <c r="DT214">
        <v>0</v>
      </c>
      <c r="DU214">
        <v>0</v>
      </c>
      <c r="DV214">
        <v>0</v>
      </c>
      <c r="DW214">
        <v>560</v>
      </c>
      <c r="DX214">
        <v>582</v>
      </c>
      <c r="DY214">
        <v>410</v>
      </c>
      <c r="DZ214">
        <v>423</v>
      </c>
      <c r="EA214">
        <v>292</v>
      </c>
      <c r="EB214">
        <v>313</v>
      </c>
      <c r="EC214">
        <v>26.22</v>
      </c>
      <c r="ED214">
        <v>24.84</v>
      </c>
      <c r="EE214">
        <v>23</v>
      </c>
      <c r="EF214">
        <v>25</v>
      </c>
      <c r="EG214" s="41">
        <v>7.8767123287671229E-2</v>
      </c>
      <c r="EH214" s="43">
        <v>0.92012779552715651</v>
      </c>
      <c r="EI214" s="44">
        <v>0.99889491881482773</v>
      </c>
      <c r="EJ214">
        <v>564</v>
      </c>
      <c r="EK214">
        <v>584</v>
      </c>
      <c r="EL214">
        <v>414</v>
      </c>
      <c r="EM214">
        <v>424</v>
      </c>
      <c r="EN214">
        <v>293</v>
      </c>
      <c r="EO214">
        <v>314</v>
      </c>
      <c r="EP214">
        <v>23</v>
      </c>
      <c r="EQ214">
        <v>25</v>
      </c>
      <c r="ER214">
        <v>279</v>
      </c>
      <c r="ES214">
        <v>275</v>
      </c>
      <c r="ET214">
        <v>115</v>
      </c>
      <c r="EU214">
        <v>109</v>
      </c>
      <c r="EV214">
        <v>12</v>
      </c>
      <c r="EW214">
        <v>14</v>
      </c>
      <c r="EX214">
        <v>38</v>
      </c>
      <c r="EY214">
        <v>32</v>
      </c>
      <c r="EZ214">
        <v>0.30000000000000004</v>
      </c>
      <c r="FA214">
        <v>1.1000000000000001</v>
      </c>
      <c r="FB214">
        <v>1.4</v>
      </c>
      <c r="FC214" s="20">
        <v>8.6</v>
      </c>
      <c r="FD214" s="26">
        <v>0.23888888888888887</v>
      </c>
      <c r="FE214">
        <v>0.12350000000000001</v>
      </c>
      <c r="FF214">
        <v>0.08</v>
      </c>
      <c r="FG214">
        <v>0.03</v>
      </c>
      <c r="FH214">
        <v>0.11</v>
      </c>
      <c r="FL214" s="42">
        <v>96</v>
      </c>
      <c r="FM214" s="20">
        <v>15.333333333333334</v>
      </c>
      <c r="FN214" s="41">
        <v>4.5155841700000005E-2</v>
      </c>
      <c r="FO214" s="20">
        <v>7.4</v>
      </c>
      <c r="FP214" s="20">
        <v>8.5318000000000005</v>
      </c>
      <c r="FQ214" s="20">
        <v>116.61986213939241</v>
      </c>
      <c r="FV214" t="s">
        <v>711</v>
      </c>
      <c r="FW214" s="45">
        <v>925000</v>
      </c>
      <c r="FX214" s="45">
        <v>925000</v>
      </c>
      <c r="FY214">
        <v>36</v>
      </c>
      <c r="FZ214">
        <v>2</v>
      </c>
      <c r="GA214">
        <v>6</v>
      </c>
      <c r="GB214">
        <v>8</v>
      </c>
      <c r="GC214">
        <v>-2</v>
      </c>
      <c r="GD214">
        <v>6</v>
      </c>
      <c r="GE214">
        <v>33</v>
      </c>
      <c r="GF214">
        <v>588</v>
      </c>
      <c r="GG214">
        <v>0.30000000000000004</v>
      </c>
      <c r="GH214">
        <v>1.1000000000000001</v>
      </c>
      <c r="GI214">
        <v>1.5</v>
      </c>
      <c r="GJ214" s="42">
        <v>7.4</v>
      </c>
    </row>
    <row r="215" spans="1:192" x14ac:dyDescent="0.45">
      <c r="A215" s="40">
        <v>34909</v>
      </c>
      <c r="B215" t="s">
        <v>3313</v>
      </c>
      <c r="C215" t="s">
        <v>362</v>
      </c>
      <c r="D215" t="s">
        <v>107</v>
      </c>
      <c r="E215" t="s">
        <v>107</v>
      </c>
      <c r="F215">
        <v>72</v>
      </c>
      <c r="G215">
        <v>190</v>
      </c>
      <c r="K215" t="s">
        <v>202</v>
      </c>
      <c r="L215">
        <v>2017</v>
      </c>
      <c r="M215">
        <v>22</v>
      </c>
      <c r="N215">
        <v>1</v>
      </c>
      <c r="O215">
        <v>8480145</v>
      </c>
      <c r="P215" t="s">
        <v>3314</v>
      </c>
      <c r="Q215" t="s">
        <v>3315</v>
      </c>
      <c r="R215" t="s">
        <v>3316</v>
      </c>
      <c r="S215" t="s">
        <v>2450</v>
      </c>
      <c r="T215" t="s">
        <v>720</v>
      </c>
      <c r="U215" t="s">
        <v>279</v>
      </c>
      <c r="V215">
        <v>28</v>
      </c>
      <c r="W215">
        <v>1</v>
      </c>
      <c r="X215">
        <v>13</v>
      </c>
      <c r="Y215">
        <v>6</v>
      </c>
      <c r="Z215">
        <v>14</v>
      </c>
      <c r="AA215">
        <v>16</v>
      </c>
      <c r="AB215">
        <v>39</v>
      </c>
      <c r="AC215" s="26">
        <v>0.5</v>
      </c>
      <c r="AD215" s="20">
        <v>0</v>
      </c>
      <c r="AE215" s="20">
        <v>4.3899999999999997</v>
      </c>
      <c r="AF215">
        <v>-1</v>
      </c>
      <c r="AG215">
        <v>-10.1</v>
      </c>
      <c r="AH215">
        <v>12</v>
      </c>
      <c r="AI215">
        <v>807</v>
      </c>
      <c r="AJ215">
        <v>37611</v>
      </c>
      <c r="AK215" s="20">
        <v>626.85</v>
      </c>
      <c r="AL215">
        <v>626.85</v>
      </c>
      <c r="AM215">
        <v>627</v>
      </c>
      <c r="AN215" s="26">
        <v>22.387499999999999</v>
      </c>
      <c r="AO215">
        <v>37.340000000000003</v>
      </c>
      <c r="AP215" s="41">
        <v>0.48275862068965519</v>
      </c>
      <c r="AQ215">
        <v>104</v>
      </c>
      <c r="AR215">
        <v>105</v>
      </c>
      <c r="AS215">
        <v>105</v>
      </c>
      <c r="AT215">
        <v>69</v>
      </c>
      <c r="AU215">
        <v>70</v>
      </c>
      <c r="AV215">
        <v>54</v>
      </c>
      <c r="AW215">
        <v>42</v>
      </c>
      <c r="AX215">
        <v>6</v>
      </c>
      <c r="AY215">
        <v>6</v>
      </c>
      <c r="AZ215">
        <v>2</v>
      </c>
      <c r="BA215" s="42">
        <v>8</v>
      </c>
      <c r="BB215">
        <v>2.5099999999999998</v>
      </c>
      <c r="BC215">
        <v>52.074100000000001</v>
      </c>
      <c r="BD215" s="20">
        <v>121.3</v>
      </c>
      <c r="BE215" s="20">
        <v>225.3</v>
      </c>
      <c r="BF215" s="20">
        <v>21.564967695620961</v>
      </c>
      <c r="BG215">
        <v>184</v>
      </c>
      <c r="BH215">
        <v>219</v>
      </c>
      <c r="BI215">
        <v>288</v>
      </c>
      <c r="BJ215" s="41">
        <v>0.38983050847457629</v>
      </c>
      <c r="BK215">
        <v>49</v>
      </c>
      <c r="BL215">
        <v>49</v>
      </c>
      <c r="BM215">
        <v>66</v>
      </c>
      <c r="BN215" s="42">
        <v>-17</v>
      </c>
      <c r="BO215">
        <v>16</v>
      </c>
      <c r="BP215">
        <v>33</v>
      </c>
      <c r="BQ215">
        <v>13</v>
      </c>
      <c r="BR215">
        <v>41</v>
      </c>
      <c r="BS215" s="41">
        <v>6.8907563025210089E-2</v>
      </c>
      <c r="BT215">
        <v>0</v>
      </c>
      <c r="BU215">
        <v>0</v>
      </c>
      <c r="BV215" s="41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3</v>
      </c>
      <c r="CZ215">
        <v>13</v>
      </c>
      <c r="DA215">
        <v>1</v>
      </c>
      <c r="DB215">
        <v>0</v>
      </c>
      <c r="DC215">
        <v>20</v>
      </c>
      <c r="DD215">
        <v>3</v>
      </c>
      <c r="DE215">
        <v>2</v>
      </c>
      <c r="DF215">
        <v>0</v>
      </c>
      <c r="DG215">
        <v>28</v>
      </c>
      <c r="DH215">
        <v>6</v>
      </c>
      <c r="DI215">
        <v>2</v>
      </c>
      <c r="DJ215">
        <v>6</v>
      </c>
      <c r="DK215">
        <v>6</v>
      </c>
      <c r="DL215">
        <v>0</v>
      </c>
      <c r="DM215">
        <v>2</v>
      </c>
      <c r="DN215">
        <v>2</v>
      </c>
      <c r="DO215">
        <v>0</v>
      </c>
      <c r="DP215" s="42">
        <v>-4</v>
      </c>
      <c r="DQ215" s="20">
        <v>-1.496</v>
      </c>
      <c r="DR215">
        <v>6</v>
      </c>
      <c r="DS215">
        <v>0</v>
      </c>
      <c r="DT215">
        <v>0</v>
      </c>
      <c r="DU215">
        <v>0</v>
      </c>
      <c r="DV215">
        <v>0</v>
      </c>
      <c r="DW215">
        <v>495</v>
      </c>
      <c r="DX215">
        <v>717</v>
      </c>
      <c r="DY215">
        <v>372</v>
      </c>
      <c r="DZ215">
        <v>554</v>
      </c>
      <c r="EA215">
        <v>286</v>
      </c>
      <c r="EB215">
        <v>423</v>
      </c>
      <c r="EC215">
        <v>22.72</v>
      </c>
      <c r="ED215">
        <v>38.65</v>
      </c>
      <c r="EE215">
        <v>29</v>
      </c>
      <c r="EF215">
        <v>32</v>
      </c>
      <c r="EG215" s="41">
        <v>0.10139860139860139</v>
      </c>
      <c r="EH215" s="43">
        <v>0.92434988179669031</v>
      </c>
      <c r="EI215" s="44">
        <v>1.0257484831952917</v>
      </c>
      <c r="EJ215">
        <v>489</v>
      </c>
      <c r="EK215">
        <v>715</v>
      </c>
      <c r="EL215">
        <v>365</v>
      </c>
      <c r="EM215">
        <v>552</v>
      </c>
      <c r="EN215">
        <v>277</v>
      </c>
      <c r="EO215">
        <v>421</v>
      </c>
      <c r="EP215">
        <v>28</v>
      </c>
      <c r="EQ215">
        <v>32</v>
      </c>
      <c r="ER215">
        <v>235</v>
      </c>
      <c r="ES215">
        <v>364</v>
      </c>
      <c r="ET215">
        <v>91</v>
      </c>
      <c r="EU215">
        <v>145</v>
      </c>
      <c r="EV215">
        <v>19</v>
      </c>
      <c r="EW215">
        <v>18</v>
      </c>
      <c r="EX215">
        <v>38</v>
      </c>
      <c r="EY215">
        <v>34</v>
      </c>
      <c r="EZ215">
        <v>0.8</v>
      </c>
      <c r="FA215">
        <v>1.3</v>
      </c>
      <c r="FB215">
        <v>2.1</v>
      </c>
      <c r="FC215" s="20">
        <v>5.3</v>
      </c>
      <c r="FD215" s="26">
        <v>0.18928571428571428</v>
      </c>
      <c r="FE215">
        <v>0.36170000000000002</v>
      </c>
      <c r="FF215">
        <v>-0.63</v>
      </c>
      <c r="FG215">
        <v>-0.19</v>
      </c>
      <c r="FH215">
        <v>-0.82</v>
      </c>
      <c r="FL215" s="42">
        <v>102</v>
      </c>
      <c r="FM215" s="20">
        <v>10.333333333333334</v>
      </c>
      <c r="FN215" s="41">
        <v>1.29011957E-2</v>
      </c>
      <c r="FO215" s="20">
        <v>12.8</v>
      </c>
      <c r="FP215" s="20">
        <v>13.700799999999999</v>
      </c>
      <c r="FQ215" s="20">
        <v>116.00861450107681</v>
      </c>
      <c r="FV215" t="s">
        <v>751</v>
      </c>
      <c r="FW215" s="45">
        <v>925000</v>
      </c>
      <c r="FX215" s="45">
        <v>925000</v>
      </c>
      <c r="FY215">
        <v>28</v>
      </c>
      <c r="FZ215">
        <v>1</v>
      </c>
      <c r="GA215">
        <v>13</v>
      </c>
      <c r="GB215">
        <v>14</v>
      </c>
      <c r="GC215">
        <v>-1</v>
      </c>
      <c r="GD215">
        <v>12</v>
      </c>
      <c r="GE215">
        <v>54</v>
      </c>
      <c r="GF215">
        <v>627</v>
      </c>
      <c r="GG215">
        <v>0.8</v>
      </c>
      <c r="GH215">
        <v>1.3</v>
      </c>
      <c r="GI215">
        <v>2.1</v>
      </c>
      <c r="GJ215" s="42">
        <v>12.8</v>
      </c>
    </row>
    <row r="216" spans="1:192" x14ac:dyDescent="0.45">
      <c r="A216" s="40">
        <v>33518</v>
      </c>
      <c r="B216" t="s">
        <v>3317</v>
      </c>
      <c r="D216" t="s">
        <v>223</v>
      </c>
      <c r="E216" t="s">
        <v>223</v>
      </c>
      <c r="F216">
        <v>72</v>
      </c>
      <c r="G216">
        <v>210</v>
      </c>
      <c r="K216" t="s">
        <v>92</v>
      </c>
      <c r="L216">
        <v>2017</v>
      </c>
      <c r="M216">
        <v>26</v>
      </c>
      <c r="N216">
        <v>1</v>
      </c>
      <c r="O216">
        <v>8480147</v>
      </c>
      <c r="P216" t="s">
        <v>3318</v>
      </c>
      <c r="Q216" t="s">
        <v>3319</v>
      </c>
      <c r="R216" t="s">
        <v>3320</v>
      </c>
      <c r="S216" t="s">
        <v>2642</v>
      </c>
      <c r="T216" t="s">
        <v>720</v>
      </c>
      <c r="U216" t="s">
        <v>172</v>
      </c>
      <c r="V216">
        <v>27</v>
      </c>
      <c r="W216">
        <v>2</v>
      </c>
      <c r="X216">
        <v>7</v>
      </c>
      <c r="Y216">
        <v>2</v>
      </c>
      <c r="Z216">
        <v>9</v>
      </c>
      <c r="AA216">
        <v>19</v>
      </c>
      <c r="AB216">
        <v>83</v>
      </c>
      <c r="AC216" s="26">
        <v>0.33333333333333331</v>
      </c>
      <c r="AD216" s="20">
        <v>0</v>
      </c>
      <c r="AE216" s="20">
        <v>3.069</v>
      </c>
      <c r="AF216">
        <v>2</v>
      </c>
      <c r="AG216">
        <v>-1.5</v>
      </c>
      <c r="AH216">
        <v>11</v>
      </c>
      <c r="AI216">
        <v>523</v>
      </c>
      <c r="AJ216">
        <v>23105</v>
      </c>
      <c r="AK216" s="20">
        <v>385.08333333333002</v>
      </c>
      <c r="AL216">
        <v>385.08</v>
      </c>
      <c r="AM216">
        <v>385</v>
      </c>
      <c r="AN216" s="26">
        <v>14.262345679012345</v>
      </c>
      <c r="AO216">
        <v>24.03</v>
      </c>
      <c r="AP216" s="41">
        <v>0.42857142857142855</v>
      </c>
      <c r="AQ216">
        <v>74</v>
      </c>
      <c r="AR216">
        <v>74</v>
      </c>
      <c r="AS216">
        <v>74</v>
      </c>
      <c r="AT216">
        <v>54</v>
      </c>
      <c r="AU216">
        <v>54</v>
      </c>
      <c r="AV216">
        <v>33</v>
      </c>
      <c r="AW216">
        <v>20</v>
      </c>
      <c r="AX216">
        <v>4</v>
      </c>
      <c r="AY216">
        <v>0</v>
      </c>
      <c r="AZ216">
        <v>7</v>
      </c>
      <c r="BA216" s="42">
        <v>7</v>
      </c>
      <c r="BB216">
        <v>1.9500000000000002</v>
      </c>
      <c r="BC216">
        <v>46.333300000000001</v>
      </c>
      <c r="BD216" s="20">
        <v>33.700000000000003</v>
      </c>
      <c r="BE216" s="20">
        <v>107.7</v>
      </c>
      <c r="BF216" s="20">
        <v>16.780928638205051</v>
      </c>
      <c r="BG216">
        <v>155</v>
      </c>
      <c r="BH216">
        <v>101</v>
      </c>
      <c r="BI216">
        <v>106</v>
      </c>
      <c r="BJ216" s="41">
        <v>0.5938697318007663</v>
      </c>
      <c r="BK216">
        <v>43</v>
      </c>
      <c r="BL216">
        <v>43</v>
      </c>
      <c r="BM216">
        <v>45</v>
      </c>
      <c r="BN216" s="42">
        <v>-2</v>
      </c>
      <c r="BO216">
        <v>21</v>
      </c>
      <c r="BP216">
        <v>7</v>
      </c>
      <c r="BQ216">
        <v>3</v>
      </c>
      <c r="BR216">
        <v>17</v>
      </c>
      <c r="BS216" s="41">
        <v>6.3909774436090222E-2</v>
      </c>
      <c r="BT216">
        <v>0</v>
      </c>
      <c r="BU216">
        <v>0</v>
      </c>
      <c r="BV216" s="41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2</v>
      </c>
      <c r="CZ216">
        <v>18</v>
      </c>
      <c r="DA216">
        <v>1</v>
      </c>
      <c r="DB216">
        <v>0</v>
      </c>
      <c r="DC216">
        <v>17</v>
      </c>
      <c r="DD216">
        <v>5</v>
      </c>
      <c r="DE216">
        <v>0</v>
      </c>
      <c r="DF216">
        <v>0</v>
      </c>
      <c r="DG216">
        <v>10</v>
      </c>
      <c r="DH216">
        <v>4</v>
      </c>
      <c r="DI216">
        <v>2</v>
      </c>
      <c r="DJ216">
        <v>4</v>
      </c>
      <c r="DK216">
        <v>3</v>
      </c>
      <c r="DL216">
        <v>1</v>
      </c>
      <c r="DM216">
        <v>3</v>
      </c>
      <c r="DN216">
        <v>2</v>
      </c>
      <c r="DO216">
        <v>1</v>
      </c>
      <c r="DP216" s="42">
        <v>-2</v>
      </c>
      <c r="DQ216" s="20">
        <v>1.7469999999999999</v>
      </c>
      <c r="DR216">
        <v>3</v>
      </c>
      <c r="DS216">
        <v>1</v>
      </c>
      <c r="DT216">
        <v>0</v>
      </c>
      <c r="DU216">
        <v>0</v>
      </c>
      <c r="DV216">
        <v>0</v>
      </c>
      <c r="DW216">
        <v>374</v>
      </c>
      <c r="DX216">
        <v>322</v>
      </c>
      <c r="DY216">
        <v>277</v>
      </c>
      <c r="DZ216">
        <v>249</v>
      </c>
      <c r="EA216">
        <v>191</v>
      </c>
      <c r="EB216">
        <v>171</v>
      </c>
      <c r="EC216">
        <v>17.39</v>
      </c>
      <c r="ED216">
        <v>15.58</v>
      </c>
      <c r="EE216">
        <v>21</v>
      </c>
      <c r="EF216">
        <v>12</v>
      </c>
      <c r="EG216" s="41">
        <v>0.1099476439790576</v>
      </c>
      <c r="EH216" s="43">
        <v>0.92982456140350878</v>
      </c>
      <c r="EI216" s="44">
        <v>1.0397722053825664</v>
      </c>
      <c r="EJ216">
        <v>371</v>
      </c>
      <c r="EK216">
        <v>321</v>
      </c>
      <c r="EL216">
        <v>275</v>
      </c>
      <c r="EM216">
        <v>248</v>
      </c>
      <c r="EN216">
        <v>188</v>
      </c>
      <c r="EO216">
        <v>170</v>
      </c>
      <c r="EP216">
        <v>20</v>
      </c>
      <c r="EQ216">
        <v>12</v>
      </c>
      <c r="ER216">
        <v>173</v>
      </c>
      <c r="ES216">
        <v>161</v>
      </c>
      <c r="ET216">
        <v>65</v>
      </c>
      <c r="EU216">
        <v>69</v>
      </c>
      <c r="EV216">
        <v>11</v>
      </c>
      <c r="EW216">
        <v>6</v>
      </c>
      <c r="EX216">
        <v>26</v>
      </c>
      <c r="EY216">
        <v>24</v>
      </c>
      <c r="EZ216">
        <v>0.60000000000000009</v>
      </c>
      <c r="FA216">
        <v>1.1000000000000001</v>
      </c>
      <c r="FB216">
        <v>1.8</v>
      </c>
      <c r="FC216" s="20">
        <v>7.78</v>
      </c>
      <c r="FD216" s="26">
        <v>0.28814814814814815</v>
      </c>
      <c r="FE216">
        <v>0.1452</v>
      </c>
      <c r="FF216">
        <v>-7.0000000000000007E-2</v>
      </c>
      <c r="FG216">
        <v>-0.13</v>
      </c>
      <c r="FH216">
        <v>-0.2</v>
      </c>
      <c r="FL216" s="42">
        <v>72</v>
      </c>
      <c r="FM216" s="20">
        <v>15.333333333333334</v>
      </c>
      <c r="FN216" s="41">
        <v>2.5847123700000002E-2</v>
      </c>
      <c r="FO216" s="20">
        <v>7.9</v>
      </c>
      <c r="FP216" s="20">
        <v>9.3493999999999993</v>
      </c>
      <c r="FQ216" s="20">
        <v>108.44499844188221</v>
      </c>
      <c r="FR216">
        <v>4</v>
      </c>
      <c r="FS216" t="s">
        <v>856</v>
      </c>
      <c r="FT216">
        <v>195</v>
      </c>
      <c r="FV216" t="s">
        <v>751</v>
      </c>
      <c r="FW216" s="45">
        <v>925000</v>
      </c>
      <c r="FX216" s="45">
        <v>925000</v>
      </c>
      <c r="FY216">
        <v>27</v>
      </c>
      <c r="FZ216">
        <v>2</v>
      </c>
      <c r="GA216">
        <v>7</v>
      </c>
      <c r="GB216">
        <v>9</v>
      </c>
      <c r="GC216">
        <v>2</v>
      </c>
      <c r="GD216">
        <v>11</v>
      </c>
      <c r="GE216">
        <v>33</v>
      </c>
      <c r="GF216">
        <v>385</v>
      </c>
      <c r="GG216">
        <v>0.60000000000000009</v>
      </c>
      <c r="GH216">
        <v>1.1000000000000001</v>
      </c>
      <c r="GI216">
        <v>1.8</v>
      </c>
      <c r="GJ216" s="42">
        <v>7.9</v>
      </c>
    </row>
    <row r="217" spans="1:192" x14ac:dyDescent="0.45">
      <c r="A217" s="40">
        <v>30801</v>
      </c>
      <c r="B217" t="s">
        <v>2434</v>
      </c>
      <c r="C217" t="s">
        <v>145</v>
      </c>
      <c r="D217" t="s">
        <v>91</v>
      </c>
      <c r="E217" t="s">
        <v>91</v>
      </c>
      <c r="F217">
        <v>73</v>
      </c>
      <c r="G217">
        <v>212</v>
      </c>
      <c r="K217" t="s">
        <v>202</v>
      </c>
      <c r="L217">
        <v>2006</v>
      </c>
      <c r="M217">
        <v>33</v>
      </c>
      <c r="N217">
        <v>12</v>
      </c>
      <c r="O217">
        <v>8471958</v>
      </c>
      <c r="P217" t="s">
        <v>3321</v>
      </c>
      <c r="Q217" t="s">
        <v>3322</v>
      </c>
      <c r="R217" t="s">
        <v>3323</v>
      </c>
      <c r="S217" t="s">
        <v>2523</v>
      </c>
      <c r="T217" t="s">
        <v>720</v>
      </c>
      <c r="U217" t="s">
        <v>153</v>
      </c>
      <c r="V217">
        <v>77</v>
      </c>
      <c r="W217">
        <v>6</v>
      </c>
      <c r="X217">
        <v>12</v>
      </c>
      <c r="Y217">
        <v>4</v>
      </c>
      <c r="Z217">
        <v>18</v>
      </c>
      <c r="AA217">
        <v>14</v>
      </c>
      <c r="AB217">
        <v>82</v>
      </c>
      <c r="AC217" s="26">
        <v>0.23376623376623376</v>
      </c>
      <c r="AD217" s="20">
        <v>-4.4746192893401009</v>
      </c>
      <c r="AE217" s="20">
        <v>6.5149999999999997</v>
      </c>
      <c r="AF217">
        <v>18</v>
      </c>
      <c r="AG217">
        <v>-1</v>
      </c>
      <c r="AH217">
        <v>27</v>
      </c>
      <c r="AI217">
        <v>1833</v>
      </c>
      <c r="AJ217">
        <v>80320</v>
      </c>
      <c r="AK217" s="20">
        <v>1338.6666666666999</v>
      </c>
      <c r="AL217">
        <v>1338.67</v>
      </c>
      <c r="AM217">
        <v>1339</v>
      </c>
      <c r="AN217" s="26">
        <v>17.385281385281385</v>
      </c>
      <c r="AO217">
        <v>29</v>
      </c>
      <c r="AP217" s="41">
        <v>0.29032258064516131</v>
      </c>
      <c r="AQ217">
        <v>170</v>
      </c>
      <c r="AR217">
        <v>170</v>
      </c>
      <c r="AS217">
        <v>170</v>
      </c>
      <c r="AT217">
        <v>127</v>
      </c>
      <c r="AU217">
        <v>127</v>
      </c>
      <c r="AV217">
        <v>93</v>
      </c>
      <c r="AW217">
        <v>43</v>
      </c>
      <c r="AX217">
        <v>6</v>
      </c>
      <c r="AY217">
        <v>4</v>
      </c>
      <c r="AZ217">
        <v>11</v>
      </c>
      <c r="BA217" s="42">
        <v>15</v>
      </c>
      <c r="BB217">
        <v>3.8</v>
      </c>
      <c r="BC217">
        <v>59.634399999999999</v>
      </c>
      <c r="BD217" s="20">
        <v>76.900000000000006</v>
      </c>
      <c r="BE217" s="20">
        <v>246.9</v>
      </c>
      <c r="BF217" s="20">
        <v>11.066207504463385</v>
      </c>
      <c r="BG217">
        <v>349</v>
      </c>
      <c r="BH217">
        <v>538</v>
      </c>
      <c r="BI217">
        <v>547</v>
      </c>
      <c r="BJ217" s="41">
        <v>0.38950892857142855</v>
      </c>
      <c r="BK217">
        <v>133</v>
      </c>
      <c r="BL217">
        <v>133</v>
      </c>
      <c r="BM217">
        <v>97</v>
      </c>
      <c r="BN217" s="42">
        <v>36</v>
      </c>
      <c r="BO217">
        <v>34</v>
      </c>
      <c r="BP217">
        <v>27</v>
      </c>
      <c r="BQ217">
        <v>15</v>
      </c>
      <c r="BR217">
        <v>155</v>
      </c>
      <c r="BS217" s="41">
        <v>0.12591389114541024</v>
      </c>
      <c r="BT217">
        <v>0</v>
      </c>
      <c r="BU217">
        <v>1</v>
      </c>
      <c r="BV217" s="41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0</v>
      </c>
      <c r="CT217">
        <v>1</v>
      </c>
      <c r="CU217">
        <v>0</v>
      </c>
      <c r="CV217">
        <v>3</v>
      </c>
      <c r="CW217">
        <v>0</v>
      </c>
      <c r="CX217">
        <v>0</v>
      </c>
      <c r="CY217">
        <v>1</v>
      </c>
      <c r="CZ217">
        <v>33</v>
      </c>
      <c r="DA217">
        <v>2</v>
      </c>
      <c r="DB217">
        <v>0</v>
      </c>
      <c r="DC217">
        <v>40</v>
      </c>
      <c r="DD217">
        <v>10</v>
      </c>
      <c r="DE217">
        <v>1</v>
      </c>
      <c r="DF217">
        <v>0</v>
      </c>
      <c r="DG217">
        <v>40</v>
      </c>
      <c r="DH217">
        <v>12</v>
      </c>
      <c r="DI217">
        <v>7</v>
      </c>
      <c r="DJ217">
        <v>11</v>
      </c>
      <c r="DK217">
        <v>10</v>
      </c>
      <c r="DL217">
        <v>1</v>
      </c>
      <c r="DM217">
        <v>8</v>
      </c>
      <c r="DN217">
        <v>7</v>
      </c>
      <c r="DO217">
        <v>1</v>
      </c>
      <c r="DP217" s="42">
        <v>-5</v>
      </c>
      <c r="DQ217" s="20">
        <v>2.06</v>
      </c>
      <c r="DR217">
        <v>11</v>
      </c>
      <c r="DS217">
        <v>1</v>
      </c>
      <c r="DT217">
        <v>0</v>
      </c>
      <c r="DU217">
        <v>0</v>
      </c>
      <c r="DV217">
        <v>0</v>
      </c>
      <c r="DW217">
        <v>1137</v>
      </c>
      <c r="DX217">
        <v>1478</v>
      </c>
      <c r="DY217">
        <v>878</v>
      </c>
      <c r="DZ217">
        <v>1076</v>
      </c>
      <c r="EA217">
        <v>629</v>
      </c>
      <c r="EB217">
        <v>815</v>
      </c>
      <c r="EC217">
        <v>50.99</v>
      </c>
      <c r="ED217">
        <v>63.93</v>
      </c>
      <c r="EE217">
        <v>62</v>
      </c>
      <c r="EF217">
        <v>77</v>
      </c>
      <c r="EG217" s="41">
        <v>9.8569157392686804E-2</v>
      </c>
      <c r="EH217" s="43">
        <v>0.90552147239263803</v>
      </c>
      <c r="EI217" s="44">
        <v>1.0040906297853249</v>
      </c>
      <c r="EJ217">
        <v>1129</v>
      </c>
      <c r="EK217">
        <v>1481</v>
      </c>
      <c r="EL217">
        <v>873</v>
      </c>
      <c r="EM217">
        <v>1079</v>
      </c>
      <c r="EN217">
        <v>621</v>
      </c>
      <c r="EO217">
        <v>817</v>
      </c>
      <c r="EP217">
        <v>62</v>
      </c>
      <c r="EQ217">
        <v>77</v>
      </c>
      <c r="ER217">
        <v>582</v>
      </c>
      <c r="ES217">
        <v>732</v>
      </c>
      <c r="ET217">
        <v>225</v>
      </c>
      <c r="EU217">
        <v>248</v>
      </c>
      <c r="EV217">
        <v>33</v>
      </c>
      <c r="EW217">
        <v>41</v>
      </c>
      <c r="EX217">
        <v>87</v>
      </c>
      <c r="EY217">
        <v>82</v>
      </c>
      <c r="EZ217">
        <v>0.8</v>
      </c>
      <c r="FA217">
        <v>3.3</v>
      </c>
      <c r="FB217">
        <v>4</v>
      </c>
      <c r="FC217" s="20">
        <v>25.91</v>
      </c>
      <c r="FD217" s="26">
        <v>0.33649350649350651</v>
      </c>
      <c r="FE217">
        <v>1.3195999999999999</v>
      </c>
      <c r="FF217">
        <v>0.11</v>
      </c>
      <c r="FG217">
        <v>-0.04</v>
      </c>
      <c r="FH217">
        <v>7.0000000000000007E-2</v>
      </c>
      <c r="FL217" s="42">
        <v>316</v>
      </c>
      <c r="FM217" s="20">
        <v>13.454545454545455</v>
      </c>
      <c r="FN217" s="41">
        <v>2.2498628100000001E-2</v>
      </c>
      <c r="FO217" s="20">
        <v>15.3</v>
      </c>
      <c r="FP217" s="20">
        <v>18.411999999999999</v>
      </c>
      <c r="FQ217" s="20">
        <v>117.20588345148543</v>
      </c>
      <c r="FR217">
        <v>6</v>
      </c>
      <c r="FS217" t="s">
        <v>1981</v>
      </c>
      <c r="FT217">
        <v>268</v>
      </c>
      <c r="FV217" t="s">
        <v>711</v>
      </c>
      <c r="FW217" s="45">
        <v>3250000</v>
      </c>
      <c r="FX217" s="45">
        <v>3000000</v>
      </c>
      <c r="FY217">
        <v>865</v>
      </c>
      <c r="FZ217">
        <v>52</v>
      </c>
      <c r="GA217">
        <v>196</v>
      </c>
      <c r="GB217">
        <v>248</v>
      </c>
      <c r="GC217">
        <v>72</v>
      </c>
      <c r="GD217">
        <v>302</v>
      </c>
      <c r="GE217">
        <v>1160</v>
      </c>
      <c r="GF217">
        <v>18870</v>
      </c>
      <c r="GG217">
        <v>10.199999999999999</v>
      </c>
      <c r="GH217">
        <v>47</v>
      </c>
      <c r="GI217">
        <v>57.1</v>
      </c>
      <c r="GJ217" s="42">
        <v>15.3</v>
      </c>
    </row>
    <row r="218" spans="1:192" x14ac:dyDescent="0.45">
      <c r="A218" s="40">
        <v>32560</v>
      </c>
      <c r="B218" t="s">
        <v>1162</v>
      </c>
      <c r="C218" t="s">
        <v>282</v>
      </c>
      <c r="D218" t="s">
        <v>107</v>
      </c>
      <c r="E218" t="s">
        <v>107</v>
      </c>
      <c r="F218">
        <v>73</v>
      </c>
      <c r="G218">
        <v>219</v>
      </c>
      <c r="H218">
        <v>2007</v>
      </c>
      <c r="I218">
        <v>1</v>
      </c>
      <c r="J218">
        <v>18</v>
      </c>
      <c r="K218" t="s">
        <v>92</v>
      </c>
      <c r="L218">
        <v>2010</v>
      </c>
      <c r="M218">
        <v>28</v>
      </c>
      <c r="N218">
        <v>8</v>
      </c>
      <c r="O218">
        <v>8474013</v>
      </c>
      <c r="P218" t="s">
        <v>3337</v>
      </c>
      <c r="Q218" t="s">
        <v>3338</v>
      </c>
      <c r="R218" t="s">
        <v>3339</v>
      </c>
      <c r="S218" t="s">
        <v>2127</v>
      </c>
      <c r="T218" t="s">
        <v>720</v>
      </c>
      <c r="U218" t="s">
        <v>3340</v>
      </c>
      <c r="V218">
        <v>67</v>
      </c>
      <c r="W218">
        <v>5</v>
      </c>
      <c r="X218">
        <v>15</v>
      </c>
      <c r="Y218">
        <v>7</v>
      </c>
      <c r="Z218">
        <v>20</v>
      </c>
      <c r="AA218">
        <v>0</v>
      </c>
      <c r="AB218">
        <v>0</v>
      </c>
      <c r="AC218" s="26">
        <v>0.29850746268656714</v>
      </c>
      <c r="AD218" s="20">
        <v>4.7366863905325438</v>
      </c>
      <c r="AE218" s="20">
        <v>6.9660000000000002</v>
      </c>
      <c r="AF218">
        <v>14</v>
      </c>
      <c r="AG218">
        <v>5.0999999999999996</v>
      </c>
      <c r="AH218">
        <v>76</v>
      </c>
      <c r="AI218">
        <v>1587</v>
      </c>
      <c r="AJ218">
        <v>71457</v>
      </c>
      <c r="AK218" s="20">
        <v>1190.95</v>
      </c>
      <c r="AL218">
        <v>1190.95</v>
      </c>
      <c r="AM218">
        <v>1191</v>
      </c>
      <c r="AN218" s="26">
        <v>17.775373134328358</v>
      </c>
      <c r="AO218">
        <v>29.72</v>
      </c>
      <c r="AP218" s="41">
        <v>0.35714285714285715</v>
      </c>
      <c r="AQ218">
        <v>183</v>
      </c>
      <c r="AR218">
        <v>183</v>
      </c>
      <c r="AS218">
        <v>183</v>
      </c>
      <c r="AT218">
        <v>120</v>
      </c>
      <c r="AU218">
        <v>120</v>
      </c>
      <c r="AV218">
        <v>84</v>
      </c>
      <c r="AW218">
        <v>50</v>
      </c>
      <c r="AX218">
        <v>3</v>
      </c>
      <c r="AY218">
        <v>0</v>
      </c>
      <c r="AZ218">
        <v>5</v>
      </c>
      <c r="BA218" s="42">
        <v>5</v>
      </c>
      <c r="BB218">
        <v>3.32</v>
      </c>
      <c r="BC218">
        <v>53.119</v>
      </c>
      <c r="BD218" s="20">
        <v>100.1</v>
      </c>
      <c r="BE218" s="20">
        <v>283.10000000000002</v>
      </c>
      <c r="BF218" s="20">
        <v>14.26256349972711</v>
      </c>
      <c r="BG218">
        <v>296</v>
      </c>
      <c r="BH218">
        <v>343</v>
      </c>
      <c r="BI218">
        <v>452</v>
      </c>
      <c r="BJ218" s="41">
        <v>0.39572192513368987</v>
      </c>
      <c r="BK218">
        <v>95</v>
      </c>
      <c r="BL218">
        <v>95</v>
      </c>
      <c r="BM218">
        <v>124</v>
      </c>
      <c r="BN218" s="42">
        <v>-29</v>
      </c>
      <c r="BO218">
        <v>36</v>
      </c>
      <c r="BP218">
        <v>27</v>
      </c>
      <c r="BQ218">
        <v>21</v>
      </c>
      <c r="BR218">
        <v>116</v>
      </c>
      <c r="BS218" s="41">
        <v>0.12083333333333333</v>
      </c>
      <c r="BT218">
        <v>0</v>
      </c>
      <c r="BU218">
        <v>0</v>
      </c>
      <c r="BV218" s="41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0</v>
      </c>
      <c r="CU218">
        <v>0</v>
      </c>
      <c r="CV218">
        <v>2</v>
      </c>
      <c r="CW218">
        <v>1</v>
      </c>
      <c r="CX218">
        <v>1</v>
      </c>
      <c r="CY218">
        <v>5</v>
      </c>
      <c r="CZ218">
        <v>29</v>
      </c>
      <c r="DA218">
        <v>3</v>
      </c>
      <c r="DB218">
        <v>0</v>
      </c>
      <c r="DC218">
        <v>38</v>
      </c>
      <c r="DD218">
        <v>11</v>
      </c>
      <c r="DE218">
        <v>0</v>
      </c>
      <c r="DF218">
        <v>0</v>
      </c>
      <c r="DG218">
        <v>32</v>
      </c>
      <c r="DH218">
        <v>35</v>
      </c>
      <c r="DI218">
        <v>13</v>
      </c>
      <c r="DJ218">
        <v>35</v>
      </c>
      <c r="DK218">
        <v>33</v>
      </c>
      <c r="DL218">
        <v>2</v>
      </c>
      <c r="DM218">
        <v>14</v>
      </c>
      <c r="DN218">
        <v>12</v>
      </c>
      <c r="DO218">
        <v>2</v>
      </c>
      <c r="DP218" s="42">
        <v>-22</v>
      </c>
      <c r="DQ218" s="20">
        <v>-14.367000000000001</v>
      </c>
      <c r="DR218">
        <v>33</v>
      </c>
      <c r="DS218">
        <v>2</v>
      </c>
      <c r="DT218">
        <v>0</v>
      </c>
      <c r="DU218">
        <v>0</v>
      </c>
      <c r="DV218">
        <v>0</v>
      </c>
      <c r="DW218">
        <v>1018</v>
      </c>
      <c r="DX218">
        <v>1174</v>
      </c>
      <c r="DY218">
        <v>777</v>
      </c>
      <c r="DZ218">
        <v>844</v>
      </c>
      <c r="EA218">
        <v>574</v>
      </c>
      <c r="EB218">
        <v>612</v>
      </c>
      <c r="EC218">
        <v>46.44</v>
      </c>
      <c r="ED218">
        <v>60.48</v>
      </c>
      <c r="EE218">
        <v>56</v>
      </c>
      <c r="EF218">
        <v>59</v>
      </c>
      <c r="EG218" s="41">
        <v>9.7560975609756101E-2</v>
      </c>
      <c r="EH218" s="43">
        <v>0.90359477124183007</v>
      </c>
      <c r="EI218" s="44">
        <v>1.0011557468515861</v>
      </c>
      <c r="EJ218">
        <v>1017</v>
      </c>
      <c r="EK218">
        <v>1177</v>
      </c>
      <c r="EL218">
        <v>776</v>
      </c>
      <c r="EM218">
        <v>846</v>
      </c>
      <c r="EN218">
        <v>573</v>
      </c>
      <c r="EO218">
        <v>613</v>
      </c>
      <c r="EP218">
        <v>56</v>
      </c>
      <c r="EQ218">
        <v>59</v>
      </c>
      <c r="ER218">
        <v>514</v>
      </c>
      <c r="ES218">
        <v>609</v>
      </c>
      <c r="ET218">
        <v>196</v>
      </c>
      <c r="EU218">
        <v>255</v>
      </c>
      <c r="EV218">
        <v>28</v>
      </c>
      <c r="EW218">
        <v>33</v>
      </c>
      <c r="EX218">
        <v>90</v>
      </c>
      <c r="EY218">
        <v>78</v>
      </c>
      <c r="EZ218">
        <v>1.1000000000000001</v>
      </c>
      <c r="FA218">
        <v>3.5</v>
      </c>
      <c r="FB218">
        <v>4.5999999999999996</v>
      </c>
      <c r="FC218" s="20">
        <v>25.2</v>
      </c>
      <c r="FD218" s="26">
        <v>0.37611940298507462</v>
      </c>
      <c r="FE218">
        <v>0.93580000000000008</v>
      </c>
      <c r="FF218">
        <v>0.11</v>
      </c>
      <c r="FG218">
        <v>-0.17</v>
      </c>
      <c r="FH218">
        <v>-0.06</v>
      </c>
      <c r="FL218" s="42">
        <v>289</v>
      </c>
      <c r="FM218" s="20">
        <v>3.5151515151515151</v>
      </c>
      <c r="FN218" s="41">
        <v>5.4645890700000005E-2</v>
      </c>
      <c r="FO218" s="20">
        <v>12.4</v>
      </c>
      <c r="FP218" s="20">
        <v>17.1266</v>
      </c>
      <c r="FQ218" s="20">
        <v>110.43284772660481</v>
      </c>
      <c r="FR218">
        <v>4</v>
      </c>
      <c r="FS218" t="s">
        <v>3341</v>
      </c>
      <c r="FT218">
        <v>195</v>
      </c>
      <c r="FV218" t="s">
        <v>711</v>
      </c>
      <c r="FW218" s="45">
        <v>2500000</v>
      </c>
      <c r="FX218" s="45">
        <v>2100000</v>
      </c>
      <c r="FY218">
        <v>405</v>
      </c>
      <c r="FZ218">
        <v>20</v>
      </c>
      <c r="GA218">
        <v>77</v>
      </c>
      <c r="GB218">
        <v>97</v>
      </c>
      <c r="GC218">
        <v>75</v>
      </c>
      <c r="GD218">
        <v>356</v>
      </c>
      <c r="GE218">
        <v>423</v>
      </c>
      <c r="GF218">
        <v>7017</v>
      </c>
      <c r="GG218">
        <v>4.0999999999999996</v>
      </c>
      <c r="GH218">
        <v>19.7</v>
      </c>
      <c r="GI218">
        <v>23.8</v>
      </c>
      <c r="GJ218" s="42">
        <v>12.4</v>
      </c>
    </row>
    <row r="219" spans="1:192" x14ac:dyDescent="0.45">
      <c r="A219" s="40">
        <v>34868</v>
      </c>
      <c r="B219" t="s">
        <v>222</v>
      </c>
      <c r="D219" t="s">
        <v>223</v>
      </c>
      <c r="E219" t="s">
        <v>223</v>
      </c>
      <c r="F219">
        <v>72</v>
      </c>
      <c r="G219">
        <v>212</v>
      </c>
      <c r="K219" t="s">
        <v>92</v>
      </c>
      <c r="L219">
        <v>2017</v>
      </c>
      <c r="M219">
        <v>22</v>
      </c>
      <c r="N219">
        <v>1</v>
      </c>
      <c r="O219">
        <v>8480158</v>
      </c>
      <c r="P219" t="s">
        <v>3342</v>
      </c>
      <c r="Q219" t="s">
        <v>3343</v>
      </c>
      <c r="R219" t="s">
        <v>3344</v>
      </c>
      <c r="S219" t="s">
        <v>1304</v>
      </c>
      <c r="T219" t="s">
        <v>720</v>
      </c>
      <c r="U219" t="s">
        <v>129</v>
      </c>
      <c r="V219">
        <v>48</v>
      </c>
      <c r="W219">
        <v>3</v>
      </c>
      <c r="X219">
        <v>8</v>
      </c>
      <c r="Y219">
        <v>3</v>
      </c>
      <c r="Z219">
        <v>11</v>
      </c>
      <c r="AA219">
        <v>20</v>
      </c>
      <c r="AB219">
        <v>58</v>
      </c>
      <c r="AC219" s="26">
        <v>0.22916666666666666</v>
      </c>
      <c r="AD219" s="20">
        <v>0</v>
      </c>
      <c r="AE219" s="20">
        <v>3.9380000000000002</v>
      </c>
      <c r="AF219">
        <v>4</v>
      </c>
      <c r="AG219">
        <v>3.1</v>
      </c>
      <c r="AH219">
        <v>28</v>
      </c>
      <c r="AI219">
        <v>958</v>
      </c>
      <c r="AJ219">
        <v>39420</v>
      </c>
      <c r="AK219" s="20">
        <v>657</v>
      </c>
      <c r="AL219">
        <v>657</v>
      </c>
      <c r="AM219">
        <v>657</v>
      </c>
      <c r="AN219" s="26">
        <v>13.6875</v>
      </c>
      <c r="AO219">
        <v>23.16</v>
      </c>
      <c r="AP219" s="41">
        <v>0.33333333333333331</v>
      </c>
      <c r="AQ219">
        <v>117</v>
      </c>
      <c r="AR219">
        <v>117</v>
      </c>
      <c r="AS219">
        <v>117</v>
      </c>
      <c r="AT219">
        <v>71</v>
      </c>
      <c r="AU219">
        <v>71</v>
      </c>
      <c r="AV219">
        <v>46</v>
      </c>
      <c r="AW219">
        <v>26</v>
      </c>
      <c r="AX219">
        <v>4</v>
      </c>
      <c r="AY219">
        <v>1</v>
      </c>
      <c r="AZ219">
        <v>4</v>
      </c>
      <c r="BA219" s="42">
        <v>5</v>
      </c>
      <c r="BB219">
        <v>2.1</v>
      </c>
      <c r="BC219">
        <v>57.326099999999997</v>
      </c>
      <c r="BD219" s="20">
        <v>57.2</v>
      </c>
      <c r="BE219" s="20">
        <v>174.2</v>
      </c>
      <c r="BF219" s="20">
        <v>15.908675799086758</v>
      </c>
      <c r="BG219">
        <v>205</v>
      </c>
      <c r="BH219">
        <v>210</v>
      </c>
      <c r="BI219">
        <v>161</v>
      </c>
      <c r="BJ219" s="41">
        <v>0.56010928961748629</v>
      </c>
      <c r="BK219">
        <v>121</v>
      </c>
      <c r="BL219">
        <v>121</v>
      </c>
      <c r="BM219">
        <v>86</v>
      </c>
      <c r="BN219" s="42">
        <v>35</v>
      </c>
      <c r="BO219">
        <v>25</v>
      </c>
      <c r="BP219">
        <v>36</v>
      </c>
      <c r="BQ219">
        <v>13</v>
      </c>
      <c r="BR219">
        <v>36</v>
      </c>
      <c r="BS219" s="41">
        <v>6.8181818181818177E-2</v>
      </c>
      <c r="BT219">
        <v>0</v>
      </c>
      <c r="BU219">
        <v>0</v>
      </c>
      <c r="BV219" s="41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2</v>
      </c>
      <c r="CY219">
        <v>0</v>
      </c>
      <c r="CZ219">
        <v>23</v>
      </c>
      <c r="DA219">
        <v>1</v>
      </c>
      <c r="DB219">
        <v>0</v>
      </c>
      <c r="DC219">
        <v>18</v>
      </c>
      <c r="DD219">
        <v>11</v>
      </c>
      <c r="DE219">
        <v>1</v>
      </c>
      <c r="DF219">
        <v>0</v>
      </c>
      <c r="DG219">
        <v>15</v>
      </c>
      <c r="DH219">
        <v>14</v>
      </c>
      <c r="DI219">
        <v>6</v>
      </c>
      <c r="DJ219">
        <v>14</v>
      </c>
      <c r="DK219">
        <v>14</v>
      </c>
      <c r="DL219">
        <v>0</v>
      </c>
      <c r="DM219">
        <v>5</v>
      </c>
      <c r="DN219">
        <v>5</v>
      </c>
      <c r="DO219">
        <v>0</v>
      </c>
      <c r="DP219" s="42">
        <v>-8</v>
      </c>
      <c r="DQ219" s="20">
        <v>-6.0309999999999997</v>
      </c>
      <c r="DR219">
        <v>14</v>
      </c>
      <c r="DS219">
        <v>0</v>
      </c>
      <c r="DT219">
        <v>0</v>
      </c>
      <c r="DU219">
        <v>0</v>
      </c>
      <c r="DV219">
        <v>0</v>
      </c>
      <c r="DW219">
        <v>639</v>
      </c>
      <c r="DX219">
        <v>637</v>
      </c>
      <c r="DY219">
        <v>458</v>
      </c>
      <c r="DZ219">
        <v>492</v>
      </c>
      <c r="EA219">
        <v>319</v>
      </c>
      <c r="EB219">
        <v>358</v>
      </c>
      <c r="EC219">
        <v>27.13</v>
      </c>
      <c r="ED219">
        <v>28.31</v>
      </c>
      <c r="EE219">
        <v>33</v>
      </c>
      <c r="EF219">
        <v>31</v>
      </c>
      <c r="EG219" s="41">
        <v>0.10344827586206896</v>
      </c>
      <c r="EH219" s="43">
        <v>0.91340782122905029</v>
      </c>
      <c r="EI219" s="44">
        <v>1.0168560970911193</v>
      </c>
      <c r="EJ219">
        <v>638</v>
      </c>
      <c r="EK219">
        <v>636</v>
      </c>
      <c r="EL219">
        <v>457</v>
      </c>
      <c r="EM219">
        <v>492</v>
      </c>
      <c r="EN219">
        <v>317</v>
      </c>
      <c r="EO219">
        <v>358</v>
      </c>
      <c r="EP219">
        <v>33</v>
      </c>
      <c r="EQ219">
        <v>31</v>
      </c>
      <c r="ER219">
        <v>323</v>
      </c>
      <c r="ES219">
        <v>302</v>
      </c>
      <c r="ET219">
        <v>115</v>
      </c>
      <c r="EU219">
        <v>104</v>
      </c>
      <c r="EV219">
        <v>16</v>
      </c>
      <c r="EW219">
        <v>17</v>
      </c>
      <c r="EX219">
        <v>54</v>
      </c>
      <c r="EY219">
        <v>51</v>
      </c>
      <c r="EZ219">
        <v>0.60000000000000009</v>
      </c>
      <c r="FA219">
        <v>1.5</v>
      </c>
      <c r="FB219">
        <v>2.2000000000000002</v>
      </c>
      <c r="FC219" s="20">
        <v>11.1</v>
      </c>
      <c r="FD219" s="26">
        <v>0.23124999999999998</v>
      </c>
      <c r="FE219">
        <v>0.10200000000000001</v>
      </c>
      <c r="FF219">
        <v>-0.2</v>
      </c>
      <c r="FG219">
        <v>-7.0000000000000007E-2</v>
      </c>
      <c r="FH219">
        <v>-0.26</v>
      </c>
      <c r="FL219" s="42">
        <v>185</v>
      </c>
      <c r="FM219" s="20">
        <v>9.5714285714285712</v>
      </c>
      <c r="FN219" s="41">
        <v>1.9194756600000001E-2</v>
      </c>
      <c r="FO219" s="20">
        <v>8.1999999999999993</v>
      </c>
      <c r="FP219" s="20">
        <v>9.7938000000000009</v>
      </c>
      <c r="FQ219" s="20">
        <v>116.5296803652968</v>
      </c>
      <c r="FU219" t="s">
        <v>702</v>
      </c>
      <c r="FV219" t="s">
        <v>751</v>
      </c>
      <c r="FW219" s="45">
        <v>925000</v>
      </c>
      <c r="FX219" s="45">
        <v>925000</v>
      </c>
      <c r="FY219">
        <v>48</v>
      </c>
      <c r="FZ219">
        <v>3</v>
      </c>
      <c r="GA219">
        <v>8</v>
      </c>
      <c r="GB219">
        <v>11</v>
      </c>
      <c r="GC219">
        <v>4</v>
      </c>
      <c r="GD219">
        <v>28</v>
      </c>
      <c r="GE219">
        <v>46</v>
      </c>
      <c r="GF219">
        <v>657</v>
      </c>
      <c r="GG219">
        <v>0.60000000000000009</v>
      </c>
      <c r="GH219">
        <v>1.5</v>
      </c>
      <c r="GI219">
        <v>2.2000000000000002</v>
      </c>
      <c r="GJ219" s="42">
        <v>8.1999999999999993</v>
      </c>
    </row>
    <row r="220" spans="1:192" x14ac:dyDescent="0.45">
      <c r="A220" s="40">
        <v>33580</v>
      </c>
      <c r="B220" t="s">
        <v>222</v>
      </c>
      <c r="D220" t="s">
        <v>223</v>
      </c>
      <c r="E220" t="s">
        <v>223</v>
      </c>
      <c r="F220">
        <v>73</v>
      </c>
      <c r="G220">
        <v>190</v>
      </c>
      <c r="K220" t="s">
        <v>92</v>
      </c>
      <c r="L220">
        <v>2017</v>
      </c>
      <c r="M220">
        <v>26</v>
      </c>
      <c r="N220">
        <v>1</v>
      </c>
      <c r="O220">
        <v>8480163</v>
      </c>
      <c r="P220" t="s">
        <v>3348</v>
      </c>
      <c r="Q220" t="s">
        <v>3349</v>
      </c>
      <c r="R220" t="s">
        <v>3350</v>
      </c>
      <c r="S220" t="s">
        <v>3351</v>
      </c>
      <c r="T220" t="s">
        <v>720</v>
      </c>
      <c r="U220" t="s">
        <v>117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32</v>
      </c>
      <c r="AB220">
        <v>55</v>
      </c>
      <c r="AC220" s="26">
        <v>0</v>
      </c>
      <c r="AD220" s="20">
        <v>0</v>
      </c>
      <c r="AE220" s="20">
        <v>0</v>
      </c>
      <c r="AF220">
        <v>-2</v>
      </c>
      <c r="AG220">
        <v>-0.30000000000000004</v>
      </c>
      <c r="AH220">
        <v>0</v>
      </c>
      <c r="AI220">
        <v>21</v>
      </c>
      <c r="AJ220">
        <v>912</v>
      </c>
      <c r="AK220" s="20">
        <v>15.2</v>
      </c>
      <c r="AL220">
        <v>15.2</v>
      </c>
      <c r="AM220">
        <v>15</v>
      </c>
      <c r="AN220" s="26">
        <v>15.2</v>
      </c>
      <c r="AO220">
        <v>25.49</v>
      </c>
      <c r="AP220" s="41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 s="42">
        <v>0</v>
      </c>
      <c r="BB220">
        <v>0.01</v>
      </c>
      <c r="BC220">
        <v>0</v>
      </c>
      <c r="BD220" s="20">
        <v>0</v>
      </c>
      <c r="BE220" s="20">
        <v>1</v>
      </c>
      <c r="BF220" s="20">
        <v>3.9473684210526314</v>
      </c>
      <c r="BG220">
        <v>4</v>
      </c>
      <c r="BH220">
        <v>6</v>
      </c>
      <c r="BI220">
        <v>3</v>
      </c>
      <c r="BJ220" s="41">
        <v>0.5714285714285714</v>
      </c>
      <c r="BK220">
        <v>1</v>
      </c>
      <c r="BL220">
        <v>1</v>
      </c>
      <c r="BM220">
        <v>2</v>
      </c>
      <c r="BN220" s="42">
        <v>-1</v>
      </c>
      <c r="BO220">
        <v>1</v>
      </c>
      <c r="BP220">
        <v>1</v>
      </c>
      <c r="BQ220">
        <v>0</v>
      </c>
      <c r="BR220">
        <v>0</v>
      </c>
      <c r="BS220" s="41">
        <v>0</v>
      </c>
      <c r="BT220">
        <v>0</v>
      </c>
      <c r="BU220">
        <v>0</v>
      </c>
      <c r="BV220" s="41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 s="42">
        <v>0</v>
      </c>
      <c r="DQ220" s="20">
        <v>7.1000000000000008E-2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17</v>
      </c>
      <c r="DX220">
        <v>18</v>
      </c>
      <c r="DY220">
        <v>16</v>
      </c>
      <c r="DZ220">
        <v>14</v>
      </c>
      <c r="EA220">
        <v>10</v>
      </c>
      <c r="EB220">
        <v>10</v>
      </c>
      <c r="EC220">
        <v>0.76</v>
      </c>
      <c r="ED220">
        <v>1.64</v>
      </c>
      <c r="EE220">
        <v>0</v>
      </c>
      <c r="EF220">
        <v>2</v>
      </c>
      <c r="EG220" s="41">
        <v>0</v>
      </c>
      <c r="EH220" s="43">
        <v>0.8</v>
      </c>
      <c r="EI220" s="44">
        <v>0.8</v>
      </c>
      <c r="EJ220">
        <v>17</v>
      </c>
      <c r="EK220">
        <v>18</v>
      </c>
      <c r="EL220">
        <v>16</v>
      </c>
      <c r="EM220">
        <v>14</v>
      </c>
      <c r="EN220">
        <v>10</v>
      </c>
      <c r="EO220">
        <v>10</v>
      </c>
      <c r="EP220">
        <v>0</v>
      </c>
      <c r="EQ220">
        <v>2</v>
      </c>
      <c r="ER220">
        <v>10</v>
      </c>
      <c r="ES220">
        <v>13</v>
      </c>
      <c r="ET220">
        <v>7</v>
      </c>
      <c r="EU220">
        <v>6</v>
      </c>
      <c r="EV220">
        <v>0</v>
      </c>
      <c r="EW220">
        <v>1</v>
      </c>
      <c r="EX220">
        <v>0</v>
      </c>
      <c r="EY220">
        <v>1</v>
      </c>
      <c r="EZ220">
        <v>0</v>
      </c>
      <c r="FA220">
        <v>-0.1</v>
      </c>
      <c r="FB220">
        <v>-0.1</v>
      </c>
      <c r="FC220" s="20">
        <v>-0.35</v>
      </c>
      <c r="FD220" s="26">
        <v>-0.35</v>
      </c>
      <c r="FE220">
        <v>0</v>
      </c>
      <c r="FF220">
        <v>0</v>
      </c>
      <c r="FG220">
        <v>0</v>
      </c>
      <c r="FH220">
        <v>0</v>
      </c>
      <c r="FL220" s="42">
        <v>1</v>
      </c>
      <c r="FM220" s="20">
        <v>0</v>
      </c>
      <c r="FN220" s="41">
        <v>0</v>
      </c>
      <c r="FO220" s="20">
        <v>0</v>
      </c>
      <c r="FP220" s="20">
        <v>1.4200000000000001E-2</v>
      </c>
      <c r="FQ220" s="20">
        <v>138.15789473684211</v>
      </c>
      <c r="FV220" t="s">
        <v>751</v>
      </c>
      <c r="FW220" s="45">
        <v>925000</v>
      </c>
      <c r="FX220" s="45">
        <v>925000</v>
      </c>
      <c r="FY220">
        <v>1</v>
      </c>
      <c r="FZ220">
        <v>0</v>
      </c>
      <c r="GA220">
        <v>0</v>
      </c>
      <c r="GB220">
        <v>0</v>
      </c>
      <c r="GC220">
        <v>-2</v>
      </c>
      <c r="GD220">
        <v>0</v>
      </c>
      <c r="GE220">
        <v>0</v>
      </c>
      <c r="GF220">
        <v>15</v>
      </c>
      <c r="GG220">
        <v>0</v>
      </c>
      <c r="GH220">
        <v>-0.1</v>
      </c>
      <c r="GI220">
        <v>-0.1</v>
      </c>
      <c r="GJ220" s="42">
        <v>0</v>
      </c>
    </row>
    <row r="221" spans="1:192" x14ac:dyDescent="0.45">
      <c r="A221" s="40">
        <v>31818</v>
      </c>
      <c r="B221" t="s">
        <v>803</v>
      </c>
      <c r="C221" t="s">
        <v>362</v>
      </c>
      <c r="D221" t="s">
        <v>107</v>
      </c>
      <c r="E221" t="s">
        <v>107</v>
      </c>
      <c r="F221">
        <v>74</v>
      </c>
      <c r="G221">
        <v>205</v>
      </c>
      <c r="H221">
        <v>2007</v>
      </c>
      <c r="I221">
        <v>7</v>
      </c>
      <c r="J221">
        <v>201</v>
      </c>
      <c r="K221" t="s">
        <v>202</v>
      </c>
      <c r="L221">
        <v>2010</v>
      </c>
      <c r="M221">
        <v>30</v>
      </c>
      <c r="N221">
        <v>8</v>
      </c>
      <c r="O221">
        <v>8474027</v>
      </c>
      <c r="P221" t="s">
        <v>3360</v>
      </c>
      <c r="Q221" t="s">
        <v>3361</v>
      </c>
      <c r="R221" t="s">
        <v>3362</v>
      </c>
      <c r="S221" t="s">
        <v>766</v>
      </c>
      <c r="T221" t="s">
        <v>720</v>
      </c>
      <c r="U221" t="s">
        <v>319</v>
      </c>
      <c r="V221">
        <v>81</v>
      </c>
      <c r="W221">
        <v>5</v>
      </c>
      <c r="X221">
        <v>28</v>
      </c>
      <c r="Y221">
        <v>15</v>
      </c>
      <c r="Z221">
        <v>33</v>
      </c>
      <c r="AA221">
        <v>10</v>
      </c>
      <c r="AB221">
        <v>34</v>
      </c>
      <c r="AC221" s="26">
        <v>0.40740740740740738</v>
      </c>
      <c r="AD221" s="20">
        <v>14.015625</v>
      </c>
      <c r="AE221" s="20">
        <v>10.449</v>
      </c>
      <c r="AF221">
        <v>7</v>
      </c>
      <c r="AG221">
        <v>-7.5</v>
      </c>
      <c r="AH221">
        <v>28</v>
      </c>
      <c r="AI221">
        <v>2078</v>
      </c>
      <c r="AJ221">
        <v>103656</v>
      </c>
      <c r="AK221" s="20">
        <v>1727.6</v>
      </c>
      <c r="AL221">
        <v>1727.6</v>
      </c>
      <c r="AM221">
        <v>1728</v>
      </c>
      <c r="AN221" s="26">
        <v>21.328395061728394</v>
      </c>
      <c r="AO221">
        <v>35.46</v>
      </c>
      <c r="AP221" s="41">
        <v>0.46478873239436619</v>
      </c>
      <c r="AQ221">
        <v>251</v>
      </c>
      <c r="AR221">
        <v>251</v>
      </c>
      <c r="AS221">
        <v>251</v>
      </c>
      <c r="AT221">
        <v>170</v>
      </c>
      <c r="AU221">
        <v>170</v>
      </c>
      <c r="AV221">
        <v>115</v>
      </c>
      <c r="AW221">
        <v>49</v>
      </c>
      <c r="AX221">
        <v>5</v>
      </c>
      <c r="AY221">
        <v>4</v>
      </c>
      <c r="AZ221">
        <v>17</v>
      </c>
      <c r="BA221" s="42">
        <v>21</v>
      </c>
      <c r="BB221">
        <v>4.2</v>
      </c>
      <c r="BC221">
        <v>57.217399999999998</v>
      </c>
      <c r="BD221" s="20">
        <v>294.2</v>
      </c>
      <c r="BE221" s="20">
        <v>545.20000000000005</v>
      </c>
      <c r="BF221" s="20">
        <v>18.934938643204447</v>
      </c>
      <c r="BG221">
        <v>365</v>
      </c>
      <c r="BH221">
        <v>651</v>
      </c>
      <c r="BI221">
        <v>811</v>
      </c>
      <c r="BJ221" s="41">
        <v>0.31037414965986393</v>
      </c>
      <c r="BK221">
        <v>143</v>
      </c>
      <c r="BL221">
        <v>143</v>
      </c>
      <c r="BM221">
        <v>168</v>
      </c>
      <c r="BN221" s="42">
        <v>-25</v>
      </c>
      <c r="BO221">
        <v>55</v>
      </c>
      <c r="BP221">
        <v>35</v>
      </c>
      <c r="BQ221">
        <v>32</v>
      </c>
      <c r="BR221">
        <v>152</v>
      </c>
      <c r="BS221" s="41">
        <v>9.9411379986919554E-2</v>
      </c>
      <c r="BT221">
        <v>0</v>
      </c>
      <c r="BU221">
        <v>0</v>
      </c>
      <c r="BV221" s="4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2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6</v>
      </c>
      <c r="CZ221">
        <v>49</v>
      </c>
      <c r="DA221">
        <v>3</v>
      </c>
      <c r="DB221">
        <v>1</v>
      </c>
      <c r="DC221">
        <v>42</v>
      </c>
      <c r="DD221">
        <v>11</v>
      </c>
      <c r="DE221">
        <v>0</v>
      </c>
      <c r="DF221">
        <v>0</v>
      </c>
      <c r="DG221">
        <v>58</v>
      </c>
      <c r="DH221">
        <v>14</v>
      </c>
      <c r="DI221">
        <v>9</v>
      </c>
      <c r="DJ221">
        <v>14</v>
      </c>
      <c r="DK221">
        <v>14</v>
      </c>
      <c r="DL221">
        <v>0</v>
      </c>
      <c r="DM221">
        <v>9</v>
      </c>
      <c r="DN221">
        <v>9</v>
      </c>
      <c r="DO221">
        <v>0</v>
      </c>
      <c r="DP221" s="42">
        <v>-5</v>
      </c>
      <c r="DQ221" s="20">
        <v>-0.30199999999999999</v>
      </c>
      <c r="DR221">
        <v>14</v>
      </c>
      <c r="DS221">
        <v>0</v>
      </c>
      <c r="DT221">
        <v>0</v>
      </c>
      <c r="DU221">
        <v>0</v>
      </c>
      <c r="DV221">
        <v>0</v>
      </c>
      <c r="DW221">
        <v>1377</v>
      </c>
      <c r="DX221">
        <v>1965</v>
      </c>
      <c r="DY221">
        <v>1028</v>
      </c>
      <c r="DZ221">
        <v>1377</v>
      </c>
      <c r="EA221">
        <v>744</v>
      </c>
      <c r="EB221">
        <v>964</v>
      </c>
      <c r="EC221">
        <v>68.88</v>
      </c>
      <c r="ED221">
        <v>91.36</v>
      </c>
      <c r="EE221">
        <v>71</v>
      </c>
      <c r="EF221">
        <v>86</v>
      </c>
      <c r="EG221" s="41">
        <v>9.5430107526881719E-2</v>
      </c>
      <c r="EH221" s="43">
        <v>0.91078838174273857</v>
      </c>
      <c r="EI221" s="44">
        <v>1.0062184892696202</v>
      </c>
      <c r="EJ221">
        <v>1371</v>
      </c>
      <c r="EK221">
        <v>1967</v>
      </c>
      <c r="EL221">
        <v>1022</v>
      </c>
      <c r="EM221">
        <v>1379</v>
      </c>
      <c r="EN221">
        <v>737</v>
      </c>
      <c r="EO221">
        <v>965</v>
      </c>
      <c r="EP221">
        <v>70</v>
      </c>
      <c r="EQ221">
        <v>86</v>
      </c>
      <c r="ER221">
        <v>669</v>
      </c>
      <c r="ES221">
        <v>989</v>
      </c>
      <c r="ET221">
        <v>270</v>
      </c>
      <c r="EU221">
        <v>377</v>
      </c>
      <c r="EV221">
        <v>42</v>
      </c>
      <c r="EW221">
        <v>52</v>
      </c>
      <c r="EX221">
        <v>73</v>
      </c>
      <c r="EY221">
        <v>91</v>
      </c>
      <c r="EZ221">
        <v>1.7000000000000002</v>
      </c>
      <c r="FA221">
        <v>4.7</v>
      </c>
      <c r="FB221">
        <v>6.4</v>
      </c>
      <c r="FC221" s="20">
        <v>24.18</v>
      </c>
      <c r="FD221" s="26">
        <v>0.29851851851851852</v>
      </c>
      <c r="FE221">
        <v>1.7682</v>
      </c>
      <c r="FF221">
        <v>-0.26</v>
      </c>
      <c r="FG221">
        <v>-0.06</v>
      </c>
      <c r="FH221">
        <v>-0.32</v>
      </c>
      <c r="FL221" s="42">
        <v>323</v>
      </c>
      <c r="FM221" s="20">
        <v>12.5</v>
      </c>
      <c r="FN221" s="41">
        <v>2.0916233000000003E-2</v>
      </c>
      <c r="FO221" s="20">
        <v>30.2</v>
      </c>
      <c r="FP221" s="20">
        <v>32.939599999999999</v>
      </c>
      <c r="FQ221" s="20">
        <v>116.06853438295903</v>
      </c>
      <c r="FR221">
        <v>4</v>
      </c>
      <c r="FS221" t="s">
        <v>455</v>
      </c>
      <c r="FT221">
        <v>195</v>
      </c>
      <c r="FV221" t="s">
        <v>711</v>
      </c>
      <c r="FW221" s="45">
        <v>3800000</v>
      </c>
      <c r="FX221" s="45">
        <v>3800000</v>
      </c>
      <c r="FY221">
        <v>529</v>
      </c>
      <c r="FZ221">
        <v>22</v>
      </c>
      <c r="GA221">
        <v>116</v>
      </c>
      <c r="GB221">
        <v>138</v>
      </c>
      <c r="GC221">
        <v>38</v>
      </c>
      <c r="GD221">
        <v>191</v>
      </c>
      <c r="GE221">
        <v>744</v>
      </c>
      <c r="GF221">
        <v>10517</v>
      </c>
      <c r="GG221">
        <v>4.4000000000000004</v>
      </c>
      <c r="GH221">
        <v>26.8</v>
      </c>
      <c r="GI221">
        <v>31.2</v>
      </c>
      <c r="GJ221" s="42">
        <v>30.2</v>
      </c>
    </row>
    <row r="222" spans="1:192" x14ac:dyDescent="0.45">
      <c r="A222" s="40">
        <v>33083</v>
      </c>
      <c r="B222" t="s">
        <v>3363</v>
      </c>
      <c r="D222" t="s">
        <v>399</v>
      </c>
      <c r="E222" t="s">
        <v>399</v>
      </c>
      <c r="F222">
        <v>75</v>
      </c>
      <c r="G222">
        <v>200</v>
      </c>
      <c r="K222" t="s">
        <v>202</v>
      </c>
      <c r="L222">
        <v>2017</v>
      </c>
      <c r="M222">
        <v>27</v>
      </c>
      <c r="N222">
        <v>1</v>
      </c>
      <c r="O222">
        <v>8480172</v>
      </c>
      <c r="P222" t="s">
        <v>3364</v>
      </c>
      <c r="Q222" t="s">
        <v>3365</v>
      </c>
      <c r="R222" t="s">
        <v>3366</v>
      </c>
      <c r="S222" t="s">
        <v>3367</v>
      </c>
      <c r="T222" t="s">
        <v>720</v>
      </c>
      <c r="U222" t="s">
        <v>188</v>
      </c>
      <c r="V222">
        <v>57</v>
      </c>
      <c r="W222">
        <v>6</v>
      </c>
      <c r="X222">
        <v>14</v>
      </c>
      <c r="Y222">
        <v>5</v>
      </c>
      <c r="Z222">
        <v>20</v>
      </c>
      <c r="AA222">
        <v>12</v>
      </c>
      <c r="AB222">
        <v>56</v>
      </c>
      <c r="AC222" s="26">
        <v>0.35087719298245612</v>
      </c>
      <c r="AD222" s="20">
        <v>0</v>
      </c>
      <c r="AE222" s="20">
        <v>7.1559999999999997</v>
      </c>
      <c r="AF222">
        <v>-1</v>
      </c>
      <c r="AG222">
        <v>-5.2</v>
      </c>
      <c r="AH222">
        <v>24</v>
      </c>
      <c r="AI222">
        <v>1558</v>
      </c>
      <c r="AJ222">
        <v>65850</v>
      </c>
      <c r="AK222" s="20">
        <v>1097.5</v>
      </c>
      <c r="AL222">
        <v>1097.58</v>
      </c>
      <c r="AM222">
        <v>1098</v>
      </c>
      <c r="AN222" s="26">
        <v>19.254385964912281</v>
      </c>
      <c r="AO222">
        <v>32</v>
      </c>
      <c r="AP222" s="41">
        <v>0.40816326530612246</v>
      </c>
      <c r="AQ222">
        <v>169</v>
      </c>
      <c r="AR222">
        <v>169</v>
      </c>
      <c r="AS222">
        <v>169</v>
      </c>
      <c r="AT222">
        <v>100</v>
      </c>
      <c r="AU222">
        <v>100</v>
      </c>
      <c r="AV222">
        <v>71</v>
      </c>
      <c r="AW222">
        <v>55</v>
      </c>
      <c r="AX222">
        <v>4</v>
      </c>
      <c r="AY222">
        <v>2</v>
      </c>
      <c r="AZ222">
        <v>6</v>
      </c>
      <c r="BA222" s="42">
        <v>8</v>
      </c>
      <c r="BB222">
        <v>3.31</v>
      </c>
      <c r="BC222">
        <v>47.788699999999999</v>
      </c>
      <c r="BD222" s="20">
        <v>97.9</v>
      </c>
      <c r="BE222" s="20">
        <v>266.89999999999998</v>
      </c>
      <c r="BF222" s="20">
        <v>14.590280435139125</v>
      </c>
      <c r="BG222">
        <v>335</v>
      </c>
      <c r="BH222">
        <v>347</v>
      </c>
      <c r="BI222">
        <v>408</v>
      </c>
      <c r="BJ222" s="41">
        <v>0.45087483176312249</v>
      </c>
      <c r="BK222">
        <v>24</v>
      </c>
      <c r="BL222">
        <v>24</v>
      </c>
      <c r="BM222">
        <v>76</v>
      </c>
      <c r="BN222" s="42">
        <v>-52</v>
      </c>
      <c r="BO222">
        <v>29</v>
      </c>
      <c r="BP222">
        <v>37</v>
      </c>
      <c r="BQ222">
        <v>12</v>
      </c>
      <c r="BR222">
        <v>64</v>
      </c>
      <c r="BS222" s="41">
        <v>6.330365974282888E-2</v>
      </c>
      <c r="BT222">
        <v>0</v>
      </c>
      <c r="BU222">
        <v>0</v>
      </c>
      <c r="BV222" s="41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1</v>
      </c>
      <c r="CV222">
        <v>3</v>
      </c>
      <c r="CW222">
        <v>1</v>
      </c>
      <c r="CX222">
        <v>2</v>
      </c>
      <c r="CY222">
        <v>2</v>
      </c>
      <c r="CZ222">
        <v>24</v>
      </c>
      <c r="DA222">
        <v>2</v>
      </c>
      <c r="DB222">
        <v>0</v>
      </c>
      <c r="DC222">
        <v>22</v>
      </c>
      <c r="DD222">
        <v>4</v>
      </c>
      <c r="DE222">
        <v>0</v>
      </c>
      <c r="DF222">
        <v>1</v>
      </c>
      <c r="DG222">
        <v>42</v>
      </c>
      <c r="DH222">
        <v>12</v>
      </c>
      <c r="DI222">
        <v>7</v>
      </c>
      <c r="DJ222">
        <v>12</v>
      </c>
      <c r="DK222">
        <v>12</v>
      </c>
      <c r="DL222">
        <v>0</v>
      </c>
      <c r="DM222">
        <v>5</v>
      </c>
      <c r="DN222">
        <v>5</v>
      </c>
      <c r="DO222">
        <v>0</v>
      </c>
      <c r="DP222" s="42">
        <v>-5</v>
      </c>
      <c r="DQ222" s="20">
        <v>-0.66900000000000004</v>
      </c>
      <c r="DR222">
        <v>12</v>
      </c>
      <c r="DS222">
        <v>0</v>
      </c>
      <c r="DT222">
        <v>0</v>
      </c>
      <c r="DU222">
        <v>0</v>
      </c>
      <c r="DV222">
        <v>0</v>
      </c>
      <c r="DW222">
        <v>1035</v>
      </c>
      <c r="DX222">
        <v>1223</v>
      </c>
      <c r="DY222">
        <v>737</v>
      </c>
      <c r="DZ222">
        <v>947</v>
      </c>
      <c r="EA222">
        <v>564</v>
      </c>
      <c r="EB222">
        <v>701</v>
      </c>
      <c r="EC222">
        <v>46.12</v>
      </c>
      <c r="ED222">
        <v>66.2</v>
      </c>
      <c r="EE222">
        <v>49</v>
      </c>
      <c r="EF222">
        <v>59</v>
      </c>
      <c r="EG222" s="41">
        <v>8.6879432624113476E-2</v>
      </c>
      <c r="EH222" s="43">
        <v>0.91583452211126959</v>
      </c>
      <c r="EI222" s="44">
        <v>1.0027139547353832</v>
      </c>
      <c r="EJ222">
        <v>1030</v>
      </c>
      <c r="EK222">
        <v>1223</v>
      </c>
      <c r="EL222">
        <v>730</v>
      </c>
      <c r="EM222">
        <v>947</v>
      </c>
      <c r="EN222">
        <v>558</v>
      </c>
      <c r="EO222">
        <v>701</v>
      </c>
      <c r="EP222">
        <v>50</v>
      </c>
      <c r="EQ222">
        <v>59</v>
      </c>
      <c r="ER222">
        <v>513</v>
      </c>
      <c r="ES222">
        <v>630</v>
      </c>
      <c r="ET222">
        <v>182</v>
      </c>
      <c r="EU222">
        <v>262</v>
      </c>
      <c r="EV222">
        <v>25</v>
      </c>
      <c r="EW222">
        <v>28</v>
      </c>
      <c r="EX222">
        <v>59</v>
      </c>
      <c r="EY222">
        <v>80</v>
      </c>
      <c r="EZ222">
        <v>1.3</v>
      </c>
      <c r="FA222">
        <v>2.4</v>
      </c>
      <c r="FB222">
        <v>3.7</v>
      </c>
      <c r="FC222" s="20">
        <v>19.57</v>
      </c>
      <c r="FD222" s="26">
        <v>0.34333333333333332</v>
      </c>
      <c r="FE222">
        <v>1.3109999999999999</v>
      </c>
      <c r="FF222">
        <v>0.04</v>
      </c>
      <c r="FG222">
        <v>-0.32</v>
      </c>
      <c r="FH222">
        <v>-0.27</v>
      </c>
      <c r="FL222" s="42">
        <v>112</v>
      </c>
      <c r="FM222" s="20">
        <v>3</v>
      </c>
      <c r="FN222" s="41">
        <v>3.8880986200000002E-2</v>
      </c>
      <c r="FO222" s="20">
        <v>17.600000000000001</v>
      </c>
      <c r="FP222" s="20">
        <v>19.866199999999999</v>
      </c>
      <c r="FQ222" s="20">
        <v>123.43519378997432</v>
      </c>
      <c r="FR222">
        <v>7</v>
      </c>
      <c r="FS222" t="s">
        <v>1035</v>
      </c>
      <c r="FT222">
        <v>244</v>
      </c>
      <c r="FU222" t="s">
        <v>731</v>
      </c>
      <c r="FV222" t="s">
        <v>711</v>
      </c>
      <c r="FW222" s="45">
        <v>925000</v>
      </c>
      <c r="FX222" s="45">
        <v>925000</v>
      </c>
      <c r="FY222">
        <v>57</v>
      </c>
      <c r="FZ222">
        <v>6</v>
      </c>
      <c r="GA222">
        <v>14</v>
      </c>
      <c r="GB222">
        <v>20</v>
      </c>
      <c r="GC222">
        <v>-1</v>
      </c>
      <c r="GD222">
        <v>24</v>
      </c>
      <c r="GE222">
        <v>71</v>
      </c>
      <c r="GF222">
        <v>1098</v>
      </c>
      <c r="GG222">
        <v>1.3</v>
      </c>
      <c r="GH222">
        <v>2.4</v>
      </c>
      <c r="GI222">
        <v>3.7</v>
      </c>
      <c r="GJ222" s="42">
        <v>17.600000000000001</v>
      </c>
    </row>
    <row r="223" spans="1:192" x14ac:dyDescent="0.45">
      <c r="A223" s="40">
        <v>32537</v>
      </c>
      <c r="B223" t="s">
        <v>3372</v>
      </c>
      <c r="C223" t="s">
        <v>295</v>
      </c>
      <c r="D223" t="s">
        <v>107</v>
      </c>
      <c r="E223" t="s">
        <v>107</v>
      </c>
      <c r="F223">
        <v>72</v>
      </c>
      <c r="G223">
        <v>200</v>
      </c>
      <c r="H223">
        <v>2007</v>
      </c>
      <c r="I223">
        <v>1</v>
      </c>
      <c r="J223">
        <v>14</v>
      </c>
      <c r="K223" t="s">
        <v>202</v>
      </c>
      <c r="L223">
        <v>2010</v>
      </c>
      <c r="M223">
        <v>29</v>
      </c>
      <c r="N223">
        <v>8</v>
      </c>
      <c r="O223">
        <v>8474031</v>
      </c>
      <c r="P223" t="s">
        <v>3373</v>
      </c>
      <c r="Q223" t="s">
        <v>3374</v>
      </c>
      <c r="R223" t="s">
        <v>3375</v>
      </c>
      <c r="S223" t="s">
        <v>1325</v>
      </c>
      <c r="T223" t="s">
        <v>720</v>
      </c>
      <c r="U223" t="s">
        <v>279</v>
      </c>
      <c r="V223">
        <v>46</v>
      </c>
      <c r="W223">
        <v>5</v>
      </c>
      <c r="X223">
        <v>18</v>
      </c>
      <c r="Y223">
        <v>13</v>
      </c>
      <c r="Z223">
        <v>23</v>
      </c>
      <c r="AA223">
        <v>14</v>
      </c>
      <c r="AB223">
        <v>30</v>
      </c>
      <c r="AC223" s="26">
        <v>0.5</v>
      </c>
      <c r="AD223" s="20">
        <v>-4.9755102040816332</v>
      </c>
      <c r="AE223" s="20">
        <v>7.8860000000000001</v>
      </c>
      <c r="AF223">
        <v>-14</v>
      </c>
      <c r="AG223">
        <v>-2.2999999999999998</v>
      </c>
      <c r="AH223">
        <v>44</v>
      </c>
      <c r="AI223">
        <v>1173</v>
      </c>
      <c r="AJ223">
        <v>55951</v>
      </c>
      <c r="AK223" s="20">
        <v>932.48333333333005</v>
      </c>
      <c r="AL223">
        <v>932.48</v>
      </c>
      <c r="AM223">
        <v>933</v>
      </c>
      <c r="AN223" s="26">
        <v>20.272101449275361</v>
      </c>
      <c r="AO223">
        <v>33.409999999999997</v>
      </c>
      <c r="AP223" s="41">
        <v>0.46938775510204084</v>
      </c>
      <c r="AQ223">
        <v>188</v>
      </c>
      <c r="AR223">
        <v>188</v>
      </c>
      <c r="AS223">
        <v>188</v>
      </c>
      <c r="AT223">
        <v>123</v>
      </c>
      <c r="AU223">
        <v>123</v>
      </c>
      <c r="AV223">
        <v>94</v>
      </c>
      <c r="AW223">
        <v>72</v>
      </c>
      <c r="AX223">
        <v>13</v>
      </c>
      <c r="AY223">
        <v>4</v>
      </c>
      <c r="AZ223">
        <v>12</v>
      </c>
      <c r="BA223" s="42">
        <v>16</v>
      </c>
      <c r="BB223">
        <v>5.24</v>
      </c>
      <c r="BC223">
        <v>50.9681</v>
      </c>
      <c r="BD223" s="20">
        <v>231.9</v>
      </c>
      <c r="BE223" s="20">
        <v>419.9</v>
      </c>
      <c r="BF223" s="20">
        <v>27.018273850377486</v>
      </c>
      <c r="BG223">
        <v>485</v>
      </c>
      <c r="BH223">
        <v>274</v>
      </c>
      <c r="BI223">
        <v>191</v>
      </c>
      <c r="BJ223" s="41">
        <v>0.71745562130177509</v>
      </c>
      <c r="BK223">
        <v>44</v>
      </c>
      <c r="BL223">
        <v>44</v>
      </c>
      <c r="BM223">
        <v>75</v>
      </c>
      <c r="BN223" s="42">
        <v>-31</v>
      </c>
      <c r="BO223">
        <v>29</v>
      </c>
      <c r="BP223">
        <v>61</v>
      </c>
      <c r="BQ223">
        <v>24</v>
      </c>
      <c r="BR223">
        <v>65</v>
      </c>
      <c r="BS223" s="41">
        <v>9.5029239766081866E-2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3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28</v>
      </c>
      <c r="DA223">
        <v>1</v>
      </c>
      <c r="DB223">
        <v>2</v>
      </c>
      <c r="DC223">
        <v>23</v>
      </c>
      <c r="DD223">
        <v>17</v>
      </c>
      <c r="DE223">
        <v>3</v>
      </c>
      <c r="DF223">
        <v>0</v>
      </c>
      <c r="DG223">
        <v>48</v>
      </c>
      <c r="DH223">
        <v>20</v>
      </c>
      <c r="DI223">
        <v>9</v>
      </c>
      <c r="DJ223">
        <v>23</v>
      </c>
      <c r="DK223">
        <v>23</v>
      </c>
      <c r="DL223">
        <v>0</v>
      </c>
      <c r="DM223">
        <v>7</v>
      </c>
      <c r="DN223">
        <v>7</v>
      </c>
      <c r="DO223">
        <v>0</v>
      </c>
      <c r="DP223" s="42">
        <v>-11</v>
      </c>
      <c r="DQ223" s="20">
        <v>-9.7420000000000009</v>
      </c>
      <c r="DR223">
        <v>20</v>
      </c>
      <c r="DS223">
        <v>0</v>
      </c>
      <c r="DT223">
        <v>0</v>
      </c>
      <c r="DU223">
        <v>0</v>
      </c>
      <c r="DV223">
        <v>0</v>
      </c>
      <c r="DW223">
        <v>975</v>
      </c>
      <c r="DX223">
        <v>816</v>
      </c>
      <c r="DY223">
        <v>732</v>
      </c>
      <c r="DZ223">
        <v>619</v>
      </c>
      <c r="EA223">
        <v>533</v>
      </c>
      <c r="EB223">
        <v>451</v>
      </c>
      <c r="EC223">
        <v>52.6</v>
      </c>
      <c r="ED223">
        <v>41.23</v>
      </c>
      <c r="EE223">
        <v>49</v>
      </c>
      <c r="EF223">
        <v>45</v>
      </c>
      <c r="EG223" s="41">
        <v>9.193245778611632E-2</v>
      </c>
      <c r="EH223" s="43">
        <v>0.90022172949002222</v>
      </c>
      <c r="EI223" s="44">
        <v>0.99215418727613858</v>
      </c>
      <c r="EJ223">
        <v>972</v>
      </c>
      <c r="EK223">
        <v>817</v>
      </c>
      <c r="EL223">
        <v>729</v>
      </c>
      <c r="EM223">
        <v>620</v>
      </c>
      <c r="EN223">
        <v>530</v>
      </c>
      <c r="EO223">
        <v>451</v>
      </c>
      <c r="EP223">
        <v>49</v>
      </c>
      <c r="EQ223">
        <v>45</v>
      </c>
      <c r="ER223">
        <v>513</v>
      </c>
      <c r="ES223">
        <v>410</v>
      </c>
      <c r="ET223">
        <v>208</v>
      </c>
      <c r="EU223">
        <v>171</v>
      </c>
      <c r="EV223">
        <v>31</v>
      </c>
      <c r="EW223">
        <v>23</v>
      </c>
      <c r="EX223">
        <v>69</v>
      </c>
      <c r="EY223">
        <v>49</v>
      </c>
      <c r="EZ223">
        <v>1.7000000000000002</v>
      </c>
      <c r="FA223">
        <v>1</v>
      </c>
      <c r="FB223">
        <v>2.8</v>
      </c>
      <c r="FC223" s="20">
        <v>17.399999999999999</v>
      </c>
      <c r="FD223" s="26">
        <v>0.37826086956521737</v>
      </c>
      <c r="FE223">
        <v>1.6992</v>
      </c>
      <c r="FF223">
        <v>-0.11</v>
      </c>
      <c r="FG223">
        <v>-0.47</v>
      </c>
      <c r="FH223">
        <v>-0.57999999999999996</v>
      </c>
      <c r="FI223">
        <v>4</v>
      </c>
      <c r="FJ223">
        <v>1</v>
      </c>
      <c r="FK223">
        <v>0</v>
      </c>
      <c r="FL223" s="42">
        <v>153</v>
      </c>
      <c r="FM223" s="20">
        <v>3.4</v>
      </c>
      <c r="FN223" s="41">
        <v>3.99688048E-2</v>
      </c>
      <c r="FO223" s="20">
        <v>18.600000000000001</v>
      </c>
      <c r="FP223" s="20">
        <v>21.051600000000001</v>
      </c>
      <c r="FQ223" s="20">
        <v>115.2410775566232</v>
      </c>
      <c r="FR223">
        <v>36</v>
      </c>
      <c r="FS223" t="s">
        <v>430</v>
      </c>
      <c r="FT223">
        <v>2920</v>
      </c>
      <c r="FV223" t="s">
        <v>711</v>
      </c>
      <c r="FW223" s="45">
        <v>8000000</v>
      </c>
      <c r="FX223" s="45">
        <v>6650000</v>
      </c>
      <c r="FY223">
        <v>536</v>
      </c>
      <c r="FZ223">
        <v>73</v>
      </c>
      <c r="GA223">
        <v>248</v>
      </c>
      <c r="GB223">
        <v>321</v>
      </c>
      <c r="GC223">
        <v>3</v>
      </c>
      <c r="GD223">
        <v>348</v>
      </c>
      <c r="GE223">
        <v>1128</v>
      </c>
      <c r="GF223">
        <v>11272</v>
      </c>
      <c r="GG223">
        <v>30.1</v>
      </c>
      <c r="GH223">
        <v>25.9</v>
      </c>
      <c r="GI223">
        <v>56</v>
      </c>
      <c r="GJ223" s="42">
        <v>18.600000000000001</v>
      </c>
    </row>
    <row r="224" spans="1:192" x14ac:dyDescent="0.45">
      <c r="A224" s="40">
        <v>34914</v>
      </c>
      <c r="B224" t="s">
        <v>3254</v>
      </c>
      <c r="C224" t="s">
        <v>163</v>
      </c>
      <c r="D224" t="s">
        <v>91</v>
      </c>
      <c r="E224" t="s">
        <v>91</v>
      </c>
      <c r="F224">
        <v>74</v>
      </c>
      <c r="G224">
        <v>195</v>
      </c>
      <c r="H224">
        <v>2013</v>
      </c>
      <c r="I224">
        <v>1</v>
      </c>
      <c r="J224">
        <v>26</v>
      </c>
      <c r="K224" t="s">
        <v>92</v>
      </c>
      <c r="L224">
        <v>2015</v>
      </c>
      <c r="M224">
        <v>22</v>
      </c>
      <c r="N224">
        <v>3</v>
      </c>
      <c r="O224">
        <v>8477447</v>
      </c>
      <c r="P224" t="s">
        <v>3376</v>
      </c>
      <c r="Q224" t="s">
        <v>3377</v>
      </c>
      <c r="R224" t="s">
        <v>3378</v>
      </c>
      <c r="S224" t="s">
        <v>943</v>
      </c>
      <c r="T224" t="s">
        <v>720</v>
      </c>
      <c r="U224" t="s">
        <v>917</v>
      </c>
      <c r="V224">
        <v>61</v>
      </c>
      <c r="W224">
        <v>6</v>
      </c>
      <c r="X224">
        <v>23</v>
      </c>
      <c r="Y224">
        <v>14</v>
      </c>
      <c r="Z224">
        <v>29</v>
      </c>
      <c r="AA224">
        <v>10</v>
      </c>
      <c r="AB224">
        <v>49</v>
      </c>
      <c r="AC224" s="26">
        <v>0.47540983606557374</v>
      </c>
      <c r="AD224" s="20">
        <v>9.4339622641509422</v>
      </c>
      <c r="AE224" s="20">
        <v>9.9730000000000008</v>
      </c>
      <c r="AF224">
        <v>5</v>
      </c>
      <c r="AG224">
        <v>4.8</v>
      </c>
      <c r="AH224">
        <v>14</v>
      </c>
      <c r="AI224">
        <v>1511</v>
      </c>
      <c r="AJ224">
        <v>74489</v>
      </c>
      <c r="AK224" s="20">
        <v>1241.4833333332999</v>
      </c>
      <c r="AL224">
        <v>1241.48</v>
      </c>
      <c r="AM224">
        <v>1241</v>
      </c>
      <c r="AN224" s="26">
        <v>20.352185792349726</v>
      </c>
      <c r="AO224">
        <v>33.659999999999997</v>
      </c>
      <c r="AP224" s="41">
        <v>0.39726027397260272</v>
      </c>
      <c r="AQ224">
        <v>262</v>
      </c>
      <c r="AR224">
        <v>262</v>
      </c>
      <c r="AS224">
        <v>262</v>
      </c>
      <c r="AT224">
        <v>187</v>
      </c>
      <c r="AU224">
        <v>187</v>
      </c>
      <c r="AV224">
        <v>144</v>
      </c>
      <c r="AW224">
        <v>110</v>
      </c>
      <c r="AX224">
        <v>10</v>
      </c>
      <c r="AY224">
        <v>10</v>
      </c>
      <c r="AZ224">
        <v>15</v>
      </c>
      <c r="BA224" s="42">
        <v>25</v>
      </c>
      <c r="BB224">
        <v>8.6</v>
      </c>
      <c r="BC224">
        <v>43.631900000000002</v>
      </c>
      <c r="BD224" s="20">
        <v>276.60000000000002</v>
      </c>
      <c r="BE224" s="20">
        <v>538.6</v>
      </c>
      <c r="BF224" s="20">
        <v>26.030221993105005</v>
      </c>
      <c r="BG224">
        <v>510</v>
      </c>
      <c r="BH224">
        <v>361</v>
      </c>
      <c r="BI224">
        <v>316</v>
      </c>
      <c r="BJ224" s="41">
        <v>0.61743341404358354</v>
      </c>
      <c r="BK224">
        <v>29</v>
      </c>
      <c r="BL224">
        <v>29</v>
      </c>
      <c r="BM224">
        <v>67</v>
      </c>
      <c r="BN224" s="42">
        <v>-38</v>
      </c>
      <c r="BO224">
        <v>43</v>
      </c>
      <c r="BP224">
        <v>42</v>
      </c>
      <c r="BQ224">
        <v>25</v>
      </c>
      <c r="BR224">
        <v>70</v>
      </c>
      <c r="BS224" s="41">
        <v>7.9635949943117179E-2</v>
      </c>
      <c r="BT224">
        <v>0</v>
      </c>
      <c r="BU224">
        <v>0</v>
      </c>
      <c r="BV224" s="41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</v>
      </c>
      <c r="CS224">
        <v>2</v>
      </c>
      <c r="CT224">
        <v>0</v>
      </c>
      <c r="CU224">
        <v>0</v>
      </c>
      <c r="CV224">
        <v>2</v>
      </c>
      <c r="CW224">
        <v>2</v>
      </c>
      <c r="CX224">
        <v>5</v>
      </c>
      <c r="CY224">
        <v>3</v>
      </c>
      <c r="CZ224">
        <v>33</v>
      </c>
      <c r="DA224">
        <v>7</v>
      </c>
      <c r="DB224">
        <v>2</v>
      </c>
      <c r="DC224">
        <v>17</v>
      </c>
      <c r="DD224">
        <v>9</v>
      </c>
      <c r="DE224">
        <v>1</v>
      </c>
      <c r="DF224">
        <v>0</v>
      </c>
      <c r="DG224">
        <v>108</v>
      </c>
      <c r="DH224">
        <v>7</v>
      </c>
      <c r="DI224">
        <v>8</v>
      </c>
      <c r="DJ224">
        <v>7</v>
      </c>
      <c r="DK224">
        <v>7</v>
      </c>
      <c r="DL224">
        <v>0</v>
      </c>
      <c r="DM224">
        <v>8</v>
      </c>
      <c r="DN224">
        <v>8</v>
      </c>
      <c r="DO224">
        <v>0</v>
      </c>
      <c r="DP224" s="42">
        <v>1</v>
      </c>
      <c r="DQ224" s="20">
        <v>5.4950000000000001</v>
      </c>
      <c r="DR224">
        <v>7</v>
      </c>
      <c r="DS224">
        <v>0</v>
      </c>
      <c r="DT224">
        <v>0</v>
      </c>
      <c r="DU224">
        <v>0</v>
      </c>
      <c r="DV224">
        <v>0</v>
      </c>
      <c r="DW224">
        <v>1426</v>
      </c>
      <c r="DX224">
        <v>1060</v>
      </c>
      <c r="DY224">
        <v>1060</v>
      </c>
      <c r="DZ224">
        <v>809</v>
      </c>
      <c r="EA224">
        <v>775</v>
      </c>
      <c r="EB224">
        <v>577</v>
      </c>
      <c r="EC224">
        <v>70.08</v>
      </c>
      <c r="ED224">
        <v>49.38</v>
      </c>
      <c r="EE224">
        <v>73</v>
      </c>
      <c r="EF224">
        <v>53</v>
      </c>
      <c r="EG224" s="41">
        <v>9.4193548387096773E-2</v>
      </c>
      <c r="EH224" s="43">
        <v>0.90814558058925476</v>
      </c>
      <c r="EI224" s="44">
        <v>1.0023391289763515</v>
      </c>
      <c r="EJ224">
        <v>1430</v>
      </c>
      <c r="EK224">
        <v>1059</v>
      </c>
      <c r="EL224">
        <v>1066</v>
      </c>
      <c r="EM224">
        <v>808</v>
      </c>
      <c r="EN224">
        <v>779</v>
      </c>
      <c r="EO224">
        <v>576</v>
      </c>
      <c r="EP224">
        <v>73</v>
      </c>
      <c r="EQ224">
        <v>53</v>
      </c>
      <c r="ER224">
        <v>723</v>
      </c>
      <c r="ES224">
        <v>525</v>
      </c>
      <c r="ET224">
        <v>230</v>
      </c>
      <c r="EU224">
        <v>213</v>
      </c>
      <c r="EV224">
        <v>37</v>
      </c>
      <c r="EW224">
        <v>25</v>
      </c>
      <c r="EX224">
        <v>63</v>
      </c>
      <c r="EY224">
        <v>68</v>
      </c>
      <c r="EZ224">
        <v>2.1</v>
      </c>
      <c r="FA224">
        <v>2.8</v>
      </c>
      <c r="FB224">
        <v>4.9000000000000004</v>
      </c>
      <c r="FC224" s="20">
        <v>36.35</v>
      </c>
      <c r="FD224" s="26">
        <v>0.59590163934426232</v>
      </c>
      <c r="FE224">
        <v>2.6505000000000001</v>
      </c>
      <c r="FF224">
        <v>0.52</v>
      </c>
      <c r="FG224">
        <v>0.01</v>
      </c>
      <c r="FH224">
        <v>0.53</v>
      </c>
      <c r="FI224">
        <v>1</v>
      </c>
      <c r="FJ224">
        <v>1</v>
      </c>
      <c r="FK224">
        <v>1</v>
      </c>
      <c r="FL224" s="42">
        <v>113</v>
      </c>
      <c r="FM224" s="20">
        <v>7.7142857142857144</v>
      </c>
      <c r="FN224" s="41">
        <v>3.0784632700000002E-2</v>
      </c>
      <c r="FO224" s="20">
        <v>27.6</v>
      </c>
      <c r="FP224" s="20">
        <v>30.099</v>
      </c>
      <c r="FQ224" s="20">
        <v>120.146921416374</v>
      </c>
      <c r="FR224">
        <v>4</v>
      </c>
      <c r="FS224" t="s">
        <v>3379</v>
      </c>
      <c r="FT224">
        <v>195</v>
      </c>
      <c r="FV224" t="s">
        <v>751</v>
      </c>
      <c r="FW224" s="45">
        <v>832500</v>
      </c>
      <c r="FX224" s="45">
        <v>863333</v>
      </c>
      <c r="FY224">
        <v>114</v>
      </c>
      <c r="FZ224">
        <v>11</v>
      </c>
      <c r="GA224">
        <v>35</v>
      </c>
      <c r="GB224">
        <v>46</v>
      </c>
      <c r="GC224">
        <v>6</v>
      </c>
      <c r="GD224">
        <v>44</v>
      </c>
      <c r="GE224">
        <v>232</v>
      </c>
      <c r="GF224">
        <v>2193</v>
      </c>
      <c r="GG224">
        <v>3.4</v>
      </c>
      <c r="GH224">
        <v>5.2</v>
      </c>
      <c r="GI224">
        <v>8.6</v>
      </c>
      <c r="GJ224" s="42">
        <v>27.6</v>
      </c>
    </row>
    <row r="225" spans="1:192" x14ac:dyDescent="0.45">
      <c r="A225" s="40">
        <v>32641</v>
      </c>
      <c r="B225" t="s">
        <v>1063</v>
      </c>
      <c r="C225" t="s">
        <v>145</v>
      </c>
      <c r="D225" t="s">
        <v>91</v>
      </c>
      <c r="E225" t="s">
        <v>91</v>
      </c>
      <c r="F225">
        <v>72</v>
      </c>
      <c r="G225">
        <v>210</v>
      </c>
      <c r="H225">
        <v>2007</v>
      </c>
      <c r="I225">
        <v>2</v>
      </c>
      <c r="J225">
        <v>43</v>
      </c>
      <c r="K225" t="s">
        <v>202</v>
      </c>
      <c r="L225">
        <v>2009</v>
      </c>
      <c r="M225">
        <v>28</v>
      </c>
      <c r="N225">
        <v>9</v>
      </c>
      <c r="O225">
        <v>8474056</v>
      </c>
      <c r="P225" t="s">
        <v>3407</v>
      </c>
      <c r="Q225" t="s">
        <v>3408</v>
      </c>
      <c r="R225" t="s">
        <v>3409</v>
      </c>
      <c r="S225" t="s">
        <v>3410</v>
      </c>
      <c r="T225" t="s">
        <v>720</v>
      </c>
      <c r="U225" t="s">
        <v>307</v>
      </c>
      <c r="V225">
        <v>82</v>
      </c>
      <c r="W225">
        <v>16</v>
      </c>
      <c r="X225">
        <v>43</v>
      </c>
      <c r="Y225">
        <v>28</v>
      </c>
      <c r="Z225">
        <v>59</v>
      </c>
      <c r="AA225">
        <v>3</v>
      </c>
      <c r="AB225">
        <v>5</v>
      </c>
      <c r="AC225" s="26">
        <v>0.71951219512195119</v>
      </c>
      <c r="AD225" s="20">
        <v>6.847999999999999</v>
      </c>
      <c r="AE225" s="20">
        <v>21.172999999999998</v>
      </c>
      <c r="AF225">
        <v>18</v>
      </c>
      <c r="AG225">
        <v>-3</v>
      </c>
      <c r="AH225">
        <v>82</v>
      </c>
      <c r="AI225">
        <v>2323</v>
      </c>
      <c r="AJ225">
        <v>118644</v>
      </c>
      <c r="AK225" s="20">
        <v>1977.4</v>
      </c>
      <c r="AL225">
        <v>1977.4</v>
      </c>
      <c r="AM225">
        <v>1977</v>
      </c>
      <c r="AN225" s="26">
        <v>24.114634146341466</v>
      </c>
      <c r="AO225">
        <v>39.65</v>
      </c>
      <c r="AP225" s="41">
        <v>0.50862068965517238</v>
      </c>
      <c r="AQ225">
        <v>431</v>
      </c>
      <c r="AR225">
        <v>419</v>
      </c>
      <c r="AS225">
        <v>431</v>
      </c>
      <c r="AT225">
        <v>292</v>
      </c>
      <c r="AU225">
        <v>292</v>
      </c>
      <c r="AV225">
        <v>207</v>
      </c>
      <c r="AW225">
        <v>92</v>
      </c>
      <c r="AX225">
        <v>4</v>
      </c>
      <c r="AY225">
        <v>5</v>
      </c>
      <c r="AZ225">
        <v>23</v>
      </c>
      <c r="BA225" s="42">
        <v>28</v>
      </c>
      <c r="BB225">
        <v>12.72</v>
      </c>
      <c r="BC225">
        <v>60.507199999999997</v>
      </c>
      <c r="BD225" s="20">
        <v>405.3</v>
      </c>
      <c r="BE225" s="20">
        <v>836.3</v>
      </c>
      <c r="BF225" s="20">
        <v>25.375745928997674</v>
      </c>
      <c r="BG225">
        <v>642</v>
      </c>
      <c r="BH225">
        <v>618</v>
      </c>
      <c r="BI225">
        <v>747</v>
      </c>
      <c r="BJ225" s="41">
        <v>0.46220302375809935</v>
      </c>
      <c r="BK225">
        <v>111</v>
      </c>
      <c r="BL225">
        <v>111</v>
      </c>
      <c r="BM225">
        <v>82</v>
      </c>
      <c r="BN225" s="42">
        <v>29</v>
      </c>
      <c r="BO225">
        <v>85</v>
      </c>
      <c r="BP225">
        <v>97</v>
      </c>
      <c r="BQ225">
        <v>44</v>
      </c>
      <c r="BR225">
        <v>90</v>
      </c>
      <c r="BS225" s="41">
        <v>6.1643835616438353E-2</v>
      </c>
      <c r="BT225">
        <v>1</v>
      </c>
      <c r="BU225">
        <v>2</v>
      </c>
      <c r="BV225" s="41">
        <v>0.33333333333333331</v>
      </c>
      <c r="BW225">
        <v>1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2</v>
      </c>
      <c r="CI225">
        <v>0</v>
      </c>
      <c r="CJ225">
        <v>0</v>
      </c>
      <c r="CK225">
        <v>4</v>
      </c>
      <c r="CL225">
        <v>2</v>
      </c>
      <c r="CM225">
        <v>2</v>
      </c>
      <c r="CN225">
        <v>0</v>
      </c>
      <c r="CO225">
        <v>0</v>
      </c>
      <c r="CP225">
        <v>0</v>
      </c>
      <c r="CQ225">
        <v>2</v>
      </c>
      <c r="CR225">
        <v>9</v>
      </c>
      <c r="CS225">
        <v>1</v>
      </c>
      <c r="CT225">
        <v>0</v>
      </c>
      <c r="CU225">
        <v>0</v>
      </c>
      <c r="CV225">
        <v>4</v>
      </c>
      <c r="CW225">
        <v>0</v>
      </c>
      <c r="CX225">
        <v>2</v>
      </c>
      <c r="CY225">
        <v>8</v>
      </c>
      <c r="CZ225">
        <v>75</v>
      </c>
      <c r="DA225">
        <v>5</v>
      </c>
      <c r="DB225">
        <v>3</v>
      </c>
      <c r="DC225">
        <v>122</v>
      </c>
      <c r="DD225">
        <v>13</v>
      </c>
      <c r="DE225">
        <v>0</v>
      </c>
      <c r="DF225">
        <v>0</v>
      </c>
      <c r="DG225">
        <v>64</v>
      </c>
      <c r="DH225">
        <v>33</v>
      </c>
      <c r="DI225">
        <v>24</v>
      </c>
      <c r="DJ225">
        <v>31</v>
      </c>
      <c r="DK225">
        <v>31</v>
      </c>
      <c r="DL225">
        <v>0</v>
      </c>
      <c r="DM225">
        <v>23</v>
      </c>
      <c r="DN225">
        <v>23</v>
      </c>
      <c r="DO225">
        <v>0</v>
      </c>
      <c r="DP225" s="42">
        <v>-9</v>
      </c>
      <c r="DQ225" s="20">
        <v>0.85699999999999998</v>
      </c>
      <c r="DR225">
        <v>31</v>
      </c>
      <c r="DS225">
        <v>0</v>
      </c>
      <c r="DT225">
        <v>0</v>
      </c>
      <c r="DU225">
        <v>2</v>
      </c>
      <c r="DV225">
        <v>0</v>
      </c>
      <c r="DW225">
        <v>2001</v>
      </c>
      <c r="DX225">
        <v>1813</v>
      </c>
      <c r="DY225">
        <v>1527</v>
      </c>
      <c r="DZ225">
        <v>1370</v>
      </c>
      <c r="EA225">
        <v>1104</v>
      </c>
      <c r="EB225">
        <v>1021</v>
      </c>
      <c r="EC225">
        <v>105.3</v>
      </c>
      <c r="ED225">
        <v>96.88</v>
      </c>
      <c r="EE225">
        <v>116</v>
      </c>
      <c r="EF225">
        <v>88</v>
      </c>
      <c r="EG225" s="41">
        <v>0.10507246376811594</v>
      </c>
      <c r="EH225" s="43">
        <v>0.91380999020568066</v>
      </c>
      <c r="EI225" s="44">
        <v>1.0188824539737966</v>
      </c>
      <c r="EJ225">
        <v>1994</v>
      </c>
      <c r="EK225">
        <v>1810</v>
      </c>
      <c r="EL225">
        <v>1521</v>
      </c>
      <c r="EM225">
        <v>1367</v>
      </c>
      <c r="EN225">
        <v>1097</v>
      </c>
      <c r="EO225">
        <v>1018</v>
      </c>
      <c r="EP225">
        <v>115</v>
      </c>
      <c r="EQ225">
        <v>88</v>
      </c>
      <c r="ER225">
        <v>880</v>
      </c>
      <c r="ES225">
        <v>899</v>
      </c>
      <c r="ET225">
        <v>337</v>
      </c>
      <c r="EU225">
        <v>382</v>
      </c>
      <c r="EV225">
        <v>57</v>
      </c>
      <c r="EW225">
        <v>52</v>
      </c>
      <c r="EX225">
        <v>155</v>
      </c>
      <c r="EY225">
        <v>144</v>
      </c>
      <c r="EZ225">
        <v>5.4</v>
      </c>
      <c r="FA225">
        <v>5.0999999999999996</v>
      </c>
      <c r="FB225">
        <v>10.5</v>
      </c>
      <c r="FC225" s="20">
        <v>66.02</v>
      </c>
      <c r="FD225" s="26">
        <v>0.80512195121951213</v>
      </c>
      <c r="FE225">
        <v>5.4057000000000004</v>
      </c>
      <c r="FF225">
        <v>0.73</v>
      </c>
      <c r="FG225">
        <v>0.19</v>
      </c>
      <c r="FH225">
        <v>0.92</v>
      </c>
      <c r="FL225" s="42">
        <v>283</v>
      </c>
      <c r="FM225" s="20">
        <v>5</v>
      </c>
      <c r="FN225" s="41">
        <v>6.53061224E-2</v>
      </c>
      <c r="FO225" s="20">
        <v>50.8</v>
      </c>
      <c r="FP225" s="20">
        <v>59.171399999999998</v>
      </c>
      <c r="FQ225" s="20">
        <v>115.72772327298473</v>
      </c>
      <c r="FV225" t="s">
        <v>711</v>
      </c>
      <c r="FW225" s="45">
        <v>11000000</v>
      </c>
      <c r="FX225" s="45">
        <v>9000000</v>
      </c>
      <c r="FY225">
        <v>582</v>
      </c>
      <c r="FZ225">
        <v>89</v>
      </c>
      <c r="GA225">
        <v>288</v>
      </c>
      <c r="GB225">
        <v>377</v>
      </c>
      <c r="GC225">
        <v>45</v>
      </c>
      <c r="GD225">
        <v>658</v>
      </c>
      <c r="GE225">
        <v>1431</v>
      </c>
      <c r="GF225">
        <v>14248</v>
      </c>
      <c r="GG225">
        <v>34.4</v>
      </c>
      <c r="GH225">
        <v>35</v>
      </c>
      <c r="GI225">
        <v>69.400000000000006</v>
      </c>
      <c r="GJ225" s="42">
        <v>50.8</v>
      </c>
    </row>
    <row r="226" spans="1:192" x14ac:dyDescent="0.45">
      <c r="A226" s="40">
        <v>32547</v>
      </c>
      <c r="B226" t="s">
        <v>885</v>
      </c>
      <c r="C226" t="s">
        <v>475</v>
      </c>
      <c r="D226" t="s">
        <v>91</v>
      </c>
      <c r="E226" t="s">
        <v>91</v>
      </c>
      <c r="F226">
        <v>72</v>
      </c>
      <c r="G226">
        <v>188</v>
      </c>
      <c r="H226">
        <v>2007</v>
      </c>
      <c r="I226">
        <v>1</v>
      </c>
      <c r="J226">
        <v>4</v>
      </c>
      <c r="K226" t="s">
        <v>92</v>
      </c>
      <c r="L226">
        <v>2012</v>
      </c>
      <c r="M226">
        <v>28</v>
      </c>
      <c r="N226">
        <v>6</v>
      </c>
      <c r="O226">
        <v>8474066</v>
      </c>
      <c r="P226" t="s">
        <v>3421</v>
      </c>
      <c r="Q226" t="s">
        <v>3422</v>
      </c>
      <c r="R226" t="s">
        <v>3423</v>
      </c>
      <c r="S226" t="s">
        <v>247</v>
      </c>
      <c r="T226" t="s">
        <v>720</v>
      </c>
      <c r="U226" t="s">
        <v>142</v>
      </c>
      <c r="V226">
        <v>69</v>
      </c>
      <c r="W226">
        <v>5</v>
      </c>
      <c r="X226">
        <v>20</v>
      </c>
      <c r="Y226">
        <v>11</v>
      </c>
      <c r="Z226">
        <v>25</v>
      </c>
      <c r="AA226">
        <v>11</v>
      </c>
      <c r="AB226">
        <v>60</v>
      </c>
      <c r="AC226" s="26">
        <v>0.36231884057971014</v>
      </c>
      <c r="AD226" s="20">
        <v>7.5470588235294116</v>
      </c>
      <c r="AE226" s="20">
        <v>8.2870000000000008</v>
      </c>
      <c r="AF226">
        <v>20</v>
      </c>
      <c r="AG226">
        <v>-4.7</v>
      </c>
      <c r="AH226">
        <v>24</v>
      </c>
      <c r="AI226">
        <v>1568</v>
      </c>
      <c r="AJ226">
        <v>74822</v>
      </c>
      <c r="AK226" s="20">
        <v>1247.0333333333001</v>
      </c>
      <c r="AL226">
        <v>1246.8</v>
      </c>
      <c r="AM226">
        <v>1247</v>
      </c>
      <c r="AN226" s="26">
        <v>18.072946859903382</v>
      </c>
      <c r="AO226">
        <v>30.04</v>
      </c>
      <c r="AP226" s="41">
        <v>0.40322580645161288</v>
      </c>
      <c r="AQ226">
        <v>210</v>
      </c>
      <c r="AR226">
        <v>210</v>
      </c>
      <c r="AS226">
        <v>210</v>
      </c>
      <c r="AT226">
        <v>130</v>
      </c>
      <c r="AU226">
        <v>130</v>
      </c>
      <c r="AV226">
        <v>87</v>
      </c>
      <c r="AW226">
        <v>62</v>
      </c>
      <c r="AX226">
        <v>13</v>
      </c>
      <c r="AY226">
        <v>1</v>
      </c>
      <c r="AZ226">
        <v>10</v>
      </c>
      <c r="BA226" s="42">
        <v>11</v>
      </c>
      <c r="BB226">
        <v>5.17</v>
      </c>
      <c r="BC226">
        <v>48.137900000000002</v>
      </c>
      <c r="BD226" s="20">
        <v>172</v>
      </c>
      <c r="BE226" s="20">
        <v>382</v>
      </c>
      <c r="BF226" s="20">
        <v>18.38306063522618</v>
      </c>
      <c r="BG226">
        <v>329</v>
      </c>
      <c r="BH226">
        <v>418</v>
      </c>
      <c r="BI226">
        <v>518</v>
      </c>
      <c r="BJ226" s="41">
        <v>0.38842975206611569</v>
      </c>
      <c r="BK226">
        <v>76</v>
      </c>
      <c r="BL226">
        <v>76</v>
      </c>
      <c r="BM226">
        <v>128</v>
      </c>
      <c r="BN226" s="42">
        <v>-52</v>
      </c>
      <c r="BO226">
        <v>43</v>
      </c>
      <c r="BP226">
        <v>60</v>
      </c>
      <c r="BQ226">
        <v>14</v>
      </c>
      <c r="BR226">
        <v>110</v>
      </c>
      <c r="BS226" s="41">
        <v>9.2281879194630878E-2</v>
      </c>
      <c r="BT226">
        <v>0</v>
      </c>
      <c r="BU226">
        <v>0</v>
      </c>
      <c r="BV226" s="41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3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2</v>
      </c>
      <c r="CY226">
        <v>4</v>
      </c>
      <c r="CZ226">
        <v>37</v>
      </c>
      <c r="DA226">
        <v>4</v>
      </c>
      <c r="DB226">
        <v>1</v>
      </c>
      <c r="DC226">
        <v>31</v>
      </c>
      <c r="DD226">
        <v>9</v>
      </c>
      <c r="DE226">
        <v>1</v>
      </c>
      <c r="DF226">
        <v>0</v>
      </c>
      <c r="DG226">
        <v>41</v>
      </c>
      <c r="DH226">
        <v>12</v>
      </c>
      <c r="DI226">
        <v>10</v>
      </c>
      <c r="DJ226">
        <v>12</v>
      </c>
      <c r="DK226">
        <v>12</v>
      </c>
      <c r="DL226">
        <v>0</v>
      </c>
      <c r="DM226">
        <v>11</v>
      </c>
      <c r="DN226">
        <v>11</v>
      </c>
      <c r="DO226">
        <v>0</v>
      </c>
      <c r="DP226" s="42">
        <v>-2</v>
      </c>
      <c r="DQ226" s="20">
        <v>4.952</v>
      </c>
      <c r="DR226">
        <v>12</v>
      </c>
      <c r="DS226">
        <v>0</v>
      </c>
      <c r="DT226">
        <v>0</v>
      </c>
      <c r="DU226">
        <v>0</v>
      </c>
      <c r="DV226">
        <v>0</v>
      </c>
      <c r="DW226">
        <v>1102</v>
      </c>
      <c r="DX226">
        <v>1448</v>
      </c>
      <c r="DY226">
        <v>811</v>
      </c>
      <c r="DZ226">
        <v>1082</v>
      </c>
      <c r="EA226">
        <v>607</v>
      </c>
      <c r="EB226">
        <v>790</v>
      </c>
      <c r="EC226">
        <v>49.94</v>
      </c>
      <c r="ED226">
        <v>70.2</v>
      </c>
      <c r="EE226">
        <v>62</v>
      </c>
      <c r="EF226">
        <v>64</v>
      </c>
      <c r="EG226" s="41">
        <v>0.10214168039538715</v>
      </c>
      <c r="EH226" s="43">
        <v>0.91898734177215191</v>
      </c>
      <c r="EI226" s="44">
        <v>1.0211290221675391</v>
      </c>
      <c r="EJ226">
        <v>1099</v>
      </c>
      <c r="EK226">
        <v>1452</v>
      </c>
      <c r="EL226">
        <v>811</v>
      </c>
      <c r="EM226">
        <v>1086</v>
      </c>
      <c r="EN226">
        <v>607</v>
      </c>
      <c r="EO226">
        <v>795</v>
      </c>
      <c r="EP226">
        <v>62</v>
      </c>
      <c r="EQ226">
        <v>63</v>
      </c>
      <c r="ER226">
        <v>550</v>
      </c>
      <c r="ES226">
        <v>788</v>
      </c>
      <c r="ET226">
        <v>236</v>
      </c>
      <c r="EU226">
        <v>259</v>
      </c>
      <c r="EV226">
        <v>36</v>
      </c>
      <c r="EW226">
        <v>40</v>
      </c>
      <c r="EX226">
        <v>78</v>
      </c>
      <c r="EY226">
        <v>80</v>
      </c>
      <c r="EZ226">
        <v>1.5</v>
      </c>
      <c r="FA226">
        <v>3.6</v>
      </c>
      <c r="FB226">
        <v>5.0999999999999996</v>
      </c>
      <c r="FC226" s="20">
        <v>25.32</v>
      </c>
      <c r="FD226" s="26">
        <v>0.36695652173913046</v>
      </c>
      <c r="FE226">
        <v>0.57030000000000003</v>
      </c>
      <c r="FF226">
        <v>0.4</v>
      </c>
      <c r="FG226">
        <v>-0.52</v>
      </c>
      <c r="FH226">
        <v>-0.12</v>
      </c>
      <c r="FL226" s="42">
        <v>210</v>
      </c>
      <c r="FM226" s="20">
        <v>7.5</v>
      </c>
      <c r="FN226" s="41">
        <v>2.3211050699999999E-2</v>
      </c>
      <c r="FO226" s="20">
        <v>22.6</v>
      </c>
      <c r="FP226" s="20">
        <v>25.990400000000001</v>
      </c>
      <c r="FQ226" s="20">
        <v>122.71414821944177</v>
      </c>
      <c r="FR226">
        <v>4</v>
      </c>
      <c r="FS226" t="s">
        <v>189</v>
      </c>
      <c r="FT226">
        <v>195</v>
      </c>
      <c r="FU226" t="s">
        <v>731</v>
      </c>
      <c r="FV226" t="s">
        <v>711</v>
      </c>
      <c r="FW226" s="45">
        <v>3100000</v>
      </c>
      <c r="FX226" s="45">
        <v>2200000</v>
      </c>
      <c r="FY226">
        <v>409</v>
      </c>
      <c r="FZ226">
        <v>22</v>
      </c>
      <c r="GA226">
        <v>89</v>
      </c>
      <c r="GB226">
        <v>111</v>
      </c>
      <c r="GC226">
        <v>30</v>
      </c>
      <c r="GD226">
        <v>157</v>
      </c>
      <c r="GE226">
        <v>447</v>
      </c>
      <c r="GF226">
        <v>7395</v>
      </c>
      <c r="GG226">
        <v>5.5</v>
      </c>
      <c r="GH226">
        <v>16.100000000000001</v>
      </c>
      <c r="GI226">
        <v>21.6</v>
      </c>
      <c r="GJ226" s="42">
        <v>22.6</v>
      </c>
    </row>
    <row r="227" spans="1:192" x14ac:dyDescent="0.45">
      <c r="A227" s="40">
        <v>32120</v>
      </c>
      <c r="B227" t="s">
        <v>1162</v>
      </c>
      <c r="C227" t="s">
        <v>282</v>
      </c>
      <c r="D227" t="s">
        <v>107</v>
      </c>
      <c r="E227" t="s">
        <v>107</v>
      </c>
      <c r="F227">
        <v>75</v>
      </c>
      <c r="G227">
        <v>208</v>
      </c>
      <c r="H227">
        <v>2006</v>
      </c>
      <c r="I227">
        <v>2</v>
      </c>
      <c r="J227">
        <v>45</v>
      </c>
      <c r="K227" t="s">
        <v>202</v>
      </c>
      <c r="L227">
        <v>2010</v>
      </c>
      <c r="M227">
        <v>30</v>
      </c>
      <c r="N227">
        <v>8</v>
      </c>
      <c r="O227">
        <v>8473507</v>
      </c>
      <c r="P227" t="s">
        <v>3424</v>
      </c>
      <c r="Q227" t="s">
        <v>3425</v>
      </c>
      <c r="R227" t="s">
        <v>3426</v>
      </c>
      <c r="S227" t="s">
        <v>523</v>
      </c>
      <c r="T227" t="s">
        <v>720</v>
      </c>
      <c r="U227" t="s">
        <v>178</v>
      </c>
      <c r="V227">
        <v>82</v>
      </c>
      <c r="W227">
        <v>12</v>
      </c>
      <c r="X227">
        <v>30</v>
      </c>
      <c r="Y227">
        <v>21</v>
      </c>
      <c r="Z227">
        <v>42</v>
      </c>
      <c r="AA227">
        <v>4</v>
      </c>
      <c r="AB227">
        <v>13</v>
      </c>
      <c r="AC227" s="26">
        <v>0.51219512195121952</v>
      </c>
      <c r="AD227" s="20">
        <v>19.150561797752808</v>
      </c>
      <c r="AE227" s="20">
        <v>14.938000000000001</v>
      </c>
      <c r="AF227">
        <v>-30</v>
      </c>
      <c r="AG227">
        <v>5.0999999999999996</v>
      </c>
      <c r="AH227">
        <v>28</v>
      </c>
      <c r="AI227">
        <v>2356</v>
      </c>
      <c r="AJ227">
        <v>115595</v>
      </c>
      <c r="AK227" s="20">
        <v>1926.5833333333001</v>
      </c>
      <c r="AL227">
        <v>1926.67</v>
      </c>
      <c r="AM227">
        <v>1927</v>
      </c>
      <c r="AN227" s="26">
        <v>23.494918699186989</v>
      </c>
      <c r="AO227">
        <v>38.74</v>
      </c>
      <c r="AP227" s="41">
        <v>0.44680851063829785</v>
      </c>
      <c r="AQ227">
        <v>378</v>
      </c>
      <c r="AR227">
        <v>367</v>
      </c>
      <c r="AS227">
        <v>378</v>
      </c>
      <c r="AT227">
        <v>240</v>
      </c>
      <c r="AU227">
        <v>240</v>
      </c>
      <c r="AV227">
        <v>178</v>
      </c>
      <c r="AW227">
        <v>115</v>
      </c>
      <c r="AX227">
        <v>24</v>
      </c>
      <c r="AY227">
        <v>5</v>
      </c>
      <c r="AZ227">
        <v>20</v>
      </c>
      <c r="BA227" s="42">
        <v>25</v>
      </c>
      <c r="BB227">
        <v>10.24</v>
      </c>
      <c r="BC227">
        <v>45.9831</v>
      </c>
      <c r="BD227" s="20">
        <v>381.3</v>
      </c>
      <c r="BE227" s="20">
        <v>759.3</v>
      </c>
      <c r="BF227" s="20">
        <v>23.645979851245929</v>
      </c>
      <c r="BG227">
        <v>702</v>
      </c>
      <c r="BH227">
        <v>599</v>
      </c>
      <c r="BI227">
        <v>653</v>
      </c>
      <c r="BJ227" s="41">
        <v>0.5180811808118081</v>
      </c>
      <c r="BK227">
        <v>167</v>
      </c>
      <c r="BL227">
        <v>167</v>
      </c>
      <c r="BM227">
        <v>133</v>
      </c>
      <c r="BN227" s="42">
        <v>34</v>
      </c>
      <c r="BO227">
        <v>62</v>
      </c>
      <c r="BP227">
        <v>102</v>
      </c>
      <c r="BQ227">
        <v>41</v>
      </c>
      <c r="BR227">
        <v>138</v>
      </c>
      <c r="BS227" s="41">
        <v>9.1209517514871122E-2</v>
      </c>
      <c r="BT227">
        <v>0</v>
      </c>
      <c r="BU227">
        <v>1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4</v>
      </c>
      <c r="CL227">
        <v>2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4</v>
      </c>
      <c r="CS227">
        <v>0</v>
      </c>
      <c r="CT227">
        <v>0</v>
      </c>
      <c r="CU227">
        <v>0</v>
      </c>
      <c r="CV227">
        <v>6</v>
      </c>
      <c r="CW227">
        <v>1</v>
      </c>
      <c r="CX227">
        <v>1</v>
      </c>
      <c r="CY227">
        <v>5</v>
      </c>
      <c r="CZ227">
        <v>55</v>
      </c>
      <c r="DA227">
        <v>3</v>
      </c>
      <c r="DB227">
        <v>2</v>
      </c>
      <c r="DC227">
        <v>63</v>
      </c>
      <c r="DD227">
        <v>11</v>
      </c>
      <c r="DE227">
        <v>2</v>
      </c>
      <c r="DF227">
        <v>0</v>
      </c>
      <c r="DG227">
        <v>97</v>
      </c>
      <c r="DH227">
        <v>14</v>
      </c>
      <c r="DI227">
        <v>11</v>
      </c>
      <c r="DJ227">
        <v>14</v>
      </c>
      <c r="DK227">
        <v>14</v>
      </c>
      <c r="DL227">
        <v>0</v>
      </c>
      <c r="DM227">
        <v>11</v>
      </c>
      <c r="DN227">
        <v>11</v>
      </c>
      <c r="DO227">
        <v>0</v>
      </c>
      <c r="DP227" s="42">
        <v>-3</v>
      </c>
      <c r="DQ227" s="20">
        <v>3.6790000000000003</v>
      </c>
      <c r="DR227">
        <v>14</v>
      </c>
      <c r="DS227">
        <v>0</v>
      </c>
      <c r="DT227">
        <v>0</v>
      </c>
      <c r="DU227">
        <v>0</v>
      </c>
      <c r="DV227">
        <v>0</v>
      </c>
      <c r="DW227">
        <v>2056</v>
      </c>
      <c r="DX227">
        <v>1874</v>
      </c>
      <c r="DY227">
        <v>1496</v>
      </c>
      <c r="DZ227">
        <v>1375</v>
      </c>
      <c r="EA227">
        <v>1106</v>
      </c>
      <c r="EB227">
        <v>994</v>
      </c>
      <c r="EC227">
        <v>106.43</v>
      </c>
      <c r="ED227">
        <v>98.11</v>
      </c>
      <c r="EE227">
        <v>94</v>
      </c>
      <c r="EF227">
        <v>119</v>
      </c>
      <c r="EG227" s="41">
        <v>8.4990958408679929E-2</v>
      </c>
      <c r="EH227" s="43">
        <v>0.88028169014084512</v>
      </c>
      <c r="EI227" s="44">
        <v>0.9652726485495251</v>
      </c>
      <c r="EJ227">
        <v>2048</v>
      </c>
      <c r="EK227">
        <v>1873</v>
      </c>
      <c r="EL227">
        <v>1496</v>
      </c>
      <c r="EM227">
        <v>1375</v>
      </c>
      <c r="EN227">
        <v>1104</v>
      </c>
      <c r="EO227">
        <v>992</v>
      </c>
      <c r="EP227">
        <v>93</v>
      </c>
      <c r="EQ227">
        <v>118</v>
      </c>
      <c r="ER227">
        <v>991</v>
      </c>
      <c r="ES227">
        <v>910</v>
      </c>
      <c r="ET227">
        <v>433</v>
      </c>
      <c r="EU227">
        <v>350</v>
      </c>
      <c r="EV227">
        <v>59</v>
      </c>
      <c r="EW227">
        <v>64</v>
      </c>
      <c r="EX227">
        <v>111</v>
      </c>
      <c r="EY227">
        <v>120</v>
      </c>
      <c r="EZ227">
        <v>3.1</v>
      </c>
      <c r="FA227">
        <v>2.2000000000000002</v>
      </c>
      <c r="FB227">
        <v>5.3</v>
      </c>
      <c r="FC227" s="20">
        <v>52.04</v>
      </c>
      <c r="FD227" s="26">
        <v>0.63463414634146342</v>
      </c>
      <c r="FE227">
        <v>4.1306000000000003</v>
      </c>
      <c r="FF227">
        <v>0.08</v>
      </c>
      <c r="FG227">
        <v>-0.05</v>
      </c>
      <c r="FH227">
        <v>0.03</v>
      </c>
      <c r="FL227" s="42">
        <v>333</v>
      </c>
      <c r="FM227" s="20">
        <v>14.857142857142858</v>
      </c>
      <c r="FN227" s="41">
        <v>5.6122449000000005E-2</v>
      </c>
      <c r="FO227" s="20">
        <v>39.200000000000003</v>
      </c>
      <c r="FP227" s="20">
        <v>42.735799999999998</v>
      </c>
      <c r="FQ227" s="20">
        <v>122.38733150980707</v>
      </c>
      <c r="FV227" t="s">
        <v>711</v>
      </c>
      <c r="FW227" s="45">
        <v>6000000</v>
      </c>
      <c r="FX227" s="45">
        <v>5500000</v>
      </c>
      <c r="FY227">
        <v>527</v>
      </c>
      <c r="FZ227">
        <v>44</v>
      </c>
      <c r="GA227">
        <v>122</v>
      </c>
      <c r="GB227">
        <v>166</v>
      </c>
      <c r="GC227">
        <v>-101</v>
      </c>
      <c r="GD227">
        <v>215</v>
      </c>
      <c r="GE227">
        <v>887</v>
      </c>
      <c r="GF227">
        <v>11523</v>
      </c>
      <c r="GG227">
        <v>9</v>
      </c>
      <c r="GH227">
        <v>17.7</v>
      </c>
      <c r="GI227">
        <v>26.7</v>
      </c>
      <c r="GJ227" s="42">
        <v>39.200000000000003</v>
      </c>
    </row>
    <row r="228" spans="1:192" x14ac:dyDescent="0.45">
      <c r="A228" s="40">
        <v>33070</v>
      </c>
      <c r="B228" t="s">
        <v>3432</v>
      </c>
      <c r="C228" t="s">
        <v>295</v>
      </c>
      <c r="D228" t="s">
        <v>107</v>
      </c>
      <c r="E228" t="s">
        <v>107</v>
      </c>
      <c r="F228">
        <v>75</v>
      </c>
      <c r="G228">
        <v>219</v>
      </c>
      <c r="K228" t="s">
        <v>92</v>
      </c>
      <c r="L228">
        <v>2012</v>
      </c>
      <c r="M228">
        <v>27</v>
      </c>
      <c r="N228">
        <v>5</v>
      </c>
      <c r="O228">
        <v>8474873</v>
      </c>
      <c r="P228" t="s">
        <v>3433</v>
      </c>
      <c r="Q228" t="s">
        <v>3434</v>
      </c>
      <c r="R228" t="s">
        <v>3435</v>
      </c>
      <c r="S228" t="s">
        <v>219</v>
      </c>
      <c r="T228" t="s">
        <v>720</v>
      </c>
      <c r="U228" t="s">
        <v>298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24</v>
      </c>
      <c r="AB228">
        <v>63</v>
      </c>
      <c r="AC228" s="26">
        <v>0</v>
      </c>
      <c r="AD228" s="20">
        <v>-0.10655737704918032</v>
      </c>
      <c r="AE228" s="20">
        <v>0</v>
      </c>
      <c r="AF228">
        <v>0</v>
      </c>
      <c r="AG228">
        <v>-0.1</v>
      </c>
      <c r="AH228">
        <v>0</v>
      </c>
      <c r="AI228">
        <v>5</v>
      </c>
      <c r="AJ228">
        <v>242</v>
      </c>
      <c r="AK228" s="20">
        <v>4.0333333333333004</v>
      </c>
      <c r="AL228">
        <v>4.03</v>
      </c>
      <c r="AM228">
        <v>4</v>
      </c>
      <c r="AN228" s="26">
        <v>4.0333333333333332</v>
      </c>
      <c r="AO228">
        <v>6.72</v>
      </c>
      <c r="AP228" s="41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42">
        <v>0</v>
      </c>
      <c r="BB228">
        <v>0</v>
      </c>
      <c r="BC228">
        <v>0</v>
      </c>
      <c r="BD228" s="20">
        <v>0</v>
      </c>
      <c r="BE228" s="20">
        <v>0</v>
      </c>
      <c r="BF228" s="20">
        <v>0</v>
      </c>
      <c r="BG228">
        <v>1</v>
      </c>
      <c r="BH228">
        <v>1</v>
      </c>
      <c r="BI228">
        <v>0</v>
      </c>
      <c r="BJ228" s="41">
        <v>1</v>
      </c>
      <c r="BK228">
        <v>0</v>
      </c>
      <c r="BL228">
        <v>0</v>
      </c>
      <c r="BM228">
        <v>0</v>
      </c>
      <c r="BN228" s="42">
        <v>0</v>
      </c>
      <c r="BO228">
        <v>0</v>
      </c>
      <c r="BP228">
        <v>0</v>
      </c>
      <c r="BQ228">
        <v>0</v>
      </c>
      <c r="BR228">
        <v>0</v>
      </c>
      <c r="BS228" s="41">
        <v>0</v>
      </c>
      <c r="BT228">
        <v>0</v>
      </c>
      <c r="BU228">
        <v>0</v>
      </c>
      <c r="BV228" s="41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 s="42">
        <v>0</v>
      </c>
      <c r="DQ228" s="20">
        <v>1.0999999999999999E-2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4</v>
      </c>
      <c r="DY228">
        <v>2</v>
      </c>
      <c r="DZ228">
        <v>4</v>
      </c>
      <c r="EA228">
        <v>1</v>
      </c>
      <c r="EB228">
        <v>3</v>
      </c>
      <c r="EC228">
        <v>0.1</v>
      </c>
      <c r="ED228">
        <v>0.23</v>
      </c>
      <c r="EE228">
        <v>0</v>
      </c>
      <c r="EF228">
        <v>0</v>
      </c>
      <c r="EG228" s="41">
        <v>0</v>
      </c>
      <c r="EH228" s="43">
        <v>1</v>
      </c>
      <c r="EI228" s="44">
        <v>1</v>
      </c>
      <c r="EJ228">
        <v>2</v>
      </c>
      <c r="EK228">
        <v>4</v>
      </c>
      <c r="EL228">
        <v>2</v>
      </c>
      <c r="EM228">
        <v>4</v>
      </c>
      <c r="EN228">
        <v>1</v>
      </c>
      <c r="EO228">
        <v>3</v>
      </c>
      <c r="EP228">
        <v>0</v>
      </c>
      <c r="EQ228">
        <v>0</v>
      </c>
      <c r="ER228">
        <v>1</v>
      </c>
      <c r="ES228">
        <v>3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 s="20">
        <v>-0.05</v>
      </c>
      <c r="FD228" s="26">
        <v>-0.05</v>
      </c>
      <c r="FE228">
        <v>0</v>
      </c>
      <c r="FF228">
        <v>0</v>
      </c>
      <c r="FG228">
        <v>0</v>
      </c>
      <c r="FH228">
        <v>0</v>
      </c>
      <c r="FL228" s="42">
        <v>0</v>
      </c>
      <c r="FM228" s="20">
        <v>0</v>
      </c>
      <c r="FN228" s="41">
        <v>0</v>
      </c>
      <c r="FO228" s="20">
        <v>0</v>
      </c>
      <c r="FP228" s="20">
        <v>2.1999999999999997E-3</v>
      </c>
      <c r="FQ228" s="20">
        <v>89.330024813895776</v>
      </c>
      <c r="FV228" t="s">
        <v>711</v>
      </c>
      <c r="FW228" s="45">
        <v>650000</v>
      </c>
      <c r="FX228" s="45">
        <v>650000</v>
      </c>
      <c r="FY228">
        <v>123</v>
      </c>
      <c r="FZ228">
        <v>2</v>
      </c>
      <c r="GA228">
        <v>11</v>
      </c>
      <c r="GB228">
        <v>13</v>
      </c>
      <c r="GC228">
        <v>-11</v>
      </c>
      <c r="GD228">
        <v>57</v>
      </c>
      <c r="GE228">
        <v>72</v>
      </c>
      <c r="GF228">
        <v>1846</v>
      </c>
      <c r="GG228">
        <v>-0.60000000000000009</v>
      </c>
      <c r="GH228">
        <v>3.1</v>
      </c>
      <c r="GI228">
        <v>2.5</v>
      </c>
      <c r="GJ228" s="42">
        <v>0</v>
      </c>
    </row>
    <row r="229" spans="1:192" x14ac:dyDescent="0.45">
      <c r="A229" s="40">
        <v>32561</v>
      </c>
      <c r="B229" t="s">
        <v>3436</v>
      </c>
      <c r="C229" t="s">
        <v>475</v>
      </c>
      <c r="D229" t="s">
        <v>91</v>
      </c>
      <c r="E229" t="s">
        <v>91</v>
      </c>
      <c r="F229">
        <v>75</v>
      </c>
      <c r="G229">
        <v>195</v>
      </c>
      <c r="H229">
        <v>2007</v>
      </c>
      <c r="I229">
        <v>7</v>
      </c>
      <c r="J229">
        <v>205</v>
      </c>
      <c r="K229" t="s">
        <v>202</v>
      </c>
      <c r="L229">
        <v>2010</v>
      </c>
      <c r="M229">
        <v>28</v>
      </c>
      <c r="N229">
        <v>8</v>
      </c>
      <c r="O229">
        <v>8474074</v>
      </c>
      <c r="P229" t="s">
        <v>3437</v>
      </c>
      <c r="Q229" t="s">
        <v>3438</v>
      </c>
      <c r="R229" t="s">
        <v>3439</v>
      </c>
      <c r="S229" t="s">
        <v>806</v>
      </c>
      <c r="T229" t="s">
        <v>720</v>
      </c>
      <c r="U229" t="s">
        <v>263</v>
      </c>
      <c r="V229">
        <v>14</v>
      </c>
      <c r="W229">
        <v>0</v>
      </c>
      <c r="X229">
        <v>1</v>
      </c>
      <c r="Y229">
        <v>1</v>
      </c>
      <c r="Z229">
        <v>1</v>
      </c>
      <c r="AA229">
        <v>31</v>
      </c>
      <c r="AB229">
        <v>84</v>
      </c>
      <c r="AC229" s="26">
        <v>7.1428571428571425E-2</v>
      </c>
      <c r="AD229" s="20">
        <v>-1.4921465968586389</v>
      </c>
      <c r="AE229" s="20">
        <v>0.29399999999999998</v>
      </c>
      <c r="AF229">
        <v>-2</v>
      </c>
      <c r="AG229">
        <v>0.7</v>
      </c>
      <c r="AH229">
        <v>2</v>
      </c>
      <c r="AI229">
        <v>209</v>
      </c>
      <c r="AJ229">
        <v>8590</v>
      </c>
      <c r="AK229" s="20">
        <v>143.16666666667001</v>
      </c>
      <c r="AL229">
        <v>143.16999999999999</v>
      </c>
      <c r="AM229">
        <v>143</v>
      </c>
      <c r="AN229" s="26">
        <v>10.226190476190476</v>
      </c>
      <c r="AO229">
        <v>17.46</v>
      </c>
      <c r="AP229" s="41">
        <v>0.25</v>
      </c>
      <c r="AQ229">
        <v>33</v>
      </c>
      <c r="AR229">
        <v>33</v>
      </c>
      <c r="AS229">
        <v>33</v>
      </c>
      <c r="AT229">
        <v>23</v>
      </c>
      <c r="AU229">
        <v>23</v>
      </c>
      <c r="AV229">
        <v>14</v>
      </c>
      <c r="AW229">
        <v>12</v>
      </c>
      <c r="AX229">
        <v>2</v>
      </c>
      <c r="AY229">
        <v>2</v>
      </c>
      <c r="AZ229">
        <v>1</v>
      </c>
      <c r="BA229" s="42">
        <v>3</v>
      </c>
      <c r="BB229">
        <v>0.88</v>
      </c>
      <c r="BC229">
        <v>46.714300000000001</v>
      </c>
      <c r="BD229" s="20">
        <v>33</v>
      </c>
      <c r="BE229" s="20">
        <v>66</v>
      </c>
      <c r="BF229" s="20">
        <v>27.659425857372359</v>
      </c>
      <c r="BG229">
        <v>59</v>
      </c>
      <c r="BH229">
        <v>39</v>
      </c>
      <c r="BI229">
        <v>42</v>
      </c>
      <c r="BJ229" s="41">
        <v>0.58415841584158412</v>
      </c>
      <c r="BK229">
        <v>13</v>
      </c>
      <c r="BL229">
        <v>13</v>
      </c>
      <c r="BM229">
        <v>9</v>
      </c>
      <c r="BN229" s="42">
        <v>4</v>
      </c>
      <c r="BO229">
        <v>9</v>
      </c>
      <c r="BP229">
        <v>4</v>
      </c>
      <c r="BQ229">
        <v>1</v>
      </c>
      <c r="BR229">
        <v>10</v>
      </c>
      <c r="BS229" s="41">
        <v>8.8495575221238937E-2</v>
      </c>
      <c r="BT229">
        <v>0</v>
      </c>
      <c r="BU229">
        <v>0</v>
      </c>
      <c r="BV229" s="41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8</v>
      </c>
      <c r="DA229">
        <v>0</v>
      </c>
      <c r="DB229">
        <v>0</v>
      </c>
      <c r="DC229">
        <v>4</v>
      </c>
      <c r="DD229">
        <v>3</v>
      </c>
      <c r="DE229">
        <v>0</v>
      </c>
      <c r="DF229">
        <v>0</v>
      </c>
      <c r="DG229">
        <v>7</v>
      </c>
      <c r="DH229">
        <v>1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 s="42">
        <v>-1</v>
      </c>
      <c r="DQ229" s="20">
        <v>-0.33900000000000002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153</v>
      </c>
      <c r="DX229">
        <v>136</v>
      </c>
      <c r="DY229">
        <v>113</v>
      </c>
      <c r="DZ229">
        <v>103</v>
      </c>
      <c r="EA229">
        <v>87</v>
      </c>
      <c r="EB229">
        <v>71</v>
      </c>
      <c r="EC229">
        <v>6.46</v>
      </c>
      <c r="ED229">
        <v>6.56</v>
      </c>
      <c r="EE229">
        <v>4</v>
      </c>
      <c r="EF229">
        <v>6</v>
      </c>
      <c r="EG229" s="41">
        <v>4.5977011494252873E-2</v>
      </c>
      <c r="EH229" s="43">
        <v>0.91549295774647887</v>
      </c>
      <c r="EI229" s="44">
        <v>0.9614699692407318</v>
      </c>
      <c r="EJ229">
        <v>152</v>
      </c>
      <c r="EK229">
        <v>136</v>
      </c>
      <c r="EL229">
        <v>112</v>
      </c>
      <c r="EM229">
        <v>103</v>
      </c>
      <c r="EN229">
        <v>87</v>
      </c>
      <c r="EO229">
        <v>71</v>
      </c>
      <c r="EP229">
        <v>4</v>
      </c>
      <c r="EQ229">
        <v>6</v>
      </c>
      <c r="ER229">
        <v>76</v>
      </c>
      <c r="ES229">
        <v>70</v>
      </c>
      <c r="ET229">
        <v>29</v>
      </c>
      <c r="EU229">
        <v>32</v>
      </c>
      <c r="EV229">
        <v>2</v>
      </c>
      <c r="EW229">
        <v>4</v>
      </c>
      <c r="EX229">
        <v>10</v>
      </c>
      <c r="EY229">
        <v>4</v>
      </c>
      <c r="EZ229">
        <v>-0.1</v>
      </c>
      <c r="FA229">
        <v>0.1</v>
      </c>
      <c r="FB229">
        <v>0.1</v>
      </c>
      <c r="FC229" s="20">
        <v>1.85</v>
      </c>
      <c r="FD229" s="26">
        <v>0.13214285714285715</v>
      </c>
      <c r="FE229">
        <v>9.1999999999999998E-3</v>
      </c>
      <c r="FF229">
        <v>0</v>
      </c>
      <c r="FG229">
        <v>-0.13</v>
      </c>
      <c r="FH229">
        <v>-0.13</v>
      </c>
      <c r="FL229" s="42">
        <v>25</v>
      </c>
      <c r="FM229" s="20">
        <v>14</v>
      </c>
      <c r="FN229" s="41">
        <v>0</v>
      </c>
      <c r="FO229" s="20">
        <v>0.8</v>
      </c>
      <c r="FP229" s="20">
        <v>0.93220000000000003</v>
      </c>
      <c r="FQ229" s="20">
        <v>121.1147586784941</v>
      </c>
      <c r="FV229" t="s">
        <v>711</v>
      </c>
      <c r="FW229" s="45">
        <v>725000</v>
      </c>
      <c r="FX229" s="45">
        <v>725000</v>
      </c>
      <c r="FY229">
        <v>205</v>
      </c>
      <c r="FZ229">
        <v>10</v>
      </c>
      <c r="GA229">
        <v>25</v>
      </c>
      <c r="GB229">
        <v>35</v>
      </c>
      <c r="GC229">
        <v>-5</v>
      </c>
      <c r="GD229">
        <v>51</v>
      </c>
      <c r="GE229">
        <v>183</v>
      </c>
      <c r="GF229">
        <v>2609</v>
      </c>
      <c r="GG229">
        <v>1.8</v>
      </c>
      <c r="GH229">
        <v>4.3</v>
      </c>
      <c r="GI229">
        <v>6.1</v>
      </c>
      <c r="GJ229" s="42">
        <v>0.8</v>
      </c>
    </row>
    <row r="230" spans="1:192" x14ac:dyDescent="0.45">
      <c r="A230" s="40">
        <v>35112</v>
      </c>
      <c r="B230" t="s">
        <v>3229</v>
      </c>
      <c r="D230" t="s">
        <v>223</v>
      </c>
      <c r="E230" t="s">
        <v>223</v>
      </c>
      <c r="F230">
        <v>70</v>
      </c>
      <c r="G230">
        <v>170</v>
      </c>
      <c r="H230">
        <v>2017</v>
      </c>
      <c r="I230">
        <v>5</v>
      </c>
      <c r="J230">
        <v>139</v>
      </c>
      <c r="K230" t="s">
        <v>92</v>
      </c>
      <c r="L230">
        <v>2017</v>
      </c>
      <c r="M230">
        <v>21</v>
      </c>
      <c r="N230">
        <v>1</v>
      </c>
      <c r="O230">
        <v>8480222</v>
      </c>
      <c r="P230" t="s">
        <v>3440</v>
      </c>
      <c r="Q230" t="s">
        <v>3441</v>
      </c>
      <c r="R230" t="s">
        <v>3442</v>
      </c>
      <c r="S230" t="s">
        <v>3443</v>
      </c>
      <c r="T230" t="s">
        <v>720</v>
      </c>
      <c r="U230" t="s">
        <v>142</v>
      </c>
      <c r="V230">
        <v>22</v>
      </c>
      <c r="W230">
        <v>1</v>
      </c>
      <c r="X230">
        <v>3</v>
      </c>
      <c r="Y230">
        <v>1</v>
      </c>
      <c r="Z230">
        <v>4</v>
      </c>
      <c r="AA230">
        <v>23</v>
      </c>
      <c r="AB230">
        <v>81</v>
      </c>
      <c r="AC230" s="26">
        <v>0.18181818181818182</v>
      </c>
      <c r="AD230" s="20">
        <v>0</v>
      </c>
      <c r="AE230" s="20">
        <v>26.279</v>
      </c>
      <c r="AF230">
        <v>-5</v>
      </c>
      <c r="AG230">
        <v>-4.0999999999999996</v>
      </c>
      <c r="AH230">
        <v>6</v>
      </c>
      <c r="AI230">
        <v>434</v>
      </c>
      <c r="AJ230">
        <v>21444</v>
      </c>
      <c r="AK230" s="20">
        <v>357.4</v>
      </c>
      <c r="AL230">
        <v>357.4</v>
      </c>
      <c r="AM230">
        <v>357</v>
      </c>
      <c r="AN230" s="26">
        <v>16.245454545454546</v>
      </c>
      <c r="AO230">
        <v>27.12</v>
      </c>
      <c r="AP230" s="41">
        <v>0.22222222222222221</v>
      </c>
      <c r="AQ230">
        <v>54</v>
      </c>
      <c r="AR230">
        <v>50</v>
      </c>
      <c r="AS230">
        <v>54</v>
      </c>
      <c r="AT230">
        <v>33</v>
      </c>
      <c r="AU230">
        <v>33</v>
      </c>
      <c r="AV230">
        <v>24</v>
      </c>
      <c r="AW230">
        <v>17</v>
      </c>
      <c r="AX230">
        <v>1</v>
      </c>
      <c r="AY230">
        <v>0</v>
      </c>
      <c r="AZ230">
        <v>2</v>
      </c>
      <c r="BA230" s="42">
        <v>2</v>
      </c>
      <c r="BB230">
        <v>0.89</v>
      </c>
      <c r="BC230">
        <v>49.041699999999999</v>
      </c>
      <c r="BD230" s="20">
        <v>19.5</v>
      </c>
      <c r="BE230" s="20">
        <v>73.5</v>
      </c>
      <c r="BF230" s="20">
        <v>12.339115836597651</v>
      </c>
      <c r="BG230">
        <v>80</v>
      </c>
      <c r="BH230">
        <v>113</v>
      </c>
      <c r="BI230">
        <v>99</v>
      </c>
      <c r="BJ230" s="41">
        <v>0.44692737430167595</v>
      </c>
      <c r="BK230">
        <v>10</v>
      </c>
      <c r="BL230">
        <v>10</v>
      </c>
      <c r="BM230">
        <v>25</v>
      </c>
      <c r="BN230" s="42">
        <v>-15</v>
      </c>
      <c r="BO230">
        <v>9</v>
      </c>
      <c r="BP230">
        <v>12</v>
      </c>
      <c r="BQ230">
        <v>3</v>
      </c>
      <c r="BR230">
        <v>14</v>
      </c>
      <c r="BS230" s="41">
        <v>4.8611111111111112E-2</v>
      </c>
      <c r="BT230">
        <v>0</v>
      </c>
      <c r="BU230">
        <v>1</v>
      </c>
      <c r="BV230" s="41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8</v>
      </c>
      <c r="DA230">
        <v>0</v>
      </c>
      <c r="DB230">
        <v>0</v>
      </c>
      <c r="DC230">
        <v>4</v>
      </c>
      <c r="DD230">
        <v>5</v>
      </c>
      <c r="DE230">
        <v>0</v>
      </c>
      <c r="DF230">
        <v>0</v>
      </c>
      <c r="DG230">
        <v>15</v>
      </c>
      <c r="DH230">
        <v>3</v>
      </c>
      <c r="DI230">
        <v>4</v>
      </c>
      <c r="DJ230">
        <v>3</v>
      </c>
      <c r="DK230">
        <v>3</v>
      </c>
      <c r="DL230">
        <v>0</v>
      </c>
      <c r="DM230">
        <v>4</v>
      </c>
      <c r="DN230">
        <v>4</v>
      </c>
      <c r="DO230">
        <v>0</v>
      </c>
      <c r="DP230" s="42">
        <v>1</v>
      </c>
      <c r="DQ230" s="20">
        <v>3.6179999999999999</v>
      </c>
      <c r="DR230">
        <v>3</v>
      </c>
      <c r="DS230">
        <v>0</v>
      </c>
      <c r="DT230">
        <v>0</v>
      </c>
      <c r="DU230">
        <v>0</v>
      </c>
      <c r="DV230">
        <v>0</v>
      </c>
      <c r="DW230">
        <v>326</v>
      </c>
      <c r="DX230">
        <v>340</v>
      </c>
      <c r="DY230">
        <v>244</v>
      </c>
      <c r="DZ230">
        <v>274</v>
      </c>
      <c r="EA230">
        <v>182</v>
      </c>
      <c r="EB230">
        <v>205</v>
      </c>
      <c r="EC230">
        <v>13.62</v>
      </c>
      <c r="ED230">
        <v>17.739999999999998</v>
      </c>
      <c r="EE230">
        <v>18</v>
      </c>
      <c r="EF230">
        <v>20</v>
      </c>
      <c r="EG230" s="41">
        <v>9.8901098901098897E-2</v>
      </c>
      <c r="EH230" s="43">
        <v>0.90243902439024393</v>
      </c>
      <c r="EI230" s="44">
        <v>1.0013401232913428</v>
      </c>
      <c r="EJ230">
        <v>326</v>
      </c>
      <c r="EK230">
        <v>339</v>
      </c>
      <c r="EL230">
        <v>244</v>
      </c>
      <c r="EM230">
        <v>273</v>
      </c>
      <c r="EN230">
        <v>182</v>
      </c>
      <c r="EO230">
        <v>204</v>
      </c>
      <c r="EP230">
        <v>17</v>
      </c>
      <c r="EQ230">
        <v>20</v>
      </c>
      <c r="ER230">
        <v>181</v>
      </c>
      <c r="ES230">
        <v>182</v>
      </c>
      <c r="ET230">
        <v>58</v>
      </c>
      <c r="EU230">
        <v>90</v>
      </c>
      <c r="EV230">
        <v>7</v>
      </c>
      <c r="EW230">
        <v>12</v>
      </c>
      <c r="EX230">
        <v>21</v>
      </c>
      <c r="EY230">
        <v>19</v>
      </c>
      <c r="EZ230">
        <v>0.1</v>
      </c>
      <c r="FA230">
        <v>0.2</v>
      </c>
      <c r="FB230">
        <v>0.30000000000000004</v>
      </c>
      <c r="FC230" s="20">
        <v>2.79</v>
      </c>
      <c r="FD230" s="26">
        <v>0.12681818181818183</v>
      </c>
      <c r="FE230">
        <v>0.42470000000000002</v>
      </c>
      <c r="FF230">
        <v>-0.09</v>
      </c>
      <c r="FG230">
        <v>-0.09</v>
      </c>
      <c r="FH230">
        <v>-0.18</v>
      </c>
      <c r="FL230" s="42">
        <v>30</v>
      </c>
      <c r="FM230" s="20">
        <v>4.333333333333333</v>
      </c>
      <c r="FN230" s="41">
        <v>0.16988249850000001</v>
      </c>
      <c r="FO230" s="20">
        <v>3.4</v>
      </c>
      <c r="FP230" s="20">
        <v>4.7236000000000002</v>
      </c>
      <c r="FQ230" s="20">
        <v>111.80749860100728</v>
      </c>
      <c r="FV230" t="s">
        <v>751</v>
      </c>
      <c r="FW230" s="45">
        <v>742500</v>
      </c>
      <c r="FX230" s="45">
        <v>770000</v>
      </c>
      <c r="FY230">
        <v>22</v>
      </c>
      <c r="FZ230">
        <v>1</v>
      </c>
      <c r="GA230">
        <v>3</v>
      </c>
      <c r="GB230">
        <v>4</v>
      </c>
      <c r="GC230">
        <v>-5</v>
      </c>
      <c r="GD230">
        <v>6</v>
      </c>
      <c r="GE230">
        <v>24</v>
      </c>
      <c r="GF230">
        <v>357</v>
      </c>
      <c r="GG230">
        <v>0.1</v>
      </c>
      <c r="GH230">
        <v>0.2</v>
      </c>
      <c r="GI230">
        <v>0.30000000000000004</v>
      </c>
      <c r="GJ230" s="42">
        <v>3.4</v>
      </c>
    </row>
    <row r="231" spans="1:192" x14ac:dyDescent="0.45">
      <c r="A231" s="40">
        <v>35189</v>
      </c>
      <c r="B231" t="s">
        <v>3444</v>
      </c>
      <c r="C231" t="s">
        <v>163</v>
      </c>
      <c r="D231" t="s">
        <v>91</v>
      </c>
      <c r="E231" t="s">
        <v>91</v>
      </c>
      <c r="F231">
        <v>68</v>
      </c>
      <c r="G231">
        <v>180</v>
      </c>
      <c r="K231" t="s">
        <v>92</v>
      </c>
      <c r="L231">
        <v>2017</v>
      </c>
      <c r="M231">
        <v>21</v>
      </c>
      <c r="N231">
        <v>1</v>
      </c>
      <c r="O231">
        <v>8478176</v>
      </c>
      <c r="P231" t="s">
        <v>3445</v>
      </c>
      <c r="Q231" t="s">
        <v>3446</v>
      </c>
      <c r="R231" t="s">
        <v>3447</v>
      </c>
      <c r="S231" t="s">
        <v>1272</v>
      </c>
      <c r="T231" t="s">
        <v>720</v>
      </c>
      <c r="U231" t="s">
        <v>298</v>
      </c>
      <c r="V231">
        <v>5</v>
      </c>
      <c r="W231">
        <v>0</v>
      </c>
      <c r="X231">
        <v>3</v>
      </c>
      <c r="Y231">
        <v>1</v>
      </c>
      <c r="Z231">
        <v>3</v>
      </c>
      <c r="AA231">
        <v>23</v>
      </c>
      <c r="AB231">
        <v>60</v>
      </c>
      <c r="AC231" s="26">
        <v>0.6</v>
      </c>
      <c r="AD231" s="20">
        <v>0</v>
      </c>
      <c r="AE231" s="20">
        <v>0.878</v>
      </c>
      <c r="AF231">
        <v>5</v>
      </c>
      <c r="AG231">
        <v>0.30000000000000004</v>
      </c>
      <c r="AH231">
        <v>2</v>
      </c>
      <c r="AI231">
        <v>112</v>
      </c>
      <c r="AJ231">
        <v>5204</v>
      </c>
      <c r="AK231" s="20">
        <v>86.733333333332993</v>
      </c>
      <c r="AL231">
        <v>86.73</v>
      </c>
      <c r="AM231">
        <v>87</v>
      </c>
      <c r="AN231" s="26">
        <v>17.346666666666668</v>
      </c>
      <c r="AO231">
        <v>28.75</v>
      </c>
      <c r="AP231" s="41">
        <v>0.42857142857142855</v>
      </c>
      <c r="AQ231">
        <v>15</v>
      </c>
      <c r="AR231">
        <v>15</v>
      </c>
      <c r="AS231">
        <v>15</v>
      </c>
      <c r="AT231">
        <v>7</v>
      </c>
      <c r="AU231">
        <v>7</v>
      </c>
      <c r="AV231">
        <v>2</v>
      </c>
      <c r="AW231">
        <v>1</v>
      </c>
      <c r="AX231">
        <v>0</v>
      </c>
      <c r="AY231">
        <v>1</v>
      </c>
      <c r="AZ231">
        <v>0</v>
      </c>
      <c r="BA231" s="42">
        <v>1</v>
      </c>
      <c r="BB231">
        <v>0.19</v>
      </c>
      <c r="BC231">
        <v>40.5</v>
      </c>
      <c r="BD231" s="20">
        <v>10.5</v>
      </c>
      <c r="BE231" s="20">
        <v>25.5</v>
      </c>
      <c r="BF231" s="20">
        <v>17.640954686959528</v>
      </c>
      <c r="BG231">
        <v>32</v>
      </c>
      <c r="BH231">
        <v>20</v>
      </c>
      <c r="BI231">
        <v>23</v>
      </c>
      <c r="BJ231" s="41">
        <v>0.58181818181818179</v>
      </c>
      <c r="BK231">
        <v>9</v>
      </c>
      <c r="BL231">
        <v>9</v>
      </c>
      <c r="BM231">
        <v>9</v>
      </c>
      <c r="BN231" s="42">
        <v>0</v>
      </c>
      <c r="BO231">
        <v>5</v>
      </c>
      <c r="BP231">
        <v>5</v>
      </c>
      <c r="BQ231">
        <v>1</v>
      </c>
      <c r="BR231">
        <v>12</v>
      </c>
      <c r="BS231" s="41">
        <v>0.17910447761194029</v>
      </c>
      <c r="BT231">
        <v>0</v>
      </c>
      <c r="BU231">
        <v>0</v>
      </c>
      <c r="BV231" s="4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1</v>
      </c>
      <c r="DI231">
        <v>3</v>
      </c>
      <c r="DJ231">
        <v>1</v>
      </c>
      <c r="DK231">
        <v>1</v>
      </c>
      <c r="DL231">
        <v>0</v>
      </c>
      <c r="DM231">
        <v>3</v>
      </c>
      <c r="DN231">
        <v>3</v>
      </c>
      <c r="DO231">
        <v>0</v>
      </c>
      <c r="DP231" s="42">
        <v>2</v>
      </c>
      <c r="DQ231" s="20">
        <v>1.36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83</v>
      </c>
      <c r="DX231">
        <v>80</v>
      </c>
      <c r="DY231">
        <v>60</v>
      </c>
      <c r="DZ231">
        <v>55</v>
      </c>
      <c r="EA231">
        <v>45</v>
      </c>
      <c r="EB231">
        <v>42</v>
      </c>
      <c r="EC231">
        <v>3.78</v>
      </c>
      <c r="ED231">
        <v>3.23</v>
      </c>
      <c r="EE231">
        <v>7</v>
      </c>
      <c r="EF231">
        <v>1</v>
      </c>
      <c r="EG231" s="41">
        <v>0.15555555555555556</v>
      </c>
      <c r="EH231" s="43">
        <v>0.97619047619047616</v>
      </c>
      <c r="EI231" s="44">
        <v>1.1317460317460317</v>
      </c>
      <c r="EJ231">
        <v>84</v>
      </c>
      <c r="EK231">
        <v>80</v>
      </c>
      <c r="EL231">
        <v>61</v>
      </c>
      <c r="EM231">
        <v>55</v>
      </c>
      <c r="EN231">
        <v>46</v>
      </c>
      <c r="EO231">
        <v>42</v>
      </c>
      <c r="EP231">
        <v>7</v>
      </c>
      <c r="EQ231">
        <v>1</v>
      </c>
      <c r="ER231">
        <v>35</v>
      </c>
      <c r="ES231">
        <v>35</v>
      </c>
      <c r="ET231">
        <v>14</v>
      </c>
      <c r="EU231">
        <v>12</v>
      </c>
      <c r="EV231">
        <v>3</v>
      </c>
      <c r="EW231">
        <v>1</v>
      </c>
      <c r="EX231">
        <v>5</v>
      </c>
      <c r="EY231">
        <v>7</v>
      </c>
      <c r="EZ231">
        <v>0.2</v>
      </c>
      <c r="FA231">
        <v>0.60000000000000009</v>
      </c>
      <c r="FB231">
        <v>0.8</v>
      </c>
      <c r="FC231" s="20">
        <v>3.15</v>
      </c>
      <c r="FD231" s="26">
        <v>0.63</v>
      </c>
      <c r="FE231">
        <v>0.13520000000000001</v>
      </c>
      <c r="FF231">
        <v>0.12</v>
      </c>
      <c r="FG231">
        <v>-0.01</v>
      </c>
      <c r="FH231">
        <v>0.11</v>
      </c>
      <c r="FL231" s="42">
        <v>23</v>
      </c>
      <c r="FM231" s="20">
        <v>10</v>
      </c>
      <c r="FN231" s="41">
        <v>0</v>
      </c>
      <c r="FO231" s="20">
        <v>2.8</v>
      </c>
      <c r="FP231" s="20">
        <v>3.2720000000000002</v>
      </c>
      <c r="FQ231" s="20">
        <v>112.76374956762365</v>
      </c>
      <c r="FV231" t="s">
        <v>751</v>
      </c>
      <c r="FW231" s="45">
        <v>650000</v>
      </c>
      <c r="FX231" s="45">
        <v>635000</v>
      </c>
      <c r="FY231">
        <v>5</v>
      </c>
      <c r="FZ231">
        <v>0</v>
      </c>
      <c r="GA231">
        <v>3</v>
      </c>
      <c r="GB231">
        <v>3</v>
      </c>
      <c r="GC231">
        <v>5</v>
      </c>
      <c r="GD231">
        <v>2</v>
      </c>
      <c r="GE231">
        <v>2</v>
      </c>
      <c r="GF231">
        <v>87</v>
      </c>
      <c r="GG231">
        <v>0.2</v>
      </c>
      <c r="GH231">
        <v>0.60000000000000009</v>
      </c>
      <c r="GI231">
        <v>0.8</v>
      </c>
      <c r="GJ231" s="42">
        <v>2.8</v>
      </c>
    </row>
    <row r="232" spans="1:192" x14ac:dyDescent="0.45">
      <c r="A232" s="40">
        <v>32547</v>
      </c>
      <c r="B232" t="s">
        <v>3452</v>
      </c>
      <c r="C232" t="s">
        <v>145</v>
      </c>
      <c r="D232" t="s">
        <v>91</v>
      </c>
      <c r="E232" t="s">
        <v>91</v>
      </c>
      <c r="F232">
        <v>74</v>
      </c>
      <c r="G232">
        <v>211</v>
      </c>
      <c r="H232">
        <v>2007</v>
      </c>
      <c r="I232">
        <v>1</v>
      </c>
      <c r="J232">
        <v>27</v>
      </c>
      <c r="K232" t="s">
        <v>92</v>
      </c>
      <c r="L232">
        <v>2011</v>
      </c>
      <c r="M232">
        <v>28</v>
      </c>
      <c r="N232">
        <v>7</v>
      </c>
      <c r="O232">
        <v>8474090</v>
      </c>
      <c r="P232" t="s">
        <v>3453</v>
      </c>
      <c r="Q232" t="s">
        <v>3454</v>
      </c>
      <c r="R232" t="s">
        <v>479</v>
      </c>
      <c r="S232" t="s">
        <v>1178</v>
      </c>
      <c r="T232" t="s">
        <v>720</v>
      </c>
      <c r="U232" t="s">
        <v>279</v>
      </c>
      <c r="V232">
        <v>44</v>
      </c>
      <c r="W232">
        <v>1</v>
      </c>
      <c r="X232">
        <v>7</v>
      </c>
      <c r="Y232">
        <v>4</v>
      </c>
      <c r="Z232">
        <v>8</v>
      </c>
      <c r="AA232">
        <v>21</v>
      </c>
      <c r="AB232">
        <v>45</v>
      </c>
      <c r="AC232" s="26">
        <v>0.18181818181818182</v>
      </c>
      <c r="AD232" s="20">
        <v>-2.1100323624595472</v>
      </c>
      <c r="AE232" s="20">
        <v>2.5939999999999999</v>
      </c>
      <c r="AF232">
        <v>2</v>
      </c>
      <c r="AG232">
        <v>-2.6</v>
      </c>
      <c r="AH232">
        <v>69</v>
      </c>
      <c r="AI232">
        <v>1061</v>
      </c>
      <c r="AJ232">
        <v>45322</v>
      </c>
      <c r="AK232" s="20">
        <v>755.36666666666997</v>
      </c>
      <c r="AL232">
        <v>756</v>
      </c>
      <c r="AM232">
        <v>755</v>
      </c>
      <c r="AN232" s="26">
        <v>17.167424242424243</v>
      </c>
      <c r="AO232">
        <v>28.77</v>
      </c>
      <c r="AP232" s="41">
        <v>0.23529411764705882</v>
      </c>
      <c r="AQ232">
        <v>119</v>
      </c>
      <c r="AR232">
        <v>119</v>
      </c>
      <c r="AS232">
        <v>119</v>
      </c>
      <c r="AT232">
        <v>85</v>
      </c>
      <c r="AU232">
        <v>85</v>
      </c>
      <c r="AV232">
        <v>66</v>
      </c>
      <c r="AW232">
        <v>45</v>
      </c>
      <c r="AX232">
        <v>12</v>
      </c>
      <c r="AY232">
        <v>1</v>
      </c>
      <c r="AZ232">
        <v>6</v>
      </c>
      <c r="BA232" s="42">
        <v>7</v>
      </c>
      <c r="BB232">
        <v>3.93</v>
      </c>
      <c r="BC232">
        <v>49.2121</v>
      </c>
      <c r="BD232" s="20">
        <v>58.5</v>
      </c>
      <c r="BE232" s="20">
        <v>177.5</v>
      </c>
      <c r="BF232" s="20">
        <v>14.087301587301587</v>
      </c>
      <c r="BG232">
        <v>216</v>
      </c>
      <c r="BH232">
        <v>235</v>
      </c>
      <c r="BI232">
        <v>222</v>
      </c>
      <c r="BJ232" s="41">
        <v>0.49315068493150682</v>
      </c>
      <c r="BK232">
        <v>58</v>
      </c>
      <c r="BL232">
        <v>58</v>
      </c>
      <c r="BM232">
        <v>73</v>
      </c>
      <c r="BN232" s="42">
        <v>-15</v>
      </c>
      <c r="BO232">
        <v>19</v>
      </c>
      <c r="BP232">
        <v>46</v>
      </c>
      <c r="BQ232">
        <v>23</v>
      </c>
      <c r="BR232">
        <v>37</v>
      </c>
      <c r="BS232" s="41">
        <v>5.683563748079877E-2</v>
      </c>
      <c r="BT232">
        <v>0</v>
      </c>
      <c r="BU232">
        <v>0</v>
      </c>
      <c r="BV232" s="41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</v>
      </c>
      <c r="CZ232">
        <v>15</v>
      </c>
      <c r="DA232">
        <v>1</v>
      </c>
      <c r="DB232">
        <v>0</v>
      </c>
      <c r="DC232">
        <v>20</v>
      </c>
      <c r="DD232">
        <v>12</v>
      </c>
      <c r="DE232">
        <v>0</v>
      </c>
      <c r="DF232">
        <v>0</v>
      </c>
      <c r="DG232">
        <v>33</v>
      </c>
      <c r="DH232">
        <v>26</v>
      </c>
      <c r="DI232">
        <v>19</v>
      </c>
      <c r="DJ232">
        <v>26</v>
      </c>
      <c r="DK232">
        <v>24</v>
      </c>
      <c r="DL232">
        <v>2</v>
      </c>
      <c r="DM232">
        <v>20</v>
      </c>
      <c r="DN232">
        <v>18</v>
      </c>
      <c r="DO232">
        <v>2</v>
      </c>
      <c r="DP232" s="42">
        <v>-7</v>
      </c>
      <c r="DQ232" s="20">
        <v>-4.8520000000000003</v>
      </c>
      <c r="DR232">
        <v>22</v>
      </c>
      <c r="DS232">
        <v>3</v>
      </c>
      <c r="DT232">
        <v>0</v>
      </c>
      <c r="DU232">
        <v>0</v>
      </c>
      <c r="DV232">
        <v>1</v>
      </c>
      <c r="DW232">
        <v>640</v>
      </c>
      <c r="DX232">
        <v>791</v>
      </c>
      <c r="DY232">
        <v>504</v>
      </c>
      <c r="DZ232">
        <v>614</v>
      </c>
      <c r="EA232">
        <v>372</v>
      </c>
      <c r="EB232">
        <v>450</v>
      </c>
      <c r="EC232">
        <v>33.53</v>
      </c>
      <c r="ED232">
        <v>44.13</v>
      </c>
      <c r="EE232">
        <v>34</v>
      </c>
      <c r="EF232">
        <v>46</v>
      </c>
      <c r="EG232" s="41">
        <v>9.1397849462365593E-2</v>
      </c>
      <c r="EH232" s="43">
        <v>0.89777777777777779</v>
      </c>
      <c r="EI232" s="44">
        <v>0.98917562724014341</v>
      </c>
      <c r="EJ232">
        <v>643</v>
      </c>
      <c r="EK232">
        <v>790</v>
      </c>
      <c r="EL232">
        <v>507</v>
      </c>
      <c r="EM232">
        <v>614</v>
      </c>
      <c r="EN232">
        <v>375</v>
      </c>
      <c r="EO232">
        <v>449</v>
      </c>
      <c r="EP232">
        <v>34</v>
      </c>
      <c r="EQ232">
        <v>44</v>
      </c>
      <c r="ER232">
        <v>324</v>
      </c>
      <c r="ES232">
        <v>437</v>
      </c>
      <c r="ET232">
        <v>151</v>
      </c>
      <c r="EU232">
        <v>191</v>
      </c>
      <c r="EV232">
        <v>22</v>
      </c>
      <c r="EW232">
        <v>21</v>
      </c>
      <c r="EX232">
        <v>61</v>
      </c>
      <c r="EY232">
        <v>58</v>
      </c>
      <c r="EZ232">
        <v>0</v>
      </c>
      <c r="FA232">
        <v>1.9</v>
      </c>
      <c r="FB232">
        <v>1.9</v>
      </c>
      <c r="FC232" s="20">
        <v>6.3</v>
      </c>
      <c r="FD232" s="26">
        <v>0.14318181818181819</v>
      </c>
      <c r="FE232">
        <v>0.24780000000000002</v>
      </c>
      <c r="FF232">
        <v>0.25</v>
      </c>
      <c r="FG232">
        <v>-0.89</v>
      </c>
      <c r="FH232">
        <v>-0.64</v>
      </c>
      <c r="FL232" s="42">
        <v>167</v>
      </c>
      <c r="FM232" s="20">
        <v>3.6818181818181817</v>
      </c>
      <c r="FN232" s="41">
        <v>8.2098518000000009E-3</v>
      </c>
      <c r="FO232" s="20">
        <v>1.0999999999999996</v>
      </c>
      <c r="FP232" s="20">
        <v>7.0296000000000003</v>
      </c>
      <c r="FQ232" s="20">
        <v>113.57142857142857</v>
      </c>
      <c r="FU232" t="s">
        <v>702</v>
      </c>
      <c r="FV232" t="s">
        <v>711</v>
      </c>
      <c r="FW232" s="45">
        <v>5000000</v>
      </c>
      <c r="FX232" s="45">
        <v>4350000</v>
      </c>
      <c r="FY232">
        <v>353</v>
      </c>
      <c r="FZ232">
        <v>17</v>
      </c>
      <c r="GA232">
        <v>62</v>
      </c>
      <c r="GB232">
        <v>79</v>
      </c>
      <c r="GC232">
        <v>4</v>
      </c>
      <c r="GD232">
        <v>379</v>
      </c>
      <c r="GE232">
        <v>434</v>
      </c>
      <c r="GF232">
        <v>6355</v>
      </c>
      <c r="GG232">
        <v>2.8</v>
      </c>
      <c r="GH232">
        <v>14.2</v>
      </c>
      <c r="GI232">
        <v>17</v>
      </c>
      <c r="GJ232" s="42">
        <v>1.0999999999999996</v>
      </c>
    </row>
    <row r="233" spans="1:192" x14ac:dyDescent="0.45">
      <c r="A233" s="40">
        <v>33017</v>
      </c>
      <c r="B233" t="s">
        <v>3459</v>
      </c>
      <c r="D233" t="s">
        <v>223</v>
      </c>
      <c r="E233" t="s">
        <v>223</v>
      </c>
      <c r="F233">
        <v>76</v>
      </c>
      <c r="G233">
        <v>215</v>
      </c>
      <c r="H233">
        <v>2009</v>
      </c>
      <c r="I233">
        <v>4</v>
      </c>
      <c r="J233">
        <v>102</v>
      </c>
      <c r="K233" t="s">
        <v>92</v>
      </c>
      <c r="L233">
        <v>2011</v>
      </c>
      <c r="M233">
        <v>27</v>
      </c>
      <c r="N233">
        <v>7</v>
      </c>
      <c r="O233">
        <v>8475218</v>
      </c>
      <c r="P233" t="s">
        <v>3460</v>
      </c>
      <c r="Q233" t="s">
        <v>3461</v>
      </c>
      <c r="R233" t="s">
        <v>3462</v>
      </c>
      <c r="S233" t="s">
        <v>2018</v>
      </c>
      <c r="T233" t="s">
        <v>720</v>
      </c>
      <c r="U233" t="s">
        <v>307</v>
      </c>
      <c r="V233">
        <v>81</v>
      </c>
      <c r="W233">
        <v>10</v>
      </c>
      <c r="X233">
        <v>24</v>
      </c>
      <c r="Y233">
        <v>16</v>
      </c>
      <c r="Z233">
        <v>34</v>
      </c>
      <c r="AA233">
        <v>10</v>
      </c>
      <c r="AB233">
        <v>30</v>
      </c>
      <c r="AC233" s="26">
        <v>0.41975308641975306</v>
      </c>
      <c r="AD233" s="20">
        <v>11.718446601941746</v>
      </c>
      <c r="AE233" s="20">
        <v>12.352</v>
      </c>
      <c r="AF233">
        <v>25</v>
      </c>
      <c r="AG233">
        <v>-0.30000000000000004</v>
      </c>
      <c r="AH233">
        <v>46</v>
      </c>
      <c r="AI233">
        <v>2306</v>
      </c>
      <c r="AJ233">
        <v>114586</v>
      </c>
      <c r="AK233" s="20">
        <v>1909.7666666667001</v>
      </c>
      <c r="AL233">
        <v>1909.78</v>
      </c>
      <c r="AM233">
        <v>1910</v>
      </c>
      <c r="AN233" s="26">
        <v>23.577366255144032</v>
      </c>
      <c r="AO233">
        <v>38.729999999999997</v>
      </c>
      <c r="AP233" s="41">
        <v>0.32380952380952382</v>
      </c>
      <c r="AQ233">
        <v>286</v>
      </c>
      <c r="AR233">
        <v>286</v>
      </c>
      <c r="AS233">
        <v>286</v>
      </c>
      <c r="AT233">
        <v>194</v>
      </c>
      <c r="AU233">
        <v>194</v>
      </c>
      <c r="AV233">
        <v>135</v>
      </c>
      <c r="AW233">
        <v>90</v>
      </c>
      <c r="AX233">
        <v>13</v>
      </c>
      <c r="AY233">
        <v>5</v>
      </c>
      <c r="AZ233">
        <v>15</v>
      </c>
      <c r="BA233" s="42">
        <v>20</v>
      </c>
      <c r="BB233">
        <v>6.83</v>
      </c>
      <c r="BC233">
        <v>55.488900000000001</v>
      </c>
      <c r="BD233" s="20">
        <v>297.2</v>
      </c>
      <c r="BE233" s="20">
        <v>583.20000000000005</v>
      </c>
      <c r="BF233" s="20">
        <v>18.322529296568192</v>
      </c>
      <c r="BG233">
        <v>613</v>
      </c>
      <c r="BH233">
        <v>633</v>
      </c>
      <c r="BI233">
        <v>785</v>
      </c>
      <c r="BJ233" s="41">
        <v>0.43848354792560801</v>
      </c>
      <c r="BK233">
        <v>75</v>
      </c>
      <c r="BL233">
        <v>74</v>
      </c>
      <c r="BM233">
        <v>97</v>
      </c>
      <c r="BN233" s="42">
        <v>-23</v>
      </c>
      <c r="BO233">
        <v>59</v>
      </c>
      <c r="BP233">
        <v>70</v>
      </c>
      <c r="BQ233">
        <v>38</v>
      </c>
      <c r="BR233">
        <v>117</v>
      </c>
      <c r="BS233" s="41">
        <v>8.0357142857142863E-2</v>
      </c>
      <c r="BT233">
        <v>0</v>
      </c>
      <c r="BU233">
        <v>1</v>
      </c>
      <c r="BV233" s="41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4</v>
      </c>
      <c r="CS233">
        <v>4</v>
      </c>
      <c r="CT233">
        <v>1</v>
      </c>
      <c r="CU233">
        <v>0</v>
      </c>
      <c r="CV233">
        <v>1</v>
      </c>
      <c r="CW233">
        <v>1</v>
      </c>
      <c r="CX233">
        <v>2</v>
      </c>
      <c r="CY233">
        <v>4</v>
      </c>
      <c r="CZ233">
        <v>52</v>
      </c>
      <c r="DA233">
        <v>9</v>
      </c>
      <c r="DB233">
        <v>0</v>
      </c>
      <c r="DC233">
        <v>63</v>
      </c>
      <c r="DD233">
        <v>11</v>
      </c>
      <c r="DE233">
        <v>1</v>
      </c>
      <c r="DF233">
        <v>1</v>
      </c>
      <c r="DG233">
        <v>50</v>
      </c>
      <c r="DH233">
        <v>23</v>
      </c>
      <c r="DI233">
        <v>19</v>
      </c>
      <c r="DJ233">
        <v>23</v>
      </c>
      <c r="DK233">
        <v>23</v>
      </c>
      <c r="DL233">
        <v>0</v>
      </c>
      <c r="DM233">
        <v>20</v>
      </c>
      <c r="DN233">
        <v>20</v>
      </c>
      <c r="DO233">
        <v>0</v>
      </c>
      <c r="DP233" s="42">
        <v>-4</v>
      </c>
      <c r="DQ233" s="20">
        <v>3.4750000000000001</v>
      </c>
      <c r="DR233">
        <v>23</v>
      </c>
      <c r="DS233">
        <v>0</v>
      </c>
      <c r="DT233">
        <v>0</v>
      </c>
      <c r="DU233">
        <v>0</v>
      </c>
      <c r="DV233">
        <v>0</v>
      </c>
      <c r="DW233">
        <v>1905</v>
      </c>
      <c r="DX233">
        <v>1762</v>
      </c>
      <c r="DY233">
        <v>1418</v>
      </c>
      <c r="DZ233">
        <v>1339</v>
      </c>
      <c r="EA233">
        <v>1009</v>
      </c>
      <c r="EB233">
        <v>999</v>
      </c>
      <c r="EC233">
        <v>92.47</v>
      </c>
      <c r="ED233">
        <v>89.59</v>
      </c>
      <c r="EE233">
        <v>105</v>
      </c>
      <c r="EF233">
        <v>85</v>
      </c>
      <c r="EG233" s="41">
        <v>0.10406342913776016</v>
      </c>
      <c r="EH233" s="43">
        <v>0.91491491491491495</v>
      </c>
      <c r="EI233" s="44">
        <v>1.0189783440526752</v>
      </c>
      <c r="EJ233">
        <v>1902</v>
      </c>
      <c r="EK233">
        <v>1765</v>
      </c>
      <c r="EL233">
        <v>1410</v>
      </c>
      <c r="EM233">
        <v>1342</v>
      </c>
      <c r="EN233">
        <v>1003</v>
      </c>
      <c r="EO233">
        <v>1002</v>
      </c>
      <c r="EP233">
        <v>105</v>
      </c>
      <c r="EQ233">
        <v>84</v>
      </c>
      <c r="ER233">
        <v>875</v>
      </c>
      <c r="ES233">
        <v>863</v>
      </c>
      <c r="ET233">
        <v>328</v>
      </c>
      <c r="EU233">
        <v>354</v>
      </c>
      <c r="EV233">
        <v>53</v>
      </c>
      <c r="EW233">
        <v>42</v>
      </c>
      <c r="EX233">
        <v>156</v>
      </c>
      <c r="EY233">
        <v>149</v>
      </c>
      <c r="EZ233">
        <v>2.2000000000000002</v>
      </c>
      <c r="FA233">
        <v>5.5</v>
      </c>
      <c r="FB233">
        <v>7.8</v>
      </c>
      <c r="FC233" s="20">
        <v>52.91</v>
      </c>
      <c r="FD233" s="26">
        <v>0.65320987654320983</v>
      </c>
      <c r="FE233">
        <v>3.3016999999999999</v>
      </c>
      <c r="FF233">
        <v>0.27</v>
      </c>
      <c r="FG233">
        <v>0.37</v>
      </c>
      <c r="FH233">
        <v>0.63</v>
      </c>
      <c r="FL233" s="42">
        <v>238</v>
      </c>
      <c r="FM233" s="20">
        <v>4.9130434782608692</v>
      </c>
      <c r="FN233" s="41">
        <v>4.0332497200000005E-2</v>
      </c>
      <c r="FO233" s="20">
        <v>29.4</v>
      </c>
      <c r="FP233" s="20">
        <v>34.695</v>
      </c>
      <c r="FQ233" s="20">
        <v>115.20698719224204</v>
      </c>
      <c r="FR233">
        <v>1</v>
      </c>
      <c r="FS233" t="s">
        <v>455</v>
      </c>
      <c r="FT233">
        <v>46</v>
      </c>
      <c r="FV233" t="s">
        <v>711</v>
      </c>
      <c r="FW233" s="45">
        <v>3500000</v>
      </c>
      <c r="FX233" s="45">
        <v>3750000</v>
      </c>
      <c r="FY233">
        <v>390</v>
      </c>
      <c r="FZ233">
        <v>29</v>
      </c>
      <c r="GA233">
        <v>90</v>
      </c>
      <c r="GB233">
        <v>119</v>
      </c>
      <c r="GC233">
        <v>45</v>
      </c>
      <c r="GD233">
        <v>186</v>
      </c>
      <c r="GE233">
        <v>514</v>
      </c>
      <c r="GF233">
        <v>8097</v>
      </c>
      <c r="GG233">
        <v>6.3</v>
      </c>
      <c r="GH233">
        <v>20.2</v>
      </c>
      <c r="GI233">
        <v>26.4</v>
      </c>
      <c r="GJ233" s="42">
        <v>29.4</v>
      </c>
    </row>
    <row r="234" spans="1:192" x14ac:dyDescent="0.45">
      <c r="A234" s="40">
        <v>34996</v>
      </c>
      <c r="B234" t="s">
        <v>3467</v>
      </c>
      <c r="C234" t="s">
        <v>1029</v>
      </c>
      <c r="D234" t="s">
        <v>107</v>
      </c>
      <c r="E234" t="s">
        <v>107</v>
      </c>
      <c r="F234">
        <v>71</v>
      </c>
      <c r="G234">
        <v>181</v>
      </c>
      <c r="H234">
        <v>2014</v>
      </c>
      <c r="I234">
        <v>1</v>
      </c>
      <c r="J234">
        <v>19</v>
      </c>
      <c r="K234" t="s">
        <v>202</v>
      </c>
      <c r="L234">
        <v>2016</v>
      </c>
      <c r="M234">
        <v>22</v>
      </c>
      <c r="N234">
        <v>2</v>
      </c>
      <c r="O234">
        <v>8477950</v>
      </c>
      <c r="P234" t="s">
        <v>3468</v>
      </c>
      <c r="Q234" t="s">
        <v>3469</v>
      </c>
      <c r="R234" t="s">
        <v>3470</v>
      </c>
      <c r="S234" t="s">
        <v>3471</v>
      </c>
      <c r="T234" t="s">
        <v>720</v>
      </c>
      <c r="U234" t="s">
        <v>279</v>
      </c>
      <c r="V234">
        <v>32</v>
      </c>
      <c r="W234">
        <v>0</v>
      </c>
      <c r="X234">
        <v>8</v>
      </c>
      <c r="Y234">
        <v>6</v>
      </c>
      <c r="Z234">
        <v>8</v>
      </c>
      <c r="AA234">
        <v>20</v>
      </c>
      <c r="AB234">
        <v>45</v>
      </c>
      <c r="AC234" s="26">
        <v>0.25</v>
      </c>
      <c r="AD234" s="20">
        <v>-3.4871794871794872</v>
      </c>
      <c r="AE234" s="20">
        <v>2.3940000000000001</v>
      </c>
      <c r="AF234">
        <v>-18</v>
      </c>
      <c r="AG234">
        <v>0.60000000000000009</v>
      </c>
      <c r="AH234">
        <v>11</v>
      </c>
      <c r="AI234">
        <v>711</v>
      </c>
      <c r="AJ234">
        <v>31794</v>
      </c>
      <c r="AK234" s="20">
        <v>529.9</v>
      </c>
      <c r="AL234">
        <v>530.53</v>
      </c>
      <c r="AM234">
        <v>530</v>
      </c>
      <c r="AN234" s="26">
        <v>16.559374999999999</v>
      </c>
      <c r="AO234">
        <v>27.75</v>
      </c>
      <c r="AP234" s="41">
        <v>0.36363636363636365</v>
      </c>
      <c r="AQ234">
        <v>107</v>
      </c>
      <c r="AR234">
        <v>107</v>
      </c>
      <c r="AS234">
        <v>107</v>
      </c>
      <c r="AT234">
        <v>82</v>
      </c>
      <c r="AU234">
        <v>82</v>
      </c>
      <c r="AV234">
        <v>68</v>
      </c>
      <c r="AW234">
        <v>29</v>
      </c>
      <c r="AX234">
        <v>7</v>
      </c>
      <c r="AY234">
        <v>3</v>
      </c>
      <c r="AZ234">
        <v>5</v>
      </c>
      <c r="BA234" s="42">
        <v>8</v>
      </c>
      <c r="BB234">
        <v>2.92</v>
      </c>
      <c r="BC234">
        <v>45.823500000000003</v>
      </c>
      <c r="BD234" s="20">
        <v>112.3</v>
      </c>
      <c r="BE234" s="20">
        <v>219.3</v>
      </c>
      <c r="BF234" s="20">
        <v>24.801613480858766</v>
      </c>
      <c r="BG234">
        <v>204</v>
      </c>
      <c r="BH234">
        <v>157</v>
      </c>
      <c r="BI234">
        <v>94</v>
      </c>
      <c r="BJ234" s="41">
        <v>0.68456375838926176</v>
      </c>
      <c r="BK234">
        <v>31</v>
      </c>
      <c r="BL234">
        <v>31</v>
      </c>
      <c r="BM234">
        <v>37</v>
      </c>
      <c r="BN234" s="42">
        <v>-6</v>
      </c>
      <c r="BO234">
        <v>14</v>
      </c>
      <c r="BP234">
        <v>29</v>
      </c>
      <c r="BQ234">
        <v>6</v>
      </c>
      <c r="BR234">
        <v>42</v>
      </c>
      <c r="BS234" s="41">
        <v>9.9762470308788598E-2</v>
      </c>
      <c r="BT234">
        <v>1</v>
      </c>
      <c r="BU234">
        <v>0</v>
      </c>
      <c r="BV234" s="41">
        <v>1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4</v>
      </c>
      <c r="CZ234">
        <v>9</v>
      </c>
      <c r="DA234">
        <v>1</v>
      </c>
      <c r="DB234">
        <v>0</v>
      </c>
      <c r="DC234">
        <v>15</v>
      </c>
      <c r="DD234">
        <v>12</v>
      </c>
      <c r="DE234">
        <v>1</v>
      </c>
      <c r="DF234">
        <v>1</v>
      </c>
      <c r="DG234">
        <v>38</v>
      </c>
      <c r="DH234">
        <v>4</v>
      </c>
      <c r="DI234">
        <v>3</v>
      </c>
      <c r="DJ234">
        <v>4</v>
      </c>
      <c r="DK234">
        <v>3</v>
      </c>
      <c r="DL234">
        <v>1</v>
      </c>
      <c r="DM234">
        <v>4</v>
      </c>
      <c r="DN234">
        <v>3</v>
      </c>
      <c r="DO234">
        <v>1</v>
      </c>
      <c r="DP234" s="42">
        <v>-1</v>
      </c>
      <c r="DQ234" s="20">
        <v>2.423</v>
      </c>
      <c r="DR234">
        <v>3</v>
      </c>
      <c r="DS234">
        <v>1</v>
      </c>
      <c r="DT234">
        <v>0</v>
      </c>
      <c r="DU234">
        <v>0</v>
      </c>
      <c r="DV234">
        <v>0</v>
      </c>
      <c r="DW234">
        <v>565</v>
      </c>
      <c r="DX234">
        <v>490</v>
      </c>
      <c r="DY234">
        <v>441</v>
      </c>
      <c r="DZ234">
        <v>379</v>
      </c>
      <c r="EA234">
        <v>334</v>
      </c>
      <c r="EB234">
        <v>293</v>
      </c>
      <c r="EC234">
        <v>28.95</v>
      </c>
      <c r="ED234">
        <v>23.8</v>
      </c>
      <c r="EE234">
        <v>22</v>
      </c>
      <c r="EF234">
        <v>34</v>
      </c>
      <c r="EG234" s="41">
        <v>6.5868263473053898E-2</v>
      </c>
      <c r="EH234" s="43">
        <v>0.88395904436860073</v>
      </c>
      <c r="EI234" s="44">
        <v>0.94982730784165459</v>
      </c>
      <c r="EJ234">
        <v>568</v>
      </c>
      <c r="EK234">
        <v>488</v>
      </c>
      <c r="EL234">
        <v>444</v>
      </c>
      <c r="EM234">
        <v>377</v>
      </c>
      <c r="EN234">
        <v>339</v>
      </c>
      <c r="EO234">
        <v>291</v>
      </c>
      <c r="EP234">
        <v>22</v>
      </c>
      <c r="EQ234">
        <v>33</v>
      </c>
      <c r="ER234">
        <v>280</v>
      </c>
      <c r="ES234">
        <v>251</v>
      </c>
      <c r="ET234">
        <v>139</v>
      </c>
      <c r="EU234">
        <v>100</v>
      </c>
      <c r="EV234">
        <v>12</v>
      </c>
      <c r="EW234">
        <v>14</v>
      </c>
      <c r="EX234">
        <v>38</v>
      </c>
      <c r="EY234">
        <v>31</v>
      </c>
      <c r="EZ234">
        <v>0.2</v>
      </c>
      <c r="FA234">
        <v>-0.2</v>
      </c>
      <c r="FB234">
        <v>0</v>
      </c>
      <c r="FC234" s="20">
        <v>9.41</v>
      </c>
      <c r="FD234" s="26">
        <v>0.2940625</v>
      </c>
      <c r="FE234">
        <v>5.6100000000000004E-2</v>
      </c>
      <c r="FF234">
        <v>-0.25</v>
      </c>
      <c r="FG234">
        <v>-0.15</v>
      </c>
      <c r="FH234">
        <v>-0.4</v>
      </c>
      <c r="FL234" s="42">
        <v>85</v>
      </c>
      <c r="FM234" s="20">
        <v>12.333333333333334</v>
      </c>
      <c r="FN234" s="41">
        <v>0</v>
      </c>
      <c r="FO234" s="20">
        <v>6.9</v>
      </c>
      <c r="FP234" s="20">
        <v>8.4846000000000004</v>
      </c>
      <c r="FQ234" s="20">
        <v>119.31464761653442</v>
      </c>
      <c r="FR234">
        <v>12</v>
      </c>
      <c r="FS234" t="s">
        <v>136</v>
      </c>
      <c r="FT234">
        <v>185</v>
      </c>
      <c r="FU234" t="s">
        <v>721</v>
      </c>
      <c r="FV234" t="s">
        <v>751</v>
      </c>
      <c r="FW234" s="45">
        <v>832500</v>
      </c>
      <c r="FX234" s="45">
        <v>863333</v>
      </c>
      <c r="FY234">
        <v>71</v>
      </c>
      <c r="FZ234">
        <v>5</v>
      </c>
      <c r="GA234">
        <v>17</v>
      </c>
      <c r="GB234">
        <v>22</v>
      </c>
      <c r="GC234">
        <v>-31</v>
      </c>
      <c r="GD234">
        <v>48</v>
      </c>
      <c r="GE234">
        <v>128</v>
      </c>
      <c r="GF234">
        <v>1197</v>
      </c>
      <c r="GG234">
        <v>1.4</v>
      </c>
      <c r="GH234">
        <v>0.2</v>
      </c>
      <c r="GI234">
        <v>1.7000000000000002</v>
      </c>
      <c r="GJ234" s="42">
        <v>6.9</v>
      </c>
    </row>
    <row r="235" spans="1:192" x14ac:dyDescent="0.45">
      <c r="A235" s="40">
        <v>33392</v>
      </c>
      <c r="B235" t="s">
        <v>1103</v>
      </c>
      <c r="D235" t="s">
        <v>120</v>
      </c>
      <c r="E235" t="s">
        <v>120</v>
      </c>
      <c r="F235">
        <v>70</v>
      </c>
      <c r="G235">
        <v>185</v>
      </c>
      <c r="H235">
        <v>2009</v>
      </c>
      <c r="I235">
        <v>4</v>
      </c>
      <c r="J235">
        <v>106</v>
      </c>
      <c r="K235" t="s">
        <v>202</v>
      </c>
      <c r="L235">
        <v>2012</v>
      </c>
      <c r="M235">
        <v>26</v>
      </c>
      <c r="N235">
        <v>6</v>
      </c>
      <c r="O235">
        <v>8475222</v>
      </c>
      <c r="P235" t="s">
        <v>3488</v>
      </c>
      <c r="Q235" t="s">
        <v>3489</v>
      </c>
      <c r="R235" t="s">
        <v>3490</v>
      </c>
      <c r="S235" t="s">
        <v>1077</v>
      </c>
      <c r="T235" t="s">
        <v>720</v>
      </c>
      <c r="U235" t="s">
        <v>3491</v>
      </c>
      <c r="V235">
        <v>72</v>
      </c>
      <c r="W235">
        <v>4</v>
      </c>
      <c r="X235">
        <v>28</v>
      </c>
      <c r="Y235">
        <v>14</v>
      </c>
      <c r="Z235">
        <v>32</v>
      </c>
      <c r="AA235">
        <v>0</v>
      </c>
      <c r="AB235">
        <v>0</v>
      </c>
      <c r="AC235" s="26">
        <v>0.44444444444444442</v>
      </c>
      <c r="AD235" s="20">
        <v>-1.147169811320758</v>
      </c>
      <c r="AE235" s="20">
        <v>10.774000000000001</v>
      </c>
      <c r="AF235">
        <v>-7</v>
      </c>
      <c r="AG235">
        <v>-7.9</v>
      </c>
      <c r="AH235">
        <v>40</v>
      </c>
      <c r="AI235">
        <v>2001</v>
      </c>
      <c r="AJ235">
        <v>96773</v>
      </c>
      <c r="AK235" s="20">
        <v>1612.8833333333</v>
      </c>
      <c r="AL235">
        <v>1610.35</v>
      </c>
      <c r="AM235">
        <v>1613</v>
      </c>
      <c r="AN235" s="26">
        <v>22.40115740740741</v>
      </c>
      <c r="AO235">
        <v>36.89</v>
      </c>
      <c r="AP235" s="41">
        <v>0.39506172839506171</v>
      </c>
      <c r="AQ235">
        <v>294</v>
      </c>
      <c r="AR235">
        <v>295</v>
      </c>
      <c r="AS235">
        <v>295</v>
      </c>
      <c r="AT235">
        <v>201</v>
      </c>
      <c r="AU235">
        <v>201</v>
      </c>
      <c r="AV235">
        <v>145</v>
      </c>
      <c r="AW235">
        <v>84</v>
      </c>
      <c r="AX235">
        <v>6</v>
      </c>
      <c r="AY235">
        <v>3</v>
      </c>
      <c r="AZ235">
        <v>16</v>
      </c>
      <c r="BA235" s="42">
        <v>19</v>
      </c>
      <c r="BB235">
        <v>8.02</v>
      </c>
      <c r="BC235">
        <v>58.393099999999997</v>
      </c>
      <c r="BD235" s="20">
        <v>229.6</v>
      </c>
      <c r="BE235" s="20">
        <v>523.6</v>
      </c>
      <c r="BF235" s="20">
        <v>19.508802434253425</v>
      </c>
      <c r="BG235">
        <v>600</v>
      </c>
      <c r="BH235">
        <v>563</v>
      </c>
      <c r="BI235">
        <v>585</v>
      </c>
      <c r="BJ235" s="41">
        <v>0.50632911392405067</v>
      </c>
      <c r="BK235">
        <v>92</v>
      </c>
      <c r="BL235">
        <v>92</v>
      </c>
      <c r="BM235">
        <v>129</v>
      </c>
      <c r="BN235" s="42">
        <v>-37</v>
      </c>
      <c r="BO235">
        <v>56</v>
      </c>
      <c r="BP235">
        <v>52</v>
      </c>
      <c r="BQ235">
        <v>18</v>
      </c>
      <c r="BR235">
        <v>105</v>
      </c>
      <c r="BS235" s="41">
        <v>8.0091533180778038E-2</v>
      </c>
      <c r="BT235">
        <v>0</v>
      </c>
      <c r="BU235">
        <v>0</v>
      </c>
      <c r="BV235" s="41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2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2</v>
      </c>
      <c r="CZ235">
        <v>53</v>
      </c>
      <c r="DA235">
        <v>1</v>
      </c>
      <c r="DB235">
        <v>0</v>
      </c>
      <c r="DC235">
        <v>64</v>
      </c>
      <c r="DD235">
        <v>34</v>
      </c>
      <c r="DE235">
        <v>1</v>
      </c>
      <c r="DF235">
        <v>0</v>
      </c>
      <c r="DG235">
        <v>45</v>
      </c>
      <c r="DH235">
        <v>20</v>
      </c>
      <c r="DI235">
        <v>14</v>
      </c>
      <c r="DJ235">
        <v>20</v>
      </c>
      <c r="DK235">
        <v>20</v>
      </c>
      <c r="DL235">
        <v>0</v>
      </c>
      <c r="DM235">
        <v>14</v>
      </c>
      <c r="DN235">
        <v>14</v>
      </c>
      <c r="DO235">
        <v>0</v>
      </c>
      <c r="DP235" s="42">
        <v>-6</v>
      </c>
      <c r="DQ235" s="20">
        <v>0.59899999999999998</v>
      </c>
      <c r="DR235">
        <v>20</v>
      </c>
      <c r="DS235">
        <v>0</v>
      </c>
      <c r="DT235">
        <v>0</v>
      </c>
      <c r="DU235">
        <v>0</v>
      </c>
      <c r="DV235">
        <v>0</v>
      </c>
      <c r="DW235">
        <v>1517</v>
      </c>
      <c r="DX235">
        <v>1587</v>
      </c>
      <c r="DY235">
        <v>1153</v>
      </c>
      <c r="DZ235">
        <v>1206</v>
      </c>
      <c r="EA235">
        <v>830</v>
      </c>
      <c r="EB235">
        <v>874</v>
      </c>
      <c r="EC235">
        <v>79.95</v>
      </c>
      <c r="ED235">
        <v>86.56</v>
      </c>
      <c r="EE235">
        <v>81</v>
      </c>
      <c r="EF235">
        <v>83</v>
      </c>
      <c r="EG235" s="41">
        <v>9.7590361445783133E-2</v>
      </c>
      <c r="EH235" s="43">
        <v>0.90503432494279179</v>
      </c>
      <c r="EI235" s="44">
        <v>1.0026246863885748</v>
      </c>
      <c r="EJ235">
        <v>1535</v>
      </c>
      <c r="EK235">
        <v>1584</v>
      </c>
      <c r="EL235">
        <v>1168</v>
      </c>
      <c r="EM235">
        <v>1203</v>
      </c>
      <c r="EN235">
        <v>842</v>
      </c>
      <c r="EO235">
        <v>871</v>
      </c>
      <c r="EP235">
        <v>82</v>
      </c>
      <c r="EQ235">
        <v>83</v>
      </c>
      <c r="ER235">
        <v>731</v>
      </c>
      <c r="ES235">
        <v>818</v>
      </c>
      <c r="ET235">
        <v>309</v>
      </c>
      <c r="EU235">
        <v>296</v>
      </c>
      <c r="EV235">
        <v>48</v>
      </c>
      <c r="EW235">
        <v>43</v>
      </c>
      <c r="EX235">
        <v>102</v>
      </c>
      <c r="EY235">
        <v>104</v>
      </c>
      <c r="EZ235">
        <v>1.8</v>
      </c>
      <c r="FA235">
        <v>3</v>
      </c>
      <c r="FB235">
        <v>4.8</v>
      </c>
      <c r="FC235" s="20">
        <v>26.77</v>
      </c>
      <c r="FD235" s="26">
        <v>0.37180555555555556</v>
      </c>
      <c r="FE235">
        <v>2.6678999999999999</v>
      </c>
      <c r="FF235">
        <v>-0.52</v>
      </c>
      <c r="FG235">
        <v>-0.73</v>
      </c>
      <c r="FH235">
        <v>-1.25</v>
      </c>
      <c r="FL235" s="42">
        <v>237</v>
      </c>
      <c r="FM235" s="20">
        <v>5.5</v>
      </c>
      <c r="FN235" s="41">
        <v>4.1750572100000001E-2</v>
      </c>
      <c r="FO235" s="20">
        <v>28</v>
      </c>
      <c r="FP235" s="20">
        <v>32.119799999999998</v>
      </c>
      <c r="FQ235" s="20">
        <v>115.65187692116621</v>
      </c>
      <c r="FR235">
        <v>4</v>
      </c>
      <c r="FS235" t="s">
        <v>876</v>
      </c>
      <c r="FT235">
        <v>195</v>
      </c>
      <c r="FV235" t="s">
        <v>711</v>
      </c>
      <c r="FW235" s="45">
        <v>5000000</v>
      </c>
      <c r="FX235" s="45">
        <v>4875000</v>
      </c>
      <c r="FY235">
        <v>337</v>
      </c>
      <c r="FZ235">
        <v>36</v>
      </c>
      <c r="GA235">
        <v>118</v>
      </c>
      <c r="GB235">
        <v>154</v>
      </c>
      <c r="GC235">
        <v>21</v>
      </c>
      <c r="GD235">
        <v>148</v>
      </c>
      <c r="GE235">
        <v>603</v>
      </c>
      <c r="GF235">
        <v>7066</v>
      </c>
      <c r="GG235">
        <v>12.4</v>
      </c>
      <c r="GH235">
        <v>16.8</v>
      </c>
      <c r="GI235">
        <v>29.2</v>
      </c>
      <c r="GJ235" s="42">
        <v>28</v>
      </c>
    </row>
    <row r="236" spans="1:192" x14ac:dyDescent="0.45">
      <c r="A236" s="40">
        <v>32298</v>
      </c>
      <c r="B236" t="s">
        <v>832</v>
      </c>
      <c r="C236" t="s">
        <v>475</v>
      </c>
      <c r="D236" t="s">
        <v>91</v>
      </c>
      <c r="E236" t="s">
        <v>91</v>
      </c>
      <c r="F236">
        <v>73</v>
      </c>
      <c r="G236">
        <v>201</v>
      </c>
      <c r="K236" t="s">
        <v>202</v>
      </c>
      <c r="L236">
        <v>2013</v>
      </c>
      <c r="M236">
        <v>29</v>
      </c>
      <c r="N236">
        <v>5</v>
      </c>
      <c r="O236">
        <v>8476166</v>
      </c>
      <c r="P236" t="s">
        <v>3492</v>
      </c>
      <c r="Q236" t="s">
        <v>3493</v>
      </c>
      <c r="R236" t="s">
        <v>3494</v>
      </c>
      <c r="S236" t="s">
        <v>1296</v>
      </c>
      <c r="T236" t="s">
        <v>720</v>
      </c>
      <c r="U236" t="s">
        <v>313</v>
      </c>
      <c r="V236">
        <v>7</v>
      </c>
      <c r="W236">
        <v>0</v>
      </c>
      <c r="X236">
        <v>1</v>
      </c>
      <c r="Y236">
        <v>0</v>
      </c>
      <c r="Z236">
        <v>1</v>
      </c>
      <c r="AA236">
        <v>28</v>
      </c>
      <c r="AB236">
        <v>63</v>
      </c>
      <c r="AC236" s="26">
        <v>0.14285714285714285</v>
      </c>
      <c r="AD236" s="20">
        <v>-1.5128205128205128</v>
      </c>
      <c r="AE236" s="20">
        <v>0.30099999999999999</v>
      </c>
      <c r="AF236">
        <v>-1</v>
      </c>
      <c r="AG236">
        <v>-1.9</v>
      </c>
      <c r="AH236">
        <v>2</v>
      </c>
      <c r="AI236">
        <v>150</v>
      </c>
      <c r="AJ236">
        <v>6167</v>
      </c>
      <c r="AK236" s="20">
        <v>102.78333333333001</v>
      </c>
      <c r="AL236">
        <v>102.78</v>
      </c>
      <c r="AM236">
        <v>103</v>
      </c>
      <c r="AN236" s="26">
        <v>14.683333333333334</v>
      </c>
      <c r="AO236">
        <v>24.77</v>
      </c>
      <c r="AP236" s="41">
        <v>0.5</v>
      </c>
      <c r="AQ236">
        <v>20</v>
      </c>
      <c r="AR236">
        <v>20</v>
      </c>
      <c r="AS236">
        <v>20</v>
      </c>
      <c r="AT236">
        <v>9</v>
      </c>
      <c r="AU236">
        <v>9</v>
      </c>
      <c r="AV236">
        <v>8</v>
      </c>
      <c r="AW236">
        <v>3</v>
      </c>
      <c r="AX236">
        <v>1</v>
      </c>
      <c r="AY236">
        <v>0</v>
      </c>
      <c r="AZ236">
        <v>2</v>
      </c>
      <c r="BA236" s="42">
        <v>2</v>
      </c>
      <c r="BB236">
        <v>0.12</v>
      </c>
      <c r="BC236">
        <v>58.25</v>
      </c>
      <c r="BD236" s="20">
        <v>0</v>
      </c>
      <c r="BE236" s="20">
        <v>20</v>
      </c>
      <c r="BF236" s="20">
        <v>11.675423234092236</v>
      </c>
      <c r="BG236">
        <v>29</v>
      </c>
      <c r="BH236">
        <v>32</v>
      </c>
      <c r="BI236">
        <v>19</v>
      </c>
      <c r="BJ236" s="41">
        <v>0.60416666666666663</v>
      </c>
      <c r="BK236">
        <v>4</v>
      </c>
      <c r="BL236">
        <v>4</v>
      </c>
      <c r="BM236">
        <v>4</v>
      </c>
      <c r="BN236" s="42">
        <v>0</v>
      </c>
      <c r="BO236">
        <v>1</v>
      </c>
      <c r="BP236">
        <v>4</v>
      </c>
      <c r="BQ236">
        <v>0</v>
      </c>
      <c r="BR236">
        <v>10</v>
      </c>
      <c r="BS236" s="41">
        <v>0.13513513513513514</v>
      </c>
      <c r="BT236">
        <v>0</v>
      </c>
      <c r="BU236">
        <v>0</v>
      </c>
      <c r="BV236" s="41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2</v>
      </c>
      <c r="DD236">
        <v>1</v>
      </c>
      <c r="DE236">
        <v>0</v>
      </c>
      <c r="DF236">
        <v>0</v>
      </c>
      <c r="DG236">
        <v>5</v>
      </c>
      <c r="DH236">
        <v>1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 s="42">
        <v>-1</v>
      </c>
      <c r="DQ236" s="20">
        <v>-0.55100000000000005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95</v>
      </c>
      <c r="DX236">
        <v>85</v>
      </c>
      <c r="DY236">
        <v>72</v>
      </c>
      <c r="DZ236">
        <v>64</v>
      </c>
      <c r="EA236">
        <v>52</v>
      </c>
      <c r="EB236">
        <v>51</v>
      </c>
      <c r="EC236">
        <v>3.47</v>
      </c>
      <c r="ED236">
        <v>3.27</v>
      </c>
      <c r="EE236">
        <v>2</v>
      </c>
      <c r="EF236">
        <v>2</v>
      </c>
      <c r="EG236" s="41">
        <v>3.8461538461538464E-2</v>
      </c>
      <c r="EH236" s="43">
        <v>0.96078431372549022</v>
      </c>
      <c r="EI236" s="44">
        <v>0.99924585218702866</v>
      </c>
      <c r="EJ236">
        <v>94</v>
      </c>
      <c r="EK236">
        <v>85</v>
      </c>
      <c r="EL236">
        <v>71</v>
      </c>
      <c r="EM236">
        <v>64</v>
      </c>
      <c r="EN236">
        <v>52</v>
      </c>
      <c r="EO236">
        <v>51</v>
      </c>
      <c r="EP236">
        <v>2</v>
      </c>
      <c r="EQ236">
        <v>2</v>
      </c>
      <c r="ER236">
        <v>40</v>
      </c>
      <c r="ES236">
        <v>41</v>
      </c>
      <c r="ET236">
        <v>16</v>
      </c>
      <c r="EU236">
        <v>17</v>
      </c>
      <c r="EV236">
        <v>2</v>
      </c>
      <c r="EW236">
        <v>0</v>
      </c>
      <c r="EX236">
        <v>5</v>
      </c>
      <c r="EY236">
        <v>7</v>
      </c>
      <c r="EZ236">
        <v>0</v>
      </c>
      <c r="FA236">
        <v>0.2</v>
      </c>
      <c r="FB236">
        <v>0.2</v>
      </c>
      <c r="FC236" s="20">
        <v>1.85</v>
      </c>
      <c r="FD236" s="26">
        <v>0.26428571428571429</v>
      </c>
      <c r="FE236">
        <v>3.1600000000000003E-2</v>
      </c>
      <c r="FF236">
        <v>0.02</v>
      </c>
      <c r="FG236">
        <v>0.08</v>
      </c>
      <c r="FH236">
        <v>0.1</v>
      </c>
      <c r="FL236" s="42">
        <v>16</v>
      </c>
      <c r="FM236" s="20">
        <v>4</v>
      </c>
      <c r="FN236" s="41">
        <v>0</v>
      </c>
      <c r="FO236" s="20">
        <v>0.8</v>
      </c>
      <c r="FP236" s="20">
        <v>0.88980000000000004</v>
      </c>
      <c r="FQ236" s="20">
        <v>105.07880910683012</v>
      </c>
      <c r="FR236">
        <v>4</v>
      </c>
      <c r="FS236" t="s">
        <v>111</v>
      </c>
      <c r="FT236">
        <v>195</v>
      </c>
      <c r="FV236" t="s">
        <v>711</v>
      </c>
      <c r="FW236" s="45">
        <v>650000</v>
      </c>
      <c r="FX236" s="45">
        <v>650000</v>
      </c>
      <c r="FY236">
        <v>46</v>
      </c>
      <c r="FZ236">
        <v>2</v>
      </c>
      <c r="GA236">
        <v>13</v>
      </c>
      <c r="GB236">
        <v>15</v>
      </c>
      <c r="GC236">
        <v>2</v>
      </c>
      <c r="GD236">
        <v>22</v>
      </c>
      <c r="GE236">
        <v>50</v>
      </c>
      <c r="GF236">
        <v>650</v>
      </c>
      <c r="GG236">
        <v>1.1000000000000001</v>
      </c>
      <c r="GH236">
        <v>1.8</v>
      </c>
      <c r="GI236">
        <v>2.8</v>
      </c>
      <c r="GJ236" s="42">
        <v>0.8</v>
      </c>
    </row>
    <row r="237" spans="1:192" x14ac:dyDescent="0.45">
      <c r="A237" s="40">
        <v>31725</v>
      </c>
      <c r="B237" t="s">
        <v>3495</v>
      </c>
      <c r="D237" t="s">
        <v>223</v>
      </c>
      <c r="E237" t="s">
        <v>223</v>
      </c>
      <c r="F237">
        <v>74</v>
      </c>
      <c r="G237">
        <v>198</v>
      </c>
      <c r="H237">
        <v>2007</v>
      </c>
      <c r="I237">
        <v>7</v>
      </c>
      <c r="J237">
        <v>194</v>
      </c>
      <c r="K237" t="s">
        <v>92</v>
      </c>
      <c r="L237">
        <v>2009</v>
      </c>
      <c r="M237">
        <v>31</v>
      </c>
      <c r="N237">
        <v>9</v>
      </c>
      <c r="O237">
        <v>8474125</v>
      </c>
      <c r="P237" t="s">
        <v>3496</v>
      </c>
      <c r="Q237" t="s">
        <v>3497</v>
      </c>
      <c r="R237" t="s">
        <v>3498</v>
      </c>
      <c r="S237" t="s">
        <v>1348</v>
      </c>
      <c r="T237" t="s">
        <v>720</v>
      </c>
      <c r="U237" t="s">
        <v>95</v>
      </c>
      <c r="V237">
        <v>63</v>
      </c>
      <c r="W237">
        <v>5</v>
      </c>
      <c r="X237">
        <v>4</v>
      </c>
      <c r="Y237">
        <v>1</v>
      </c>
      <c r="Z237">
        <v>9</v>
      </c>
      <c r="AA237">
        <v>18</v>
      </c>
      <c r="AB237">
        <v>61</v>
      </c>
      <c r="AC237" s="26">
        <v>0.14285714285714285</v>
      </c>
      <c r="AD237" s="20">
        <v>-5.4401622718052742</v>
      </c>
      <c r="AE237" s="20">
        <v>3.6520000000000001</v>
      </c>
      <c r="AF237">
        <v>15</v>
      </c>
      <c r="AG237">
        <v>0.9</v>
      </c>
      <c r="AH237">
        <v>22</v>
      </c>
      <c r="AI237">
        <v>1424</v>
      </c>
      <c r="AJ237">
        <v>61107</v>
      </c>
      <c r="AK237" s="20">
        <v>1018.45</v>
      </c>
      <c r="AL237">
        <v>1018.45</v>
      </c>
      <c r="AM237">
        <v>1018</v>
      </c>
      <c r="AN237" s="26">
        <v>16.165873015873018</v>
      </c>
      <c r="AO237">
        <v>27.21</v>
      </c>
      <c r="AP237" s="41">
        <v>0.23684210526315788</v>
      </c>
      <c r="AQ237">
        <v>109</v>
      </c>
      <c r="AR237">
        <v>109</v>
      </c>
      <c r="AS237">
        <v>109</v>
      </c>
      <c r="AT237">
        <v>81</v>
      </c>
      <c r="AU237">
        <v>81</v>
      </c>
      <c r="AV237">
        <v>59</v>
      </c>
      <c r="AW237">
        <v>33</v>
      </c>
      <c r="AX237">
        <v>4</v>
      </c>
      <c r="AY237">
        <v>2</v>
      </c>
      <c r="AZ237">
        <v>3</v>
      </c>
      <c r="BA237" s="42">
        <v>5</v>
      </c>
      <c r="BB237">
        <v>2.13</v>
      </c>
      <c r="BC237">
        <v>50.220300000000002</v>
      </c>
      <c r="BD237" s="20">
        <v>21.3</v>
      </c>
      <c r="BE237" s="20">
        <v>130.30000000000001</v>
      </c>
      <c r="BF237" s="20">
        <v>7.6763709558643036</v>
      </c>
      <c r="BG237">
        <v>269</v>
      </c>
      <c r="BH237">
        <v>369</v>
      </c>
      <c r="BI237">
        <v>424</v>
      </c>
      <c r="BJ237" s="41">
        <v>0.38816738816738816</v>
      </c>
      <c r="BK237">
        <v>35</v>
      </c>
      <c r="BL237">
        <v>35</v>
      </c>
      <c r="BM237">
        <v>94</v>
      </c>
      <c r="BN237" s="42">
        <v>-59</v>
      </c>
      <c r="BO237">
        <v>22</v>
      </c>
      <c r="BP237">
        <v>22</v>
      </c>
      <c r="BQ237">
        <v>7</v>
      </c>
      <c r="BR237">
        <v>102</v>
      </c>
      <c r="BS237" s="41">
        <v>0.12878787878787878</v>
      </c>
      <c r="BT237">
        <v>0</v>
      </c>
      <c r="BU237">
        <v>0</v>
      </c>
      <c r="BV237" s="41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4</v>
      </c>
      <c r="CW237">
        <v>0</v>
      </c>
      <c r="CX237">
        <v>0</v>
      </c>
      <c r="CY237">
        <v>2</v>
      </c>
      <c r="CZ237">
        <v>20</v>
      </c>
      <c r="DA237">
        <v>1</v>
      </c>
      <c r="DB237">
        <v>0</v>
      </c>
      <c r="DC237">
        <v>13</v>
      </c>
      <c r="DD237">
        <v>5</v>
      </c>
      <c r="DE237">
        <v>0</v>
      </c>
      <c r="DF237">
        <v>0</v>
      </c>
      <c r="DG237">
        <v>40</v>
      </c>
      <c r="DH237">
        <v>11</v>
      </c>
      <c r="DI237">
        <v>8</v>
      </c>
      <c r="DJ237">
        <v>10</v>
      </c>
      <c r="DK237">
        <v>10</v>
      </c>
      <c r="DL237">
        <v>0</v>
      </c>
      <c r="DM237">
        <v>8</v>
      </c>
      <c r="DN237">
        <v>8</v>
      </c>
      <c r="DO237">
        <v>0</v>
      </c>
      <c r="DP237" s="42">
        <v>-3</v>
      </c>
      <c r="DQ237" s="20">
        <v>3.2530000000000001</v>
      </c>
      <c r="DR237">
        <v>11</v>
      </c>
      <c r="DS237">
        <v>0</v>
      </c>
      <c r="DT237">
        <v>0</v>
      </c>
      <c r="DU237">
        <v>0</v>
      </c>
      <c r="DV237">
        <v>0</v>
      </c>
      <c r="DW237">
        <v>792</v>
      </c>
      <c r="DX237">
        <v>1000</v>
      </c>
      <c r="DY237">
        <v>619</v>
      </c>
      <c r="DZ237">
        <v>690</v>
      </c>
      <c r="EA237">
        <v>441</v>
      </c>
      <c r="EB237">
        <v>496</v>
      </c>
      <c r="EC237">
        <v>33.24</v>
      </c>
      <c r="ED237">
        <v>37.159999999999997</v>
      </c>
      <c r="EE237">
        <v>38</v>
      </c>
      <c r="EF237">
        <v>33</v>
      </c>
      <c r="EG237" s="41">
        <v>8.6167800453514742E-2</v>
      </c>
      <c r="EH237" s="43">
        <v>0.93346774193548387</v>
      </c>
      <c r="EI237" s="44">
        <v>1.0196355423889987</v>
      </c>
      <c r="EJ237">
        <v>796</v>
      </c>
      <c r="EK237">
        <v>1001</v>
      </c>
      <c r="EL237">
        <v>624</v>
      </c>
      <c r="EM237">
        <v>691</v>
      </c>
      <c r="EN237">
        <v>445</v>
      </c>
      <c r="EO237">
        <v>497</v>
      </c>
      <c r="EP237">
        <v>38</v>
      </c>
      <c r="EQ237">
        <v>33</v>
      </c>
      <c r="ER237">
        <v>387</v>
      </c>
      <c r="ES237">
        <v>443</v>
      </c>
      <c r="ET237">
        <v>133</v>
      </c>
      <c r="EU237">
        <v>143</v>
      </c>
      <c r="EV237">
        <v>18</v>
      </c>
      <c r="EW237">
        <v>20</v>
      </c>
      <c r="EX237">
        <v>64</v>
      </c>
      <c r="EY237">
        <v>70</v>
      </c>
      <c r="EZ237">
        <v>0.2</v>
      </c>
      <c r="FA237">
        <v>3.5</v>
      </c>
      <c r="FB237">
        <v>3.7</v>
      </c>
      <c r="FC237" s="20">
        <v>11.53</v>
      </c>
      <c r="FD237" s="26">
        <v>0.18301587301587299</v>
      </c>
      <c r="FE237">
        <v>1.4073</v>
      </c>
      <c r="FF237">
        <v>-0.09</v>
      </c>
      <c r="FG237">
        <v>0.52</v>
      </c>
      <c r="FH237">
        <v>0.44</v>
      </c>
      <c r="FL237" s="42">
        <v>159</v>
      </c>
      <c r="FM237" s="20">
        <v>3.8181818181818183</v>
      </c>
      <c r="FN237" s="41">
        <v>2.9852919800000002E-2</v>
      </c>
      <c r="FO237" s="20">
        <v>6.8</v>
      </c>
      <c r="FP237" s="20">
        <v>9.6506000000000007</v>
      </c>
      <c r="FQ237" s="20">
        <v>105.57219303844077</v>
      </c>
      <c r="FR237">
        <v>5</v>
      </c>
      <c r="FS237" t="s">
        <v>3499</v>
      </c>
      <c r="FT237">
        <v>230</v>
      </c>
      <c r="FV237" t="s">
        <v>711</v>
      </c>
      <c r="FW237" s="45">
        <v>2900000</v>
      </c>
      <c r="FX237" s="45">
        <v>2900000</v>
      </c>
      <c r="FY237">
        <v>556</v>
      </c>
      <c r="FZ237">
        <v>25</v>
      </c>
      <c r="GA237">
        <v>97</v>
      </c>
      <c r="GB237">
        <v>122</v>
      </c>
      <c r="GC237">
        <v>41</v>
      </c>
      <c r="GD237">
        <v>151</v>
      </c>
      <c r="GE237">
        <v>475</v>
      </c>
      <c r="GF237">
        <v>10285</v>
      </c>
      <c r="GG237">
        <v>3.8</v>
      </c>
      <c r="GH237">
        <v>24.9</v>
      </c>
      <c r="GI237">
        <v>28.6</v>
      </c>
      <c r="GJ237" s="42">
        <v>6.8</v>
      </c>
    </row>
    <row r="238" spans="1:192" x14ac:dyDescent="0.45">
      <c r="A238" s="40">
        <v>32409</v>
      </c>
      <c r="B238" t="s">
        <v>3507</v>
      </c>
      <c r="D238" t="s">
        <v>132</v>
      </c>
      <c r="E238" t="s">
        <v>132</v>
      </c>
      <c r="F238">
        <v>71</v>
      </c>
      <c r="G238">
        <v>200</v>
      </c>
      <c r="H238">
        <v>2007</v>
      </c>
      <c r="I238">
        <v>3</v>
      </c>
      <c r="J238">
        <v>73</v>
      </c>
      <c r="K238" t="s">
        <v>202</v>
      </c>
      <c r="L238">
        <v>2008</v>
      </c>
      <c r="M238">
        <v>29</v>
      </c>
      <c r="N238">
        <v>10</v>
      </c>
      <c r="O238">
        <v>8474134</v>
      </c>
      <c r="P238" t="s">
        <v>3508</v>
      </c>
      <c r="Q238" t="s">
        <v>3509</v>
      </c>
      <c r="R238" t="s">
        <v>942</v>
      </c>
      <c r="S238" t="s">
        <v>3510</v>
      </c>
      <c r="T238" t="s">
        <v>720</v>
      </c>
      <c r="U238" t="s">
        <v>307</v>
      </c>
      <c r="V238">
        <v>47</v>
      </c>
      <c r="W238">
        <v>2</v>
      </c>
      <c r="X238">
        <v>3</v>
      </c>
      <c r="Y238">
        <v>3</v>
      </c>
      <c r="Z238">
        <v>5</v>
      </c>
      <c r="AA238">
        <v>21</v>
      </c>
      <c r="AB238">
        <v>59</v>
      </c>
      <c r="AC238" s="26">
        <v>0.10638297872340426</v>
      </c>
      <c r="AD238" s="20">
        <v>-5.5648414985590779</v>
      </c>
      <c r="AE238" s="20">
        <v>1.919</v>
      </c>
      <c r="AF238">
        <v>2</v>
      </c>
      <c r="AG238">
        <v>-1.9</v>
      </c>
      <c r="AH238">
        <v>16</v>
      </c>
      <c r="AI238">
        <v>811</v>
      </c>
      <c r="AJ238">
        <v>34002</v>
      </c>
      <c r="AK238" s="20">
        <v>566.70000000000005</v>
      </c>
      <c r="AL238">
        <v>566.70000000000005</v>
      </c>
      <c r="AM238">
        <v>567</v>
      </c>
      <c r="AN238" s="26">
        <v>12.057446808510639</v>
      </c>
      <c r="AO238">
        <v>20.41</v>
      </c>
      <c r="AP238" s="41">
        <v>0.33333333333333331</v>
      </c>
      <c r="AQ238">
        <v>82</v>
      </c>
      <c r="AR238">
        <v>82</v>
      </c>
      <c r="AS238">
        <v>82</v>
      </c>
      <c r="AT238">
        <v>57</v>
      </c>
      <c r="AU238">
        <v>57</v>
      </c>
      <c r="AV238">
        <v>40</v>
      </c>
      <c r="AW238">
        <v>28</v>
      </c>
      <c r="AX238">
        <v>9</v>
      </c>
      <c r="AY238">
        <v>2</v>
      </c>
      <c r="AZ238">
        <v>4</v>
      </c>
      <c r="BA238" s="42">
        <v>6</v>
      </c>
      <c r="BB238">
        <v>2.71</v>
      </c>
      <c r="BC238">
        <v>47.65</v>
      </c>
      <c r="BD238" s="20">
        <v>91</v>
      </c>
      <c r="BE238" s="20">
        <v>173</v>
      </c>
      <c r="BF238" s="20">
        <v>18.316569613552144</v>
      </c>
      <c r="BG238">
        <v>205</v>
      </c>
      <c r="BH238">
        <v>164</v>
      </c>
      <c r="BI238">
        <v>161</v>
      </c>
      <c r="BJ238" s="41">
        <v>0.56010928961748629</v>
      </c>
      <c r="BK238">
        <v>47</v>
      </c>
      <c r="BL238">
        <v>47</v>
      </c>
      <c r="BM238">
        <v>64</v>
      </c>
      <c r="BN238" s="42">
        <v>-17</v>
      </c>
      <c r="BO238">
        <v>17</v>
      </c>
      <c r="BP238">
        <v>13</v>
      </c>
      <c r="BQ238">
        <v>4</v>
      </c>
      <c r="BR238">
        <v>35</v>
      </c>
      <c r="BS238" s="41">
        <v>8.0091533180778038E-2</v>
      </c>
      <c r="BT238">
        <v>0</v>
      </c>
      <c r="BU238">
        <v>0</v>
      </c>
      <c r="BV238" s="41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15</v>
      </c>
      <c r="DA238">
        <v>1</v>
      </c>
      <c r="DB238">
        <v>0</v>
      </c>
      <c r="DC238">
        <v>11</v>
      </c>
      <c r="DD238">
        <v>9</v>
      </c>
      <c r="DE238">
        <v>0</v>
      </c>
      <c r="DF238">
        <v>2</v>
      </c>
      <c r="DG238">
        <v>17</v>
      </c>
      <c r="DH238">
        <v>8</v>
      </c>
      <c r="DI238">
        <v>2</v>
      </c>
      <c r="DJ238">
        <v>8</v>
      </c>
      <c r="DK238">
        <v>8</v>
      </c>
      <c r="DL238">
        <v>0</v>
      </c>
      <c r="DM238">
        <v>3</v>
      </c>
      <c r="DN238">
        <v>3</v>
      </c>
      <c r="DO238">
        <v>0</v>
      </c>
      <c r="DP238" s="42">
        <v>-6</v>
      </c>
      <c r="DQ238" s="20">
        <v>-1.403</v>
      </c>
      <c r="DR238">
        <v>8</v>
      </c>
      <c r="DS238">
        <v>0</v>
      </c>
      <c r="DT238">
        <v>0</v>
      </c>
      <c r="DU238">
        <v>0</v>
      </c>
      <c r="DV238">
        <v>0</v>
      </c>
      <c r="DW238">
        <v>456</v>
      </c>
      <c r="DX238">
        <v>536</v>
      </c>
      <c r="DY238">
        <v>337</v>
      </c>
      <c r="DZ238">
        <v>402</v>
      </c>
      <c r="EA238">
        <v>231</v>
      </c>
      <c r="EB238">
        <v>285</v>
      </c>
      <c r="EC238">
        <v>19.11</v>
      </c>
      <c r="ED238">
        <v>22.27</v>
      </c>
      <c r="EE238">
        <v>15</v>
      </c>
      <c r="EF238">
        <v>13</v>
      </c>
      <c r="EG238" s="41">
        <v>6.4935064935064929E-2</v>
      </c>
      <c r="EH238" s="43">
        <v>0.95438596491228067</v>
      </c>
      <c r="EI238" s="44">
        <v>1.0193210298473456</v>
      </c>
      <c r="EJ238">
        <v>463</v>
      </c>
      <c r="EK238">
        <v>536</v>
      </c>
      <c r="EL238">
        <v>346</v>
      </c>
      <c r="EM238">
        <v>402</v>
      </c>
      <c r="EN238">
        <v>238</v>
      </c>
      <c r="EO238">
        <v>285</v>
      </c>
      <c r="EP238">
        <v>15</v>
      </c>
      <c r="EQ238">
        <v>13</v>
      </c>
      <c r="ER238">
        <v>228</v>
      </c>
      <c r="ES238">
        <v>257</v>
      </c>
      <c r="ET238">
        <v>86</v>
      </c>
      <c r="EU238">
        <v>105</v>
      </c>
      <c r="EV238">
        <v>10</v>
      </c>
      <c r="EW238">
        <v>7</v>
      </c>
      <c r="EX238">
        <v>46</v>
      </c>
      <c r="EY238">
        <v>36</v>
      </c>
      <c r="EZ238">
        <v>0</v>
      </c>
      <c r="FA238">
        <v>1.2</v>
      </c>
      <c r="FB238">
        <v>1.3</v>
      </c>
      <c r="FC238" s="20">
        <v>4.0999999999999996</v>
      </c>
      <c r="FD238" s="26">
        <v>8.7234042553191476E-2</v>
      </c>
      <c r="FE238">
        <v>5.3999999999999999E-2</v>
      </c>
      <c r="FF238">
        <v>0.01</v>
      </c>
      <c r="FG238">
        <v>-0.22</v>
      </c>
      <c r="FH238">
        <v>-0.21</v>
      </c>
      <c r="FL238" s="42">
        <v>98</v>
      </c>
      <c r="FM238" s="20">
        <v>6.375</v>
      </c>
      <c r="FN238" s="41">
        <v>1.3472439000000001E-2</v>
      </c>
      <c r="FO238" s="20">
        <v>3.4</v>
      </c>
      <c r="FP238" s="20">
        <v>4.7194000000000003</v>
      </c>
      <c r="FQ238" s="20">
        <v>105.0291159343568</v>
      </c>
      <c r="FR238">
        <v>4</v>
      </c>
      <c r="FS238" t="s">
        <v>189</v>
      </c>
      <c r="FT238">
        <v>195</v>
      </c>
      <c r="FV238" t="s">
        <v>711</v>
      </c>
      <c r="FW238" s="45">
        <v>650000</v>
      </c>
      <c r="FX238" s="45">
        <v>650000</v>
      </c>
      <c r="FY238">
        <v>394</v>
      </c>
      <c r="FZ238">
        <v>25</v>
      </c>
      <c r="GA238">
        <v>58</v>
      </c>
      <c r="GB238">
        <v>83</v>
      </c>
      <c r="GC238">
        <v>-31</v>
      </c>
      <c r="GD238">
        <v>163</v>
      </c>
      <c r="GE238">
        <v>526</v>
      </c>
      <c r="GF238">
        <v>5798</v>
      </c>
      <c r="GG238">
        <v>5</v>
      </c>
      <c r="GH238">
        <v>10.199999999999999</v>
      </c>
      <c r="GI238">
        <v>15.3</v>
      </c>
      <c r="GJ238" s="42">
        <v>3.4</v>
      </c>
    </row>
    <row r="239" spans="1:192" x14ac:dyDescent="0.45">
      <c r="A239" s="40">
        <v>32096</v>
      </c>
      <c r="B239" t="s">
        <v>3517</v>
      </c>
      <c r="C239" t="s">
        <v>664</v>
      </c>
      <c r="D239" t="s">
        <v>107</v>
      </c>
      <c r="E239" t="s">
        <v>107</v>
      </c>
      <c r="F239">
        <v>74</v>
      </c>
      <c r="G239">
        <v>210</v>
      </c>
      <c r="K239" t="s">
        <v>202</v>
      </c>
      <c r="L239">
        <v>2013</v>
      </c>
      <c r="M239">
        <v>30</v>
      </c>
      <c r="N239">
        <v>5</v>
      </c>
      <c r="O239">
        <v>8476191</v>
      </c>
      <c r="P239" t="s">
        <v>3518</v>
      </c>
      <c r="Q239" t="s">
        <v>3519</v>
      </c>
      <c r="R239" t="s">
        <v>391</v>
      </c>
      <c r="S239" t="s">
        <v>3520</v>
      </c>
      <c r="T239" t="s">
        <v>720</v>
      </c>
      <c r="U239" t="s">
        <v>263</v>
      </c>
      <c r="V239">
        <v>68</v>
      </c>
      <c r="W239">
        <v>1</v>
      </c>
      <c r="X239">
        <v>15</v>
      </c>
      <c r="Y239">
        <v>7</v>
      </c>
      <c r="Z239">
        <v>16</v>
      </c>
      <c r="AA239">
        <v>14</v>
      </c>
      <c r="AB239">
        <v>69</v>
      </c>
      <c r="AC239" s="26">
        <v>0.23529411764705882</v>
      </c>
      <c r="AD239" s="20">
        <v>2.2119815668202758</v>
      </c>
      <c r="AE239" s="20">
        <v>4.9109999999999996</v>
      </c>
      <c r="AF239">
        <v>16</v>
      </c>
      <c r="AG239">
        <v>8.3000000000000007</v>
      </c>
      <c r="AH239">
        <v>70</v>
      </c>
      <c r="AI239">
        <v>1730</v>
      </c>
      <c r="AJ239">
        <v>79392</v>
      </c>
      <c r="AK239" s="20">
        <v>1323.2</v>
      </c>
      <c r="AL239">
        <v>1323.2</v>
      </c>
      <c r="AM239">
        <v>1323</v>
      </c>
      <c r="AN239" s="26">
        <v>19.458823529411767</v>
      </c>
      <c r="AO239">
        <v>32.43</v>
      </c>
      <c r="AP239" s="41">
        <v>0.29629629629629628</v>
      </c>
      <c r="AQ239">
        <v>163</v>
      </c>
      <c r="AR239">
        <v>163</v>
      </c>
      <c r="AS239">
        <v>163</v>
      </c>
      <c r="AT239">
        <v>102</v>
      </c>
      <c r="AU239">
        <v>102</v>
      </c>
      <c r="AV239">
        <v>64</v>
      </c>
      <c r="AW239">
        <v>39</v>
      </c>
      <c r="AX239">
        <v>6</v>
      </c>
      <c r="AY239">
        <v>5</v>
      </c>
      <c r="AZ239">
        <v>11</v>
      </c>
      <c r="BA239" s="42">
        <v>16</v>
      </c>
      <c r="BB239">
        <v>2.72</v>
      </c>
      <c r="BC239">
        <v>50.3125</v>
      </c>
      <c r="BD239" s="20">
        <v>148.6</v>
      </c>
      <c r="BE239" s="20">
        <v>311.60000000000002</v>
      </c>
      <c r="BF239" s="20">
        <v>14.129383313180169</v>
      </c>
      <c r="BG239">
        <v>390</v>
      </c>
      <c r="BH239">
        <v>482</v>
      </c>
      <c r="BI239">
        <v>479</v>
      </c>
      <c r="BJ239" s="41">
        <v>0.4487917146144994</v>
      </c>
      <c r="BK239">
        <v>164</v>
      </c>
      <c r="BL239">
        <v>163</v>
      </c>
      <c r="BM239">
        <v>201</v>
      </c>
      <c r="BN239" s="42">
        <v>-38</v>
      </c>
      <c r="BO239">
        <v>38</v>
      </c>
      <c r="BP239">
        <v>27</v>
      </c>
      <c r="BQ239">
        <v>26</v>
      </c>
      <c r="BR239">
        <v>111</v>
      </c>
      <c r="BS239" s="41">
        <v>0.10850439882697947</v>
      </c>
      <c r="BT239">
        <v>0</v>
      </c>
      <c r="BU239">
        <v>0</v>
      </c>
      <c r="BV239" s="41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</v>
      </c>
      <c r="CY239">
        <v>5</v>
      </c>
      <c r="CZ239">
        <v>31</v>
      </c>
      <c r="DA239">
        <v>0</v>
      </c>
      <c r="DB239">
        <v>0</v>
      </c>
      <c r="DC239">
        <v>26</v>
      </c>
      <c r="DD239">
        <v>7</v>
      </c>
      <c r="DE239">
        <v>0</v>
      </c>
      <c r="DF239">
        <v>0</v>
      </c>
      <c r="DG239">
        <v>31</v>
      </c>
      <c r="DH239">
        <v>20</v>
      </c>
      <c r="DI239">
        <v>11</v>
      </c>
      <c r="DJ239">
        <v>21</v>
      </c>
      <c r="DK239">
        <v>18</v>
      </c>
      <c r="DL239">
        <v>3</v>
      </c>
      <c r="DM239">
        <v>14</v>
      </c>
      <c r="DN239">
        <v>11</v>
      </c>
      <c r="DO239">
        <v>3</v>
      </c>
      <c r="DP239" s="42">
        <v>-9</v>
      </c>
      <c r="DQ239" s="20">
        <v>-0.76100000000000001</v>
      </c>
      <c r="DR239">
        <v>14</v>
      </c>
      <c r="DS239">
        <v>4</v>
      </c>
      <c r="DT239">
        <v>0</v>
      </c>
      <c r="DU239">
        <v>1</v>
      </c>
      <c r="DV239">
        <v>1</v>
      </c>
      <c r="DW239">
        <v>1147</v>
      </c>
      <c r="DX239">
        <v>1245</v>
      </c>
      <c r="DY239">
        <v>891</v>
      </c>
      <c r="DZ239">
        <v>912</v>
      </c>
      <c r="EA239">
        <v>651</v>
      </c>
      <c r="EB239">
        <v>645</v>
      </c>
      <c r="EC239">
        <v>53.66</v>
      </c>
      <c r="ED239">
        <v>54.02</v>
      </c>
      <c r="EE239">
        <v>54</v>
      </c>
      <c r="EF239">
        <v>53</v>
      </c>
      <c r="EG239" s="41">
        <v>8.294930875576037E-2</v>
      </c>
      <c r="EH239" s="43">
        <v>0.91782945736434107</v>
      </c>
      <c r="EI239" s="44">
        <v>1.0007787661201015</v>
      </c>
      <c r="EJ239">
        <v>1141</v>
      </c>
      <c r="EK239">
        <v>1245</v>
      </c>
      <c r="EL239">
        <v>884</v>
      </c>
      <c r="EM239">
        <v>913</v>
      </c>
      <c r="EN239">
        <v>642</v>
      </c>
      <c r="EO239">
        <v>646</v>
      </c>
      <c r="EP239">
        <v>54</v>
      </c>
      <c r="EQ239">
        <v>53</v>
      </c>
      <c r="ER239">
        <v>564</v>
      </c>
      <c r="ES239">
        <v>604</v>
      </c>
      <c r="ET239">
        <v>208</v>
      </c>
      <c r="EU239">
        <v>236</v>
      </c>
      <c r="EV239">
        <v>31</v>
      </c>
      <c r="EW239">
        <v>21</v>
      </c>
      <c r="EX239">
        <v>83</v>
      </c>
      <c r="EY239">
        <v>92</v>
      </c>
      <c r="EZ239">
        <v>0.1</v>
      </c>
      <c r="FA239">
        <v>4</v>
      </c>
      <c r="FB239">
        <v>4.0999999999999996</v>
      </c>
      <c r="FC239" s="20">
        <v>26</v>
      </c>
      <c r="FD239" s="26">
        <v>0.38235294117647056</v>
      </c>
      <c r="FE239">
        <v>0.4612</v>
      </c>
      <c r="FF239">
        <v>0.15</v>
      </c>
      <c r="FG239">
        <v>0.4</v>
      </c>
      <c r="FH239">
        <v>0.55000000000000004</v>
      </c>
      <c r="FL239" s="42">
        <v>349</v>
      </c>
      <c r="FM239" s="20">
        <v>13.571428571428571</v>
      </c>
      <c r="FN239" s="41">
        <v>4.5333923000000003E-3</v>
      </c>
      <c r="FO239" s="20">
        <v>9</v>
      </c>
      <c r="FP239" s="20">
        <v>15.847799999999999</v>
      </c>
      <c r="FQ239" s="20">
        <v>108.46432889963724</v>
      </c>
      <c r="FR239">
        <v>4</v>
      </c>
      <c r="FS239" t="s">
        <v>189</v>
      </c>
      <c r="FT239">
        <v>195</v>
      </c>
      <c r="FV239" t="s">
        <v>711</v>
      </c>
      <c r="FW239" s="45">
        <v>2500000</v>
      </c>
      <c r="FX239" s="45">
        <v>2500000</v>
      </c>
      <c r="FY239">
        <v>285</v>
      </c>
      <c r="FZ239">
        <v>12</v>
      </c>
      <c r="GA239">
        <v>48</v>
      </c>
      <c r="GB239">
        <v>60</v>
      </c>
      <c r="GC239">
        <v>72</v>
      </c>
      <c r="GD239">
        <v>226</v>
      </c>
      <c r="GE239">
        <v>255</v>
      </c>
      <c r="GF239">
        <v>5269</v>
      </c>
      <c r="GG239">
        <v>1.4</v>
      </c>
      <c r="GH239">
        <v>16.7</v>
      </c>
      <c r="GI239">
        <v>18</v>
      </c>
      <c r="GJ239" s="42">
        <v>9</v>
      </c>
    </row>
    <row r="240" spans="1:192" x14ac:dyDescent="0.45">
      <c r="A240" s="40">
        <v>32672</v>
      </c>
      <c r="B240" t="s">
        <v>485</v>
      </c>
      <c r="C240" t="s">
        <v>362</v>
      </c>
      <c r="D240" t="s">
        <v>107</v>
      </c>
      <c r="E240" t="s">
        <v>107</v>
      </c>
      <c r="F240">
        <v>73</v>
      </c>
      <c r="G240">
        <v>215</v>
      </c>
      <c r="H240">
        <v>2007</v>
      </c>
      <c r="I240">
        <v>1</v>
      </c>
      <c r="J240">
        <v>12</v>
      </c>
      <c r="K240" t="s">
        <v>92</v>
      </c>
      <c r="L240">
        <v>2010</v>
      </c>
      <c r="M240">
        <v>28</v>
      </c>
      <c r="N240">
        <v>8</v>
      </c>
      <c r="O240">
        <v>8474151</v>
      </c>
      <c r="P240" t="s">
        <v>3533</v>
      </c>
      <c r="Q240" t="s">
        <v>3534</v>
      </c>
      <c r="R240" t="s">
        <v>3535</v>
      </c>
      <c r="S240" t="s">
        <v>390</v>
      </c>
      <c r="T240" t="s">
        <v>720</v>
      </c>
      <c r="U240" t="s">
        <v>3536</v>
      </c>
      <c r="V240">
        <v>63</v>
      </c>
      <c r="W240">
        <v>4</v>
      </c>
      <c r="X240">
        <v>25</v>
      </c>
      <c r="Y240">
        <v>13</v>
      </c>
      <c r="Z240">
        <v>29</v>
      </c>
      <c r="AA240">
        <v>0</v>
      </c>
      <c r="AB240">
        <v>0</v>
      </c>
      <c r="AC240" s="26">
        <v>0.46031746031746029</v>
      </c>
      <c r="AD240" s="20">
        <v>0.40042826552462429</v>
      </c>
      <c r="AE240" s="20">
        <v>9.4740000000000002</v>
      </c>
      <c r="AF240">
        <v>8</v>
      </c>
      <c r="AG240">
        <v>-4</v>
      </c>
      <c r="AH240">
        <v>20</v>
      </c>
      <c r="AI240">
        <v>1831</v>
      </c>
      <c r="AJ240">
        <v>88179</v>
      </c>
      <c r="AK240" s="20">
        <v>1469.65</v>
      </c>
      <c r="AL240">
        <v>1469.65</v>
      </c>
      <c r="AM240">
        <v>1470</v>
      </c>
      <c r="AN240" s="26">
        <v>23.327777777777779</v>
      </c>
      <c r="AO240">
        <v>38.54</v>
      </c>
      <c r="AP240" s="41">
        <v>0.38157894736842107</v>
      </c>
      <c r="AQ240">
        <v>201</v>
      </c>
      <c r="AR240">
        <v>201</v>
      </c>
      <c r="AS240">
        <v>201</v>
      </c>
      <c r="AT240">
        <v>132</v>
      </c>
      <c r="AU240">
        <v>132</v>
      </c>
      <c r="AV240">
        <v>99</v>
      </c>
      <c r="AW240">
        <v>89</v>
      </c>
      <c r="AX240">
        <v>15</v>
      </c>
      <c r="AY240">
        <v>4</v>
      </c>
      <c r="AZ240">
        <v>9</v>
      </c>
      <c r="BA240" s="42">
        <v>13</v>
      </c>
      <c r="BB240">
        <v>5.93</v>
      </c>
      <c r="BC240">
        <v>48.151499999999999</v>
      </c>
      <c r="BD240" s="20">
        <v>179.1</v>
      </c>
      <c r="BE240" s="20">
        <v>380.1</v>
      </c>
      <c r="BF240" s="20">
        <v>15.517980471540843</v>
      </c>
      <c r="BG240">
        <v>374</v>
      </c>
      <c r="BH240">
        <v>474</v>
      </c>
      <c r="BI240">
        <v>587</v>
      </c>
      <c r="BJ240" s="41">
        <v>0.3891779396462019</v>
      </c>
      <c r="BK240">
        <v>71</v>
      </c>
      <c r="BL240">
        <v>71</v>
      </c>
      <c r="BM240">
        <v>66</v>
      </c>
      <c r="BN240" s="42">
        <v>5</v>
      </c>
      <c r="BO240">
        <v>33</v>
      </c>
      <c r="BP240">
        <v>60</v>
      </c>
      <c r="BQ240">
        <v>44</v>
      </c>
      <c r="BR240">
        <v>163</v>
      </c>
      <c r="BS240" s="41">
        <v>0.12764291307752546</v>
      </c>
      <c r="BT240">
        <v>0</v>
      </c>
      <c r="BU240">
        <v>0</v>
      </c>
      <c r="BV240" s="41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2</v>
      </c>
      <c r="CY240">
        <v>3</v>
      </c>
      <c r="CZ240">
        <v>28</v>
      </c>
      <c r="DA240">
        <v>1</v>
      </c>
      <c r="DB240">
        <v>1</v>
      </c>
      <c r="DC240">
        <v>25</v>
      </c>
      <c r="DD240">
        <v>15</v>
      </c>
      <c r="DE240">
        <v>2</v>
      </c>
      <c r="DF240">
        <v>0</v>
      </c>
      <c r="DG240">
        <v>55</v>
      </c>
      <c r="DH240">
        <v>10</v>
      </c>
      <c r="DI240">
        <v>10</v>
      </c>
      <c r="DJ240">
        <v>10</v>
      </c>
      <c r="DK240">
        <v>10</v>
      </c>
      <c r="DL240">
        <v>0</v>
      </c>
      <c r="DM240">
        <v>10</v>
      </c>
      <c r="DN240">
        <v>10</v>
      </c>
      <c r="DO240">
        <v>0</v>
      </c>
      <c r="DP240" s="42">
        <v>0</v>
      </c>
      <c r="DQ240" s="20">
        <v>6.6559999999999997</v>
      </c>
      <c r="DR240">
        <v>10</v>
      </c>
      <c r="DS240">
        <v>0</v>
      </c>
      <c r="DT240">
        <v>0</v>
      </c>
      <c r="DU240">
        <v>0</v>
      </c>
      <c r="DV240">
        <v>0</v>
      </c>
      <c r="DW240">
        <v>1273</v>
      </c>
      <c r="DX240">
        <v>1518</v>
      </c>
      <c r="DY240">
        <v>972</v>
      </c>
      <c r="DZ240">
        <v>1114</v>
      </c>
      <c r="EA240">
        <v>716</v>
      </c>
      <c r="EB240">
        <v>827</v>
      </c>
      <c r="EC240">
        <v>70.31</v>
      </c>
      <c r="ED240">
        <v>82.99</v>
      </c>
      <c r="EE240">
        <v>76</v>
      </c>
      <c r="EF240">
        <v>78</v>
      </c>
      <c r="EG240" s="41">
        <v>0.10614525139664804</v>
      </c>
      <c r="EH240" s="43">
        <v>0.90568319226118499</v>
      </c>
      <c r="EI240" s="44">
        <v>1.0118284436578331</v>
      </c>
      <c r="EJ240">
        <v>1273</v>
      </c>
      <c r="EK240">
        <v>1521</v>
      </c>
      <c r="EL240">
        <v>971</v>
      </c>
      <c r="EM240">
        <v>1116</v>
      </c>
      <c r="EN240">
        <v>715</v>
      </c>
      <c r="EO240">
        <v>829</v>
      </c>
      <c r="EP240">
        <v>76</v>
      </c>
      <c r="EQ240">
        <v>78</v>
      </c>
      <c r="ER240">
        <v>685</v>
      </c>
      <c r="ES240">
        <v>815</v>
      </c>
      <c r="ET240">
        <v>297</v>
      </c>
      <c r="EU240">
        <v>319</v>
      </c>
      <c r="EV240">
        <v>42</v>
      </c>
      <c r="EW240">
        <v>35</v>
      </c>
      <c r="EX240">
        <v>79</v>
      </c>
      <c r="EY240">
        <v>87</v>
      </c>
      <c r="EZ240">
        <v>1.5</v>
      </c>
      <c r="FA240">
        <v>3.7</v>
      </c>
      <c r="FB240">
        <v>5.3</v>
      </c>
      <c r="FC240" s="20">
        <v>28.52</v>
      </c>
      <c r="FD240" s="26">
        <v>0.45269841269841271</v>
      </c>
      <c r="FE240">
        <v>1.7151000000000001</v>
      </c>
      <c r="FF240">
        <v>0.23</v>
      </c>
      <c r="FG240">
        <v>0.01</v>
      </c>
      <c r="FH240">
        <v>0.24</v>
      </c>
      <c r="FL240" s="42">
        <v>254</v>
      </c>
      <c r="FM240" s="20">
        <v>11.5</v>
      </c>
      <c r="FN240" s="41">
        <v>5.5484066800000002E-2</v>
      </c>
      <c r="FO240" s="20">
        <v>27</v>
      </c>
      <c r="FP240" s="20">
        <v>30.331199999999999</v>
      </c>
      <c r="FQ240" s="20">
        <v>113.94549722723097</v>
      </c>
      <c r="FR240">
        <v>10</v>
      </c>
      <c r="FS240" t="s">
        <v>189</v>
      </c>
      <c r="FT240">
        <v>539</v>
      </c>
      <c r="FV240" t="s">
        <v>711</v>
      </c>
      <c r="FW240" s="45">
        <v>5100000</v>
      </c>
      <c r="FX240" s="45">
        <v>4700000</v>
      </c>
      <c r="FY240">
        <v>530</v>
      </c>
      <c r="FZ240">
        <v>53</v>
      </c>
      <c r="GA240">
        <v>188</v>
      </c>
      <c r="GB240">
        <v>241</v>
      </c>
      <c r="GC240">
        <v>142</v>
      </c>
      <c r="GD240">
        <v>221</v>
      </c>
      <c r="GE240">
        <v>923</v>
      </c>
      <c r="GF240">
        <v>12453</v>
      </c>
      <c r="GG240">
        <v>17.600000000000001</v>
      </c>
      <c r="GH240">
        <v>37.1</v>
      </c>
      <c r="GI240">
        <v>54.7</v>
      </c>
      <c r="GJ240" s="42">
        <v>27</v>
      </c>
    </row>
    <row r="241" spans="1:192" x14ac:dyDescent="0.45">
      <c r="A241" s="40">
        <v>32560</v>
      </c>
      <c r="B241" t="s">
        <v>3547</v>
      </c>
      <c r="C241" t="s">
        <v>145</v>
      </c>
      <c r="D241" t="s">
        <v>91</v>
      </c>
      <c r="E241" t="s">
        <v>91</v>
      </c>
      <c r="F241">
        <v>75</v>
      </c>
      <c r="G241">
        <v>213</v>
      </c>
      <c r="H241">
        <v>2007</v>
      </c>
      <c r="I241">
        <v>5</v>
      </c>
      <c r="J241">
        <v>141</v>
      </c>
      <c r="K241" t="s">
        <v>92</v>
      </c>
      <c r="L241">
        <v>2010</v>
      </c>
      <c r="M241">
        <v>28</v>
      </c>
      <c r="N241">
        <v>7</v>
      </c>
      <c r="O241">
        <v>8474162</v>
      </c>
      <c r="P241" t="s">
        <v>3548</v>
      </c>
      <c r="Q241" t="s">
        <v>3549</v>
      </c>
      <c r="R241" t="s">
        <v>3550</v>
      </c>
      <c r="S241" t="s">
        <v>93</v>
      </c>
      <c r="T241" t="s">
        <v>720</v>
      </c>
      <c r="U241" t="s">
        <v>172</v>
      </c>
      <c r="V241">
        <v>74</v>
      </c>
      <c r="W241">
        <v>8</v>
      </c>
      <c r="X241">
        <v>34</v>
      </c>
      <c r="Y241">
        <v>14</v>
      </c>
      <c r="Z241">
        <v>42</v>
      </c>
      <c r="AA241">
        <v>5</v>
      </c>
      <c r="AB241">
        <v>50</v>
      </c>
      <c r="AC241" s="26">
        <v>0.56756756756756754</v>
      </c>
      <c r="AD241" s="20">
        <v>12.161290322580644</v>
      </c>
      <c r="AE241" s="20">
        <v>14.047000000000001</v>
      </c>
      <c r="AF241">
        <v>10</v>
      </c>
      <c r="AG241">
        <v>1.1000000000000001</v>
      </c>
      <c r="AH241">
        <v>40</v>
      </c>
      <c r="AI241">
        <v>2032</v>
      </c>
      <c r="AJ241">
        <v>96131</v>
      </c>
      <c r="AK241" s="20">
        <v>1602.1833333333</v>
      </c>
      <c r="AL241">
        <v>1602.18</v>
      </c>
      <c r="AM241">
        <v>1602</v>
      </c>
      <c r="AN241" s="26">
        <v>21.651126126126126</v>
      </c>
      <c r="AO241">
        <v>35.85</v>
      </c>
      <c r="AP241" s="41">
        <v>0.53164556962025311</v>
      </c>
      <c r="AQ241">
        <v>352</v>
      </c>
      <c r="AR241">
        <v>353</v>
      </c>
      <c r="AS241">
        <v>353</v>
      </c>
      <c r="AT241">
        <v>231</v>
      </c>
      <c r="AU241">
        <v>231</v>
      </c>
      <c r="AV241">
        <v>154</v>
      </c>
      <c r="AW241">
        <v>109</v>
      </c>
      <c r="AX241">
        <v>9</v>
      </c>
      <c r="AY241">
        <v>6</v>
      </c>
      <c r="AZ241">
        <v>17</v>
      </c>
      <c r="BA241" s="42">
        <v>23</v>
      </c>
      <c r="BB241">
        <v>7.72</v>
      </c>
      <c r="BC241">
        <v>51.428600000000003</v>
      </c>
      <c r="BD241" s="20">
        <v>212.1</v>
      </c>
      <c r="BE241" s="20">
        <v>564.1</v>
      </c>
      <c r="BF241" s="20">
        <v>21.124967232146201</v>
      </c>
      <c r="BG241">
        <v>575</v>
      </c>
      <c r="BH241">
        <v>478</v>
      </c>
      <c r="BI241">
        <v>517</v>
      </c>
      <c r="BJ241" s="41">
        <v>0.52655677655677657</v>
      </c>
      <c r="BK241">
        <v>170</v>
      </c>
      <c r="BL241">
        <v>169</v>
      </c>
      <c r="BM241">
        <v>161</v>
      </c>
      <c r="BN241" s="42">
        <v>8</v>
      </c>
      <c r="BO241">
        <v>77</v>
      </c>
      <c r="BP241">
        <v>59</v>
      </c>
      <c r="BQ241">
        <v>17</v>
      </c>
      <c r="BR241">
        <v>123</v>
      </c>
      <c r="BS241" s="41">
        <v>9.6774193548387094E-2</v>
      </c>
      <c r="BT241">
        <v>0</v>
      </c>
      <c r="BU241">
        <v>0</v>
      </c>
      <c r="BV241" s="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4</v>
      </c>
      <c r="CS241">
        <v>0</v>
      </c>
      <c r="CT241">
        <v>0</v>
      </c>
      <c r="CU241">
        <v>0</v>
      </c>
      <c r="CV241">
        <v>4</v>
      </c>
      <c r="CW241">
        <v>2</v>
      </c>
      <c r="CX241">
        <v>1</v>
      </c>
      <c r="CY241">
        <v>4</v>
      </c>
      <c r="CZ241">
        <v>70</v>
      </c>
      <c r="DA241">
        <v>1</v>
      </c>
      <c r="DB241">
        <v>0</v>
      </c>
      <c r="DC241">
        <v>53</v>
      </c>
      <c r="DD241">
        <v>22</v>
      </c>
      <c r="DE241">
        <v>1</v>
      </c>
      <c r="DF241">
        <v>0</v>
      </c>
      <c r="DG241">
        <v>77</v>
      </c>
      <c r="DH241">
        <v>20</v>
      </c>
      <c r="DI241">
        <v>2</v>
      </c>
      <c r="DJ241">
        <v>21</v>
      </c>
      <c r="DK241">
        <v>21</v>
      </c>
      <c r="DL241">
        <v>0</v>
      </c>
      <c r="DM241">
        <v>2</v>
      </c>
      <c r="DN241">
        <v>2</v>
      </c>
      <c r="DO241">
        <v>0</v>
      </c>
      <c r="DP241" s="42">
        <v>-18</v>
      </c>
      <c r="DQ241" s="20">
        <v>-8.5760000000000005</v>
      </c>
      <c r="DR241">
        <v>20</v>
      </c>
      <c r="DS241">
        <v>0</v>
      </c>
      <c r="DT241">
        <v>0</v>
      </c>
      <c r="DU241">
        <v>0</v>
      </c>
      <c r="DV241">
        <v>0</v>
      </c>
      <c r="DW241">
        <v>1659</v>
      </c>
      <c r="DX241">
        <v>1521</v>
      </c>
      <c r="DY241">
        <v>1243</v>
      </c>
      <c r="DZ241">
        <v>1148</v>
      </c>
      <c r="EA241">
        <v>873</v>
      </c>
      <c r="EB241">
        <v>815</v>
      </c>
      <c r="EC241">
        <v>79.44</v>
      </c>
      <c r="ED241">
        <v>79.489999999999995</v>
      </c>
      <c r="EE241">
        <v>79</v>
      </c>
      <c r="EF241">
        <v>66</v>
      </c>
      <c r="EG241" s="41">
        <v>9.0492554410080181E-2</v>
      </c>
      <c r="EH241" s="43">
        <v>0.91901840490797548</v>
      </c>
      <c r="EI241" s="44">
        <v>1.0095109593180556</v>
      </c>
      <c r="EJ241">
        <v>1661</v>
      </c>
      <c r="EK241">
        <v>1522</v>
      </c>
      <c r="EL241">
        <v>1242</v>
      </c>
      <c r="EM241">
        <v>1148</v>
      </c>
      <c r="EN241">
        <v>873</v>
      </c>
      <c r="EO241">
        <v>816</v>
      </c>
      <c r="EP241">
        <v>78</v>
      </c>
      <c r="EQ241">
        <v>66</v>
      </c>
      <c r="ER241">
        <v>825</v>
      </c>
      <c r="ES241">
        <v>774</v>
      </c>
      <c r="ET241">
        <v>286</v>
      </c>
      <c r="EU241">
        <v>309</v>
      </c>
      <c r="EV241">
        <v>37</v>
      </c>
      <c r="EW241">
        <v>44</v>
      </c>
      <c r="EX241">
        <v>87</v>
      </c>
      <c r="EY241">
        <v>79</v>
      </c>
      <c r="EZ241">
        <v>3.1</v>
      </c>
      <c r="FA241">
        <v>4.8</v>
      </c>
      <c r="FB241">
        <v>7.9</v>
      </c>
      <c r="FC241" s="20">
        <v>48.3</v>
      </c>
      <c r="FD241" s="26">
        <v>0.6527027027027027</v>
      </c>
      <c r="FE241">
        <v>2.8940000000000001</v>
      </c>
      <c r="FF241">
        <v>0.39</v>
      </c>
      <c r="FG241">
        <v>-0.19</v>
      </c>
      <c r="FH241">
        <v>0.2</v>
      </c>
      <c r="FL241" s="42">
        <v>333</v>
      </c>
      <c r="FM241" s="20">
        <v>9.35</v>
      </c>
      <c r="FN241" s="41">
        <v>3.8711200299999998E-2</v>
      </c>
      <c r="FO241" s="20">
        <v>38</v>
      </c>
      <c r="FP241" s="20">
        <v>40.284799999999997</v>
      </c>
      <c r="FQ241" s="20">
        <v>119.08774295023031</v>
      </c>
      <c r="FR241">
        <v>4</v>
      </c>
      <c r="FS241" t="s">
        <v>189</v>
      </c>
      <c r="FT241">
        <v>195</v>
      </c>
      <c r="FV241" t="s">
        <v>711</v>
      </c>
      <c r="FW241" s="45">
        <v>4100000</v>
      </c>
      <c r="FX241" s="45">
        <v>4000000</v>
      </c>
      <c r="FY241">
        <v>446</v>
      </c>
      <c r="FZ241">
        <v>47</v>
      </c>
      <c r="GA241">
        <v>145</v>
      </c>
      <c r="GB241">
        <v>192</v>
      </c>
      <c r="GC241">
        <v>14</v>
      </c>
      <c r="GD241">
        <v>265</v>
      </c>
      <c r="GE241">
        <v>974</v>
      </c>
      <c r="GF241">
        <v>9449</v>
      </c>
      <c r="GG241">
        <v>14.6</v>
      </c>
      <c r="GH241">
        <v>24.5</v>
      </c>
      <c r="GI241">
        <v>39</v>
      </c>
      <c r="GJ241" s="42">
        <v>38</v>
      </c>
    </row>
    <row r="242" spans="1:192" x14ac:dyDescent="0.45">
      <c r="A242" s="40">
        <v>31984</v>
      </c>
      <c r="B242" t="s">
        <v>3551</v>
      </c>
      <c r="C242" t="s">
        <v>282</v>
      </c>
      <c r="D242" t="s">
        <v>107</v>
      </c>
      <c r="E242" t="s">
        <v>107</v>
      </c>
      <c r="F242">
        <v>73</v>
      </c>
      <c r="G242">
        <v>208</v>
      </c>
      <c r="H242">
        <v>2007</v>
      </c>
      <c r="I242">
        <v>4</v>
      </c>
      <c r="J242">
        <v>95</v>
      </c>
      <c r="K242" t="s">
        <v>92</v>
      </c>
      <c r="L242">
        <v>2009</v>
      </c>
      <c r="M242">
        <v>30</v>
      </c>
      <c r="N242">
        <v>9</v>
      </c>
      <c r="O242">
        <v>8474166</v>
      </c>
      <c r="P242" t="s">
        <v>3552</v>
      </c>
      <c r="Q242" t="s">
        <v>3553</v>
      </c>
      <c r="R242" t="s">
        <v>3554</v>
      </c>
      <c r="S242" t="s">
        <v>3555</v>
      </c>
      <c r="T242" t="s">
        <v>720</v>
      </c>
      <c r="U242" t="s">
        <v>172</v>
      </c>
      <c r="V242">
        <v>77</v>
      </c>
      <c r="W242">
        <v>9</v>
      </c>
      <c r="X242">
        <v>16</v>
      </c>
      <c r="Y242">
        <v>10</v>
      </c>
      <c r="Z242">
        <v>25</v>
      </c>
      <c r="AA242">
        <v>10</v>
      </c>
      <c r="AB242">
        <v>67</v>
      </c>
      <c r="AC242" s="26">
        <v>0.32467532467532467</v>
      </c>
      <c r="AD242" s="20">
        <v>-2.0143198090692138</v>
      </c>
      <c r="AE242" s="20">
        <v>9.2279999999999998</v>
      </c>
      <c r="AF242">
        <v>3</v>
      </c>
      <c r="AG242">
        <v>-9</v>
      </c>
      <c r="AH242">
        <v>34</v>
      </c>
      <c r="AI242">
        <v>2182</v>
      </c>
      <c r="AJ242">
        <v>105625</v>
      </c>
      <c r="AK242" s="20">
        <v>1760.4166666666999</v>
      </c>
      <c r="AL242">
        <v>1759.73</v>
      </c>
      <c r="AM242">
        <v>1760</v>
      </c>
      <c r="AN242" s="26">
        <v>22.862554112554115</v>
      </c>
      <c r="AO242">
        <v>37.76</v>
      </c>
      <c r="AP242" s="41">
        <v>0.32051282051282054</v>
      </c>
      <c r="AQ242">
        <v>229</v>
      </c>
      <c r="AR242">
        <v>229</v>
      </c>
      <c r="AS242">
        <v>229</v>
      </c>
      <c r="AT242">
        <v>153</v>
      </c>
      <c r="AU242">
        <v>153</v>
      </c>
      <c r="AV242">
        <v>111</v>
      </c>
      <c r="AW242">
        <v>68</v>
      </c>
      <c r="AX242">
        <v>11</v>
      </c>
      <c r="AY242">
        <v>4</v>
      </c>
      <c r="AZ242">
        <v>8</v>
      </c>
      <c r="BA242" s="42">
        <v>12</v>
      </c>
      <c r="BB242">
        <v>5.83</v>
      </c>
      <c r="BC242">
        <v>56.315300000000001</v>
      </c>
      <c r="BD242" s="20">
        <v>168.6</v>
      </c>
      <c r="BE242" s="20">
        <v>397.6</v>
      </c>
      <c r="BF242" s="20">
        <v>13.556625164087674</v>
      </c>
      <c r="BG242">
        <v>591</v>
      </c>
      <c r="BH242">
        <v>477</v>
      </c>
      <c r="BI242">
        <v>581</v>
      </c>
      <c r="BJ242" s="41">
        <v>0.50426621160409557</v>
      </c>
      <c r="BK242">
        <v>100</v>
      </c>
      <c r="BL242">
        <v>100</v>
      </c>
      <c r="BM242">
        <v>136</v>
      </c>
      <c r="BN242" s="42">
        <v>-36</v>
      </c>
      <c r="BO242">
        <v>42</v>
      </c>
      <c r="BP242">
        <v>81</v>
      </c>
      <c r="BQ242">
        <v>11</v>
      </c>
      <c r="BR242">
        <v>206</v>
      </c>
      <c r="BS242" s="41">
        <v>0.13455258001306336</v>
      </c>
      <c r="BT242">
        <v>0</v>
      </c>
      <c r="BU242">
        <v>1</v>
      </c>
      <c r="BV242" s="41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2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5</v>
      </c>
      <c r="CS242">
        <v>1</v>
      </c>
      <c r="CT242">
        <v>0</v>
      </c>
      <c r="CU242">
        <v>0</v>
      </c>
      <c r="CV242">
        <v>2</v>
      </c>
      <c r="CW242">
        <v>0</v>
      </c>
      <c r="CX242">
        <v>1</v>
      </c>
      <c r="CY242">
        <v>4</v>
      </c>
      <c r="CZ242">
        <v>37</v>
      </c>
      <c r="DA242">
        <v>3</v>
      </c>
      <c r="DB242">
        <v>0</v>
      </c>
      <c r="DC242">
        <v>39</v>
      </c>
      <c r="DD242">
        <v>9</v>
      </c>
      <c r="DE242">
        <v>1</v>
      </c>
      <c r="DF242">
        <v>0</v>
      </c>
      <c r="DG242">
        <v>59</v>
      </c>
      <c r="DH242">
        <v>17</v>
      </c>
      <c r="DI242">
        <v>3</v>
      </c>
      <c r="DJ242">
        <v>17</v>
      </c>
      <c r="DK242">
        <v>17</v>
      </c>
      <c r="DL242">
        <v>0</v>
      </c>
      <c r="DM242">
        <v>3</v>
      </c>
      <c r="DN242">
        <v>3</v>
      </c>
      <c r="DO242">
        <v>0</v>
      </c>
      <c r="DP242" s="42">
        <v>-14</v>
      </c>
      <c r="DQ242" s="20">
        <v>-4.9390000000000001</v>
      </c>
      <c r="DR242">
        <v>17</v>
      </c>
      <c r="DS242">
        <v>0</v>
      </c>
      <c r="DT242">
        <v>0</v>
      </c>
      <c r="DU242">
        <v>0</v>
      </c>
      <c r="DV242">
        <v>0</v>
      </c>
      <c r="DW242">
        <v>1590</v>
      </c>
      <c r="DX242">
        <v>1827</v>
      </c>
      <c r="DY242">
        <v>1173</v>
      </c>
      <c r="DZ242">
        <v>1325</v>
      </c>
      <c r="EA242">
        <v>833</v>
      </c>
      <c r="EB242">
        <v>937</v>
      </c>
      <c r="EC242">
        <v>78.150000000000006</v>
      </c>
      <c r="ED242">
        <v>89.99</v>
      </c>
      <c r="EE242">
        <v>78</v>
      </c>
      <c r="EF242">
        <v>76</v>
      </c>
      <c r="EG242" s="41">
        <v>9.3637454981992801E-2</v>
      </c>
      <c r="EH242" s="43">
        <v>0.91889007470651018</v>
      </c>
      <c r="EI242" s="44">
        <v>1.012527529688503</v>
      </c>
      <c r="EJ242">
        <v>1600</v>
      </c>
      <c r="EK242">
        <v>1825</v>
      </c>
      <c r="EL242">
        <v>1182</v>
      </c>
      <c r="EM242">
        <v>1323</v>
      </c>
      <c r="EN242">
        <v>844</v>
      </c>
      <c r="EO242">
        <v>935</v>
      </c>
      <c r="EP242">
        <v>81</v>
      </c>
      <c r="EQ242">
        <v>76</v>
      </c>
      <c r="ER242">
        <v>756</v>
      </c>
      <c r="ES242">
        <v>939</v>
      </c>
      <c r="ET242">
        <v>292</v>
      </c>
      <c r="EU242">
        <v>326</v>
      </c>
      <c r="EV242">
        <v>49</v>
      </c>
      <c r="EW242">
        <v>34</v>
      </c>
      <c r="EX242">
        <v>109</v>
      </c>
      <c r="EY242">
        <v>90</v>
      </c>
      <c r="EZ242">
        <v>1.3</v>
      </c>
      <c r="FA242">
        <v>4.5999999999999996</v>
      </c>
      <c r="FB242">
        <v>5.9</v>
      </c>
      <c r="FC242" s="20">
        <v>24.21</v>
      </c>
      <c r="FD242" s="26">
        <v>0.31441558441558443</v>
      </c>
      <c r="FE242">
        <v>2.9407000000000001</v>
      </c>
      <c r="FF242">
        <v>-0.66</v>
      </c>
      <c r="FG242">
        <v>-0.38</v>
      </c>
      <c r="FH242">
        <v>-1.04</v>
      </c>
      <c r="FL242" s="42">
        <v>340</v>
      </c>
      <c r="FM242" s="20">
        <v>6.5294117647058822</v>
      </c>
      <c r="FN242" s="41">
        <v>4.2036910500000003E-2</v>
      </c>
      <c r="FO242" s="20">
        <v>21.6</v>
      </c>
      <c r="FP242" s="20">
        <v>24.0122</v>
      </c>
      <c r="FQ242" s="20">
        <v>116.50650952134701</v>
      </c>
      <c r="FR242">
        <v>6</v>
      </c>
      <c r="FS242" t="s">
        <v>111</v>
      </c>
      <c r="FT242">
        <v>293</v>
      </c>
      <c r="FU242" t="s">
        <v>702</v>
      </c>
      <c r="FV242" t="s">
        <v>711</v>
      </c>
      <c r="FW242" s="45">
        <v>4000000</v>
      </c>
      <c r="FX242" s="45">
        <v>4000000</v>
      </c>
      <c r="FY242">
        <v>496</v>
      </c>
      <c r="FZ242">
        <v>57</v>
      </c>
      <c r="GA242">
        <v>115</v>
      </c>
      <c r="GB242">
        <v>172</v>
      </c>
      <c r="GC242">
        <v>34</v>
      </c>
      <c r="GD242">
        <v>160</v>
      </c>
      <c r="GE242">
        <v>749</v>
      </c>
      <c r="GF242">
        <v>9419</v>
      </c>
      <c r="GG242">
        <v>13.6</v>
      </c>
      <c r="GH242">
        <v>26.8</v>
      </c>
      <c r="GI242">
        <v>40.5</v>
      </c>
      <c r="GJ242" s="42">
        <v>21.6</v>
      </c>
    </row>
    <row r="243" spans="1:192" x14ac:dyDescent="0.45">
      <c r="A243" s="40">
        <v>30598</v>
      </c>
      <c r="B243" t="s">
        <v>1063</v>
      </c>
      <c r="C243" t="s">
        <v>145</v>
      </c>
      <c r="D243" t="s">
        <v>91</v>
      </c>
      <c r="E243" t="s">
        <v>91</v>
      </c>
      <c r="F243">
        <v>71</v>
      </c>
      <c r="G243">
        <v>195</v>
      </c>
      <c r="H243">
        <v>2002</v>
      </c>
      <c r="I243">
        <v>2</v>
      </c>
      <c r="J243">
        <v>43</v>
      </c>
      <c r="K243" t="s">
        <v>92</v>
      </c>
      <c r="L243">
        <v>2003</v>
      </c>
      <c r="M243">
        <v>34</v>
      </c>
      <c r="N243">
        <v>14</v>
      </c>
      <c r="O243">
        <v>8470110</v>
      </c>
      <c r="P243" t="s">
        <v>3583</v>
      </c>
      <c r="Q243" t="s">
        <v>3584</v>
      </c>
      <c r="R243" t="s">
        <v>3585</v>
      </c>
      <c r="S243" t="s">
        <v>1292</v>
      </c>
      <c r="T243" t="s">
        <v>720</v>
      </c>
      <c r="U243" t="s">
        <v>298</v>
      </c>
      <c r="V243">
        <v>77</v>
      </c>
      <c r="W243">
        <v>9</v>
      </c>
      <c r="X243">
        <v>7</v>
      </c>
      <c r="Y243">
        <v>3</v>
      </c>
      <c r="Z243">
        <v>16</v>
      </c>
      <c r="AA243">
        <v>15</v>
      </c>
      <c r="AB243">
        <v>47</v>
      </c>
      <c r="AC243" s="26">
        <v>0.20779220779220781</v>
      </c>
      <c r="AD243" s="20">
        <v>-7.9440715883668886</v>
      </c>
      <c r="AE243" s="20">
        <v>6.55</v>
      </c>
      <c r="AF243">
        <v>-5</v>
      </c>
      <c r="AG243">
        <v>-12.6</v>
      </c>
      <c r="AH243">
        <v>36</v>
      </c>
      <c r="AI243">
        <v>2215</v>
      </c>
      <c r="AJ243">
        <v>95616</v>
      </c>
      <c r="AK243" s="20">
        <v>1593.6</v>
      </c>
      <c r="AL243">
        <v>1569.23</v>
      </c>
      <c r="AM243">
        <v>1594</v>
      </c>
      <c r="AN243" s="26">
        <v>20.696103896103896</v>
      </c>
      <c r="AO243">
        <v>34.130000000000003</v>
      </c>
      <c r="AP243" s="41">
        <v>0.23529411764705882</v>
      </c>
      <c r="AQ243">
        <v>194</v>
      </c>
      <c r="AR243">
        <v>197</v>
      </c>
      <c r="AS243">
        <v>197</v>
      </c>
      <c r="AT243">
        <v>143</v>
      </c>
      <c r="AU243">
        <v>146</v>
      </c>
      <c r="AV243">
        <v>103</v>
      </c>
      <c r="AW243">
        <v>68</v>
      </c>
      <c r="AX243">
        <v>15</v>
      </c>
      <c r="AY243">
        <v>4</v>
      </c>
      <c r="AZ243">
        <v>10</v>
      </c>
      <c r="BA243" s="42">
        <v>14</v>
      </c>
      <c r="BB243">
        <v>5.74</v>
      </c>
      <c r="BC243">
        <v>49.582500000000003</v>
      </c>
      <c r="BD243" s="20">
        <v>28.5</v>
      </c>
      <c r="BE243" s="20">
        <v>222.5</v>
      </c>
      <c r="BF243" s="20">
        <v>8.5073571114495632</v>
      </c>
      <c r="BG243">
        <v>461</v>
      </c>
      <c r="BH243">
        <v>558</v>
      </c>
      <c r="BI243">
        <v>812</v>
      </c>
      <c r="BJ243" s="41">
        <v>0.36213668499607227</v>
      </c>
      <c r="BK243">
        <v>24</v>
      </c>
      <c r="BL243">
        <v>24</v>
      </c>
      <c r="BM243">
        <v>63</v>
      </c>
      <c r="BN243" s="42">
        <v>-39</v>
      </c>
      <c r="BO243">
        <v>43</v>
      </c>
      <c r="BP243">
        <v>50</v>
      </c>
      <c r="BQ243">
        <v>11</v>
      </c>
      <c r="BR243">
        <v>125</v>
      </c>
      <c r="BS243" s="41">
        <v>8.5557837097878162E-2</v>
      </c>
      <c r="BT243">
        <v>0</v>
      </c>
      <c r="BU243">
        <v>0</v>
      </c>
      <c r="BV243" s="41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3</v>
      </c>
      <c r="CL243">
        <v>4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2</v>
      </c>
      <c r="CT243">
        <v>2</v>
      </c>
      <c r="CU243">
        <v>0</v>
      </c>
      <c r="CV243">
        <v>3</v>
      </c>
      <c r="CW243">
        <v>0</v>
      </c>
      <c r="CX243">
        <v>1</v>
      </c>
      <c r="CY243">
        <v>5</v>
      </c>
      <c r="CZ243">
        <v>37</v>
      </c>
      <c r="DA243">
        <v>11</v>
      </c>
      <c r="DB243">
        <v>1</v>
      </c>
      <c r="DC243">
        <v>32</v>
      </c>
      <c r="DD243">
        <v>15</v>
      </c>
      <c r="DE243">
        <v>4</v>
      </c>
      <c r="DF243">
        <v>0</v>
      </c>
      <c r="DG243">
        <v>40</v>
      </c>
      <c r="DH243">
        <v>18</v>
      </c>
      <c r="DI243">
        <v>6</v>
      </c>
      <c r="DJ243">
        <v>18</v>
      </c>
      <c r="DK243">
        <v>18</v>
      </c>
      <c r="DL243">
        <v>0</v>
      </c>
      <c r="DM243">
        <v>6</v>
      </c>
      <c r="DN243">
        <v>6</v>
      </c>
      <c r="DO243">
        <v>0</v>
      </c>
      <c r="DP243" s="42">
        <v>-12</v>
      </c>
      <c r="DQ243" s="20">
        <v>-0.99299999999999999</v>
      </c>
      <c r="DR243">
        <v>18</v>
      </c>
      <c r="DS243">
        <v>0</v>
      </c>
      <c r="DT243">
        <v>0</v>
      </c>
      <c r="DU243">
        <v>0</v>
      </c>
      <c r="DV243">
        <v>0</v>
      </c>
      <c r="DW243">
        <v>1288</v>
      </c>
      <c r="DX243">
        <v>1768</v>
      </c>
      <c r="DY243">
        <v>1004</v>
      </c>
      <c r="DZ243">
        <v>1336</v>
      </c>
      <c r="EA243">
        <v>713</v>
      </c>
      <c r="EB243">
        <v>981</v>
      </c>
      <c r="EC243">
        <v>63.04</v>
      </c>
      <c r="ED243">
        <v>91.45</v>
      </c>
      <c r="EE243">
        <v>68</v>
      </c>
      <c r="EF243">
        <v>103</v>
      </c>
      <c r="EG243" s="41">
        <v>9.5371669004207571E-2</v>
      </c>
      <c r="EH243" s="43">
        <v>0.89500509683995921</v>
      </c>
      <c r="EI243" s="44">
        <v>0.99037676584416678</v>
      </c>
      <c r="EJ243">
        <v>1312</v>
      </c>
      <c r="EK243">
        <v>1790</v>
      </c>
      <c r="EL243">
        <v>1025</v>
      </c>
      <c r="EM243">
        <v>1349</v>
      </c>
      <c r="EN243">
        <v>726</v>
      </c>
      <c r="EO243">
        <v>991</v>
      </c>
      <c r="EP243">
        <v>68</v>
      </c>
      <c r="EQ243">
        <v>105</v>
      </c>
      <c r="ER243">
        <v>636</v>
      </c>
      <c r="ES243">
        <v>916</v>
      </c>
      <c r="ET243">
        <v>246</v>
      </c>
      <c r="EU243">
        <v>333</v>
      </c>
      <c r="EV243">
        <v>40</v>
      </c>
      <c r="EW243">
        <v>56</v>
      </c>
      <c r="EX243">
        <v>96</v>
      </c>
      <c r="EY243">
        <v>94</v>
      </c>
      <c r="EZ243">
        <v>0.60000000000000009</v>
      </c>
      <c r="FA243">
        <v>3.4</v>
      </c>
      <c r="FB243">
        <v>4</v>
      </c>
      <c r="FC243" s="20">
        <v>11.55</v>
      </c>
      <c r="FD243" s="26">
        <v>0.15000000000000002</v>
      </c>
      <c r="FE243">
        <v>2.4994000000000001</v>
      </c>
      <c r="FF243">
        <v>0.1</v>
      </c>
      <c r="FG243">
        <v>-0.79</v>
      </c>
      <c r="FH243">
        <v>-0.69</v>
      </c>
      <c r="FI243">
        <v>2</v>
      </c>
      <c r="FJ243">
        <v>0</v>
      </c>
      <c r="FK243">
        <v>0</v>
      </c>
      <c r="FL243" s="42">
        <v>185</v>
      </c>
      <c r="FM243" s="20">
        <v>1.9444444444444444</v>
      </c>
      <c r="FN243" s="41">
        <v>4.7213869900000004E-2</v>
      </c>
      <c r="FO243" s="20">
        <v>12.4</v>
      </c>
      <c r="FP243" s="20">
        <v>15.801399999999999</v>
      </c>
      <c r="FQ243" s="20">
        <v>116.84711610152749</v>
      </c>
      <c r="FR243">
        <v>6</v>
      </c>
      <c r="FS243" t="s">
        <v>308</v>
      </c>
      <c r="FT243">
        <v>272</v>
      </c>
      <c r="FV243" t="s">
        <v>711</v>
      </c>
      <c r="FW243" s="45">
        <v>4000000</v>
      </c>
      <c r="FX243" s="45">
        <v>3166667</v>
      </c>
      <c r="FY243">
        <v>971</v>
      </c>
      <c r="FZ243">
        <v>87</v>
      </c>
      <c r="GA243">
        <v>207</v>
      </c>
      <c r="GB243">
        <v>294</v>
      </c>
      <c r="GC243">
        <v>17</v>
      </c>
      <c r="GD243">
        <v>616</v>
      </c>
      <c r="GE243">
        <v>1351</v>
      </c>
      <c r="GF243">
        <v>20077</v>
      </c>
      <c r="GG243">
        <v>17.399999999999999</v>
      </c>
      <c r="GH243">
        <v>43.3</v>
      </c>
      <c r="GI243">
        <v>60.7</v>
      </c>
      <c r="GJ243" s="42">
        <v>12.4</v>
      </c>
    </row>
    <row r="244" spans="1:192" x14ac:dyDescent="0.45">
      <c r="A244" s="40">
        <v>31912</v>
      </c>
      <c r="B244" t="s">
        <v>1170</v>
      </c>
      <c r="C244" t="s">
        <v>475</v>
      </c>
      <c r="D244" t="s">
        <v>91</v>
      </c>
      <c r="E244" t="s">
        <v>91</v>
      </c>
      <c r="F244">
        <v>76</v>
      </c>
      <c r="G244">
        <v>214</v>
      </c>
      <c r="K244" t="s">
        <v>92</v>
      </c>
      <c r="L244">
        <v>2010</v>
      </c>
      <c r="M244">
        <v>30</v>
      </c>
      <c r="N244">
        <v>7</v>
      </c>
      <c r="O244">
        <v>8474207</v>
      </c>
      <c r="P244" t="s">
        <v>3586</v>
      </c>
      <c r="Q244" t="s">
        <v>3587</v>
      </c>
      <c r="R244" t="s">
        <v>3588</v>
      </c>
      <c r="S244" t="s">
        <v>1586</v>
      </c>
      <c r="T244" t="s">
        <v>720</v>
      </c>
      <c r="U244" t="s">
        <v>3514</v>
      </c>
      <c r="V244">
        <v>73</v>
      </c>
      <c r="W244">
        <v>4</v>
      </c>
      <c r="X244">
        <v>13</v>
      </c>
      <c r="Y244">
        <v>7</v>
      </c>
      <c r="Z244">
        <v>17</v>
      </c>
      <c r="AA244">
        <v>0</v>
      </c>
      <c r="AB244">
        <v>0</v>
      </c>
      <c r="AC244" s="26">
        <v>0.23287671232876711</v>
      </c>
      <c r="AD244" s="20">
        <v>-6.0398671096345531</v>
      </c>
      <c r="AE244" s="20">
        <v>5.8689999999999998</v>
      </c>
      <c r="AF244">
        <v>-5</v>
      </c>
      <c r="AG244">
        <v>-0.7</v>
      </c>
      <c r="AH244">
        <v>14</v>
      </c>
      <c r="AI244">
        <v>1862</v>
      </c>
      <c r="AJ244">
        <v>83247</v>
      </c>
      <c r="AK244" s="20">
        <v>1387.45</v>
      </c>
      <c r="AL244">
        <v>1387.45</v>
      </c>
      <c r="AM244">
        <v>1387</v>
      </c>
      <c r="AN244" s="26">
        <v>19.006164383561643</v>
      </c>
      <c r="AO244">
        <v>31.75</v>
      </c>
      <c r="AP244" s="41">
        <v>0.265625</v>
      </c>
      <c r="AQ244">
        <v>191</v>
      </c>
      <c r="AR244">
        <v>191</v>
      </c>
      <c r="AS244">
        <v>191</v>
      </c>
      <c r="AT244">
        <v>121</v>
      </c>
      <c r="AU244">
        <v>121</v>
      </c>
      <c r="AV244">
        <v>80</v>
      </c>
      <c r="AW244">
        <v>62</v>
      </c>
      <c r="AX244">
        <v>6</v>
      </c>
      <c r="AY244">
        <v>3</v>
      </c>
      <c r="AZ244">
        <v>12</v>
      </c>
      <c r="BA244" s="42">
        <v>15</v>
      </c>
      <c r="BB244">
        <v>4.53</v>
      </c>
      <c r="BC244">
        <v>46.25</v>
      </c>
      <c r="BD244" s="20">
        <v>99.8</v>
      </c>
      <c r="BE244" s="20">
        <v>290.8</v>
      </c>
      <c r="BF244" s="20">
        <v>12.57558830948863</v>
      </c>
      <c r="BG244">
        <v>325</v>
      </c>
      <c r="BH244">
        <v>490</v>
      </c>
      <c r="BI244">
        <v>488</v>
      </c>
      <c r="BJ244" s="41">
        <v>0.39975399753997543</v>
      </c>
      <c r="BK244">
        <v>136</v>
      </c>
      <c r="BL244">
        <v>136</v>
      </c>
      <c r="BM244">
        <v>126</v>
      </c>
      <c r="BN244" s="42">
        <v>10</v>
      </c>
      <c r="BO244">
        <v>41</v>
      </c>
      <c r="BP244">
        <v>39</v>
      </c>
      <c r="BQ244">
        <v>26</v>
      </c>
      <c r="BR244">
        <v>83</v>
      </c>
      <c r="BS244" s="41">
        <v>6.9689336691855577E-2</v>
      </c>
      <c r="BT244">
        <v>0</v>
      </c>
      <c r="BU244">
        <v>0</v>
      </c>
      <c r="BV244" s="41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5</v>
      </c>
      <c r="CZ244">
        <v>35</v>
      </c>
      <c r="DA244">
        <v>1</v>
      </c>
      <c r="DB244">
        <v>0</v>
      </c>
      <c r="DC244">
        <v>36</v>
      </c>
      <c r="DD244">
        <v>6</v>
      </c>
      <c r="DE244">
        <v>2</v>
      </c>
      <c r="DF244">
        <v>0</v>
      </c>
      <c r="DG244">
        <v>35</v>
      </c>
      <c r="DH244">
        <v>7</v>
      </c>
      <c r="DI244">
        <v>5</v>
      </c>
      <c r="DJ244">
        <v>7</v>
      </c>
      <c r="DK244">
        <v>7</v>
      </c>
      <c r="DL244">
        <v>0</v>
      </c>
      <c r="DM244">
        <v>4</v>
      </c>
      <c r="DN244">
        <v>4</v>
      </c>
      <c r="DO244">
        <v>0</v>
      </c>
      <c r="DP244" s="42">
        <v>-2</v>
      </c>
      <c r="DQ244" s="20">
        <v>3.613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1150</v>
      </c>
      <c r="DX244">
        <v>1447</v>
      </c>
      <c r="DY244">
        <v>871</v>
      </c>
      <c r="DZ244">
        <v>1108</v>
      </c>
      <c r="EA244">
        <v>648</v>
      </c>
      <c r="EB244">
        <v>817</v>
      </c>
      <c r="EC244">
        <v>61.88</v>
      </c>
      <c r="ED244">
        <v>70.33</v>
      </c>
      <c r="EE244">
        <v>64</v>
      </c>
      <c r="EF244">
        <v>73</v>
      </c>
      <c r="EG244" s="41">
        <v>9.8765432098765427E-2</v>
      </c>
      <c r="EH244" s="43">
        <v>0.91064871481028153</v>
      </c>
      <c r="EI244" s="44">
        <v>1.009414146909047</v>
      </c>
      <c r="EJ244">
        <v>1157</v>
      </c>
      <c r="EK244">
        <v>1447</v>
      </c>
      <c r="EL244">
        <v>880</v>
      </c>
      <c r="EM244">
        <v>1107</v>
      </c>
      <c r="EN244">
        <v>654</v>
      </c>
      <c r="EO244">
        <v>817</v>
      </c>
      <c r="EP244">
        <v>64</v>
      </c>
      <c r="EQ244">
        <v>73</v>
      </c>
      <c r="ER244">
        <v>627</v>
      </c>
      <c r="ES244">
        <v>718</v>
      </c>
      <c r="ET244">
        <v>255</v>
      </c>
      <c r="EU244">
        <v>286</v>
      </c>
      <c r="EV244">
        <v>36</v>
      </c>
      <c r="EW244">
        <v>28</v>
      </c>
      <c r="EX244">
        <v>70</v>
      </c>
      <c r="EY244">
        <v>92</v>
      </c>
      <c r="EZ244">
        <v>0.5</v>
      </c>
      <c r="FA244">
        <v>2.7</v>
      </c>
      <c r="FB244">
        <v>3.2</v>
      </c>
      <c r="FC244" s="20">
        <v>13.3</v>
      </c>
      <c r="FD244" s="26">
        <v>0.18219178082191781</v>
      </c>
      <c r="FE244">
        <v>0.58820000000000006</v>
      </c>
      <c r="FF244">
        <v>0.57999999999999996</v>
      </c>
      <c r="FG244">
        <v>0.02</v>
      </c>
      <c r="FH244">
        <v>0.60000000000000009</v>
      </c>
      <c r="FL244" s="42">
        <v>233</v>
      </c>
      <c r="FM244" s="20">
        <v>23.142857142857142</v>
      </c>
      <c r="FN244" s="41">
        <v>3.7004936600000003E-2</v>
      </c>
      <c r="FO244" s="20">
        <v>15.6</v>
      </c>
      <c r="FP244" s="20">
        <v>17.7226</v>
      </c>
      <c r="FQ244" s="20">
        <v>112.30674979278533</v>
      </c>
      <c r="FV244" t="s">
        <v>711</v>
      </c>
      <c r="FW244" s="45">
        <v>1800000</v>
      </c>
      <c r="FX244" s="45">
        <v>1650000</v>
      </c>
      <c r="FY244">
        <v>374</v>
      </c>
      <c r="FZ244">
        <v>36</v>
      </c>
      <c r="GA244">
        <v>76</v>
      </c>
      <c r="GB244">
        <v>112</v>
      </c>
      <c r="GC244">
        <v>9</v>
      </c>
      <c r="GD244">
        <v>123</v>
      </c>
      <c r="GE244">
        <v>430</v>
      </c>
      <c r="GF244">
        <v>7488</v>
      </c>
      <c r="GG244">
        <v>6.9</v>
      </c>
      <c r="GH244">
        <v>15.9</v>
      </c>
      <c r="GI244">
        <v>22.8</v>
      </c>
      <c r="GJ244" s="42">
        <v>15.6</v>
      </c>
    </row>
    <row r="245" spans="1:192" x14ac:dyDescent="0.45">
      <c r="A245" s="40">
        <v>35655</v>
      </c>
      <c r="B245" t="s">
        <v>933</v>
      </c>
      <c r="C245" t="s">
        <v>145</v>
      </c>
      <c r="D245" t="s">
        <v>91</v>
      </c>
      <c r="E245" t="s">
        <v>91</v>
      </c>
      <c r="F245">
        <v>73</v>
      </c>
      <c r="G245">
        <v>196</v>
      </c>
      <c r="H245">
        <v>2015</v>
      </c>
      <c r="I245">
        <v>3</v>
      </c>
      <c r="J245">
        <v>63</v>
      </c>
      <c r="K245" t="s">
        <v>92</v>
      </c>
      <c r="L245">
        <v>2017</v>
      </c>
      <c r="M245">
        <v>20</v>
      </c>
      <c r="N245">
        <v>1</v>
      </c>
      <c r="O245">
        <v>8478476</v>
      </c>
      <c r="P245" t="s">
        <v>3593</v>
      </c>
      <c r="Q245" t="s">
        <v>3594</v>
      </c>
      <c r="R245" t="s">
        <v>3595</v>
      </c>
      <c r="S245" t="s">
        <v>1082</v>
      </c>
      <c r="T245" t="s">
        <v>720</v>
      </c>
      <c r="U245" t="s">
        <v>205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65</v>
      </c>
      <c r="AC245" s="26">
        <v>0</v>
      </c>
      <c r="AD245" s="20">
        <v>0</v>
      </c>
      <c r="AE245" s="20">
        <v>0</v>
      </c>
      <c r="AF245">
        <v>-1</v>
      </c>
      <c r="AG245">
        <v>-0.9</v>
      </c>
      <c r="AH245">
        <v>0</v>
      </c>
      <c r="AI245">
        <v>21</v>
      </c>
      <c r="AJ245">
        <v>813</v>
      </c>
      <c r="AK245" s="20">
        <v>13.55</v>
      </c>
      <c r="AL245">
        <v>13.55</v>
      </c>
      <c r="AM245">
        <v>14</v>
      </c>
      <c r="AN245" s="26">
        <v>13.55</v>
      </c>
      <c r="AO245">
        <v>22.61</v>
      </c>
      <c r="AP245" s="41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s="42">
        <v>0</v>
      </c>
      <c r="BB245">
        <v>0.01</v>
      </c>
      <c r="BC245">
        <v>0</v>
      </c>
      <c r="BD245" s="20">
        <v>0</v>
      </c>
      <c r="BE245" s="20">
        <v>1</v>
      </c>
      <c r="BF245" s="20">
        <v>4.4280442804428048</v>
      </c>
      <c r="BG245">
        <v>4</v>
      </c>
      <c r="BH245">
        <v>5</v>
      </c>
      <c r="BI245">
        <v>5</v>
      </c>
      <c r="BJ245" s="41">
        <v>0.44444444444444442</v>
      </c>
      <c r="BK245">
        <v>3</v>
      </c>
      <c r="BL245">
        <v>3</v>
      </c>
      <c r="BM245">
        <v>0</v>
      </c>
      <c r="BN245" s="42">
        <v>3</v>
      </c>
      <c r="BO245">
        <v>1</v>
      </c>
      <c r="BP245">
        <v>1</v>
      </c>
      <c r="BQ245">
        <v>1</v>
      </c>
      <c r="BR245">
        <v>1</v>
      </c>
      <c r="BS245" s="41">
        <v>6.25E-2</v>
      </c>
      <c r="BT245">
        <v>0</v>
      </c>
      <c r="BU245">
        <v>0</v>
      </c>
      <c r="BV245" s="41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s="42">
        <v>0</v>
      </c>
      <c r="DQ245" s="20">
        <v>6.3E-2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10</v>
      </c>
      <c r="DX245">
        <v>17</v>
      </c>
      <c r="DY245">
        <v>7</v>
      </c>
      <c r="DZ245">
        <v>15</v>
      </c>
      <c r="EA245">
        <v>4</v>
      </c>
      <c r="EB245">
        <v>12</v>
      </c>
      <c r="EC245">
        <v>0.46</v>
      </c>
      <c r="ED245">
        <v>1.55</v>
      </c>
      <c r="EE245">
        <v>1</v>
      </c>
      <c r="EF245">
        <v>2</v>
      </c>
      <c r="EG245" s="41">
        <v>0.25</v>
      </c>
      <c r="EH245" s="43">
        <v>0.83333333333333337</v>
      </c>
      <c r="EI245" s="44">
        <v>1.0833333333333335</v>
      </c>
      <c r="EJ245">
        <v>9</v>
      </c>
      <c r="EK245">
        <v>17</v>
      </c>
      <c r="EL245">
        <v>6</v>
      </c>
      <c r="EM245">
        <v>15</v>
      </c>
      <c r="EN245">
        <v>4</v>
      </c>
      <c r="EO245">
        <v>12</v>
      </c>
      <c r="EP245">
        <v>1</v>
      </c>
      <c r="EQ245">
        <v>2</v>
      </c>
      <c r="ER245">
        <v>5</v>
      </c>
      <c r="ES245">
        <v>13</v>
      </c>
      <c r="ET245">
        <v>3</v>
      </c>
      <c r="EU245">
        <v>4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-0.1</v>
      </c>
      <c r="FC245" s="20">
        <v>-0.45</v>
      </c>
      <c r="FD245" s="26">
        <v>-0.45</v>
      </c>
      <c r="FE245">
        <v>0</v>
      </c>
      <c r="FF245">
        <v>0</v>
      </c>
      <c r="FG245">
        <v>0</v>
      </c>
      <c r="FH245">
        <v>0</v>
      </c>
      <c r="FL245" s="42">
        <v>4</v>
      </c>
      <c r="FM245" s="20">
        <v>0</v>
      </c>
      <c r="FN245" s="41">
        <v>0</v>
      </c>
      <c r="FO245" s="20">
        <v>0</v>
      </c>
      <c r="FP245" s="20">
        <v>1.26E-2</v>
      </c>
      <c r="FQ245" s="20">
        <v>119.55719557195572</v>
      </c>
      <c r="FV245" t="s">
        <v>751</v>
      </c>
      <c r="FW245" s="45">
        <v>742500</v>
      </c>
      <c r="FX245" s="45">
        <v>745000</v>
      </c>
      <c r="FY245">
        <v>1</v>
      </c>
      <c r="FZ245">
        <v>0</v>
      </c>
      <c r="GA245">
        <v>0</v>
      </c>
      <c r="GB245">
        <v>0</v>
      </c>
      <c r="GC245">
        <v>-1</v>
      </c>
      <c r="GD245">
        <v>0</v>
      </c>
      <c r="GE245">
        <v>0</v>
      </c>
      <c r="GF245">
        <v>14</v>
      </c>
      <c r="GG245">
        <v>0</v>
      </c>
      <c r="GH245">
        <v>0</v>
      </c>
      <c r="GI245">
        <v>-0.1</v>
      </c>
      <c r="GJ245" s="42">
        <v>0</v>
      </c>
    </row>
    <row r="246" spans="1:192" x14ac:dyDescent="0.45">
      <c r="A246" s="40">
        <v>33225</v>
      </c>
      <c r="B246" t="s">
        <v>1531</v>
      </c>
      <c r="D246" t="s">
        <v>223</v>
      </c>
      <c r="E246" t="s">
        <v>223</v>
      </c>
      <c r="F246">
        <v>78</v>
      </c>
      <c r="G246">
        <v>223</v>
      </c>
      <c r="H246">
        <v>2009</v>
      </c>
      <c r="I246">
        <v>1</v>
      </c>
      <c r="J246">
        <v>2</v>
      </c>
      <c r="K246" t="s">
        <v>92</v>
      </c>
      <c r="L246">
        <v>2009</v>
      </c>
      <c r="M246">
        <v>27</v>
      </c>
      <c r="N246">
        <v>9</v>
      </c>
      <c r="O246">
        <v>8475167</v>
      </c>
      <c r="P246" t="s">
        <v>3596</v>
      </c>
      <c r="Q246" t="s">
        <v>3597</v>
      </c>
      <c r="R246" t="s">
        <v>3598</v>
      </c>
      <c r="S246" t="s">
        <v>1479</v>
      </c>
      <c r="T246" t="s">
        <v>720</v>
      </c>
      <c r="U246" t="s">
        <v>153</v>
      </c>
      <c r="V246">
        <v>77</v>
      </c>
      <c r="W246">
        <v>17</v>
      </c>
      <c r="X246">
        <v>46</v>
      </c>
      <c r="Y246">
        <v>23</v>
      </c>
      <c r="Z246">
        <v>63</v>
      </c>
      <c r="AA246">
        <v>5</v>
      </c>
      <c r="AB246">
        <v>37</v>
      </c>
      <c r="AC246" s="26">
        <v>0.81818181818181823</v>
      </c>
      <c r="AD246" s="20">
        <v>20.783242258652095</v>
      </c>
      <c r="AE246" s="20">
        <v>21.975000000000001</v>
      </c>
      <c r="AF246">
        <v>32</v>
      </c>
      <c r="AG246">
        <v>4.4000000000000004</v>
      </c>
      <c r="AH246">
        <v>54</v>
      </c>
      <c r="AI246">
        <v>2117</v>
      </c>
      <c r="AJ246">
        <v>119430</v>
      </c>
      <c r="AK246" s="20">
        <v>1990.5</v>
      </c>
      <c r="AL246">
        <v>1990.5</v>
      </c>
      <c r="AM246">
        <v>1991</v>
      </c>
      <c r="AN246" s="26">
        <v>25.850649350649352</v>
      </c>
      <c r="AO246">
        <v>42.61</v>
      </c>
      <c r="AP246" s="41">
        <v>0.48461538461538461</v>
      </c>
      <c r="AQ246">
        <v>469</v>
      </c>
      <c r="AR246">
        <v>439</v>
      </c>
      <c r="AS246">
        <v>469</v>
      </c>
      <c r="AT246">
        <v>312</v>
      </c>
      <c r="AU246">
        <v>312</v>
      </c>
      <c r="AV246">
        <v>216</v>
      </c>
      <c r="AW246">
        <v>171</v>
      </c>
      <c r="AX246">
        <v>24</v>
      </c>
      <c r="AY246">
        <v>7</v>
      </c>
      <c r="AZ246">
        <v>23</v>
      </c>
      <c r="BA246" s="42">
        <v>30</v>
      </c>
      <c r="BB246">
        <v>13.34</v>
      </c>
      <c r="BC246">
        <v>47.351900000000001</v>
      </c>
      <c r="BD246" s="20">
        <v>331.7</v>
      </c>
      <c r="BE246" s="20">
        <v>800.7</v>
      </c>
      <c r="BF246" s="20">
        <v>24.135644310474756</v>
      </c>
      <c r="BG246">
        <v>851</v>
      </c>
      <c r="BH246">
        <v>663</v>
      </c>
      <c r="BI246">
        <v>716</v>
      </c>
      <c r="BJ246" s="41">
        <v>0.54307594128908743</v>
      </c>
      <c r="BK246">
        <v>139</v>
      </c>
      <c r="BL246">
        <v>138</v>
      </c>
      <c r="BM246">
        <v>88</v>
      </c>
      <c r="BN246" s="42">
        <v>50</v>
      </c>
      <c r="BO246">
        <v>96</v>
      </c>
      <c r="BP246">
        <v>67</v>
      </c>
      <c r="BQ246">
        <v>46</v>
      </c>
      <c r="BR246">
        <v>110</v>
      </c>
      <c r="BS246" s="41">
        <v>7.1013557133634608E-2</v>
      </c>
      <c r="BT246">
        <v>1</v>
      </c>
      <c r="BU246">
        <v>1</v>
      </c>
      <c r="BV246" s="41">
        <v>0.5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1</v>
      </c>
      <c r="CT246">
        <v>1</v>
      </c>
      <c r="CU246">
        <v>0</v>
      </c>
      <c r="CV246">
        <v>11</v>
      </c>
      <c r="CW246">
        <v>0</v>
      </c>
      <c r="CX246">
        <v>2</v>
      </c>
      <c r="CY246">
        <v>17</v>
      </c>
      <c r="CZ246">
        <v>77</v>
      </c>
      <c r="DA246">
        <v>7</v>
      </c>
      <c r="DB246">
        <v>0</v>
      </c>
      <c r="DC246">
        <v>68</v>
      </c>
      <c r="DD246">
        <v>30</v>
      </c>
      <c r="DE246">
        <v>2</v>
      </c>
      <c r="DF246">
        <v>0</v>
      </c>
      <c r="DG246">
        <v>109</v>
      </c>
      <c r="DH246">
        <v>27</v>
      </c>
      <c r="DI246">
        <v>15</v>
      </c>
      <c r="DJ246">
        <v>28</v>
      </c>
      <c r="DK246">
        <v>28</v>
      </c>
      <c r="DL246">
        <v>0</v>
      </c>
      <c r="DM246">
        <v>15</v>
      </c>
      <c r="DN246">
        <v>15</v>
      </c>
      <c r="DO246">
        <v>0</v>
      </c>
      <c r="DP246" s="42">
        <v>-12</v>
      </c>
      <c r="DQ246" s="20">
        <v>-5.085</v>
      </c>
      <c r="DR246">
        <v>27</v>
      </c>
      <c r="DS246">
        <v>0</v>
      </c>
      <c r="DT246">
        <v>0</v>
      </c>
      <c r="DU246">
        <v>0</v>
      </c>
      <c r="DV246">
        <v>0</v>
      </c>
      <c r="DW246">
        <v>2106</v>
      </c>
      <c r="DX246">
        <v>1861</v>
      </c>
      <c r="DY246">
        <v>1590</v>
      </c>
      <c r="DZ246">
        <v>1439</v>
      </c>
      <c r="EA246">
        <v>1125</v>
      </c>
      <c r="EB246">
        <v>1069</v>
      </c>
      <c r="EC246">
        <v>108.93</v>
      </c>
      <c r="ED246">
        <v>88.83</v>
      </c>
      <c r="EE246">
        <v>130</v>
      </c>
      <c r="EF246">
        <v>93</v>
      </c>
      <c r="EG246" s="41">
        <v>0.11555555555555555</v>
      </c>
      <c r="EH246" s="43">
        <v>0.91300280636108511</v>
      </c>
      <c r="EI246" s="44">
        <v>1.0285583619166407</v>
      </c>
      <c r="EJ246">
        <v>2106</v>
      </c>
      <c r="EK246">
        <v>1859</v>
      </c>
      <c r="EL246">
        <v>1591</v>
      </c>
      <c r="EM246">
        <v>1437</v>
      </c>
      <c r="EN246">
        <v>1124</v>
      </c>
      <c r="EO246">
        <v>1067</v>
      </c>
      <c r="EP246">
        <v>130</v>
      </c>
      <c r="EQ246">
        <v>92</v>
      </c>
      <c r="ER246">
        <v>1067</v>
      </c>
      <c r="ES246">
        <v>922</v>
      </c>
      <c r="ET246">
        <v>384</v>
      </c>
      <c r="EU246">
        <v>323</v>
      </c>
      <c r="EV246">
        <v>69</v>
      </c>
      <c r="EW246">
        <v>43</v>
      </c>
      <c r="EX246">
        <v>125</v>
      </c>
      <c r="EY246">
        <v>140</v>
      </c>
      <c r="EZ246">
        <v>5.7</v>
      </c>
      <c r="FA246">
        <v>5.2</v>
      </c>
      <c r="FB246">
        <v>11</v>
      </c>
      <c r="FC246" s="20">
        <v>71.25</v>
      </c>
      <c r="FD246" s="26">
        <v>0.92532467532467533</v>
      </c>
      <c r="FE246">
        <v>6.6425000000000001</v>
      </c>
      <c r="FF246">
        <v>0.04</v>
      </c>
      <c r="FG246">
        <v>0.14000000000000001</v>
      </c>
      <c r="FH246">
        <v>0.18</v>
      </c>
      <c r="FL246" s="42">
        <v>303</v>
      </c>
      <c r="FM246" s="20">
        <v>6.8518518518518521</v>
      </c>
      <c r="FN246" s="41">
        <v>6.6314637699999998E-2</v>
      </c>
      <c r="FO246" s="20">
        <v>57.6</v>
      </c>
      <c r="FP246" s="20">
        <v>61.982999999999997</v>
      </c>
      <c r="FQ246" s="20">
        <v>119.57799547852299</v>
      </c>
      <c r="FR246">
        <v>4</v>
      </c>
      <c r="FS246" t="s">
        <v>111</v>
      </c>
      <c r="FT246">
        <v>195</v>
      </c>
      <c r="FV246" t="s">
        <v>711</v>
      </c>
      <c r="FW246" s="45">
        <v>8000000</v>
      </c>
      <c r="FX246" s="45">
        <v>7875000</v>
      </c>
      <c r="FY246">
        <v>626</v>
      </c>
      <c r="FZ246">
        <v>82</v>
      </c>
      <c r="GA246">
        <v>282</v>
      </c>
      <c r="GB246">
        <v>364</v>
      </c>
      <c r="GC246">
        <v>65</v>
      </c>
      <c r="GD246">
        <v>485</v>
      </c>
      <c r="GE246">
        <v>1196</v>
      </c>
      <c r="GF246">
        <v>14355</v>
      </c>
      <c r="GG246">
        <v>31.5</v>
      </c>
      <c r="GH246">
        <v>32.299999999999997</v>
      </c>
      <c r="GI246">
        <v>63.9</v>
      </c>
      <c r="GJ246" s="42">
        <v>57.6</v>
      </c>
    </row>
    <row r="247" spans="1:192" x14ac:dyDescent="0.45">
      <c r="A247" s="40">
        <v>32303</v>
      </c>
      <c r="B247" t="s">
        <v>3599</v>
      </c>
      <c r="C247" t="s">
        <v>126</v>
      </c>
      <c r="D247" t="s">
        <v>91</v>
      </c>
      <c r="E247" t="s">
        <v>91</v>
      </c>
      <c r="F247">
        <v>73</v>
      </c>
      <c r="G247">
        <v>195</v>
      </c>
      <c r="H247">
        <v>2008</v>
      </c>
      <c r="I247">
        <v>7</v>
      </c>
      <c r="J247">
        <v>186</v>
      </c>
      <c r="K247" t="s">
        <v>202</v>
      </c>
      <c r="L247">
        <v>2009</v>
      </c>
      <c r="M247">
        <v>29</v>
      </c>
      <c r="N247">
        <v>9</v>
      </c>
      <c r="O247">
        <v>8474218</v>
      </c>
      <c r="P247" t="s">
        <v>3600</v>
      </c>
      <c r="Q247" t="s">
        <v>3601</v>
      </c>
      <c r="R247" t="s">
        <v>3602</v>
      </c>
      <c r="S247" t="s">
        <v>321</v>
      </c>
      <c r="T247" t="s">
        <v>720</v>
      </c>
      <c r="U247" t="s">
        <v>205</v>
      </c>
      <c r="V247">
        <v>69</v>
      </c>
      <c r="W247">
        <v>6</v>
      </c>
      <c r="X247">
        <v>14</v>
      </c>
      <c r="Y247">
        <v>7</v>
      </c>
      <c r="Z247">
        <v>20</v>
      </c>
      <c r="AA247">
        <v>10</v>
      </c>
      <c r="AB247">
        <v>45</v>
      </c>
      <c r="AC247" s="26">
        <v>0.28985507246376813</v>
      </c>
      <c r="AD247" s="20">
        <v>-3.4107142857142847</v>
      </c>
      <c r="AE247" s="20">
        <v>7.1559999999999997</v>
      </c>
      <c r="AF247">
        <v>-4</v>
      </c>
      <c r="AG247">
        <v>3.4</v>
      </c>
      <c r="AH247">
        <v>37</v>
      </c>
      <c r="AI247">
        <v>1959</v>
      </c>
      <c r="AJ247">
        <v>87503</v>
      </c>
      <c r="AK247" s="20">
        <v>1458.3833333333</v>
      </c>
      <c r="AL247">
        <v>1458.13</v>
      </c>
      <c r="AM247">
        <v>1458</v>
      </c>
      <c r="AN247" s="26">
        <v>21.135990338164252</v>
      </c>
      <c r="AO247">
        <v>35.04</v>
      </c>
      <c r="AP247" s="41">
        <v>0.33898305084745761</v>
      </c>
      <c r="AQ247">
        <v>224</v>
      </c>
      <c r="AR247">
        <v>225</v>
      </c>
      <c r="AS247">
        <v>225</v>
      </c>
      <c r="AT247">
        <v>147</v>
      </c>
      <c r="AU247">
        <v>147</v>
      </c>
      <c r="AV247">
        <v>95</v>
      </c>
      <c r="AW247">
        <v>78</v>
      </c>
      <c r="AX247">
        <v>15</v>
      </c>
      <c r="AY247">
        <v>5</v>
      </c>
      <c r="AZ247">
        <v>17</v>
      </c>
      <c r="BA247" s="42">
        <v>22</v>
      </c>
      <c r="BB247">
        <v>4.8600000000000003</v>
      </c>
      <c r="BC247">
        <v>50.242100000000001</v>
      </c>
      <c r="BD247" s="20">
        <v>139</v>
      </c>
      <c r="BE247" s="20">
        <v>363</v>
      </c>
      <c r="BF247" s="20">
        <v>14.936939779032047</v>
      </c>
      <c r="BG247">
        <v>482</v>
      </c>
      <c r="BH247">
        <v>476</v>
      </c>
      <c r="BI247">
        <v>636</v>
      </c>
      <c r="BJ247" s="41">
        <v>0.43112701252236135</v>
      </c>
      <c r="BK247">
        <v>66</v>
      </c>
      <c r="BL247">
        <v>66</v>
      </c>
      <c r="BM247">
        <v>70</v>
      </c>
      <c r="BN247" s="42">
        <v>-4</v>
      </c>
      <c r="BO247">
        <v>52</v>
      </c>
      <c r="BP247">
        <v>36</v>
      </c>
      <c r="BQ247">
        <v>20</v>
      </c>
      <c r="BR247">
        <v>79</v>
      </c>
      <c r="BS247" s="41">
        <v>6.7694944301628104E-2</v>
      </c>
      <c r="BT247">
        <v>0</v>
      </c>
      <c r="BU247">
        <v>0</v>
      </c>
      <c r="BV247" s="41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4</v>
      </c>
      <c r="CL247">
        <v>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5</v>
      </c>
      <c r="CW247">
        <v>0</v>
      </c>
      <c r="CX247">
        <v>1</v>
      </c>
      <c r="CY247">
        <v>2</v>
      </c>
      <c r="CZ247">
        <v>49</v>
      </c>
      <c r="DA247">
        <v>3</v>
      </c>
      <c r="DB247">
        <v>0</v>
      </c>
      <c r="DC247">
        <v>43</v>
      </c>
      <c r="DD247">
        <v>3</v>
      </c>
      <c r="DE247">
        <v>3</v>
      </c>
      <c r="DF247">
        <v>0</v>
      </c>
      <c r="DG247">
        <v>43</v>
      </c>
      <c r="DH247">
        <v>16</v>
      </c>
      <c r="DI247">
        <v>2</v>
      </c>
      <c r="DJ247">
        <v>17</v>
      </c>
      <c r="DK247">
        <v>16</v>
      </c>
      <c r="DL247">
        <v>1</v>
      </c>
      <c r="DM247">
        <v>3</v>
      </c>
      <c r="DN247">
        <v>3</v>
      </c>
      <c r="DO247">
        <v>0</v>
      </c>
      <c r="DP247" s="42">
        <v>-14</v>
      </c>
      <c r="DQ247" s="20">
        <v>-2.09</v>
      </c>
      <c r="DR247">
        <v>15</v>
      </c>
      <c r="DS247">
        <v>1</v>
      </c>
      <c r="DT247">
        <v>0</v>
      </c>
      <c r="DU247">
        <v>0</v>
      </c>
      <c r="DV247">
        <v>0</v>
      </c>
      <c r="DW247">
        <v>1356</v>
      </c>
      <c r="DX247">
        <v>1391</v>
      </c>
      <c r="DY247">
        <v>982</v>
      </c>
      <c r="DZ247">
        <v>1088</v>
      </c>
      <c r="EA247">
        <v>709</v>
      </c>
      <c r="EB247">
        <v>734</v>
      </c>
      <c r="EC247">
        <v>57.43</v>
      </c>
      <c r="ED247">
        <v>70.08</v>
      </c>
      <c r="EE247">
        <v>59</v>
      </c>
      <c r="EF247">
        <v>75</v>
      </c>
      <c r="EG247" s="41">
        <v>8.3215796897038077E-2</v>
      </c>
      <c r="EH247" s="43">
        <v>0.89782016348773841</v>
      </c>
      <c r="EI247" s="44">
        <v>0.98103596038477647</v>
      </c>
      <c r="EJ247">
        <v>1359</v>
      </c>
      <c r="EK247">
        <v>1387</v>
      </c>
      <c r="EL247">
        <v>983</v>
      </c>
      <c r="EM247">
        <v>1085</v>
      </c>
      <c r="EN247">
        <v>709</v>
      </c>
      <c r="EO247">
        <v>732</v>
      </c>
      <c r="EP247">
        <v>60</v>
      </c>
      <c r="EQ247">
        <v>75</v>
      </c>
      <c r="ER247">
        <v>660</v>
      </c>
      <c r="ES247">
        <v>655</v>
      </c>
      <c r="ET247">
        <v>271</v>
      </c>
      <c r="EU247">
        <v>294</v>
      </c>
      <c r="EV247">
        <v>32</v>
      </c>
      <c r="EW247">
        <v>45</v>
      </c>
      <c r="EX247">
        <v>97</v>
      </c>
      <c r="EY247">
        <v>91</v>
      </c>
      <c r="EZ247">
        <v>0.9</v>
      </c>
      <c r="FA247">
        <v>3.4</v>
      </c>
      <c r="FB247">
        <v>4.3</v>
      </c>
      <c r="FC247" s="20">
        <v>24.88</v>
      </c>
      <c r="FD247" s="26">
        <v>0.36057971014492751</v>
      </c>
      <c r="FE247">
        <v>1.3479000000000001</v>
      </c>
      <c r="FF247">
        <v>-0.13</v>
      </c>
      <c r="FG247">
        <v>-7.0000000000000007E-2</v>
      </c>
      <c r="FH247">
        <v>-0.2</v>
      </c>
      <c r="FL247" s="42">
        <v>183</v>
      </c>
      <c r="FM247" s="20">
        <v>5.7333333333333334</v>
      </c>
      <c r="FN247" s="41">
        <v>3.56521739E-2</v>
      </c>
      <c r="FO247" s="20">
        <v>16.3</v>
      </c>
      <c r="FP247" s="20">
        <v>19.582000000000001</v>
      </c>
      <c r="FQ247" s="20">
        <v>113.03518890633893</v>
      </c>
      <c r="FR247">
        <v>14</v>
      </c>
      <c r="FS247" t="s">
        <v>189</v>
      </c>
      <c r="FT247">
        <v>675</v>
      </c>
      <c r="FU247" t="s">
        <v>721</v>
      </c>
      <c r="FV247" t="s">
        <v>711</v>
      </c>
      <c r="FW247" s="45">
        <v>5400000</v>
      </c>
      <c r="FX247" s="45">
        <v>4500000</v>
      </c>
      <c r="FY247">
        <v>573</v>
      </c>
      <c r="FZ247">
        <v>43</v>
      </c>
      <c r="GA247">
        <v>148</v>
      </c>
      <c r="GB247">
        <v>191</v>
      </c>
      <c r="GC247">
        <v>21</v>
      </c>
      <c r="GD247">
        <v>344</v>
      </c>
      <c r="GE247">
        <v>748</v>
      </c>
      <c r="GF247">
        <v>10970</v>
      </c>
      <c r="GG247">
        <v>12.4</v>
      </c>
      <c r="GH247">
        <v>25</v>
      </c>
      <c r="GI247">
        <v>37.4</v>
      </c>
      <c r="GJ247" s="42">
        <v>16.3</v>
      </c>
    </row>
    <row r="248" spans="1:192" x14ac:dyDescent="0.45">
      <c r="A248" s="40">
        <v>30586</v>
      </c>
      <c r="B248" t="s">
        <v>832</v>
      </c>
      <c r="C248" t="s">
        <v>475</v>
      </c>
      <c r="D248" t="s">
        <v>91</v>
      </c>
      <c r="E248" t="s">
        <v>91</v>
      </c>
      <c r="F248">
        <v>76</v>
      </c>
      <c r="G248">
        <v>206</v>
      </c>
      <c r="H248">
        <v>2002</v>
      </c>
      <c r="I248">
        <v>1</v>
      </c>
      <c r="J248">
        <v>3</v>
      </c>
      <c r="K248" t="s">
        <v>92</v>
      </c>
      <c r="L248">
        <v>2002</v>
      </c>
      <c r="M248">
        <v>34</v>
      </c>
      <c r="N248">
        <v>15</v>
      </c>
      <c r="O248">
        <v>8470151</v>
      </c>
      <c r="P248" t="s">
        <v>3633</v>
      </c>
      <c r="Q248" t="s">
        <v>3634</v>
      </c>
      <c r="R248" t="s">
        <v>3635</v>
      </c>
      <c r="S248" t="s">
        <v>3636</v>
      </c>
      <c r="T248" t="s">
        <v>720</v>
      </c>
      <c r="U248" t="s">
        <v>95</v>
      </c>
      <c r="V248">
        <v>35</v>
      </c>
      <c r="W248">
        <v>2</v>
      </c>
      <c r="X248">
        <v>5</v>
      </c>
      <c r="Y248">
        <v>2</v>
      </c>
      <c r="Z248">
        <v>7</v>
      </c>
      <c r="AA248">
        <v>19</v>
      </c>
      <c r="AB248">
        <v>63</v>
      </c>
      <c r="AC248" s="26">
        <v>0.2</v>
      </c>
      <c r="AD248" s="20">
        <v>-5.7777777777777786</v>
      </c>
      <c r="AE248" s="20">
        <v>2.4409999999999998</v>
      </c>
      <c r="AF248">
        <v>5</v>
      </c>
      <c r="AG248">
        <v>-4.5999999999999996</v>
      </c>
      <c r="AH248">
        <v>16</v>
      </c>
      <c r="AI248">
        <v>852</v>
      </c>
      <c r="AJ248">
        <v>42287</v>
      </c>
      <c r="AK248" s="20">
        <v>704.78333333333001</v>
      </c>
      <c r="AL248">
        <v>704.78</v>
      </c>
      <c r="AM248">
        <v>705</v>
      </c>
      <c r="AN248" s="26">
        <v>20.136666666666667</v>
      </c>
      <c r="AO248">
        <v>33.69</v>
      </c>
      <c r="AP248" s="41">
        <v>0.26923076923076922</v>
      </c>
      <c r="AQ248">
        <v>101</v>
      </c>
      <c r="AR248">
        <v>101</v>
      </c>
      <c r="AS248">
        <v>101</v>
      </c>
      <c r="AT248">
        <v>66</v>
      </c>
      <c r="AU248">
        <v>66</v>
      </c>
      <c r="AV248">
        <v>45</v>
      </c>
      <c r="AW248">
        <v>23</v>
      </c>
      <c r="AX248">
        <v>3</v>
      </c>
      <c r="AY248">
        <v>0</v>
      </c>
      <c r="AZ248">
        <v>4</v>
      </c>
      <c r="BA248" s="42">
        <v>4</v>
      </c>
      <c r="BB248">
        <v>1.69</v>
      </c>
      <c r="BC248">
        <v>61.333300000000001</v>
      </c>
      <c r="BD248" s="20">
        <v>46.1</v>
      </c>
      <c r="BE248" s="20">
        <v>147.1</v>
      </c>
      <c r="BF248" s="20">
        <v>12.523056840432476</v>
      </c>
      <c r="BG248">
        <v>170</v>
      </c>
      <c r="BH248">
        <v>250</v>
      </c>
      <c r="BI248">
        <v>280</v>
      </c>
      <c r="BJ248" s="41">
        <v>0.37777777777777777</v>
      </c>
      <c r="BK248">
        <v>29</v>
      </c>
      <c r="BL248">
        <v>29</v>
      </c>
      <c r="BM248">
        <v>54</v>
      </c>
      <c r="BN248" s="42">
        <v>-25</v>
      </c>
      <c r="BO248">
        <v>21</v>
      </c>
      <c r="BP248">
        <v>14</v>
      </c>
      <c r="BQ248">
        <v>5</v>
      </c>
      <c r="BR248">
        <v>58</v>
      </c>
      <c r="BS248" s="41">
        <v>0.10283687943262411</v>
      </c>
      <c r="BT248">
        <v>0</v>
      </c>
      <c r="BU248">
        <v>0</v>
      </c>
      <c r="BV248" s="41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20</v>
      </c>
      <c r="DA248">
        <v>1</v>
      </c>
      <c r="DB248">
        <v>0</v>
      </c>
      <c r="DC248">
        <v>18</v>
      </c>
      <c r="DD248">
        <v>1</v>
      </c>
      <c r="DE248">
        <v>0</v>
      </c>
      <c r="DF248">
        <v>0</v>
      </c>
      <c r="DG248">
        <v>25</v>
      </c>
      <c r="DH248">
        <v>8</v>
      </c>
      <c r="DI248">
        <v>1</v>
      </c>
      <c r="DJ248">
        <v>8</v>
      </c>
      <c r="DK248">
        <v>8</v>
      </c>
      <c r="DL248">
        <v>0</v>
      </c>
      <c r="DM248">
        <v>1</v>
      </c>
      <c r="DN248">
        <v>1</v>
      </c>
      <c r="DO248">
        <v>0</v>
      </c>
      <c r="DP248" s="42">
        <v>-7</v>
      </c>
      <c r="DQ248" s="20">
        <v>-2.1749999999999998</v>
      </c>
      <c r="DR248">
        <v>8</v>
      </c>
      <c r="DS248">
        <v>0</v>
      </c>
      <c r="DT248">
        <v>0</v>
      </c>
      <c r="DU248">
        <v>0</v>
      </c>
      <c r="DV248">
        <v>0</v>
      </c>
      <c r="DW248">
        <v>582</v>
      </c>
      <c r="DX248">
        <v>698</v>
      </c>
      <c r="DY248">
        <v>444</v>
      </c>
      <c r="DZ248">
        <v>506</v>
      </c>
      <c r="EA248">
        <v>334</v>
      </c>
      <c r="EB248">
        <v>378</v>
      </c>
      <c r="EC248">
        <v>21.35</v>
      </c>
      <c r="ED248">
        <v>31.36</v>
      </c>
      <c r="EE248">
        <v>26</v>
      </c>
      <c r="EF248">
        <v>30</v>
      </c>
      <c r="EG248" s="41">
        <v>7.7844311377245512E-2</v>
      </c>
      <c r="EH248" s="43">
        <v>0.92063492063492069</v>
      </c>
      <c r="EI248" s="44">
        <v>0.99847923201216626</v>
      </c>
      <c r="EJ248">
        <v>582</v>
      </c>
      <c r="EK248">
        <v>699</v>
      </c>
      <c r="EL248">
        <v>443</v>
      </c>
      <c r="EM248">
        <v>507</v>
      </c>
      <c r="EN248">
        <v>333</v>
      </c>
      <c r="EO248">
        <v>379</v>
      </c>
      <c r="EP248">
        <v>26</v>
      </c>
      <c r="EQ248">
        <v>30</v>
      </c>
      <c r="ER248">
        <v>260</v>
      </c>
      <c r="ES248">
        <v>364</v>
      </c>
      <c r="ET248">
        <v>82</v>
      </c>
      <c r="EU248">
        <v>123</v>
      </c>
      <c r="EV248">
        <v>13</v>
      </c>
      <c r="EW248">
        <v>18</v>
      </c>
      <c r="EX248">
        <v>48</v>
      </c>
      <c r="EY248">
        <v>51</v>
      </c>
      <c r="EZ248">
        <v>0</v>
      </c>
      <c r="FA248">
        <v>2</v>
      </c>
      <c r="FB248">
        <v>2.1</v>
      </c>
      <c r="FC248" s="20">
        <v>9.82</v>
      </c>
      <c r="FD248" s="26">
        <v>0.28057142857142858</v>
      </c>
      <c r="FE248">
        <v>0.51850000000000007</v>
      </c>
      <c r="FF248">
        <v>-0.37</v>
      </c>
      <c r="FG248">
        <v>-0.03</v>
      </c>
      <c r="FH248">
        <v>-0.4</v>
      </c>
      <c r="FL248" s="42">
        <v>103</v>
      </c>
      <c r="FM248" s="20">
        <v>4.25</v>
      </c>
      <c r="FN248" s="41">
        <v>2.1202327100000001E-2</v>
      </c>
      <c r="FO248" s="20">
        <v>5.4</v>
      </c>
      <c r="FP248" s="20">
        <v>6.5650000000000004</v>
      </c>
      <c r="FQ248" s="20">
        <v>108.97017509009905</v>
      </c>
      <c r="FR248">
        <v>13</v>
      </c>
      <c r="FS248" t="s">
        <v>3637</v>
      </c>
      <c r="FT248">
        <v>788</v>
      </c>
      <c r="FU248" t="s">
        <v>702</v>
      </c>
      <c r="FV248" t="s">
        <v>711</v>
      </c>
      <c r="FW248" s="45">
        <v>5400000</v>
      </c>
      <c r="FX248" s="45">
        <v>5400000</v>
      </c>
      <c r="FY248">
        <v>1106</v>
      </c>
      <c r="FZ248">
        <v>84</v>
      </c>
      <c r="GA248">
        <v>314</v>
      </c>
      <c r="GB248">
        <v>398</v>
      </c>
      <c r="GC248">
        <v>-20</v>
      </c>
      <c r="GD248">
        <v>575</v>
      </c>
      <c r="GE248">
        <v>1859</v>
      </c>
      <c r="GF248">
        <v>27088</v>
      </c>
      <c r="GG248">
        <v>20.100000000000001</v>
      </c>
      <c r="GH248">
        <v>57.1</v>
      </c>
      <c r="GI248">
        <v>77.2</v>
      </c>
      <c r="GJ248" s="42">
        <v>5.4</v>
      </c>
    </row>
    <row r="249" spans="1:192" x14ac:dyDescent="0.45">
      <c r="A249" s="40">
        <v>34897</v>
      </c>
      <c r="B249" t="s">
        <v>864</v>
      </c>
      <c r="C249" t="s">
        <v>145</v>
      </c>
      <c r="D249" t="s">
        <v>91</v>
      </c>
      <c r="E249" t="s">
        <v>91</v>
      </c>
      <c r="F249">
        <v>70</v>
      </c>
      <c r="G249">
        <v>180</v>
      </c>
      <c r="K249" t="s">
        <v>92</v>
      </c>
      <c r="L249">
        <v>2017</v>
      </c>
      <c r="M249">
        <v>22</v>
      </c>
      <c r="N249">
        <v>1</v>
      </c>
      <c r="O249">
        <v>8477634</v>
      </c>
      <c r="P249" t="s">
        <v>3641</v>
      </c>
      <c r="Q249" t="s">
        <v>3642</v>
      </c>
      <c r="R249" t="s">
        <v>3643</v>
      </c>
      <c r="S249" t="s">
        <v>1292</v>
      </c>
      <c r="T249" t="s">
        <v>720</v>
      </c>
      <c r="U249" t="s">
        <v>205</v>
      </c>
      <c r="V249">
        <v>8</v>
      </c>
      <c r="W249">
        <v>1</v>
      </c>
      <c r="X249">
        <v>2</v>
      </c>
      <c r="Y249">
        <v>0</v>
      </c>
      <c r="Z249">
        <v>3</v>
      </c>
      <c r="AA249">
        <v>24</v>
      </c>
      <c r="AB249">
        <v>62</v>
      </c>
      <c r="AC249" s="26">
        <v>0.375</v>
      </c>
      <c r="AD249" s="20">
        <v>0</v>
      </c>
      <c r="AE249" s="20">
        <v>1.0940000000000001</v>
      </c>
      <c r="AF249">
        <v>5</v>
      </c>
      <c r="AG249">
        <v>-2.9</v>
      </c>
      <c r="AH249">
        <v>0</v>
      </c>
      <c r="AI249">
        <v>162</v>
      </c>
      <c r="AJ249">
        <v>6833</v>
      </c>
      <c r="AK249" s="20">
        <v>113.88333333333</v>
      </c>
      <c r="AL249">
        <v>113.88</v>
      </c>
      <c r="AM249">
        <v>114</v>
      </c>
      <c r="AN249" s="26">
        <v>14.235416666666667</v>
      </c>
      <c r="AO249">
        <v>24.15</v>
      </c>
      <c r="AP249" s="41">
        <v>0.5</v>
      </c>
      <c r="AQ249">
        <v>14</v>
      </c>
      <c r="AR249">
        <v>14</v>
      </c>
      <c r="AS249">
        <v>14</v>
      </c>
      <c r="AT249">
        <v>9</v>
      </c>
      <c r="AU249">
        <v>9</v>
      </c>
      <c r="AV249">
        <v>5</v>
      </c>
      <c r="AW249">
        <v>4</v>
      </c>
      <c r="AX249">
        <v>0</v>
      </c>
      <c r="AY249">
        <v>0</v>
      </c>
      <c r="AZ249">
        <v>1</v>
      </c>
      <c r="BA249" s="42">
        <v>1</v>
      </c>
      <c r="BB249">
        <v>0.22</v>
      </c>
      <c r="BC249">
        <v>56.4</v>
      </c>
      <c r="BD249" s="20">
        <v>0</v>
      </c>
      <c r="BE249" s="20">
        <v>14</v>
      </c>
      <c r="BF249" s="20">
        <v>7.3761854583772397</v>
      </c>
      <c r="BG249">
        <v>47</v>
      </c>
      <c r="BH249">
        <v>40</v>
      </c>
      <c r="BI249">
        <v>27</v>
      </c>
      <c r="BJ249" s="41">
        <v>0.63513513513513509</v>
      </c>
      <c r="BK249">
        <v>6</v>
      </c>
      <c r="BL249">
        <v>6</v>
      </c>
      <c r="BM249">
        <v>13</v>
      </c>
      <c r="BN249" s="42">
        <v>-7</v>
      </c>
      <c r="BO249">
        <v>4</v>
      </c>
      <c r="BP249">
        <v>3</v>
      </c>
      <c r="BQ249">
        <v>3</v>
      </c>
      <c r="BR249">
        <v>9</v>
      </c>
      <c r="BS249" s="41">
        <v>7.9646017699115043E-2</v>
      </c>
      <c r="BT249">
        <v>0</v>
      </c>
      <c r="BU249">
        <v>0</v>
      </c>
      <c r="BV249" s="41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</v>
      </c>
      <c r="DA249">
        <v>0</v>
      </c>
      <c r="DB249">
        <v>0</v>
      </c>
      <c r="DC249">
        <v>4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1</v>
      </c>
      <c r="DN249">
        <v>1</v>
      </c>
      <c r="DO249">
        <v>0</v>
      </c>
      <c r="DP249" s="42">
        <v>1</v>
      </c>
      <c r="DQ249" s="20">
        <v>1.526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95</v>
      </c>
      <c r="DX249">
        <v>126</v>
      </c>
      <c r="DY249">
        <v>75</v>
      </c>
      <c r="DZ249">
        <v>104</v>
      </c>
      <c r="EA249">
        <v>52</v>
      </c>
      <c r="EB249">
        <v>75</v>
      </c>
      <c r="EC249">
        <v>4</v>
      </c>
      <c r="ED249">
        <v>6.42</v>
      </c>
      <c r="EE249">
        <v>6</v>
      </c>
      <c r="EF249">
        <v>1</v>
      </c>
      <c r="EG249" s="41">
        <v>0.11538461538461539</v>
      </c>
      <c r="EH249" s="43">
        <v>0.98666666666666669</v>
      </c>
      <c r="EI249" s="44">
        <v>1.102051282051282</v>
      </c>
      <c r="EJ249">
        <v>94</v>
      </c>
      <c r="EK249">
        <v>126</v>
      </c>
      <c r="EL249">
        <v>74</v>
      </c>
      <c r="EM249">
        <v>104</v>
      </c>
      <c r="EN249">
        <v>52</v>
      </c>
      <c r="EO249">
        <v>75</v>
      </c>
      <c r="EP249">
        <v>6</v>
      </c>
      <c r="EQ249">
        <v>1</v>
      </c>
      <c r="ER249">
        <v>43</v>
      </c>
      <c r="ES249">
        <v>63</v>
      </c>
      <c r="ET249">
        <v>15</v>
      </c>
      <c r="EU249">
        <v>27</v>
      </c>
      <c r="EV249">
        <v>3</v>
      </c>
      <c r="EW249">
        <v>1</v>
      </c>
      <c r="EX249">
        <v>1</v>
      </c>
      <c r="EY249">
        <v>6</v>
      </c>
      <c r="EZ249">
        <v>0.30000000000000004</v>
      </c>
      <c r="FA249">
        <v>0.7</v>
      </c>
      <c r="FB249">
        <v>1</v>
      </c>
      <c r="FC249" s="20">
        <v>1.88</v>
      </c>
      <c r="FD249" s="26">
        <v>0.23499999999999999</v>
      </c>
      <c r="FE249">
        <v>0.13570000000000002</v>
      </c>
      <c r="FF249">
        <v>0.01</v>
      </c>
      <c r="FG249">
        <v>-0.05</v>
      </c>
      <c r="FH249">
        <v>-0.05</v>
      </c>
      <c r="FL249" s="42">
        <v>15</v>
      </c>
      <c r="FM249" s="20">
        <v>0</v>
      </c>
      <c r="FN249" s="41">
        <v>0.05</v>
      </c>
      <c r="FO249" s="20">
        <v>3</v>
      </c>
      <c r="FP249" s="20">
        <v>3.3052000000000001</v>
      </c>
      <c r="FQ249" s="20">
        <v>116.43835616438356</v>
      </c>
      <c r="FV249" t="s">
        <v>751</v>
      </c>
      <c r="FW249" s="45">
        <v>690000</v>
      </c>
      <c r="FX249" s="45">
        <v>640000</v>
      </c>
      <c r="FY249">
        <v>8</v>
      </c>
      <c r="FZ249">
        <v>1</v>
      </c>
      <c r="GA249">
        <v>2</v>
      </c>
      <c r="GB249">
        <v>3</v>
      </c>
      <c r="GC249">
        <v>5</v>
      </c>
      <c r="GD249">
        <v>0</v>
      </c>
      <c r="GE249">
        <v>5</v>
      </c>
      <c r="GF249">
        <v>114</v>
      </c>
      <c r="GG249">
        <v>0.30000000000000004</v>
      </c>
      <c r="GH249">
        <v>0.7</v>
      </c>
      <c r="GI249">
        <v>1</v>
      </c>
      <c r="GJ249" s="42">
        <v>3</v>
      </c>
    </row>
    <row r="250" spans="1:192" x14ac:dyDescent="0.45">
      <c r="A250" s="40">
        <v>34054</v>
      </c>
      <c r="B250" t="s">
        <v>1063</v>
      </c>
      <c r="C250" t="s">
        <v>145</v>
      </c>
      <c r="D250" t="s">
        <v>91</v>
      </c>
      <c r="E250" t="s">
        <v>91</v>
      </c>
      <c r="F250">
        <v>72</v>
      </c>
      <c r="G250">
        <v>205</v>
      </c>
      <c r="H250">
        <v>2011</v>
      </c>
      <c r="I250">
        <v>5</v>
      </c>
      <c r="J250">
        <v>150</v>
      </c>
      <c r="K250" t="s">
        <v>202</v>
      </c>
      <c r="L250">
        <v>2012</v>
      </c>
      <c r="M250">
        <v>24</v>
      </c>
      <c r="N250">
        <v>6</v>
      </c>
      <c r="O250">
        <v>8476302</v>
      </c>
      <c r="P250" t="s">
        <v>3644</v>
      </c>
      <c r="Q250" t="s">
        <v>3645</v>
      </c>
      <c r="R250" t="s">
        <v>3646</v>
      </c>
      <c r="S250" t="s">
        <v>3647</v>
      </c>
      <c r="T250" t="s">
        <v>720</v>
      </c>
      <c r="U250" t="s">
        <v>230</v>
      </c>
      <c r="V250">
        <v>5</v>
      </c>
      <c r="W250">
        <v>0</v>
      </c>
      <c r="X250">
        <v>0</v>
      </c>
      <c r="Y250">
        <v>0</v>
      </c>
      <c r="Z250">
        <v>0</v>
      </c>
      <c r="AA250">
        <v>30</v>
      </c>
      <c r="AB250">
        <v>98</v>
      </c>
      <c r="AC250" s="26">
        <v>0</v>
      </c>
      <c r="AD250" s="20">
        <v>-0.56338028169014087</v>
      </c>
      <c r="AE250" s="20">
        <v>0</v>
      </c>
      <c r="AF250">
        <v>-1</v>
      </c>
      <c r="AG250">
        <v>1.2</v>
      </c>
      <c r="AH250">
        <v>2</v>
      </c>
      <c r="AI250">
        <v>89</v>
      </c>
      <c r="AJ250">
        <v>3450</v>
      </c>
      <c r="AK250" s="20">
        <v>57.5</v>
      </c>
      <c r="AL250">
        <v>57.5</v>
      </c>
      <c r="AM250">
        <v>58</v>
      </c>
      <c r="AN250" s="26">
        <v>11.5</v>
      </c>
      <c r="AO250">
        <v>19.43</v>
      </c>
      <c r="AP250" s="41">
        <v>0</v>
      </c>
      <c r="AQ250">
        <v>11</v>
      </c>
      <c r="AR250">
        <v>11</v>
      </c>
      <c r="AS250">
        <v>11</v>
      </c>
      <c r="AT250">
        <v>9</v>
      </c>
      <c r="AU250">
        <v>9</v>
      </c>
      <c r="AV250">
        <v>6</v>
      </c>
      <c r="AW250">
        <v>2</v>
      </c>
      <c r="AX250">
        <v>0</v>
      </c>
      <c r="AY250">
        <v>0</v>
      </c>
      <c r="AZ250">
        <v>0</v>
      </c>
      <c r="BA250" s="42">
        <v>0</v>
      </c>
      <c r="BB250">
        <v>0.18</v>
      </c>
      <c r="BC250">
        <v>46.5</v>
      </c>
      <c r="BD250" s="20">
        <v>0</v>
      </c>
      <c r="BE250" s="20">
        <v>11</v>
      </c>
      <c r="BF250" s="20">
        <v>11.478260869565219</v>
      </c>
      <c r="BG250">
        <v>26</v>
      </c>
      <c r="BH250">
        <v>13</v>
      </c>
      <c r="BI250">
        <v>19</v>
      </c>
      <c r="BJ250" s="41">
        <v>0.57777777777777772</v>
      </c>
      <c r="BK250">
        <v>5</v>
      </c>
      <c r="BL250">
        <v>5</v>
      </c>
      <c r="BM250">
        <v>8</v>
      </c>
      <c r="BN250" s="42">
        <v>-3</v>
      </c>
      <c r="BO250">
        <v>3</v>
      </c>
      <c r="BP250">
        <v>1</v>
      </c>
      <c r="BQ250">
        <v>2</v>
      </c>
      <c r="BR250">
        <v>6</v>
      </c>
      <c r="BS250" s="41">
        <v>0.16216216216216217</v>
      </c>
      <c r="BT250">
        <v>0</v>
      </c>
      <c r="BU250">
        <v>0</v>
      </c>
      <c r="BV250" s="41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</v>
      </c>
      <c r="DA250">
        <v>0</v>
      </c>
      <c r="DB250">
        <v>0</v>
      </c>
      <c r="DC250">
        <v>1</v>
      </c>
      <c r="DD250">
        <v>2</v>
      </c>
      <c r="DE250">
        <v>0</v>
      </c>
      <c r="DF250">
        <v>0</v>
      </c>
      <c r="DG250">
        <v>3</v>
      </c>
      <c r="DH250">
        <v>1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0</v>
      </c>
      <c r="DP250" s="42">
        <v>-1</v>
      </c>
      <c r="DQ250" s="20">
        <v>-0.73299999999999998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48</v>
      </c>
      <c r="DX250">
        <v>50</v>
      </c>
      <c r="DY250">
        <v>39</v>
      </c>
      <c r="DZ250">
        <v>31</v>
      </c>
      <c r="EA250">
        <v>28</v>
      </c>
      <c r="EB250">
        <v>18</v>
      </c>
      <c r="EC250">
        <v>2.23</v>
      </c>
      <c r="ED250">
        <v>1.39</v>
      </c>
      <c r="EE250">
        <v>0</v>
      </c>
      <c r="EF250">
        <v>1</v>
      </c>
      <c r="EG250" s="41">
        <v>0</v>
      </c>
      <c r="EH250" s="43">
        <v>0.94444444444444442</v>
      </c>
      <c r="EI250" s="44">
        <v>0.94444444444444442</v>
      </c>
      <c r="EJ250">
        <v>48</v>
      </c>
      <c r="EK250">
        <v>50</v>
      </c>
      <c r="EL250">
        <v>39</v>
      </c>
      <c r="EM250">
        <v>31</v>
      </c>
      <c r="EN250">
        <v>28</v>
      </c>
      <c r="EO250">
        <v>18</v>
      </c>
      <c r="EP250">
        <v>0</v>
      </c>
      <c r="EQ250">
        <v>1</v>
      </c>
      <c r="ER250">
        <v>25</v>
      </c>
      <c r="ES250">
        <v>22</v>
      </c>
      <c r="ET250">
        <v>8</v>
      </c>
      <c r="EU250">
        <v>7</v>
      </c>
      <c r="EV250">
        <v>0</v>
      </c>
      <c r="EW250">
        <v>0</v>
      </c>
      <c r="EX250">
        <v>8</v>
      </c>
      <c r="EY250">
        <v>3</v>
      </c>
      <c r="EZ250">
        <v>-0.1</v>
      </c>
      <c r="FA250">
        <v>0</v>
      </c>
      <c r="FB250">
        <v>0</v>
      </c>
      <c r="FC250" s="20">
        <v>0.35</v>
      </c>
      <c r="FD250" s="26">
        <v>6.9999999999999993E-2</v>
      </c>
      <c r="FE250">
        <v>2.0000000000000001E-4</v>
      </c>
      <c r="FF250">
        <v>0</v>
      </c>
      <c r="FG250">
        <v>0</v>
      </c>
      <c r="FH250">
        <v>0</v>
      </c>
      <c r="FL250" s="42">
        <v>13</v>
      </c>
      <c r="FM250" s="20">
        <v>7</v>
      </c>
      <c r="FN250" s="41">
        <v>0</v>
      </c>
      <c r="FO250" s="20">
        <v>-0.2</v>
      </c>
      <c r="FP250" s="20">
        <v>-0.14660000000000001</v>
      </c>
      <c r="FQ250" s="20">
        <v>102.26086956521739</v>
      </c>
      <c r="FV250" t="s">
        <v>751</v>
      </c>
      <c r="FW250" s="45">
        <v>650000</v>
      </c>
      <c r="FX250" s="45">
        <v>650000</v>
      </c>
      <c r="FY250">
        <v>76</v>
      </c>
      <c r="FZ250">
        <v>3</v>
      </c>
      <c r="GA250">
        <v>5</v>
      </c>
      <c r="GB250">
        <v>8</v>
      </c>
      <c r="GC250">
        <v>-24</v>
      </c>
      <c r="GD250">
        <v>40</v>
      </c>
      <c r="GE250">
        <v>87</v>
      </c>
      <c r="GF250">
        <v>1068</v>
      </c>
      <c r="GG250">
        <v>-0.1</v>
      </c>
      <c r="GH250">
        <v>0.4</v>
      </c>
      <c r="GI250">
        <v>0.30000000000000004</v>
      </c>
      <c r="GJ250" s="42">
        <v>-0.2</v>
      </c>
    </row>
    <row r="251" spans="1:192" x14ac:dyDescent="0.45">
      <c r="A251" s="40">
        <v>34156</v>
      </c>
      <c r="B251" t="s">
        <v>3090</v>
      </c>
      <c r="C251" t="s">
        <v>295</v>
      </c>
      <c r="D251" t="s">
        <v>107</v>
      </c>
      <c r="E251" t="s">
        <v>107</v>
      </c>
      <c r="F251">
        <v>76</v>
      </c>
      <c r="G251">
        <v>215</v>
      </c>
      <c r="H251">
        <v>2011</v>
      </c>
      <c r="I251">
        <v>5</v>
      </c>
      <c r="J251">
        <v>151</v>
      </c>
      <c r="K251" t="s">
        <v>92</v>
      </c>
      <c r="L251">
        <v>2016</v>
      </c>
      <c r="M251">
        <v>24</v>
      </c>
      <c r="N251">
        <v>2</v>
      </c>
      <c r="O251">
        <v>8476303</v>
      </c>
      <c r="P251" t="s">
        <v>3648</v>
      </c>
      <c r="Q251" t="s">
        <v>3649</v>
      </c>
      <c r="R251" t="s">
        <v>3650</v>
      </c>
      <c r="S251" t="s">
        <v>3651</v>
      </c>
      <c r="T251" t="s">
        <v>720</v>
      </c>
      <c r="U251" t="s">
        <v>2418</v>
      </c>
      <c r="V251">
        <v>30</v>
      </c>
      <c r="W251">
        <v>0</v>
      </c>
      <c r="X251">
        <v>3</v>
      </c>
      <c r="Y251">
        <v>2</v>
      </c>
      <c r="Z251">
        <v>3</v>
      </c>
      <c r="AA251">
        <v>0</v>
      </c>
      <c r="AB251">
        <v>0</v>
      </c>
      <c r="AC251" s="26">
        <v>0.1</v>
      </c>
      <c r="AD251" s="20">
        <v>3</v>
      </c>
      <c r="AE251" s="20">
        <v>0.89800000000000002</v>
      </c>
      <c r="AF251">
        <v>-7</v>
      </c>
      <c r="AG251">
        <v>-7.2</v>
      </c>
      <c r="AH251">
        <v>6</v>
      </c>
      <c r="AI251">
        <v>646</v>
      </c>
      <c r="AJ251">
        <v>27923</v>
      </c>
      <c r="AK251" s="20">
        <v>465.38333333332997</v>
      </c>
      <c r="AL251">
        <v>465.38</v>
      </c>
      <c r="AM251">
        <v>466</v>
      </c>
      <c r="AN251" s="26">
        <v>15.512777777777778</v>
      </c>
      <c r="AO251">
        <v>26.25</v>
      </c>
      <c r="AP251" s="41">
        <v>0.1875</v>
      </c>
      <c r="AQ251">
        <v>61</v>
      </c>
      <c r="AR251">
        <v>61</v>
      </c>
      <c r="AS251">
        <v>61</v>
      </c>
      <c r="AT251">
        <v>35</v>
      </c>
      <c r="AU251">
        <v>35</v>
      </c>
      <c r="AV251">
        <v>21</v>
      </c>
      <c r="AW251">
        <v>22</v>
      </c>
      <c r="AX251">
        <v>4</v>
      </c>
      <c r="AY251">
        <v>1</v>
      </c>
      <c r="AZ251">
        <v>6</v>
      </c>
      <c r="BA251" s="42">
        <v>7</v>
      </c>
      <c r="BB251">
        <v>0.98</v>
      </c>
      <c r="BC251">
        <v>56.238100000000003</v>
      </c>
      <c r="BD251" s="20">
        <v>45</v>
      </c>
      <c r="BE251" s="20">
        <v>106</v>
      </c>
      <c r="BF251" s="20">
        <v>13.666251235549444</v>
      </c>
      <c r="BG251">
        <v>125</v>
      </c>
      <c r="BH251">
        <v>160</v>
      </c>
      <c r="BI251">
        <v>153</v>
      </c>
      <c r="BJ251" s="41">
        <v>0.44964028776978415</v>
      </c>
      <c r="BK251">
        <v>42</v>
      </c>
      <c r="BL251">
        <v>42</v>
      </c>
      <c r="BM251">
        <v>29</v>
      </c>
      <c r="BN251" s="42">
        <v>13</v>
      </c>
      <c r="BO251">
        <v>14</v>
      </c>
      <c r="BP251">
        <v>7</v>
      </c>
      <c r="BQ251">
        <v>4</v>
      </c>
      <c r="BR251">
        <v>44</v>
      </c>
      <c r="BS251" s="41">
        <v>9.7995545657015584E-2</v>
      </c>
      <c r="BT251">
        <v>0</v>
      </c>
      <c r="BU251">
        <v>0</v>
      </c>
      <c r="BV251" s="4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2</v>
      </c>
      <c r="CZ251">
        <v>10</v>
      </c>
      <c r="DA251">
        <v>2</v>
      </c>
      <c r="DB251">
        <v>0</v>
      </c>
      <c r="DC251">
        <v>6</v>
      </c>
      <c r="DD251">
        <v>7</v>
      </c>
      <c r="DE251">
        <v>0</v>
      </c>
      <c r="DF251">
        <v>0</v>
      </c>
      <c r="DG251">
        <v>6</v>
      </c>
      <c r="DH251">
        <v>3</v>
      </c>
      <c r="DI251">
        <v>4</v>
      </c>
      <c r="DJ251">
        <v>4</v>
      </c>
      <c r="DK251">
        <v>4</v>
      </c>
      <c r="DL251">
        <v>0</v>
      </c>
      <c r="DM251">
        <v>6</v>
      </c>
      <c r="DN251">
        <v>6</v>
      </c>
      <c r="DO251">
        <v>0</v>
      </c>
      <c r="DP251" s="42">
        <v>1</v>
      </c>
      <c r="DQ251" s="20">
        <v>2.9180000000000001</v>
      </c>
      <c r="DR251">
        <v>3</v>
      </c>
      <c r="DS251">
        <v>0</v>
      </c>
      <c r="DT251">
        <v>0</v>
      </c>
      <c r="DU251">
        <v>0</v>
      </c>
      <c r="DV251">
        <v>0</v>
      </c>
      <c r="DW251">
        <v>366</v>
      </c>
      <c r="DX251">
        <v>536</v>
      </c>
      <c r="DY251">
        <v>282</v>
      </c>
      <c r="DZ251">
        <v>405</v>
      </c>
      <c r="EA251">
        <v>197</v>
      </c>
      <c r="EB251">
        <v>298</v>
      </c>
      <c r="EC251">
        <v>16.48</v>
      </c>
      <c r="ED251">
        <v>26.6</v>
      </c>
      <c r="EE251">
        <v>16</v>
      </c>
      <c r="EF251">
        <v>28</v>
      </c>
      <c r="EG251" s="41">
        <v>8.1218274111675121E-2</v>
      </c>
      <c r="EH251" s="43">
        <v>0.90604026845637586</v>
      </c>
      <c r="EI251" s="44">
        <v>0.98725854256805101</v>
      </c>
      <c r="EJ251">
        <v>362</v>
      </c>
      <c r="EK251">
        <v>536</v>
      </c>
      <c r="EL251">
        <v>280</v>
      </c>
      <c r="EM251">
        <v>405</v>
      </c>
      <c r="EN251">
        <v>199</v>
      </c>
      <c r="EO251">
        <v>298</v>
      </c>
      <c r="EP251">
        <v>16</v>
      </c>
      <c r="EQ251">
        <v>28</v>
      </c>
      <c r="ER251">
        <v>193</v>
      </c>
      <c r="ES251">
        <v>277</v>
      </c>
      <c r="ET251">
        <v>85</v>
      </c>
      <c r="EU251">
        <v>113</v>
      </c>
      <c r="EV251">
        <v>12</v>
      </c>
      <c r="EW251">
        <v>17</v>
      </c>
      <c r="EX251">
        <v>24</v>
      </c>
      <c r="EY251">
        <v>29</v>
      </c>
      <c r="EZ251">
        <v>-0.30000000000000004</v>
      </c>
      <c r="FA251">
        <v>0.5</v>
      </c>
      <c r="FB251">
        <v>0.2</v>
      </c>
      <c r="FC251" s="20">
        <v>0.38</v>
      </c>
      <c r="FD251" s="26">
        <v>1.2666666666666666E-2</v>
      </c>
      <c r="FE251">
        <v>1.35E-2</v>
      </c>
      <c r="FF251">
        <v>0.04</v>
      </c>
      <c r="FG251">
        <v>-0.47</v>
      </c>
      <c r="FH251">
        <v>-0.43</v>
      </c>
      <c r="FL251" s="42">
        <v>92</v>
      </c>
      <c r="FM251" s="20">
        <v>15.333333333333334</v>
      </c>
      <c r="FN251" s="41">
        <v>0</v>
      </c>
      <c r="FO251" s="20">
        <v>2.4</v>
      </c>
      <c r="FP251" s="20">
        <v>3.5836000000000001</v>
      </c>
      <c r="FQ251" s="20">
        <v>116.29206240061886</v>
      </c>
      <c r="FV251" t="s">
        <v>751</v>
      </c>
      <c r="FW251" s="45">
        <v>925000</v>
      </c>
      <c r="FX251" s="45">
        <v>925000</v>
      </c>
      <c r="FY251">
        <v>33</v>
      </c>
      <c r="FZ251">
        <v>0</v>
      </c>
      <c r="GA251">
        <v>3</v>
      </c>
      <c r="GB251">
        <v>3</v>
      </c>
      <c r="GC251">
        <v>-6</v>
      </c>
      <c r="GD251">
        <v>6</v>
      </c>
      <c r="GE251">
        <v>23</v>
      </c>
      <c r="GF251">
        <v>513</v>
      </c>
      <c r="GG251">
        <v>-0.30000000000000004</v>
      </c>
      <c r="GH251">
        <v>0.7</v>
      </c>
      <c r="GI251">
        <v>0.4</v>
      </c>
      <c r="GJ251" s="42">
        <v>2.4</v>
      </c>
    </row>
    <row r="252" spans="1:192" x14ac:dyDescent="0.45">
      <c r="A252" s="40">
        <v>33518</v>
      </c>
      <c r="B252" t="s">
        <v>3661</v>
      </c>
      <c r="C252" t="s">
        <v>106</v>
      </c>
      <c r="D252" t="s">
        <v>107</v>
      </c>
      <c r="E252" t="s">
        <v>91</v>
      </c>
      <c r="F252">
        <v>75</v>
      </c>
      <c r="G252">
        <v>213</v>
      </c>
      <c r="H252">
        <v>2011</v>
      </c>
      <c r="I252">
        <v>6</v>
      </c>
      <c r="J252">
        <v>160</v>
      </c>
      <c r="K252" t="s">
        <v>202</v>
      </c>
      <c r="L252">
        <v>2014</v>
      </c>
      <c r="M252">
        <v>26</v>
      </c>
      <c r="N252">
        <v>4</v>
      </c>
      <c r="O252">
        <v>8476312</v>
      </c>
      <c r="P252" t="s">
        <v>3662</v>
      </c>
      <c r="Q252" t="s">
        <v>3663</v>
      </c>
      <c r="R252" t="s">
        <v>3664</v>
      </c>
      <c r="S252" t="s">
        <v>1545</v>
      </c>
      <c r="T252" t="s">
        <v>720</v>
      </c>
      <c r="U252" t="s">
        <v>102</v>
      </c>
      <c r="V252">
        <v>80</v>
      </c>
      <c r="W252">
        <v>7</v>
      </c>
      <c r="X252">
        <v>30</v>
      </c>
      <c r="Y252">
        <v>13</v>
      </c>
      <c r="Z252">
        <v>37</v>
      </c>
      <c r="AA252">
        <v>6</v>
      </c>
      <c r="AB252">
        <v>32</v>
      </c>
      <c r="AC252" s="26">
        <v>0.46250000000000002</v>
      </c>
      <c r="AD252" s="20">
        <v>21.530386740331494</v>
      </c>
      <c r="AE252" s="20">
        <v>12.339</v>
      </c>
      <c r="AF252">
        <v>34</v>
      </c>
      <c r="AG252">
        <v>-2.7</v>
      </c>
      <c r="AH252">
        <v>62</v>
      </c>
      <c r="AI252">
        <v>1907</v>
      </c>
      <c r="AJ252">
        <v>97697</v>
      </c>
      <c r="AK252" s="20">
        <v>1628.2833333333001</v>
      </c>
      <c r="AL252">
        <v>1628.62</v>
      </c>
      <c r="AM252">
        <v>1628</v>
      </c>
      <c r="AN252" s="26">
        <v>20.353541666666665</v>
      </c>
      <c r="AO252">
        <v>33.799999999999997</v>
      </c>
      <c r="AP252" s="41">
        <v>0.47435897435897434</v>
      </c>
      <c r="AQ252">
        <v>223</v>
      </c>
      <c r="AR252">
        <v>223</v>
      </c>
      <c r="AS252">
        <v>223</v>
      </c>
      <c r="AT252">
        <v>170</v>
      </c>
      <c r="AU252">
        <v>170</v>
      </c>
      <c r="AV252">
        <v>117</v>
      </c>
      <c r="AW252">
        <v>68</v>
      </c>
      <c r="AX252">
        <v>17</v>
      </c>
      <c r="AY252">
        <v>11</v>
      </c>
      <c r="AZ252">
        <v>10</v>
      </c>
      <c r="BA252" s="42">
        <v>21</v>
      </c>
      <c r="BB252">
        <v>7.17</v>
      </c>
      <c r="BC252">
        <v>50.170900000000003</v>
      </c>
      <c r="BD252" s="20">
        <v>232.6</v>
      </c>
      <c r="BE252" s="20">
        <v>455.6</v>
      </c>
      <c r="BF252" s="20">
        <v>16.784762559713133</v>
      </c>
      <c r="BG252">
        <v>393</v>
      </c>
      <c r="BH252">
        <v>551</v>
      </c>
      <c r="BI252">
        <v>719</v>
      </c>
      <c r="BJ252" s="41">
        <v>0.35341726618705038</v>
      </c>
      <c r="BK252">
        <v>180</v>
      </c>
      <c r="BL252">
        <v>180</v>
      </c>
      <c r="BM252">
        <v>117</v>
      </c>
      <c r="BN252" s="42">
        <v>63</v>
      </c>
      <c r="BO252">
        <v>53</v>
      </c>
      <c r="BP252">
        <v>60</v>
      </c>
      <c r="BQ252">
        <v>48</v>
      </c>
      <c r="BR252">
        <v>99</v>
      </c>
      <c r="BS252" s="41">
        <v>7.1635311143270625E-2</v>
      </c>
      <c r="BT252">
        <v>0</v>
      </c>
      <c r="BU252">
        <v>1</v>
      </c>
      <c r="BV252" s="41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0</v>
      </c>
      <c r="CO252">
        <v>0</v>
      </c>
      <c r="CP252">
        <v>2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46</v>
      </c>
      <c r="DA252">
        <v>7</v>
      </c>
      <c r="DB252">
        <v>1</v>
      </c>
      <c r="DC252">
        <v>33</v>
      </c>
      <c r="DD252">
        <v>11</v>
      </c>
      <c r="DE252">
        <v>4</v>
      </c>
      <c r="DF252">
        <v>0</v>
      </c>
      <c r="DG252">
        <v>61</v>
      </c>
      <c r="DH252">
        <v>25</v>
      </c>
      <c r="DI252">
        <v>10</v>
      </c>
      <c r="DJ252">
        <v>24</v>
      </c>
      <c r="DK252">
        <v>21</v>
      </c>
      <c r="DL252">
        <v>3</v>
      </c>
      <c r="DM252">
        <v>13</v>
      </c>
      <c r="DN252">
        <v>10</v>
      </c>
      <c r="DO252">
        <v>3</v>
      </c>
      <c r="DP252" s="42">
        <v>-15</v>
      </c>
      <c r="DQ252" s="20">
        <v>-4.66</v>
      </c>
      <c r="DR252">
        <v>21</v>
      </c>
      <c r="DS252">
        <v>4</v>
      </c>
      <c r="DT252">
        <v>0</v>
      </c>
      <c r="DU252">
        <v>0</v>
      </c>
      <c r="DV252">
        <v>0</v>
      </c>
      <c r="DW252">
        <v>1409</v>
      </c>
      <c r="DX252">
        <v>1686</v>
      </c>
      <c r="DY252">
        <v>1087</v>
      </c>
      <c r="DZ252">
        <v>1283</v>
      </c>
      <c r="EA252">
        <v>778</v>
      </c>
      <c r="EB252">
        <v>920</v>
      </c>
      <c r="EC252">
        <v>72.73</v>
      </c>
      <c r="ED252">
        <v>87.13</v>
      </c>
      <c r="EE252">
        <v>78</v>
      </c>
      <c r="EF252">
        <v>65</v>
      </c>
      <c r="EG252" s="41">
        <v>0.10025706940874037</v>
      </c>
      <c r="EH252" s="43">
        <v>0.92934782608695654</v>
      </c>
      <c r="EI252" s="44">
        <v>1.0296048954956969</v>
      </c>
      <c r="EJ252">
        <v>1406</v>
      </c>
      <c r="EK252">
        <v>1685</v>
      </c>
      <c r="EL252">
        <v>1082</v>
      </c>
      <c r="EM252">
        <v>1282</v>
      </c>
      <c r="EN252">
        <v>774</v>
      </c>
      <c r="EO252">
        <v>920</v>
      </c>
      <c r="EP252">
        <v>77</v>
      </c>
      <c r="EQ252">
        <v>65</v>
      </c>
      <c r="ER252">
        <v>717</v>
      </c>
      <c r="ES252">
        <v>885</v>
      </c>
      <c r="ET252">
        <v>294</v>
      </c>
      <c r="EU252">
        <v>343</v>
      </c>
      <c r="EV252">
        <v>54</v>
      </c>
      <c r="EW252">
        <v>42</v>
      </c>
      <c r="EX252">
        <v>112</v>
      </c>
      <c r="EY252">
        <v>92</v>
      </c>
      <c r="EZ252">
        <v>2.5</v>
      </c>
      <c r="FA252">
        <v>6.1</v>
      </c>
      <c r="FB252">
        <v>8.6</v>
      </c>
      <c r="FC252" s="20">
        <v>39.909999999999997</v>
      </c>
      <c r="FD252" s="26">
        <v>0.49887499999999996</v>
      </c>
      <c r="FE252">
        <v>2.5428999999999999</v>
      </c>
      <c r="FF252">
        <v>0.13</v>
      </c>
      <c r="FG252">
        <v>0.03</v>
      </c>
      <c r="FH252">
        <v>0.15</v>
      </c>
      <c r="FI252">
        <v>1</v>
      </c>
      <c r="FJ252">
        <v>0</v>
      </c>
      <c r="FK252">
        <v>0</v>
      </c>
      <c r="FL252" s="42">
        <v>345</v>
      </c>
      <c r="FM252" s="20">
        <v>10.857142857142858</v>
      </c>
      <c r="FN252" s="41">
        <v>3.2031249999999997E-2</v>
      </c>
      <c r="FO252" s="20">
        <v>30.8</v>
      </c>
      <c r="FP252" s="20">
        <v>36.067999999999998</v>
      </c>
      <c r="FQ252" s="20">
        <v>114.02291510604071</v>
      </c>
      <c r="FR252">
        <v>4</v>
      </c>
      <c r="FS252" t="s">
        <v>189</v>
      </c>
      <c r="FT252">
        <v>195</v>
      </c>
      <c r="FV252" t="s">
        <v>711</v>
      </c>
      <c r="FW252" s="45">
        <v>825000</v>
      </c>
      <c r="FX252" s="45">
        <v>825000</v>
      </c>
      <c r="FY252">
        <v>261</v>
      </c>
      <c r="FZ252">
        <v>17</v>
      </c>
      <c r="GA252">
        <v>55</v>
      </c>
      <c r="GB252">
        <v>72</v>
      </c>
      <c r="GC252">
        <v>60</v>
      </c>
      <c r="GD252">
        <v>249</v>
      </c>
      <c r="GE252">
        <v>319</v>
      </c>
      <c r="GF252">
        <v>5005</v>
      </c>
      <c r="GG252">
        <v>3.3</v>
      </c>
      <c r="GH252">
        <v>16.2</v>
      </c>
      <c r="GI252">
        <v>19.600000000000001</v>
      </c>
      <c r="GJ252" s="42">
        <v>30.8</v>
      </c>
    </row>
    <row r="253" spans="1:192" x14ac:dyDescent="0.45">
      <c r="A253" s="40">
        <v>35885</v>
      </c>
      <c r="B253" t="s">
        <v>3691</v>
      </c>
      <c r="C253" t="s">
        <v>1204</v>
      </c>
      <c r="D253" t="s">
        <v>107</v>
      </c>
      <c r="E253" t="s">
        <v>107</v>
      </c>
      <c r="F253">
        <v>74</v>
      </c>
      <c r="G253">
        <v>210</v>
      </c>
      <c r="H253">
        <v>2016</v>
      </c>
      <c r="I253">
        <v>1</v>
      </c>
      <c r="J253">
        <v>16</v>
      </c>
      <c r="K253" t="s">
        <v>92</v>
      </c>
      <c r="L253">
        <v>2016</v>
      </c>
      <c r="M253">
        <v>19</v>
      </c>
      <c r="N253">
        <v>2</v>
      </c>
      <c r="O253">
        <v>8479345</v>
      </c>
      <c r="P253" t="s">
        <v>3692</v>
      </c>
      <c r="Q253" t="s">
        <v>3693</v>
      </c>
      <c r="R253" t="s">
        <v>3694</v>
      </c>
      <c r="S253" t="s">
        <v>1611</v>
      </c>
      <c r="T253" t="s">
        <v>720</v>
      </c>
      <c r="U253" t="s">
        <v>205</v>
      </c>
      <c r="V253">
        <v>50</v>
      </c>
      <c r="W253">
        <v>4</v>
      </c>
      <c r="X253">
        <v>10</v>
      </c>
      <c r="Y253">
        <v>6</v>
      </c>
      <c r="Z253">
        <v>14</v>
      </c>
      <c r="AA253">
        <v>17</v>
      </c>
      <c r="AB253">
        <v>51</v>
      </c>
      <c r="AC253" s="26">
        <v>0.28000000000000003</v>
      </c>
      <c r="AD253" s="20">
        <v>-0.70588235294117574</v>
      </c>
      <c r="AE253" s="20">
        <v>4.968</v>
      </c>
      <c r="AF253">
        <v>2</v>
      </c>
      <c r="AG253">
        <v>-2.2000000000000002</v>
      </c>
      <c r="AH253">
        <v>16</v>
      </c>
      <c r="AI253">
        <v>1208</v>
      </c>
      <c r="AJ253">
        <v>60750</v>
      </c>
      <c r="AK253" s="20">
        <v>1012</v>
      </c>
      <c r="AL253">
        <v>1012</v>
      </c>
      <c r="AM253">
        <v>1013</v>
      </c>
      <c r="AN253" s="26">
        <v>20.25</v>
      </c>
      <c r="AO253">
        <v>33.54</v>
      </c>
      <c r="AP253" s="41">
        <v>0.31111111111111112</v>
      </c>
      <c r="AQ253">
        <v>235</v>
      </c>
      <c r="AR253">
        <v>235</v>
      </c>
      <c r="AS253">
        <v>235</v>
      </c>
      <c r="AT253">
        <v>160</v>
      </c>
      <c r="AU253">
        <v>160</v>
      </c>
      <c r="AV253">
        <v>102</v>
      </c>
      <c r="AW253">
        <v>79</v>
      </c>
      <c r="AX253">
        <v>11</v>
      </c>
      <c r="AY253">
        <v>6</v>
      </c>
      <c r="AZ253">
        <v>19</v>
      </c>
      <c r="BA253" s="42">
        <v>25</v>
      </c>
      <c r="BB253">
        <v>5.47</v>
      </c>
      <c r="BC253">
        <v>45.823500000000003</v>
      </c>
      <c r="BD253" s="20">
        <v>113</v>
      </c>
      <c r="BE253" s="20">
        <v>348</v>
      </c>
      <c r="BF253" s="20">
        <v>20.632411067193676</v>
      </c>
      <c r="BG253">
        <v>394</v>
      </c>
      <c r="BH253">
        <v>286</v>
      </c>
      <c r="BI253">
        <v>258</v>
      </c>
      <c r="BJ253" s="41">
        <v>0.60429447852760731</v>
      </c>
      <c r="BK253">
        <v>74</v>
      </c>
      <c r="BL253">
        <v>74</v>
      </c>
      <c r="BM253">
        <v>74</v>
      </c>
      <c r="BN253" s="42">
        <v>0</v>
      </c>
      <c r="BO253">
        <v>58</v>
      </c>
      <c r="BP253">
        <v>27</v>
      </c>
      <c r="BQ253">
        <v>19</v>
      </c>
      <c r="BR253">
        <v>72</v>
      </c>
      <c r="BS253" s="41">
        <v>0.09</v>
      </c>
      <c r="BT253">
        <v>0</v>
      </c>
      <c r="BU253">
        <v>0</v>
      </c>
      <c r="BV253" s="41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4</v>
      </c>
      <c r="CW253">
        <v>0</v>
      </c>
      <c r="CX253">
        <v>1</v>
      </c>
      <c r="CY253">
        <v>4</v>
      </c>
      <c r="CZ253">
        <v>53</v>
      </c>
      <c r="DA253">
        <v>2</v>
      </c>
      <c r="DB253">
        <v>0</v>
      </c>
      <c r="DC253">
        <v>22</v>
      </c>
      <c r="DD253">
        <v>6</v>
      </c>
      <c r="DE253">
        <v>1</v>
      </c>
      <c r="DF253">
        <v>0</v>
      </c>
      <c r="DG253">
        <v>71</v>
      </c>
      <c r="DH253">
        <v>7</v>
      </c>
      <c r="DI253">
        <v>4</v>
      </c>
      <c r="DJ253">
        <v>8</v>
      </c>
      <c r="DK253">
        <v>8</v>
      </c>
      <c r="DL253">
        <v>0</v>
      </c>
      <c r="DM253">
        <v>4</v>
      </c>
      <c r="DN253">
        <v>4</v>
      </c>
      <c r="DO253">
        <v>0</v>
      </c>
      <c r="DP253" s="42">
        <v>-3</v>
      </c>
      <c r="DQ253" s="20">
        <v>0.63200000000000001</v>
      </c>
      <c r="DR253">
        <v>7</v>
      </c>
      <c r="DS253">
        <v>0</v>
      </c>
      <c r="DT253">
        <v>0</v>
      </c>
      <c r="DU253">
        <v>0</v>
      </c>
      <c r="DV253">
        <v>0</v>
      </c>
      <c r="DW253">
        <v>1011</v>
      </c>
      <c r="DX253">
        <v>965</v>
      </c>
      <c r="DY253">
        <v>727</v>
      </c>
      <c r="DZ253">
        <v>728</v>
      </c>
      <c r="EA253">
        <v>502</v>
      </c>
      <c r="EB253">
        <v>496</v>
      </c>
      <c r="EC253">
        <v>42.82</v>
      </c>
      <c r="ED253">
        <v>41.54</v>
      </c>
      <c r="EE253">
        <v>45</v>
      </c>
      <c r="EF253">
        <v>35</v>
      </c>
      <c r="EG253" s="41">
        <v>8.9641434262948211E-2</v>
      </c>
      <c r="EH253" s="43">
        <v>0.92943548387096775</v>
      </c>
      <c r="EI253" s="44">
        <v>1.0190769181339159</v>
      </c>
      <c r="EJ253">
        <v>1011</v>
      </c>
      <c r="EK253">
        <v>965</v>
      </c>
      <c r="EL253">
        <v>731</v>
      </c>
      <c r="EM253">
        <v>727</v>
      </c>
      <c r="EN253">
        <v>504</v>
      </c>
      <c r="EO253">
        <v>495</v>
      </c>
      <c r="EP253">
        <v>44</v>
      </c>
      <c r="EQ253">
        <v>35</v>
      </c>
      <c r="ER253">
        <v>488</v>
      </c>
      <c r="ES253">
        <v>453</v>
      </c>
      <c r="ET253">
        <v>192</v>
      </c>
      <c r="EU253">
        <v>186</v>
      </c>
      <c r="EV253">
        <v>20</v>
      </c>
      <c r="EW253">
        <v>18</v>
      </c>
      <c r="EX253">
        <v>56</v>
      </c>
      <c r="EY253">
        <v>57</v>
      </c>
      <c r="EZ253">
        <v>0.60000000000000009</v>
      </c>
      <c r="FA253">
        <v>2.7</v>
      </c>
      <c r="FB253">
        <v>3.3</v>
      </c>
      <c r="FC253" s="20">
        <v>16.7</v>
      </c>
      <c r="FD253" s="26">
        <v>0.33399999999999996</v>
      </c>
      <c r="FE253">
        <v>1.1738</v>
      </c>
      <c r="FF253">
        <v>-0.03</v>
      </c>
      <c r="FG253">
        <v>-0.06</v>
      </c>
      <c r="FH253">
        <v>-0.09</v>
      </c>
      <c r="FL253" s="42">
        <v>162</v>
      </c>
      <c r="FM253" s="20">
        <v>13.285714285714286</v>
      </c>
      <c r="FN253" s="41">
        <v>3.2475247499999998E-2</v>
      </c>
      <c r="FO253" s="20">
        <v>12.4</v>
      </c>
      <c r="FP253" s="20">
        <v>14.1264</v>
      </c>
      <c r="FQ253" s="20">
        <v>117.15415019762847</v>
      </c>
      <c r="FR253">
        <v>4</v>
      </c>
      <c r="FS253" t="s">
        <v>111</v>
      </c>
      <c r="FT253">
        <v>195</v>
      </c>
      <c r="FV253" t="s">
        <v>751</v>
      </c>
      <c r="FW253" s="45">
        <v>925000</v>
      </c>
      <c r="FX253" s="45">
        <v>925000</v>
      </c>
      <c r="FY253">
        <v>118</v>
      </c>
      <c r="FZ253">
        <v>11</v>
      </c>
      <c r="GA253">
        <v>23</v>
      </c>
      <c r="GB253">
        <v>34</v>
      </c>
      <c r="GC253">
        <v>-12</v>
      </c>
      <c r="GD253">
        <v>63</v>
      </c>
      <c r="GE253">
        <v>188</v>
      </c>
      <c r="GF253">
        <v>2146</v>
      </c>
      <c r="GG253">
        <v>2.2000000000000002</v>
      </c>
      <c r="GH253">
        <v>4.2</v>
      </c>
      <c r="GI253">
        <v>6.3</v>
      </c>
      <c r="GJ253" s="42">
        <v>12.4</v>
      </c>
    </row>
    <row r="254" spans="1:192" x14ac:dyDescent="0.45">
      <c r="A254" s="40">
        <v>34090</v>
      </c>
      <c r="B254" t="s">
        <v>384</v>
      </c>
      <c r="C254" t="s">
        <v>145</v>
      </c>
      <c r="D254" t="s">
        <v>91</v>
      </c>
      <c r="E254" t="s">
        <v>91</v>
      </c>
      <c r="F254">
        <v>73</v>
      </c>
      <c r="G254">
        <v>195</v>
      </c>
      <c r="H254">
        <v>2011</v>
      </c>
      <c r="I254">
        <v>6</v>
      </c>
      <c r="J254">
        <v>179</v>
      </c>
      <c r="K254" t="s">
        <v>202</v>
      </c>
      <c r="L254">
        <v>2015</v>
      </c>
      <c r="M254">
        <v>24</v>
      </c>
      <c r="N254">
        <v>3</v>
      </c>
      <c r="O254">
        <v>8476331</v>
      </c>
      <c r="P254" t="s">
        <v>3699</v>
      </c>
      <c r="Q254" t="s">
        <v>3700</v>
      </c>
      <c r="R254" t="s">
        <v>3701</v>
      </c>
      <c r="S254" t="s">
        <v>2336</v>
      </c>
      <c r="T254" t="s">
        <v>720</v>
      </c>
      <c r="U254" t="s">
        <v>319</v>
      </c>
      <c r="V254">
        <v>63</v>
      </c>
      <c r="W254">
        <v>0</v>
      </c>
      <c r="X254">
        <v>20</v>
      </c>
      <c r="Y254">
        <v>10</v>
      </c>
      <c r="Z254">
        <v>20</v>
      </c>
      <c r="AA254">
        <v>14</v>
      </c>
      <c r="AB254">
        <v>47</v>
      </c>
      <c r="AC254" s="26">
        <v>0.31746031746031744</v>
      </c>
      <c r="AD254" s="20">
        <v>9.1999999999999993</v>
      </c>
      <c r="AE254" s="20">
        <v>5.6779999999999999</v>
      </c>
      <c r="AF254">
        <v>-1</v>
      </c>
      <c r="AG254">
        <v>4.7</v>
      </c>
      <c r="AH254">
        <v>34</v>
      </c>
      <c r="AI254">
        <v>1245</v>
      </c>
      <c r="AJ254">
        <v>53698</v>
      </c>
      <c r="AK254" s="20">
        <v>894.96666666666999</v>
      </c>
      <c r="AL254">
        <v>894.93</v>
      </c>
      <c r="AM254">
        <v>895</v>
      </c>
      <c r="AN254" s="26">
        <v>14.205820105820106</v>
      </c>
      <c r="AO254">
        <v>23.9</v>
      </c>
      <c r="AP254" s="41">
        <v>0.47619047619047616</v>
      </c>
      <c r="AQ254">
        <v>140</v>
      </c>
      <c r="AR254">
        <v>140</v>
      </c>
      <c r="AS254">
        <v>140</v>
      </c>
      <c r="AT254">
        <v>102</v>
      </c>
      <c r="AU254">
        <v>102</v>
      </c>
      <c r="AV254">
        <v>67</v>
      </c>
      <c r="AW254">
        <v>34</v>
      </c>
      <c r="AX254">
        <v>5</v>
      </c>
      <c r="AY254">
        <v>2</v>
      </c>
      <c r="AZ254">
        <v>11</v>
      </c>
      <c r="BA254" s="42">
        <v>13</v>
      </c>
      <c r="BB254">
        <v>2.8</v>
      </c>
      <c r="BC254">
        <v>50.940300000000001</v>
      </c>
      <c r="BD254" s="20">
        <v>165.3</v>
      </c>
      <c r="BE254" s="20">
        <v>305.3</v>
      </c>
      <c r="BF254" s="20">
        <v>20.46864000536355</v>
      </c>
      <c r="BG254">
        <v>222</v>
      </c>
      <c r="BH254">
        <v>303</v>
      </c>
      <c r="BI254">
        <v>226</v>
      </c>
      <c r="BJ254" s="41">
        <v>0.4955357142857143</v>
      </c>
      <c r="BK254">
        <v>75</v>
      </c>
      <c r="BL254">
        <v>75</v>
      </c>
      <c r="BM254">
        <v>137</v>
      </c>
      <c r="BN254" s="42">
        <v>-62</v>
      </c>
      <c r="BO254">
        <v>35</v>
      </c>
      <c r="BP254">
        <v>16</v>
      </c>
      <c r="BQ254">
        <v>13</v>
      </c>
      <c r="BR254">
        <v>70</v>
      </c>
      <c r="BS254" s="41">
        <v>0.1044776119402985</v>
      </c>
      <c r="BT254">
        <v>0</v>
      </c>
      <c r="BU254">
        <v>0</v>
      </c>
      <c r="BV254" s="41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3</v>
      </c>
      <c r="CZ254">
        <v>31</v>
      </c>
      <c r="DA254">
        <v>0</v>
      </c>
      <c r="DB254">
        <v>0</v>
      </c>
      <c r="DC254">
        <v>32</v>
      </c>
      <c r="DD254">
        <v>2</v>
      </c>
      <c r="DE254">
        <v>1</v>
      </c>
      <c r="DF254">
        <v>0</v>
      </c>
      <c r="DG254">
        <v>32</v>
      </c>
      <c r="DH254">
        <v>17</v>
      </c>
      <c r="DI254">
        <v>11</v>
      </c>
      <c r="DJ254">
        <v>16</v>
      </c>
      <c r="DK254">
        <v>16</v>
      </c>
      <c r="DL254">
        <v>0</v>
      </c>
      <c r="DM254">
        <v>10</v>
      </c>
      <c r="DN254">
        <v>10</v>
      </c>
      <c r="DO254">
        <v>0</v>
      </c>
      <c r="DP254" s="42">
        <v>-6</v>
      </c>
      <c r="DQ254" s="20">
        <v>-0.98199999999999998</v>
      </c>
      <c r="DR254">
        <v>17</v>
      </c>
      <c r="DS254">
        <v>0</v>
      </c>
      <c r="DT254">
        <v>0</v>
      </c>
      <c r="DU254">
        <v>0</v>
      </c>
      <c r="DV254">
        <v>0</v>
      </c>
      <c r="DW254">
        <v>871</v>
      </c>
      <c r="DX254">
        <v>854</v>
      </c>
      <c r="DY254">
        <v>664</v>
      </c>
      <c r="DZ254">
        <v>600</v>
      </c>
      <c r="EA254">
        <v>467</v>
      </c>
      <c r="EB254">
        <v>427</v>
      </c>
      <c r="EC254">
        <v>39.31</v>
      </c>
      <c r="ED254">
        <v>34.479999999999997</v>
      </c>
      <c r="EE254">
        <v>42</v>
      </c>
      <c r="EF254">
        <v>43</v>
      </c>
      <c r="EG254" s="41">
        <v>8.9935760171306209E-2</v>
      </c>
      <c r="EH254" s="43">
        <v>0.89929742388758782</v>
      </c>
      <c r="EI254" s="44">
        <v>0.98923318405889404</v>
      </c>
      <c r="EJ254">
        <v>873</v>
      </c>
      <c r="EK254">
        <v>851</v>
      </c>
      <c r="EL254">
        <v>667</v>
      </c>
      <c r="EM254">
        <v>598</v>
      </c>
      <c r="EN254">
        <v>469</v>
      </c>
      <c r="EO254">
        <v>426</v>
      </c>
      <c r="EP254">
        <v>42</v>
      </c>
      <c r="EQ254">
        <v>43</v>
      </c>
      <c r="ER254">
        <v>445</v>
      </c>
      <c r="ES254">
        <v>389</v>
      </c>
      <c r="ET254">
        <v>182</v>
      </c>
      <c r="EU254">
        <v>161</v>
      </c>
      <c r="EV254">
        <v>27</v>
      </c>
      <c r="EW254">
        <v>28</v>
      </c>
      <c r="EX254">
        <v>61</v>
      </c>
      <c r="EY254">
        <v>67</v>
      </c>
      <c r="EZ254">
        <v>0.9</v>
      </c>
      <c r="FA254">
        <v>2.1</v>
      </c>
      <c r="FB254">
        <v>3</v>
      </c>
      <c r="FC254" s="20">
        <v>18.77</v>
      </c>
      <c r="FD254" s="26">
        <v>0.29793650793650794</v>
      </c>
      <c r="FE254">
        <v>0.49420000000000003</v>
      </c>
      <c r="FF254">
        <v>-0.14000000000000001</v>
      </c>
      <c r="FG254">
        <v>-0.2</v>
      </c>
      <c r="FH254">
        <v>-0.34</v>
      </c>
      <c r="FL254" s="42">
        <v>179</v>
      </c>
      <c r="FM254" s="20">
        <v>5.1764705882352944</v>
      </c>
      <c r="FN254" s="41">
        <v>0</v>
      </c>
      <c r="FO254" s="20">
        <v>16.600000000000001</v>
      </c>
      <c r="FP254" s="20">
        <v>19.803599999999999</v>
      </c>
      <c r="FQ254" s="20">
        <v>115.65150346954512</v>
      </c>
      <c r="FR254">
        <v>4</v>
      </c>
      <c r="FS254" t="s">
        <v>2494</v>
      </c>
      <c r="FT254">
        <v>195</v>
      </c>
      <c r="FV254" t="s">
        <v>751</v>
      </c>
      <c r="FW254" s="45">
        <v>700000</v>
      </c>
      <c r="FX254" s="45">
        <v>650000</v>
      </c>
      <c r="FY254">
        <v>133</v>
      </c>
      <c r="FZ254">
        <v>3</v>
      </c>
      <c r="GA254">
        <v>29</v>
      </c>
      <c r="GB254">
        <v>32</v>
      </c>
      <c r="GC254">
        <v>1</v>
      </c>
      <c r="GD254">
        <v>62</v>
      </c>
      <c r="GE254">
        <v>141</v>
      </c>
      <c r="GF254">
        <v>1905</v>
      </c>
      <c r="GG254">
        <v>1.3</v>
      </c>
      <c r="GH254">
        <v>4.5</v>
      </c>
      <c r="GI254">
        <v>5.8</v>
      </c>
      <c r="GJ254" s="42">
        <v>16.600000000000001</v>
      </c>
    </row>
    <row r="255" spans="1:192" x14ac:dyDescent="0.45">
      <c r="A255" s="40">
        <v>35455</v>
      </c>
      <c r="B255" t="s">
        <v>1221</v>
      </c>
      <c r="C255" t="s">
        <v>175</v>
      </c>
      <c r="D255" t="s">
        <v>107</v>
      </c>
      <c r="E255" t="s">
        <v>107</v>
      </c>
      <c r="F255">
        <v>75</v>
      </c>
      <c r="G255">
        <v>206</v>
      </c>
      <c r="H255">
        <v>2015</v>
      </c>
      <c r="I255">
        <v>1</v>
      </c>
      <c r="J255">
        <v>5</v>
      </c>
      <c r="K255" t="s">
        <v>92</v>
      </c>
      <c r="L255">
        <v>2015</v>
      </c>
      <c r="M255">
        <v>21</v>
      </c>
      <c r="N255">
        <v>3</v>
      </c>
      <c r="O255">
        <v>8478396</v>
      </c>
      <c r="P255" t="s">
        <v>3730</v>
      </c>
      <c r="Q255" t="s">
        <v>3731</v>
      </c>
      <c r="R255" t="s">
        <v>3732</v>
      </c>
      <c r="S255" t="s">
        <v>1522</v>
      </c>
      <c r="T255" t="s">
        <v>720</v>
      </c>
      <c r="U255" t="s">
        <v>343</v>
      </c>
      <c r="V255">
        <v>79</v>
      </c>
      <c r="W255">
        <v>10</v>
      </c>
      <c r="X255">
        <v>22</v>
      </c>
      <c r="Y255">
        <v>11</v>
      </c>
      <c r="Z255">
        <v>32</v>
      </c>
      <c r="AA255">
        <v>8</v>
      </c>
      <c r="AB255">
        <v>33</v>
      </c>
      <c r="AC255" s="26">
        <v>0.4050632911392405</v>
      </c>
      <c r="AD255" s="20">
        <v>6.8187500000000014</v>
      </c>
      <c r="AE255" s="20">
        <v>11.362</v>
      </c>
      <c r="AF255">
        <v>-20</v>
      </c>
      <c r="AG255">
        <v>12.4</v>
      </c>
      <c r="AH255">
        <v>21</v>
      </c>
      <c r="AI255">
        <v>1861</v>
      </c>
      <c r="AJ255">
        <v>89397</v>
      </c>
      <c r="AK255" s="20">
        <v>1489.95</v>
      </c>
      <c r="AL255">
        <v>1489.95</v>
      </c>
      <c r="AM255">
        <v>1490</v>
      </c>
      <c r="AN255" s="26">
        <v>18.860126582278482</v>
      </c>
      <c r="AO255">
        <v>31.28</v>
      </c>
      <c r="AP255" s="41">
        <v>0.46376811594202899</v>
      </c>
      <c r="AQ255">
        <v>339</v>
      </c>
      <c r="AR255">
        <v>341</v>
      </c>
      <c r="AS255">
        <v>341</v>
      </c>
      <c r="AT255">
        <v>216</v>
      </c>
      <c r="AU255">
        <v>217</v>
      </c>
      <c r="AV255">
        <v>165</v>
      </c>
      <c r="AW255">
        <v>116</v>
      </c>
      <c r="AX255">
        <v>30</v>
      </c>
      <c r="AY255">
        <v>3</v>
      </c>
      <c r="AZ255">
        <v>29</v>
      </c>
      <c r="BA255" s="42">
        <v>32</v>
      </c>
      <c r="BB255">
        <v>10.44</v>
      </c>
      <c r="BC255">
        <v>43.0182</v>
      </c>
      <c r="BD255" s="20">
        <v>282.89999999999998</v>
      </c>
      <c r="BE255" s="20">
        <v>621.9</v>
      </c>
      <c r="BF255" s="20">
        <v>25.043793415886437</v>
      </c>
      <c r="BG255">
        <v>639</v>
      </c>
      <c r="BH255">
        <v>471</v>
      </c>
      <c r="BI255">
        <v>314</v>
      </c>
      <c r="BJ255" s="41">
        <v>0.670514165792235</v>
      </c>
      <c r="BK255">
        <v>81</v>
      </c>
      <c r="BL255">
        <v>81</v>
      </c>
      <c r="BM255">
        <v>81</v>
      </c>
      <c r="BN255" s="42">
        <v>0</v>
      </c>
      <c r="BO255">
        <v>52</v>
      </c>
      <c r="BP255">
        <v>58</v>
      </c>
      <c r="BQ255">
        <v>50</v>
      </c>
      <c r="BR255">
        <v>69</v>
      </c>
      <c r="BS255" s="41">
        <v>6.9979716024340777E-2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3</v>
      </c>
      <c r="CM255">
        <v>0</v>
      </c>
      <c r="CN255">
        <v>0</v>
      </c>
      <c r="CO255">
        <v>0</v>
      </c>
      <c r="CP255">
        <v>2</v>
      </c>
      <c r="CQ255">
        <v>0</v>
      </c>
      <c r="CR255">
        <v>1</v>
      </c>
      <c r="CS255">
        <v>2</v>
      </c>
      <c r="CT255">
        <v>0</v>
      </c>
      <c r="CU255">
        <v>0</v>
      </c>
      <c r="CV255">
        <v>5</v>
      </c>
      <c r="CW255">
        <v>0</v>
      </c>
      <c r="CX255">
        <v>2</v>
      </c>
      <c r="CY255">
        <v>5</v>
      </c>
      <c r="CZ255">
        <v>45</v>
      </c>
      <c r="DA255">
        <v>6</v>
      </c>
      <c r="DB255">
        <v>0</v>
      </c>
      <c r="DC255">
        <v>42</v>
      </c>
      <c r="DD255">
        <v>45</v>
      </c>
      <c r="DE255">
        <v>1</v>
      </c>
      <c r="DF255">
        <v>1</v>
      </c>
      <c r="DG255">
        <v>70</v>
      </c>
      <c r="DH255">
        <v>9</v>
      </c>
      <c r="DI255">
        <v>5</v>
      </c>
      <c r="DJ255">
        <v>10</v>
      </c>
      <c r="DK255">
        <v>9</v>
      </c>
      <c r="DL255">
        <v>1</v>
      </c>
      <c r="DM255">
        <v>6</v>
      </c>
      <c r="DN255">
        <v>5</v>
      </c>
      <c r="DO255">
        <v>1</v>
      </c>
      <c r="DP255" s="42">
        <v>-4</v>
      </c>
      <c r="DQ255" s="20">
        <v>1.8240000000000001</v>
      </c>
      <c r="DR255">
        <v>8</v>
      </c>
      <c r="DS255">
        <v>1</v>
      </c>
      <c r="DT255">
        <v>0</v>
      </c>
      <c r="DU255">
        <v>0</v>
      </c>
      <c r="DV255">
        <v>0</v>
      </c>
      <c r="DW255">
        <v>1724</v>
      </c>
      <c r="DX255">
        <v>1172</v>
      </c>
      <c r="DY255">
        <v>1281</v>
      </c>
      <c r="DZ255">
        <v>917</v>
      </c>
      <c r="EA255">
        <v>913</v>
      </c>
      <c r="EB255">
        <v>652</v>
      </c>
      <c r="EC255">
        <v>86.44</v>
      </c>
      <c r="ED255">
        <v>57.93</v>
      </c>
      <c r="EE255">
        <v>69</v>
      </c>
      <c r="EF255">
        <v>73</v>
      </c>
      <c r="EG255" s="41">
        <v>7.5575027382256299E-2</v>
      </c>
      <c r="EH255" s="43">
        <v>0.8880368098159509</v>
      </c>
      <c r="EI255" s="44">
        <v>0.9636118371982072</v>
      </c>
      <c r="EJ255">
        <v>1730</v>
      </c>
      <c r="EK255">
        <v>1168</v>
      </c>
      <c r="EL255">
        <v>1290</v>
      </c>
      <c r="EM255">
        <v>913</v>
      </c>
      <c r="EN255">
        <v>925</v>
      </c>
      <c r="EO255">
        <v>649</v>
      </c>
      <c r="EP255">
        <v>69</v>
      </c>
      <c r="EQ255">
        <v>73</v>
      </c>
      <c r="ER255">
        <v>875</v>
      </c>
      <c r="ES255">
        <v>556</v>
      </c>
      <c r="ET255">
        <v>359</v>
      </c>
      <c r="EU255">
        <v>240</v>
      </c>
      <c r="EV255">
        <v>47</v>
      </c>
      <c r="EW255">
        <v>38</v>
      </c>
      <c r="EX255">
        <v>75</v>
      </c>
      <c r="EY255">
        <v>86</v>
      </c>
      <c r="EZ255">
        <v>2.4</v>
      </c>
      <c r="FA255">
        <v>2.1</v>
      </c>
      <c r="FB255">
        <v>4.5</v>
      </c>
      <c r="FC255" s="20">
        <v>49.55</v>
      </c>
      <c r="FD255" s="26">
        <v>0.62721518987341773</v>
      </c>
      <c r="FE255">
        <v>2.7126999999999999</v>
      </c>
      <c r="FF255">
        <v>0.12</v>
      </c>
      <c r="FG255">
        <v>0.02</v>
      </c>
      <c r="FH255">
        <v>0.14000000000000001</v>
      </c>
      <c r="FL255" s="42">
        <v>172</v>
      </c>
      <c r="FM255" s="20">
        <v>16.375</v>
      </c>
      <c r="FN255" s="41">
        <v>4.82778923E-2</v>
      </c>
      <c r="FO255" s="20">
        <v>29.9</v>
      </c>
      <c r="FP255" s="20">
        <v>32.364800000000002</v>
      </c>
      <c r="FQ255" s="20">
        <v>116.62136313299104</v>
      </c>
      <c r="FR255">
        <v>4</v>
      </c>
      <c r="FS255" t="s">
        <v>1225</v>
      </c>
      <c r="FT255">
        <v>195</v>
      </c>
      <c r="FV255" t="s">
        <v>751</v>
      </c>
      <c r="FW255" s="45">
        <v>925000</v>
      </c>
      <c r="FX255" s="45">
        <v>925000</v>
      </c>
      <c r="FY255">
        <v>239</v>
      </c>
      <c r="FZ255">
        <v>18</v>
      </c>
      <c r="GA255">
        <v>65</v>
      </c>
      <c r="GB255">
        <v>83</v>
      </c>
      <c r="GC255">
        <v>-53</v>
      </c>
      <c r="GD255">
        <v>69</v>
      </c>
      <c r="GE255">
        <v>395</v>
      </c>
      <c r="GF255">
        <v>4356</v>
      </c>
      <c r="GG255">
        <v>5.4</v>
      </c>
      <c r="GH255">
        <v>6.7</v>
      </c>
      <c r="GI255">
        <v>12.2</v>
      </c>
      <c r="GJ255" s="42">
        <v>29.9</v>
      </c>
    </row>
    <row r="256" spans="1:192" x14ac:dyDescent="0.45">
      <c r="A256" s="40">
        <v>34830</v>
      </c>
      <c r="B256" t="s">
        <v>1050</v>
      </c>
      <c r="D256" t="s">
        <v>3733</v>
      </c>
      <c r="E256" t="s">
        <v>156</v>
      </c>
      <c r="F256">
        <v>75</v>
      </c>
      <c r="G256">
        <v>215</v>
      </c>
      <c r="H256">
        <v>2014</v>
      </c>
      <c r="I256">
        <v>3</v>
      </c>
      <c r="J256">
        <v>68</v>
      </c>
      <c r="K256" t="s">
        <v>92</v>
      </c>
      <c r="L256">
        <v>2015</v>
      </c>
      <c r="M256">
        <v>22</v>
      </c>
      <c r="N256">
        <v>2</v>
      </c>
      <c r="O256">
        <v>8477642</v>
      </c>
      <c r="P256" t="s">
        <v>3734</v>
      </c>
      <c r="Q256" t="s">
        <v>3735</v>
      </c>
      <c r="R256" t="s">
        <v>3736</v>
      </c>
      <c r="S256" t="s">
        <v>3737</v>
      </c>
      <c r="T256" t="s">
        <v>720</v>
      </c>
      <c r="U256" t="s">
        <v>178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32</v>
      </c>
      <c r="AB256">
        <v>54</v>
      </c>
      <c r="AC256" s="26">
        <v>0</v>
      </c>
      <c r="AD256" s="20">
        <v>0</v>
      </c>
      <c r="AE256" s="20">
        <v>0</v>
      </c>
      <c r="AF256">
        <v>0</v>
      </c>
      <c r="AG256">
        <v>0</v>
      </c>
      <c r="AH256">
        <v>2</v>
      </c>
      <c r="AI256">
        <v>37</v>
      </c>
      <c r="AJ256">
        <v>1417</v>
      </c>
      <c r="AK256" s="20">
        <v>23.616666666667001</v>
      </c>
      <c r="AL256">
        <v>23.62</v>
      </c>
      <c r="AM256">
        <v>24</v>
      </c>
      <c r="AN256" s="26">
        <v>11.808333333333334</v>
      </c>
      <c r="AO256">
        <v>19.7</v>
      </c>
      <c r="AP256" s="41">
        <v>0</v>
      </c>
      <c r="AQ256">
        <v>6</v>
      </c>
      <c r="AR256">
        <v>6</v>
      </c>
      <c r="AS256">
        <v>6</v>
      </c>
      <c r="AT256">
        <v>4</v>
      </c>
      <c r="AU256">
        <v>4</v>
      </c>
      <c r="AV256">
        <v>2</v>
      </c>
      <c r="AW256">
        <v>1</v>
      </c>
      <c r="AX256">
        <v>0</v>
      </c>
      <c r="AY256">
        <v>0</v>
      </c>
      <c r="AZ256">
        <v>0</v>
      </c>
      <c r="BA256" s="42">
        <v>0</v>
      </c>
      <c r="BB256">
        <v>0.14000000000000001</v>
      </c>
      <c r="BC256">
        <v>62.5</v>
      </c>
      <c r="BD256" s="20">
        <v>0</v>
      </c>
      <c r="BE256" s="20">
        <v>6</v>
      </c>
      <c r="BF256" s="20">
        <v>15.241320914479253</v>
      </c>
      <c r="BG256">
        <v>10</v>
      </c>
      <c r="BH256">
        <v>12</v>
      </c>
      <c r="BI256">
        <v>8</v>
      </c>
      <c r="BJ256" s="41">
        <v>0.55555555555555558</v>
      </c>
      <c r="BK256">
        <v>0</v>
      </c>
      <c r="BL256">
        <v>0</v>
      </c>
      <c r="BM256">
        <v>2</v>
      </c>
      <c r="BN256" s="42">
        <v>-2</v>
      </c>
      <c r="BO256">
        <v>2</v>
      </c>
      <c r="BP256">
        <v>1</v>
      </c>
      <c r="BQ256">
        <v>1</v>
      </c>
      <c r="BR256">
        <v>2</v>
      </c>
      <c r="BS256" s="41">
        <v>0.1111111111111111</v>
      </c>
      <c r="BT256">
        <v>0</v>
      </c>
      <c r="BU256">
        <v>0</v>
      </c>
      <c r="BV256" s="41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N256">
        <v>0</v>
      </c>
      <c r="DO256">
        <v>0</v>
      </c>
      <c r="DP256" s="42">
        <v>-1</v>
      </c>
      <c r="DQ256" s="20">
        <v>0.107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26</v>
      </c>
      <c r="DX256">
        <v>19</v>
      </c>
      <c r="DY256">
        <v>20</v>
      </c>
      <c r="DZ256">
        <v>16</v>
      </c>
      <c r="EA256">
        <v>13</v>
      </c>
      <c r="EB256">
        <v>11</v>
      </c>
      <c r="EC256">
        <v>1.05</v>
      </c>
      <c r="ED256">
        <v>0.96</v>
      </c>
      <c r="EE256">
        <v>1</v>
      </c>
      <c r="EF256">
        <v>1</v>
      </c>
      <c r="EG256" s="41">
        <v>7.6923076923076927E-2</v>
      </c>
      <c r="EH256" s="43">
        <v>0.90909090909090906</v>
      </c>
      <c r="EI256" s="44">
        <v>0.98601398601398604</v>
      </c>
      <c r="EJ256">
        <v>25</v>
      </c>
      <c r="EK256">
        <v>20</v>
      </c>
      <c r="EL256">
        <v>19</v>
      </c>
      <c r="EM256">
        <v>16</v>
      </c>
      <c r="EN256">
        <v>12</v>
      </c>
      <c r="EO256">
        <v>11</v>
      </c>
      <c r="EP256">
        <v>1</v>
      </c>
      <c r="EQ256">
        <v>1</v>
      </c>
      <c r="ER256">
        <v>9</v>
      </c>
      <c r="ES256">
        <v>9</v>
      </c>
      <c r="ET256">
        <v>4</v>
      </c>
      <c r="EU256">
        <v>5</v>
      </c>
      <c r="EV256">
        <v>1</v>
      </c>
      <c r="EW256">
        <v>1</v>
      </c>
      <c r="EX256">
        <v>1</v>
      </c>
      <c r="EY256">
        <v>1</v>
      </c>
      <c r="EZ256">
        <v>0</v>
      </c>
      <c r="FA256">
        <v>0.1</v>
      </c>
      <c r="FB256">
        <v>0</v>
      </c>
      <c r="FC256" s="20">
        <v>0.1</v>
      </c>
      <c r="FD256" s="26">
        <v>0.05</v>
      </c>
      <c r="FE256">
        <v>0</v>
      </c>
      <c r="FF256">
        <v>0</v>
      </c>
      <c r="FG256">
        <v>0</v>
      </c>
      <c r="FH256">
        <v>0</v>
      </c>
      <c r="FL256" s="42">
        <v>4</v>
      </c>
      <c r="FM256" s="20">
        <v>1</v>
      </c>
      <c r="FN256" s="41">
        <v>0</v>
      </c>
      <c r="FO256" s="20">
        <v>-0.2</v>
      </c>
      <c r="FP256" s="20">
        <v>2.1399999999999999E-2</v>
      </c>
      <c r="FQ256" s="20">
        <v>114.30990685859442</v>
      </c>
      <c r="FR256">
        <v>12</v>
      </c>
      <c r="FS256" t="s">
        <v>111</v>
      </c>
      <c r="FT256">
        <v>131</v>
      </c>
      <c r="FV256" t="s">
        <v>751</v>
      </c>
      <c r="FW256" s="45">
        <v>750000</v>
      </c>
      <c r="FX256" s="45">
        <v>778333</v>
      </c>
      <c r="FY256">
        <v>12</v>
      </c>
      <c r="FZ256">
        <v>0</v>
      </c>
      <c r="GA256">
        <v>0</v>
      </c>
      <c r="GB256">
        <v>0</v>
      </c>
      <c r="GC256">
        <v>0</v>
      </c>
      <c r="GD256">
        <v>2</v>
      </c>
      <c r="GE256">
        <v>9</v>
      </c>
      <c r="GF256">
        <v>146</v>
      </c>
      <c r="GG256">
        <v>-0.2</v>
      </c>
      <c r="GH256">
        <v>0.30000000000000004</v>
      </c>
      <c r="GI256">
        <v>0.2</v>
      </c>
      <c r="GJ256" s="42">
        <v>-0.2</v>
      </c>
    </row>
    <row r="257" spans="1:192" x14ac:dyDescent="0.45">
      <c r="A257" s="40">
        <v>35367</v>
      </c>
      <c r="B257" t="s">
        <v>933</v>
      </c>
      <c r="C257" t="s">
        <v>145</v>
      </c>
      <c r="D257" t="s">
        <v>91</v>
      </c>
      <c r="E257" t="s">
        <v>91</v>
      </c>
      <c r="F257">
        <v>72</v>
      </c>
      <c r="G257">
        <v>203</v>
      </c>
      <c r="H257">
        <v>2015</v>
      </c>
      <c r="I257">
        <v>2</v>
      </c>
      <c r="J257">
        <v>56</v>
      </c>
      <c r="K257" t="s">
        <v>92</v>
      </c>
      <c r="L257">
        <v>2017</v>
      </c>
      <c r="M257">
        <v>21</v>
      </c>
      <c r="N257">
        <v>1</v>
      </c>
      <c r="O257">
        <v>8478407</v>
      </c>
      <c r="P257" t="s">
        <v>3766</v>
      </c>
      <c r="Q257" t="s">
        <v>3767</v>
      </c>
      <c r="R257" t="s">
        <v>3768</v>
      </c>
      <c r="S257" t="s">
        <v>3769</v>
      </c>
      <c r="T257" t="s">
        <v>720</v>
      </c>
      <c r="U257" t="s">
        <v>95</v>
      </c>
      <c r="V257">
        <v>75</v>
      </c>
      <c r="W257">
        <v>5</v>
      </c>
      <c r="X257">
        <v>19</v>
      </c>
      <c r="Y257">
        <v>6</v>
      </c>
      <c r="Z257">
        <v>24</v>
      </c>
      <c r="AA257">
        <v>11</v>
      </c>
      <c r="AB257">
        <v>46</v>
      </c>
      <c r="AC257" s="26">
        <v>0.32</v>
      </c>
      <c r="AD257" s="20">
        <v>0</v>
      </c>
      <c r="AE257" s="20">
        <v>7.9740000000000002</v>
      </c>
      <c r="AF257">
        <v>1</v>
      </c>
      <c r="AG257">
        <v>6.5</v>
      </c>
      <c r="AH257">
        <v>20</v>
      </c>
      <c r="AI257">
        <v>1654</v>
      </c>
      <c r="AJ257">
        <v>77539</v>
      </c>
      <c r="AK257" s="20">
        <v>1292.3166666667</v>
      </c>
      <c r="AL257">
        <v>1292.32</v>
      </c>
      <c r="AM257">
        <v>1292</v>
      </c>
      <c r="AN257" s="26">
        <v>17.230888888888888</v>
      </c>
      <c r="AO257">
        <v>28.74</v>
      </c>
      <c r="AP257" s="41">
        <v>0.36363636363636365</v>
      </c>
      <c r="AQ257">
        <v>284</v>
      </c>
      <c r="AR257">
        <v>284</v>
      </c>
      <c r="AS257">
        <v>284</v>
      </c>
      <c r="AT257">
        <v>176</v>
      </c>
      <c r="AU257">
        <v>176</v>
      </c>
      <c r="AV257">
        <v>138</v>
      </c>
      <c r="AW257">
        <v>89</v>
      </c>
      <c r="AX257">
        <v>9</v>
      </c>
      <c r="AY257">
        <v>5</v>
      </c>
      <c r="AZ257">
        <v>17</v>
      </c>
      <c r="BA257" s="42">
        <v>22</v>
      </c>
      <c r="BB257">
        <v>5.58</v>
      </c>
      <c r="BC257">
        <v>49.021700000000003</v>
      </c>
      <c r="BD257" s="20">
        <v>126</v>
      </c>
      <c r="BE257" s="20">
        <v>410</v>
      </c>
      <c r="BF257" s="20">
        <v>19.035532994923859</v>
      </c>
      <c r="BG257">
        <v>536</v>
      </c>
      <c r="BH257">
        <v>362</v>
      </c>
      <c r="BI257">
        <v>282</v>
      </c>
      <c r="BJ257" s="41">
        <v>0.65525672371638144</v>
      </c>
      <c r="BK257">
        <v>29</v>
      </c>
      <c r="BL257">
        <v>29</v>
      </c>
      <c r="BM257">
        <v>93</v>
      </c>
      <c r="BN257" s="42">
        <v>-64</v>
      </c>
      <c r="BO257">
        <v>38</v>
      </c>
      <c r="BP257">
        <v>38</v>
      </c>
      <c r="BQ257">
        <v>29</v>
      </c>
      <c r="BR257">
        <v>59</v>
      </c>
      <c r="BS257" s="41">
        <v>7.1084337349397592E-2</v>
      </c>
      <c r="BT257">
        <v>1</v>
      </c>
      <c r="BU257">
        <v>0</v>
      </c>
      <c r="BV257" s="41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2</v>
      </c>
      <c r="CT257">
        <v>0</v>
      </c>
      <c r="CU257">
        <v>0</v>
      </c>
      <c r="CV257">
        <v>2</v>
      </c>
      <c r="CW257">
        <v>0</v>
      </c>
      <c r="CX257">
        <v>1</v>
      </c>
      <c r="CY257">
        <v>0</v>
      </c>
      <c r="CZ257">
        <v>37</v>
      </c>
      <c r="DA257">
        <v>1</v>
      </c>
      <c r="DB257">
        <v>0</v>
      </c>
      <c r="DC257">
        <v>40</v>
      </c>
      <c r="DD257">
        <v>16</v>
      </c>
      <c r="DE257">
        <v>0</v>
      </c>
      <c r="DF257">
        <v>0</v>
      </c>
      <c r="DG257">
        <v>81</v>
      </c>
      <c r="DH257">
        <v>10</v>
      </c>
      <c r="DI257">
        <v>8</v>
      </c>
      <c r="DJ257">
        <v>10</v>
      </c>
      <c r="DK257">
        <v>10</v>
      </c>
      <c r="DL257">
        <v>0</v>
      </c>
      <c r="DM257">
        <v>7</v>
      </c>
      <c r="DN257">
        <v>7</v>
      </c>
      <c r="DO257">
        <v>0</v>
      </c>
      <c r="DP257" s="42">
        <v>-2</v>
      </c>
      <c r="DQ257" s="20">
        <v>3.899</v>
      </c>
      <c r="DR257">
        <v>10</v>
      </c>
      <c r="DS257">
        <v>0</v>
      </c>
      <c r="DT257">
        <v>0</v>
      </c>
      <c r="DU257">
        <v>0</v>
      </c>
      <c r="DV257">
        <v>0</v>
      </c>
      <c r="DW257">
        <v>1452</v>
      </c>
      <c r="DX257">
        <v>1048</v>
      </c>
      <c r="DY257">
        <v>1042</v>
      </c>
      <c r="DZ257">
        <v>771</v>
      </c>
      <c r="EA257">
        <v>786</v>
      </c>
      <c r="EB257">
        <v>587</v>
      </c>
      <c r="EC257">
        <v>58.21</v>
      </c>
      <c r="ED257">
        <v>45.54</v>
      </c>
      <c r="EE257">
        <v>66</v>
      </c>
      <c r="EF257">
        <v>51</v>
      </c>
      <c r="EG257" s="41">
        <v>8.3969465648854963E-2</v>
      </c>
      <c r="EH257" s="43">
        <v>0.91311754684838164</v>
      </c>
      <c r="EI257" s="44">
        <v>0.99708701249723664</v>
      </c>
      <c r="EJ257">
        <v>1455</v>
      </c>
      <c r="EK257">
        <v>1048</v>
      </c>
      <c r="EL257">
        <v>1044</v>
      </c>
      <c r="EM257">
        <v>771</v>
      </c>
      <c r="EN257">
        <v>788</v>
      </c>
      <c r="EO257">
        <v>587</v>
      </c>
      <c r="EP257">
        <v>66</v>
      </c>
      <c r="EQ257">
        <v>51</v>
      </c>
      <c r="ER257">
        <v>693</v>
      </c>
      <c r="ES257">
        <v>492</v>
      </c>
      <c r="ET257">
        <v>220</v>
      </c>
      <c r="EU257">
        <v>188</v>
      </c>
      <c r="EV257">
        <v>29</v>
      </c>
      <c r="EW257">
        <v>29</v>
      </c>
      <c r="EX257">
        <v>71</v>
      </c>
      <c r="EY257">
        <v>71</v>
      </c>
      <c r="EZ257">
        <v>1.3</v>
      </c>
      <c r="FA257">
        <v>3.1</v>
      </c>
      <c r="FB257">
        <v>4.4000000000000004</v>
      </c>
      <c r="FC257" s="20">
        <v>35.659999999999997</v>
      </c>
      <c r="FD257" s="26">
        <v>0.47546666666666665</v>
      </c>
      <c r="FE257">
        <v>1.6388</v>
      </c>
      <c r="FF257">
        <v>0.06</v>
      </c>
      <c r="FG257">
        <v>0.04</v>
      </c>
      <c r="FH257">
        <v>0.11</v>
      </c>
      <c r="FL257" s="42">
        <v>108</v>
      </c>
      <c r="FM257" s="20">
        <v>5.8</v>
      </c>
      <c r="FN257" s="41">
        <v>2.50764526E-2</v>
      </c>
      <c r="FO257" s="20">
        <v>22</v>
      </c>
      <c r="FP257" s="20">
        <v>24.779800000000002</v>
      </c>
      <c r="FQ257" s="20">
        <v>116.07032313977962</v>
      </c>
      <c r="FR257">
        <v>4</v>
      </c>
      <c r="FS257" t="s">
        <v>455</v>
      </c>
      <c r="FT257">
        <v>43</v>
      </c>
      <c r="FV257" t="s">
        <v>751</v>
      </c>
      <c r="FW257" s="45">
        <v>742500</v>
      </c>
      <c r="FX257" s="45">
        <v>722500</v>
      </c>
      <c r="FY257">
        <v>75</v>
      </c>
      <c r="FZ257">
        <v>5</v>
      </c>
      <c r="GA257">
        <v>19</v>
      </c>
      <c r="GB257">
        <v>24</v>
      </c>
      <c r="GC257">
        <v>1</v>
      </c>
      <c r="GD257">
        <v>20</v>
      </c>
      <c r="GE257">
        <v>138</v>
      </c>
      <c r="GF257">
        <v>1292</v>
      </c>
      <c r="GG257">
        <v>1.3</v>
      </c>
      <c r="GH257">
        <v>3.1</v>
      </c>
      <c r="GI257">
        <v>4.4000000000000004</v>
      </c>
      <c r="GJ257" s="42">
        <v>22</v>
      </c>
    </row>
    <row r="258" spans="1:192" x14ac:dyDescent="0.45">
      <c r="A258" s="40">
        <v>35421</v>
      </c>
      <c r="B258" t="s">
        <v>218</v>
      </c>
      <c r="C258" t="s">
        <v>145</v>
      </c>
      <c r="D258" t="s">
        <v>91</v>
      </c>
      <c r="E258" t="s">
        <v>91</v>
      </c>
      <c r="F258">
        <v>72</v>
      </c>
      <c r="G258">
        <v>208</v>
      </c>
      <c r="H258">
        <v>2015</v>
      </c>
      <c r="I258">
        <v>2</v>
      </c>
      <c r="J258">
        <v>34</v>
      </c>
      <c r="K258" t="s">
        <v>92</v>
      </c>
      <c r="L258">
        <v>2017</v>
      </c>
      <c r="M258">
        <v>21</v>
      </c>
      <c r="N258">
        <v>1</v>
      </c>
      <c r="O258">
        <v>8478408</v>
      </c>
      <c r="P258" t="s">
        <v>3770</v>
      </c>
      <c r="Q258" t="s">
        <v>3771</v>
      </c>
      <c r="R258" t="s">
        <v>3772</v>
      </c>
      <c r="S258" t="s">
        <v>955</v>
      </c>
      <c r="T258" t="s">
        <v>720</v>
      </c>
      <c r="U258" t="s">
        <v>129</v>
      </c>
      <c r="V258">
        <v>37</v>
      </c>
      <c r="W258">
        <v>1</v>
      </c>
      <c r="X258">
        <v>12</v>
      </c>
      <c r="Y258">
        <v>4</v>
      </c>
      <c r="Z258">
        <v>13</v>
      </c>
      <c r="AA258">
        <v>14</v>
      </c>
      <c r="AB258">
        <v>56</v>
      </c>
      <c r="AC258" s="26">
        <v>0.35135135135135137</v>
      </c>
      <c r="AD258" s="20">
        <v>0</v>
      </c>
      <c r="AE258" s="20">
        <v>4.157</v>
      </c>
      <c r="AF258">
        <v>16</v>
      </c>
      <c r="AG258">
        <v>6.8</v>
      </c>
      <c r="AH258">
        <v>8</v>
      </c>
      <c r="AI258">
        <v>821</v>
      </c>
      <c r="AJ258">
        <v>35507</v>
      </c>
      <c r="AK258" s="20">
        <v>591.78333333333001</v>
      </c>
      <c r="AL258">
        <v>591.78</v>
      </c>
      <c r="AM258">
        <v>592</v>
      </c>
      <c r="AN258" s="26">
        <v>15.994144144144144</v>
      </c>
      <c r="AO258">
        <v>26.66</v>
      </c>
      <c r="AP258" s="41">
        <v>0.43333333333333335</v>
      </c>
      <c r="AQ258">
        <v>106</v>
      </c>
      <c r="AR258">
        <v>106</v>
      </c>
      <c r="AS258">
        <v>106</v>
      </c>
      <c r="AT258">
        <v>68</v>
      </c>
      <c r="AU258">
        <v>68</v>
      </c>
      <c r="AV258">
        <v>54</v>
      </c>
      <c r="AW258">
        <v>37</v>
      </c>
      <c r="AX258">
        <v>3</v>
      </c>
      <c r="AY258">
        <v>0</v>
      </c>
      <c r="AZ258">
        <v>6</v>
      </c>
      <c r="BA258" s="42">
        <v>6</v>
      </c>
      <c r="BB258">
        <v>2.1</v>
      </c>
      <c r="BC258">
        <v>57.777799999999999</v>
      </c>
      <c r="BD258" s="20">
        <v>86.4</v>
      </c>
      <c r="BE258" s="20">
        <v>192.4</v>
      </c>
      <c r="BF258" s="20">
        <v>19.507249315624051</v>
      </c>
      <c r="BG258">
        <v>191</v>
      </c>
      <c r="BH258">
        <v>193</v>
      </c>
      <c r="BI258">
        <v>186</v>
      </c>
      <c r="BJ258" s="41">
        <v>0.50663129973474796</v>
      </c>
      <c r="BK258">
        <v>48</v>
      </c>
      <c r="BL258">
        <v>48</v>
      </c>
      <c r="BM258">
        <v>66</v>
      </c>
      <c r="BN258" s="42">
        <v>-18</v>
      </c>
      <c r="BO258">
        <v>14</v>
      </c>
      <c r="BP258">
        <v>36</v>
      </c>
      <c r="BQ258">
        <v>9</v>
      </c>
      <c r="BR258">
        <v>36</v>
      </c>
      <c r="BS258" s="41">
        <v>8.3140877598152418E-2</v>
      </c>
      <c r="BT258">
        <v>0</v>
      </c>
      <c r="BU258">
        <v>0</v>
      </c>
      <c r="BV258" s="41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3</v>
      </c>
      <c r="CZ258">
        <v>10</v>
      </c>
      <c r="DA258">
        <v>1</v>
      </c>
      <c r="DB258">
        <v>0</v>
      </c>
      <c r="DC258">
        <v>12</v>
      </c>
      <c r="DD258">
        <v>20</v>
      </c>
      <c r="DE258">
        <v>1</v>
      </c>
      <c r="DF258">
        <v>0</v>
      </c>
      <c r="DG258">
        <v>20</v>
      </c>
      <c r="DH258">
        <v>4</v>
      </c>
      <c r="DI258">
        <v>7</v>
      </c>
      <c r="DJ258">
        <v>4</v>
      </c>
      <c r="DK258">
        <v>4</v>
      </c>
      <c r="DL258">
        <v>0</v>
      </c>
      <c r="DM258">
        <v>7</v>
      </c>
      <c r="DN258">
        <v>7</v>
      </c>
      <c r="DO258">
        <v>0</v>
      </c>
      <c r="DP258" s="42">
        <v>3</v>
      </c>
      <c r="DQ258" s="20">
        <v>5.6239999999999997</v>
      </c>
      <c r="DR258">
        <v>4</v>
      </c>
      <c r="DS258">
        <v>0</v>
      </c>
      <c r="DT258">
        <v>0</v>
      </c>
      <c r="DU258">
        <v>0</v>
      </c>
      <c r="DV258">
        <v>0</v>
      </c>
      <c r="DW258">
        <v>624</v>
      </c>
      <c r="DX258">
        <v>519</v>
      </c>
      <c r="DY258">
        <v>465</v>
      </c>
      <c r="DZ258">
        <v>397</v>
      </c>
      <c r="EA258">
        <v>335</v>
      </c>
      <c r="EB258">
        <v>281</v>
      </c>
      <c r="EC258">
        <v>27.41</v>
      </c>
      <c r="ED258">
        <v>22.17</v>
      </c>
      <c r="EE258">
        <v>30</v>
      </c>
      <c r="EF258">
        <v>15</v>
      </c>
      <c r="EG258" s="41">
        <v>8.9552238805970144E-2</v>
      </c>
      <c r="EH258" s="43">
        <v>0.94661921708185048</v>
      </c>
      <c r="EI258" s="44">
        <v>1.0361714558878206</v>
      </c>
      <c r="EJ258">
        <v>622</v>
      </c>
      <c r="EK258">
        <v>519</v>
      </c>
      <c r="EL258">
        <v>463</v>
      </c>
      <c r="EM258">
        <v>397</v>
      </c>
      <c r="EN258">
        <v>335</v>
      </c>
      <c r="EO258">
        <v>282</v>
      </c>
      <c r="EP258">
        <v>29</v>
      </c>
      <c r="EQ258">
        <v>15</v>
      </c>
      <c r="ER258">
        <v>344</v>
      </c>
      <c r="ES258">
        <v>247</v>
      </c>
      <c r="ET258">
        <v>122</v>
      </c>
      <c r="EU258">
        <v>94</v>
      </c>
      <c r="EV258">
        <v>19</v>
      </c>
      <c r="EW258">
        <v>10</v>
      </c>
      <c r="EX258">
        <v>28</v>
      </c>
      <c r="EY258">
        <v>34</v>
      </c>
      <c r="EZ258">
        <v>0.7</v>
      </c>
      <c r="FA258">
        <v>2.2999999999999998</v>
      </c>
      <c r="FB258">
        <v>3.1</v>
      </c>
      <c r="FC258" s="20">
        <v>20.7</v>
      </c>
      <c r="FD258" s="26">
        <v>0.55945945945945941</v>
      </c>
      <c r="FE258">
        <v>0.9497000000000001</v>
      </c>
      <c r="FF258">
        <v>0.13</v>
      </c>
      <c r="FG258">
        <v>0.28000000000000003</v>
      </c>
      <c r="FH258">
        <v>0.41</v>
      </c>
      <c r="FL258" s="42">
        <v>92</v>
      </c>
      <c r="FM258" s="20">
        <v>14.25</v>
      </c>
      <c r="FN258" s="41">
        <v>8.2387220000000004E-3</v>
      </c>
      <c r="FO258" s="20">
        <v>12.2</v>
      </c>
      <c r="FP258" s="20">
        <v>14.1248</v>
      </c>
      <c r="FQ258" s="20">
        <v>115.88766095508467</v>
      </c>
      <c r="FR258">
        <v>2</v>
      </c>
      <c r="FS258" t="s">
        <v>111</v>
      </c>
      <c r="FT258">
        <v>21</v>
      </c>
      <c r="FV258" t="s">
        <v>751</v>
      </c>
      <c r="FW258" s="45">
        <v>925000</v>
      </c>
      <c r="FX258" s="45">
        <v>863333</v>
      </c>
      <c r="FY258">
        <v>37</v>
      </c>
      <c r="FZ258">
        <v>1</v>
      </c>
      <c r="GA258">
        <v>12</v>
      </c>
      <c r="GB258">
        <v>13</v>
      </c>
      <c r="GC258">
        <v>16</v>
      </c>
      <c r="GD258">
        <v>8</v>
      </c>
      <c r="GE258">
        <v>54</v>
      </c>
      <c r="GF258">
        <v>592</v>
      </c>
      <c r="GG258">
        <v>0.7</v>
      </c>
      <c r="GH258">
        <v>2.2999999999999998</v>
      </c>
      <c r="GI258">
        <v>3.1</v>
      </c>
      <c r="GJ258" s="42">
        <v>12.2</v>
      </c>
    </row>
    <row r="259" spans="1:192" x14ac:dyDescent="0.45">
      <c r="A259" s="40">
        <v>33932</v>
      </c>
      <c r="B259" t="s">
        <v>222</v>
      </c>
      <c r="D259" t="s">
        <v>223</v>
      </c>
      <c r="E259" t="s">
        <v>223</v>
      </c>
      <c r="F259">
        <v>73</v>
      </c>
      <c r="G259">
        <v>200</v>
      </c>
      <c r="H259">
        <v>2011</v>
      </c>
      <c r="I259">
        <v>5</v>
      </c>
      <c r="J259">
        <v>126</v>
      </c>
      <c r="K259" t="s">
        <v>92</v>
      </c>
      <c r="L259">
        <v>2015</v>
      </c>
      <c r="M259">
        <v>25</v>
      </c>
      <c r="N259">
        <v>3</v>
      </c>
      <c r="O259">
        <v>8476368</v>
      </c>
      <c r="P259" t="s">
        <v>3781</v>
      </c>
      <c r="Q259" t="s">
        <v>3782</v>
      </c>
      <c r="R259" t="s">
        <v>3783</v>
      </c>
      <c r="S259" t="s">
        <v>3784</v>
      </c>
      <c r="T259" t="s">
        <v>720</v>
      </c>
      <c r="U259" t="s">
        <v>110</v>
      </c>
      <c r="V259">
        <v>64</v>
      </c>
      <c r="W259">
        <v>1</v>
      </c>
      <c r="X259">
        <v>6</v>
      </c>
      <c r="Y259">
        <v>3</v>
      </c>
      <c r="Z259">
        <v>7</v>
      </c>
      <c r="AA259">
        <v>23</v>
      </c>
      <c r="AB259">
        <v>55</v>
      </c>
      <c r="AC259" s="26">
        <v>0.109375</v>
      </c>
      <c r="AD259" s="20">
        <v>-9.979591836734695</v>
      </c>
      <c r="AE259" s="20">
        <v>2.266</v>
      </c>
      <c r="AF259">
        <v>-7</v>
      </c>
      <c r="AG259">
        <v>-6</v>
      </c>
      <c r="AH259">
        <v>35</v>
      </c>
      <c r="AI259">
        <v>1354</v>
      </c>
      <c r="AJ259">
        <v>58920</v>
      </c>
      <c r="AK259" s="20">
        <v>982</v>
      </c>
      <c r="AL259">
        <v>982.02</v>
      </c>
      <c r="AM259">
        <v>982</v>
      </c>
      <c r="AN259" s="26">
        <v>15.34375</v>
      </c>
      <c r="AO259">
        <v>25.88</v>
      </c>
      <c r="AP259" s="41">
        <v>0.23333333333333334</v>
      </c>
      <c r="AQ259">
        <v>126</v>
      </c>
      <c r="AR259">
        <v>126</v>
      </c>
      <c r="AS259">
        <v>126</v>
      </c>
      <c r="AT259">
        <v>84</v>
      </c>
      <c r="AU259">
        <v>84</v>
      </c>
      <c r="AV259">
        <v>60</v>
      </c>
      <c r="AW259">
        <v>35</v>
      </c>
      <c r="AX259">
        <v>5</v>
      </c>
      <c r="AY259">
        <v>1</v>
      </c>
      <c r="AZ259">
        <v>4</v>
      </c>
      <c r="BA259" s="42">
        <v>5</v>
      </c>
      <c r="BB259">
        <v>2.2800000000000002</v>
      </c>
      <c r="BC259">
        <v>53.7667</v>
      </c>
      <c r="BD259" s="20">
        <v>82.6</v>
      </c>
      <c r="BE259" s="20">
        <v>208.6</v>
      </c>
      <c r="BF259" s="20">
        <v>12.745157939756828</v>
      </c>
      <c r="BG259">
        <v>296</v>
      </c>
      <c r="BH259">
        <v>317</v>
      </c>
      <c r="BI259">
        <v>321</v>
      </c>
      <c r="BJ259" s="41">
        <v>0.47974068071312803</v>
      </c>
      <c r="BK259">
        <v>158</v>
      </c>
      <c r="BL259">
        <v>158</v>
      </c>
      <c r="BM259">
        <v>83</v>
      </c>
      <c r="BN259" s="42">
        <v>75</v>
      </c>
      <c r="BO259">
        <v>24</v>
      </c>
      <c r="BP259">
        <v>33</v>
      </c>
      <c r="BQ259">
        <v>15</v>
      </c>
      <c r="BR259">
        <v>84</v>
      </c>
      <c r="BS259" s="41">
        <v>0.1065989847715736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8</v>
      </c>
      <c r="CZ259">
        <v>16</v>
      </c>
      <c r="DA259">
        <v>1</v>
      </c>
      <c r="DB259">
        <v>0</v>
      </c>
      <c r="DC259">
        <v>25</v>
      </c>
      <c r="DD259">
        <v>7</v>
      </c>
      <c r="DE259">
        <v>0</v>
      </c>
      <c r="DF259">
        <v>5</v>
      </c>
      <c r="DG259">
        <v>22</v>
      </c>
      <c r="DH259">
        <v>8</v>
      </c>
      <c r="DI259">
        <v>5</v>
      </c>
      <c r="DJ259">
        <v>8</v>
      </c>
      <c r="DK259">
        <v>7</v>
      </c>
      <c r="DL259">
        <v>1</v>
      </c>
      <c r="DM259">
        <v>6</v>
      </c>
      <c r="DN259">
        <v>5</v>
      </c>
      <c r="DO259">
        <v>1</v>
      </c>
      <c r="DP259" s="42">
        <v>-3</v>
      </c>
      <c r="DQ259" s="20">
        <v>3.069</v>
      </c>
      <c r="DR259">
        <v>5</v>
      </c>
      <c r="DS259">
        <v>1</v>
      </c>
      <c r="DT259">
        <v>1</v>
      </c>
      <c r="DU259">
        <v>0</v>
      </c>
      <c r="DV259">
        <v>1</v>
      </c>
      <c r="DW259">
        <v>787</v>
      </c>
      <c r="DX259">
        <v>985</v>
      </c>
      <c r="DY259">
        <v>583</v>
      </c>
      <c r="DZ259">
        <v>704</v>
      </c>
      <c r="EA259">
        <v>429</v>
      </c>
      <c r="EB259">
        <v>501</v>
      </c>
      <c r="EC259">
        <v>31.88</v>
      </c>
      <c r="ED259">
        <v>40.39</v>
      </c>
      <c r="EE259">
        <v>30</v>
      </c>
      <c r="EF259">
        <v>44</v>
      </c>
      <c r="EG259" s="41">
        <v>6.9930069930069935E-2</v>
      </c>
      <c r="EH259" s="43">
        <v>0.91217564870259482</v>
      </c>
      <c r="EI259" s="44">
        <v>0.98210571863266471</v>
      </c>
      <c r="EJ259">
        <v>782</v>
      </c>
      <c r="EK259">
        <v>983</v>
      </c>
      <c r="EL259">
        <v>577</v>
      </c>
      <c r="EM259">
        <v>704</v>
      </c>
      <c r="EN259">
        <v>423</v>
      </c>
      <c r="EO259">
        <v>501</v>
      </c>
      <c r="EP259">
        <v>30</v>
      </c>
      <c r="EQ259">
        <v>44</v>
      </c>
      <c r="ER259">
        <v>344</v>
      </c>
      <c r="ES259">
        <v>479</v>
      </c>
      <c r="ET259">
        <v>139</v>
      </c>
      <c r="EU259">
        <v>162</v>
      </c>
      <c r="EV259">
        <v>15</v>
      </c>
      <c r="EW259">
        <v>21</v>
      </c>
      <c r="EX259">
        <v>54</v>
      </c>
      <c r="EY259">
        <v>68</v>
      </c>
      <c r="EZ259">
        <v>-0.4</v>
      </c>
      <c r="FA259">
        <v>1.6</v>
      </c>
      <c r="FB259">
        <v>1.2</v>
      </c>
      <c r="FC259" s="20">
        <v>7.1</v>
      </c>
      <c r="FD259" s="26">
        <v>0.11093749999999999</v>
      </c>
      <c r="FE259">
        <v>9.7500000000000003E-2</v>
      </c>
      <c r="FF259">
        <v>-0.28999999999999998</v>
      </c>
      <c r="FG259">
        <v>0.59</v>
      </c>
      <c r="FH259">
        <v>0.30000000000000004</v>
      </c>
      <c r="FL259" s="42">
        <v>278</v>
      </c>
      <c r="FM259" s="20">
        <v>34.6</v>
      </c>
      <c r="FN259" s="41">
        <v>5.8772935999999998E-3</v>
      </c>
      <c r="FO259" s="20">
        <v>3.5</v>
      </c>
      <c r="FP259" s="20">
        <v>7.6138000000000003</v>
      </c>
      <c r="FQ259" s="20">
        <v>108.26663408077229</v>
      </c>
      <c r="FV259" t="s">
        <v>751</v>
      </c>
      <c r="FW259" s="45">
        <v>650000</v>
      </c>
      <c r="FX259" s="45">
        <v>650000</v>
      </c>
      <c r="FY259">
        <v>113</v>
      </c>
      <c r="FZ259">
        <v>4</v>
      </c>
      <c r="GA259">
        <v>16</v>
      </c>
      <c r="GB259">
        <v>20</v>
      </c>
      <c r="GC259">
        <v>-8</v>
      </c>
      <c r="GD259">
        <v>41</v>
      </c>
      <c r="GE259">
        <v>100</v>
      </c>
      <c r="GF259">
        <v>1724</v>
      </c>
      <c r="GG259">
        <v>0.5</v>
      </c>
      <c r="GH259">
        <v>3</v>
      </c>
      <c r="GI259">
        <v>3.5</v>
      </c>
      <c r="GJ259" s="42">
        <v>3.5</v>
      </c>
    </row>
    <row r="260" spans="1:192" x14ac:dyDescent="0.45">
      <c r="A260" s="40">
        <v>34123</v>
      </c>
      <c r="B260" t="s">
        <v>1676</v>
      </c>
      <c r="C260" t="s">
        <v>362</v>
      </c>
      <c r="D260" t="s">
        <v>107</v>
      </c>
      <c r="E260" t="s">
        <v>107</v>
      </c>
      <c r="F260">
        <v>74</v>
      </c>
      <c r="G260">
        <v>200</v>
      </c>
      <c r="H260">
        <v>2011</v>
      </c>
      <c r="I260">
        <v>5</v>
      </c>
      <c r="J260">
        <v>131</v>
      </c>
      <c r="K260" t="s">
        <v>92</v>
      </c>
      <c r="L260">
        <v>2017</v>
      </c>
      <c r="M260">
        <v>24</v>
      </c>
      <c r="N260">
        <v>1</v>
      </c>
      <c r="O260">
        <v>8476372</v>
      </c>
      <c r="P260" t="s">
        <v>3788</v>
      </c>
      <c r="Q260" t="s">
        <v>3789</v>
      </c>
      <c r="R260" t="s">
        <v>3790</v>
      </c>
      <c r="S260" t="s">
        <v>1586</v>
      </c>
      <c r="T260" t="s">
        <v>720</v>
      </c>
      <c r="U260" t="s">
        <v>30</v>
      </c>
      <c r="V260">
        <v>22</v>
      </c>
      <c r="W260">
        <v>0</v>
      </c>
      <c r="X260">
        <v>4</v>
      </c>
      <c r="Y260">
        <v>3</v>
      </c>
      <c r="Z260">
        <v>4</v>
      </c>
      <c r="AA260">
        <v>24</v>
      </c>
      <c r="AB260">
        <v>72</v>
      </c>
      <c r="AC260" s="26">
        <v>0.18181818181818182</v>
      </c>
      <c r="AD260" s="20">
        <v>0</v>
      </c>
      <c r="AE260" s="20">
        <v>1.1739999999999999</v>
      </c>
      <c r="AF260">
        <v>10</v>
      </c>
      <c r="AG260">
        <v>4.5</v>
      </c>
      <c r="AH260">
        <v>21</v>
      </c>
      <c r="AI260">
        <v>423</v>
      </c>
      <c r="AJ260">
        <v>19186</v>
      </c>
      <c r="AK260" s="20">
        <v>319.76666666667001</v>
      </c>
      <c r="AL260">
        <v>319.77</v>
      </c>
      <c r="AM260">
        <v>320</v>
      </c>
      <c r="AN260" s="26">
        <v>14.534848484848483</v>
      </c>
      <c r="AO260">
        <v>24.56</v>
      </c>
      <c r="AP260" s="41">
        <v>0.23529411764705882</v>
      </c>
      <c r="AQ260">
        <v>38</v>
      </c>
      <c r="AR260">
        <v>39</v>
      </c>
      <c r="AS260">
        <v>39</v>
      </c>
      <c r="AT260">
        <v>24</v>
      </c>
      <c r="AU260">
        <v>25</v>
      </c>
      <c r="AV260">
        <v>17</v>
      </c>
      <c r="AW260">
        <v>11</v>
      </c>
      <c r="AX260">
        <v>2</v>
      </c>
      <c r="AY260">
        <v>0</v>
      </c>
      <c r="AZ260">
        <v>4</v>
      </c>
      <c r="BA260" s="42">
        <v>4</v>
      </c>
      <c r="BB260">
        <v>0.69</v>
      </c>
      <c r="BC260">
        <v>48.941200000000002</v>
      </c>
      <c r="BD260" s="20">
        <v>59.1</v>
      </c>
      <c r="BE260" s="20">
        <v>97.1</v>
      </c>
      <c r="BF260" s="20">
        <v>18.219345154329677</v>
      </c>
      <c r="BG260">
        <v>77</v>
      </c>
      <c r="BH260">
        <v>98</v>
      </c>
      <c r="BI260">
        <v>95</v>
      </c>
      <c r="BJ260" s="41">
        <v>0.44767441860465118</v>
      </c>
      <c r="BK260">
        <v>20</v>
      </c>
      <c r="BL260">
        <v>20</v>
      </c>
      <c r="BM260">
        <v>19</v>
      </c>
      <c r="BN260" s="42">
        <v>1</v>
      </c>
      <c r="BO260">
        <v>8</v>
      </c>
      <c r="BP260">
        <v>6</v>
      </c>
      <c r="BQ260">
        <v>2</v>
      </c>
      <c r="BR260">
        <v>25</v>
      </c>
      <c r="BS260" s="41">
        <v>0.10040160642570281</v>
      </c>
      <c r="BT260">
        <v>0</v>
      </c>
      <c r="BU260">
        <v>0</v>
      </c>
      <c r="BV260" s="41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8</v>
      </c>
      <c r="DA260">
        <v>0</v>
      </c>
      <c r="DB260">
        <v>0</v>
      </c>
      <c r="DC260">
        <v>3</v>
      </c>
      <c r="DD260">
        <v>5</v>
      </c>
      <c r="DE260">
        <v>0</v>
      </c>
      <c r="DF260">
        <v>1</v>
      </c>
      <c r="DG260">
        <v>8</v>
      </c>
      <c r="DH260">
        <v>9</v>
      </c>
      <c r="DI260">
        <v>4</v>
      </c>
      <c r="DJ260">
        <v>9</v>
      </c>
      <c r="DK260">
        <v>8</v>
      </c>
      <c r="DL260">
        <v>1</v>
      </c>
      <c r="DM260">
        <v>5</v>
      </c>
      <c r="DN260">
        <v>4</v>
      </c>
      <c r="DO260">
        <v>1</v>
      </c>
      <c r="DP260" s="42">
        <v>-5</v>
      </c>
      <c r="DQ260" s="20">
        <v>-1.603</v>
      </c>
      <c r="DR260">
        <v>8</v>
      </c>
      <c r="DS260">
        <v>1</v>
      </c>
      <c r="DT260">
        <v>0</v>
      </c>
      <c r="DU260">
        <v>0</v>
      </c>
      <c r="DV260">
        <v>0</v>
      </c>
      <c r="DW260">
        <v>281</v>
      </c>
      <c r="DX260">
        <v>309</v>
      </c>
      <c r="DY260">
        <v>211</v>
      </c>
      <c r="DZ260">
        <v>224</v>
      </c>
      <c r="EA260">
        <v>151</v>
      </c>
      <c r="EB260">
        <v>151</v>
      </c>
      <c r="EC260">
        <v>14.06</v>
      </c>
      <c r="ED260">
        <v>10.130000000000001</v>
      </c>
      <c r="EE260">
        <v>17</v>
      </c>
      <c r="EF260">
        <v>9</v>
      </c>
      <c r="EG260" s="41">
        <v>0.11258278145695365</v>
      </c>
      <c r="EH260" s="43">
        <v>0.94039735099337751</v>
      </c>
      <c r="EI260" s="44">
        <v>1.0529801324503312</v>
      </c>
      <c r="EJ260">
        <v>284</v>
      </c>
      <c r="EK260">
        <v>308</v>
      </c>
      <c r="EL260">
        <v>214</v>
      </c>
      <c r="EM260">
        <v>223</v>
      </c>
      <c r="EN260">
        <v>154</v>
      </c>
      <c r="EO260">
        <v>150</v>
      </c>
      <c r="EP260">
        <v>17</v>
      </c>
      <c r="EQ260">
        <v>9</v>
      </c>
      <c r="ER260">
        <v>134</v>
      </c>
      <c r="ES260">
        <v>135</v>
      </c>
      <c r="ET260">
        <v>71</v>
      </c>
      <c r="EU260">
        <v>44</v>
      </c>
      <c r="EV260">
        <v>13</v>
      </c>
      <c r="EW260">
        <v>4</v>
      </c>
      <c r="EX260">
        <v>33</v>
      </c>
      <c r="EY260">
        <v>28</v>
      </c>
      <c r="EZ260">
        <v>0</v>
      </c>
      <c r="FA260">
        <v>1.4</v>
      </c>
      <c r="FB260">
        <v>1.4</v>
      </c>
      <c r="FC260" s="20">
        <v>5.25</v>
      </c>
      <c r="FD260" s="26">
        <v>0.23863636363636365</v>
      </c>
      <c r="FE260">
        <v>6.0999999999999999E-2</v>
      </c>
      <c r="FF260">
        <v>0.02</v>
      </c>
      <c r="FG260">
        <v>0.18</v>
      </c>
      <c r="FH260">
        <v>0.2</v>
      </c>
      <c r="FL260" s="42">
        <v>67</v>
      </c>
      <c r="FM260" s="20">
        <v>2.75</v>
      </c>
      <c r="FN260" s="41">
        <v>0</v>
      </c>
      <c r="FO260" s="20">
        <v>1.9</v>
      </c>
      <c r="FP260" s="20">
        <v>3.6794000000000002</v>
      </c>
      <c r="FQ260" s="20">
        <v>110.70456890890328</v>
      </c>
      <c r="FR260">
        <v>3</v>
      </c>
      <c r="FS260" t="s">
        <v>3791</v>
      </c>
      <c r="FT260">
        <v>34</v>
      </c>
      <c r="FV260" t="s">
        <v>751</v>
      </c>
      <c r="FW260" s="45">
        <v>742500</v>
      </c>
      <c r="FX260" s="45">
        <v>717500</v>
      </c>
      <c r="FY260">
        <v>22</v>
      </c>
      <c r="FZ260">
        <v>0</v>
      </c>
      <c r="GA260">
        <v>4</v>
      </c>
      <c r="GB260">
        <v>4</v>
      </c>
      <c r="GC260">
        <v>10</v>
      </c>
      <c r="GD260">
        <v>21</v>
      </c>
      <c r="GE260">
        <v>17</v>
      </c>
      <c r="GF260">
        <v>320</v>
      </c>
      <c r="GG260">
        <v>0</v>
      </c>
      <c r="GH260">
        <v>1.4</v>
      </c>
      <c r="GI260">
        <v>1.4</v>
      </c>
      <c r="GJ260" s="42">
        <v>1.9</v>
      </c>
    </row>
    <row r="261" spans="1:192" x14ac:dyDescent="0.45">
      <c r="A261" s="40">
        <v>35640</v>
      </c>
      <c r="B261" t="s">
        <v>832</v>
      </c>
      <c r="C261" t="s">
        <v>475</v>
      </c>
      <c r="D261" t="s">
        <v>91</v>
      </c>
      <c r="E261" t="s">
        <v>91</v>
      </c>
      <c r="F261">
        <v>74</v>
      </c>
      <c r="G261">
        <v>196</v>
      </c>
      <c r="H261">
        <v>2015</v>
      </c>
      <c r="I261">
        <v>2</v>
      </c>
      <c r="J261">
        <v>51</v>
      </c>
      <c r="K261" t="s">
        <v>92</v>
      </c>
      <c r="L261">
        <v>2016</v>
      </c>
      <c r="M261">
        <v>20</v>
      </c>
      <c r="N261">
        <v>2</v>
      </c>
      <c r="O261">
        <v>8478425</v>
      </c>
      <c r="P261" t="s">
        <v>3802</v>
      </c>
      <c r="Q261" t="s">
        <v>3803</v>
      </c>
      <c r="R261" t="s">
        <v>3804</v>
      </c>
      <c r="S261" t="s">
        <v>1178</v>
      </c>
      <c r="T261" t="s">
        <v>720</v>
      </c>
      <c r="U261" t="s">
        <v>313</v>
      </c>
      <c r="V261">
        <v>18</v>
      </c>
      <c r="W261">
        <v>0</v>
      </c>
      <c r="X261">
        <v>5</v>
      </c>
      <c r="Y261">
        <v>3</v>
      </c>
      <c r="Z261">
        <v>5</v>
      </c>
      <c r="AA261">
        <v>21</v>
      </c>
      <c r="AB261">
        <v>59</v>
      </c>
      <c r="AC261" s="26">
        <v>0.27777777777777779</v>
      </c>
      <c r="AD261" s="20">
        <v>5</v>
      </c>
      <c r="AE261" s="20">
        <v>1.5049999999999999</v>
      </c>
      <c r="AF261">
        <v>-6</v>
      </c>
      <c r="AG261">
        <v>0.60000000000000009</v>
      </c>
      <c r="AH261">
        <v>10</v>
      </c>
      <c r="AI261">
        <v>450</v>
      </c>
      <c r="AJ261">
        <v>19554</v>
      </c>
      <c r="AK261" s="20">
        <v>325.89999999999998</v>
      </c>
      <c r="AL261">
        <v>325.89999999999998</v>
      </c>
      <c r="AM261">
        <v>326</v>
      </c>
      <c r="AN261" s="26">
        <v>18.105555555555554</v>
      </c>
      <c r="AO261">
        <v>30.23</v>
      </c>
      <c r="AP261" s="41">
        <v>0.35714285714285715</v>
      </c>
      <c r="AQ261">
        <v>69</v>
      </c>
      <c r="AR261">
        <v>69</v>
      </c>
      <c r="AS261">
        <v>69</v>
      </c>
      <c r="AT261">
        <v>48</v>
      </c>
      <c r="AU261">
        <v>48</v>
      </c>
      <c r="AV261">
        <v>37</v>
      </c>
      <c r="AW261">
        <v>23</v>
      </c>
      <c r="AX261">
        <v>3</v>
      </c>
      <c r="AY261">
        <v>0</v>
      </c>
      <c r="AZ261">
        <v>3</v>
      </c>
      <c r="BA261" s="42">
        <v>3</v>
      </c>
      <c r="BB261">
        <v>1.66</v>
      </c>
      <c r="BC261">
        <v>44.081099999999999</v>
      </c>
      <c r="BD261" s="20">
        <v>66.900000000000006</v>
      </c>
      <c r="BE261" s="20">
        <v>135.9</v>
      </c>
      <c r="BF261" s="20">
        <v>25.019944768333847</v>
      </c>
      <c r="BG261">
        <v>119</v>
      </c>
      <c r="BH261">
        <v>118</v>
      </c>
      <c r="BI261">
        <v>101</v>
      </c>
      <c r="BJ261" s="41">
        <v>0.54090909090909089</v>
      </c>
      <c r="BK261">
        <v>10</v>
      </c>
      <c r="BL261">
        <v>10</v>
      </c>
      <c r="BM261">
        <v>28</v>
      </c>
      <c r="BN261" s="42">
        <v>-18</v>
      </c>
      <c r="BO261">
        <v>11</v>
      </c>
      <c r="BP261">
        <v>9</v>
      </c>
      <c r="BQ261">
        <v>1</v>
      </c>
      <c r="BR261">
        <v>8</v>
      </c>
      <c r="BS261" s="41">
        <v>3.1372549019607843E-2</v>
      </c>
      <c r="BT261">
        <v>0</v>
      </c>
      <c r="BU261">
        <v>0</v>
      </c>
      <c r="BV261" s="4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</v>
      </c>
      <c r="CZ261">
        <v>9</v>
      </c>
      <c r="DA261">
        <v>5</v>
      </c>
      <c r="DB261">
        <v>0</v>
      </c>
      <c r="DC261">
        <v>10</v>
      </c>
      <c r="DD261">
        <v>6</v>
      </c>
      <c r="DE261">
        <v>2</v>
      </c>
      <c r="DF261">
        <v>0</v>
      </c>
      <c r="DG261">
        <v>14</v>
      </c>
      <c r="DH261">
        <v>5</v>
      </c>
      <c r="DI261">
        <v>2</v>
      </c>
      <c r="DJ261">
        <v>5</v>
      </c>
      <c r="DK261">
        <v>5</v>
      </c>
      <c r="DL261">
        <v>0</v>
      </c>
      <c r="DM261">
        <v>2</v>
      </c>
      <c r="DN261">
        <v>2</v>
      </c>
      <c r="DO261">
        <v>0</v>
      </c>
      <c r="DP261" s="42">
        <v>-3</v>
      </c>
      <c r="DQ261" s="20">
        <v>-0.55900000000000005</v>
      </c>
      <c r="DR261">
        <v>5</v>
      </c>
      <c r="DS261">
        <v>0</v>
      </c>
      <c r="DT261">
        <v>0</v>
      </c>
      <c r="DU261">
        <v>0</v>
      </c>
      <c r="DV261">
        <v>0</v>
      </c>
      <c r="DW261">
        <v>315</v>
      </c>
      <c r="DX261">
        <v>297</v>
      </c>
      <c r="DY261">
        <v>243</v>
      </c>
      <c r="DZ261">
        <v>247</v>
      </c>
      <c r="EA261">
        <v>191</v>
      </c>
      <c r="EB261">
        <v>181</v>
      </c>
      <c r="EC261">
        <v>12.61</v>
      </c>
      <c r="ED261">
        <v>15.32</v>
      </c>
      <c r="EE261">
        <v>14</v>
      </c>
      <c r="EF261">
        <v>22</v>
      </c>
      <c r="EG261" s="41">
        <v>7.3298429319371722E-2</v>
      </c>
      <c r="EH261" s="43">
        <v>0.87845303867403313</v>
      </c>
      <c r="EI261" s="44">
        <v>0.95175146799340482</v>
      </c>
      <c r="EJ261">
        <v>313</v>
      </c>
      <c r="EK261">
        <v>297</v>
      </c>
      <c r="EL261">
        <v>241</v>
      </c>
      <c r="EM261">
        <v>247</v>
      </c>
      <c r="EN261">
        <v>189</v>
      </c>
      <c r="EO261">
        <v>181</v>
      </c>
      <c r="EP261">
        <v>14</v>
      </c>
      <c r="EQ261">
        <v>22</v>
      </c>
      <c r="ER261">
        <v>141</v>
      </c>
      <c r="ES261">
        <v>141</v>
      </c>
      <c r="ET261">
        <v>52</v>
      </c>
      <c r="EU261">
        <v>59</v>
      </c>
      <c r="EV261">
        <v>7</v>
      </c>
      <c r="EW261">
        <v>11</v>
      </c>
      <c r="EX261">
        <v>13</v>
      </c>
      <c r="EY261">
        <v>16</v>
      </c>
      <c r="EZ261">
        <v>0.1</v>
      </c>
      <c r="FA261">
        <v>0.4</v>
      </c>
      <c r="FB261">
        <v>0.5</v>
      </c>
      <c r="FC261" s="20">
        <v>6.38</v>
      </c>
      <c r="FD261" s="26">
        <v>0.35444444444444445</v>
      </c>
      <c r="FE261">
        <v>4.8500000000000001E-2</v>
      </c>
      <c r="FF261">
        <v>-0.12</v>
      </c>
      <c r="FG261">
        <v>-0.02</v>
      </c>
      <c r="FH261">
        <v>-0.14000000000000001</v>
      </c>
      <c r="FL261" s="42">
        <v>28</v>
      </c>
      <c r="FM261" s="20">
        <v>2.2000000000000002</v>
      </c>
      <c r="FN261" s="41">
        <v>0</v>
      </c>
      <c r="FO261" s="20">
        <v>4</v>
      </c>
      <c r="FP261" s="20">
        <v>4.8882000000000003</v>
      </c>
      <c r="FQ261" s="20">
        <v>112.6725989567352</v>
      </c>
      <c r="FR261">
        <v>4</v>
      </c>
      <c r="FS261" t="s">
        <v>189</v>
      </c>
      <c r="FT261">
        <v>195</v>
      </c>
      <c r="FV261" t="s">
        <v>751</v>
      </c>
      <c r="FW261" s="45">
        <v>742500</v>
      </c>
      <c r="FX261" s="45">
        <v>697500</v>
      </c>
      <c r="FY261">
        <v>21</v>
      </c>
      <c r="FZ261">
        <v>0</v>
      </c>
      <c r="GA261">
        <v>5</v>
      </c>
      <c r="GB261">
        <v>5</v>
      </c>
      <c r="GC261">
        <v>-5</v>
      </c>
      <c r="GD261">
        <v>10</v>
      </c>
      <c r="GE261">
        <v>41</v>
      </c>
      <c r="GF261">
        <v>375</v>
      </c>
      <c r="GG261">
        <v>0.1</v>
      </c>
      <c r="GH261">
        <v>0.60000000000000009</v>
      </c>
      <c r="GI261">
        <v>0.7</v>
      </c>
      <c r="GJ261" s="42">
        <v>4</v>
      </c>
    </row>
    <row r="262" spans="1:192" x14ac:dyDescent="0.45">
      <c r="A262" s="40">
        <v>35395</v>
      </c>
      <c r="B262" t="s">
        <v>3834</v>
      </c>
      <c r="C262" t="s">
        <v>150</v>
      </c>
      <c r="D262" t="s">
        <v>107</v>
      </c>
      <c r="E262" t="s">
        <v>107</v>
      </c>
      <c r="F262">
        <v>77</v>
      </c>
      <c r="G262">
        <v>208</v>
      </c>
      <c r="H262">
        <v>2015</v>
      </c>
      <c r="I262">
        <v>2</v>
      </c>
      <c r="J262">
        <v>37</v>
      </c>
      <c r="K262" t="s">
        <v>202</v>
      </c>
      <c r="L262">
        <v>2016</v>
      </c>
      <c r="M262">
        <v>21</v>
      </c>
      <c r="N262">
        <v>2</v>
      </c>
      <c r="O262">
        <v>8478443</v>
      </c>
      <c r="P262" t="s">
        <v>3835</v>
      </c>
      <c r="Q262" t="s">
        <v>3836</v>
      </c>
      <c r="R262" t="s">
        <v>3837</v>
      </c>
      <c r="S262" t="s">
        <v>798</v>
      </c>
      <c r="T262" t="s">
        <v>720</v>
      </c>
      <c r="U262" t="s">
        <v>263</v>
      </c>
      <c r="V262">
        <v>76</v>
      </c>
      <c r="W262">
        <v>0</v>
      </c>
      <c r="X262">
        <v>6</v>
      </c>
      <c r="Y262">
        <v>3</v>
      </c>
      <c r="Z262">
        <v>6</v>
      </c>
      <c r="AA262">
        <v>22</v>
      </c>
      <c r="AB262">
        <v>79</v>
      </c>
      <c r="AC262" s="26">
        <v>7.8947368421052627E-2</v>
      </c>
      <c r="AD262" s="20">
        <v>-8.8292682926829276</v>
      </c>
      <c r="AE262" s="20">
        <v>1.764</v>
      </c>
      <c r="AF262">
        <v>10</v>
      </c>
      <c r="AG262">
        <v>8.5</v>
      </c>
      <c r="AH262">
        <v>45</v>
      </c>
      <c r="AI262">
        <v>1857</v>
      </c>
      <c r="AJ262">
        <v>87721</v>
      </c>
      <c r="AK262" s="20">
        <v>1462.0166666667001</v>
      </c>
      <c r="AL262">
        <v>1462.03</v>
      </c>
      <c r="AM262">
        <v>1462</v>
      </c>
      <c r="AN262" s="26">
        <v>19.237061403508772</v>
      </c>
      <c r="AO262">
        <v>32.090000000000003</v>
      </c>
      <c r="AP262" s="41">
        <v>0.10169491525423729</v>
      </c>
      <c r="AQ262">
        <v>144</v>
      </c>
      <c r="AR262">
        <v>144</v>
      </c>
      <c r="AS262">
        <v>144</v>
      </c>
      <c r="AT262">
        <v>103</v>
      </c>
      <c r="AU262">
        <v>103</v>
      </c>
      <c r="AV262">
        <v>76</v>
      </c>
      <c r="AW262">
        <v>36</v>
      </c>
      <c r="AX262">
        <v>11</v>
      </c>
      <c r="AY262">
        <v>4</v>
      </c>
      <c r="AZ262">
        <v>4</v>
      </c>
      <c r="BA262" s="42">
        <v>8</v>
      </c>
      <c r="BB262">
        <v>3.54</v>
      </c>
      <c r="BC262">
        <v>55.092100000000002</v>
      </c>
      <c r="BD262" s="20">
        <v>48.1</v>
      </c>
      <c r="BE262" s="20">
        <v>192.1</v>
      </c>
      <c r="BF262" s="20">
        <v>7.8835591608927311</v>
      </c>
      <c r="BG262">
        <v>428</v>
      </c>
      <c r="BH262">
        <v>469</v>
      </c>
      <c r="BI262">
        <v>555</v>
      </c>
      <c r="BJ262" s="41">
        <v>0.43540183112919634</v>
      </c>
      <c r="BK262">
        <v>89</v>
      </c>
      <c r="BL262">
        <v>89</v>
      </c>
      <c r="BM262">
        <v>202</v>
      </c>
      <c r="BN262" s="42">
        <v>-113</v>
      </c>
      <c r="BO262">
        <v>27</v>
      </c>
      <c r="BP262">
        <v>45</v>
      </c>
      <c r="BQ262">
        <v>26</v>
      </c>
      <c r="BR262">
        <v>84</v>
      </c>
      <c r="BS262" s="41">
        <v>7.0175438596491224E-2</v>
      </c>
      <c r="BT262">
        <v>1</v>
      </c>
      <c r="BU262">
        <v>0</v>
      </c>
      <c r="BV262" s="41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5</v>
      </c>
      <c r="CZ262">
        <v>22</v>
      </c>
      <c r="DA262">
        <v>4</v>
      </c>
      <c r="DB262">
        <v>0</v>
      </c>
      <c r="DC262">
        <v>25</v>
      </c>
      <c r="DD262">
        <v>14</v>
      </c>
      <c r="DE262">
        <v>2</v>
      </c>
      <c r="DF262">
        <v>0</v>
      </c>
      <c r="DG262">
        <v>31</v>
      </c>
      <c r="DH262">
        <v>21</v>
      </c>
      <c r="DI262">
        <v>5</v>
      </c>
      <c r="DJ262">
        <v>21</v>
      </c>
      <c r="DK262">
        <v>21</v>
      </c>
      <c r="DL262">
        <v>0</v>
      </c>
      <c r="DM262">
        <v>6</v>
      </c>
      <c r="DN262">
        <v>6</v>
      </c>
      <c r="DO262">
        <v>0</v>
      </c>
      <c r="DP262" s="42">
        <v>-16</v>
      </c>
      <c r="DQ262" s="20">
        <v>-9.4169999999999998</v>
      </c>
      <c r="DR262">
        <v>20</v>
      </c>
      <c r="DS262">
        <v>1</v>
      </c>
      <c r="DT262">
        <v>0</v>
      </c>
      <c r="DU262">
        <v>0</v>
      </c>
      <c r="DV262">
        <v>0</v>
      </c>
      <c r="DW262">
        <v>1239</v>
      </c>
      <c r="DX262">
        <v>1461</v>
      </c>
      <c r="DY262">
        <v>921</v>
      </c>
      <c r="DZ262">
        <v>1113</v>
      </c>
      <c r="EA262">
        <v>662</v>
      </c>
      <c r="EB262">
        <v>798</v>
      </c>
      <c r="EC262">
        <v>58.6</v>
      </c>
      <c r="ED262">
        <v>67.86</v>
      </c>
      <c r="EE262">
        <v>59</v>
      </c>
      <c r="EF262">
        <v>72</v>
      </c>
      <c r="EG262" s="41">
        <v>8.9123867069486398E-2</v>
      </c>
      <c r="EH262" s="43">
        <v>0.90977443609022557</v>
      </c>
      <c r="EI262" s="44">
        <v>0.99889830315971195</v>
      </c>
      <c r="EJ262">
        <v>1235</v>
      </c>
      <c r="EK262">
        <v>1460</v>
      </c>
      <c r="EL262">
        <v>920</v>
      </c>
      <c r="EM262">
        <v>1112</v>
      </c>
      <c r="EN262">
        <v>661</v>
      </c>
      <c r="EO262">
        <v>797</v>
      </c>
      <c r="EP262">
        <v>58</v>
      </c>
      <c r="EQ262">
        <v>72</v>
      </c>
      <c r="ER262">
        <v>613</v>
      </c>
      <c r="ES262">
        <v>703</v>
      </c>
      <c r="ET262">
        <v>236</v>
      </c>
      <c r="EU262">
        <v>261</v>
      </c>
      <c r="EV262">
        <v>33</v>
      </c>
      <c r="EW262">
        <v>35</v>
      </c>
      <c r="EX262">
        <v>95</v>
      </c>
      <c r="EY262">
        <v>103</v>
      </c>
      <c r="EZ262">
        <v>-1.2</v>
      </c>
      <c r="FA262">
        <v>3.9</v>
      </c>
      <c r="FB262">
        <v>2.7</v>
      </c>
      <c r="FC262" s="20">
        <v>15.91</v>
      </c>
      <c r="FD262" s="26">
        <v>0.20934210526315788</v>
      </c>
      <c r="FE262">
        <v>0.21440000000000001</v>
      </c>
      <c r="FF262">
        <v>-0.86</v>
      </c>
      <c r="FG262">
        <v>0.1</v>
      </c>
      <c r="FH262">
        <v>-0.75</v>
      </c>
      <c r="FL262" s="42">
        <v>219</v>
      </c>
      <c r="FM262" s="20">
        <v>5.75</v>
      </c>
      <c r="FN262" s="41">
        <v>0</v>
      </c>
      <c r="FO262" s="20">
        <v>1.5</v>
      </c>
      <c r="FP262" s="20">
        <v>4.1166</v>
      </c>
      <c r="FQ262" s="20">
        <v>110.80483984596759</v>
      </c>
      <c r="FR262">
        <v>5</v>
      </c>
      <c r="FS262" t="s">
        <v>111</v>
      </c>
      <c r="FT262">
        <v>55</v>
      </c>
      <c r="FV262" t="s">
        <v>751</v>
      </c>
      <c r="FW262" s="45">
        <v>817500</v>
      </c>
      <c r="FX262" s="45">
        <v>789167</v>
      </c>
      <c r="FY262">
        <v>158</v>
      </c>
      <c r="FZ262">
        <v>6</v>
      </c>
      <c r="GA262">
        <v>16</v>
      </c>
      <c r="GB262">
        <v>22</v>
      </c>
      <c r="GC262">
        <v>19</v>
      </c>
      <c r="GD262">
        <v>104</v>
      </c>
      <c r="GE262">
        <v>164</v>
      </c>
      <c r="GF262">
        <v>3169</v>
      </c>
      <c r="GG262">
        <v>-0.8</v>
      </c>
      <c r="GH262">
        <v>8.6999999999999993</v>
      </c>
      <c r="GI262">
        <v>7.9</v>
      </c>
      <c r="GJ262" s="42">
        <v>1.5</v>
      </c>
    </row>
    <row r="263" spans="1:192" x14ac:dyDescent="0.45">
      <c r="A263" s="40">
        <v>33425</v>
      </c>
      <c r="B263" t="s">
        <v>3854</v>
      </c>
      <c r="D263" t="s">
        <v>223</v>
      </c>
      <c r="E263" t="s">
        <v>223</v>
      </c>
      <c r="F263">
        <v>75</v>
      </c>
      <c r="G263">
        <v>207</v>
      </c>
      <c r="H263">
        <v>2011</v>
      </c>
      <c r="I263">
        <v>3</v>
      </c>
      <c r="J263">
        <v>79</v>
      </c>
      <c r="K263" t="s">
        <v>92</v>
      </c>
      <c r="L263">
        <v>2014</v>
      </c>
      <c r="M263">
        <v>26</v>
      </c>
      <c r="N263">
        <v>4</v>
      </c>
      <c r="O263">
        <v>8476403</v>
      </c>
      <c r="P263" t="s">
        <v>3855</v>
      </c>
      <c r="Q263" t="s">
        <v>3856</v>
      </c>
      <c r="R263" t="s">
        <v>3857</v>
      </c>
      <c r="S263" t="s">
        <v>3858</v>
      </c>
      <c r="T263" t="s">
        <v>720</v>
      </c>
      <c r="U263" t="s">
        <v>343</v>
      </c>
      <c r="V263">
        <v>33</v>
      </c>
      <c r="W263">
        <v>1</v>
      </c>
      <c r="X263">
        <v>4</v>
      </c>
      <c r="Y263">
        <v>1</v>
      </c>
      <c r="Z263">
        <v>5</v>
      </c>
      <c r="AA263">
        <v>22</v>
      </c>
      <c r="AB263">
        <v>60</v>
      </c>
      <c r="AC263" s="26">
        <v>0.15151515151515152</v>
      </c>
      <c r="AD263" s="20">
        <v>0.66423357664233595</v>
      </c>
      <c r="AE263" s="20">
        <v>1.657</v>
      </c>
      <c r="AF263">
        <v>-6</v>
      </c>
      <c r="AG263">
        <v>-2.2999999999999998</v>
      </c>
      <c r="AH263">
        <v>21</v>
      </c>
      <c r="AI263">
        <v>736</v>
      </c>
      <c r="AJ263">
        <v>32402</v>
      </c>
      <c r="AK263" s="20">
        <v>540.03333333333001</v>
      </c>
      <c r="AL263">
        <v>540.03</v>
      </c>
      <c r="AM263">
        <v>540</v>
      </c>
      <c r="AN263" s="26">
        <v>16.364646464646462</v>
      </c>
      <c r="AO263">
        <v>27.73</v>
      </c>
      <c r="AP263" s="41">
        <v>0.27777777777777779</v>
      </c>
      <c r="AQ263">
        <v>93</v>
      </c>
      <c r="AR263">
        <v>93</v>
      </c>
      <c r="AS263">
        <v>93</v>
      </c>
      <c r="AT263">
        <v>61</v>
      </c>
      <c r="AU263">
        <v>61</v>
      </c>
      <c r="AV263">
        <v>43</v>
      </c>
      <c r="AW263">
        <v>20</v>
      </c>
      <c r="AX263">
        <v>1</v>
      </c>
      <c r="AY263">
        <v>1</v>
      </c>
      <c r="AZ263">
        <v>3</v>
      </c>
      <c r="BA263" s="42">
        <v>4</v>
      </c>
      <c r="BB263">
        <v>1.7000000000000002</v>
      </c>
      <c r="BC263">
        <v>50.046500000000002</v>
      </c>
      <c r="BD263" s="20">
        <v>27.4</v>
      </c>
      <c r="BE263" s="20">
        <v>120.4</v>
      </c>
      <c r="BF263" s="20">
        <v>13.37703460918838</v>
      </c>
      <c r="BG263">
        <v>185</v>
      </c>
      <c r="BH263">
        <v>175</v>
      </c>
      <c r="BI263">
        <v>155</v>
      </c>
      <c r="BJ263" s="41">
        <v>0.54411764705882348</v>
      </c>
      <c r="BK263">
        <v>74</v>
      </c>
      <c r="BL263">
        <v>74</v>
      </c>
      <c r="BM263">
        <v>63</v>
      </c>
      <c r="BN263" s="42">
        <v>11</v>
      </c>
      <c r="BO263">
        <v>18</v>
      </c>
      <c r="BP263">
        <v>14</v>
      </c>
      <c r="BQ263">
        <v>7</v>
      </c>
      <c r="BR263">
        <v>34</v>
      </c>
      <c r="BS263" s="41">
        <v>7.4398249452954049E-2</v>
      </c>
      <c r="BT263">
        <v>0</v>
      </c>
      <c r="BU263">
        <v>0</v>
      </c>
      <c r="BV263" s="41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16</v>
      </c>
      <c r="DA263">
        <v>2</v>
      </c>
      <c r="DB263">
        <v>0</v>
      </c>
      <c r="DC263">
        <v>21</v>
      </c>
      <c r="DD263">
        <v>11</v>
      </c>
      <c r="DE263">
        <v>1</v>
      </c>
      <c r="DF263">
        <v>0</v>
      </c>
      <c r="DG263">
        <v>8</v>
      </c>
      <c r="DH263">
        <v>9</v>
      </c>
      <c r="DI263">
        <v>1</v>
      </c>
      <c r="DJ263">
        <v>9</v>
      </c>
      <c r="DK263">
        <v>8</v>
      </c>
      <c r="DL263">
        <v>1</v>
      </c>
      <c r="DM263">
        <v>2</v>
      </c>
      <c r="DN263">
        <v>1</v>
      </c>
      <c r="DO263">
        <v>1</v>
      </c>
      <c r="DP263" s="42">
        <v>-8</v>
      </c>
      <c r="DQ263" s="20">
        <v>-2.6890000000000001</v>
      </c>
      <c r="DR263">
        <v>8</v>
      </c>
      <c r="DS263">
        <v>1</v>
      </c>
      <c r="DT263">
        <v>0</v>
      </c>
      <c r="DU263">
        <v>0</v>
      </c>
      <c r="DV263">
        <v>0</v>
      </c>
      <c r="DW263">
        <v>473</v>
      </c>
      <c r="DX263">
        <v>537</v>
      </c>
      <c r="DY263">
        <v>348</v>
      </c>
      <c r="DZ263">
        <v>423</v>
      </c>
      <c r="EA263">
        <v>250</v>
      </c>
      <c r="EB263">
        <v>324</v>
      </c>
      <c r="EC263">
        <v>19.3</v>
      </c>
      <c r="ED263">
        <v>25.4</v>
      </c>
      <c r="EE263">
        <v>18</v>
      </c>
      <c r="EF263">
        <v>27</v>
      </c>
      <c r="EG263" s="41">
        <v>7.1999999999999995E-2</v>
      </c>
      <c r="EH263" s="43">
        <v>0.91666666666666663</v>
      </c>
      <c r="EI263" s="44">
        <v>0.98866666666666658</v>
      </c>
      <c r="EJ263">
        <v>478</v>
      </c>
      <c r="EK263">
        <v>537</v>
      </c>
      <c r="EL263">
        <v>353</v>
      </c>
      <c r="EM263">
        <v>423</v>
      </c>
      <c r="EN263">
        <v>254</v>
      </c>
      <c r="EO263">
        <v>324</v>
      </c>
      <c r="EP263">
        <v>18</v>
      </c>
      <c r="EQ263">
        <v>27</v>
      </c>
      <c r="ER263">
        <v>218</v>
      </c>
      <c r="ES263">
        <v>252</v>
      </c>
      <c r="ET263">
        <v>76</v>
      </c>
      <c r="EU263">
        <v>110</v>
      </c>
      <c r="EV263">
        <v>9</v>
      </c>
      <c r="EW263">
        <v>15</v>
      </c>
      <c r="EX263">
        <v>36</v>
      </c>
      <c r="EY263">
        <v>35</v>
      </c>
      <c r="EZ263">
        <v>-0.1</v>
      </c>
      <c r="FA263">
        <v>0.8</v>
      </c>
      <c r="FB263">
        <v>0.8</v>
      </c>
      <c r="FC263" s="20">
        <v>5.33</v>
      </c>
      <c r="FD263" s="26">
        <v>0.16151515151515153</v>
      </c>
      <c r="FE263">
        <v>0.19820000000000002</v>
      </c>
      <c r="FF263">
        <v>-0.27</v>
      </c>
      <c r="FG263">
        <v>-0.08</v>
      </c>
      <c r="FH263">
        <v>-0.35</v>
      </c>
      <c r="FL263" s="42">
        <v>130</v>
      </c>
      <c r="FM263" s="20">
        <v>10.125</v>
      </c>
      <c r="FN263" s="41">
        <v>1.1093073600000001E-2</v>
      </c>
      <c r="FO263" s="20">
        <v>2.9</v>
      </c>
      <c r="FP263" s="20">
        <v>4.4622000000000002</v>
      </c>
      <c r="FQ263" s="20">
        <v>112.21598800066664</v>
      </c>
      <c r="FU263" t="s">
        <v>1618</v>
      </c>
      <c r="FV263" t="s">
        <v>751</v>
      </c>
      <c r="FW263" s="45">
        <v>850000</v>
      </c>
      <c r="FX263" s="45">
        <v>850000</v>
      </c>
      <c r="FY263">
        <v>170</v>
      </c>
      <c r="FZ263">
        <v>6</v>
      </c>
      <c r="GA263">
        <v>17</v>
      </c>
      <c r="GB263">
        <v>23</v>
      </c>
      <c r="GC263">
        <v>-31</v>
      </c>
      <c r="GD263">
        <v>87</v>
      </c>
      <c r="GE263">
        <v>164</v>
      </c>
      <c r="GF263">
        <v>2660</v>
      </c>
      <c r="GG263">
        <v>-0.1</v>
      </c>
      <c r="GH263">
        <v>3.5</v>
      </c>
      <c r="GI263">
        <v>3.3</v>
      </c>
      <c r="GJ263" s="42">
        <v>2.9</v>
      </c>
    </row>
    <row r="264" spans="1:192" x14ac:dyDescent="0.45">
      <c r="A264" s="40">
        <v>34086</v>
      </c>
      <c r="B264" t="s">
        <v>1285</v>
      </c>
      <c r="C264" t="s">
        <v>362</v>
      </c>
      <c r="D264" t="s">
        <v>107</v>
      </c>
      <c r="E264" t="s">
        <v>107</v>
      </c>
      <c r="F264">
        <v>73</v>
      </c>
      <c r="G264">
        <v>206</v>
      </c>
      <c r="H264">
        <v>2011</v>
      </c>
      <c r="I264">
        <v>3</v>
      </c>
      <c r="J264">
        <v>83</v>
      </c>
      <c r="K264" t="s">
        <v>202</v>
      </c>
      <c r="L264">
        <v>2017</v>
      </c>
      <c r="M264">
        <v>24</v>
      </c>
      <c r="N264">
        <v>1</v>
      </c>
      <c r="O264">
        <v>8476407</v>
      </c>
      <c r="P264" t="s">
        <v>3867</v>
      </c>
      <c r="Q264" t="s">
        <v>3868</v>
      </c>
      <c r="R264" t="s">
        <v>3869</v>
      </c>
      <c r="S264" t="s">
        <v>3862</v>
      </c>
      <c r="T264" t="s">
        <v>720</v>
      </c>
      <c r="U264" t="s">
        <v>102</v>
      </c>
      <c r="V264">
        <v>7</v>
      </c>
      <c r="W264">
        <v>0</v>
      </c>
      <c r="X264">
        <v>2</v>
      </c>
      <c r="Y264">
        <v>1</v>
      </c>
      <c r="Z264">
        <v>2</v>
      </c>
      <c r="AA264">
        <v>25</v>
      </c>
      <c r="AB264">
        <v>67</v>
      </c>
      <c r="AC264" s="26">
        <v>0.2857142857142857</v>
      </c>
      <c r="AD264" s="20">
        <v>0</v>
      </c>
      <c r="AE264" s="20">
        <v>0.58899999999999997</v>
      </c>
      <c r="AF264">
        <v>-1</v>
      </c>
      <c r="AG264">
        <v>-2.2999999999999998</v>
      </c>
      <c r="AH264">
        <v>0</v>
      </c>
      <c r="AI264">
        <v>129</v>
      </c>
      <c r="AJ264">
        <v>6793</v>
      </c>
      <c r="AK264" s="20">
        <v>113.21666666666999</v>
      </c>
      <c r="AL264">
        <v>113.22</v>
      </c>
      <c r="AM264">
        <v>113</v>
      </c>
      <c r="AN264" s="26">
        <v>16.173809523809524</v>
      </c>
      <c r="AO264">
        <v>27.69</v>
      </c>
      <c r="AP264" s="41">
        <v>1</v>
      </c>
      <c r="AQ264">
        <v>14</v>
      </c>
      <c r="AR264">
        <v>14</v>
      </c>
      <c r="AS264">
        <v>14</v>
      </c>
      <c r="AT264">
        <v>12</v>
      </c>
      <c r="AU264">
        <v>12</v>
      </c>
      <c r="AV264">
        <v>6</v>
      </c>
      <c r="AW264">
        <v>3</v>
      </c>
      <c r="AX264">
        <v>0</v>
      </c>
      <c r="AY264">
        <v>0</v>
      </c>
      <c r="AZ264">
        <v>1</v>
      </c>
      <c r="BA264" s="42">
        <v>1</v>
      </c>
      <c r="BB264">
        <v>0.53</v>
      </c>
      <c r="BC264">
        <v>60.166699999999999</v>
      </c>
      <c r="BD264" s="20">
        <v>33.5</v>
      </c>
      <c r="BE264" s="20">
        <v>47.5</v>
      </c>
      <c r="BF264" s="20">
        <v>25.172231054583996</v>
      </c>
      <c r="BG264">
        <v>35</v>
      </c>
      <c r="BH264">
        <v>34</v>
      </c>
      <c r="BI264">
        <v>34</v>
      </c>
      <c r="BJ264" s="41">
        <v>0.50724637681159424</v>
      </c>
      <c r="BK264">
        <v>4</v>
      </c>
      <c r="BL264">
        <v>4</v>
      </c>
      <c r="BM264">
        <v>7</v>
      </c>
      <c r="BN264" s="42">
        <v>-3</v>
      </c>
      <c r="BO264">
        <v>6</v>
      </c>
      <c r="BP264">
        <v>5</v>
      </c>
      <c r="BQ264">
        <v>1</v>
      </c>
      <c r="BR264">
        <v>8</v>
      </c>
      <c r="BS264" s="41">
        <v>8.3333333333333329E-2</v>
      </c>
      <c r="BT264">
        <v>0</v>
      </c>
      <c r="BU264">
        <v>0</v>
      </c>
      <c r="BV264" s="41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6</v>
      </c>
      <c r="DA264">
        <v>0</v>
      </c>
      <c r="DB264">
        <v>0</v>
      </c>
      <c r="DC264">
        <v>4</v>
      </c>
      <c r="DD264">
        <v>2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v>0</v>
      </c>
      <c r="DQ264" s="20">
        <v>0.49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80</v>
      </c>
      <c r="DX264">
        <v>116</v>
      </c>
      <c r="DY264">
        <v>59</v>
      </c>
      <c r="DZ264">
        <v>88</v>
      </c>
      <c r="EA264">
        <v>41</v>
      </c>
      <c r="EB264">
        <v>66</v>
      </c>
      <c r="EC264">
        <v>3.36</v>
      </c>
      <c r="ED264">
        <v>5.23</v>
      </c>
      <c r="EE264">
        <v>2</v>
      </c>
      <c r="EF264">
        <v>3</v>
      </c>
      <c r="EG264" s="41">
        <v>4.878048780487805E-2</v>
      </c>
      <c r="EH264" s="43">
        <v>0.95454545454545459</v>
      </c>
      <c r="EI264" s="44">
        <v>1.0033259423503327</v>
      </c>
      <c r="EJ264">
        <v>80</v>
      </c>
      <c r="EK264">
        <v>116</v>
      </c>
      <c r="EL264">
        <v>59</v>
      </c>
      <c r="EM264">
        <v>88</v>
      </c>
      <c r="EN264">
        <v>41</v>
      </c>
      <c r="EO264">
        <v>66</v>
      </c>
      <c r="EP264">
        <v>2</v>
      </c>
      <c r="EQ264">
        <v>3</v>
      </c>
      <c r="ER264">
        <v>35</v>
      </c>
      <c r="ES264">
        <v>56</v>
      </c>
      <c r="ET264">
        <v>13</v>
      </c>
      <c r="EU264">
        <v>27</v>
      </c>
      <c r="EV264">
        <v>1</v>
      </c>
      <c r="EW264">
        <v>1</v>
      </c>
      <c r="EX264">
        <v>4</v>
      </c>
      <c r="EY264">
        <v>2</v>
      </c>
      <c r="EZ264">
        <v>0.1</v>
      </c>
      <c r="FA264">
        <v>0.2</v>
      </c>
      <c r="FB264">
        <v>0.2</v>
      </c>
      <c r="FC264" s="20">
        <v>0.25</v>
      </c>
      <c r="FD264" s="26">
        <v>3.5714285714285712E-2</v>
      </c>
      <c r="FE264">
        <v>3.3500000000000002E-2</v>
      </c>
      <c r="FF264">
        <v>-0.05</v>
      </c>
      <c r="FG264">
        <v>-0.03</v>
      </c>
      <c r="FH264">
        <v>-0.08</v>
      </c>
      <c r="FL264" s="42">
        <v>12</v>
      </c>
      <c r="FM264" s="20">
        <v>0</v>
      </c>
      <c r="FN264" s="41">
        <v>0</v>
      </c>
      <c r="FO264" s="20">
        <v>2</v>
      </c>
      <c r="FP264" s="20">
        <v>2.0979999999999999</v>
      </c>
      <c r="FQ264" s="20">
        <v>103.86857445680975</v>
      </c>
      <c r="FV264" t="s">
        <v>751</v>
      </c>
      <c r="FW264" s="45">
        <v>925000</v>
      </c>
      <c r="FX264" s="45">
        <v>925000</v>
      </c>
      <c r="FY264">
        <v>7</v>
      </c>
      <c r="FZ264">
        <v>0</v>
      </c>
      <c r="GA264">
        <v>2</v>
      </c>
      <c r="GB264">
        <v>2</v>
      </c>
      <c r="GC264">
        <v>-1</v>
      </c>
      <c r="GD264">
        <v>0</v>
      </c>
      <c r="GE264">
        <v>6</v>
      </c>
      <c r="GF264">
        <v>113</v>
      </c>
      <c r="GG264">
        <v>0.1</v>
      </c>
      <c r="GH264">
        <v>0.2</v>
      </c>
      <c r="GI264">
        <v>0.2</v>
      </c>
      <c r="GJ264" s="42">
        <v>2</v>
      </c>
    </row>
    <row r="265" spans="1:192" x14ac:dyDescent="0.45">
      <c r="A265" s="40">
        <v>35630</v>
      </c>
      <c r="B265" t="s">
        <v>2096</v>
      </c>
      <c r="C265" t="s">
        <v>282</v>
      </c>
      <c r="D265" t="s">
        <v>107</v>
      </c>
      <c r="E265" t="s">
        <v>107</v>
      </c>
      <c r="F265">
        <v>74</v>
      </c>
      <c r="G265">
        <v>209</v>
      </c>
      <c r="H265">
        <v>2015</v>
      </c>
      <c r="I265">
        <v>1</v>
      </c>
      <c r="J265">
        <v>8</v>
      </c>
      <c r="K265" t="s">
        <v>92</v>
      </c>
      <c r="L265">
        <v>2016</v>
      </c>
      <c r="M265">
        <v>20</v>
      </c>
      <c r="N265">
        <v>2</v>
      </c>
      <c r="O265">
        <v>8478460</v>
      </c>
      <c r="P265" t="s">
        <v>3878</v>
      </c>
      <c r="Q265" t="s">
        <v>3879</v>
      </c>
      <c r="R265" t="s">
        <v>3880</v>
      </c>
      <c r="S265" t="s">
        <v>855</v>
      </c>
      <c r="T265" t="s">
        <v>720</v>
      </c>
      <c r="U265" t="s">
        <v>159</v>
      </c>
      <c r="V265">
        <v>77</v>
      </c>
      <c r="W265">
        <v>16</v>
      </c>
      <c r="X265">
        <v>21</v>
      </c>
      <c r="Y265">
        <v>12</v>
      </c>
      <c r="Z265">
        <v>37</v>
      </c>
      <c r="AA265">
        <v>6</v>
      </c>
      <c r="AB265">
        <v>45</v>
      </c>
      <c r="AC265" s="26">
        <v>0.48051948051948051</v>
      </c>
      <c r="AD265" s="20">
        <v>-9.3974358974358978</v>
      </c>
      <c r="AE265" s="20">
        <v>14.403</v>
      </c>
      <c r="AF265">
        <v>8</v>
      </c>
      <c r="AG265">
        <v>11.7</v>
      </c>
      <c r="AH265">
        <v>16</v>
      </c>
      <c r="AI265">
        <v>2047</v>
      </c>
      <c r="AJ265">
        <v>104301</v>
      </c>
      <c r="AK265" s="20">
        <v>1738.35</v>
      </c>
      <c r="AL265">
        <v>1738.35</v>
      </c>
      <c r="AM265">
        <v>1738</v>
      </c>
      <c r="AN265" s="26">
        <v>22.575974025974023</v>
      </c>
      <c r="AO265">
        <v>37.25</v>
      </c>
      <c r="AP265" s="41">
        <v>0.41111111111111109</v>
      </c>
      <c r="AQ265">
        <v>383</v>
      </c>
      <c r="AR265">
        <v>383</v>
      </c>
      <c r="AS265">
        <v>383</v>
      </c>
      <c r="AT265">
        <v>283</v>
      </c>
      <c r="AU265">
        <v>283</v>
      </c>
      <c r="AV265">
        <v>207</v>
      </c>
      <c r="AW265">
        <v>136</v>
      </c>
      <c r="AX265">
        <v>28</v>
      </c>
      <c r="AY265">
        <v>5</v>
      </c>
      <c r="AZ265">
        <v>23</v>
      </c>
      <c r="BA265" s="42">
        <v>28</v>
      </c>
      <c r="BB265">
        <v>11.57</v>
      </c>
      <c r="BC265">
        <v>41.879199999999997</v>
      </c>
      <c r="BD265" s="20">
        <v>248.9</v>
      </c>
      <c r="BE265" s="20">
        <v>631.9</v>
      </c>
      <c r="BF265" s="20">
        <v>21.810337388903271</v>
      </c>
      <c r="BG265">
        <v>747</v>
      </c>
      <c r="BH265">
        <v>648</v>
      </c>
      <c r="BI265">
        <v>429</v>
      </c>
      <c r="BJ265" s="41">
        <v>0.63520408163265307</v>
      </c>
      <c r="BK265">
        <v>58</v>
      </c>
      <c r="BL265">
        <v>58</v>
      </c>
      <c r="BM265">
        <v>67</v>
      </c>
      <c r="BN265" s="42">
        <v>-9</v>
      </c>
      <c r="BO265">
        <v>76</v>
      </c>
      <c r="BP265">
        <v>42</v>
      </c>
      <c r="BQ265">
        <v>32</v>
      </c>
      <c r="BR265">
        <v>92</v>
      </c>
      <c r="BS265" s="41">
        <v>7.5720164609053495E-2</v>
      </c>
      <c r="BT265">
        <v>0</v>
      </c>
      <c r="BU265">
        <v>0</v>
      </c>
      <c r="BV265" s="41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3</v>
      </c>
      <c r="CL265">
        <v>3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2</v>
      </c>
      <c r="CS265">
        <v>2</v>
      </c>
      <c r="CT265">
        <v>1</v>
      </c>
      <c r="CU265">
        <v>0</v>
      </c>
      <c r="CV265">
        <v>10</v>
      </c>
      <c r="CW265">
        <v>2</v>
      </c>
      <c r="CX265">
        <v>2</v>
      </c>
      <c r="CY265">
        <v>11</v>
      </c>
      <c r="CZ265">
        <v>61</v>
      </c>
      <c r="DA265">
        <v>7</v>
      </c>
      <c r="DB265">
        <v>0</v>
      </c>
      <c r="DC265">
        <v>39</v>
      </c>
      <c r="DD265">
        <v>35</v>
      </c>
      <c r="DE265">
        <v>2</v>
      </c>
      <c r="DF265">
        <v>0</v>
      </c>
      <c r="DG265">
        <v>124</v>
      </c>
      <c r="DH265">
        <v>8</v>
      </c>
      <c r="DI265">
        <v>15</v>
      </c>
      <c r="DJ265">
        <v>9</v>
      </c>
      <c r="DK265">
        <v>9</v>
      </c>
      <c r="DL265">
        <v>0</v>
      </c>
      <c r="DM265">
        <v>13</v>
      </c>
      <c r="DN265">
        <v>13</v>
      </c>
      <c r="DO265">
        <v>0</v>
      </c>
      <c r="DP265" s="42">
        <v>7</v>
      </c>
      <c r="DQ265" s="20">
        <v>10.643000000000001</v>
      </c>
      <c r="DR265">
        <v>8</v>
      </c>
      <c r="DS265">
        <v>0</v>
      </c>
      <c r="DT265">
        <v>0</v>
      </c>
      <c r="DU265">
        <v>0</v>
      </c>
      <c r="DV265">
        <v>0</v>
      </c>
      <c r="DW265">
        <v>1909</v>
      </c>
      <c r="DX265">
        <v>1494</v>
      </c>
      <c r="DY265">
        <v>1474</v>
      </c>
      <c r="DZ265">
        <v>1123</v>
      </c>
      <c r="EA265">
        <v>1082</v>
      </c>
      <c r="EB265">
        <v>835</v>
      </c>
      <c r="EC265">
        <v>89.64</v>
      </c>
      <c r="ED265">
        <v>80.87</v>
      </c>
      <c r="EE265">
        <v>90</v>
      </c>
      <c r="EF265">
        <v>70</v>
      </c>
      <c r="EG265" s="41">
        <v>8.3179297597042512E-2</v>
      </c>
      <c r="EH265" s="43">
        <v>0.91616766467065869</v>
      </c>
      <c r="EI265" s="44">
        <v>0.99934696226770114</v>
      </c>
      <c r="EJ265">
        <v>1910</v>
      </c>
      <c r="EK265">
        <v>1496</v>
      </c>
      <c r="EL265">
        <v>1475</v>
      </c>
      <c r="EM265">
        <v>1123</v>
      </c>
      <c r="EN265">
        <v>1083</v>
      </c>
      <c r="EO265">
        <v>835</v>
      </c>
      <c r="EP265">
        <v>90</v>
      </c>
      <c r="EQ265">
        <v>70</v>
      </c>
      <c r="ER265">
        <v>912</v>
      </c>
      <c r="ES265">
        <v>787</v>
      </c>
      <c r="ET265">
        <v>350</v>
      </c>
      <c r="EU265">
        <v>323</v>
      </c>
      <c r="EV265">
        <v>47</v>
      </c>
      <c r="EW265">
        <v>37</v>
      </c>
      <c r="EX265">
        <v>73</v>
      </c>
      <c r="EY265">
        <v>98</v>
      </c>
      <c r="EZ265">
        <v>3.4</v>
      </c>
      <c r="FA265">
        <v>4.2</v>
      </c>
      <c r="FB265">
        <v>7.5</v>
      </c>
      <c r="FC265" s="20">
        <v>59.92</v>
      </c>
      <c r="FD265" s="26">
        <v>0.7781818181818182</v>
      </c>
      <c r="FE265">
        <v>4.1395999999999997</v>
      </c>
      <c r="FF265">
        <v>0.27</v>
      </c>
      <c r="FG265">
        <v>7.0000000000000007E-2</v>
      </c>
      <c r="FH265">
        <v>0.33</v>
      </c>
      <c r="FI265">
        <v>1</v>
      </c>
      <c r="FJ265">
        <v>0</v>
      </c>
      <c r="FK265">
        <v>0</v>
      </c>
      <c r="FL265" s="42">
        <v>166</v>
      </c>
      <c r="FM265" s="20">
        <v>11.25</v>
      </c>
      <c r="FN265" s="41">
        <v>7.7449822900000007E-2</v>
      </c>
      <c r="FO265" s="20">
        <v>35.4</v>
      </c>
      <c r="FP265" s="20">
        <v>39.128599999999999</v>
      </c>
      <c r="FQ265" s="20">
        <v>117.45620847355252</v>
      </c>
      <c r="FR265">
        <v>4</v>
      </c>
      <c r="FS265" t="s">
        <v>314</v>
      </c>
      <c r="FT265">
        <v>87</v>
      </c>
      <c r="FV265" t="s">
        <v>751</v>
      </c>
      <c r="FW265" s="45">
        <v>925000</v>
      </c>
      <c r="FX265" s="45">
        <v>925000</v>
      </c>
      <c r="FY265">
        <v>155</v>
      </c>
      <c r="FZ265">
        <v>27</v>
      </c>
      <c r="GA265">
        <v>57</v>
      </c>
      <c r="GB265">
        <v>84</v>
      </c>
      <c r="GC265">
        <v>25</v>
      </c>
      <c r="GD265">
        <v>30</v>
      </c>
      <c r="GE265">
        <v>395</v>
      </c>
      <c r="GF265">
        <v>3369</v>
      </c>
      <c r="GG265">
        <v>7.9</v>
      </c>
      <c r="GH265">
        <v>8.6999999999999993</v>
      </c>
      <c r="GI265">
        <v>16.600000000000001</v>
      </c>
      <c r="GJ265" s="42">
        <v>35.4</v>
      </c>
    </row>
    <row r="266" spans="1:192" x14ac:dyDescent="0.45">
      <c r="A266" s="40">
        <v>35460</v>
      </c>
      <c r="B266" t="s">
        <v>3900</v>
      </c>
      <c r="C266" t="s">
        <v>126</v>
      </c>
      <c r="D266" t="s">
        <v>91</v>
      </c>
      <c r="E266" t="s">
        <v>91</v>
      </c>
      <c r="F266">
        <v>74</v>
      </c>
      <c r="G266">
        <v>196</v>
      </c>
      <c r="H266">
        <v>2015</v>
      </c>
      <c r="I266">
        <v>1</v>
      </c>
      <c r="J266">
        <v>18</v>
      </c>
      <c r="K266" t="s">
        <v>92</v>
      </c>
      <c r="L266">
        <v>2016</v>
      </c>
      <c r="M266">
        <v>21</v>
      </c>
      <c r="N266">
        <v>2</v>
      </c>
      <c r="O266">
        <v>8478469</v>
      </c>
      <c r="P266" t="s">
        <v>3901</v>
      </c>
      <c r="Q266" t="s">
        <v>3902</v>
      </c>
      <c r="R266" t="s">
        <v>3903</v>
      </c>
      <c r="S266" t="s">
        <v>247</v>
      </c>
      <c r="T266" t="s">
        <v>720</v>
      </c>
      <c r="U266" t="s">
        <v>110</v>
      </c>
      <c r="V266">
        <v>63</v>
      </c>
      <c r="W266">
        <v>9</v>
      </c>
      <c r="X266">
        <v>16</v>
      </c>
      <c r="Y266">
        <v>9</v>
      </c>
      <c r="Z266">
        <v>25</v>
      </c>
      <c r="AA266">
        <v>9</v>
      </c>
      <c r="AB266">
        <v>37</v>
      </c>
      <c r="AC266" s="26">
        <v>0.3968253968253968</v>
      </c>
      <c r="AD266" s="20">
        <v>25</v>
      </c>
      <c r="AE266" s="20">
        <v>9.2100000000000009</v>
      </c>
      <c r="AF266">
        <v>-12</v>
      </c>
      <c r="AG266">
        <v>-1.6</v>
      </c>
      <c r="AH266">
        <v>14</v>
      </c>
      <c r="AI266">
        <v>1441</v>
      </c>
      <c r="AJ266">
        <v>66191</v>
      </c>
      <c r="AK266" s="20">
        <v>1103.1833333333</v>
      </c>
      <c r="AL266">
        <v>1103.18</v>
      </c>
      <c r="AM266">
        <v>1103</v>
      </c>
      <c r="AN266" s="26">
        <v>17.510846560846563</v>
      </c>
      <c r="AO266">
        <v>29.19</v>
      </c>
      <c r="AP266" s="41">
        <v>0.45454545454545453</v>
      </c>
      <c r="AQ266">
        <v>181</v>
      </c>
      <c r="AR266">
        <v>181</v>
      </c>
      <c r="AS266">
        <v>181</v>
      </c>
      <c r="AT266">
        <v>115</v>
      </c>
      <c r="AU266">
        <v>115</v>
      </c>
      <c r="AV266">
        <v>94</v>
      </c>
      <c r="AW266">
        <v>58</v>
      </c>
      <c r="AX266">
        <v>9</v>
      </c>
      <c r="AY266">
        <v>1</v>
      </c>
      <c r="AZ266">
        <v>13</v>
      </c>
      <c r="BA266" s="42">
        <v>14</v>
      </c>
      <c r="BB266">
        <v>4.6100000000000003</v>
      </c>
      <c r="BC266">
        <v>43.9255</v>
      </c>
      <c r="BD266" s="20">
        <v>147.30000000000001</v>
      </c>
      <c r="BE266" s="20">
        <v>328.3</v>
      </c>
      <c r="BF266" s="20">
        <v>17.855653655795066</v>
      </c>
      <c r="BG266">
        <v>455</v>
      </c>
      <c r="BH266">
        <v>331</v>
      </c>
      <c r="BI266">
        <v>237</v>
      </c>
      <c r="BJ266" s="41">
        <v>0.65751445086705207</v>
      </c>
      <c r="BK266">
        <v>44</v>
      </c>
      <c r="BL266">
        <v>44</v>
      </c>
      <c r="BM266">
        <v>79</v>
      </c>
      <c r="BN266" s="42">
        <v>-35</v>
      </c>
      <c r="BO266">
        <v>21</v>
      </c>
      <c r="BP266">
        <v>36</v>
      </c>
      <c r="BQ266">
        <v>27</v>
      </c>
      <c r="BR266">
        <v>64</v>
      </c>
      <c r="BS266" s="41">
        <v>7.6099881093935784E-2</v>
      </c>
      <c r="BT266">
        <v>0</v>
      </c>
      <c r="BU266">
        <v>0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2</v>
      </c>
      <c r="CS266">
        <v>1</v>
      </c>
      <c r="CT266">
        <v>0</v>
      </c>
      <c r="CU266">
        <v>1</v>
      </c>
      <c r="CV266">
        <v>4</v>
      </c>
      <c r="CW266">
        <v>1</v>
      </c>
      <c r="CX266">
        <v>1</v>
      </c>
      <c r="CY266">
        <v>2</v>
      </c>
      <c r="CZ266">
        <v>17</v>
      </c>
      <c r="DA266">
        <v>1</v>
      </c>
      <c r="DB266">
        <v>1</v>
      </c>
      <c r="DC266">
        <v>30</v>
      </c>
      <c r="DD266">
        <v>12</v>
      </c>
      <c r="DE266">
        <v>0</v>
      </c>
      <c r="DF266">
        <v>1</v>
      </c>
      <c r="DG266">
        <v>49</v>
      </c>
      <c r="DH266">
        <v>7</v>
      </c>
      <c r="DI266">
        <v>4</v>
      </c>
      <c r="DJ266">
        <v>7</v>
      </c>
      <c r="DK266">
        <v>7</v>
      </c>
      <c r="DL266">
        <v>0</v>
      </c>
      <c r="DM266">
        <v>4</v>
      </c>
      <c r="DN266">
        <v>4</v>
      </c>
      <c r="DO266">
        <v>0</v>
      </c>
      <c r="DP266" s="42">
        <v>-3</v>
      </c>
      <c r="DQ266" s="20">
        <v>5.0060000000000002</v>
      </c>
      <c r="DR266">
        <v>7</v>
      </c>
      <c r="DS266">
        <v>0</v>
      </c>
      <c r="DT266">
        <v>0</v>
      </c>
      <c r="DU266">
        <v>0</v>
      </c>
      <c r="DV266">
        <v>0</v>
      </c>
      <c r="DW266">
        <v>1126</v>
      </c>
      <c r="DX266">
        <v>1027</v>
      </c>
      <c r="DY266">
        <v>820</v>
      </c>
      <c r="DZ266">
        <v>777</v>
      </c>
      <c r="EA266">
        <v>594</v>
      </c>
      <c r="EB266">
        <v>571</v>
      </c>
      <c r="EC266">
        <v>50.53</v>
      </c>
      <c r="ED266">
        <v>48.22</v>
      </c>
      <c r="EE266">
        <v>55</v>
      </c>
      <c r="EF266">
        <v>56</v>
      </c>
      <c r="EG266" s="41">
        <v>9.2592592592592587E-2</v>
      </c>
      <c r="EH266" s="43">
        <v>0.90192644483362527</v>
      </c>
      <c r="EI266" s="44">
        <v>0.99451903742621783</v>
      </c>
      <c r="EJ266">
        <v>1122</v>
      </c>
      <c r="EK266">
        <v>1027</v>
      </c>
      <c r="EL266">
        <v>816</v>
      </c>
      <c r="EM266">
        <v>777</v>
      </c>
      <c r="EN266">
        <v>594</v>
      </c>
      <c r="EO266">
        <v>571</v>
      </c>
      <c r="EP266">
        <v>54</v>
      </c>
      <c r="EQ266">
        <v>56</v>
      </c>
      <c r="ER266">
        <v>533</v>
      </c>
      <c r="ES266">
        <v>497</v>
      </c>
      <c r="ET266">
        <v>211</v>
      </c>
      <c r="EU266">
        <v>176</v>
      </c>
      <c r="EV266">
        <v>25</v>
      </c>
      <c r="EW266">
        <v>25</v>
      </c>
      <c r="EX266">
        <v>48</v>
      </c>
      <c r="EY266">
        <v>65</v>
      </c>
      <c r="EZ266">
        <v>2.1</v>
      </c>
      <c r="FA266">
        <v>1.5</v>
      </c>
      <c r="FB266">
        <v>3.6</v>
      </c>
      <c r="FC266" s="20">
        <v>21.15</v>
      </c>
      <c r="FD266" s="26">
        <v>0.33571428571428569</v>
      </c>
      <c r="FE266">
        <v>1.3025</v>
      </c>
      <c r="FF266">
        <v>0.31</v>
      </c>
      <c r="FG266">
        <v>-0.25</v>
      </c>
      <c r="FH266">
        <v>0.06</v>
      </c>
      <c r="FI266">
        <v>1</v>
      </c>
      <c r="FJ266">
        <v>0</v>
      </c>
      <c r="FK266">
        <v>0</v>
      </c>
      <c r="FL266" s="42">
        <v>122</v>
      </c>
      <c r="FM266" s="20">
        <v>10.142857142857142</v>
      </c>
      <c r="FN266" s="41">
        <v>5.5782312899999999E-2</v>
      </c>
      <c r="FO266" s="20">
        <v>23.6</v>
      </c>
      <c r="FP266" s="20">
        <v>26.001200000000001</v>
      </c>
      <c r="FQ266" s="20">
        <v>117.097844413423</v>
      </c>
      <c r="FV266" t="s">
        <v>751</v>
      </c>
      <c r="FW266" s="45">
        <v>925000</v>
      </c>
      <c r="FX266" s="45">
        <v>863333</v>
      </c>
      <c r="FY266">
        <v>64</v>
      </c>
      <c r="FZ266">
        <v>9</v>
      </c>
      <c r="GA266">
        <v>16</v>
      </c>
      <c r="GB266">
        <v>25</v>
      </c>
      <c r="GC266">
        <v>-14</v>
      </c>
      <c r="GD266">
        <v>14</v>
      </c>
      <c r="GE266">
        <v>95</v>
      </c>
      <c r="GF266">
        <v>1110</v>
      </c>
      <c r="GG266">
        <v>2.1</v>
      </c>
      <c r="GH266">
        <v>1.4</v>
      </c>
      <c r="GI266">
        <v>3.5</v>
      </c>
      <c r="GJ266" s="42">
        <v>23.6</v>
      </c>
    </row>
    <row r="267" spans="1:192" x14ac:dyDescent="0.45">
      <c r="A267" s="40">
        <v>34163</v>
      </c>
      <c r="B267" t="s">
        <v>393</v>
      </c>
      <c r="C267" t="s">
        <v>106</v>
      </c>
      <c r="D267" t="s">
        <v>107</v>
      </c>
      <c r="E267" t="s">
        <v>107</v>
      </c>
      <c r="F267">
        <v>74</v>
      </c>
      <c r="G267">
        <v>195</v>
      </c>
      <c r="H267">
        <v>2011</v>
      </c>
      <c r="I267">
        <v>4</v>
      </c>
      <c r="J267">
        <v>98</v>
      </c>
      <c r="K267" t="s">
        <v>92</v>
      </c>
      <c r="L267">
        <v>2015</v>
      </c>
      <c r="M267">
        <v>24</v>
      </c>
      <c r="N267">
        <v>3</v>
      </c>
      <c r="O267">
        <v>8476422</v>
      </c>
      <c r="P267" t="s">
        <v>3904</v>
      </c>
      <c r="Q267" t="s">
        <v>3905</v>
      </c>
      <c r="R267" t="s">
        <v>1700</v>
      </c>
      <c r="S267" t="s">
        <v>176</v>
      </c>
      <c r="T267" t="s">
        <v>720</v>
      </c>
      <c r="U267" t="s">
        <v>3906</v>
      </c>
      <c r="V267">
        <v>57</v>
      </c>
      <c r="W267">
        <v>2</v>
      </c>
      <c r="X267">
        <v>16</v>
      </c>
      <c r="Y267">
        <v>9</v>
      </c>
      <c r="Z267">
        <v>18</v>
      </c>
      <c r="AA267">
        <v>0</v>
      </c>
      <c r="AB267">
        <v>0</v>
      </c>
      <c r="AC267" s="26">
        <v>0.31578947368421051</v>
      </c>
      <c r="AD267" s="20">
        <v>6.8478260869565215</v>
      </c>
      <c r="AE267" s="20">
        <v>6.3639999999999999</v>
      </c>
      <c r="AF267">
        <v>-5</v>
      </c>
      <c r="AG267">
        <v>-7.5</v>
      </c>
      <c r="AH267">
        <v>26</v>
      </c>
      <c r="AI267">
        <v>1117</v>
      </c>
      <c r="AJ267">
        <v>51172</v>
      </c>
      <c r="AK267" s="20">
        <v>852.86666666666997</v>
      </c>
      <c r="AL267">
        <v>852.87</v>
      </c>
      <c r="AM267">
        <v>853</v>
      </c>
      <c r="AN267" s="26">
        <v>14.962573099415204</v>
      </c>
      <c r="AO267">
        <v>25.24</v>
      </c>
      <c r="AP267" s="41">
        <v>0.5</v>
      </c>
      <c r="AQ267">
        <v>125</v>
      </c>
      <c r="AR267">
        <v>125</v>
      </c>
      <c r="AS267">
        <v>125</v>
      </c>
      <c r="AT267">
        <v>92</v>
      </c>
      <c r="AU267">
        <v>92</v>
      </c>
      <c r="AV267">
        <v>65</v>
      </c>
      <c r="AW267">
        <v>34</v>
      </c>
      <c r="AX267">
        <v>2</v>
      </c>
      <c r="AY267">
        <v>0</v>
      </c>
      <c r="AZ267">
        <v>6</v>
      </c>
      <c r="BA267" s="42">
        <v>6</v>
      </c>
      <c r="BB267">
        <v>3.11</v>
      </c>
      <c r="BC267">
        <v>45.938499999999998</v>
      </c>
      <c r="BD267" s="20">
        <v>199.4</v>
      </c>
      <c r="BE267" s="20">
        <v>324.39999999999998</v>
      </c>
      <c r="BF267" s="20">
        <v>22.821766506032571</v>
      </c>
      <c r="BG267">
        <v>292</v>
      </c>
      <c r="BH267">
        <v>263</v>
      </c>
      <c r="BI267">
        <v>202</v>
      </c>
      <c r="BJ267" s="41">
        <v>0.59109311740890691</v>
      </c>
      <c r="BK267">
        <v>41</v>
      </c>
      <c r="BL267">
        <v>41</v>
      </c>
      <c r="BM267">
        <v>54</v>
      </c>
      <c r="BN267" s="42">
        <v>-13</v>
      </c>
      <c r="BO267">
        <v>27</v>
      </c>
      <c r="BP267">
        <v>32</v>
      </c>
      <c r="BQ267">
        <v>8</v>
      </c>
      <c r="BR267">
        <v>37</v>
      </c>
      <c r="BS267" s="41">
        <v>5.5975794251134643E-2</v>
      </c>
      <c r="BT267">
        <v>0</v>
      </c>
      <c r="BU267">
        <v>0</v>
      </c>
      <c r="BV267" s="41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3</v>
      </c>
      <c r="CZ267">
        <v>23</v>
      </c>
      <c r="DA267">
        <v>2</v>
      </c>
      <c r="DB267">
        <v>1</v>
      </c>
      <c r="DC267">
        <v>16</v>
      </c>
      <c r="DD267">
        <v>16</v>
      </c>
      <c r="DE267">
        <v>0</v>
      </c>
      <c r="DF267">
        <v>0</v>
      </c>
      <c r="DG267">
        <v>30</v>
      </c>
      <c r="DH267">
        <v>13</v>
      </c>
      <c r="DI267">
        <v>3</v>
      </c>
      <c r="DJ267">
        <v>14</v>
      </c>
      <c r="DK267">
        <v>14</v>
      </c>
      <c r="DL267">
        <v>0</v>
      </c>
      <c r="DM267">
        <v>3</v>
      </c>
      <c r="DN267">
        <v>3</v>
      </c>
      <c r="DO267">
        <v>0</v>
      </c>
      <c r="DP267" s="42">
        <v>-10</v>
      </c>
      <c r="DQ267" s="20">
        <v>-4.0979999999999999</v>
      </c>
      <c r="DR267">
        <v>13</v>
      </c>
      <c r="DS267">
        <v>0</v>
      </c>
      <c r="DT267">
        <v>0</v>
      </c>
      <c r="DU267">
        <v>0</v>
      </c>
      <c r="DV267">
        <v>0</v>
      </c>
      <c r="DW267">
        <v>789</v>
      </c>
      <c r="DX267">
        <v>830</v>
      </c>
      <c r="DY267">
        <v>585</v>
      </c>
      <c r="DZ267">
        <v>624</v>
      </c>
      <c r="EA267">
        <v>437</v>
      </c>
      <c r="EB267">
        <v>445</v>
      </c>
      <c r="EC267">
        <v>37.9</v>
      </c>
      <c r="ED267">
        <v>36.340000000000003</v>
      </c>
      <c r="EE267">
        <v>36</v>
      </c>
      <c r="EF267">
        <v>36</v>
      </c>
      <c r="EG267" s="41">
        <v>8.2379862700228831E-2</v>
      </c>
      <c r="EH267" s="43">
        <v>0.91910112359550566</v>
      </c>
      <c r="EI267" s="44">
        <v>1.0014809862957346</v>
      </c>
      <c r="EJ267">
        <v>794</v>
      </c>
      <c r="EK267">
        <v>833</v>
      </c>
      <c r="EL267">
        <v>588</v>
      </c>
      <c r="EM267">
        <v>627</v>
      </c>
      <c r="EN267">
        <v>439</v>
      </c>
      <c r="EO267">
        <v>449</v>
      </c>
      <c r="EP267">
        <v>36</v>
      </c>
      <c r="EQ267">
        <v>36</v>
      </c>
      <c r="ER267">
        <v>378</v>
      </c>
      <c r="ES267">
        <v>393</v>
      </c>
      <c r="ET267">
        <v>160</v>
      </c>
      <c r="EU267">
        <v>168</v>
      </c>
      <c r="EV267">
        <v>23</v>
      </c>
      <c r="EW267">
        <v>20</v>
      </c>
      <c r="EX267">
        <v>80</v>
      </c>
      <c r="EY267">
        <v>58</v>
      </c>
      <c r="EZ267">
        <v>1.2</v>
      </c>
      <c r="FA267">
        <v>1.5</v>
      </c>
      <c r="FB267">
        <v>2.7</v>
      </c>
      <c r="FC267" s="20">
        <v>7.97</v>
      </c>
      <c r="FD267" s="26">
        <v>0.13982456140350877</v>
      </c>
      <c r="FE267">
        <v>0.33430000000000004</v>
      </c>
      <c r="FF267">
        <v>-0.21</v>
      </c>
      <c r="FG267">
        <v>-0.56000000000000005</v>
      </c>
      <c r="FH267">
        <v>-0.77</v>
      </c>
      <c r="FL267" s="42">
        <v>104</v>
      </c>
      <c r="FM267" s="20">
        <v>3.7692307692307692</v>
      </c>
      <c r="FN267" s="41">
        <v>3.8352811200000003E-2</v>
      </c>
      <c r="FO267" s="20">
        <v>15.4</v>
      </c>
      <c r="FP267" s="20">
        <v>17.180399999999999</v>
      </c>
      <c r="FQ267" s="20">
        <v>113.89778043547082</v>
      </c>
      <c r="FR267">
        <v>4</v>
      </c>
      <c r="FS267" t="s">
        <v>314</v>
      </c>
      <c r="FT267">
        <v>195</v>
      </c>
      <c r="FV267" t="s">
        <v>751</v>
      </c>
      <c r="FW267" s="45">
        <v>675000</v>
      </c>
      <c r="FX267" s="45">
        <v>725000</v>
      </c>
      <c r="FY267">
        <v>103</v>
      </c>
      <c r="FZ267">
        <v>5</v>
      </c>
      <c r="GA267">
        <v>22</v>
      </c>
      <c r="GB267">
        <v>27</v>
      </c>
      <c r="GC267">
        <v>-8</v>
      </c>
      <c r="GD267">
        <v>36</v>
      </c>
      <c r="GE267">
        <v>112</v>
      </c>
      <c r="GF267">
        <v>1414</v>
      </c>
      <c r="GG267">
        <v>1.7000000000000002</v>
      </c>
      <c r="GH267">
        <v>2.4</v>
      </c>
      <c r="GI267">
        <v>4</v>
      </c>
      <c r="GJ267" s="42">
        <v>15.4</v>
      </c>
    </row>
    <row r="268" spans="1:192" x14ac:dyDescent="0.45">
      <c r="A268" s="40">
        <v>30513</v>
      </c>
      <c r="B268" t="s">
        <v>207</v>
      </c>
      <c r="C268" t="s">
        <v>208</v>
      </c>
      <c r="D268" t="s">
        <v>91</v>
      </c>
      <c r="E268" t="s">
        <v>91</v>
      </c>
      <c r="F268">
        <v>73</v>
      </c>
      <c r="G268">
        <v>192</v>
      </c>
      <c r="H268">
        <v>2002</v>
      </c>
      <c r="I268">
        <v>2</v>
      </c>
      <c r="J268">
        <v>54</v>
      </c>
      <c r="K268" t="s">
        <v>92</v>
      </c>
      <c r="L268">
        <v>2005</v>
      </c>
      <c r="M268">
        <v>34</v>
      </c>
      <c r="N268">
        <v>13</v>
      </c>
      <c r="O268">
        <v>8470281</v>
      </c>
      <c r="P268" t="s">
        <v>3912</v>
      </c>
      <c r="Q268" t="s">
        <v>3913</v>
      </c>
      <c r="R268" t="s">
        <v>329</v>
      </c>
      <c r="S268" t="s">
        <v>3914</v>
      </c>
      <c r="T268" t="s">
        <v>720</v>
      </c>
      <c r="U268" t="s">
        <v>188</v>
      </c>
      <c r="V268">
        <v>82</v>
      </c>
      <c r="W268">
        <v>2</v>
      </c>
      <c r="X268">
        <v>30</v>
      </c>
      <c r="Y268">
        <v>6</v>
      </c>
      <c r="Z268">
        <v>32</v>
      </c>
      <c r="AA268">
        <v>6</v>
      </c>
      <c r="AB268">
        <v>44</v>
      </c>
      <c r="AC268" s="26">
        <v>0.3902439024390244</v>
      </c>
      <c r="AD268" s="20">
        <v>-13.894852135815988</v>
      </c>
      <c r="AE268" s="20">
        <v>9.9060000000000006</v>
      </c>
      <c r="AF268">
        <v>-29</v>
      </c>
      <c r="AG268">
        <v>-3.7</v>
      </c>
      <c r="AH268">
        <v>28</v>
      </c>
      <c r="AI268">
        <v>2419</v>
      </c>
      <c r="AJ268">
        <v>117229</v>
      </c>
      <c r="AK268" s="20">
        <v>1953.8166666667</v>
      </c>
      <c r="AL268">
        <v>1953.85</v>
      </c>
      <c r="AM268">
        <v>1954</v>
      </c>
      <c r="AN268" s="26">
        <v>23.827032520325204</v>
      </c>
      <c r="AO268">
        <v>39.369999999999997</v>
      </c>
      <c r="AP268" s="41">
        <v>0.42666666666666669</v>
      </c>
      <c r="AQ268">
        <v>400</v>
      </c>
      <c r="AR268">
        <v>374</v>
      </c>
      <c r="AS268">
        <v>400</v>
      </c>
      <c r="AT268">
        <v>247</v>
      </c>
      <c r="AU268">
        <v>247</v>
      </c>
      <c r="AV268">
        <v>187</v>
      </c>
      <c r="AW268">
        <v>115</v>
      </c>
      <c r="AX268">
        <v>6</v>
      </c>
      <c r="AY268">
        <v>5</v>
      </c>
      <c r="AZ268">
        <v>16</v>
      </c>
      <c r="BA268" s="42">
        <v>21</v>
      </c>
      <c r="BB268">
        <v>8.2799999999999994</v>
      </c>
      <c r="BC268">
        <v>53.256700000000002</v>
      </c>
      <c r="BD268" s="20">
        <v>168.3</v>
      </c>
      <c r="BE268" s="20">
        <v>568.29999999999995</v>
      </c>
      <c r="BF268" s="20">
        <v>17.451697929728482</v>
      </c>
      <c r="BG268">
        <v>806</v>
      </c>
      <c r="BH268">
        <v>660</v>
      </c>
      <c r="BI268">
        <v>646</v>
      </c>
      <c r="BJ268" s="41">
        <v>0.55509641873278237</v>
      </c>
      <c r="BK268">
        <v>41</v>
      </c>
      <c r="BL268">
        <v>41</v>
      </c>
      <c r="BM268">
        <v>89</v>
      </c>
      <c r="BN268" s="42">
        <v>-48</v>
      </c>
      <c r="BO268">
        <v>60</v>
      </c>
      <c r="BP268">
        <v>73</v>
      </c>
      <c r="BQ268">
        <v>34</v>
      </c>
      <c r="BR268">
        <v>165</v>
      </c>
      <c r="BS268" s="41">
        <v>9.9218280216476246E-2</v>
      </c>
      <c r="BT268">
        <v>0</v>
      </c>
      <c r="BU268">
        <v>0</v>
      </c>
      <c r="BV268" s="41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</v>
      </c>
      <c r="CY268">
        <v>7</v>
      </c>
      <c r="CZ268">
        <v>50</v>
      </c>
      <c r="DA268">
        <v>0</v>
      </c>
      <c r="DB268">
        <v>0</v>
      </c>
      <c r="DC268">
        <v>133</v>
      </c>
      <c r="DD268">
        <v>14</v>
      </c>
      <c r="DE268">
        <v>0</v>
      </c>
      <c r="DF268">
        <v>0</v>
      </c>
      <c r="DG268">
        <v>40</v>
      </c>
      <c r="DH268">
        <v>14</v>
      </c>
      <c r="DI268">
        <v>3</v>
      </c>
      <c r="DJ268">
        <v>15</v>
      </c>
      <c r="DK268">
        <v>15</v>
      </c>
      <c r="DL268">
        <v>0</v>
      </c>
      <c r="DM268">
        <v>2</v>
      </c>
      <c r="DN268">
        <v>2</v>
      </c>
      <c r="DO268">
        <v>0</v>
      </c>
      <c r="DP268" s="42">
        <v>-11</v>
      </c>
      <c r="DQ268" s="20">
        <v>-2.1800000000000002</v>
      </c>
      <c r="DR268">
        <v>14</v>
      </c>
      <c r="DS268">
        <v>0</v>
      </c>
      <c r="DT268">
        <v>0</v>
      </c>
      <c r="DU268">
        <v>0</v>
      </c>
      <c r="DV268">
        <v>0</v>
      </c>
      <c r="DW268">
        <v>2102</v>
      </c>
      <c r="DX268">
        <v>1963</v>
      </c>
      <c r="DY268">
        <v>1486</v>
      </c>
      <c r="DZ268">
        <v>1498</v>
      </c>
      <c r="EA268">
        <v>1099</v>
      </c>
      <c r="EB268">
        <v>1122</v>
      </c>
      <c r="EC268">
        <v>97.53</v>
      </c>
      <c r="ED268">
        <v>110.14</v>
      </c>
      <c r="EE268">
        <v>75</v>
      </c>
      <c r="EF268">
        <v>118</v>
      </c>
      <c r="EG268" s="41">
        <v>6.8243858052775247E-2</v>
      </c>
      <c r="EH268" s="43">
        <v>0.89483065953654184</v>
      </c>
      <c r="EI268" s="44">
        <v>0.96307451758931706</v>
      </c>
      <c r="EJ268">
        <v>2109</v>
      </c>
      <c r="EK268">
        <v>1961</v>
      </c>
      <c r="EL268">
        <v>1491</v>
      </c>
      <c r="EM268">
        <v>1497</v>
      </c>
      <c r="EN268">
        <v>1100</v>
      </c>
      <c r="EO268">
        <v>1121</v>
      </c>
      <c r="EP268">
        <v>74</v>
      </c>
      <c r="EQ268">
        <v>117</v>
      </c>
      <c r="ER268">
        <v>1050</v>
      </c>
      <c r="ES268">
        <v>1002</v>
      </c>
      <c r="ET268">
        <v>337</v>
      </c>
      <c r="EU268">
        <v>424</v>
      </c>
      <c r="EV268">
        <v>44</v>
      </c>
      <c r="EW268">
        <v>59</v>
      </c>
      <c r="EX268">
        <v>122</v>
      </c>
      <c r="EY268">
        <v>108</v>
      </c>
      <c r="EZ268">
        <v>1.1000000000000001</v>
      </c>
      <c r="FA268">
        <v>2.2000000000000002</v>
      </c>
      <c r="FB268">
        <v>3.3</v>
      </c>
      <c r="FC268" s="20">
        <v>39.520000000000003</v>
      </c>
      <c r="FD268" s="26">
        <v>0.48195121951219516</v>
      </c>
      <c r="FE268">
        <v>1.2219</v>
      </c>
      <c r="FF268">
        <v>-1.71</v>
      </c>
      <c r="FG268">
        <v>-0.88</v>
      </c>
      <c r="FH268">
        <v>-2.59</v>
      </c>
      <c r="FL268" s="42">
        <v>234</v>
      </c>
      <c r="FM268" s="20">
        <v>5.3571428571428568</v>
      </c>
      <c r="FN268" s="41">
        <v>8.8495575000000007E-3</v>
      </c>
      <c r="FO268" s="20">
        <v>29.2</v>
      </c>
      <c r="FP268" s="20">
        <v>31.564</v>
      </c>
      <c r="FQ268" s="20">
        <v>124.83046293215958</v>
      </c>
      <c r="FV268" t="s">
        <v>711</v>
      </c>
      <c r="FW268" s="45">
        <v>5000000</v>
      </c>
      <c r="FX268" s="45">
        <v>5538462</v>
      </c>
      <c r="FY268">
        <v>995</v>
      </c>
      <c r="FZ268">
        <v>92</v>
      </c>
      <c r="GA268">
        <v>451</v>
      </c>
      <c r="GB268">
        <v>543</v>
      </c>
      <c r="GC268">
        <v>143</v>
      </c>
      <c r="GD268">
        <v>535</v>
      </c>
      <c r="GE268">
        <v>2085</v>
      </c>
      <c r="GF268">
        <v>25092</v>
      </c>
      <c r="GG268">
        <v>39.1</v>
      </c>
      <c r="GH268">
        <v>61.6</v>
      </c>
      <c r="GI268">
        <v>100.7</v>
      </c>
      <c r="GJ268" s="42">
        <v>29.2</v>
      </c>
    </row>
    <row r="269" spans="1:192" x14ac:dyDescent="0.45">
      <c r="A269" s="40">
        <v>33891</v>
      </c>
      <c r="B269" t="s">
        <v>1429</v>
      </c>
      <c r="C269" t="s">
        <v>1430</v>
      </c>
      <c r="D269" t="s">
        <v>107</v>
      </c>
      <c r="E269" t="s">
        <v>107</v>
      </c>
      <c r="F269">
        <v>76</v>
      </c>
      <c r="G269">
        <v>227</v>
      </c>
      <c r="H269">
        <v>2011</v>
      </c>
      <c r="I269">
        <v>2</v>
      </c>
      <c r="J269">
        <v>34</v>
      </c>
      <c r="K269" t="s">
        <v>202</v>
      </c>
      <c r="L269">
        <v>2013</v>
      </c>
      <c r="M269">
        <v>25</v>
      </c>
      <c r="N269">
        <v>4</v>
      </c>
      <c r="O269">
        <v>8476429</v>
      </c>
      <c r="P269" t="s">
        <v>3928</v>
      </c>
      <c r="Q269" t="s">
        <v>3929</v>
      </c>
      <c r="R269" t="s">
        <v>3930</v>
      </c>
      <c r="S269" t="s">
        <v>198</v>
      </c>
      <c r="T269" t="s">
        <v>720</v>
      </c>
      <c r="U269" t="s">
        <v>142</v>
      </c>
      <c r="V269">
        <v>47</v>
      </c>
      <c r="W269">
        <v>2</v>
      </c>
      <c r="X269">
        <v>10</v>
      </c>
      <c r="Y269">
        <v>4</v>
      </c>
      <c r="Z269">
        <v>12</v>
      </c>
      <c r="AA269">
        <v>18</v>
      </c>
      <c r="AB269">
        <v>73</v>
      </c>
      <c r="AC269" s="26">
        <v>0.25531914893617019</v>
      </c>
      <c r="AD269" s="20">
        <v>-1.0555555555555554</v>
      </c>
      <c r="AE269" s="20">
        <v>3.8940000000000001</v>
      </c>
      <c r="AF269">
        <v>-6</v>
      </c>
      <c r="AG269">
        <v>-4.2</v>
      </c>
      <c r="AH269">
        <v>45</v>
      </c>
      <c r="AI269">
        <v>1015</v>
      </c>
      <c r="AJ269">
        <v>50322</v>
      </c>
      <c r="AK269" s="20">
        <v>838.7</v>
      </c>
      <c r="AL269">
        <v>838.7</v>
      </c>
      <c r="AM269">
        <v>839</v>
      </c>
      <c r="AN269" s="26">
        <v>17.844680851063831</v>
      </c>
      <c r="AO269">
        <v>29.81</v>
      </c>
      <c r="AP269" s="41">
        <v>0.375</v>
      </c>
      <c r="AQ269">
        <v>141</v>
      </c>
      <c r="AR269">
        <v>141</v>
      </c>
      <c r="AS269">
        <v>141</v>
      </c>
      <c r="AT269">
        <v>84</v>
      </c>
      <c r="AU269">
        <v>84</v>
      </c>
      <c r="AV269">
        <v>58</v>
      </c>
      <c r="AW269">
        <v>36</v>
      </c>
      <c r="AX269">
        <v>3</v>
      </c>
      <c r="AY269">
        <v>0</v>
      </c>
      <c r="AZ269">
        <v>12</v>
      </c>
      <c r="BA269" s="42">
        <v>12</v>
      </c>
      <c r="BB269">
        <v>2.66</v>
      </c>
      <c r="BC269">
        <v>50.430999999999997</v>
      </c>
      <c r="BD269" s="20">
        <v>92.1</v>
      </c>
      <c r="BE269" s="20">
        <v>233.1</v>
      </c>
      <c r="BF269" s="20">
        <v>16.67580779778228</v>
      </c>
      <c r="BG269">
        <v>207</v>
      </c>
      <c r="BH269">
        <v>290</v>
      </c>
      <c r="BI269">
        <v>324</v>
      </c>
      <c r="BJ269" s="41">
        <v>0.38983050847457629</v>
      </c>
      <c r="BK269">
        <v>77</v>
      </c>
      <c r="BL269">
        <v>77</v>
      </c>
      <c r="BM269">
        <v>49</v>
      </c>
      <c r="BN269" s="42">
        <v>28</v>
      </c>
      <c r="BO269">
        <v>26</v>
      </c>
      <c r="BP269">
        <v>37</v>
      </c>
      <c r="BQ269">
        <v>5</v>
      </c>
      <c r="BR269">
        <v>73</v>
      </c>
      <c r="BS269" s="41">
        <v>9.2757306226175354E-2</v>
      </c>
      <c r="BT269">
        <v>0</v>
      </c>
      <c r="BU269">
        <v>0</v>
      </c>
      <c r="BV269" s="41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26</v>
      </c>
      <c r="DA269">
        <v>1</v>
      </c>
      <c r="DB269">
        <v>0</v>
      </c>
      <c r="DC269">
        <v>17</v>
      </c>
      <c r="DD269">
        <v>7</v>
      </c>
      <c r="DE269">
        <v>1</v>
      </c>
      <c r="DF269">
        <v>0</v>
      </c>
      <c r="DG269">
        <v>32</v>
      </c>
      <c r="DH269">
        <v>21</v>
      </c>
      <c r="DI269">
        <v>11</v>
      </c>
      <c r="DJ269">
        <v>21</v>
      </c>
      <c r="DK269">
        <v>20</v>
      </c>
      <c r="DL269">
        <v>1</v>
      </c>
      <c r="DM269">
        <v>12</v>
      </c>
      <c r="DN269">
        <v>11</v>
      </c>
      <c r="DO269">
        <v>1</v>
      </c>
      <c r="DP269" s="42">
        <v>-10</v>
      </c>
      <c r="DQ269" s="20">
        <v>-4.5410000000000004</v>
      </c>
      <c r="DR269">
        <v>20</v>
      </c>
      <c r="DS269">
        <v>1</v>
      </c>
      <c r="DT269">
        <v>0</v>
      </c>
      <c r="DU269">
        <v>0</v>
      </c>
      <c r="DV269">
        <v>0</v>
      </c>
      <c r="DW269">
        <v>722</v>
      </c>
      <c r="DX269">
        <v>927</v>
      </c>
      <c r="DY269">
        <v>511</v>
      </c>
      <c r="DZ269">
        <v>714</v>
      </c>
      <c r="EA269">
        <v>371</v>
      </c>
      <c r="EB269">
        <v>537</v>
      </c>
      <c r="EC269">
        <v>32.25</v>
      </c>
      <c r="ED269">
        <v>45.18</v>
      </c>
      <c r="EE269">
        <v>32</v>
      </c>
      <c r="EF269">
        <v>51</v>
      </c>
      <c r="EG269" s="41">
        <v>8.6253369272237201E-2</v>
      </c>
      <c r="EH269" s="43">
        <v>0.9050279329608939</v>
      </c>
      <c r="EI269" s="44">
        <v>0.99128130223313105</v>
      </c>
      <c r="EJ269">
        <v>717</v>
      </c>
      <c r="EK269">
        <v>922</v>
      </c>
      <c r="EL269">
        <v>507</v>
      </c>
      <c r="EM269">
        <v>709</v>
      </c>
      <c r="EN269">
        <v>369</v>
      </c>
      <c r="EO269">
        <v>533</v>
      </c>
      <c r="EP269">
        <v>31</v>
      </c>
      <c r="EQ269">
        <v>51</v>
      </c>
      <c r="ER269">
        <v>375</v>
      </c>
      <c r="ES269">
        <v>506</v>
      </c>
      <c r="ET269">
        <v>161</v>
      </c>
      <c r="EU269">
        <v>195</v>
      </c>
      <c r="EV269">
        <v>21</v>
      </c>
      <c r="EW269">
        <v>36</v>
      </c>
      <c r="EX269">
        <v>67</v>
      </c>
      <c r="EY269">
        <v>60</v>
      </c>
      <c r="EZ269">
        <v>0.4</v>
      </c>
      <c r="FA269">
        <v>0.9</v>
      </c>
      <c r="FB269">
        <v>1.3</v>
      </c>
      <c r="FC269" s="20">
        <v>10.050000000000001</v>
      </c>
      <c r="FD269" s="26">
        <v>0.21382978723404256</v>
      </c>
      <c r="FE269">
        <v>0.33680000000000004</v>
      </c>
      <c r="FF269">
        <v>0.06</v>
      </c>
      <c r="FG269">
        <v>-0.4</v>
      </c>
      <c r="FH269">
        <v>-0.34</v>
      </c>
      <c r="FL269" s="42">
        <v>196</v>
      </c>
      <c r="FM269" s="20">
        <v>4.0999999999999996</v>
      </c>
      <c r="FN269" s="41">
        <v>1.3472439000000001E-2</v>
      </c>
      <c r="FO269" s="20">
        <v>7.5</v>
      </c>
      <c r="FP269" s="20">
        <v>11.091799999999999</v>
      </c>
      <c r="FQ269" s="20">
        <v>117.96828424943364</v>
      </c>
      <c r="FR269">
        <v>5</v>
      </c>
      <c r="FS269" t="s">
        <v>3931</v>
      </c>
      <c r="FT269">
        <v>203</v>
      </c>
      <c r="FV269" t="s">
        <v>711</v>
      </c>
      <c r="FW269" s="45">
        <v>675000</v>
      </c>
      <c r="FX269" s="45">
        <v>625000</v>
      </c>
      <c r="FY269">
        <v>83</v>
      </c>
      <c r="FZ269">
        <v>5</v>
      </c>
      <c r="GA269">
        <v>17</v>
      </c>
      <c r="GB269">
        <v>22</v>
      </c>
      <c r="GC269">
        <v>-14</v>
      </c>
      <c r="GD269">
        <v>98</v>
      </c>
      <c r="GE269">
        <v>108</v>
      </c>
      <c r="GF269">
        <v>1382</v>
      </c>
      <c r="GG269">
        <v>1.2</v>
      </c>
      <c r="GH269">
        <v>1.2</v>
      </c>
      <c r="GI269">
        <v>2.4</v>
      </c>
      <c r="GJ269" s="42">
        <v>7.5</v>
      </c>
    </row>
    <row r="270" spans="1:192" x14ac:dyDescent="0.45">
      <c r="A270" s="40">
        <v>33903</v>
      </c>
      <c r="B270" t="s">
        <v>3935</v>
      </c>
      <c r="C270" t="s">
        <v>295</v>
      </c>
      <c r="D270" t="s">
        <v>107</v>
      </c>
      <c r="E270" t="s">
        <v>107</v>
      </c>
      <c r="F270">
        <v>72</v>
      </c>
      <c r="G270">
        <v>196</v>
      </c>
      <c r="H270">
        <v>2011</v>
      </c>
      <c r="I270">
        <v>2</v>
      </c>
      <c r="J270">
        <v>36</v>
      </c>
      <c r="K270" t="s">
        <v>202</v>
      </c>
      <c r="L270">
        <v>2014</v>
      </c>
      <c r="M270">
        <v>25</v>
      </c>
      <c r="N270">
        <v>4</v>
      </c>
      <c r="O270">
        <v>8476431</v>
      </c>
      <c r="P270" t="s">
        <v>3936</v>
      </c>
      <c r="Q270" t="s">
        <v>3937</v>
      </c>
      <c r="R270" t="s">
        <v>3938</v>
      </c>
      <c r="S270" t="s">
        <v>739</v>
      </c>
      <c r="T270" t="s">
        <v>720</v>
      </c>
      <c r="U270" t="s">
        <v>205</v>
      </c>
      <c r="V270">
        <v>5</v>
      </c>
      <c r="W270">
        <v>0</v>
      </c>
      <c r="X270">
        <v>2</v>
      </c>
      <c r="Y270">
        <v>0</v>
      </c>
      <c r="Z270">
        <v>2</v>
      </c>
      <c r="AA270">
        <v>25</v>
      </c>
      <c r="AB270">
        <v>63</v>
      </c>
      <c r="AC270" s="26">
        <v>0.4</v>
      </c>
      <c r="AD270" s="20">
        <v>0.64197530864197527</v>
      </c>
      <c r="AE270" s="20">
        <v>0.59399999999999997</v>
      </c>
      <c r="AF270">
        <v>-1</v>
      </c>
      <c r="AG270">
        <v>-1.1000000000000001</v>
      </c>
      <c r="AH270">
        <v>2</v>
      </c>
      <c r="AI270">
        <v>107</v>
      </c>
      <c r="AJ270">
        <v>4780</v>
      </c>
      <c r="AK270" s="20">
        <v>79.666666666666998</v>
      </c>
      <c r="AL270">
        <v>79.67</v>
      </c>
      <c r="AM270">
        <v>80</v>
      </c>
      <c r="AN270" s="26">
        <v>15.933333333333334</v>
      </c>
      <c r="AO270">
        <v>26.68</v>
      </c>
      <c r="AP270" s="41">
        <v>0.5</v>
      </c>
      <c r="AQ270">
        <v>11</v>
      </c>
      <c r="AR270">
        <v>11</v>
      </c>
      <c r="AS270">
        <v>11</v>
      </c>
      <c r="AT270">
        <v>8</v>
      </c>
      <c r="AU270">
        <v>8</v>
      </c>
      <c r="AV270">
        <v>4</v>
      </c>
      <c r="AW270">
        <v>4</v>
      </c>
      <c r="AX270">
        <v>0</v>
      </c>
      <c r="AY270">
        <v>0</v>
      </c>
      <c r="AZ270">
        <v>0</v>
      </c>
      <c r="BA270" s="42">
        <v>0</v>
      </c>
      <c r="BB270">
        <v>0.13</v>
      </c>
      <c r="BC270">
        <v>48.75</v>
      </c>
      <c r="BD270" s="20">
        <v>0</v>
      </c>
      <c r="BE270" s="20">
        <v>11</v>
      </c>
      <c r="BF270" s="20">
        <v>8.2841722103677657</v>
      </c>
      <c r="BG270">
        <v>21</v>
      </c>
      <c r="BH270">
        <v>28</v>
      </c>
      <c r="BI270">
        <v>25</v>
      </c>
      <c r="BJ270" s="41">
        <v>0.45652173913043476</v>
      </c>
      <c r="BK270">
        <v>2</v>
      </c>
      <c r="BL270">
        <v>2</v>
      </c>
      <c r="BM270">
        <v>5</v>
      </c>
      <c r="BN270" s="42">
        <v>-3</v>
      </c>
      <c r="BO270">
        <v>4</v>
      </c>
      <c r="BP270">
        <v>4</v>
      </c>
      <c r="BQ270">
        <v>2</v>
      </c>
      <c r="BR270">
        <v>6</v>
      </c>
      <c r="BS270" s="41">
        <v>8.1081081081081086E-2</v>
      </c>
      <c r="BT270">
        <v>0</v>
      </c>
      <c r="BU270">
        <v>0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3</v>
      </c>
      <c r="DH270">
        <v>1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 s="42">
        <v>-1</v>
      </c>
      <c r="DQ270" s="20">
        <v>-0.63700000000000001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75</v>
      </c>
      <c r="DX270">
        <v>91</v>
      </c>
      <c r="DY270">
        <v>58</v>
      </c>
      <c r="DZ270">
        <v>68</v>
      </c>
      <c r="EA270">
        <v>43</v>
      </c>
      <c r="EB270">
        <v>49</v>
      </c>
      <c r="EC270">
        <v>2.93</v>
      </c>
      <c r="ED270">
        <v>5.24</v>
      </c>
      <c r="EE270">
        <v>4</v>
      </c>
      <c r="EF270">
        <v>6</v>
      </c>
      <c r="EG270" s="41">
        <v>9.3023255813953487E-2</v>
      </c>
      <c r="EH270" s="43">
        <v>0.87755102040816324</v>
      </c>
      <c r="EI270" s="44">
        <v>0.97057427622211678</v>
      </c>
      <c r="EJ270">
        <v>79</v>
      </c>
      <c r="EK270">
        <v>91</v>
      </c>
      <c r="EL270">
        <v>62</v>
      </c>
      <c r="EM270">
        <v>68</v>
      </c>
      <c r="EN270">
        <v>45</v>
      </c>
      <c r="EO270">
        <v>49</v>
      </c>
      <c r="EP270">
        <v>4</v>
      </c>
      <c r="EQ270">
        <v>6</v>
      </c>
      <c r="ER270">
        <v>41</v>
      </c>
      <c r="ES270">
        <v>53</v>
      </c>
      <c r="ET270">
        <v>19</v>
      </c>
      <c r="EU270">
        <v>24</v>
      </c>
      <c r="EV270">
        <v>3</v>
      </c>
      <c r="EW270">
        <v>4</v>
      </c>
      <c r="EX270">
        <v>5</v>
      </c>
      <c r="EY270">
        <v>6</v>
      </c>
      <c r="EZ270">
        <v>0.1</v>
      </c>
      <c r="FA270">
        <v>0.1</v>
      </c>
      <c r="FB270">
        <v>0.2</v>
      </c>
      <c r="FC270" s="20">
        <v>0.65</v>
      </c>
      <c r="FD270" s="26">
        <v>0.13</v>
      </c>
      <c r="FE270">
        <v>9.0000000000000008E-4</v>
      </c>
      <c r="FF270">
        <v>0</v>
      </c>
      <c r="FG270">
        <v>-0.17</v>
      </c>
      <c r="FH270">
        <v>-0.17</v>
      </c>
      <c r="FL270" s="42">
        <v>10</v>
      </c>
      <c r="FM270" s="20">
        <v>4</v>
      </c>
      <c r="FN270" s="41">
        <v>0</v>
      </c>
      <c r="FO270" s="20">
        <v>1.8</v>
      </c>
      <c r="FP270" s="20">
        <v>1.8726</v>
      </c>
      <c r="FQ270" s="20">
        <v>125.01568972009538</v>
      </c>
      <c r="FV270" t="s">
        <v>751</v>
      </c>
      <c r="FW270" s="45">
        <v>650000</v>
      </c>
      <c r="FX270" s="45">
        <v>650000</v>
      </c>
      <c r="FY270">
        <v>86</v>
      </c>
      <c r="FZ270">
        <v>4</v>
      </c>
      <c r="GA270">
        <v>20</v>
      </c>
      <c r="GB270">
        <v>24</v>
      </c>
      <c r="GC270">
        <v>10</v>
      </c>
      <c r="GD270">
        <v>49</v>
      </c>
      <c r="GE270">
        <v>102</v>
      </c>
      <c r="GF270">
        <v>1348</v>
      </c>
      <c r="GG270">
        <v>1.4</v>
      </c>
      <c r="GH270">
        <v>3.6</v>
      </c>
      <c r="GI270">
        <v>5</v>
      </c>
      <c r="GJ270" s="42">
        <v>1.8</v>
      </c>
    </row>
    <row r="271" spans="1:192" x14ac:dyDescent="0.45">
      <c r="A271" s="40">
        <v>34148</v>
      </c>
      <c r="B271" t="s">
        <v>798</v>
      </c>
      <c r="C271" t="s">
        <v>208</v>
      </c>
      <c r="D271" t="s">
        <v>91</v>
      </c>
      <c r="E271" t="s">
        <v>91</v>
      </c>
      <c r="F271">
        <v>76</v>
      </c>
      <c r="G271">
        <v>215</v>
      </c>
      <c r="H271">
        <v>2011</v>
      </c>
      <c r="I271">
        <v>2</v>
      </c>
      <c r="J271">
        <v>46</v>
      </c>
      <c r="K271" t="s">
        <v>92</v>
      </c>
      <c r="L271">
        <v>2015</v>
      </c>
      <c r="M271">
        <v>24</v>
      </c>
      <c r="N271">
        <v>3</v>
      </c>
      <c r="O271">
        <v>8476441</v>
      </c>
      <c r="P271" t="s">
        <v>3962</v>
      </c>
      <c r="Q271" t="s">
        <v>3963</v>
      </c>
      <c r="R271" t="s">
        <v>3964</v>
      </c>
      <c r="S271" t="s">
        <v>1922</v>
      </c>
      <c r="T271" t="s">
        <v>720</v>
      </c>
      <c r="U271" t="s">
        <v>95</v>
      </c>
      <c r="V271">
        <v>69</v>
      </c>
      <c r="W271">
        <v>7</v>
      </c>
      <c r="X271">
        <v>10</v>
      </c>
      <c r="Y271">
        <v>5</v>
      </c>
      <c r="Z271">
        <v>17</v>
      </c>
      <c r="AA271">
        <v>13</v>
      </c>
      <c r="AB271">
        <v>53</v>
      </c>
      <c r="AC271" s="26">
        <v>0.24637681159420291</v>
      </c>
      <c r="AD271" s="20">
        <v>4.8235294117647065</v>
      </c>
      <c r="AE271" s="20">
        <v>6.3810000000000002</v>
      </c>
      <c r="AF271">
        <v>-1</v>
      </c>
      <c r="AG271">
        <v>-2.2000000000000002</v>
      </c>
      <c r="AH271">
        <v>57</v>
      </c>
      <c r="AI271">
        <v>1746</v>
      </c>
      <c r="AJ271">
        <v>85865</v>
      </c>
      <c r="AK271" s="20">
        <v>1431.0833333333001</v>
      </c>
      <c r="AL271">
        <v>1431.9</v>
      </c>
      <c r="AM271">
        <v>1431</v>
      </c>
      <c r="AN271" s="26">
        <v>20.740338164251206</v>
      </c>
      <c r="AO271">
        <v>34.64</v>
      </c>
      <c r="AP271" s="41">
        <v>0.28333333333333333</v>
      </c>
      <c r="AQ271">
        <v>265</v>
      </c>
      <c r="AR271">
        <v>265</v>
      </c>
      <c r="AS271">
        <v>265</v>
      </c>
      <c r="AT271">
        <v>187</v>
      </c>
      <c r="AU271">
        <v>187</v>
      </c>
      <c r="AV271">
        <v>124</v>
      </c>
      <c r="AW271">
        <v>80</v>
      </c>
      <c r="AX271">
        <v>13</v>
      </c>
      <c r="AY271">
        <v>3</v>
      </c>
      <c r="AZ271">
        <v>13</v>
      </c>
      <c r="BA271" s="42">
        <v>16</v>
      </c>
      <c r="BB271">
        <v>6.12</v>
      </c>
      <c r="BC271">
        <v>54.459699999999998</v>
      </c>
      <c r="BD271" s="20">
        <v>106.9</v>
      </c>
      <c r="BE271" s="20">
        <v>371.9</v>
      </c>
      <c r="BF271" s="20">
        <v>15.583490467211394</v>
      </c>
      <c r="BG271">
        <v>440</v>
      </c>
      <c r="BH271">
        <v>465</v>
      </c>
      <c r="BI271">
        <v>583</v>
      </c>
      <c r="BJ271" s="41">
        <v>0.43010752688172044</v>
      </c>
      <c r="BK271">
        <v>116</v>
      </c>
      <c r="BL271">
        <v>116</v>
      </c>
      <c r="BM271">
        <v>67</v>
      </c>
      <c r="BN271" s="42">
        <v>49</v>
      </c>
      <c r="BO271">
        <v>63</v>
      </c>
      <c r="BP271">
        <v>28</v>
      </c>
      <c r="BQ271">
        <v>17</v>
      </c>
      <c r="BR271">
        <v>150</v>
      </c>
      <c r="BS271" s="41">
        <v>0.12234910277324633</v>
      </c>
      <c r="BT271">
        <v>0</v>
      </c>
      <c r="BU271">
        <v>0</v>
      </c>
      <c r="BV271" s="4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4</v>
      </c>
      <c r="CW271">
        <v>0</v>
      </c>
      <c r="CX271">
        <v>1</v>
      </c>
      <c r="CY271">
        <v>5</v>
      </c>
      <c r="CZ271">
        <v>57</v>
      </c>
      <c r="DA271">
        <v>1</v>
      </c>
      <c r="DB271">
        <v>0</v>
      </c>
      <c r="DC271">
        <v>45</v>
      </c>
      <c r="DD271">
        <v>10</v>
      </c>
      <c r="DE271">
        <v>2</v>
      </c>
      <c r="DF271">
        <v>0</v>
      </c>
      <c r="DG271">
        <v>66</v>
      </c>
      <c r="DH271">
        <v>23</v>
      </c>
      <c r="DI271">
        <v>12</v>
      </c>
      <c r="DJ271">
        <v>23</v>
      </c>
      <c r="DK271">
        <v>22</v>
      </c>
      <c r="DL271">
        <v>1</v>
      </c>
      <c r="DM271">
        <v>13</v>
      </c>
      <c r="DN271">
        <v>12</v>
      </c>
      <c r="DO271">
        <v>1</v>
      </c>
      <c r="DP271" s="42">
        <v>-11</v>
      </c>
      <c r="DQ271" s="20">
        <v>1.744</v>
      </c>
      <c r="DR271">
        <v>21</v>
      </c>
      <c r="DS271">
        <v>1</v>
      </c>
      <c r="DT271">
        <v>0</v>
      </c>
      <c r="DU271">
        <v>1</v>
      </c>
      <c r="DV271">
        <v>0</v>
      </c>
      <c r="DW271">
        <v>1346</v>
      </c>
      <c r="DX271">
        <v>1486</v>
      </c>
      <c r="DY271">
        <v>1024</v>
      </c>
      <c r="DZ271">
        <v>1076</v>
      </c>
      <c r="EA271">
        <v>724</v>
      </c>
      <c r="EB271">
        <v>790</v>
      </c>
      <c r="EC271">
        <v>59.62</v>
      </c>
      <c r="ED271">
        <v>69.61</v>
      </c>
      <c r="EE271">
        <v>60</v>
      </c>
      <c r="EF271">
        <v>79</v>
      </c>
      <c r="EG271" s="41">
        <v>8.2872928176795577E-2</v>
      </c>
      <c r="EH271" s="43">
        <v>0.9</v>
      </c>
      <c r="EI271" s="44">
        <v>0.98287292817679561</v>
      </c>
      <c r="EJ271">
        <v>1341</v>
      </c>
      <c r="EK271">
        <v>1485</v>
      </c>
      <c r="EL271">
        <v>1020</v>
      </c>
      <c r="EM271">
        <v>1075</v>
      </c>
      <c r="EN271">
        <v>721</v>
      </c>
      <c r="EO271">
        <v>789</v>
      </c>
      <c r="EP271">
        <v>61</v>
      </c>
      <c r="EQ271">
        <v>79</v>
      </c>
      <c r="ER271">
        <v>640</v>
      </c>
      <c r="ES271">
        <v>762</v>
      </c>
      <c r="ET271">
        <v>233</v>
      </c>
      <c r="EU271">
        <v>284</v>
      </c>
      <c r="EV271">
        <v>28</v>
      </c>
      <c r="EW271">
        <v>39</v>
      </c>
      <c r="EX271">
        <v>81</v>
      </c>
      <c r="EY271">
        <v>86</v>
      </c>
      <c r="EZ271">
        <v>0.7</v>
      </c>
      <c r="FA271">
        <v>3.3</v>
      </c>
      <c r="FB271">
        <v>3.9</v>
      </c>
      <c r="FC271" s="20">
        <v>30.5</v>
      </c>
      <c r="FD271" s="26">
        <v>0.4420289855072464</v>
      </c>
      <c r="FE271">
        <v>1.6678999999999999</v>
      </c>
      <c r="FF271">
        <v>0.11</v>
      </c>
      <c r="FG271">
        <v>-0.04</v>
      </c>
      <c r="FH271">
        <v>0.06</v>
      </c>
      <c r="FL271" s="42">
        <v>324</v>
      </c>
      <c r="FM271" s="20">
        <v>6.333333333333333</v>
      </c>
      <c r="FN271" s="41">
        <v>3.85131508E-2</v>
      </c>
      <c r="FO271" s="20">
        <v>11.3</v>
      </c>
      <c r="FP271" s="20">
        <v>17.348800000000001</v>
      </c>
      <c r="FQ271" s="20">
        <v>118.66750471401633</v>
      </c>
      <c r="FR271">
        <v>4</v>
      </c>
      <c r="FS271" t="s">
        <v>1637</v>
      </c>
      <c r="FT271">
        <v>195</v>
      </c>
      <c r="FV271" t="s">
        <v>751</v>
      </c>
      <c r="FW271" s="45">
        <v>1200000</v>
      </c>
      <c r="FX271" s="45">
        <v>1050000</v>
      </c>
      <c r="FY271">
        <v>205</v>
      </c>
      <c r="FZ271">
        <v>11</v>
      </c>
      <c r="GA271">
        <v>30</v>
      </c>
      <c r="GB271">
        <v>41</v>
      </c>
      <c r="GC271">
        <v>10</v>
      </c>
      <c r="GD271">
        <v>180</v>
      </c>
      <c r="GE271">
        <v>295</v>
      </c>
      <c r="GF271">
        <v>3657</v>
      </c>
      <c r="GG271">
        <v>1</v>
      </c>
      <c r="GH271">
        <v>9.3000000000000007</v>
      </c>
      <c r="GI271">
        <v>10.3</v>
      </c>
      <c r="GJ271" s="42">
        <v>11.3</v>
      </c>
    </row>
    <row r="272" spans="1:192" x14ac:dyDescent="0.45">
      <c r="A272" s="40">
        <v>34179</v>
      </c>
      <c r="B272" t="s">
        <v>3968</v>
      </c>
      <c r="D272" t="s">
        <v>2078</v>
      </c>
      <c r="E272" t="s">
        <v>2078</v>
      </c>
      <c r="F272">
        <v>73</v>
      </c>
      <c r="G272">
        <v>185</v>
      </c>
      <c r="H272">
        <v>2011</v>
      </c>
      <c r="I272">
        <v>2</v>
      </c>
      <c r="J272">
        <v>48</v>
      </c>
      <c r="K272" t="s">
        <v>92</v>
      </c>
      <c r="L272">
        <v>2013</v>
      </c>
      <c r="M272">
        <v>24</v>
      </c>
      <c r="N272">
        <v>5</v>
      </c>
      <c r="O272">
        <v>8476443</v>
      </c>
      <c r="P272" t="s">
        <v>3969</v>
      </c>
      <c r="Q272" t="s">
        <v>3970</v>
      </c>
      <c r="R272" t="s">
        <v>3971</v>
      </c>
      <c r="S272" t="s">
        <v>3972</v>
      </c>
      <c r="T272" t="s">
        <v>720</v>
      </c>
      <c r="U272" t="s">
        <v>298</v>
      </c>
      <c r="V272">
        <v>45</v>
      </c>
      <c r="W272">
        <v>0</v>
      </c>
      <c r="X272">
        <v>7</v>
      </c>
      <c r="Y272">
        <v>3</v>
      </c>
      <c r="Z272">
        <v>7</v>
      </c>
      <c r="AA272">
        <v>19</v>
      </c>
      <c r="AB272">
        <v>56</v>
      </c>
      <c r="AC272" s="26">
        <v>0.15555555555555556</v>
      </c>
      <c r="AD272" s="20">
        <v>-0.5</v>
      </c>
      <c r="AE272" s="20">
        <v>2.0499999999999998</v>
      </c>
      <c r="AF272">
        <v>-3</v>
      </c>
      <c r="AG272">
        <v>-2.6</v>
      </c>
      <c r="AH272">
        <v>6</v>
      </c>
      <c r="AI272">
        <v>823</v>
      </c>
      <c r="AJ272">
        <v>37416</v>
      </c>
      <c r="AK272" s="20">
        <v>623.6</v>
      </c>
      <c r="AL272">
        <v>608.28</v>
      </c>
      <c r="AM272">
        <v>624</v>
      </c>
      <c r="AN272" s="26">
        <v>13.857777777777779</v>
      </c>
      <c r="AO272">
        <v>23.4</v>
      </c>
      <c r="AP272" s="41">
        <v>0.30434782608695654</v>
      </c>
      <c r="AQ272">
        <v>100</v>
      </c>
      <c r="AR272">
        <v>101</v>
      </c>
      <c r="AS272">
        <v>101</v>
      </c>
      <c r="AT272">
        <v>79</v>
      </c>
      <c r="AU272">
        <v>80</v>
      </c>
      <c r="AV272">
        <v>57</v>
      </c>
      <c r="AW272">
        <v>22</v>
      </c>
      <c r="AX272">
        <v>2</v>
      </c>
      <c r="AY272">
        <v>0</v>
      </c>
      <c r="AZ272">
        <v>5</v>
      </c>
      <c r="BA272" s="42">
        <v>5</v>
      </c>
      <c r="BB272">
        <v>2.1</v>
      </c>
      <c r="BC272">
        <v>56.0351</v>
      </c>
      <c r="BD272" s="20">
        <v>49.4</v>
      </c>
      <c r="BE272" s="20">
        <v>149.4</v>
      </c>
      <c r="BF272" s="20">
        <v>14.736634444663643</v>
      </c>
      <c r="BG272">
        <v>164</v>
      </c>
      <c r="BH272">
        <v>152</v>
      </c>
      <c r="BI272">
        <v>189</v>
      </c>
      <c r="BJ272" s="41">
        <v>0.46458923512747874</v>
      </c>
      <c r="BK272">
        <v>36</v>
      </c>
      <c r="BL272">
        <v>35</v>
      </c>
      <c r="BM272">
        <v>44</v>
      </c>
      <c r="BN272" s="42">
        <v>-9</v>
      </c>
      <c r="BO272">
        <v>23</v>
      </c>
      <c r="BP272">
        <v>15</v>
      </c>
      <c r="BQ272">
        <v>6</v>
      </c>
      <c r="BR272">
        <v>43</v>
      </c>
      <c r="BS272" s="41">
        <v>8.5487077534791248E-2</v>
      </c>
      <c r="BT272">
        <v>0</v>
      </c>
      <c r="BU272">
        <v>0</v>
      </c>
      <c r="BV272" s="41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22</v>
      </c>
      <c r="DA272">
        <v>1</v>
      </c>
      <c r="DB272">
        <v>0</v>
      </c>
      <c r="DC272">
        <v>20</v>
      </c>
      <c r="DD272">
        <v>5</v>
      </c>
      <c r="DE272">
        <v>1</v>
      </c>
      <c r="DF272">
        <v>0</v>
      </c>
      <c r="DG272">
        <v>30</v>
      </c>
      <c r="DH272">
        <v>3</v>
      </c>
      <c r="DI272">
        <v>2</v>
      </c>
      <c r="DJ272">
        <v>3</v>
      </c>
      <c r="DK272">
        <v>3</v>
      </c>
      <c r="DL272">
        <v>0</v>
      </c>
      <c r="DM272">
        <v>2</v>
      </c>
      <c r="DN272">
        <v>2</v>
      </c>
      <c r="DO272">
        <v>0</v>
      </c>
      <c r="DP272" s="42">
        <v>-1</v>
      </c>
      <c r="DQ272" s="20">
        <v>1.52</v>
      </c>
      <c r="DR272">
        <v>3</v>
      </c>
      <c r="DS272">
        <v>0</v>
      </c>
      <c r="DT272">
        <v>0</v>
      </c>
      <c r="DU272">
        <v>0</v>
      </c>
      <c r="DV272">
        <v>0</v>
      </c>
      <c r="DW272">
        <v>547</v>
      </c>
      <c r="DX272">
        <v>604</v>
      </c>
      <c r="DY272">
        <v>430</v>
      </c>
      <c r="DZ272">
        <v>460</v>
      </c>
      <c r="EA272">
        <v>306</v>
      </c>
      <c r="EB272">
        <v>322</v>
      </c>
      <c r="EC272">
        <v>22.66</v>
      </c>
      <c r="ED272">
        <v>30.71</v>
      </c>
      <c r="EE272">
        <v>23</v>
      </c>
      <c r="EF272">
        <v>29</v>
      </c>
      <c r="EG272" s="41">
        <v>7.5163398692810454E-2</v>
      </c>
      <c r="EH272" s="43">
        <v>0.90993788819875776</v>
      </c>
      <c r="EI272" s="44">
        <v>0.98510128689156817</v>
      </c>
      <c r="EJ272">
        <v>553</v>
      </c>
      <c r="EK272">
        <v>625</v>
      </c>
      <c r="EL272">
        <v>434</v>
      </c>
      <c r="EM272">
        <v>476</v>
      </c>
      <c r="EN272">
        <v>308</v>
      </c>
      <c r="EO272">
        <v>335</v>
      </c>
      <c r="EP272">
        <v>23</v>
      </c>
      <c r="EQ272">
        <v>31</v>
      </c>
      <c r="ER272">
        <v>254</v>
      </c>
      <c r="ES272">
        <v>324</v>
      </c>
      <c r="ET272">
        <v>88</v>
      </c>
      <c r="EU272">
        <v>125</v>
      </c>
      <c r="EV272">
        <v>11</v>
      </c>
      <c r="EW272">
        <v>17</v>
      </c>
      <c r="EX272">
        <v>34</v>
      </c>
      <c r="EY272">
        <v>42</v>
      </c>
      <c r="EZ272">
        <v>-0.1</v>
      </c>
      <c r="FA272">
        <v>1.2</v>
      </c>
      <c r="FB272">
        <v>1.2</v>
      </c>
      <c r="FC272" s="20">
        <v>10</v>
      </c>
      <c r="FD272" s="26">
        <v>0.22222222222222221</v>
      </c>
      <c r="FE272">
        <v>0.129</v>
      </c>
      <c r="FF272">
        <v>-0.39</v>
      </c>
      <c r="FG272">
        <v>-0.01</v>
      </c>
      <c r="FH272">
        <v>-0.39</v>
      </c>
      <c r="FL272" s="42">
        <v>85</v>
      </c>
      <c r="FM272" s="20">
        <v>14</v>
      </c>
      <c r="FN272" s="41">
        <v>0</v>
      </c>
      <c r="FO272" s="20">
        <v>6.4</v>
      </c>
      <c r="FP272" s="20">
        <v>7.3040000000000003</v>
      </c>
      <c r="FQ272" s="20">
        <v>113.53324127046756</v>
      </c>
      <c r="FV272" t="s">
        <v>751</v>
      </c>
      <c r="FW272" s="45">
        <v>1200000</v>
      </c>
      <c r="FX272" s="45">
        <v>1250000</v>
      </c>
      <c r="FY272">
        <v>141</v>
      </c>
      <c r="FZ272">
        <v>5</v>
      </c>
      <c r="GA272">
        <v>18</v>
      </c>
      <c r="GB272">
        <v>23</v>
      </c>
      <c r="GC272">
        <v>1</v>
      </c>
      <c r="GD272">
        <v>63</v>
      </c>
      <c r="GE272">
        <v>181</v>
      </c>
      <c r="GF272">
        <v>2294</v>
      </c>
      <c r="GG272">
        <v>0.2</v>
      </c>
      <c r="GH272">
        <v>5.5</v>
      </c>
      <c r="GI272">
        <v>5.6</v>
      </c>
      <c r="GJ272" s="42">
        <v>6.4</v>
      </c>
    </row>
    <row r="273" spans="1:192" x14ac:dyDescent="0.45">
      <c r="A273" s="40">
        <v>34038</v>
      </c>
      <c r="B273" t="s">
        <v>478</v>
      </c>
      <c r="C273" t="s">
        <v>145</v>
      </c>
      <c r="D273" t="s">
        <v>91</v>
      </c>
      <c r="E273" t="s">
        <v>91</v>
      </c>
      <c r="F273">
        <v>74</v>
      </c>
      <c r="G273">
        <v>207</v>
      </c>
      <c r="H273">
        <v>2011</v>
      </c>
      <c r="I273">
        <v>2</v>
      </c>
      <c r="J273">
        <v>54</v>
      </c>
      <c r="K273" t="s">
        <v>92</v>
      </c>
      <c r="L273">
        <v>2014</v>
      </c>
      <c r="M273">
        <v>24</v>
      </c>
      <c r="N273">
        <v>4</v>
      </c>
      <c r="O273">
        <v>8476449</v>
      </c>
      <c r="P273" t="s">
        <v>3985</v>
      </c>
      <c r="Q273" t="s">
        <v>3986</v>
      </c>
      <c r="R273" t="s">
        <v>3987</v>
      </c>
      <c r="S273" t="s">
        <v>198</v>
      </c>
      <c r="T273" t="s">
        <v>720</v>
      </c>
      <c r="U273" t="s">
        <v>159</v>
      </c>
      <c r="V273">
        <v>32</v>
      </c>
      <c r="W273">
        <v>2</v>
      </c>
      <c r="X273">
        <v>3</v>
      </c>
      <c r="Y273">
        <v>1</v>
      </c>
      <c r="Z273">
        <v>5</v>
      </c>
      <c r="AA273">
        <v>23</v>
      </c>
      <c r="AB273">
        <v>77</v>
      </c>
      <c r="AC273" s="26">
        <v>0.15625</v>
      </c>
      <c r="AD273" s="20">
        <v>2.2765957446808511</v>
      </c>
      <c r="AE273" s="20">
        <v>1.915</v>
      </c>
      <c r="AF273">
        <v>0</v>
      </c>
      <c r="AG273">
        <v>-6.7</v>
      </c>
      <c r="AH273">
        <v>8</v>
      </c>
      <c r="AI273">
        <v>574</v>
      </c>
      <c r="AJ273">
        <v>25535</v>
      </c>
      <c r="AK273" s="20">
        <v>425.58333333333002</v>
      </c>
      <c r="AL273">
        <v>425.62</v>
      </c>
      <c r="AM273">
        <v>426</v>
      </c>
      <c r="AN273" s="26">
        <v>13.299479166666666</v>
      </c>
      <c r="AO273">
        <v>22.49</v>
      </c>
      <c r="AP273" s="41">
        <v>0.33333333333333331</v>
      </c>
      <c r="AQ273">
        <v>53</v>
      </c>
      <c r="AR273">
        <v>53</v>
      </c>
      <c r="AS273">
        <v>53</v>
      </c>
      <c r="AT273">
        <v>41</v>
      </c>
      <c r="AU273">
        <v>41</v>
      </c>
      <c r="AV273">
        <v>28</v>
      </c>
      <c r="AW273">
        <v>14</v>
      </c>
      <c r="AX273">
        <v>3</v>
      </c>
      <c r="AY273">
        <v>1</v>
      </c>
      <c r="AZ273">
        <v>0</v>
      </c>
      <c r="BA273" s="42">
        <v>1</v>
      </c>
      <c r="BB273">
        <v>1.44</v>
      </c>
      <c r="BC273">
        <v>57.5</v>
      </c>
      <c r="BD273" s="20">
        <v>21.7</v>
      </c>
      <c r="BE273" s="20">
        <v>74.7</v>
      </c>
      <c r="BF273" s="20">
        <v>10.53052018232226</v>
      </c>
      <c r="BG273">
        <v>133</v>
      </c>
      <c r="BH273">
        <v>114</v>
      </c>
      <c r="BI273">
        <v>131</v>
      </c>
      <c r="BJ273" s="41">
        <v>0.50378787878787878</v>
      </c>
      <c r="BK273">
        <v>35</v>
      </c>
      <c r="BL273">
        <v>35</v>
      </c>
      <c r="BM273">
        <v>50</v>
      </c>
      <c r="BN273" s="42">
        <v>-15</v>
      </c>
      <c r="BO273">
        <v>13</v>
      </c>
      <c r="BP273">
        <v>3</v>
      </c>
      <c r="BQ273">
        <v>7</v>
      </c>
      <c r="BR273">
        <v>44</v>
      </c>
      <c r="BS273" s="41">
        <v>0.1164021164021164</v>
      </c>
      <c r="BT273">
        <v>0</v>
      </c>
      <c r="BU273">
        <v>0</v>
      </c>
      <c r="BV273" s="41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4</v>
      </c>
      <c r="CZ273">
        <v>9</v>
      </c>
      <c r="DA273">
        <v>1</v>
      </c>
      <c r="DB273">
        <v>0</v>
      </c>
      <c r="DC273">
        <v>5</v>
      </c>
      <c r="DD273">
        <v>6</v>
      </c>
      <c r="DE273">
        <v>0</v>
      </c>
      <c r="DF273">
        <v>0</v>
      </c>
      <c r="DG273">
        <v>16</v>
      </c>
      <c r="DH273">
        <v>4</v>
      </c>
      <c r="DI273">
        <v>0</v>
      </c>
      <c r="DJ273">
        <v>4</v>
      </c>
      <c r="DK273">
        <v>4</v>
      </c>
      <c r="DL273">
        <v>0</v>
      </c>
      <c r="DM273">
        <v>0</v>
      </c>
      <c r="DN273">
        <v>0</v>
      </c>
      <c r="DO273">
        <v>0</v>
      </c>
      <c r="DP273" s="42">
        <v>-4</v>
      </c>
      <c r="DQ273" s="20">
        <v>-2.1749999999999998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336</v>
      </c>
      <c r="DX273">
        <v>462</v>
      </c>
      <c r="DY273">
        <v>255</v>
      </c>
      <c r="DZ273">
        <v>334</v>
      </c>
      <c r="EA273">
        <v>189</v>
      </c>
      <c r="EB273">
        <v>244</v>
      </c>
      <c r="EC273">
        <v>14.17</v>
      </c>
      <c r="ED273">
        <v>19.260000000000002</v>
      </c>
      <c r="EE273">
        <v>15</v>
      </c>
      <c r="EF273">
        <v>20</v>
      </c>
      <c r="EG273" s="41">
        <v>7.9365079365079361E-2</v>
      </c>
      <c r="EH273" s="43">
        <v>0.91803278688524592</v>
      </c>
      <c r="EI273" s="44">
        <v>0.99739786625032534</v>
      </c>
      <c r="EJ273">
        <v>338</v>
      </c>
      <c r="EK273">
        <v>462</v>
      </c>
      <c r="EL273">
        <v>257</v>
      </c>
      <c r="EM273">
        <v>334</v>
      </c>
      <c r="EN273">
        <v>191</v>
      </c>
      <c r="EO273">
        <v>243</v>
      </c>
      <c r="EP273">
        <v>15</v>
      </c>
      <c r="EQ273">
        <v>20</v>
      </c>
      <c r="ER273">
        <v>161</v>
      </c>
      <c r="ES273">
        <v>211</v>
      </c>
      <c r="ET273">
        <v>58</v>
      </c>
      <c r="EU273">
        <v>86</v>
      </c>
      <c r="EV273">
        <v>5</v>
      </c>
      <c r="EW273">
        <v>11</v>
      </c>
      <c r="EX273">
        <v>22</v>
      </c>
      <c r="EY273">
        <v>16</v>
      </c>
      <c r="EZ273">
        <v>0.2</v>
      </c>
      <c r="FA273">
        <v>0.9</v>
      </c>
      <c r="FB273">
        <v>1.1000000000000001</v>
      </c>
      <c r="FC273" s="20">
        <v>1.8</v>
      </c>
      <c r="FD273" s="26">
        <v>5.6250000000000001E-2</v>
      </c>
      <c r="FE273">
        <v>0.54370000000000007</v>
      </c>
      <c r="FF273">
        <v>-0.45</v>
      </c>
      <c r="FG273">
        <v>-0.03</v>
      </c>
      <c r="FH273">
        <v>-0.48</v>
      </c>
      <c r="FL273" s="42">
        <v>87</v>
      </c>
      <c r="FM273" s="20">
        <v>10.5</v>
      </c>
      <c r="FN273" s="41">
        <v>2.19017094E-2</v>
      </c>
      <c r="FO273" s="20">
        <v>4.2</v>
      </c>
      <c r="FP273" s="20">
        <v>4.5650000000000004</v>
      </c>
      <c r="FQ273" s="20">
        <v>112.49471359428598</v>
      </c>
      <c r="FR273">
        <v>3</v>
      </c>
      <c r="FS273" t="s">
        <v>455</v>
      </c>
      <c r="FT273">
        <v>25</v>
      </c>
      <c r="FV273" t="s">
        <v>751</v>
      </c>
      <c r="FW273" s="45">
        <v>650000</v>
      </c>
      <c r="FX273" s="45">
        <v>675000</v>
      </c>
      <c r="FY273">
        <v>79</v>
      </c>
      <c r="FZ273">
        <v>3</v>
      </c>
      <c r="GA273">
        <v>6</v>
      </c>
      <c r="GB273">
        <v>9</v>
      </c>
      <c r="GC273">
        <v>-7</v>
      </c>
      <c r="GD273">
        <v>26</v>
      </c>
      <c r="GE273">
        <v>62</v>
      </c>
      <c r="GF273">
        <v>1066</v>
      </c>
      <c r="GG273">
        <v>0</v>
      </c>
      <c r="GH273">
        <v>1.6</v>
      </c>
      <c r="GI273">
        <v>1.6</v>
      </c>
      <c r="GJ273" s="42">
        <v>4.2</v>
      </c>
    </row>
    <row r="274" spans="1:192" x14ac:dyDescent="0.45">
      <c r="A274" s="40">
        <v>33982</v>
      </c>
      <c r="B274" t="s">
        <v>933</v>
      </c>
      <c r="C274" t="s">
        <v>145</v>
      </c>
      <c r="D274" t="s">
        <v>91</v>
      </c>
      <c r="E274" t="s">
        <v>91</v>
      </c>
      <c r="F274">
        <v>76</v>
      </c>
      <c r="G274">
        <v>205</v>
      </c>
      <c r="H274">
        <v>2011</v>
      </c>
      <c r="I274">
        <v>2</v>
      </c>
      <c r="J274">
        <v>55</v>
      </c>
      <c r="K274" t="s">
        <v>202</v>
      </c>
      <c r="L274">
        <v>2013</v>
      </c>
      <c r="M274">
        <v>25</v>
      </c>
      <c r="N274">
        <v>3</v>
      </c>
      <c r="O274">
        <v>8476450</v>
      </c>
      <c r="P274" t="s">
        <v>3988</v>
      </c>
      <c r="Q274" t="s">
        <v>3989</v>
      </c>
      <c r="R274" t="s">
        <v>3990</v>
      </c>
      <c r="S274" t="s">
        <v>390</v>
      </c>
      <c r="T274" t="s">
        <v>720</v>
      </c>
      <c r="U274" t="s">
        <v>279</v>
      </c>
      <c r="V274">
        <v>16</v>
      </c>
      <c r="W274">
        <v>1</v>
      </c>
      <c r="X274">
        <v>4</v>
      </c>
      <c r="Y274">
        <v>3</v>
      </c>
      <c r="Z274">
        <v>5</v>
      </c>
      <c r="AA274">
        <v>23</v>
      </c>
      <c r="AB274">
        <v>48</v>
      </c>
      <c r="AC274" s="26">
        <v>0.3125</v>
      </c>
      <c r="AD274" s="20">
        <v>1</v>
      </c>
      <c r="AE274" s="20">
        <v>1.6970000000000001</v>
      </c>
      <c r="AF274">
        <v>-6</v>
      </c>
      <c r="AG274">
        <v>-3.6</v>
      </c>
      <c r="AH274">
        <v>6</v>
      </c>
      <c r="AI274">
        <v>367</v>
      </c>
      <c r="AJ274">
        <v>15716</v>
      </c>
      <c r="AK274" s="20">
        <v>261.93333333332998</v>
      </c>
      <c r="AL274">
        <v>261.93</v>
      </c>
      <c r="AM274">
        <v>262</v>
      </c>
      <c r="AN274" s="26">
        <v>16.370833333333334</v>
      </c>
      <c r="AO274">
        <v>27.43</v>
      </c>
      <c r="AP274" s="41">
        <v>0.45454545454545453</v>
      </c>
      <c r="AQ274">
        <v>46</v>
      </c>
      <c r="AR274">
        <v>46</v>
      </c>
      <c r="AS274">
        <v>46</v>
      </c>
      <c r="AT274">
        <v>28</v>
      </c>
      <c r="AU274">
        <v>28</v>
      </c>
      <c r="AV274">
        <v>15</v>
      </c>
      <c r="AW274">
        <v>13</v>
      </c>
      <c r="AX274">
        <v>2</v>
      </c>
      <c r="AY274">
        <v>0</v>
      </c>
      <c r="AZ274">
        <v>2</v>
      </c>
      <c r="BA274" s="42">
        <v>2</v>
      </c>
      <c r="BB274">
        <v>0.89</v>
      </c>
      <c r="BC274">
        <v>44.8</v>
      </c>
      <c r="BD274" s="20">
        <v>72.3</v>
      </c>
      <c r="BE274" s="20">
        <v>118.3</v>
      </c>
      <c r="BF274" s="20">
        <v>27.098843202382312</v>
      </c>
      <c r="BG274">
        <v>88</v>
      </c>
      <c r="BH274">
        <v>87</v>
      </c>
      <c r="BI274">
        <v>53</v>
      </c>
      <c r="BJ274" s="41">
        <v>0.62411347517730498</v>
      </c>
      <c r="BK274">
        <v>6</v>
      </c>
      <c r="BL274">
        <v>6</v>
      </c>
      <c r="BM274">
        <v>12</v>
      </c>
      <c r="BN274" s="42">
        <v>-6</v>
      </c>
      <c r="BO274">
        <v>13</v>
      </c>
      <c r="BP274">
        <v>8</v>
      </c>
      <c r="BQ274">
        <v>5</v>
      </c>
      <c r="BR274">
        <v>17</v>
      </c>
      <c r="BS274" s="41">
        <v>7.7981651376146793E-2</v>
      </c>
      <c r="BT274">
        <v>0</v>
      </c>
      <c r="BU274">
        <v>0</v>
      </c>
      <c r="BV274" s="41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11</v>
      </c>
      <c r="DA274">
        <v>0</v>
      </c>
      <c r="DB274">
        <v>0</v>
      </c>
      <c r="DC274">
        <v>5</v>
      </c>
      <c r="DD274">
        <v>1</v>
      </c>
      <c r="DE274">
        <v>0</v>
      </c>
      <c r="DF274">
        <v>0</v>
      </c>
      <c r="DG274">
        <v>9</v>
      </c>
      <c r="DH274">
        <v>3</v>
      </c>
      <c r="DI274">
        <v>1</v>
      </c>
      <c r="DJ274">
        <v>3</v>
      </c>
      <c r="DK274">
        <v>3</v>
      </c>
      <c r="DL274">
        <v>0</v>
      </c>
      <c r="DM274">
        <v>1</v>
      </c>
      <c r="DN274">
        <v>1</v>
      </c>
      <c r="DO274">
        <v>0</v>
      </c>
      <c r="DP274" s="42">
        <v>-2</v>
      </c>
      <c r="DQ274" s="20">
        <v>-0.85199999999999998</v>
      </c>
      <c r="DR274">
        <v>3</v>
      </c>
      <c r="DS274">
        <v>0</v>
      </c>
      <c r="DT274">
        <v>0</v>
      </c>
      <c r="DU274">
        <v>0</v>
      </c>
      <c r="DV274">
        <v>0</v>
      </c>
      <c r="DW274">
        <v>251</v>
      </c>
      <c r="DX274">
        <v>262</v>
      </c>
      <c r="DY274">
        <v>181</v>
      </c>
      <c r="DZ274">
        <v>201</v>
      </c>
      <c r="EA274">
        <v>122</v>
      </c>
      <c r="EB274">
        <v>146</v>
      </c>
      <c r="EC274">
        <v>10.23</v>
      </c>
      <c r="ED274">
        <v>13.35</v>
      </c>
      <c r="EE274">
        <v>11</v>
      </c>
      <c r="EF274">
        <v>16</v>
      </c>
      <c r="EG274" s="41">
        <v>9.0163934426229511E-2</v>
      </c>
      <c r="EH274" s="43">
        <v>0.8904109589041096</v>
      </c>
      <c r="EI274" s="44">
        <v>0.98057489333033909</v>
      </c>
      <c r="EJ274">
        <v>257</v>
      </c>
      <c r="EK274">
        <v>263</v>
      </c>
      <c r="EL274">
        <v>186</v>
      </c>
      <c r="EM274">
        <v>202</v>
      </c>
      <c r="EN274">
        <v>126</v>
      </c>
      <c r="EO274">
        <v>147</v>
      </c>
      <c r="EP274">
        <v>11</v>
      </c>
      <c r="EQ274">
        <v>16</v>
      </c>
      <c r="ER274">
        <v>129</v>
      </c>
      <c r="ES274">
        <v>138</v>
      </c>
      <c r="ET274">
        <v>54</v>
      </c>
      <c r="EU274">
        <v>62</v>
      </c>
      <c r="EV274">
        <v>9</v>
      </c>
      <c r="EW274">
        <v>8</v>
      </c>
      <c r="EX274">
        <v>19</v>
      </c>
      <c r="EY274">
        <v>16</v>
      </c>
      <c r="EZ274">
        <v>0.30000000000000004</v>
      </c>
      <c r="FA274">
        <v>0.1</v>
      </c>
      <c r="FB274">
        <v>0.4</v>
      </c>
      <c r="FC274" s="20">
        <v>4.22</v>
      </c>
      <c r="FD274" s="26">
        <v>0.26374999999999998</v>
      </c>
      <c r="FE274">
        <v>4.8500000000000001E-2</v>
      </c>
      <c r="FF274">
        <v>0.03</v>
      </c>
      <c r="FG274">
        <v>-0.12</v>
      </c>
      <c r="FH274">
        <v>-0.09</v>
      </c>
      <c r="FL274" s="42">
        <v>29</v>
      </c>
      <c r="FM274" s="20">
        <v>3.6666666666666665</v>
      </c>
      <c r="FN274" s="41">
        <v>2.25770925E-2</v>
      </c>
      <c r="FO274" s="20">
        <v>4.4000000000000004</v>
      </c>
      <c r="FP274" s="20">
        <v>4.8296000000000001</v>
      </c>
      <c r="FQ274" s="20">
        <v>117.5123124498912</v>
      </c>
      <c r="FV274" t="s">
        <v>711</v>
      </c>
      <c r="FW274" s="45">
        <v>650000</v>
      </c>
      <c r="FX274" s="45">
        <v>625000</v>
      </c>
      <c r="FY274">
        <v>44</v>
      </c>
      <c r="FZ274">
        <v>2</v>
      </c>
      <c r="GA274">
        <v>10</v>
      </c>
      <c r="GB274">
        <v>12</v>
      </c>
      <c r="GC274">
        <v>-14</v>
      </c>
      <c r="GD274">
        <v>12</v>
      </c>
      <c r="GE274">
        <v>64</v>
      </c>
      <c r="GF274">
        <v>689</v>
      </c>
      <c r="GG274">
        <v>0.60000000000000009</v>
      </c>
      <c r="GH274">
        <v>0.5</v>
      </c>
      <c r="GI274">
        <v>1.1000000000000001</v>
      </c>
      <c r="GJ274" s="42">
        <v>4.4000000000000004</v>
      </c>
    </row>
    <row r="275" spans="1:192" x14ac:dyDescent="0.45">
      <c r="A275" s="40">
        <v>35443</v>
      </c>
      <c r="B275" t="s">
        <v>1962</v>
      </c>
      <c r="D275" t="s">
        <v>156</v>
      </c>
      <c r="E275" t="s">
        <v>156</v>
      </c>
      <c r="F275">
        <v>73</v>
      </c>
      <c r="G275">
        <v>201</v>
      </c>
      <c r="H275">
        <v>2015</v>
      </c>
      <c r="I275">
        <v>1</v>
      </c>
      <c r="J275">
        <v>7</v>
      </c>
      <c r="K275" t="s">
        <v>92</v>
      </c>
      <c r="L275">
        <v>2016</v>
      </c>
      <c r="M275">
        <v>21</v>
      </c>
      <c r="N275">
        <v>2</v>
      </c>
      <c r="O275">
        <v>8478500</v>
      </c>
      <c r="P275" t="s">
        <v>3991</v>
      </c>
      <c r="Q275" t="s">
        <v>3992</v>
      </c>
      <c r="R275" t="s">
        <v>3993</v>
      </c>
      <c r="S275" t="s">
        <v>3148</v>
      </c>
      <c r="T275" t="s">
        <v>720</v>
      </c>
      <c r="U275" t="s">
        <v>382</v>
      </c>
      <c r="V275">
        <v>82</v>
      </c>
      <c r="W275">
        <v>17</v>
      </c>
      <c r="X275">
        <v>24</v>
      </c>
      <c r="Y275">
        <v>11</v>
      </c>
      <c r="Z275">
        <v>41</v>
      </c>
      <c r="AA275">
        <v>7</v>
      </c>
      <c r="AB275">
        <v>61</v>
      </c>
      <c r="AC275" s="26">
        <v>0.5</v>
      </c>
      <c r="AD275" s="20">
        <v>11</v>
      </c>
      <c r="AE275" s="20">
        <v>15.26</v>
      </c>
      <c r="AF275">
        <v>17</v>
      </c>
      <c r="AG275">
        <v>-1.5</v>
      </c>
      <c r="AH275">
        <v>20</v>
      </c>
      <c r="AI275">
        <v>2372</v>
      </c>
      <c r="AJ275">
        <v>118832</v>
      </c>
      <c r="AK275" s="20">
        <v>1980.5333333333001</v>
      </c>
      <c r="AL275">
        <v>1980.03</v>
      </c>
      <c r="AM275">
        <v>1981</v>
      </c>
      <c r="AN275" s="26">
        <v>24.152845528455284</v>
      </c>
      <c r="AO275">
        <v>39.79</v>
      </c>
      <c r="AP275" s="41">
        <v>0.43157894736842106</v>
      </c>
      <c r="AQ275">
        <v>393</v>
      </c>
      <c r="AR275">
        <v>390</v>
      </c>
      <c r="AS275">
        <v>393</v>
      </c>
      <c r="AT275">
        <v>263</v>
      </c>
      <c r="AU275">
        <v>263</v>
      </c>
      <c r="AV275">
        <v>203</v>
      </c>
      <c r="AW275">
        <v>127</v>
      </c>
      <c r="AX275">
        <v>20</v>
      </c>
      <c r="AY275">
        <v>8</v>
      </c>
      <c r="AZ275">
        <v>22</v>
      </c>
      <c r="BA275" s="42">
        <v>30</v>
      </c>
      <c r="BB275">
        <v>12.1</v>
      </c>
      <c r="BC275">
        <v>49.541899999999998</v>
      </c>
      <c r="BD275" s="20">
        <v>207.8</v>
      </c>
      <c r="BE275" s="20">
        <v>600.79999999999995</v>
      </c>
      <c r="BF275" s="20">
        <v>18.205784760836956</v>
      </c>
      <c r="BG275">
        <v>552</v>
      </c>
      <c r="BH275">
        <v>638</v>
      </c>
      <c r="BI275">
        <v>773</v>
      </c>
      <c r="BJ275" s="41">
        <v>0.41660377358490563</v>
      </c>
      <c r="BK275">
        <v>148</v>
      </c>
      <c r="BL275">
        <v>148</v>
      </c>
      <c r="BM275">
        <v>131</v>
      </c>
      <c r="BN275" s="42">
        <v>17</v>
      </c>
      <c r="BO275">
        <v>60</v>
      </c>
      <c r="BP275">
        <v>92</v>
      </c>
      <c r="BQ275">
        <v>26</v>
      </c>
      <c r="BR275">
        <v>169</v>
      </c>
      <c r="BS275" s="41">
        <v>0.10778061224489796</v>
      </c>
      <c r="BT275">
        <v>0</v>
      </c>
      <c r="BU275">
        <v>0</v>
      </c>
      <c r="BV275" s="41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4</v>
      </c>
      <c r="CL275">
        <v>2</v>
      </c>
      <c r="CM275">
        <v>3</v>
      </c>
      <c r="CN275">
        <v>0</v>
      </c>
      <c r="CO275">
        <v>0</v>
      </c>
      <c r="CP275">
        <v>0</v>
      </c>
      <c r="CQ275">
        <v>0</v>
      </c>
      <c r="CR275">
        <v>4</v>
      </c>
      <c r="CS275">
        <v>1</v>
      </c>
      <c r="CT275">
        <v>0</v>
      </c>
      <c r="CU275">
        <v>0</v>
      </c>
      <c r="CV275">
        <v>12</v>
      </c>
      <c r="CW275">
        <v>1</v>
      </c>
      <c r="CX275">
        <v>2</v>
      </c>
      <c r="CY275">
        <v>12</v>
      </c>
      <c r="CZ275">
        <v>45</v>
      </c>
      <c r="DA275">
        <v>8</v>
      </c>
      <c r="DB275">
        <v>0</v>
      </c>
      <c r="DC275">
        <v>57</v>
      </c>
      <c r="DD275">
        <v>35</v>
      </c>
      <c r="DE275">
        <v>1</v>
      </c>
      <c r="DF275">
        <v>0</v>
      </c>
      <c r="DG275">
        <v>102</v>
      </c>
      <c r="DH275">
        <v>10</v>
      </c>
      <c r="DI275">
        <v>10</v>
      </c>
      <c r="DJ275">
        <v>11</v>
      </c>
      <c r="DK275">
        <v>11</v>
      </c>
      <c r="DL275">
        <v>0</v>
      </c>
      <c r="DM275">
        <v>10</v>
      </c>
      <c r="DN275">
        <v>10</v>
      </c>
      <c r="DO275">
        <v>0</v>
      </c>
      <c r="DP275" s="42">
        <v>0</v>
      </c>
      <c r="DQ275" s="20">
        <v>5.7839999999999998</v>
      </c>
      <c r="DR275">
        <v>10</v>
      </c>
      <c r="DS275">
        <v>0</v>
      </c>
      <c r="DT275">
        <v>0</v>
      </c>
      <c r="DU275">
        <v>0</v>
      </c>
      <c r="DV275">
        <v>0</v>
      </c>
      <c r="DW275">
        <v>1750</v>
      </c>
      <c r="DX275">
        <v>1947</v>
      </c>
      <c r="DY275">
        <v>1307</v>
      </c>
      <c r="DZ275">
        <v>1399</v>
      </c>
      <c r="EA275">
        <v>950</v>
      </c>
      <c r="EB275">
        <v>1001</v>
      </c>
      <c r="EC275">
        <v>90.4</v>
      </c>
      <c r="ED275">
        <v>96.05</v>
      </c>
      <c r="EE275">
        <v>95</v>
      </c>
      <c r="EF275">
        <v>106</v>
      </c>
      <c r="EG275" s="41">
        <v>0.1</v>
      </c>
      <c r="EH275" s="43">
        <v>0.89410589410589414</v>
      </c>
      <c r="EI275" s="44">
        <v>0.99410589410589412</v>
      </c>
      <c r="EJ275">
        <v>1746</v>
      </c>
      <c r="EK275">
        <v>1948</v>
      </c>
      <c r="EL275">
        <v>1300</v>
      </c>
      <c r="EM275">
        <v>1399</v>
      </c>
      <c r="EN275">
        <v>947</v>
      </c>
      <c r="EO275">
        <v>1001</v>
      </c>
      <c r="EP275">
        <v>94</v>
      </c>
      <c r="EQ275">
        <v>106</v>
      </c>
      <c r="ER275">
        <v>825</v>
      </c>
      <c r="ES275">
        <v>958</v>
      </c>
      <c r="ET275">
        <v>314</v>
      </c>
      <c r="EU275">
        <v>357</v>
      </c>
      <c r="EV275">
        <v>39</v>
      </c>
      <c r="EW275">
        <v>58</v>
      </c>
      <c r="EX275">
        <v>84</v>
      </c>
      <c r="EY275">
        <v>111</v>
      </c>
      <c r="EZ275">
        <v>3.4</v>
      </c>
      <c r="FA275">
        <v>5.2</v>
      </c>
      <c r="FB275">
        <v>8.6</v>
      </c>
      <c r="FC275" s="20">
        <v>49.88</v>
      </c>
      <c r="FD275" s="26">
        <v>0.60829268292682925</v>
      </c>
      <c r="FE275">
        <v>5.0049000000000001</v>
      </c>
      <c r="FF275">
        <v>-0.34</v>
      </c>
      <c r="FG275">
        <v>0.15</v>
      </c>
      <c r="FH275">
        <v>-0.19</v>
      </c>
      <c r="FL275" s="42">
        <v>337</v>
      </c>
      <c r="FM275" s="20">
        <v>17.399999999999999</v>
      </c>
      <c r="FN275" s="41">
        <v>7.3275862100000005E-2</v>
      </c>
      <c r="FO275" s="20">
        <v>39</v>
      </c>
      <c r="FP275" s="20">
        <v>42.156799999999997</v>
      </c>
      <c r="FQ275" s="20">
        <v>112.02860562718746</v>
      </c>
      <c r="FV275" t="s">
        <v>751</v>
      </c>
      <c r="FW275" s="45">
        <v>925000</v>
      </c>
      <c r="FX275" s="45">
        <v>894167</v>
      </c>
      <c r="FY275">
        <v>164</v>
      </c>
      <c r="FZ275">
        <v>23</v>
      </c>
      <c r="GA275">
        <v>48</v>
      </c>
      <c r="GB275">
        <v>71</v>
      </c>
      <c r="GC275">
        <v>10</v>
      </c>
      <c r="GD275">
        <v>54</v>
      </c>
      <c r="GE275">
        <v>364</v>
      </c>
      <c r="GF275">
        <v>3783</v>
      </c>
      <c r="GG275">
        <v>5.0999999999999996</v>
      </c>
      <c r="GH275">
        <v>9.1999999999999993</v>
      </c>
      <c r="GI275">
        <v>14.3</v>
      </c>
      <c r="GJ275" s="42">
        <v>39</v>
      </c>
    </row>
    <row r="276" spans="1:192" x14ac:dyDescent="0.45">
      <c r="A276" s="40">
        <v>33920</v>
      </c>
      <c r="B276" t="s">
        <v>2638</v>
      </c>
      <c r="D276" t="s">
        <v>223</v>
      </c>
      <c r="E276" t="s">
        <v>223</v>
      </c>
      <c r="F276">
        <v>75</v>
      </c>
      <c r="G276">
        <v>210</v>
      </c>
      <c r="H276">
        <v>2011</v>
      </c>
      <c r="I276">
        <v>1</v>
      </c>
      <c r="J276">
        <v>4</v>
      </c>
      <c r="K276" t="s">
        <v>202</v>
      </c>
      <c r="L276">
        <v>2011</v>
      </c>
      <c r="M276">
        <v>25</v>
      </c>
      <c r="N276">
        <v>7</v>
      </c>
      <c r="O276">
        <v>8476457</v>
      </c>
      <c r="P276" t="s">
        <v>4008</v>
      </c>
      <c r="Q276" t="s">
        <v>4009</v>
      </c>
      <c r="R276" t="s">
        <v>2667</v>
      </c>
      <c r="S276" t="s">
        <v>739</v>
      </c>
      <c r="T276" t="s">
        <v>720</v>
      </c>
      <c r="U276" t="s">
        <v>166</v>
      </c>
      <c r="V276">
        <v>63</v>
      </c>
      <c r="W276">
        <v>4</v>
      </c>
      <c r="X276">
        <v>9</v>
      </c>
      <c r="Y276">
        <v>2</v>
      </c>
      <c r="Z276">
        <v>13</v>
      </c>
      <c r="AA276">
        <v>17</v>
      </c>
      <c r="AB276">
        <v>95</v>
      </c>
      <c r="AC276" s="26">
        <v>0.20634920634920634</v>
      </c>
      <c r="AD276" s="20">
        <v>-2.7053824362606225</v>
      </c>
      <c r="AE276" s="20">
        <v>4.7050000000000001</v>
      </c>
      <c r="AF276">
        <v>10</v>
      </c>
      <c r="AG276">
        <v>0</v>
      </c>
      <c r="AH276">
        <v>34</v>
      </c>
      <c r="AI276">
        <v>1722</v>
      </c>
      <c r="AJ276">
        <v>82904</v>
      </c>
      <c r="AK276" s="20">
        <v>1381.7333333332999</v>
      </c>
      <c r="AL276">
        <v>1382.05</v>
      </c>
      <c r="AM276">
        <v>1382</v>
      </c>
      <c r="AN276" s="26">
        <v>21.932275132275134</v>
      </c>
      <c r="AO276">
        <v>36.68</v>
      </c>
      <c r="AP276" s="41">
        <v>0.21311475409836064</v>
      </c>
      <c r="AQ276">
        <v>194</v>
      </c>
      <c r="AR276">
        <v>194</v>
      </c>
      <c r="AS276">
        <v>194</v>
      </c>
      <c r="AT276">
        <v>130</v>
      </c>
      <c r="AU276">
        <v>130</v>
      </c>
      <c r="AV276">
        <v>92</v>
      </c>
      <c r="AW276">
        <v>48</v>
      </c>
      <c r="AX276">
        <v>12</v>
      </c>
      <c r="AY276">
        <v>5</v>
      </c>
      <c r="AZ276">
        <v>12</v>
      </c>
      <c r="BA276" s="42">
        <v>17</v>
      </c>
      <c r="BB276">
        <v>4.41</v>
      </c>
      <c r="BC276">
        <v>51.478299999999997</v>
      </c>
      <c r="BD276" s="20">
        <v>48.5</v>
      </c>
      <c r="BE276" s="20">
        <v>242.5</v>
      </c>
      <c r="BF276" s="20">
        <v>10.527839079628089</v>
      </c>
      <c r="BG276">
        <v>379</v>
      </c>
      <c r="BH276">
        <v>486</v>
      </c>
      <c r="BI276">
        <v>564</v>
      </c>
      <c r="BJ276" s="41">
        <v>0.40190880169671261</v>
      </c>
      <c r="BK276">
        <v>239</v>
      </c>
      <c r="BL276">
        <v>239</v>
      </c>
      <c r="BM276">
        <v>105</v>
      </c>
      <c r="BN276" s="42">
        <v>134</v>
      </c>
      <c r="BO276">
        <v>38</v>
      </c>
      <c r="BP276">
        <v>52</v>
      </c>
      <c r="BQ276">
        <v>26</v>
      </c>
      <c r="BR276">
        <v>140</v>
      </c>
      <c r="BS276" s="41">
        <v>0.11608623548922056</v>
      </c>
      <c r="BT276">
        <v>0</v>
      </c>
      <c r="BU276">
        <v>0</v>
      </c>
      <c r="BV276" s="41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3</v>
      </c>
      <c r="CZ276">
        <v>34</v>
      </c>
      <c r="DA276">
        <v>4</v>
      </c>
      <c r="DB276">
        <v>0</v>
      </c>
      <c r="DC276">
        <v>17</v>
      </c>
      <c r="DD276">
        <v>14</v>
      </c>
      <c r="DE276">
        <v>1</v>
      </c>
      <c r="DF276">
        <v>0</v>
      </c>
      <c r="DG276">
        <v>56</v>
      </c>
      <c r="DH276">
        <v>17</v>
      </c>
      <c r="DI276">
        <v>7</v>
      </c>
      <c r="DJ276">
        <v>17</v>
      </c>
      <c r="DK276">
        <v>17</v>
      </c>
      <c r="DL276">
        <v>0</v>
      </c>
      <c r="DM276">
        <v>7</v>
      </c>
      <c r="DN276">
        <v>7</v>
      </c>
      <c r="DO276">
        <v>0</v>
      </c>
      <c r="DP276" s="42">
        <v>-10</v>
      </c>
      <c r="DQ276" s="20">
        <v>-3.5220000000000002</v>
      </c>
      <c r="DR276">
        <v>17</v>
      </c>
      <c r="DS276">
        <v>0</v>
      </c>
      <c r="DT276">
        <v>0</v>
      </c>
      <c r="DU276">
        <v>0</v>
      </c>
      <c r="DV276">
        <v>0</v>
      </c>
      <c r="DW276">
        <v>1250</v>
      </c>
      <c r="DX276">
        <v>1426</v>
      </c>
      <c r="DY276">
        <v>954</v>
      </c>
      <c r="DZ276">
        <v>1066</v>
      </c>
      <c r="EA276">
        <v>707</v>
      </c>
      <c r="EB276">
        <v>792</v>
      </c>
      <c r="EC276">
        <v>67.319999999999993</v>
      </c>
      <c r="ED276">
        <v>74.63</v>
      </c>
      <c r="EE276">
        <v>61</v>
      </c>
      <c r="EF276">
        <v>69</v>
      </c>
      <c r="EG276" s="41">
        <v>8.6280056577086275E-2</v>
      </c>
      <c r="EH276" s="43">
        <v>0.91287878787878785</v>
      </c>
      <c r="EI276" s="44">
        <v>0.99915884445587411</v>
      </c>
      <c r="EJ276">
        <v>1250</v>
      </c>
      <c r="EK276">
        <v>1425</v>
      </c>
      <c r="EL276">
        <v>956</v>
      </c>
      <c r="EM276">
        <v>1064</v>
      </c>
      <c r="EN276">
        <v>708</v>
      </c>
      <c r="EO276">
        <v>790</v>
      </c>
      <c r="EP276">
        <v>61</v>
      </c>
      <c r="EQ276">
        <v>68</v>
      </c>
      <c r="ER276">
        <v>644</v>
      </c>
      <c r="ES276">
        <v>759</v>
      </c>
      <c r="ET276">
        <v>280</v>
      </c>
      <c r="EU276">
        <v>311</v>
      </c>
      <c r="EV276">
        <v>33</v>
      </c>
      <c r="EW276">
        <v>39</v>
      </c>
      <c r="EX276">
        <v>83</v>
      </c>
      <c r="EY276">
        <v>64</v>
      </c>
      <c r="EZ276">
        <v>0</v>
      </c>
      <c r="FA276">
        <v>3.5</v>
      </c>
      <c r="FB276">
        <v>3.5</v>
      </c>
      <c r="FC276" s="20">
        <v>20.95</v>
      </c>
      <c r="FD276" s="26">
        <v>0.33253968253968252</v>
      </c>
      <c r="FE276">
        <v>1.2002999999999999</v>
      </c>
      <c r="FF276">
        <v>-0.09</v>
      </c>
      <c r="FG276">
        <v>-0.06</v>
      </c>
      <c r="FH276">
        <v>-0.16</v>
      </c>
      <c r="FL276" s="42">
        <v>413</v>
      </c>
      <c r="FM276" s="20">
        <v>15.588235294117647</v>
      </c>
      <c r="FN276" s="41">
        <v>2.31393298E-2</v>
      </c>
      <c r="FO276" s="20">
        <v>9.6</v>
      </c>
      <c r="FP276" s="20">
        <v>12.2956</v>
      </c>
      <c r="FQ276" s="20">
        <v>116.17524691581346</v>
      </c>
      <c r="FR276">
        <v>4</v>
      </c>
      <c r="FS276" t="s">
        <v>189</v>
      </c>
      <c r="FT276">
        <v>195</v>
      </c>
      <c r="FV276" t="s">
        <v>711</v>
      </c>
      <c r="FW276" s="45">
        <v>4500000</v>
      </c>
      <c r="FX276" s="45">
        <v>4166667</v>
      </c>
      <c r="FY276">
        <v>416</v>
      </c>
      <c r="FZ276">
        <v>17</v>
      </c>
      <c r="GA276">
        <v>84</v>
      </c>
      <c r="GB276">
        <v>101</v>
      </c>
      <c r="GC276">
        <v>44</v>
      </c>
      <c r="GD276">
        <v>244</v>
      </c>
      <c r="GE276">
        <v>451</v>
      </c>
      <c r="GF276">
        <v>8633</v>
      </c>
      <c r="GG276">
        <v>2.5</v>
      </c>
      <c r="GH276">
        <v>24.7</v>
      </c>
      <c r="GI276">
        <v>27.2</v>
      </c>
      <c r="GJ276" s="42">
        <v>9.6</v>
      </c>
    </row>
    <row r="277" spans="1:192" x14ac:dyDescent="0.45">
      <c r="A277" s="40">
        <v>35432</v>
      </c>
      <c r="B277" t="s">
        <v>3495</v>
      </c>
      <c r="D277" t="s">
        <v>223</v>
      </c>
      <c r="E277" t="s">
        <v>223</v>
      </c>
      <c r="F277">
        <v>77</v>
      </c>
      <c r="G277">
        <v>192</v>
      </c>
      <c r="H277">
        <v>2015</v>
      </c>
      <c r="I277">
        <v>1</v>
      </c>
      <c r="J277">
        <v>29</v>
      </c>
      <c r="K277" t="s">
        <v>92</v>
      </c>
      <c r="L277">
        <v>2016</v>
      </c>
      <c r="M277">
        <v>21</v>
      </c>
      <c r="N277">
        <v>2</v>
      </c>
      <c r="O277">
        <v>8478506</v>
      </c>
      <c r="P277" t="s">
        <v>4010</v>
      </c>
      <c r="Q277" t="s">
        <v>4011</v>
      </c>
      <c r="R277" t="s">
        <v>4012</v>
      </c>
      <c r="S277" t="s">
        <v>1828</v>
      </c>
      <c r="T277" t="s">
        <v>720</v>
      </c>
      <c r="U277" t="s">
        <v>159</v>
      </c>
      <c r="V277">
        <v>14</v>
      </c>
      <c r="W277">
        <v>0</v>
      </c>
      <c r="X277">
        <v>2</v>
      </c>
      <c r="Y277">
        <v>0</v>
      </c>
      <c r="Z277">
        <v>2</v>
      </c>
      <c r="AA277">
        <v>26</v>
      </c>
      <c r="AB277">
        <v>80</v>
      </c>
      <c r="AC277" s="26">
        <v>0.14285714285714285</v>
      </c>
      <c r="AD277" s="20">
        <v>-5</v>
      </c>
      <c r="AE277" s="20">
        <v>0.61</v>
      </c>
      <c r="AF277">
        <v>0</v>
      </c>
      <c r="AG277">
        <v>0.1</v>
      </c>
      <c r="AH277">
        <v>4</v>
      </c>
      <c r="AI277">
        <v>209</v>
      </c>
      <c r="AJ277">
        <v>9517</v>
      </c>
      <c r="AK277" s="20">
        <v>158.61666666667</v>
      </c>
      <c r="AL277">
        <v>158.62</v>
      </c>
      <c r="AM277">
        <v>159</v>
      </c>
      <c r="AN277" s="26">
        <v>11.329761904761906</v>
      </c>
      <c r="AO277">
        <v>19.25</v>
      </c>
      <c r="AP277" s="41">
        <v>0.4</v>
      </c>
      <c r="AQ277">
        <v>26</v>
      </c>
      <c r="AR277">
        <v>26</v>
      </c>
      <c r="AS277">
        <v>26</v>
      </c>
      <c r="AT277">
        <v>19</v>
      </c>
      <c r="AU277">
        <v>19</v>
      </c>
      <c r="AV277">
        <v>18</v>
      </c>
      <c r="AW277">
        <v>7</v>
      </c>
      <c r="AX277">
        <v>0</v>
      </c>
      <c r="AY277">
        <v>0</v>
      </c>
      <c r="AZ277">
        <v>2</v>
      </c>
      <c r="BA277" s="42">
        <v>2</v>
      </c>
      <c r="BB277">
        <v>0.45</v>
      </c>
      <c r="BC277">
        <v>49</v>
      </c>
      <c r="BD277" s="20">
        <v>0</v>
      </c>
      <c r="BE277" s="20">
        <v>26</v>
      </c>
      <c r="BF277" s="20">
        <v>9.8348253688059515</v>
      </c>
      <c r="BG277">
        <v>54</v>
      </c>
      <c r="BH277">
        <v>41</v>
      </c>
      <c r="BI277">
        <v>44</v>
      </c>
      <c r="BJ277" s="41">
        <v>0.55102040816326525</v>
      </c>
      <c r="BK277">
        <v>10</v>
      </c>
      <c r="BL277">
        <v>10</v>
      </c>
      <c r="BM277">
        <v>11</v>
      </c>
      <c r="BN277" s="42">
        <v>-1</v>
      </c>
      <c r="BO277">
        <v>1</v>
      </c>
      <c r="BP277">
        <v>4</v>
      </c>
      <c r="BQ277">
        <v>2</v>
      </c>
      <c r="BR277">
        <v>10</v>
      </c>
      <c r="BS277" s="41">
        <v>7.3529411764705885E-2</v>
      </c>
      <c r="BT277">
        <v>0</v>
      </c>
      <c r="BU277">
        <v>0</v>
      </c>
      <c r="BV277" s="41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4</v>
      </c>
      <c r="DD277">
        <v>5</v>
      </c>
      <c r="DE277">
        <v>0</v>
      </c>
      <c r="DF277">
        <v>0</v>
      </c>
      <c r="DG277">
        <v>9</v>
      </c>
      <c r="DH277">
        <v>2</v>
      </c>
      <c r="DI277">
        <v>0</v>
      </c>
      <c r="DJ277">
        <v>2</v>
      </c>
      <c r="DK277">
        <v>2</v>
      </c>
      <c r="DL277">
        <v>0</v>
      </c>
      <c r="DM277">
        <v>0</v>
      </c>
      <c r="DN277">
        <v>0</v>
      </c>
      <c r="DO277">
        <v>0</v>
      </c>
      <c r="DP277" s="42">
        <v>-2</v>
      </c>
      <c r="DQ277" s="20">
        <v>-1.282</v>
      </c>
      <c r="DR277">
        <v>2</v>
      </c>
      <c r="DS277">
        <v>0</v>
      </c>
      <c r="DT277">
        <v>0</v>
      </c>
      <c r="DU277">
        <v>0</v>
      </c>
      <c r="DV277">
        <v>0</v>
      </c>
      <c r="DW277">
        <v>158</v>
      </c>
      <c r="DX277">
        <v>172</v>
      </c>
      <c r="DY277">
        <v>118</v>
      </c>
      <c r="DZ277">
        <v>126</v>
      </c>
      <c r="EA277">
        <v>90</v>
      </c>
      <c r="EB277">
        <v>88</v>
      </c>
      <c r="EC277">
        <v>8.81</v>
      </c>
      <c r="ED277">
        <v>7.39</v>
      </c>
      <c r="EE277">
        <v>5</v>
      </c>
      <c r="EF277">
        <v>4</v>
      </c>
      <c r="EG277" s="41">
        <v>5.5555555555555552E-2</v>
      </c>
      <c r="EH277" s="43">
        <v>0.95454545454545459</v>
      </c>
      <c r="EI277" s="44">
        <v>1.0101010101010102</v>
      </c>
      <c r="EJ277">
        <v>156</v>
      </c>
      <c r="EK277">
        <v>173</v>
      </c>
      <c r="EL277">
        <v>117</v>
      </c>
      <c r="EM277">
        <v>127</v>
      </c>
      <c r="EN277">
        <v>90</v>
      </c>
      <c r="EO277">
        <v>89</v>
      </c>
      <c r="EP277">
        <v>5</v>
      </c>
      <c r="EQ277">
        <v>5</v>
      </c>
      <c r="ER277">
        <v>82</v>
      </c>
      <c r="ES277">
        <v>79</v>
      </c>
      <c r="ET277">
        <v>33</v>
      </c>
      <c r="EU277">
        <v>36</v>
      </c>
      <c r="EV277">
        <v>3</v>
      </c>
      <c r="EW277">
        <v>2</v>
      </c>
      <c r="EX277">
        <v>7</v>
      </c>
      <c r="EY277">
        <v>8</v>
      </c>
      <c r="EZ277">
        <v>0</v>
      </c>
      <c r="FA277">
        <v>0.30000000000000004</v>
      </c>
      <c r="FB277">
        <v>0.30000000000000004</v>
      </c>
      <c r="FC277" s="20">
        <v>2</v>
      </c>
      <c r="FD277" s="26">
        <v>0.14285714285714285</v>
      </c>
      <c r="FE277">
        <v>4.0000000000000001E-3</v>
      </c>
      <c r="FF277">
        <v>0.21</v>
      </c>
      <c r="FG277">
        <v>-7.0000000000000007E-2</v>
      </c>
      <c r="FH277">
        <v>0.14000000000000001</v>
      </c>
      <c r="FL277" s="42">
        <v>24</v>
      </c>
      <c r="FM277" s="20">
        <v>6</v>
      </c>
      <c r="FN277" s="41">
        <v>0</v>
      </c>
      <c r="FO277" s="20">
        <v>1.6</v>
      </c>
      <c r="FP277" s="20">
        <v>1.7436</v>
      </c>
      <c r="FQ277" s="20">
        <v>124.82662968099861</v>
      </c>
      <c r="FR277">
        <v>4</v>
      </c>
      <c r="FS277" t="s">
        <v>189</v>
      </c>
      <c r="FT277">
        <v>195</v>
      </c>
      <c r="FV277" t="s">
        <v>751</v>
      </c>
      <c r="FW277" s="45">
        <v>925000</v>
      </c>
      <c r="FX277" s="45">
        <v>894166</v>
      </c>
      <c r="FY277">
        <v>16</v>
      </c>
      <c r="FZ277">
        <v>0</v>
      </c>
      <c r="GA277">
        <v>3</v>
      </c>
      <c r="GB277">
        <v>3</v>
      </c>
      <c r="GC277">
        <v>-2</v>
      </c>
      <c r="GD277">
        <v>4</v>
      </c>
      <c r="GE277">
        <v>21</v>
      </c>
      <c r="GF277">
        <v>193</v>
      </c>
      <c r="GG277">
        <v>0.1</v>
      </c>
      <c r="GH277">
        <v>0.2</v>
      </c>
      <c r="GI277">
        <v>0.30000000000000004</v>
      </c>
      <c r="GJ277" s="42">
        <v>1.6</v>
      </c>
    </row>
    <row r="278" spans="1:192" x14ac:dyDescent="0.45">
      <c r="A278" s="40">
        <v>34137</v>
      </c>
      <c r="B278" t="s">
        <v>1063</v>
      </c>
      <c r="C278" t="s">
        <v>145</v>
      </c>
      <c r="D278" t="s">
        <v>91</v>
      </c>
      <c r="E278" t="s">
        <v>91</v>
      </c>
      <c r="F278">
        <v>78</v>
      </c>
      <c r="G278">
        <v>210</v>
      </c>
      <c r="H278">
        <v>2011</v>
      </c>
      <c r="I278">
        <v>1</v>
      </c>
      <c r="J278">
        <v>9</v>
      </c>
      <c r="K278" t="s">
        <v>202</v>
      </c>
      <c r="L278">
        <v>2012</v>
      </c>
      <c r="M278">
        <v>24</v>
      </c>
      <c r="N278">
        <v>6</v>
      </c>
      <c r="O278">
        <v>8476462</v>
      </c>
      <c r="P278" t="s">
        <v>4024</v>
      </c>
      <c r="Q278" t="s">
        <v>4025</v>
      </c>
      <c r="R278" t="s">
        <v>1099</v>
      </c>
      <c r="S278" t="s">
        <v>4026</v>
      </c>
      <c r="T278" t="s">
        <v>720</v>
      </c>
      <c r="U278" t="s">
        <v>123</v>
      </c>
      <c r="V278">
        <v>82</v>
      </c>
      <c r="W278">
        <v>17</v>
      </c>
      <c r="X278">
        <v>27</v>
      </c>
      <c r="Y278">
        <v>15</v>
      </c>
      <c r="Z278">
        <v>44</v>
      </c>
      <c r="AA278">
        <v>5</v>
      </c>
      <c r="AB278">
        <v>40</v>
      </c>
      <c r="AC278" s="26">
        <v>0.53658536585365857</v>
      </c>
      <c r="AD278" s="20">
        <v>1.6774193548387117</v>
      </c>
      <c r="AE278" s="20">
        <v>16.318000000000001</v>
      </c>
      <c r="AF278">
        <v>1</v>
      </c>
      <c r="AG278">
        <v>16.2</v>
      </c>
      <c r="AH278">
        <v>64</v>
      </c>
      <c r="AI278">
        <v>2087</v>
      </c>
      <c r="AJ278">
        <v>105932</v>
      </c>
      <c r="AK278" s="20">
        <v>1765.5333333333001</v>
      </c>
      <c r="AL278">
        <v>1765.53</v>
      </c>
      <c r="AM278">
        <v>1766</v>
      </c>
      <c r="AN278" s="26">
        <v>21.53089430894309</v>
      </c>
      <c r="AO278">
        <v>35.799999999999997</v>
      </c>
      <c r="AP278" s="41">
        <v>0.48351648351648352</v>
      </c>
      <c r="AQ278">
        <v>562</v>
      </c>
      <c r="AR278">
        <v>507</v>
      </c>
      <c r="AS278">
        <v>561</v>
      </c>
      <c r="AT278">
        <v>380</v>
      </c>
      <c r="AU278">
        <v>379</v>
      </c>
      <c r="AV278">
        <v>270</v>
      </c>
      <c r="AW278">
        <v>173</v>
      </c>
      <c r="AX278">
        <v>29</v>
      </c>
      <c r="AY278">
        <v>9</v>
      </c>
      <c r="AZ278">
        <v>22</v>
      </c>
      <c r="BA278" s="42">
        <v>31</v>
      </c>
      <c r="BB278">
        <v>14.81</v>
      </c>
      <c r="BC278">
        <v>47.488900000000001</v>
      </c>
      <c r="BD278" s="20">
        <v>355</v>
      </c>
      <c r="BE278" s="20">
        <v>917</v>
      </c>
      <c r="BF278" s="20">
        <v>31.163446670404923</v>
      </c>
      <c r="BG278">
        <v>753</v>
      </c>
      <c r="BH278">
        <v>563</v>
      </c>
      <c r="BI278">
        <v>551</v>
      </c>
      <c r="BJ278" s="41">
        <v>0.5774539877300614</v>
      </c>
      <c r="BK278">
        <v>83</v>
      </c>
      <c r="BL278">
        <v>83</v>
      </c>
      <c r="BM278">
        <v>59</v>
      </c>
      <c r="BN278" s="42">
        <v>24</v>
      </c>
      <c r="BO278">
        <v>109</v>
      </c>
      <c r="BP278">
        <v>72</v>
      </c>
      <c r="BQ278">
        <v>31</v>
      </c>
      <c r="BR278">
        <v>80</v>
      </c>
      <c r="BS278" s="41">
        <v>6.5466448445171854E-2</v>
      </c>
      <c r="BT278">
        <v>1</v>
      </c>
      <c r="BU278">
        <v>2</v>
      </c>
      <c r="BV278" s="41">
        <v>0.33333333333333331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2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</v>
      </c>
      <c r="CS278">
        <v>2</v>
      </c>
      <c r="CT278">
        <v>0</v>
      </c>
      <c r="CU278">
        <v>0</v>
      </c>
      <c r="CV278">
        <v>12</v>
      </c>
      <c r="CW278">
        <v>4</v>
      </c>
      <c r="CX278">
        <v>6</v>
      </c>
      <c r="CY278">
        <v>13</v>
      </c>
      <c r="CZ278">
        <v>86</v>
      </c>
      <c r="DA278">
        <v>3</v>
      </c>
      <c r="DB278">
        <v>1</v>
      </c>
      <c r="DC278">
        <v>55</v>
      </c>
      <c r="DD278">
        <v>48</v>
      </c>
      <c r="DE278">
        <v>3</v>
      </c>
      <c r="DF278">
        <v>0</v>
      </c>
      <c r="DG278">
        <v>160</v>
      </c>
      <c r="DH278">
        <v>32</v>
      </c>
      <c r="DI278">
        <v>9</v>
      </c>
      <c r="DJ278">
        <v>33</v>
      </c>
      <c r="DK278">
        <v>33</v>
      </c>
      <c r="DL278">
        <v>0</v>
      </c>
      <c r="DM278">
        <v>7</v>
      </c>
      <c r="DN278">
        <v>7</v>
      </c>
      <c r="DO278">
        <v>0</v>
      </c>
      <c r="DP278" s="42">
        <v>-23</v>
      </c>
      <c r="DQ278" s="20">
        <v>-17.187999999999999</v>
      </c>
      <c r="DR278">
        <v>32</v>
      </c>
      <c r="DS278">
        <v>0</v>
      </c>
      <c r="DT278">
        <v>0</v>
      </c>
      <c r="DU278">
        <v>0</v>
      </c>
      <c r="DV278">
        <v>0</v>
      </c>
      <c r="DW278">
        <v>2226</v>
      </c>
      <c r="DX278">
        <v>1458</v>
      </c>
      <c r="DY278">
        <v>1662</v>
      </c>
      <c r="DZ278">
        <v>1142</v>
      </c>
      <c r="EA278">
        <v>1147</v>
      </c>
      <c r="EB278">
        <v>826</v>
      </c>
      <c r="EC278">
        <v>108.96</v>
      </c>
      <c r="ED278">
        <v>75.260000000000005</v>
      </c>
      <c r="EE278">
        <v>91</v>
      </c>
      <c r="EF278">
        <v>78</v>
      </c>
      <c r="EG278" s="41">
        <v>7.9337401918047085E-2</v>
      </c>
      <c r="EH278" s="43">
        <v>0.90556900726392253</v>
      </c>
      <c r="EI278" s="44">
        <v>0.98490640918196959</v>
      </c>
      <c r="EJ278">
        <v>2224</v>
      </c>
      <c r="EK278">
        <v>1457</v>
      </c>
      <c r="EL278">
        <v>1658</v>
      </c>
      <c r="EM278">
        <v>1142</v>
      </c>
      <c r="EN278">
        <v>1145</v>
      </c>
      <c r="EO278">
        <v>824</v>
      </c>
      <c r="EP278">
        <v>91</v>
      </c>
      <c r="EQ278">
        <v>78</v>
      </c>
      <c r="ER278">
        <v>1057</v>
      </c>
      <c r="ES278">
        <v>695</v>
      </c>
      <c r="ET278">
        <v>441</v>
      </c>
      <c r="EU278">
        <v>267</v>
      </c>
      <c r="EV278">
        <v>41</v>
      </c>
      <c r="EW278">
        <v>40</v>
      </c>
      <c r="EX278">
        <v>144</v>
      </c>
      <c r="EY278">
        <v>123</v>
      </c>
      <c r="EZ278">
        <v>4</v>
      </c>
      <c r="FA278">
        <v>4.5</v>
      </c>
      <c r="FB278">
        <v>8.5</v>
      </c>
      <c r="FC278" s="20">
        <v>73.77</v>
      </c>
      <c r="FD278" s="26">
        <v>0.89963414634146333</v>
      </c>
      <c r="FE278">
        <v>6.0362</v>
      </c>
      <c r="FF278">
        <v>1.4</v>
      </c>
      <c r="FG278">
        <v>-0.45</v>
      </c>
      <c r="FH278">
        <v>0.95</v>
      </c>
      <c r="FL278" s="42">
        <v>227</v>
      </c>
      <c r="FM278" s="20">
        <v>3.5625</v>
      </c>
      <c r="FN278" s="41">
        <v>8.5427135700000004E-2</v>
      </c>
      <c r="FO278" s="20">
        <v>37.6</v>
      </c>
      <c r="FP278" s="20">
        <v>40.562399999999997</v>
      </c>
      <c r="FQ278" s="20">
        <v>125.19753275220472</v>
      </c>
      <c r="FU278" t="s">
        <v>702</v>
      </c>
      <c r="FV278" t="s">
        <v>711</v>
      </c>
      <c r="FW278" s="45">
        <v>5750000</v>
      </c>
      <c r="FX278" s="45">
        <v>5750000</v>
      </c>
      <c r="FY278">
        <v>423</v>
      </c>
      <c r="FZ278">
        <v>64</v>
      </c>
      <c r="GA278">
        <v>156</v>
      </c>
      <c r="GB278">
        <v>220</v>
      </c>
      <c r="GC278">
        <v>23</v>
      </c>
      <c r="GD278">
        <v>269</v>
      </c>
      <c r="GE278">
        <v>1067</v>
      </c>
      <c r="GF278">
        <v>8458</v>
      </c>
      <c r="GG278">
        <v>20.399999999999999</v>
      </c>
      <c r="GH278">
        <v>19.7</v>
      </c>
      <c r="GI278">
        <v>40.1</v>
      </c>
      <c r="GJ278" s="42">
        <v>37.6</v>
      </c>
    </row>
    <row r="279" spans="1:192" x14ac:dyDescent="0.45">
      <c r="A279" s="40">
        <v>34162</v>
      </c>
      <c r="B279" t="s">
        <v>1475</v>
      </c>
      <c r="D279" t="s">
        <v>223</v>
      </c>
      <c r="E279" t="s">
        <v>223</v>
      </c>
      <c r="F279">
        <v>73</v>
      </c>
      <c r="G279">
        <v>194</v>
      </c>
      <c r="H279">
        <v>2011</v>
      </c>
      <c r="I279">
        <v>1</v>
      </c>
      <c r="J279">
        <v>10</v>
      </c>
      <c r="K279" t="s">
        <v>92</v>
      </c>
      <c r="L279">
        <v>2012</v>
      </c>
      <c r="M279">
        <v>24</v>
      </c>
      <c r="N279">
        <v>6</v>
      </c>
      <c r="O279">
        <v>8476463</v>
      </c>
      <c r="P279" t="s">
        <v>4027</v>
      </c>
      <c r="Q279" t="s">
        <v>4028</v>
      </c>
      <c r="R279" t="s">
        <v>4029</v>
      </c>
      <c r="S279" t="s">
        <v>261</v>
      </c>
      <c r="T279" t="s">
        <v>720</v>
      </c>
      <c r="U279" t="s">
        <v>30</v>
      </c>
      <c r="V279">
        <v>73</v>
      </c>
      <c r="W279">
        <v>6</v>
      </c>
      <c r="X279">
        <v>15</v>
      </c>
      <c r="Y279">
        <v>9</v>
      </c>
      <c r="Z279">
        <v>21</v>
      </c>
      <c r="AA279">
        <v>15</v>
      </c>
      <c r="AB279">
        <v>55</v>
      </c>
      <c r="AC279" s="26">
        <v>0.28767123287671231</v>
      </c>
      <c r="AD279" s="20">
        <v>3.5770392749244699</v>
      </c>
      <c r="AE279" s="20">
        <v>7.4009999999999998</v>
      </c>
      <c r="AF279">
        <v>23</v>
      </c>
      <c r="AG279">
        <v>2</v>
      </c>
      <c r="AH279">
        <v>30</v>
      </c>
      <c r="AI279">
        <v>1843</v>
      </c>
      <c r="AJ279">
        <v>94627</v>
      </c>
      <c r="AK279" s="20">
        <v>1577.1166666667</v>
      </c>
      <c r="AL279">
        <v>1577.12</v>
      </c>
      <c r="AM279">
        <v>1577</v>
      </c>
      <c r="AN279" s="26">
        <v>21.604337899543378</v>
      </c>
      <c r="AO279">
        <v>35.75</v>
      </c>
      <c r="AP279" s="41">
        <v>0.2413793103448276</v>
      </c>
      <c r="AQ279">
        <v>162</v>
      </c>
      <c r="AR279">
        <v>162</v>
      </c>
      <c r="AS279">
        <v>162</v>
      </c>
      <c r="AT279">
        <v>109</v>
      </c>
      <c r="AU279">
        <v>109</v>
      </c>
      <c r="AV279">
        <v>77</v>
      </c>
      <c r="AW279">
        <v>40</v>
      </c>
      <c r="AX279">
        <v>5</v>
      </c>
      <c r="AY279">
        <v>2</v>
      </c>
      <c r="AZ279">
        <v>7</v>
      </c>
      <c r="BA279" s="42">
        <v>9</v>
      </c>
      <c r="BB279">
        <v>3.23</v>
      </c>
      <c r="BC279">
        <v>56.0779</v>
      </c>
      <c r="BD279" s="20">
        <v>139.5</v>
      </c>
      <c r="BE279" s="20">
        <v>301.5</v>
      </c>
      <c r="BF279" s="20">
        <v>11.470274931520747</v>
      </c>
      <c r="BG279">
        <v>437</v>
      </c>
      <c r="BH279">
        <v>516</v>
      </c>
      <c r="BI279">
        <v>543</v>
      </c>
      <c r="BJ279" s="41">
        <v>0.44591836734693879</v>
      </c>
      <c r="BK279">
        <v>34</v>
      </c>
      <c r="BL279">
        <v>34</v>
      </c>
      <c r="BM279">
        <v>92</v>
      </c>
      <c r="BN279" s="42">
        <v>-58</v>
      </c>
      <c r="BO279">
        <v>32</v>
      </c>
      <c r="BP279">
        <v>22</v>
      </c>
      <c r="BQ279">
        <v>16</v>
      </c>
      <c r="BR279">
        <v>139</v>
      </c>
      <c r="BS279" s="41">
        <v>0.1033457249070632</v>
      </c>
      <c r="BT279">
        <v>0</v>
      </c>
      <c r="BU279">
        <v>0</v>
      </c>
      <c r="BV279" s="41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4</v>
      </c>
      <c r="CZ279">
        <v>28</v>
      </c>
      <c r="DA279">
        <v>1</v>
      </c>
      <c r="DB279">
        <v>1</v>
      </c>
      <c r="DC279">
        <v>30</v>
      </c>
      <c r="DD279">
        <v>6</v>
      </c>
      <c r="DE279">
        <v>0</v>
      </c>
      <c r="DF279">
        <v>0</v>
      </c>
      <c r="DG279">
        <v>39</v>
      </c>
      <c r="DH279">
        <v>15</v>
      </c>
      <c r="DI279">
        <v>10</v>
      </c>
      <c r="DJ279">
        <v>15</v>
      </c>
      <c r="DK279">
        <v>15</v>
      </c>
      <c r="DL279">
        <v>0</v>
      </c>
      <c r="DM279">
        <v>10</v>
      </c>
      <c r="DN279">
        <v>10</v>
      </c>
      <c r="DO279">
        <v>0</v>
      </c>
      <c r="DP279" s="42">
        <v>-5</v>
      </c>
      <c r="DQ279" s="20">
        <v>2.2989999999999999</v>
      </c>
      <c r="DR279">
        <v>15</v>
      </c>
      <c r="DS279">
        <v>0</v>
      </c>
      <c r="DT279">
        <v>0</v>
      </c>
      <c r="DU279">
        <v>0</v>
      </c>
      <c r="DV279">
        <v>0</v>
      </c>
      <c r="DW279">
        <v>1243</v>
      </c>
      <c r="DX279">
        <v>1658</v>
      </c>
      <c r="DY279">
        <v>972</v>
      </c>
      <c r="DZ279">
        <v>1206</v>
      </c>
      <c r="EA279">
        <v>721</v>
      </c>
      <c r="EB279">
        <v>846</v>
      </c>
      <c r="EC279">
        <v>63.58</v>
      </c>
      <c r="ED279">
        <v>68.78</v>
      </c>
      <c r="EE279">
        <v>87</v>
      </c>
      <c r="EF279">
        <v>78</v>
      </c>
      <c r="EG279" s="41">
        <v>0.12066574202496533</v>
      </c>
      <c r="EH279" s="43">
        <v>0.90780141843971629</v>
      </c>
      <c r="EI279" s="44">
        <v>1.0284671604646816</v>
      </c>
      <c r="EJ279">
        <v>1236</v>
      </c>
      <c r="EK279">
        <v>1655</v>
      </c>
      <c r="EL279">
        <v>968</v>
      </c>
      <c r="EM279">
        <v>1203</v>
      </c>
      <c r="EN279">
        <v>716</v>
      </c>
      <c r="EO279">
        <v>844</v>
      </c>
      <c r="EP279">
        <v>87</v>
      </c>
      <c r="EQ279">
        <v>78</v>
      </c>
      <c r="ER279">
        <v>620</v>
      </c>
      <c r="ES279">
        <v>729</v>
      </c>
      <c r="ET279">
        <v>265</v>
      </c>
      <c r="EU279">
        <v>275</v>
      </c>
      <c r="EV279">
        <v>48</v>
      </c>
      <c r="EW279">
        <v>40</v>
      </c>
      <c r="EX279">
        <v>88</v>
      </c>
      <c r="EY279">
        <v>97</v>
      </c>
      <c r="EZ279">
        <v>0.8</v>
      </c>
      <c r="FA279">
        <v>5</v>
      </c>
      <c r="FB279">
        <v>5.8</v>
      </c>
      <c r="FC279" s="20">
        <v>19.48</v>
      </c>
      <c r="FD279" s="26">
        <v>0.26684931506849313</v>
      </c>
      <c r="FE279">
        <v>2.0588000000000002</v>
      </c>
      <c r="FF279">
        <v>-0.01</v>
      </c>
      <c r="FG279">
        <v>0.02</v>
      </c>
      <c r="FH279">
        <v>0.01</v>
      </c>
      <c r="FL279" s="42">
        <v>203</v>
      </c>
      <c r="FM279" s="20">
        <v>3.3333333333333335</v>
      </c>
      <c r="FN279" s="41">
        <v>2.7621828000000001E-2</v>
      </c>
      <c r="FO279" s="20">
        <v>18</v>
      </c>
      <c r="FP279" s="20">
        <v>21.459800000000001</v>
      </c>
      <c r="FQ279" s="20">
        <v>110.36572993811505</v>
      </c>
      <c r="FR279">
        <v>9</v>
      </c>
      <c r="FS279" t="s">
        <v>558</v>
      </c>
      <c r="FT279">
        <v>457</v>
      </c>
      <c r="FV279" t="s">
        <v>711</v>
      </c>
      <c r="FW279" s="45">
        <v>4500000</v>
      </c>
      <c r="FX279" s="45">
        <v>4166667</v>
      </c>
      <c r="FY279">
        <v>404</v>
      </c>
      <c r="FZ279">
        <v>24</v>
      </c>
      <c r="GA279">
        <v>76</v>
      </c>
      <c r="GB279">
        <v>100</v>
      </c>
      <c r="GC279">
        <v>48</v>
      </c>
      <c r="GD279">
        <v>108</v>
      </c>
      <c r="GE279">
        <v>440</v>
      </c>
      <c r="GF279">
        <v>8945</v>
      </c>
      <c r="GG279">
        <v>2.4</v>
      </c>
      <c r="GH279">
        <v>23.6</v>
      </c>
      <c r="GI279">
        <v>26</v>
      </c>
      <c r="GJ279" s="42">
        <v>18</v>
      </c>
    </row>
    <row r="280" spans="1:192" x14ac:dyDescent="0.45">
      <c r="A280" s="40">
        <v>34219</v>
      </c>
      <c r="B280" t="s">
        <v>832</v>
      </c>
      <c r="C280" t="s">
        <v>475</v>
      </c>
      <c r="D280" t="s">
        <v>91</v>
      </c>
      <c r="E280" t="s">
        <v>91</v>
      </c>
      <c r="F280">
        <v>75</v>
      </c>
      <c r="G280">
        <v>210</v>
      </c>
      <c r="H280">
        <v>2011</v>
      </c>
      <c r="I280">
        <v>1</v>
      </c>
      <c r="J280">
        <v>11</v>
      </c>
      <c r="K280" t="s">
        <v>92</v>
      </c>
      <c r="L280">
        <v>2014</v>
      </c>
      <c r="M280">
        <v>24</v>
      </c>
      <c r="N280">
        <v>3</v>
      </c>
      <c r="O280">
        <v>8476464</v>
      </c>
      <c r="P280" t="s">
        <v>4030</v>
      </c>
      <c r="Q280" t="s">
        <v>4031</v>
      </c>
      <c r="R280" t="s">
        <v>4032</v>
      </c>
      <c r="S280" t="s">
        <v>3914</v>
      </c>
      <c r="T280" t="s">
        <v>720</v>
      </c>
      <c r="U280" t="s">
        <v>135</v>
      </c>
      <c r="V280">
        <v>16</v>
      </c>
      <c r="W280">
        <v>1</v>
      </c>
      <c r="X280">
        <v>1</v>
      </c>
      <c r="Y280">
        <v>0</v>
      </c>
      <c r="Z280">
        <v>2</v>
      </c>
      <c r="AA280">
        <v>26</v>
      </c>
      <c r="AB280">
        <v>95</v>
      </c>
      <c r="AC280" s="26">
        <v>0.125</v>
      </c>
      <c r="AD280" s="20">
        <v>2</v>
      </c>
      <c r="AE280" s="20">
        <v>0.80100000000000005</v>
      </c>
      <c r="AF280">
        <v>-5</v>
      </c>
      <c r="AG280">
        <v>-0.2</v>
      </c>
      <c r="AH280">
        <v>23</v>
      </c>
      <c r="AI280">
        <v>278</v>
      </c>
      <c r="AJ280">
        <v>11826</v>
      </c>
      <c r="AK280" s="20">
        <v>197.1</v>
      </c>
      <c r="AL280">
        <v>197.1</v>
      </c>
      <c r="AM280">
        <v>197</v>
      </c>
      <c r="AN280" s="26">
        <v>12.31875</v>
      </c>
      <c r="AO280">
        <v>20.75</v>
      </c>
      <c r="AP280" s="41">
        <v>0.5</v>
      </c>
      <c r="AQ280">
        <v>30</v>
      </c>
      <c r="AR280">
        <v>30</v>
      </c>
      <c r="AS280">
        <v>30</v>
      </c>
      <c r="AT280">
        <v>20</v>
      </c>
      <c r="AU280">
        <v>20</v>
      </c>
      <c r="AV280">
        <v>14</v>
      </c>
      <c r="AW280">
        <v>5</v>
      </c>
      <c r="AX280">
        <v>0</v>
      </c>
      <c r="AY280">
        <v>0</v>
      </c>
      <c r="AZ280">
        <v>0</v>
      </c>
      <c r="BA280" s="42">
        <v>0</v>
      </c>
      <c r="BB280">
        <v>0.87</v>
      </c>
      <c r="BC280">
        <v>74.571399999999997</v>
      </c>
      <c r="BD280" s="20">
        <v>0</v>
      </c>
      <c r="BE280" s="20">
        <v>30</v>
      </c>
      <c r="BF280" s="20">
        <v>9.1324200913241995</v>
      </c>
      <c r="BG280">
        <v>24</v>
      </c>
      <c r="BH280">
        <v>48</v>
      </c>
      <c r="BI280">
        <v>82</v>
      </c>
      <c r="BJ280" s="41">
        <v>0.22641509433962265</v>
      </c>
      <c r="BK280">
        <v>22</v>
      </c>
      <c r="BL280">
        <v>22</v>
      </c>
      <c r="BM280">
        <v>25</v>
      </c>
      <c r="BN280" s="42">
        <v>-3</v>
      </c>
      <c r="BO280">
        <v>6</v>
      </c>
      <c r="BP280">
        <v>5</v>
      </c>
      <c r="BQ280">
        <v>2</v>
      </c>
      <c r="BR280">
        <v>21</v>
      </c>
      <c r="BS280" s="41">
        <v>0.11170212765957446</v>
      </c>
      <c r="BT280">
        <v>0</v>
      </c>
      <c r="BU280">
        <v>0</v>
      </c>
      <c r="BV280" s="41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6</v>
      </c>
      <c r="DA280">
        <v>0</v>
      </c>
      <c r="DB280">
        <v>0</v>
      </c>
      <c r="DC280">
        <v>4</v>
      </c>
      <c r="DD280">
        <v>2</v>
      </c>
      <c r="DE280">
        <v>0</v>
      </c>
      <c r="DF280">
        <v>0</v>
      </c>
      <c r="DG280">
        <v>8</v>
      </c>
      <c r="DH280">
        <v>6</v>
      </c>
      <c r="DI280">
        <v>2</v>
      </c>
      <c r="DJ280">
        <v>6</v>
      </c>
      <c r="DK280">
        <v>5</v>
      </c>
      <c r="DL280">
        <v>1</v>
      </c>
      <c r="DM280">
        <v>3</v>
      </c>
      <c r="DN280">
        <v>2</v>
      </c>
      <c r="DO280">
        <v>1</v>
      </c>
      <c r="DP280" s="42">
        <v>-4</v>
      </c>
      <c r="DQ280" s="20">
        <v>-2.323</v>
      </c>
      <c r="DR280">
        <v>4</v>
      </c>
      <c r="DS280">
        <v>1</v>
      </c>
      <c r="DT280">
        <v>0</v>
      </c>
      <c r="DU280">
        <v>1</v>
      </c>
      <c r="DV280">
        <v>0</v>
      </c>
      <c r="DW280">
        <v>161</v>
      </c>
      <c r="DX280">
        <v>232</v>
      </c>
      <c r="DY280">
        <v>122</v>
      </c>
      <c r="DZ280">
        <v>167</v>
      </c>
      <c r="EA280">
        <v>82</v>
      </c>
      <c r="EB280">
        <v>117</v>
      </c>
      <c r="EC280">
        <v>7.58</v>
      </c>
      <c r="ED280">
        <v>9.2100000000000009</v>
      </c>
      <c r="EE280">
        <v>4</v>
      </c>
      <c r="EF280">
        <v>10</v>
      </c>
      <c r="EG280" s="41">
        <v>4.878048780487805E-2</v>
      </c>
      <c r="EH280" s="43">
        <v>0.9145299145299145</v>
      </c>
      <c r="EI280" s="44">
        <v>0.96331040233479259</v>
      </c>
      <c r="EJ280">
        <v>164</v>
      </c>
      <c r="EK280">
        <v>232</v>
      </c>
      <c r="EL280">
        <v>125</v>
      </c>
      <c r="EM280">
        <v>167</v>
      </c>
      <c r="EN280">
        <v>85</v>
      </c>
      <c r="EO280">
        <v>117</v>
      </c>
      <c r="EP280">
        <v>4</v>
      </c>
      <c r="EQ280">
        <v>10</v>
      </c>
      <c r="ER280">
        <v>76</v>
      </c>
      <c r="ES280">
        <v>102</v>
      </c>
      <c r="ET280">
        <v>23</v>
      </c>
      <c r="EU280">
        <v>38</v>
      </c>
      <c r="EV280">
        <v>0</v>
      </c>
      <c r="EW280">
        <v>2</v>
      </c>
      <c r="EX280">
        <v>14</v>
      </c>
      <c r="EY280">
        <v>17</v>
      </c>
      <c r="EZ280">
        <v>0.1</v>
      </c>
      <c r="FA280">
        <v>0</v>
      </c>
      <c r="FB280">
        <v>0.1</v>
      </c>
      <c r="FC280" s="20">
        <v>2.4500000000000002</v>
      </c>
      <c r="FD280" s="26">
        <v>0.15312500000000001</v>
      </c>
      <c r="FE280">
        <v>5.8800000000000005E-2</v>
      </c>
      <c r="FF280">
        <v>0.16</v>
      </c>
      <c r="FG280">
        <v>-0.03</v>
      </c>
      <c r="FH280">
        <v>0.14000000000000001</v>
      </c>
      <c r="FL280" s="42">
        <v>67</v>
      </c>
      <c r="FM280" s="20">
        <v>6</v>
      </c>
      <c r="FN280" s="41">
        <v>2.0177165400000002E-2</v>
      </c>
      <c r="FO280" s="20">
        <v>-0.29999999999999982</v>
      </c>
      <c r="FP280" s="20">
        <v>1.5354000000000001</v>
      </c>
      <c r="FQ280" s="20">
        <v>119.63470319634703</v>
      </c>
      <c r="FV280" t="s">
        <v>751</v>
      </c>
      <c r="FW280" s="45">
        <v>750000</v>
      </c>
      <c r="FX280" s="45">
        <v>750000</v>
      </c>
      <c r="FY280">
        <v>20</v>
      </c>
      <c r="FZ280">
        <v>1</v>
      </c>
      <c r="GA280">
        <v>1</v>
      </c>
      <c r="GB280">
        <v>2</v>
      </c>
      <c r="GC280">
        <v>-7</v>
      </c>
      <c r="GD280">
        <v>25</v>
      </c>
      <c r="GE280">
        <v>16</v>
      </c>
      <c r="GF280">
        <v>248</v>
      </c>
      <c r="GG280">
        <v>0</v>
      </c>
      <c r="GH280">
        <v>0</v>
      </c>
      <c r="GI280">
        <v>0</v>
      </c>
      <c r="GJ280" s="42">
        <v>-0.29999999999999982</v>
      </c>
    </row>
    <row r="281" spans="1:192" x14ac:dyDescent="0.45">
      <c r="A281" s="40">
        <v>34059</v>
      </c>
      <c r="B281" t="s">
        <v>3333</v>
      </c>
      <c r="C281" t="s">
        <v>145</v>
      </c>
      <c r="D281" t="s">
        <v>91</v>
      </c>
      <c r="E281" t="s">
        <v>91</v>
      </c>
      <c r="F281">
        <v>71</v>
      </c>
      <c r="G281">
        <v>185</v>
      </c>
      <c r="H281">
        <v>2011</v>
      </c>
      <c r="I281">
        <v>1</v>
      </c>
      <c r="J281">
        <v>12</v>
      </c>
      <c r="K281" t="s">
        <v>202</v>
      </c>
      <c r="L281">
        <v>2012</v>
      </c>
      <c r="M281">
        <v>24</v>
      </c>
      <c r="N281">
        <v>6</v>
      </c>
      <c r="O281">
        <v>8476465</v>
      </c>
      <c r="P281" t="s">
        <v>4033</v>
      </c>
      <c r="Q281" t="s">
        <v>4034</v>
      </c>
      <c r="R281" t="s">
        <v>3643</v>
      </c>
      <c r="S281" t="s">
        <v>390</v>
      </c>
      <c r="T281" t="s">
        <v>720</v>
      </c>
      <c r="U281" t="s">
        <v>30</v>
      </c>
      <c r="V281">
        <v>21</v>
      </c>
      <c r="W281">
        <v>2</v>
      </c>
      <c r="X281">
        <v>3</v>
      </c>
      <c r="Y281">
        <v>1</v>
      </c>
      <c r="Z281">
        <v>5</v>
      </c>
      <c r="AA281">
        <v>21</v>
      </c>
      <c r="AB281">
        <v>71</v>
      </c>
      <c r="AC281" s="26">
        <v>0.23809523809523808</v>
      </c>
      <c r="AD281" s="20">
        <v>-0.1456953642384109</v>
      </c>
      <c r="AE281" s="20">
        <v>1.88</v>
      </c>
      <c r="AF281">
        <v>8</v>
      </c>
      <c r="AG281">
        <v>1.9</v>
      </c>
      <c r="AH281">
        <v>16</v>
      </c>
      <c r="AI281">
        <v>465</v>
      </c>
      <c r="AJ281">
        <v>23954</v>
      </c>
      <c r="AK281" s="20">
        <v>399.23333333332999</v>
      </c>
      <c r="AL281">
        <v>399.23</v>
      </c>
      <c r="AM281">
        <v>399</v>
      </c>
      <c r="AN281" s="26">
        <v>19.011111111111113</v>
      </c>
      <c r="AO281">
        <v>31.57</v>
      </c>
      <c r="AP281" s="41">
        <v>0.27777777777777779</v>
      </c>
      <c r="AQ281">
        <v>48</v>
      </c>
      <c r="AR281">
        <v>48</v>
      </c>
      <c r="AS281">
        <v>48</v>
      </c>
      <c r="AT281">
        <v>36</v>
      </c>
      <c r="AU281">
        <v>36</v>
      </c>
      <c r="AV281">
        <v>25</v>
      </c>
      <c r="AW281">
        <v>15</v>
      </c>
      <c r="AX281">
        <v>2</v>
      </c>
      <c r="AY281">
        <v>0</v>
      </c>
      <c r="AZ281">
        <v>4</v>
      </c>
      <c r="BA281" s="42">
        <v>4</v>
      </c>
      <c r="BB281">
        <v>1.1499999999999999</v>
      </c>
      <c r="BC281">
        <v>45.28</v>
      </c>
      <c r="BD281" s="20">
        <v>19.5</v>
      </c>
      <c r="BE281" s="20">
        <v>67.5</v>
      </c>
      <c r="BF281" s="20">
        <v>10.144528216817372</v>
      </c>
      <c r="BG281">
        <v>125</v>
      </c>
      <c r="BH281">
        <v>101</v>
      </c>
      <c r="BI281">
        <v>108</v>
      </c>
      <c r="BJ281" s="41">
        <v>0.53648068669527893</v>
      </c>
      <c r="BK281">
        <v>5</v>
      </c>
      <c r="BL281">
        <v>5</v>
      </c>
      <c r="BM281">
        <v>25</v>
      </c>
      <c r="BN281" s="42">
        <v>-20</v>
      </c>
      <c r="BO281">
        <v>11</v>
      </c>
      <c r="BP281">
        <v>12</v>
      </c>
      <c r="BQ281">
        <v>1</v>
      </c>
      <c r="BR281">
        <v>19</v>
      </c>
      <c r="BS281" s="41">
        <v>6.8840579710144928E-2</v>
      </c>
      <c r="BT281">
        <v>0</v>
      </c>
      <c r="BU281">
        <v>0</v>
      </c>
      <c r="BV281" s="4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3</v>
      </c>
      <c r="CZ281">
        <v>8</v>
      </c>
      <c r="DA281">
        <v>1</v>
      </c>
      <c r="DB281">
        <v>0</v>
      </c>
      <c r="DC281">
        <v>9</v>
      </c>
      <c r="DD281">
        <v>2</v>
      </c>
      <c r="DE281">
        <v>0</v>
      </c>
      <c r="DF281">
        <v>0</v>
      </c>
      <c r="DG281">
        <v>13</v>
      </c>
      <c r="DH281">
        <v>7</v>
      </c>
      <c r="DI281">
        <v>1</v>
      </c>
      <c r="DJ281">
        <v>8</v>
      </c>
      <c r="DK281">
        <v>8</v>
      </c>
      <c r="DL281">
        <v>0</v>
      </c>
      <c r="DM281">
        <v>1</v>
      </c>
      <c r="DN281">
        <v>1</v>
      </c>
      <c r="DO281">
        <v>0</v>
      </c>
      <c r="DP281" s="42">
        <v>-6</v>
      </c>
      <c r="DQ281" s="20">
        <v>-4.2</v>
      </c>
      <c r="DR281">
        <v>7</v>
      </c>
      <c r="DS281">
        <v>0</v>
      </c>
      <c r="DT281">
        <v>0</v>
      </c>
      <c r="DU281">
        <v>0</v>
      </c>
      <c r="DV281">
        <v>0</v>
      </c>
      <c r="DW281">
        <v>331</v>
      </c>
      <c r="DX281">
        <v>359</v>
      </c>
      <c r="DY281">
        <v>254</v>
      </c>
      <c r="DZ281">
        <v>257</v>
      </c>
      <c r="EA281">
        <v>185</v>
      </c>
      <c r="EB281">
        <v>166</v>
      </c>
      <c r="EC281">
        <v>14.47</v>
      </c>
      <c r="ED281">
        <v>13.98</v>
      </c>
      <c r="EE281">
        <v>18</v>
      </c>
      <c r="EF281">
        <v>9</v>
      </c>
      <c r="EG281" s="41">
        <v>9.7297297297297303E-2</v>
      </c>
      <c r="EH281" s="43">
        <v>0.94578313253012047</v>
      </c>
      <c r="EI281" s="44">
        <v>1.0430804298274179</v>
      </c>
      <c r="EJ281">
        <v>331</v>
      </c>
      <c r="EK281">
        <v>359</v>
      </c>
      <c r="EL281">
        <v>255</v>
      </c>
      <c r="EM281">
        <v>257</v>
      </c>
      <c r="EN281">
        <v>186</v>
      </c>
      <c r="EO281">
        <v>166</v>
      </c>
      <c r="EP281">
        <v>18</v>
      </c>
      <c r="EQ281">
        <v>9</v>
      </c>
      <c r="ER281">
        <v>160</v>
      </c>
      <c r="ES281">
        <v>161</v>
      </c>
      <c r="ET281">
        <v>66</v>
      </c>
      <c r="EU281">
        <v>68</v>
      </c>
      <c r="EV281">
        <v>13</v>
      </c>
      <c r="EW281">
        <v>6</v>
      </c>
      <c r="EX281">
        <v>26</v>
      </c>
      <c r="EY281">
        <v>16</v>
      </c>
      <c r="EZ281">
        <v>0.2</v>
      </c>
      <c r="FA281">
        <v>1.4</v>
      </c>
      <c r="FB281">
        <v>1.7000000000000002</v>
      </c>
      <c r="FC281" s="20">
        <v>4.08</v>
      </c>
      <c r="FD281" s="26">
        <v>0.19428571428571428</v>
      </c>
      <c r="FE281">
        <v>0.34700000000000003</v>
      </c>
      <c r="FF281">
        <v>0.06</v>
      </c>
      <c r="FG281">
        <v>-0.04</v>
      </c>
      <c r="FH281">
        <v>0.02</v>
      </c>
      <c r="FL281" s="42">
        <v>40</v>
      </c>
      <c r="FM281" s="20">
        <v>0.8571428571428571</v>
      </c>
      <c r="FN281" s="41">
        <v>3.1490015400000002E-2</v>
      </c>
      <c r="FO281" s="20">
        <v>3.4</v>
      </c>
      <c r="FP281" s="20">
        <v>4.16</v>
      </c>
      <c r="FQ281" s="20">
        <v>103.69962177191093</v>
      </c>
      <c r="FV281" t="s">
        <v>751</v>
      </c>
      <c r="FW281" s="45">
        <v>700000</v>
      </c>
      <c r="FX281" s="45">
        <v>700000</v>
      </c>
      <c r="FY281">
        <v>172</v>
      </c>
      <c r="FZ281">
        <v>8</v>
      </c>
      <c r="GA281">
        <v>34</v>
      </c>
      <c r="GB281">
        <v>42</v>
      </c>
      <c r="GC281">
        <v>-28</v>
      </c>
      <c r="GD281">
        <v>54</v>
      </c>
      <c r="GE281">
        <v>238</v>
      </c>
      <c r="GF281">
        <v>2997</v>
      </c>
      <c r="GG281">
        <v>1.8</v>
      </c>
      <c r="GH281">
        <v>5.0999999999999996</v>
      </c>
      <c r="GI281">
        <v>7</v>
      </c>
      <c r="GJ281" s="42">
        <v>3.4</v>
      </c>
    </row>
    <row r="282" spans="1:192" x14ac:dyDescent="0.45">
      <c r="A282" s="40">
        <v>33959</v>
      </c>
      <c r="B282" t="s">
        <v>1063</v>
      </c>
      <c r="C282" t="s">
        <v>145</v>
      </c>
      <c r="D282" t="s">
        <v>91</v>
      </c>
      <c r="E282" t="s">
        <v>91</v>
      </c>
      <c r="F282">
        <v>79</v>
      </c>
      <c r="G282">
        <v>255</v>
      </c>
      <c r="H282">
        <v>2011</v>
      </c>
      <c r="I282">
        <v>1</v>
      </c>
      <c r="J282">
        <v>14</v>
      </c>
      <c r="K282" t="s">
        <v>92</v>
      </c>
      <c r="L282">
        <v>2012</v>
      </c>
      <c r="M282">
        <v>25</v>
      </c>
      <c r="N282">
        <v>6</v>
      </c>
      <c r="O282">
        <v>8476467</v>
      </c>
      <c r="P282" t="s">
        <v>4040</v>
      </c>
      <c r="Q282" t="s">
        <v>4041</v>
      </c>
      <c r="R282" t="s">
        <v>4042</v>
      </c>
      <c r="S282" t="s">
        <v>2372</v>
      </c>
      <c r="T282" t="s">
        <v>720</v>
      </c>
      <c r="U282" t="s">
        <v>4043</v>
      </c>
      <c r="V282">
        <v>68</v>
      </c>
      <c r="W282">
        <v>5</v>
      </c>
      <c r="X282">
        <v>12</v>
      </c>
      <c r="Y282">
        <v>4</v>
      </c>
      <c r="Z282">
        <v>17</v>
      </c>
      <c r="AA282">
        <v>0</v>
      </c>
      <c r="AB282">
        <v>0</v>
      </c>
      <c r="AC282" s="26">
        <v>0.25</v>
      </c>
      <c r="AD282" s="20">
        <v>6.1428571428571423</v>
      </c>
      <c r="AE282" s="20">
        <v>6.0540000000000003</v>
      </c>
      <c r="AF282">
        <v>7</v>
      </c>
      <c r="AG282">
        <v>7.6</v>
      </c>
      <c r="AH282">
        <v>87</v>
      </c>
      <c r="AI282">
        <v>1571</v>
      </c>
      <c r="AJ282">
        <v>67975</v>
      </c>
      <c r="AK282" s="20">
        <v>1132.9166666666999</v>
      </c>
      <c r="AL282">
        <v>1132.92</v>
      </c>
      <c r="AM282">
        <v>1133</v>
      </c>
      <c r="AN282" s="26">
        <v>16.660539215686274</v>
      </c>
      <c r="AO282">
        <v>27.97</v>
      </c>
      <c r="AP282" s="41">
        <v>0.33333333333333331</v>
      </c>
      <c r="AQ282">
        <v>170</v>
      </c>
      <c r="AR282">
        <v>170</v>
      </c>
      <c r="AS282">
        <v>170</v>
      </c>
      <c r="AT282">
        <v>120</v>
      </c>
      <c r="AU282">
        <v>120</v>
      </c>
      <c r="AV282">
        <v>81</v>
      </c>
      <c r="AW282">
        <v>46</v>
      </c>
      <c r="AX282">
        <v>6</v>
      </c>
      <c r="AY282">
        <v>2</v>
      </c>
      <c r="AZ282">
        <v>6</v>
      </c>
      <c r="BA282" s="42">
        <v>8</v>
      </c>
      <c r="BB282">
        <v>3.81</v>
      </c>
      <c r="BC282">
        <v>49.716000000000001</v>
      </c>
      <c r="BD282" s="20">
        <v>62.8</v>
      </c>
      <c r="BE282" s="20">
        <v>232.8</v>
      </c>
      <c r="BF282" s="20">
        <v>12.329202414998409</v>
      </c>
      <c r="BG282">
        <v>306</v>
      </c>
      <c r="BH282">
        <v>347</v>
      </c>
      <c r="BI282">
        <v>391</v>
      </c>
      <c r="BJ282" s="41">
        <v>0.43902439024390244</v>
      </c>
      <c r="BK282">
        <v>174</v>
      </c>
      <c r="BL282">
        <v>174</v>
      </c>
      <c r="BM282">
        <v>93</v>
      </c>
      <c r="BN282" s="42">
        <v>81</v>
      </c>
      <c r="BO282">
        <v>39</v>
      </c>
      <c r="BP282">
        <v>37</v>
      </c>
      <c r="BQ282">
        <v>19</v>
      </c>
      <c r="BR282">
        <v>76</v>
      </c>
      <c r="BS282" s="41">
        <v>8.3242059145673605E-2</v>
      </c>
      <c r="BT282">
        <v>0</v>
      </c>
      <c r="BU282">
        <v>0</v>
      </c>
      <c r="BV282" s="41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</v>
      </c>
      <c r="CS282">
        <v>0</v>
      </c>
      <c r="CT282">
        <v>0</v>
      </c>
      <c r="CU282">
        <v>0</v>
      </c>
      <c r="CV282">
        <v>2</v>
      </c>
      <c r="CW282">
        <v>0</v>
      </c>
      <c r="CX282">
        <v>0</v>
      </c>
      <c r="CY282">
        <v>3</v>
      </c>
      <c r="CZ282">
        <v>36</v>
      </c>
      <c r="DA282">
        <v>6</v>
      </c>
      <c r="DB282">
        <v>0</v>
      </c>
      <c r="DC282">
        <v>30</v>
      </c>
      <c r="DD282">
        <v>12</v>
      </c>
      <c r="DE282">
        <v>0</v>
      </c>
      <c r="DF282">
        <v>0</v>
      </c>
      <c r="DG282">
        <v>33</v>
      </c>
      <c r="DH282">
        <v>28</v>
      </c>
      <c r="DI282">
        <v>10</v>
      </c>
      <c r="DJ282">
        <v>29</v>
      </c>
      <c r="DK282">
        <v>22</v>
      </c>
      <c r="DL282">
        <v>7</v>
      </c>
      <c r="DM282">
        <v>16</v>
      </c>
      <c r="DN282">
        <v>9</v>
      </c>
      <c r="DO282">
        <v>7</v>
      </c>
      <c r="DP282" s="42">
        <v>-18</v>
      </c>
      <c r="DQ282" s="20">
        <v>-5.44</v>
      </c>
      <c r="DR282">
        <v>20</v>
      </c>
      <c r="DS282">
        <v>7</v>
      </c>
      <c r="DT282">
        <v>0</v>
      </c>
      <c r="DU282">
        <v>1</v>
      </c>
      <c r="DV282">
        <v>0</v>
      </c>
      <c r="DW282">
        <v>984</v>
      </c>
      <c r="DX282">
        <v>1121</v>
      </c>
      <c r="DY282">
        <v>760</v>
      </c>
      <c r="DZ282">
        <v>837</v>
      </c>
      <c r="EA282">
        <v>566</v>
      </c>
      <c r="EB282">
        <v>609</v>
      </c>
      <c r="EC282">
        <v>47.61</v>
      </c>
      <c r="ED282">
        <v>53.75</v>
      </c>
      <c r="EE282">
        <v>51</v>
      </c>
      <c r="EF282">
        <v>53</v>
      </c>
      <c r="EG282" s="41">
        <v>9.0106007067137811E-2</v>
      </c>
      <c r="EH282" s="43">
        <v>0.91297208538587848</v>
      </c>
      <c r="EI282" s="44">
        <v>1.0030780924530163</v>
      </c>
      <c r="EJ282">
        <v>993</v>
      </c>
      <c r="EK282">
        <v>1119</v>
      </c>
      <c r="EL282">
        <v>766</v>
      </c>
      <c r="EM282">
        <v>835</v>
      </c>
      <c r="EN282">
        <v>573</v>
      </c>
      <c r="EO282">
        <v>607</v>
      </c>
      <c r="EP282">
        <v>51</v>
      </c>
      <c r="EQ282">
        <v>53</v>
      </c>
      <c r="ER282">
        <v>514</v>
      </c>
      <c r="ES282">
        <v>578</v>
      </c>
      <c r="ET282">
        <v>217</v>
      </c>
      <c r="EU282">
        <v>246</v>
      </c>
      <c r="EV282">
        <v>27</v>
      </c>
      <c r="EW282">
        <v>30</v>
      </c>
      <c r="EX282">
        <v>81</v>
      </c>
      <c r="EY282">
        <v>80</v>
      </c>
      <c r="EZ282">
        <v>0.8</v>
      </c>
      <c r="FA282">
        <v>2.9</v>
      </c>
      <c r="FB282">
        <v>3.7</v>
      </c>
      <c r="FC282" s="20">
        <v>20.07</v>
      </c>
      <c r="FD282" s="26">
        <v>0.29514705882352943</v>
      </c>
      <c r="FE282">
        <v>1.3216000000000001</v>
      </c>
      <c r="FF282">
        <v>0.14000000000000001</v>
      </c>
      <c r="FG282">
        <v>-0.31</v>
      </c>
      <c r="FH282">
        <v>-0.17</v>
      </c>
      <c r="FL282" s="42">
        <v>344</v>
      </c>
      <c r="FM282" s="20">
        <v>9.65</v>
      </c>
      <c r="FN282" s="41">
        <v>4.3213027899999999E-2</v>
      </c>
      <c r="FO282" s="20">
        <v>8.3000000000000007</v>
      </c>
      <c r="FP282" s="20">
        <v>15.911999999999999</v>
      </c>
      <c r="FQ282" s="20">
        <v>111.48183455142463</v>
      </c>
      <c r="FU282" t="s">
        <v>731</v>
      </c>
      <c r="FV282" t="s">
        <v>751</v>
      </c>
      <c r="FW282" s="45">
        <v>964688</v>
      </c>
      <c r="FX282" s="45">
        <v>964688</v>
      </c>
      <c r="FY282">
        <v>187</v>
      </c>
      <c r="FZ282">
        <v>11</v>
      </c>
      <c r="GA282">
        <v>25</v>
      </c>
      <c r="GB282">
        <v>36</v>
      </c>
      <c r="GC282">
        <v>-10</v>
      </c>
      <c r="GD282">
        <v>169</v>
      </c>
      <c r="GE282">
        <v>179</v>
      </c>
      <c r="GF282">
        <v>2883</v>
      </c>
      <c r="GG282">
        <v>1.5</v>
      </c>
      <c r="GH282">
        <v>4.5</v>
      </c>
      <c r="GI282">
        <v>6</v>
      </c>
      <c r="GJ282" s="42">
        <v>8.3000000000000007</v>
      </c>
    </row>
    <row r="283" spans="1:192" x14ac:dyDescent="0.45">
      <c r="A283" s="40">
        <v>33943</v>
      </c>
      <c r="B283" t="s">
        <v>4050</v>
      </c>
      <c r="C283" t="s">
        <v>145</v>
      </c>
      <c r="D283" t="s">
        <v>91</v>
      </c>
      <c r="E283" t="s">
        <v>91</v>
      </c>
      <c r="F283">
        <v>74</v>
      </c>
      <c r="G283">
        <v>200</v>
      </c>
      <c r="H283">
        <v>2011</v>
      </c>
      <c r="I283">
        <v>1</v>
      </c>
      <c r="J283">
        <v>17</v>
      </c>
      <c r="K283" t="s">
        <v>92</v>
      </c>
      <c r="L283">
        <v>2012</v>
      </c>
      <c r="M283">
        <v>25</v>
      </c>
      <c r="N283">
        <v>6</v>
      </c>
      <c r="O283">
        <v>8476470</v>
      </c>
      <c r="P283" t="s">
        <v>4051</v>
      </c>
      <c r="Q283" t="s">
        <v>4052</v>
      </c>
      <c r="R283" t="s">
        <v>4053</v>
      </c>
      <c r="S283" t="s">
        <v>2229</v>
      </c>
      <c r="T283" t="s">
        <v>720</v>
      </c>
      <c r="U283" t="s">
        <v>313</v>
      </c>
      <c r="V283">
        <v>59</v>
      </c>
      <c r="W283">
        <v>1</v>
      </c>
      <c r="X283">
        <v>8</v>
      </c>
      <c r="Y283">
        <v>6</v>
      </c>
      <c r="Z283">
        <v>9</v>
      </c>
      <c r="AA283">
        <v>16</v>
      </c>
      <c r="AB283">
        <v>55</v>
      </c>
      <c r="AC283" s="26">
        <v>0.15254237288135594</v>
      </c>
      <c r="AD283" s="20">
        <v>-6.7333333333333325</v>
      </c>
      <c r="AE283" s="20">
        <v>2.907</v>
      </c>
      <c r="AF283">
        <v>-19</v>
      </c>
      <c r="AG283">
        <v>-5.6</v>
      </c>
      <c r="AH283">
        <v>36</v>
      </c>
      <c r="AI283">
        <v>1212</v>
      </c>
      <c r="AJ283">
        <v>56453</v>
      </c>
      <c r="AK283" s="20">
        <v>940.88333333333003</v>
      </c>
      <c r="AL283">
        <v>940.88</v>
      </c>
      <c r="AM283">
        <v>941</v>
      </c>
      <c r="AN283" s="26">
        <v>15.947175141242937</v>
      </c>
      <c r="AO283">
        <v>26.78</v>
      </c>
      <c r="AP283" s="41">
        <v>0.26470588235294118</v>
      </c>
      <c r="AQ283">
        <v>148</v>
      </c>
      <c r="AR283">
        <v>148</v>
      </c>
      <c r="AS283">
        <v>148</v>
      </c>
      <c r="AT283">
        <v>103</v>
      </c>
      <c r="AU283">
        <v>103</v>
      </c>
      <c r="AV283">
        <v>67</v>
      </c>
      <c r="AW283">
        <v>45</v>
      </c>
      <c r="AX283">
        <v>9</v>
      </c>
      <c r="AY283">
        <v>3</v>
      </c>
      <c r="AZ283">
        <v>2</v>
      </c>
      <c r="BA283" s="42">
        <v>5</v>
      </c>
      <c r="BB283">
        <v>3.12</v>
      </c>
      <c r="BC283">
        <v>49.970100000000002</v>
      </c>
      <c r="BD283" s="20">
        <v>148.9</v>
      </c>
      <c r="BE283" s="20">
        <v>296.89999999999998</v>
      </c>
      <c r="BF283" s="20">
        <v>18.933339001785559</v>
      </c>
      <c r="BG283">
        <v>299</v>
      </c>
      <c r="BH283">
        <v>288</v>
      </c>
      <c r="BI283">
        <v>266</v>
      </c>
      <c r="BJ283" s="41">
        <v>0.52920353982300883</v>
      </c>
      <c r="BK283">
        <v>45</v>
      </c>
      <c r="BL283">
        <v>45</v>
      </c>
      <c r="BM283">
        <v>61</v>
      </c>
      <c r="BN283" s="42">
        <v>-16</v>
      </c>
      <c r="BO283">
        <v>36</v>
      </c>
      <c r="BP283">
        <v>30</v>
      </c>
      <c r="BQ283">
        <v>6</v>
      </c>
      <c r="BR283">
        <v>65</v>
      </c>
      <c r="BS283" s="41">
        <v>8.6436170212765964E-2</v>
      </c>
      <c r="BT283">
        <v>0</v>
      </c>
      <c r="BU283">
        <v>0</v>
      </c>
      <c r="BV283" s="41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2</v>
      </c>
      <c r="CX283">
        <v>0</v>
      </c>
      <c r="CY283">
        <v>7</v>
      </c>
      <c r="CZ283">
        <v>27</v>
      </c>
      <c r="DA283">
        <v>3</v>
      </c>
      <c r="DB283">
        <v>0</v>
      </c>
      <c r="DC283">
        <v>17</v>
      </c>
      <c r="DD283">
        <v>5</v>
      </c>
      <c r="DE283">
        <v>1</v>
      </c>
      <c r="DF283">
        <v>0</v>
      </c>
      <c r="DG283">
        <v>41</v>
      </c>
      <c r="DH283">
        <v>12</v>
      </c>
      <c r="DI283">
        <v>7</v>
      </c>
      <c r="DJ283">
        <v>12</v>
      </c>
      <c r="DK283">
        <v>9</v>
      </c>
      <c r="DL283">
        <v>3</v>
      </c>
      <c r="DM283">
        <v>11</v>
      </c>
      <c r="DN283">
        <v>7</v>
      </c>
      <c r="DO283">
        <v>4</v>
      </c>
      <c r="DP283" s="42">
        <v>-5</v>
      </c>
      <c r="DQ283" s="20">
        <v>4.2149999999999999</v>
      </c>
      <c r="DR283">
        <v>8</v>
      </c>
      <c r="DS283">
        <v>4</v>
      </c>
      <c r="DT283">
        <v>0</v>
      </c>
      <c r="DU283">
        <v>0</v>
      </c>
      <c r="DV283">
        <v>0</v>
      </c>
      <c r="DW283">
        <v>865</v>
      </c>
      <c r="DX283">
        <v>891</v>
      </c>
      <c r="DY283">
        <v>675</v>
      </c>
      <c r="DZ283">
        <v>687</v>
      </c>
      <c r="EA283">
        <v>505</v>
      </c>
      <c r="EB283">
        <v>507</v>
      </c>
      <c r="EC283">
        <v>34.53</v>
      </c>
      <c r="ED283">
        <v>41.5</v>
      </c>
      <c r="EE283">
        <v>34</v>
      </c>
      <c r="EF283">
        <v>49</v>
      </c>
      <c r="EG283" s="41">
        <v>6.7326732673267331E-2</v>
      </c>
      <c r="EH283" s="43">
        <v>0.903353057199211</v>
      </c>
      <c r="EI283" s="44">
        <v>0.97067978987247838</v>
      </c>
      <c r="EJ283">
        <v>864</v>
      </c>
      <c r="EK283">
        <v>892</v>
      </c>
      <c r="EL283">
        <v>676</v>
      </c>
      <c r="EM283">
        <v>688</v>
      </c>
      <c r="EN283">
        <v>505</v>
      </c>
      <c r="EO283">
        <v>508</v>
      </c>
      <c r="EP283">
        <v>34</v>
      </c>
      <c r="EQ283">
        <v>49</v>
      </c>
      <c r="ER283">
        <v>384</v>
      </c>
      <c r="ES283">
        <v>415</v>
      </c>
      <c r="ET283">
        <v>150</v>
      </c>
      <c r="EU283">
        <v>156</v>
      </c>
      <c r="EV283">
        <v>20</v>
      </c>
      <c r="EW283">
        <v>30</v>
      </c>
      <c r="EX283">
        <v>58</v>
      </c>
      <c r="EY283">
        <v>77</v>
      </c>
      <c r="EZ283">
        <v>-0.1</v>
      </c>
      <c r="FA283">
        <v>1.1000000000000001</v>
      </c>
      <c r="FB283">
        <v>0.9</v>
      </c>
      <c r="FC283" s="20">
        <v>9.07</v>
      </c>
      <c r="FD283" s="26">
        <v>0.15372881355932203</v>
      </c>
      <c r="FE283">
        <v>0.1678</v>
      </c>
      <c r="FF283">
        <v>-0.25</v>
      </c>
      <c r="FG283">
        <v>-0.18</v>
      </c>
      <c r="FH283">
        <v>-0.43</v>
      </c>
      <c r="FL283" s="42">
        <v>150</v>
      </c>
      <c r="FM283" s="20">
        <v>6.375</v>
      </c>
      <c r="FN283" s="41">
        <v>7.0549772000000005E-3</v>
      </c>
      <c r="FO283" s="20">
        <v>5.4</v>
      </c>
      <c r="FP283" s="20">
        <v>9.843</v>
      </c>
      <c r="FQ283" s="20">
        <v>111.98027378624266</v>
      </c>
      <c r="FR283">
        <v>4</v>
      </c>
      <c r="FS283" t="s">
        <v>189</v>
      </c>
      <c r="FT283">
        <v>195</v>
      </c>
      <c r="FV283" t="s">
        <v>751</v>
      </c>
      <c r="FW283" s="45">
        <v>2300000</v>
      </c>
      <c r="FX283" s="45">
        <v>2400000</v>
      </c>
      <c r="FY283">
        <v>284</v>
      </c>
      <c r="FZ283">
        <v>8</v>
      </c>
      <c r="GA283">
        <v>61</v>
      </c>
      <c r="GB283">
        <v>69</v>
      </c>
      <c r="GC283">
        <v>0</v>
      </c>
      <c r="GD283">
        <v>188</v>
      </c>
      <c r="GE283">
        <v>344</v>
      </c>
      <c r="GF283">
        <v>4821</v>
      </c>
      <c r="GG283">
        <v>2.5</v>
      </c>
      <c r="GH283">
        <v>11.3</v>
      </c>
      <c r="GI283">
        <v>13.8</v>
      </c>
      <c r="GJ283" s="42">
        <v>5.4</v>
      </c>
    </row>
    <row r="284" spans="1:192" x14ac:dyDescent="0.45">
      <c r="A284" s="40">
        <v>34170</v>
      </c>
      <c r="B284" t="s">
        <v>1475</v>
      </c>
      <c r="D284" t="s">
        <v>223</v>
      </c>
      <c r="E284" t="s">
        <v>223</v>
      </c>
      <c r="F284">
        <v>75</v>
      </c>
      <c r="G284">
        <v>215</v>
      </c>
      <c r="H284">
        <v>2011</v>
      </c>
      <c r="I284">
        <v>1</v>
      </c>
      <c r="J284">
        <v>19</v>
      </c>
      <c r="K284" t="s">
        <v>92</v>
      </c>
      <c r="L284">
        <v>2013</v>
      </c>
      <c r="M284">
        <v>24</v>
      </c>
      <c r="N284">
        <v>5</v>
      </c>
      <c r="O284">
        <v>8476472</v>
      </c>
      <c r="P284" t="s">
        <v>4057</v>
      </c>
      <c r="Q284" t="s">
        <v>4058</v>
      </c>
      <c r="R284" t="s">
        <v>4059</v>
      </c>
      <c r="S284" t="s">
        <v>2642</v>
      </c>
      <c r="T284" t="s">
        <v>720</v>
      </c>
      <c r="U284" t="s">
        <v>166</v>
      </c>
      <c r="V284">
        <v>66</v>
      </c>
      <c r="W284">
        <v>5</v>
      </c>
      <c r="X284">
        <v>16</v>
      </c>
      <c r="Y284">
        <v>7</v>
      </c>
      <c r="Z284">
        <v>21</v>
      </c>
      <c r="AA284">
        <v>9</v>
      </c>
      <c r="AB284">
        <v>87</v>
      </c>
      <c r="AC284" s="26">
        <v>0.31818181818181818</v>
      </c>
      <c r="AD284" s="20">
        <v>-4.4920634920634903</v>
      </c>
      <c r="AE284" s="20">
        <v>7.3079999999999998</v>
      </c>
      <c r="AF284">
        <v>-12</v>
      </c>
      <c r="AG284">
        <v>6.1</v>
      </c>
      <c r="AH284">
        <v>18</v>
      </c>
      <c r="AI284">
        <v>1824</v>
      </c>
      <c r="AJ284">
        <v>90475</v>
      </c>
      <c r="AK284" s="20">
        <v>1507.9166666666999</v>
      </c>
      <c r="AL284">
        <v>1506.7</v>
      </c>
      <c r="AM284">
        <v>1508</v>
      </c>
      <c r="AN284" s="26">
        <v>22.847222222222225</v>
      </c>
      <c r="AO284">
        <v>37.630000000000003</v>
      </c>
      <c r="AP284" s="41">
        <v>0.27631578947368424</v>
      </c>
      <c r="AQ284">
        <v>399</v>
      </c>
      <c r="AR284">
        <v>399</v>
      </c>
      <c r="AS284">
        <v>399</v>
      </c>
      <c r="AT284">
        <v>276</v>
      </c>
      <c r="AU284">
        <v>276</v>
      </c>
      <c r="AV284">
        <v>203</v>
      </c>
      <c r="AW284">
        <v>112</v>
      </c>
      <c r="AX284">
        <v>14</v>
      </c>
      <c r="AY284">
        <v>7</v>
      </c>
      <c r="AZ284">
        <v>19</v>
      </c>
      <c r="BA284" s="42">
        <v>26</v>
      </c>
      <c r="BB284">
        <v>9.82</v>
      </c>
      <c r="BC284">
        <v>48.965499999999999</v>
      </c>
      <c r="BD284" s="20">
        <v>165.3</v>
      </c>
      <c r="BE284" s="20">
        <v>564.29999999999995</v>
      </c>
      <c r="BF284" s="20">
        <v>22.471626733921813</v>
      </c>
      <c r="BG284">
        <v>609</v>
      </c>
      <c r="BH284">
        <v>476</v>
      </c>
      <c r="BI284">
        <v>521</v>
      </c>
      <c r="BJ284" s="41">
        <v>0.5389380530973451</v>
      </c>
      <c r="BK284">
        <v>49</v>
      </c>
      <c r="BL284">
        <v>49</v>
      </c>
      <c r="BM284">
        <v>108</v>
      </c>
      <c r="BN284" s="42">
        <v>-59</v>
      </c>
      <c r="BO284">
        <v>73</v>
      </c>
      <c r="BP284">
        <v>43</v>
      </c>
      <c r="BQ284">
        <v>27</v>
      </c>
      <c r="BR284">
        <v>136</v>
      </c>
      <c r="BS284" s="41">
        <v>0.11544991511035653</v>
      </c>
      <c r="BT284">
        <v>0</v>
      </c>
      <c r="BU284">
        <v>0</v>
      </c>
      <c r="BV284" s="41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</v>
      </c>
      <c r="CS284">
        <v>0</v>
      </c>
      <c r="CT284">
        <v>0</v>
      </c>
      <c r="CU284">
        <v>0</v>
      </c>
      <c r="CV284">
        <v>2</v>
      </c>
      <c r="CW284">
        <v>0</v>
      </c>
      <c r="CX284">
        <v>2</v>
      </c>
      <c r="CY284">
        <v>5</v>
      </c>
      <c r="CZ284">
        <v>66</v>
      </c>
      <c r="DA284">
        <v>5</v>
      </c>
      <c r="DB284">
        <v>0</v>
      </c>
      <c r="DC284">
        <v>91</v>
      </c>
      <c r="DD284">
        <v>41</v>
      </c>
      <c r="DE284">
        <v>2</v>
      </c>
      <c r="DF284">
        <v>0</v>
      </c>
      <c r="DG284">
        <v>64</v>
      </c>
      <c r="DH284">
        <v>8</v>
      </c>
      <c r="DI284">
        <v>7</v>
      </c>
      <c r="DJ284">
        <v>9</v>
      </c>
      <c r="DK284">
        <v>9</v>
      </c>
      <c r="DL284">
        <v>0</v>
      </c>
      <c r="DM284">
        <v>7</v>
      </c>
      <c r="DN284">
        <v>7</v>
      </c>
      <c r="DO284">
        <v>0</v>
      </c>
      <c r="DP284" s="42">
        <v>-1</v>
      </c>
      <c r="DQ284" s="20">
        <v>3.0489999999999999</v>
      </c>
      <c r="DR284">
        <v>8</v>
      </c>
      <c r="DS284">
        <v>0</v>
      </c>
      <c r="DT284">
        <v>0</v>
      </c>
      <c r="DU284">
        <v>0</v>
      </c>
      <c r="DV284">
        <v>0</v>
      </c>
      <c r="DW284">
        <v>1652</v>
      </c>
      <c r="DX284">
        <v>1420</v>
      </c>
      <c r="DY284">
        <v>1245</v>
      </c>
      <c r="DZ284">
        <v>1042</v>
      </c>
      <c r="EA284">
        <v>893</v>
      </c>
      <c r="EB284">
        <v>751</v>
      </c>
      <c r="EC284">
        <v>91.23</v>
      </c>
      <c r="ED284">
        <v>80.11</v>
      </c>
      <c r="EE284">
        <v>76</v>
      </c>
      <c r="EF284">
        <v>92</v>
      </c>
      <c r="EG284" s="41">
        <v>8.5106382978723402E-2</v>
      </c>
      <c r="EH284" s="43">
        <v>0.87749667110519303</v>
      </c>
      <c r="EI284" s="44">
        <v>0.96260305408391644</v>
      </c>
      <c r="EJ284">
        <v>1651</v>
      </c>
      <c r="EK284">
        <v>1424</v>
      </c>
      <c r="EL284">
        <v>1242</v>
      </c>
      <c r="EM284">
        <v>1046</v>
      </c>
      <c r="EN284">
        <v>892</v>
      </c>
      <c r="EO284">
        <v>754</v>
      </c>
      <c r="EP284">
        <v>76</v>
      </c>
      <c r="EQ284">
        <v>94</v>
      </c>
      <c r="ER284">
        <v>851</v>
      </c>
      <c r="ES284">
        <v>752</v>
      </c>
      <c r="ET284">
        <v>350</v>
      </c>
      <c r="EU284">
        <v>309</v>
      </c>
      <c r="EV284">
        <v>40</v>
      </c>
      <c r="EW284">
        <v>51</v>
      </c>
      <c r="EX284">
        <v>77</v>
      </c>
      <c r="EY284">
        <v>85</v>
      </c>
      <c r="EZ284">
        <v>0.8</v>
      </c>
      <c r="FA284">
        <v>2</v>
      </c>
      <c r="FB284">
        <v>2.8</v>
      </c>
      <c r="FC284" s="20">
        <v>38.270000000000003</v>
      </c>
      <c r="FD284" s="26">
        <v>0.57984848484848495</v>
      </c>
      <c r="FE284">
        <v>2.2682000000000002</v>
      </c>
      <c r="FF284">
        <v>-0.44</v>
      </c>
      <c r="FG284">
        <v>-0.02</v>
      </c>
      <c r="FH284">
        <v>-0.47</v>
      </c>
      <c r="FL284" s="42">
        <v>203</v>
      </c>
      <c r="FM284" s="20">
        <v>9.5</v>
      </c>
      <c r="FN284" s="41">
        <v>2.7732684000000001E-2</v>
      </c>
      <c r="FO284" s="20">
        <v>19.2</v>
      </c>
      <c r="FP284" s="20">
        <v>21.6098</v>
      </c>
      <c r="FQ284" s="20">
        <v>122.33357669078117</v>
      </c>
      <c r="FR284">
        <v>6</v>
      </c>
      <c r="FS284" t="s">
        <v>4060</v>
      </c>
      <c r="FT284">
        <v>297</v>
      </c>
      <c r="FV284" t="s">
        <v>711</v>
      </c>
      <c r="FW284" s="45">
        <v>3500000</v>
      </c>
      <c r="FX284" s="45">
        <v>4167000</v>
      </c>
      <c r="FY284">
        <v>255</v>
      </c>
      <c r="FZ284">
        <v>24</v>
      </c>
      <c r="GA284">
        <v>70</v>
      </c>
      <c r="GB284">
        <v>94</v>
      </c>
      <c r="GC284">
        <v>-36</v>
      </c>
      <c r="GD284">
        <v>34</v>
      </c>
      <c r="GE284">
        <v>564</v>
      </c>
      <c r="GF284">
        <v>5587</v>
      </c>
      <c r="GG284">
        <v>6.1</v>
      </c>
      <c r="GH284">
        <v>8.9</v>
      </c>
      <c r="GI284">
        <v>14.9</v>
      </c>
      <c r="GJ284" s="42">
        <v>19.2</v>
      </c>
    </row>
    <row r="285" spans="1:192" x14ac:dyDescent="0.45">
      <c r="A285" s="40">
        <v>34054</v>
      </c>
      <c r="B285" t="s">
        <v>3797</v>
      </c>
      <c r="C285" t="s">
        <v>3798</v>
      </c>
      <c r="D285" t="s">
        <v>107</v>
      </c>
      <c r="E285" t="s">
        <v>107</v>
      </c>
      <c r="F285">
        <v>76</v>
      </c>
      <c r="G285">
        <v>212</v>
      </c>
      <c r="H285">
        <v>2011</v>
      </c>
      <c r="I285">
        <v>1</v>
      </c>
      <c r="J285">
        <v>20</v>
      </c>
      <c r="K285" t="s">
        <v>202</v>
      </c>
      <c r="L285">
        <v>2013</v>
      </c>
      <c r="M285">
        <v>24</v>
      </c>
      <c r="N285">
        <v>5</v>
      </c>
      <c r="O285">
        <v>8476473</v>
      </c>
      <c r="P285" t="s">
        <v>4061</v>
      </c>
      <c r="Q285" t="s">
        <v>4062</v>
      </c>
      <c r="R285" t="s">
        <v>3643</v>
      </c>
      <c r="S285" t="s">
        <v>283</v>
      </c>
      <c r="T285" t="s">
        <v>720</v>
      </c>
      <c r="U285" t="s">
        <v>188</v>
      </c>
      <c r="V285">
        <v>76</v>
      </c>
      <c r="W285">
        <v>2</v>
      </c>
      <c r="X285">
        <v>12</v>
      </c>
      <c r="Y285">
        <v>5</v>
      </c>
      <c r="Z285">
        <v>14</v>
      </c>
      <c r="AA285">
        <v>16</v>
      </c>
      <c r="AB285">
        <v>62</v>
      </c>
      <c r="AC285" s="26">
        <v>0.18421052631578946</v>
      </c>
      <c r="AD285" s="20">
        <v>-0.43410852713178372</v>
      </c>
      <c r="AE285" s="20">
        <v>4.5629999999999997</v>
      </c>
      <c r="AF285">
        <v>-3</v>
      </c>
      <c r="AG285">
        <v>3.4</v>
      </c>
      <c r="AH285">
        <v>34</v>
      </c>
      <c r="AI285">
        <v>1812</v>
      </c>
      <c r="AJ285">
        <v>74663</v>
      </c>
      <c r="AK285" s="20">
        <v>1244.3833333333</v>
      </c>
      <c r="AL285">
        <v>1244.3</v>
      </c>
      <c r="AM285">
        <v>1244</v>
      </c>
      <c r="AN285" s="26">
        <v>16.373464912280703</v>
      </c>
      <c r="AO285">
        <v>27.55</v>
      </c>
      <c r="AP285" s="41">
        <v>0.31111111111111112</v>
      </c>
      <c r="AQ285">
        <v>237</v>
      </c>
      <c r="AR285">
        <v>237</v>
      </c>
      <c r="AS285">
        <v>237</v>
      </c>
      <c r="AT285">
        <v>152</v>
      </c>
      <c r="AU285">
        <v>152</v>
      </c>
      <c r="AV285">
        <v>109</v>
      </c>
      <c r="AW285">
        <v>78</v>
      </c>
      <c r="AX285">
        <v>9</v>
      </c>
      <c r="AY285">
        <v>4</v>
      </c>
      <c r="AZ285">
        <v>15</v>
      </c>
      <c r="BA285" s="42">
        <v>19</v>
      </c>
      <c r="BB285">
        <v>4.54</v>
      </c>
      <c r="BC285">
        <v>53.4679</v>
      </c>
      <c r="BD285" s="20">
        <v>116.4</v>
      </c>
      <c r="BE285" s="20">
        <v>353.4</v>
      </c>
      <c r="BF285" s="20">
        <v>17.0409065337941</v>
      </c>
      <c r="BG285">
        <v>355</v>
      </c>
      <c r="BH285">
        <v>440</v>
      </c>
      <c r="BI285">
        <v>387</v>
      </c>
      <c r="BJ285" s="41">
        <v>0.47843665768194071</v>
      </c>
      <c r="BK285">
        <v>138</v>
      </c>
      <c r="BL285">
        <v>138</v>
      </c>
      <c r="BM285">
        <v>163</v>
      </c>
      <c r="BN285" s="42">
        <v>-25</v>
      </c>
      <c r="BO285">
        <v>43</v>
      </c>
      <c r="BP285">
        <v>33</v>
      </c>
      <c r="BQ285">
        <v>15</v>
      </c>
      <c r="BR285">
        <v>101</v>
      </c>
      <c r="BS285" s="41">
        <v>0.10337768679631525</v>
      </c>
      <c r="BT285">
        <v>0</v>
      </c>
      <c r="BU285">
        <v>0</v>
      </c>
      <c r="BV285" s="41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2</v>
      </c>
      <c r="CY285">
        <v>1</v>
      </c>
      <c r="CZ285">
        <v>40</v>
      </c>
      <c r="DA285">
        <v>2</v>
      </c>
      <c r="DB285">
        <v>0</v>
      </c>
      <c r="DC285">
        <v>29</v>
      </c>
      <c r="DD285">
        <v>9</v>
      </c>
      <c r="DE285">
        <v>0</v>
      </c>
      <c r="DF285">
        <v>0</v>
      </c>
      <c r="DG285">
        <v>69</v>
      </c>
      <c r="DH285">
        <v>14</v>
      </c>
      <c r="DI285">
        <v>13</v>
      </c>
      <c r="DJ285">
        <v>14</v>
      </c>
      <c r="DK285">
        <v>12</v>
      </c>
      <c r="DL285">
        <v>2</v>
      </c>
      <c r="DM285">
        <v>12</v>
      </c>
      <c r="DN285">
        <v>10</v>
      </c>
      <c r="DO285">
        <v>2</v>
      </c>
      <c r="DP285" s="42">
        <v>-1</v>
      </c>
      <c r="DQ285" s="20">
        <v>5.28</v>
      </c>
      <c r="DR285">
        <v>12</v>
      </c>
      <c r="DS285">
        <v>2</v>
      </c>
      <c r="DT285">
        <v>0</v>
      </c>
      <c r="DU285">
        <v>0</v>
      </c>
      <c r="DV285">
        <v>0</v>
      </c>
      <c r="DW285">
        <v>1257</v>
      </c>
      <c r="DX285">
        <v>1214</v>
      </c>
      <c r="DY285">
        <v>874</v>
      </c>
      <c r="DZ285">
        <v>876</v>
      </c>
      <c r="EA285">
        <v>668</v>
      </c>
      <c r="EB285">
        <v>648</v>
      </c>
      <c r="EC285">
        <v>51.07</v>
      </c>
      <c r="ED285">
        <v>56.79</v>
      </c>
      <c r="EE285">
        <v>45</v>
      </c>
      <c r="EF285">
        <v>57</v>
      </c>
      <c r="EG285" s="41">
        <v>6.7365269461077848E-2</v>
      </c>
      <c r="EH285" s="43">
        <v>0.91203703703703698</v>
      </c>
      <c r="EI285" s="44">
        <v>0.97940230649811477</v>
      </c>
      <c r="EJ285">
        <v>1253</v>
      </c>
      <c r="EK285">
        <v>1219</v>
      </c>
      <c r="EL285">
        <v>871</v>
      </c>
      <c r="EM285">
        <v>880</v>
      </c>
      <c r="EN285">
        <v>670</v>
      </c>
      <c r="EO285">
        <v>652</v>
      </c>
      <c r="EP285">
        <v>45</v>
      </c>
      <c r="EQ285">
        <v>57</v>
      </c>
      <c r="ER285">
        <v>632</v>
      </c>
      <c r="ES285">
        <v>624</v>
      </c>
      <c r="ET285">
        <v>209</v>
      </c>
      <c r="EU285">
        <v>247</v>
      </c>
      <c r="EV285">
        <v>26</v>
      </c>
      <c r="EW285">
        <v>36</v>
      </c>
      <c r="EX285">
        <v>87</v>
      </c>
      <c r="EY285">
        <v>102</v>
      </c>
      <c r="EZ285">
        <v>0.1</v>
      </c>
      <c r="FA285">
        <v>2.6</v>
      </c>
      <c r="FB285">
        <v>2.7</v>
      </c>
      <c r="FC285" s="20">
        <v>28.43</v>
      </c>
      <c r="FD285" s="26">
        <v>0.37407894736842107</v>
      </c>
      <c r="FE285">
        <v>0.30060000000000003</v>
      </c>
      <c r="FF285">
        <v>-7.0000000000000007E-2</v>
      </c>
      <c r="FG285">
        <v>0.14000000000000001</v>
      </c>
      <c r="FH285">
        <v>7.0000000000000007E-2</v>
      </c>
      <c r="FL285" s="42">
        <v>275</v>
      </c>
      <c r="FM285" s="20">
        <v>12.75</v>
      </c>
      <c r="FN285" s="41">
        <v>9.5482068000000003E-3</v>
      </c>
      <c r="FO285" s="20">
        <v>10.6</v>
      </c>
      <c r="FP285" s="20">
        <v>15.056000000000001</v>
      </c>
      <c r="FQ285" s="20">
        <v>119.15133006509684</v>
      </c>
      <c r="FV285" t="s">
        <v>711</v>
      </c>
      <c r="FW285" s="45">
        <v>4600000</v>
      </c>
      <c r="FX285" s="45">
        <v>3850000</v>
      </c>
      <c r="FY285">
        <v>334</v>
      </c>
      <c r="FZ285">
        <v>15</v>
      </c>
      <c r="GA285">
        <v>48</v>
      </c>
      <c r="GB285">
        <v>63</v>
      </c>
      <c r="GC285">
        <v>-33</v>
      </c>
      <c r="GD285">
        <v>179</v>
      </c>
      <c r="GE285">
        <v>393</v>
      </c>
      <c r="GF285">
        <v>6086</v>
      </c>
      <c r="GG285">
        <v>1</v>
      </c>
      <c r="GH285">
        <v>11.1</v>
      </c>
      <c r="GI285">
        <v>12</v>
      </c>
      <c r="GJ285" s="42">
        <v>10.6</v>
      </c>
    </row>
    <row r="286" spans="1:192" x14ac:dyDescent="0.45">
      <c r="A286" s="40">
        <v>33947</v>
      </c>
      <c r="B286" t="s">
        <v>832</v>
      </c>
      <c r="C286" t="s">
        <v>475</v>
      </c>
      <c r="D286" t="s">
        <v>91</v>
      </c>
      <c r="E286" t="s">
        <v>91</v>
      </c>
      <c r="F286">
        <v>72</v>
      </c>
      <c r="G286">
        <v>196</v>
      </c>
      <c r="H286">
        <v>2011</v>
      </c>
      <c r="I286">
        <v>1</v>
      </c>
      <c r="J286">
        <v>23</v>
      </c>
      <c r="K286" t="s">
        <v>92</v>
      </c>
      <c r="L286">
        <v>2014</v>
      </c>
      <c r="M286">
        <v>25</v>
      </c>
      <c r="N286">
        <v>4</v>
      </c>
      <c r="O286">
        <v>8476476</v>
      </c>
      <c r="P286" t="s">
        <v>4066</v>
      </c>
      <c r="Q286" t="s">
        <v>4067</v>
      </c>
      <c r="R286" t="s">
        <v>4068</v>
      </c>
      <c r="S286" t="s">
        <v>1272</v>
      </c>
      <c r="T286" t="s">
        <v>720</v>
      </c>
      <c r="U286" t="s">
        <v>4069</v>
      </c>
      <c r="V286">
        <v>56</v>
      </c>
      <c r="W286">
        <v>6</v>
      </c>
      <c r="X286">
        <v>10</v>
      </c>
      <c r="Y286">
        <v>2</v>
      </c>
      <c r="Z286">
        <v>16</v>
      </c>
      <c r="AA286">
        <v>0</v>
      </c>
      <c r="AB286">
        <v>0</v>
      </c>
      <c r="AC286" s="26">
        <v>0.2857142857142857</v>
      </c>
      <c r="AD286" s="20">
        <v>8.2461538461538453</v>
      </c>
      <c r="AE286" s="20">
        <v>6.07</v>
      </c>
      <c r="AF286">
        <v>-4</v>
      </c>
      <c r="AG286">
        <v>4.7</v>
      </c>
      <c r="AH286">
        <v>26</v>
      </c>
      <c r="AI286">
        <v>1239</v>
      </c>
      <c r="AJ286">
        <v>56223</v>
      </c>
      <c r="AK286" s="20">
        <v>937.05</v>
      </c>
      <c r="AL286">
        <v>937.02</v>
      </c>
      <c r="AM286">
        <v>937</v>
      </c>
      <c r="AN286" s="26">
        <v>16.733035714285712</v>
      </c>
      <c r="AO286">
        <v>27.99</v>
      </c>
      <c r="AP286" s="41">
        <v>0.45714285714285713</v>
      </c>
      <c r="AQ286">
        <v>181</v>
      </c>
      <c r="AR286">
        <v>181</v>
      </c>
      <c r="AS286">
        <v>181</v>
      </c>
      <c r="AT286">
        <v>123</v>
      </c>
      <c r="AU286">
        <v>123</v>
      </c>
      <c r="AV286">
        <v>83</v>
      </c>
      <c r="AW286">
        <v>49</v>
      </c>
      <c r="AX286">
        <v>3</v>
      </c>
      <c r="AY286">
        <v>1</v>
      </c>
      <c r="AZ286">
        <v>11</v>
      </c>
      <c r="BA286" s="42">
        <v>12</v>
      </c>
      <c r="BB286">
        <v>3.71</v>
      </c>
      <c r="BC286">
        <v>51.457799999999999</v>
      </c>
      <c r="BD286" s="20">
        <v>45.3</v>
      </c>
      <c r="BE286" s="20">
        <v>226.3</v>
      </c>
      <c r="BF286" s="20">
        <v>14.490619197028881</v>
      </c>
      <c r="BG286">
        <v>343</v>
      </c>
      <c r="BH286">
        <v>302</v>
      </c>
      <c r="BI286">
        <v>264</v>
      </c>
      <c r="BJ286" s="41">
        <v>0.56507413509060955</v>
      </c>
      <c r="BK286">
        <v>79</v>
      </c>
      <c r="BL286">
        <v>79</v>
      </c>
      <c r="BM286">
        <v>61</v>
      </c>
      <c r="BN286" s="42">
        <v>18</v>
      </c>
      <c r="BO286">
        <v>40</v>
      </c>
      <c r="BP286">
        <v>48</v>
      </c>
      <c r="BQ286">
        <v>13</v>
      </c>
      <c r="BR286">
        <v>67</v>
      </c>
      <c r="BS286" s="41">
        <v>8.4170854271356788E-2</v>
      </c>
      <c r="BT286">
        <v>0</v>
      </c>
      <c r="BU286">
        <v>0</v>
      </c>
      <c r="BV286" s="41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4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6</v>
      </c>
      <c r="CZ286">
        <v>33</v>
      </c>
      <c r="DA286">
        <v>3</v>
      </c>
      <c r="DB286">
        <v>0</v>
      </c>
      <c r="DC286">
        <v>41</v>
      </c>
      <c r="DD286">
        <v>6</v>
      </c>
      <c r="DE286">
        <v>0</v>
      </c>
      <c r="DF286">
        <v>0</v>
      </c>
      <c r="DG286">
        <v>33</v>
      </c>
      <c r="DH286">
        <v>13</v>
      </c>
      <c r="DI286">
        <v>7</v>
      </c>
      <c r="DJ286">
        <v>13</v>
      </c>
      <c r="DK286">
        <v>13</v>
      </c>
      <c r="DL286">
        <v>0</v>
      </c>
      <c r="DM286">
        <v>6</v>
      </c>
      <c r="DN286">
        <v>6</v>
      </c>
      <c r="DO286">
        <v>0</v>
      </c>
      <c r="DP286" s="42">
        <v>-6</v>
      </c>
      <c r="DQ286" s="20">
        <v>-3.915</v>
      </c>
      <c r="DR286">
        <v>13</v>
      </c>
      <c r="DS286">
        <v>0</v>
      </c>
      <c r="DT286">
        <v>0</v>
      </c>
      <c r="DU286">
        <v>0</v>
      </c>
      <c r="DV286">
        <v>0</v>
      </c>
      <c r="DW286">
        <v>1017</v>
      </c>
      <c r="DX286">
        <v>987</v>
      </c>
      <c r="DY286">
        <v>741</v>
      </c>
      <c r="DZ286">
        <v>729</v>
      </c>
      <c r="EA286">
        <v>555</v>
      </c>
      <c r="EB286">
        <v>527</v>
      </c>
      <c r="EC286">
        <v>44.54</v>
      </c>
      <c r="ED286">
        <v>46</v>
      </c>
      <c r="EE286">
        <v>35</v>
      </c>
      <c r="EF286">
        <v>38</v>
      </c>
      <c r="EG286" s="41">
        <v>6.3063063063063057E-2</v>
      </c>
      <c r="EH286" s="43">
        <v>0.92789373814041742</v>
      </c>
      <c r="EI286" s="44">
        <v>0.99095680120348051</v>
      </c>
      <c r="EJ286">
        <v>1013</v>
      </c>
      <c r="EK286">
        <v>988</v>
      </c>
      <c r="EL286">
        <v>735</v>
      </c>
      <c r="EM286">
        <v>730</v>
      </c>
      <c r="EN286">
        <v>548</v>
      </c>
      <c r="EO286">
        <v>528</v>
      </c>
      <c r="EP286">
        <v>35</v>
      </c>
      <c r="EQ286">
        <v>38</v>
      </c>
      <c r="ER286">
        <v>486</v>
      </c>
      <c r="ES286">
        <v>464</v>
      </c>
      <c r="ET286">
        <v>185</v>
      </c>
      <c r="EU286">
        <v>184</v>
      </c>
      <c r="EV286">
        <v>17</v>
      </c>
      <c r="EW286">
        <v>23</v>
      </c>
      <c r="EX286">
        <v>61</v>
      </c>
      <c r="EY286">
        <v>51</v>
      </c>
      <c r="EZ286">
        <v>1.2</v>
      </c>
      <c r="FA286">
        <v>1.7000000000000002</v>
      </c>
      <c r="FB286">
        <v>2.9</v>
      </c>
      <c r="FC286" s="20">
        <v>18.73</v>
      </c>
      <c r="FD286" s="26">
        <v>0.33446428571428571</v>
      </c>
      <c r="FE286">
        <v>1.0492999999999999</v>
      </c>
      <c r="FF286">
        <v>0.32</v>
      </c>
      <c r="FG286">
        <v>-0.54</v>
      </c>
      <c r="FH286">
        <v>-0.21</v>
      </c>
      <c r="FL286" s="42">
        <v>172</v>
      </c>
      <c r="FM286" s="20">
        <v>7.0769230769230766</v>
      </c>
      <c r="FN286" s="41">
        <v>7.0161602099999998E-2</v>
      </c>
      <c r="FO286" s="20">
        <v>13.4</v>
      </c>
      <c r="FP286" s="20">
        <v>15.217000000000001</v>
      </c>
      <c r="FQ286" s="20">
        <v>128.32170071076391</v>
      </c>
      <c r="FV286" t="s">
        <v>751</v>
      </c>
      <c r="FW286" s="45">
        <v>650000</v>
      </c>
      <c r="FX286" s="45">
        <v>650000</v>
      </c>
      <c r="FY286">
        <v>121</v>
      </c>
      <c r="FZ286">
        <v>8</v>
      </c>
      <c r="GA286">
        <v>17</v>
      </c>
      <c r="GB286">
        <v>25</v>
      </c>
      <c r="GC286">
        <v>-12</v>
      </c>
      <c r="GD286">
        <v>42</v>
      </c>
      <c r="GE286">
        <v>166</v>
      </c>
      <c r="GF286">
        <v>1976</v>
      </c>
      <c r="GG286">
        <v>1.1000000000000001</v>
      </c>
      <c r="GH286">
        <v>3.2</v>
      </c>
      <c r="GI286">
        <v>4.3</v>
      </c>
      <c r="GJ286" s="42">
        <v>13.4</v>
      </c>
    </row>
    <row r="287" spans="1:192" x14ac:dyDescent="0.45">
      <c r="A287" s="40">
        <v>30254</v>
      </c>
      <c r="B287" t="s">
        <v>4070</v>
      </c>
      <c r="C287" t="s">
        <v>282</v>
      </c>
      <c r="D287" t="s">
        <v>107</v>
      </c>
      <c r="E287" t="s">
        <v>107</v>
      </c>
      <c r="F287">
        <v>71</v>
      </c>
      <c r="G287">
        <v>190</v>
      </c>
      <c r="K287" t="s">
        <v>92</v>
      </c>
      <c r="L287">
        <v>2006</v>
      </c>
      <c r="M287">
        <v>35</v>
      </c>
      <c r="N287">
        <v>12</v>
      </c>
      <c r="O287">
        <v>8472382</v>
      </c>
      <c r="P287" t="s">
        <v>4071</v>
      </c>
      <c r="Q287" t="s">
        <v>4072</v>
      </c>
      <c r="R287" t="s">
        <v>4073</v>
      </c>
      <c r="S287" t="s">
        <v>3862</v>
      </c>
      <c r="T287" t="s">
        <v>720</v>
      </c>
      <c r="U287" t="s">
        <v>194</v>
      </c>
      <c r="V287">
        <v>81</v>
      </c>
      <c r="W287">
        <v>3</v>
      </c>
      <c r="X287">
        <v>10</v>
      </c>
      <c r="Y287">
        <v>5</v>
      </c>
      <c r="Z287">
        <v>13</v>
      </c>
      <c r="AA287">
        <v>20</v>
      </c>
      <c r="AB287">
        <v>80</v>
      </c>
      <c r="AC287" s="26">
        <v>0.16049382716049382</v>
      </c>
      <c r="AD287" s="20">
        <v>-9.5700141442715712</v>
      </c>
      <c r="AE287" s="20">
        <v>4.6559999999999997</v>
      </c>
      <c r="AF287">
        <v>-9</v>
      </c>
      <c r="AG287">
        <v>-0.9</v>
      </c>
      <c r="AH287">
        <v>21</v>
      </c>
      <c r="AI287">
        <v>2292</v>
      </c>
      <c r="AJ287">
        <v>102662</v>
      </c>
      <c r="AK287" s="20">
        <v>1711.0333333333001</v>
      </c>
      <c r="AL287">
        <v>1711.03</v>
      </c>
      <c r="AM287">
        <v>1711</v>
      </c>
      <c r="AN287" s="26">
        <v>21.1238683127572</v>
      </c>
      <c r="AO287">
        <v>34.9</v>
      </c>
      <c r="AP287" s="41">
        <v>0.20967741935483872</v>
      </c>
      <c r="AQ287">
        <v>195</v>
      </c>
      <c r="AR287">
        <v>196</v>
      </c>
      <c r="AS287">
        <v>196</v>
      </c>
      <c r="AT287">
        <v>136</v>
      </c>
      <c r="AU287">
        <v>137</v>
      </c>
      <c r="AV287">
        <v>93</v>
      </c>
      <c r="AW287">
        <v>48</v>
      </c>
      <c r="AX287">
        <v>8</v>
      </c>
      <c r="AY287">
        <v>0</v>
      </c>
      <c r="AZ287">
        <v>13</v>
      </c>
      <c r="BA287" s="42">
        <v>13</v>
      </c>
      <c r="BB287">
        <v>4.3899999999999997</v>
      </c>
      <c r="BC287">
        <v>52.161299999999997</v>
      </c>
      <c r="BD287" s="20">
        <v>96.2</v>
      </c>
      <c r="BE287" s="20">
        <v>291.2</v>
      </c>
      <c r="BF287" s="20">
        <v>10.211393137466905</v>
      </c>
      <c r="BG287">
        <v>422</v>
      </c>
      <c r="BH287">
        <v>674</v>
      </c>
      <c r="BI287">
        <v>946</v>
      </c>
      <c r="BJ287" s="41">
        <v>0.30847953216374269</v>
      </c>
      <c r="BK287">
        <v>84</v>
      </c>
      <c r="BL287">
        <v>84</v>
      </c>
      <c r="BM287">
        <v>112</v>
      </c>
      <c r="BN287" s="42">
        <v>-28</v>
      </c>
      <c r="BO287">
        <v>44</v>
      </c>
      <c r="BP287">
        <v>37</v>
      </c>
      <c r="BQ287">
        <v>24</v>
      </c>
      <c r="BR287">
        <v>188</v>
      </c>
      <c r="BS287" s="41">
        <v>0.11470408785845028</v>
      </c>
      <c r="BT287">
        <v>0</v>
      </c>
      <c r="BU287">
        <v>0</v>
      </c>
      <c r="BV287" s="41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2</v>
      </c>
      <c r="CW287">
        <v>0</v>
      </c>
      <c r="CX287">
        <v>1</v>
      </c>
      <c r="CY287">
        <v>3</v>
      </c>
      <c r="CZ287">
        <v>40</v>
      </c>
      <c r="DA287">
        <v>2</v>
      </c>
      <c r="DB287">
        <v>1</v>
      </c>
      <c r="DC287">
        <v>24</v>
      </c>
      <c r="DD287">
        <v>26</v>
      </c>
      <c r="DE287">
        <v>1</v>
      </c>
      <c r="DF287">
        <v>1</v>
      </c>
      <c r="DG287">
        <v>38</v>
      </c>
      <c r="DH287">
        <v>9</v>
      </c>
      <c r="DI287">
        <v>9</v>
      </c>
      <c r="DJ287">
        <v>9</v>
      </c>
      <c r="DK287">
        <v>8</v>
      </c>
      <c r="DL287">
        <v>1</v>
      </c>
      <c r="DM287">
        <v>11</v>
      </c>
      <c r="DN287">
        <v>10</v>
      </c>
      <c r="DO287">
        <v>1</v>
      </c>
      <c r="DP287" s="42">
        <v>0</v>
      </c>
      <c r="DQ287" s="20">
        <v>9.3490000000000002</v>
      </c>
      <c r="DR287">
        <v>8</v>
      </c>
      <c r="DS287">
        <v>1</v>
      </c>
      <c r="DT287">
        <v>0</v>
      </c>
      <c r="DU287">
        <v>0</v>
      </c>
      <c r="DV287">
        <v>0</v>
      </c>
      <c r="DW287">
        <v>1286</v>
      </c>
      <c r="DX287">
        <v>1960</v>
      </c>
      <c r="DY287">
        <v>1003</v>
      </c>
      <c r="DZ287">
        <v>1451</v>
      </c>
      <c r="EA287">
        <v>736</v>
      </c>
      <c r="EB287">
        <v>1044</v>
      </c>
      <c r="EC287">
        <v>67.61</v>
      </c>
      <c r="ED287">
        <v>96.14</v>
      </c>
      <c r="EE287">
        <v>62</v>
      </c>
      <c r="EF287">
        <v>98</v>
      </c>
      <c r="EG287" s="41">
        <v>8.4239130434782608E-2</v>
      </c>
      <c r="EH287" s="43">
        <v>0.9061302681992337</v>
      </c>
      <c r="EI287" s="44">
        <v>0.9903693986340163</v>
      </c>
      <c r="EJ287">
        <v>1292</v>
      </c>
      <c r="EK287">
        <v>1961</v>
      </c>
      <c r="EL287">
        <v>1006</v>
      </c>
      <c r="EM287">
        <v>1451</v>
      </c>
      <c r="EN287">
        <v>741</v>
      </c>
      <c r="EO287">
        <v>1044</v>
      </c>
      <c r="EP287">
        <v>62</v>
      </c>
      <c r="EQ287">
        <v>98</v>
      </c>
      <c r="ER287">
        <v>621</v>
      </c>
      <c r="ES287">
        <v>997</v>
      </c>
      <c r="ET287">
        <v>287</v>
      </c>
      <c r="EU287">
        <v>329</v>
      </c>
      <c r="EV287">
        <v>42</v>
      </c>
      <c r="EW287">
        <v>46</v>
      </c>
      <c r="EX287">
        <v>103</v>
      </c>
      <c r="EY287">
        <v>115</v>
      </c>
      <c r="EZ287">
        <v>-0.4</v>
      </c>
      <c r="FA287">
        <v>3.1</v>
      </c>
      <c r="FB287">
        <v>2.7</v>
      </c>
      <c r="FC287" s="20">
        <v>10.18</v>
      </c>
      <c r="FD287" s="26">
        <v>0.12567901234567902</v>
      </c>
      <c r="FE287">
        <v>0.61640000000000006</v>
      </c>
      <c r="FF287">
        <v>0.33</v>
      </c>
      <c r="FG287">
        <v>0.42</v>
      </c>
      <c r="FH287">
        <v>0.75</v>
      </c>
      <c r="FL287" s="42">
        <v>294</v>
      </c>
      <c r="FM287" s="20">
        <v>13.5</v>
      </c>
      <c r="FN287" s="41">
        <v>1.2654321000000001E-2</v>
      </c>
      <c r="FO287" s="20">
        <v>10.9</v>
      </c>
      <c r="FP287" s="20">
        <v>14.8698</v>
      </c>
      <c r="FQ287" s="20">
        <v>113.82617487712079</v>
      </c>
      <c r="FV287" t="s">
        <v>711</v>
      </c>
      <c r="FW287" s="45">
        <v>5000000</v>
      </c>
      <c r="FX287" s="45">
        <v>5000000</v>
      </c>
      <c r="FY287">
        <v>788</v>
      </c>
      <c r="FZ287">
        <v>42</v>
      </c>
      <c r="GA287">
        <v>168</v>
      </c>
      <c r="GB287">
        <v>210</v>
      </c>
      <c r="GC287">
        <v>-11</v>
      </c>
      <c r="GD287">
        <v>229</v>
      </c>
      <c r="GE287">
        <v>860</v>
      </c>
      <c r="GF287">
        <v>17132</v>
      </c>
      <c r="GG287">
        <v>7</v>
      </c>
      <c r="GH287">
        <v>44</v>
      </c>
      <c r="GI287">
        <v>51</v>
      </c>
      <c r="GJ287" s="42">
        <v>10.9</v>
      </c>
    </row>
    <row r="288" spans="1:192" x14ac:dyDescent="0.45">
      <c r="A288" s="40">
        <v>28470</v>
      </c>
      <c r="B288" t="s">
        <v>4035</v>
      </c>
      <c r="D288" t="s">
        <v>132</v>
      </c>
      <c r="E288" t="s">
        <v>132</v>
      </c>
      <c r="F288">
        <v>71</v>
      </c>
      <c r="G288">
        <v>186</v>
      </c>
      <c r="H288">
        <v>2004</v>
      </c>
      <c r="I288">
        <v>9</v>
      </c>
      <c r="J288">
        <v>262</v>
      </c>
      <c r="K288" t="s">
        <v>92</v>
      </c>
      <c r="L288">
        <v>2005</v>
      </c>
      <c r="M288">
        <v>40</v>
      </c>
      <c r="N288">
        <v>12</v>
      </c>
      <c r="O288">
        <v>8468309</v>
      </c>
      <c r="P288" t="s">
        <v>4102</v>
      </c>
      <c r="Q288" t="s">
        <v>4103</v>
      </c>
      <c r="R288" t="s">
        <v>4104</v>
      </c>
      <c r="S288" t="s">
        <v>884</v>
      </c>
      <c r="T288" t="s">
        <v>720</v>
      </c>
      <c r="U288" t="s">
        <v>178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31</v>
      </c>
      <c r="AB288">
        <v>54</v>
      </c>
      <c r="AC288" s="26">
        <v>0</v>
      </c>
      <c r="AD288" s="20">
        <v>-1.1071428571428572</v>
      </c>
      <c r="AE288" s="20">
        <v>0</v>
      </c>
      <c r="AF288">
        <v>-2</v>
      </c>
      <c r="AG288">
        <v>-0.1</v>
      </c>
      <c r="AH288">
        <v>0</v>
      </c>
      <c r="AI288">
        <v>42</v>
      </c>
      <c r="AJ288">
        <v>1706</v>
      </c>
      <c r="AK288" s="20">
        <v>28.433333333333</v>
      </c>
      <c r="AL288">
        <v>28.43</v>
      </c>
      <c r="AM288">
        <v>28</v>
      </c>
      <c r="AN288" s="26">
        <v>14.216666666666667</v>
      </c>
      <c r="AO288">
        <v>23.73</v>
      </c>
      <c r="AP288" s="41">
        <v>0</v>
      </c>
      <c r="AQ288">
        <v>4</v>
      </c>
      <c r="AR288">
        <v>4</v>
      </c>
      <c r="AS288">
        <v>4</v>
      </c>
      <c r="AT288">
        <v>3</v>
      </c>
      <c r="AU288">
        <v>3</v>
      </c>
      <c r="AV288">
        <v>3</v>
      </c>
      <c r="AW288">
        <v>2</v>
      </c>
      <c r="AX288">
        <v>0</v>
      </c>
      <c r="AY288">
        <v>0</v>
      </c>
      <c r="AZ288">
        <v>0</v>
      </c>
      <c r="BA288" s="42">
        <v>0</v>
      </c>
      <c r="BB288">
        <v>0.11</v>
      </c>
      <c r="BC288">
        <v>47.666699999999999</v>
      </c>
      <c r="BD288" s="20">
        <v>0</v>
      </c>
      <c r="BE288" s="20">
        <v>4</v>
      </c>
      <c r="BF288" s="20">
        <v>8.4417868448821665</v>
      </c>
      <c r="BG288">
        <v>15</v>
      </c>
      <c r="BH288">
        <v>3</v>
      </c>
      <c r="BI288">
        <v>4</v>
      </c>
      <c r="BJ288" s="41">
        <v>0.78947368421052633</v>
      </c>
      <c r="BK288">
        <v>2</v>
      </c>
      <c r="BL288">
        <v>2</v>
      </c>
      <c r="BM288">
        <v>3</v>
      </c>
      <c r="BN288" s="42">
        <v>-1</v>
      </c>
      <c r="BO288">
        <v>0</v>
      </c>
      <c r="BP288">
        <v>0</v>
      </c>
      <c r="BQ288">
        <v>0</v>
      </c>
      <c r="BR288">
        <v>0</v>
      </c>
      <c r="BS288" s="41">
        <v>0</v>
      </c>
      <c r="BT288">
        <v>0</v>
      </c>
      <c r="BU288">
        <v>0</v>
      </c>
      <c r="BV288" s="41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 s="42">
        <v>0</v>
      </c>
      <c r="DQ288" s="20">
        <v>0.13200000000000001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37</v>
      </c>
      <c r="DX288">
        <v>21</v>
      </c>
      <c r="DY288">
        <v>30</v>
      </c>
      <c r="DZ288">
        <v>19</v>
      </c>
      <c r="EA288">
        <v>23</v>
      </c>
      <c r="EB288">
        <v>12</v>
      </c>
      <c r="EC288">
        <v>1.6800000000000002</v>
      </c>
      <c r="ED288">
        <v>0.81</v>
      </c>
      <c r="EE288">
        <v>0</v>
      </c>
      <c r="EF288">
        <v>2</v>
      </c>
      <c r="EG288" s="41">
        <v>0</v>
      </c>
      <c r="EH288" s="43">
        <v>0.83333333333333337</v>
      </c>
      <c r="EI288" s="44">
        <v>0.83333333333333337</v>
      </c>
      <c r="EJ288">
        <v>38</v>
      </c>
      <c r="EK288">
        <v>21</v>
      </c>
      <c r="EL288">
        <v>31</v>
      </c>
      <c r="EM288">
        <v>19</v>
      </c>
      <c r="EN288">
        <v>24</v>
      </c>
      <c r="EO288">
        <v>12</v>
      </c>
      <c r="EP288">
        <v>0</v>
      </c>
      <c r="EQ288">
        <v>2</v>
      </c>
      <c r="ER288">
        <v>19</v>
      </c>
      <c r="ES288">
        <v>12</v>
      </c>
      <c r="ET288">
        <v>8</v>
      </c>
      <c r="EU288">
        <v>2</v>
      </c>
      <c r="EV288">
        <v>0</v>
      </c>
      <c r="EW288">
        <v>1</v>
      </c>
      <c r="EX288">
        <v>2</v>
      </c>
      <c r="EY288">
        <v>2</v>
      </c>
      <c r="EZ288">
        <v>0</v>
      </c>
      <c r="FA288">
        <v>-0.1</v>
      </c>
      <c r="FB288">
        <v>-0.1</v>
      </c>
      <c r="FC288" s="20">
        <v>0.38</v>
      </c>
      <c r="FD288" s="26">
        <v>0.19</v>
      </c>
      <c r="FE288">
        <v>2.0000000000000001E-4</v>
      </c>
      <c r="FF288">
        <v>0</v>
      </c>
      <c r="FG288">
        <v>0</v>
      </c>
      <c r="FH288">
        <v>0</v>
      </c>
      <c r="FL288" s="42">
        <v>2</v>
      </c>
      <c r="FM288" s="20">
        <v>0</v>
      </c>
      <c r="FN288" s="41">
        <v>0</v>
      </c>
      <c r="FO288" s="20">
        <v>0</v>
      </c>
      <c r="FP288" s="20">
        <v>2.64E-2</v>
      </c>
      <c r="FQ288" s="20">
        <v>122.40590925079141</v>
      </c>
      <c r="FW288" s="45"/>
      <c r="FX288" s="45"/>
      <c r="FY288">
        <v>786</v>
      </c>
      <c r="FZ288">
        <v>96</v>
      </c>
      <c r="GA288">
        <v>338</v>
      </c>
      <c r="GB288">
        <v>434</v>
      </c>
      <c r="GC288">
        <v>-73</v>
      </c>
      <c r="GD288">
        <v>374</v>
      </c>
      <c r="GE288">
        <v>1380</v>
      </c>
      <c r="GF288">
        <v>16360</v>
      </c>
      <c r="GG288">
        <v>38.1</v>
      </c>
      <c r="GH288">
        <v>29.2</v>
      </c>
      <c r="GI288">
        <v>67.3</v>
      </c>
      <c r="GJ288" s="42">
        <v>0</v>
      </c>
    </row>
    <row r="289" spans="1:192" x14ac:dyDescent="0.45">
      <c r="A289" s="40">
        <v>34158</v>
      </c>
      <c r="B289" t="s">
        <v>4117</v>
      </c>
      <c r="D289" t="s">
        <v>132</v>
      </c>
      <c r="E289" t="s">
        <v>132</v>
      </c>
      <c r="F289">
        <v>74</v>
      </c>
      <c r="G289">
        <v>186</v>
      </c>
      <c r="K289" t="s">
        <v>92</v>
      </c>
      <c r="L289">
        <v>2015</v>
      </c>
      <c r="M289">
        <v>24</v>
      </c>
      <c r="N289">
        <v>2</v>
      </c>
      <c r="O289">
        <v>8478567</v>
      </c>
      <c r="P289" t="s">
        <v>4118</v>
      </c>
      <c r="Q289" t="s">
        <v>4119</v>
      </c>
      <c r="R289" t="s">
        <v>4120</v>
      </c>
      <c r="S289" t="s">
        <v>4121</v>
      </c>
      <c r="T289" t="s">
        <v>720</v>
      </c>
      <c r="U289" t="s">
        <v>159</v>
      </c>
      <c r="V289">
        <v>11</v>
      </c>
      <c r="W289">
        <v>0</v>
      </c>
      <c r="X289">
        <v>4</v>
      </c>
      <c r="Y289">
        <v>1</v>
      </c>
      <c r="Z289">
        <v>4</v>
      </c>
      <c r="AA289">
        <v>24</v>
      </c>
      <c r="AB289">
        <v>78</v>
      </c>
      <c r="AC289" s="26">
        <v>0.36363636363636365</v>
      </c>
      <c r="AD289" s="20">
        <v>4</v>
      </c>
      <c r="AE289" s="20">
        <v>1.22</v>
      </c>
      <c r="AF289">
        <v>2</v>
      </c>
      <c r="AG289">
        <v>2</v>
      </c>
      <c r="AH289">
        <v>2</v>
      </c>
      <c r="AI289">
        <v>183</v>
      </c>
      <c r="AJ289">
        <v>8159</v>
      </c>
      <c r="AK289" s="20">
        <v>135.98333333332999</v>
      </c>
      <c r="AL289">
        <v>135.97999999999999</v>
      </c>
      <c r="AM289">
        <v>136</v>
      </c>
      <c r="AN289" s="26">
        <v>12.362121212121211</v>
      </c>
      <c r="AO289">
        <v>20.98</v>
      </c>
      <c r="AP289" s="41">
        <v>0.44444444444444442</v>
      </c>
      <c r="AQ289">
        <v>18</v>
      </c>
      <c r="AR289">
        <v>18</v>
      </c>
      <c r="AS289">
        <v>18</v>
      </c>
      <c r="AT289">
        <v>14</v>
      </c>
      <c r="AU289">
        <v>14</v>
      </c>
      <c r="AV289">
        <v>12</v>
      </c>
      <c r="AW289">
        <v>7</v>
      </c>
      <c r="AX289">
        <v>1</v>
      </c>
      <c r="AY289">
        <v>0</v>
      </c>
      <c r="AZ289">
        <v>0</v>
      </c>
      <c r="BA289" s="42">
        <v>0</v>
      </c>
      <c r="BB289">
        <v>0.51</v>
      </c>
      <c r="BC289">
        <v>50.25</v>
      </c>
      <c r="BD289" s="20">
        <v>18.2</v>
      </c>
      <c r="BE289" s="20">
        <v>36.200000000000003</v>
      </c>
      <c r="BF289" s="20">
        <v>15.972937196646569</v>
      </c>
      <c r="BG289">
        <v>58</v>
      </c>
      <c r="BH289">
        <v>34</v>
      </c>
      <c r="BI289">
        <v>38</v>
      </c>
      <c r="BJ289" s="41">
        <v>0.60416666666666663</v>
      </c>
      <c r="BK289">
        <v>2</v>
      </c>
      <c r="BL289">
        <v>2</v>
      </c>
      <c r="BM289">
        <v>11</v>
      </c>
      <c r="BN289" s="42">
        <v>-9</v>
      </c>
      <c r="BO289">
        <v>2</v>
      </c>
      <c r="BP289">
        <v>3</v>
      </c>
      <c r="BQ289">
        <v>0</v>
      </c>
      <c r="BR289">
        <v>10</v>
      </c>
      <c r="BS289" s="41">
        <v>0.10416666666666667</v>
      </c>
      <c r="BT289">
        <v>0</v>
      </c>
      <c r="BU289">
        <v>0</v>
      </c>
      <c r="BV289" s="41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0</v>
      </c>
      <c r="DB289">
        <v>0</v>
      </c>
      <c r="DC289">
        <v>4</v>
      </c>
      <c r="DD289">
        <v>1</v>
      </c>
      <c r="DE289">
        <v>0</v>
      </c>
      <c r="DF289">
        <v>0</v>
      </c>
      <c r="DG289">
        <v>7</v>
      </c>
      <c r="DH289">
        <v>1</v>
      </c>
      <c r="DI289">
        <v>2</v>
      </c>
      <c r="DJ289">
        <v>1</v>
      </c>
      <c r="DK289">
        <v>1</v>
      </c>
      <c r="DL289">
        <v>0</v>
      </c>
      <c r="DM289">
        <v>2</v>
      </c>
      <c r="DN289">
        <v>2</v>
      </c>
      <c r="DO289">
        <v>0</v>
      </c>
      <c r="DP289" s="42">
        <v>1</v>
      </c>
      <c r="DQ289" s="20">
        <v>1.6179999999999999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166</v>
      </c>
      <c r="DX289">
        <v>129</v>
      </c>
      <c r="DY289">
        <v>128</v>
      </c>
      <c r="DZ289">
        <v>86</v>
      </c>
      <c r="EA289">
        <v>99</v>
      </c>
      <c r="EB289">
        <v>58</v>
      </c>
      <c r="EC289">
        <v>7.91</v>
      </c>
      <c r="ED289">
        <v>4.3099999999999996</v>
      </c>
      <c r="EE289">
        <v>9</v>
      </c>
      <c r="EF289">
        <v>7</v>
      </c>
      <c r="EG289" s="41">
        <v>9.0909090909090912E-2</v>
      </c>
      <c r="EH289" s="43">
        <v>0.87931034482758619</v>
      </c>
      <c r="EI289" s="44">
        <v>0.97021943573667713</v>
      </c>
      <c r="EJ289">
        <v>164</v>
      </c>
      <c r="EK289">
        <v>130</v>
      </c>
      <c r="EL289">
        <v>127</v>
      </c>
      <c r="EM289">
        <v>87</v>
      </c>
      <c r="EN289">
        <v>98</v>
      </c>
      <c r="EO289">
        <v>59</v>
      </c>
      <c r="EP289">
        <v>9</v>
      </c>
      <c r="EQ289">
        <v>7</v>
      </c>
      <c r="ER289">
        <v>80</v>
      </c>
      <c r="ES289">
        <v>60</v>
      </c>
      <c r="ET289">
        <v>32</v>
      </c>
      <c r="EU289">
        <v>26</v>
      </c>
      <c r="EV289">
        <v>6</v>
      </c>
      <c r="EW289">
        <v>5</v>
      </c>
      <c r="EX289">
        <v>7</v>
      </c>
      <c r="EY289">
        <v>7</v>
      </c>
      <c r="EZ289">
        <v>0.2</v>
      </c>
      <c r="FA289">
        <v>0.4</v>
      </c>
      <c r="FB289">
        <v>0.7</v>
      </c>
      <c r="FC289" s="20">
        <v>6.15</v>
      </c>
      <c r="FD289" s="26">
        <v>0.55909090909090908</v>
      </c>
      <c r="FE289">
        <v>9.4000000000000004E-3</v>
      </c>
      <c r="FF289">
        <v>0.23</v>
      </c>
      <c r="FG289">
        <v>0.05</v>
      </c>
      <c r="FH289">
        <v>0.27</v>
      </c>
      <c r="FL289" s="42">
        <v>14</v>
      </c>
      <c r="FM289" s="20">
        <v>2</v>
      </c>
      <c r="FN289" s="41">
        <v>0</v>
      </c>
      <c r="FO289" s="20">
        <v>3.8</v>
      </c>
      <c r="FP289" s="20">
        <v>4.3235999999999999</v>
      </c>
      <c r="FQ289" s="20">
        <v>130.16620091189881</v>
      </c>
      <c r="FR289">
        <v>4</v>
      </c>
      <c r="FS289" t="s">
        <v>189</v>
      </c>
      <c r="FT289">
        <v>195</v>
      </c>
      <c r="FV289" t="s">
        <v>751</v>
      </c>
      <c r="FW289" s="45">
        <v>700000</v>
      </c>
      <c r="FX289" s="45">
        <v>700000</v>
      </c>
      <c r="FY289">
        <v>19</v>
      </c>
      <c r="FZ289">
        <v>0</v>
      </c>
      <c r="GA289">
        <v>4</v>
      </c>
      <c r="GB289">
        <v>4</v>
      </c>
      <c r="GC289">
        <v>11</v>
      </c>
      <c r="GD289">
        <v>2</v>
      </c>
      <c r="GE289">
        <v>15</v>
      </c>
      <c r="GF289">
        <v>275</v>
      </c>
      <c r="GG289">
        <v>0.1</v>
      </c>
      <c r="GH289">
        <v>1.5</v>
      </c>
      <c r="GI289">
        <v>1.6</v>
      </c>
      <c r="GJ289" s="42">
        <v>3.8</v>
      </c>
    </row>
    <row r="290" spans="1:192" x14ac:dyDescent="0.45">
      <c r="A290" s="40">
        <v>33906</v>
      </c>
      <c r="B290" t="s">
        <v>419</v>
      </c>
      <c r="C290" t="s">
        <v>145</v>
      </c>
      <c r="D290" t="s">
        <v>91</v>
      </c>
      <c r="E290" t="s">
        <v>91</v>
      </c>
      <c r="F290">
        <v>73</v>
      </c>
      <c r="G290">
        <v>196</v>
      </c>
      <c r="H290">
        <v>2012</v>
      </c>
      <c r="I290">
        <v>5</v>
      </c>
      <c r="J290">
        <v>151</v>
      </c>
      <c r="K290" t="s">
        <v>202</v>
      </c>
      <c r="L290">
        <v>2015</v>
      </c>
      <c r="M290">
        <v>25</v>
      </c>
      <c r="N290">
        <v>3</v>
      </c>
      <c r="O290">
        <v>8476525</v>
      </c>
      <c r="P290" t="s">
        <v>4132</v>
      </c>
      <c r="Q290" t="s">
        <v>4133</v>
      </c>
      <c r="R290" t="s">
        <v>391</v>
      </c>
      <c r="S290" t="s">
        <v>3749</v>
      </c>
      <c r="T290" t="s">
        <v>720</v>
      </c>
      <c r="U290" t="s">
        <v>917</v>
      </c>
      <c r="V290">
        <v>82</v>
      </c>
      <c r="W290">
        <v>10</v>
      </c>
      <c r="X290">
        <v>31</v>
      </c>
      <c r="Y290">
        <v>18</v>
      </c>
      <c r="Z290">
        <v>41</v>
      </c>
      <c r="AA290">
        <v>7</v>
      </c>
      <c r="AB290">
        <v>37</v>
      </c>
      <c r="AC290" s="26">
        <v>0.5</v>
      </c>
      <c r="AD290" s="20">
        <v>17.912621359223301</v>
      </c>
      <c r="AE290" s="20">
        <v>14.398</v>
      </c>
      <c r="AF290">
        <v>-4</v>
      </c>
      <c r="AG290">
        <v>10.4</v>
      </c>
      <c r="AH290">
        <v>53</v>
      </c>
      <c r="AI290">
        <v>1981</v>
      </c>
      <c r="AJ290">
        <v>95171</v>
      </c>
      <c r="AK290" s="20">
        <v>1586.1833333333</v>
      </c>
      <c r="AL290">
        <v>1585.15</v>
      </c>
      <c r="AM290">
        <v>1586</v>
      </c>
      <c r="AN290" s="26">
        <v>19.34369918699187</v>
      </c>
      <c r="AO290">
        <v>32</v>
      </c>
      <c r="AP290" s="41">
        <v>0.49397590361445781</v>
      </c>
      <c r="AQ290">
        <v>419</v>
      </c>
      <c r="AR290">
        <v>392</v>
      </c>
      <c r="AS290">
        <v>420</v>
      </c>
      <c r="AT290">
        <v>265</v>
      </c>
      <c r="AU290">
        <v>265</v>
      </c>
      <c r="AV290">
        <v>177</v>
      </c>
      <c r="AW290">
        <v>118</v>
      </c>
      <c r="AX290">
        <v>11</v>
      </c>
      <c r="AY290">
        <v>7</v>
      </c>
      <c r="AZ290">
        <v>27</v>
      </c>
      <c r="BA290" s="42">
        <v>34</v>
      </c>
      <c r="BB290">
        <v>9.67</v>
      </c>
      <c r="BC290">
        <v>50.932200000000002</v>
      </c>
      <c r="BD290" s="20">
        <v>332.5</v>
      </c>
      <c r="BE290" s="20">
        <v>751.5</v>
      </c>
      <c r="BF290" s="20">
        <v>28.44525754660442</v>
      </c>
      <c r="BG290">
        <v>713</v>
      </c>
      <c r="BH290">
        <v>472</v>
      </c>
      <c r="BI290">
        <v>360</v>
      </c>
      <c r="BJ290" s="41">
        <v>0.66449207828518175</v>
      </c>
      <c r="BK290">
        <v>165</v>
      </c>
      <c r="BL290">
        <v>165</v>
      </c>
      <c r="BM290">
        <v>119</v>
      </c>
      <c r="BN290" s="42">
        <v>46</v>
      </c>
      <c r="BO290">
        <v>88</v>
      </c>
      <c r="BP290">
        <v>56</v>
      </c>
      <c r="BQ290">
        <v>35</v>
      </c>
      <c r="BR290">
        <v>64</v>
      </c>
      <c r="BS290" s="41">
        <v>6.4064064064064064E-2</v>
      </c>
      <c r="BT290">
        <v>1</v>
      </c>
      <c r="BU290">
        <v>0</v>
      </c>
      <c r="BV290" s="41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</v>
      </c>
      <c r="CS290">
        <v>0</v>
      </c>
      <c r="CT290">
        <v>0</v>
      </c>
      <c r="CU290">
        <v>0</v>
      </c>
      <c r="CV290">
        <v>5</v>
      </c>
      <c r="CW290">
        <v>0</v>
      </c>
      <c r="CX290">
        <v>3</v>
      </c>
      <c r="CY290">
        <v>4</v>
      </c>
      <c r="CZ290">
        <v>81</v>
      </c>
      <c r="DA290">
        <v>1</v>
      </c>
      <c r="DB290">
        <v>4</v>
      </c>
      <c r="DC290">
        <v>82</v>
      </c>
      <c r="DD290">
        <v>15</v>
      </c>
      <c r="DE290">
        <v>0</v>
      </c>
      <c r="DF290">
        <v>0</v>
      </c>
      <c r="DG290">
        <v>75</v>
      </c>
      <c r="DH290">
        <v>24</v>
      </c>
      <c r="DI290">
        <v>18</v>
      </c>
      <c r="DJ290">
        <v>25</v>
      </c>
      <c r="DK290">
        <v>24</v>
      </c>
      <c r="DL290">
        <v>1</v>
      </c>
      <c r="DM290">
        <v>18</v>
      </c>
      <c r="DN290">
        <v>17</v>
      </c>
      <c r="DO290">
        <v>1</v>
      </c>
      <c r="DP290" s="42">
        <v>-6</v>
      </c>
      <c r="DQ290" s="20">
        <v>-0.27200000000000002</v>
      </c>
      <c r="DR290">
        <v>23</v>
      </c>
      <c r="DS290">
        <v>1</v>
      </c>
      <c r="DT290">
        <v>0</v>
      </c>
      <c r="DU290">
        <v>0</v>
      </c>
      <c r="DV290">
        <v>0</v>
      </c>
      <c r="DW290">
        <v>1758</v>
      </c>
      <c r="DX290">
        <v>1214</v>
      </c>
      <c r="DY290">
        <v>1295</v>
      </c>
      <c r="DZ290">
        <v>935</v>
      </c>
      <c r="EA290">
        <v>920</v>
      </c>
      <c r="EB290">
        <v>677</v>
      </c>
      <c r="EC290">
        <v>83.99</v>
      </c>
      <c r="ED290">
        <v>60.64</v>
      </c>
      <c r="EE290">
        <v>83</v>
      </c>
      <c r="EF290">
        <v>68</v>
      </c>
      <c r="EG290" s="41">
        <v>9.0217391304347833E-2</v>
      </c>
      <c r="EH290" s="43">
        <v>0.89955686853766614</v>
      </c>
      <c r="EI290" s="44">
        <v>0.98977425984201395</v>
      </c>
      <c r="EJ290">
        <v>1761</v>
      </c>
      <c r="EK290">
        <v>1218</v>
      </c>
      <c r="EL290">
        <v>1296</v>
      </c>
      <c r="EM290">
        <v>939</v>
      </c>
      <c r="EN290">
        <v>921</v>
      </c>
      <c r="EO290">
        <v>679</v>
      </c>
      <c r="EP290">
        <v>82</v>
      </c>
      <c r="EQ290">
        <v>70</v>
      </c>
      <c r="ER290">
        <v>860</v>
      </c>
      <c r="ES290">
        <v>585</v>
      </c>
      <c r="ET290">
        <v>301</v>
      </c>
      <c r="EU290">
        <v>229</v>
      </c>
      <c r="EV290">
        <v>43</v>
      </c>
      <c r="EW290">
        <v>45</v>
      </c>
      <c r="EX290">
        <v>96</v>
      </c>
      <c r="EY290">
        <v>90</v>
      </c>
      <c r="EZ290">
        <v>3.3</v>
      </c>
      <c r="FA290">
        <v>2.8</v>
      </c>
      <c r="FB290">
        <v>6.1</v>
      </c>
      <c r="FC290" s="20">
        <v>54.73</v>
      </c>
      <c r="FD290" s="26">
        <v>0.66743902439024383</v>
      </c>
      <c r="FE290">
        <v>2.8643999999999998</v>
      </c>
      <c r="FF290">
        <v>0.15</v>
      </c>
      <c r="FG290">
        <v>0.56000000000000005</v>
      </c>
      <c r="FH290">
        <v>0.71</v>
      </c>
      <c r="FL290" s="42">
        <v>283</v>
      </c>
      <c r="FM290" s="20">
        <v>8.695652173913043</v>
      </c>
      <c r="FN290" s="41">
        <v>3.8759689899999998E-2</v>
      </c>
      <c r="FO290" s="20">
        <v>35.700000000000003</v>
      </c>
      <c r="FP290" s="20">
        <v>40.945599999999999</v>
      </c>
      <c r="FQ290" s="20">
        <v>112.49408573321136</v>
      </c>
      <c r="FV290" t="s">
        <v>751</v>
      </c>
      <c r="FW290" s="45">
        <v>1100000</v>
      </c>
      <c r="FX290" s="45">
        <v>1000000</v>
      </c>
      <c r="FY290">
        <v>185</v>
      </c>
      <c r="FZ290">
        <v>19</v>
      </c>
      <c r="GA290">
        <v>51</v>
      </c>
      <c r="GB290">
        <v>70</v>
      </c>
      <c r="GC290">
        <v>-4</v>
      </c>
      <c r="GD290">
        <v>147</v>
      </c>
      <c r="GE290">
        <v>321</v>
      </c>
      <c r="GF290">
        <v>3214</v>
      </c>
      <c r="GG290">
        <v>5.6</v>
      </c>
      <c r="GH290">
        <v>6.3</v>
      </c>
      <c r="GI290">
        <v>11.9</v>
      </c>
      <c r="GJ290" s="42">
        <v>35.700000000000003</v>
      </c>
    </row>
    <row r="291" spans="1:192" x14ac:dyDescent="0.45">
      <c r="A291" s="40">
        <v>30999</v>
      </c>
      <c r="B291" t="s">
        <v>4140</v>
      </c>
      <c r="C291" t="s">
        <v>163</v>
      </c>
      <c r="D291" t="s">
        <v>91</v>
      </c>
      <c r="E291" t="s">
        <v>91</v>
      </c>
      <c r="F291">
        <v>73</v>
      </c>
      <c r="G291">
        <v>218</v>
      </c>
      <c r="K291" t="s">
        <v>92</v>
      </c>
      <c r="L291">
        <v>2008</v>
      </c>
      <c r="M291">
        <v>33</v>
      </c>
      <c r="N291">
        <v>10</v>
      </c>
      <c r="O291">
        <v>8474520</v>
      </c>
      <c r="P291" t="s">
        <v>4141</v>
      </c>
      <c r="Q291" t="s">
        <v>4142</v>
      </c>
      <c r="R291" t="s">
        <v>4143</v>
      </c>
      <c r="S291" t="s">
        <v>321</v>
      </c>
      <c r="T291" t="s">
        <v>720</v>
      </c>
      <c r="U291" t="s">
        <v>917</v>
      </c>
      <c r="V291">
        <v>8</v>
      </c>
      <c r="W291">
        <v>0</v>
      </c>
      <c r="X291">
        <v>1</v>
      </c>
      <c r="Y291">
        <v>0</v>
      </c>
      <c r="Z291">
        <v>1</v>
      </c>
      <c r="AA291">
        <v>28</v>
      </c>
      <c r="AB291">
        <v>77</v>
      </c>
      <c r="AC291" s="26">
        <v>0.125</v>
      </c>
      <c r="AD291" s="20">
        <v>-1.3849056603773584</v>
      </c>
      <c r="AE291" s="20">
        <v>0.30299999999999999</v>
      </c>
      <c r="AF291">
        <v>-2</v>
      </c>
      <c r="AG291">
        <v>-1</v>
      </c>
      <c r="AH291">
        <v>4</v>
      </c>
      <c r="AI291">
        <v>191</v>
      </c>
      <c r="AJ291">
        <v>9152</v>
      </c>
      <c r="AK291" s="20">
        <v>152.53333333333001</v>
      </c>
      <c r="AL291">
        <v>152.53</v>
      </c>
      <c r="AM291">
        <v>153</v>
      </c>
      <c r="AN291" s="26">
        <v>19.066666666666666</v>
      </c>
      <c r="AO291">
        <v>31.78</v>
      </c>
      <c r="AP291" s="41">
        <v>0.2</v>
      </c>
      <c r="AQ291">
        <v>15</v>
      </c>
      <c r="AR291">
        <v>15</v>
      </c>
      <c r="AS291">
        <v>15</v>
      </c>
      <c r="AT291">
        <v>9</v>
      </c>
      <c r="AU291">
        <v>9</v>
      </c>
      <c r="AV291">
        <v>7</v>
      </c>
      <c r="AW291">
        <v>4</v>
      </c>
      <c r="AX291">
        <v>0</v>
      </c>
      <c r="AY291">
        <v>0</v>
      </c>
      <c r="AZ291">
        <v>1</v>
      </c>
      <c r="BA291" s="42">
        <v>1</v>
      </c>
      <c r="BB291">
        <v>0.18</v>
      </c>
      <c r="BC291">
        <v>54</v>
      </c>
      <c r="BD291" s="20">
        <v>0</v>
      </c>
      <c r="BE291" s="20">
        <v>15</v>
      </c>
      <c r="BF291" s="20">
        <v>5.900478594374877</v>
      </c>
      <c r="BG291">
        <v>48</v>
      </c>
      <c r="BH291">
        <v>58</v>
      </c>
      <c r="BI291">
        <v>58</v>
      </c>
      <c r="BJ291" s="41">
        <v>0.45283018867924529</v>
      </c>
      <c r="BK291">
        <v>7</v>
      </c>
      <c r="BL291">
        <v>7</v>
      </c>
      <c r="BM291">
        <v>13</v>
      </c>
      <c r="BN291" s="42">
        <v>-6</v>
      </c>
      <c r="BO291">
        <v>2</v>
      </c>
      <c r="BP291">
        <v>7</v>
      </c>
      <c r="BQ291">
        <v>3</v>
      </c>
      <c r="BR291">
        <v>23</v>
      </c>
      <c r="BS291" s="41">
        <v>0.16666666666666666</v>
      </c>
      <c r="BT291">
        <v>0</v>
      </c>
      <c r="BU291">
        <v>0</v>
      </c>
      <c r="BV291" s="4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0</v>
      </c>
      <c r="DB291">
        <v>0</v>
      </c>
      <c r="DC291">
        <v>3</v>
      </c>
      <c r="DD291">
        <v>0</v>
      </c>
      <c r="DE291">
        <v>0</v>
      </c>
      <c r="DF291">
        <v>0</v>
      </c>
      <c r="DG291">
        <v>4</v>
      </c>
      <c r="DH291">
        <v>2</v>
      </c>
      <c r="DI291">
        <v>0</v>
      </c>
      <c r="DJ291">
        <v>2</v>
      </c>
      <c r="DK291">
        <v>2</v>
      </c>
      <c r="DL291">
        <v>0</v>
      </c>
      <c r="DM291">
        <v>0</v>
      </c>
      <c r="DN291">
        <v>0</v>
      </c>
      <c r="DO291">
        <v>0</v>
      </c>
      <c r="DP291" s="42">
        <v>-2</v>
      </c>
      <c r="DQ291" s="20">
        <v>-1.403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135</v>
      </c>
      <c r="DX291">
        <v>161</v>
      </c>
      <c r="DY291">
        <v>96</v>
      </c>
      <c r="DZ291">
        <v>115</v>
      </c>
      <c r="EA291">
        <v>67</v>
      </c>
      <c r="EB291">
        <v>79</v>
      </c>
      <c r="EC291">
        <v>5.87</v>
      </c>
      <c r="ED291">
        <v>7.33</v>
      </c>
      <c r="EE291">
        <v>5</v>
      </c>
      <c r="EF291">
        <v>7</v>
      </c>
      <c r="EG291" s="41">
        <v>7.4626865671641784E-2</v>
      </c>
      <c r="EH291" s="43">
        <v>0.91139240506329111</v>
      </c>
      <c r="EI291" s="44">
        <v>0.9860192707349329</v>
      </c>
      <c r="EJ291">
        <v>133</v>
      </c>
      <c r="EK291">
        <v>161</v>
      </c>
      <c r="EL291">
        <v>94</v>
      </c>
      <c r="EM291">
        <v>115</v>
      </c>
      <c r="EN291">
        <v>66</v>
      </c>
      <c r="EO291">
        <v>79</v>
      </c>
      <c r="EP291">
        <v>5</v>
      </c>
      <c r="EQ291">
        <v>7</v>
      </c>
      <c r="ER291">
        <v>62</v>
      </c>
      <c r="ES291">
        <v>80</v>
      </c>
      <c r="ET291">
        <v>18</v>
      </c>
      <c r="EU291">
        <v>33</v>
      </c>
      <c r="EV291">
        <v>1</v>
      </c>
      <c r="EW291">
        <v>6</v>
      </c>
      <c r="EX291">
        <v>13</v>
      </c>
      <c r="EY291">
        <v>11</v>
      </c>
      <c r="EZ291">
        <v>-0.1</v>
      </c>
      <c r="FA291">
        <v>0.1</v>
      </c>
      <c r="FB291">
        <v>0.1</v>
      </c>
      <c r="FC291" s="20">
        <v>0.98</v>
      </c>
      <c r="FD291" s="26">
        <v>0.1225</v>
      </c>
      <c r="FE291">
        <v>2.4500000000000001E-2</v>
      </c>
      <c r="FF291">
        <v>-0.18</v>
      </c>
      <c r="FG291">
        <v>-0.05</v>
      </c>
      <c r="FH291">
        <v>-0.24</v>
      </c>
      <c r="FL291" s="42">
        <v>34</v>
      </c>
      <c r="FM291" s="20">
        <v>5</v>
      </c>
      <c r="FN291" s="41">
        <v>0</v>
      </c>
      <c r="FO291" s="20">
        <v>0.6</v>
      </c>
      <c r="FP291" s="20">
        <v>0.71940000000000004</v>
      </c>
      <c r="FQ291" s="20">
        <v>116.43611092899756</v>
      </c>
      <c r="FV291" t="s">
        <v>711</v>
      </c>
      <c r="FW291" s="45">
        <v>2500000</v>
      </c>
      <c r="FX291" s="45">
        <v>4600000</v>
      </c>
      <c r="FY291">
        <v>538</v>
      </c>
      <c r="FZ291">
        <v>48</v>
      </c>
      <c r="GA291">
        <v>111</v>
      </c>
      <c r="GB291">
        <v>159</v>
      </c>
      <c r="GC291">
        <v>35</v>
      </c>
      <c r="GD291">
        <v>221</v>
      </c>
      <c r="GE291">
        <v>896</v>
      </c>
      <c r="GF291">
        <v>10949</v>
      </c>
      <c r="GG291">
        <v>10</v>
      </c>
      <c r="GH291">
        <v>27.9</v>
      </c>
      <c r="GI291">
        <v>37.9</v>
      </c>
      <c r="GJ291" s="42">
        <v>0.6</v>
      </c>
    </row>
    <row r="292" spans="1:192" x14ac:dyDescent="0.45">
      <c r="A292" s="40">
        <v>33435</v>
      </c>
      <c r="B292" t="s">
        <v>4144</v>
      </c>
      <c r="C292" t="s">
        <v>362</v>
      </c>
      <c r="D292" t="s">
        <v>107</v>
      </c>
      <c r="E292" t="s">
        <v>107</v>
      </c>
      <c r="F292">
        <v>73</v>
      </c>
      <c r="G292">
        <v>194</v>
      </c>
      <c r="K292" t="s">
        <v>92</v>
      </c>
      <c r="L292">
        <v>2013</v>
      </c>
      <c r="M292">
        <v>26</v>
      </c>
      <c r="N292">
        <v>5</v>
      </c>
      <c r="O292">
        <v>8477220</v>
      </c>
      <c r="P292" t="s">
        <v>4145</v>
      </c>
      <c r="Q292" t="s">
        <v>4146</v>
      </c>
      <c r="R292" t="s">
        <v>4147</v>
      </c>
      <c r="S292" t="s">
        <v>1229</v>
      </c>
      <c r="T292" t="s">
        <v>720</v>
      </c>
      <c r="U292" t="s">
        <v>917</v>
      </c>
      <c r="V292">
        <v>76</v>
      </c>
      <c r="W292">
        <v>5</v>
      </c>
      <c r="X292">
        <v>31</v>
      </c>
      <c r="Y292">
        <v>14</v>
      </c>
      <c r="Z292">
        <v>36</v>
      </c>
      <c r="AA292">
        <v>9</v>
      </c>
      <c r="AB292">
        <v>42</v>
      </c>
      <c r="AC292" s="26">
        <v>0.47368421052631576</v>
      </c>
      <c r="AD292" s="20">
        <v>19.66</v>
      </c>
      <c r="AE292" s="20">
        <v>11.898</v>
      </c>
      <c r="AF292">
        <v>19</v>
      </c>
      <c r="AG292">
        <v>2.8</v>
      </c>
      <c r="AH292">
        <v>16</v>
      </c>
      <c r="AI292">
        <v>2065</v>
      </c>
      <c r="AJ292">
        <v>101419</v>
      </c>
      <c r="AK292" s="20">
        <v>1690.3166666667</v>
      </c>
      <c r="AL292">
        <v>1690.23</v>
      </c>
      <c r="AM292">
        <v>1690</v>
      </c>
      <c r="AN292" s="26">
        <v>22.241008771929824</v>
      </c>
      <c r="AO292">
        <v>36.630000000000003</v>
      </c>
      <c r="AP292" s="41">
        <v>0.36734693877551022</v>
      </c>
      <c r="AQ292">
        <v>255</v>
      </c>
      <c r="AR292">
        <v>255</v>
      </c>
      <c r="AS292">
        <v>255</v>
      </c>
      <c r="AT292">
        <v>161</v>
      </c>
      <c r="AU292">
        <v>161</v>
      </c>
      <c r="AV292">
        <v>103</v>
      </c>
      <c r="AW292">
        <v>79</v>
      </c>
      <c r="AX292">
        <v>16</v>
      </c>
      <c r="AY292">
        <v>4</v>
      </c>
      <c r="AZ292">
        <v>13</v>
      </c>
      <c r="BA292" s="42">
        <v>17</v>
      </c>
      <c r="BB292">
        <v>7.24</v>
      </c>
      <c r="BC292">
        <v>52.466000000000001</v>
      </c>
      <c r="BD292" s="20">
        <v>236.9</v>
      </c>
      <c r="BE292" s="20">
        <v>491.9</v>
      </c>
      <c r="BF292" s="20">
        <v>17.461528904350295</v>
      </c>
      <c r="BG292">
        <v>549</v>
      </c>
      <c r="BH292">
        <v>583</v>
      </c>
      <c r="BI292">
        <v>584</v>
      </c>
      <c r="BJ292" s="41">
        <v>0.48455428067078554</v>
      </c>
      <c r="BK292">
        <v>41</v>
      </c>
      <c r="BL292">
        <v>41</v>
      </c>
      <c r="BM292">
        <v>69</v>
      </c>
      <c r="BN292" s="42">
        <v>-28</v>
      </c>
      <c r="BO292">
        <v>58</v>
      </c>
      <c r="BP292">
        <v>57</v>
      </c>
      <c r="BQ292">
        <v>57</v>
      </c>
      <c r="BR292">
        <v>121</v>
      </c>
      <c r="BS292" s="41">
        <v>8.8256746900072944E-2</v>
      </c>
      <c r="BT292">
        <v>0</v>
      </c>
      <c r="BU292">
        <v>1</v>
      </c>
      <c r="BV292" s="41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</v>
      </c>
      <c r="CS292">
        <v>0</v>
      </c>
      <c r="CT292">
        <v>0</v>
      </c>
      <c r="CU292">
        <v>0</v>
      </c>
      <c r="CV292">
        <v>3</v>
      </c>
      <c r="CW292">
        <v>0</v>
      </c>
      <c r="CX292">
        <v>1</v>
      </c>
      <c r="CY292">
        <v>6</v>
      </c>
      <c r="CZ292">
        <v>51</v>
      </c>
      <c r="DA292">
        <v>4</v>
      </c>
      <c r="DB292">
        <v>1</v>
      </c>
      <c r="DC292">
        <v>30</v>
      </c>
      <c r="DD292">
        <v>7</v>
      </c>
      <c r="DE292">
        <v>0</v>
      </c>
      <c r="DF292">
        <v>0</v>
      </c>
      <c r="DG292">
        <v>61</v>
      </c>
      <c r="DH292">
        <v>8</v>
      </c>
      <c r="DI292">
        <v>9</v>
      </c>
      <c r="DJ292">
        <v>8</v>
      </c>
      <c r="DK292">
        <v>8</v>
      </c>
      <c r="DL292">
        <v>0</v>
      </c>
      <c r="DM292">
        <v>8</v>
      </c>
      <c r="DN292">
        <v>8</v>
      </c>
      <c r="DO292">
        <v>0</v>
      </c>
      <c r="DP292" s="42">
        <v>1</v>
      </c>
      <c r="DQ292" s="20">
        <v>7.7859999999999996</v>
      </c>
      <c r="DR292">
        <v>8</v>
      </c>
      <c r="DS292">
        <v>0</v>
      </c>
      <c r="DT292">
        <v>0</v>
      </c>
      <c r="DU292">
        <v>0</v>
      </c>
      <c r="DV292">
        <v>0</v>
      </c>
      <c r="DW292">
        <v>1692</v>
      </c>
      <c r="DX292">
        <v>1688</v>
      </c>
      <c r="DY292">
        <v>1236</v>
      </c>
      <c r="DZ292">
        <v>1250</v>
      </c>
      <c r="EA292">
        <v>887</v>
      </c>
      <c r="EB292">
        <v>889</v>
      </c>
      <c r="EC292">
        <v>84.78</v>
      </c>
      <c r="ED292">
        <v>82.74</v>
      </c>
      <c r="EE292">
        <v>98</v>
      </c>
      <c r="EF292">
        <v>78</v>
      </c>
      <c r="EG292" s="41">
        <v>0.1104847801578354</v>
      </c>
      <c r="EH292" s="43">
        <v>0.91226096737907758</v>
      </c>
      <c r="EI292" s="44">
        <v>1.0227457475369131</v>
      </c>
      <c r="EJ292">
        <v>1687</v>
      </c>
      <c r="EK292">
        <v>1688</v>
      </c>
      <c r="EL292">
        <v>1227</v>
      </c>
      <c r="EM292">
        <v>1250</v>
      </c>
      <c r="EN292">
        <v>881</v>
      </c>
      <c r="EO292">
        <v>890</v>
      </c>
      <c r="EP292">
        <v>98</v>
      </c>
      <c r="EQ292">
        <v>77</v>
      </c>
      <c r="ER292">
        <v>861</v>
      </c>
      <c r="ES292">
        <v>830</v>
      </c>
      <c r="ET292">
        <v>296</v>
      </c>
      <c r="EU292">
        <v>299</v>
      </c>
      <c r="EV292">
        <v>44</v>
      </c>
      <c r="EW292">
        <v>49</v>
      </c>
      <c r="EX292">
        <v>75</v>
      </c>
      <c r="EY292">
        <v>89</v>
      </c>
      <c r="EZ292">
        <v>2.2000000000000002</v>
      </c>
      <c r="FA292">
        <v>4.8</v>
      </c>
      <c r="FB292">
        <v>7</v>
      </c>
      <c r="FC292" s="20">
        <v>38.56</v>
      </c>
      <c r="FD292" s="26">
        <v>0.50736842105263158</v>
      </c>
      <c r="FE292">
        <v>1.6809000000000001</v>
      </c>
      <c r="FF292">
        <v>0.35</v>
      </c>
      <c r="FG292">
        <v>0.26</v>
      </c>
      <c r="FH292">
        <v>0.61</v>
      </c>
      <c r="FL292" s="42">
        <v>178</v>
      </c>
      <c r="FM292" s="20">
        <v>12.25</v>
      </c>
      <c r="FN292" s="41">
        <v>2.0512307400000002E-2</v>
      </c>
      <c r="FO292" s="20">
        <v>34.4</v>
      </c>
      <c r="FP292" s="20">
        <v>37.557200000000002</v>
      </c>
      <c r="FQ292" s="20">
        <v>119.98367086136206</v>
      </c>
      <c r="FR292">
        <v>4</v>
      </c>
      <c r="FS292" t="s">
        <v>314</v>
      </c>
      <c r="FT292">
        <v>109</v>
      </c>
      <c r="FV292" t="s">
        <v>711</v>
      </c>
      <c r="FW292" s="45">
        <v>2150000</v>
      </c>
      <c r="FX292" s="45">
        <v>2225000</v>
      </c>
      <c r="FY292">
        <v>276</v>
      </c>
      <c r="FZ292">
        <v>13</v>
      </c>
      <c r="GA292">
        <v>66</v>
      </c>
      <c r="GB292">
        <v>79</v>
      </c>
      <c r="GC292">
        <v>55</v>
      </c>
      <c r="GD292">
        <v>64</v>
      </c>
      <c r="GE292">
        <v>324</v>
      </c>
      <c r="GF292">
        <v>5004</v>
      </c>
      <c r="GG292">
        <v>3.7</v>
      </c>
      <c r="GH292">
        <v>14.4</v>
      </c>
      <c r="GI292">
        <v>18.100000000000001</v>
      </c>
      <c r="GJ292" s="42">
        <v>34.4</v>
      </c>
    </row>
    <row r="293" spans="1:192" x14ac:dyDescent="0.45">
      <c r="A293" s="40">
        <v>32850</v>
      </c>
      <c r="B293" t="s">
        <v>384</v>
      </c>
      <c r="C293" t="s">
        <v>145</v>
      </c>
      <c r="D293" t="s">
        <v>91</v>
      </c>
      <c r="E293" t="s">
        <v>91</v>
      </c>
      <c r="F293">
        <v>73</v>
      </c>
      <c r="G293">
        <v>200</v>
      </c>
      <c r="H293">
        <v>2008</v>
      </c>
      <c r="I293">
        <v>1</v>
      </c>
      <c r="J293">
        <v>2</v>
      </c>
      <c r="K293" t="s">
        <v>202</v>
      </c>
      <c r="L293">
        <v>2008</v>
      </c>
      <c r="M293">
        <v>28</v>
      </c>
      <c r="N293">
        <v>10</v>
      </c>
      <c r="O293">
        <v>8474563</v>
      </c>
      <c r="P293" t="s">
        <v>4153</v>
      </c>
      <c r="Q293" t="s">
        <v>4154</v>
      </c>
      <c r="R293" t="s">
        <v>4155</v>
      </c>
      <c r="S293" t="s">
        <v>1950</v>
      </c>
      <c r="T293" t="s">
        <v>720</v>
      </c>
      <c r="U293" t="s">
        <v>172</v>
      </c>
      <c r="V293">
        <v>82</v>
      </c>
      <c r="W293">
        <v>10</v>
      </c>
      <c r="X293">
        <v>50</v>
      </c>
      <c r="Y293">
        <v>25</v>
      </c>
      <c r="Z293">
        <v>60</v>
      </c>
      <c r="AA293">
        <v>3</v>
      </c>
      <c r="AB293">
        <v>32</v>
      </c>
      <c r="AC293" s="26">
        <v>0.73170731707317072</v>
      </c>
      <c r="AD293" s="20">
        <v>16.854651162790695</v>
      </c>
      <c r="AE293" s="20">
        <v>19.776</v>
      </c>
      <c r="AF293">
        <v>23</v>
      </c>
      <c r="AG293">
        <v>4.7</v>
      </c>
      <c r="AH293">
        <v>54</v>
      </c>
      <c r="AI293">
        <v>2511</v>
      </c>
      <c r="AJ293">
        <v>132031</v>
      </c>
      <c r="AK293" s="20">
        <v>2200.5166666667001</v>
      </c>
      <c r="AL293">
        <v>2200.52</v>
      </c>
      <c r="AM293">
        <v>2201</v>
      </c>
      <c r="AN293" s="26">
        <v>26.835569105691061</v>
      </c>
      <c r="AO293">
        <v>44.18</v>
      </c>
      <c r="AP293" s="41">
        <v>0.45454545454545453</v>
      </c>
      <c r="AQ293">
        <v>401</v>
      </c>
      <c r="AR293">
        <v>401</v>
      </c>
      <c r="AS293">
        <v>401</v>
      </c>
      <c r="AT293">
        <v>277</v>
      </c>
      <c r="AU293">
        <v>277</v>
      </c>
      <c r="AV293">
        <v>205</v>
      </c>
      <c r="AW293">
        <v>134</v>
      </c>
      <c r="AX293">
        <v>24</v>
      </c>
      <c r="AY293">
        <v>6</v>
      </c>
      <c r="AZ293">
        <v>27</v>
      </c>
      <c r="BA293" s="42">
        <v>33</v>
      </c>
      <c r="BB293">
        <v>12.89</v>
      </c>
      <c r="BC293">
        <v>50.209800000000001</v>
      </c>
      <c r="BD293" s="20">
        <v>364.4</v>
      </c>
      <c r="BE293" s="20">
        <v>765.4</v>
      </c>
      <c r="BF293" s="20">
        <v>20.86961263701307</v>
      </c>
      <c r="BG293">
        <v>851</v>
      </c>
      <c r="BH293">
        <v>751</v>
      </c>
      <c r="BI293">
        <v>803</v>
      </c>
      <c r="BJ293" s="41">
        <v>0.5145102781136639</v>
      </c>
      <c r="BK293">
        <v>127</v>
      </c>
      <c r="BL293">
        <v>127</v>
      </c>
      <c r="BM293">
        <v>151</v>
      </c>
      <c r="BN293" s="42">
        <v>-24</v>
      </c>
      <c r="BO293">
        <v>72</v>
      </c>
      <c r="BP293">
        <v>79</v>
      </c>
      <c r="BQ293">
        <v>17</v>
      </c>
      <c r="BR293">
        <v>128</v>
      </c>
      <c r="BS293" s="41">
        <v>7.5516224188790559E-2</v>
      </c>
      <c r="BT293">
        <v>0</v>
      </c>
      <c r="BU293">
        <v>1</v>
      </c>
      <c r="BV293" s="41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4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3</v>
      </c>
      <c r="CU293">
        <v>0</v>
      </c>
      <c r="CV293">
        <v>4</v>
      </c>
      <c r="CW293">
        <v>0</v>
      </c>
      <c r="CX293">
        <v>3</v>
      </c>
      <c r="CY293">
        <v>6</v>
      </c>
      <c r="CZ293">
        <v>63</v>
      </c>
      <c r="DA293">
        <v>6</v>
      </c>
      <c r="DB293">
        <v>2</v>
      </c>
      <c r="DC293">
        <v>104</v>
      </c>
      <c r="DD293">
        <v>12</v>
      </c>
      <c r="DE293">
        <v>4</v>
      </c>
      <c r="DF293">
        <v>0</v>
      </c>
      <c r="DG293">
        <v>77</v>
      </c>
      <c r="DH293">
        <v>27</v>
      </c>
      <c r="DI293">
        <v>15</v>
      </c>
      <c r="DJ293">
        <v>26</v>
      </c>
      <c r="DK293">
        <v>26</v>
      </c>
      <c r="DL293">
        <v>0</v>
      </c>
      <c r="DM293">
        <v>15</v>
      </c>
      <c r="DN293">
        <v>15</v>
      </c>
      <c r="DO293">
        <v>0</v>
      </c>
      <c r="DP293" s="42">
        <v>-12</v>
      </c>
      <c r="DQ293" s="20">
        <v>-0.21199999999999999</v>
      </c>
      <c r="DR293">
        <v>27</v>
      </c>
      <c r="DS293">
        <v>0</v>
      </c>
      <c r="DT293">
        <v>0</v>
      </c>
      <c r="DU293">
        <v>0</v>
      </c>
      <c r="DV293">
        <v>0</v>
      </c>
      <c r="DW293">
        <v>2275</v>
      </c>
      <c r="DX293">
        <v>2004</v>
      </c>
      <c r="DY293">
        <v>1731</v>
      </c>
      <c r="DZ293">
        <v>1567</v>
      </c>
      <c r="EA293">
        <v>1256</v>
      </c>
      <c r="EB293">
        <v>1100</v>
      </c>
      <c r="EC293">
        <v>122.73</v>
      </c>
      <c r="ED293">
        <v>112.52</v>
      </c>
      <c r="EE293">
        <v>132</v>
      </c>
      <c r="EF293">
        <v>91</v>
      </c>
      <c r="EG293" s="41">
        <v>0.10509554140127389</v>
      </c>
      <c r="EH293" s="43">
        <v>0.91727272727272724</v>
      </c>
      <c r="EI293" s="44">
        <v>1.0223682686740012</v>
      </c>
      <c r="EJ293">
        <v>2281</v>
      </c>
      <c r="EK293">
        <v>2002</v>
      </c>
      <c r="EL293">
        <v>1735</v>
      </c>
      <c r="EM293">
        <v>1565</v>
      </c>
      <c r="EN293">
        <v>1256</v>
      </c>
      <c r="EO293">
        <v>1099</v>
      </c>
      <c r="EP293">
        <v>132</v>
      </c>
      <c r="EQ293">
        <v>90</v>
      </c>
      <c r="ER293">
        <v>1133</v>
      </c>
      <c r="ES293">
        <v>1017</v>
      </c>
      <c r="ET293">
        <v>429</v>
      </c>
      <c r="EU293">
        <v>413</v>
      </c>
      <c r="EV293">
        <v>66</v>
      </c>
      <c r="EW293">
        <v>48</v>
      </c>
      <c r="EX293">
        <v>136</v>
      </c>
      <c r="EY293">
        <v>134</v>
      </c>
      <c r="EZ293">
        <v>4.4000000000000004</v>
      </c>
      <c r="FA293">
        <v>7.3</v>
      </c>
      <c r="FB293">
        <v>11.7</v>
      </c>
      <c r="FC293" s="20">
        <v>67.02</v>
      </c>
      <c r="FD293" s="26">
        <v>0.81731707317073166</v>
      </c>
      <c r="FE293">
        <v>7.1837999999999997</v>
      </c>
      <c r="FF293">
        <v>1.21</v>
      </c>
      <c r="FG293">
        <v>-0.05</v>
      </c>
      <c r="FH293">
        <v>1.1599999999999999</v>
      </c>
      <c r="FL293" s="42">
        <v>309</v>
      </c>
      <c r="FM293" s="20">
        <v>5.333333333333333</v>
      </c>
      <c r="FN293" s="41">
        <v>4.4052863400000003E-2</v>
      </c>
      <c r="FO293" s="20">
        <v>54.6</v>
      </c>
      <c r="FP293" s="20">
        <v>59.957599999999999</v>
      </c>
      <c r="FQ293" s="20">
        <v>116.67242288186429</v>
      </c>
      <c r="FV293" t="s">
        <v>711</v>
      </c>
      <c r="FW293" s="45">
        <v>7600000</v>
      </c>
      <c r="FX293" s="45">
        <v>7000000</v>
      </c>
      <c r="FY293">
        <v>770</v>
      </c>
      <c r="FZ293">
        <v>102</v>
      </c>
      <c r="GA293">
        <v>320</v>
      </c>
      <c r="GB293">
        <v>422</v>
      </c>
      <c r="GC293">
        <v>93</v>
      </c>
      <c r="GD293">
        <v>555</v>
      </c>
      <c r="GE293">
        <v>1668</v>
      </c>
      <c r="GF293">
        <v>20218</v>
      </c>
      <c r="GG293">
        <v>32.700000000000003</v>
      </c>
      <c r="GH293">
        <v>59</v>
      </c>
      <c r="GI293">
        <v>91.7</v>
      </c>
      <c r="GJ293" s="42">
        <v>54.6</v>
      </c>
    </row>
    <row r="294" spans="1:192" x14ac:dyDescent="0.45">
      <c r="A294" s="40">
        <v>32891</v>
      </c>
      <c r="B294" t="s">
        <v>4159</v>
      </c>
      <c r="C294" t="s">
        <v>145</v>
      </c>
      <c r="D294" t="s">
        <v>91</v>
      </c>
      <c r="E294" t="s">
        <v>91</v>
      </c>
      <c r="F294">
        <v>75</v>
      </c>
      <c r="G294">
        <v>210</v>
      </c>
      <c r="H294">
        <v>2008</v>
      </c>
      <c r="I294">
        <v>1</v>
      </c>
      <c r="J294">
        <v>4</v>
      </c>
      <c r="K294" t="s">
        <v>202</v>
      </c>
      <c r="L294">
        <v>2008</v>
      </c>
      <c r="M294">
        <v>28</v>
      </c>
      <c r="N294">
        <v>10</v>
      </c>
      <c r="O294">
        <v>8474565</v>
      </c>
      <c r="P294" t="s">
        <v>4160</v>
      </c>
      <c r="Q294" t="s">
        <v>4161</v>
      </c>
      <c r="R294" t="s">
        <v>4162</v>
      </c>
      <c r="S294" t="s">
        <v>486</v>
      </c>
      <c r="T294" t="s">
        <v>720</v>
      </c>
      <c r="U294" t="s">
        <v>95</v>
      </c>
      <c r="V294">
        <v>78</v>
      </c>
      <c r="W294">
        <v>15</v>
      </c>
      <c r="X294">
        <v>39</v>
      </c>
      <c r="Y294">
        <v>19</v>
      </c>
      <c r="Z294">
        <v>54</v>
      </c>
      <c r="AA294">
        <v>4</v>
      </c>
      <c r="AB294">
        <v>16</v>
      </c>
      <c r="AC294" s="26">
        <v>0.69230769230769229</v>
      </c>
      <c r="AD294" s="20">
        <v>10.152133580705012</v>
      </c>
      <c r="AE294" s="20">
        <v>18.736000000000001</v>
      </c>
      <c r="AF294">
        <v>8</v>
      </c>
      <c r="AG294">
        <v>-8.1</v>
      </c>
      <c r="AH294">
        <v>22</v>
      </c>
      <c r="AI294">
        <v>2179</v>
      </c>
      <c r="AJ294">
        <v>120447</v>
      </c>
      <c r="AK294" s="20">
        <v>2007.45</v>
      </c>
      <c r="AL294">
        <v>2007.45</v>
      </c>
      <c r="AM294">
        <v>2007</v>
      </c>
      <c r="AN294" s="26">
        <v>25.736538461538462</v>
      </c>
      <c r="AO294">
        <v>42.58</v>
      </c>
      <c r="AP294" s="41">
        <v>0.54545454545454541</v>
      </c>
      <c r="AQ294">
        <v>417</v>
      </c>
      <c r="AR294">
        <v>417</v>
      </c>
      <c r="AS294">
        <v>417</v>
      </c>
      <c r="AT294">
        <v>295</v>
      </c>
      <c r="AU294">
        <v>295</v>
      </c>
      <c r="AV294">
        <v>216</v>
      </c>
      <c r="AW294">
        <v>143</v>
      </c>
      <c r="AX294">
        <v>17</v>
      </c>
      <c r="AY294">
        <v>10</v>
      </c>
      <c r="AZ294">
        <v>26</v>
      </c>
      <c r="BA294" s="42">
        <v>36</v>
      </c>
      <c r="BB294">
        <v>11.59</v>
      </c>
      <c r="BC294">
        <v>54.588000000000001</v>
      </c>
      <c r="BD294" s="20">
        <v>354.4</v>
      </c>
      <c r="BE294" s="20">
        <v>771.4</v>
      </c>
      <c r="BF294" s="20">
        <v>23.056115968019128</v>
      </c>
      <c r="BG294">
        <v>732</v>
      </c>
      <c r="BH294">
        <v>638</v>
      </c>
      <c r="BI294">
        <v>764</v>
      </c>
      <c r="BJ294" s="41">
        <v>0.48930481283422461</v>
      </c>
      <c r="BK294">
        <v>48</v>
      </c>
      <c r="BL294">
        <v>48</v>
      </c>
      <c r="BM294">
        <v>138</v>
      </c>
      <c r="BN294" s="42">
        <v>-90</v>
      </c>
      <c r="BO294">
        <v>79</v>
      </c>
      <c r="BP294">
        <v>41</v>
      </c>
      <c r="BQ294">
        <v>54</v>
      </c>
      <c r="BR294">
        <v>164</v>
      </c>
      <c r="BS294" s="41">
        <v>0.10677083333333333</v>
      </c>
      <c r="BT294">
        <v>0</v>
      </c>
      <c r="BU294">
        <v>0</v>
      </c>
      <c r="BV294" s="41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5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5</v>
      </c>
      <c r="CS294">
        <v>2</v>
      </c>
      <c r="CT294">
        <v>0</v>
      </c>
      <c r="CU294">
        <v>0</v>
      </c>
      <c r="CV294">
        <v>7</v>
      </c>
      <c r="CW294">
        <v>0</v>
      </c>
      <c r="CX294">
        <v>1</v>
      </c>
      <c r="CY294">
        <v>13</v>
      </c>
      <c r="CZ294">
        <v>65</v>
      </c>
      <c r="DA294">
        <v>3</v>
      </c>
      <c r="DB294">
        <v>0</v>
      </c>
      <c r="DC294">
        <v>76</v>
      </c>
      <c r="DD294">
        <v>18</v>
      </c>
      <c r="DE294">
        <v>2</v>
      </c>
      <c r="DF294">
        <v>1</v>
      </c>
      <c r="DG294">
        <v>116</v>
      </c>
      <c r="DH294">
        <v>10</v>
      </c>
      <c r="DI294">
        <v>18</v>
      </c>
      <c r="DJ294">
        <v>11</v>
      </c>
      <c r="DK294">
        <v>11</v>
      </c>
      <c r="DL294">
        <v>0</v>
      </c>
      <c r="DM294">
        <v>18</v>
      </c>
      <c r="DN294">
        <v>18</v>
      </c>
      <c r="DO294">
        <v>0</v>
      </c>
      <c r="DP294" s="42">
        <v>8</v>
      </c>
      <c r="DQ294" s="20">
        <v>13.156000000000001</v>
      </c>
      <c r="DR294">
        <v>10</v>
      </c>
      <c r="DS294">
        <v>0</v>
      </c>
      <c r="DT294">
        <v>0</v>
      </c>
      <c r="DU294">
        <v>0</v>
      </c>
      <c r="DV294">
        <v>0</v>
      </c>
      <c r="DW294">
        <v>2043</v>
      </c>
      <c r="DX294">
        <v>1893</v>
      </c>
      <c r="DY294">
        <v>1520</v>
      </c>
      <c r="DZ294">
        <v>1372</v>
      </c>
      <c r="EA294">
        <v>1102</v>
      </c>
      <c r="EB294">
        <v>1013</v>
      </c>
      <c r="EC294">
        <v>94.85</v>
      </c>
      <c r="ED294">
        <v>96.29</v>
      </c>
      <c r="EE294">
        <v>99</v>
      </c>
      <c r="EF294">
        <v>97</v>
      </c>
      <c r="EG294" s="41">
        <v>8.9836660617059888E-2</v>
      </c>
      <c r="EH294" s="43">
        <v>0.9042448173741362</v>
      </c>
      <c r="EI294" s="44">
        <v>0.99408147799119606</v>
      </c>
      <c r="EJ294">
        <v>2045</v>
      </c>
      <c r="EK294">
        <v>1892</v>
      </c>
      <c r="EL294">
        <v>1520</v>
      </c>
      <c r="EM294">
        <v>1371</v>
      </c>
      <c r="EN294">
        <v>1103</v>
      </c>
      <c r="EO294">
        <v>1012</v>
      </c>
      <c r="EP294">
        <v>99</v>
      </c>
      <c r="EQ294">
        <v>97</v>
      </c>
      <c r="ER294">
        <v>1002</v>
      </c>
      <c r="ES294">
        <v>959</v>
      </c>
      <c r="ET294">
        <v>339</v>
      </c>
      <c r="EU294">
        <v>354</v>
      </c>
      <c r="EV294">
        <v>43</v>
      </c>
      <c r="EW294">
        <v>54</v>
      </c>
      <c r="EX294">
        <v>129</v>
      </c>
      <c r="EY294">
        <v>131</v>
      </c>
      <c r="EZ294">
        <v>4.5</v>
      </c>
      <c r="FA294">
        <v>5.3</v>
      </c>
      <c r="FB294">
        <v>9.8000000000000007</v>
      </c>
      <c r="FC294" s="20">
        <v>66.8</v>
      </c>
      <c r="FD294" s="26">
        <v>0.85641025641025637</v>
      </c>
      <c r="FE294">
        <v>7.3773</v>
      </c>
      <c r="FF294">
        <v>-0.21</v>
      </c>
      <c r="FG294">
        <v>0.36</v>
      </c>
      <c r="FH294">
        <v>0.14000000000000001</v>
      </c>
      <c r="FL294" s="42">
        <v>234</v>
      </c>
      <c r="FM294" s="20">
        <v>10.199999999999999</v>
      </c>
      <c r="FN294" s="41">
        <v>7.5813609500000004E-2</v>
      </c>
      <c r="FO294" s="20">
        <v>51.8</v>
      </c>
      <c r="FP294" s="20">
        <v>56.6312</v>
      </c>
      <c r="FQ294" s="20">
        <v>117.64178435328401</v>
      </c>
      <c r="FR294">
        <v>4</v>
      </c>
      <c r="FS294" t="s">
        <v>995</v>
      </c>
      <c r="FT294">
        <v>317</v>
      </c>
      <c r="FU294" t="s">
        <v>731</v>
      </c>
      <c r="FV294" t="s">
        <v>711</v>
      </c>
      <c r="FW294" s="45">
        <v>7000000</v>
      </c>
      <c r="FX294" s="45">
        <v>6500000</v>
      </c>
      <c r="FY294">
        <v>617</v>
      </c>
      <c r="FZ294">
        <v>80</v>
      </c>
      <c r="GA294">
        <v>277</v>
      </c>
      <c r="GB294">
        <v>357</v>
      </c>
      <c r="GC294">
        <v>64</v>
      </c>
      <c r="GD294">
        <v>199</v>
      </c>
      <c r="GE294">
        <v>1408</v>
      </c>
      <c r="GF294">
        <v>15265</v>
      </c>
      <c r="GG294">
        <v>29.5</v>
      </c>
      <c r="GH294">
        <v>40.4</v>
      </c>
      <c r="GI294">
        <v>69.900000000000006</v>
      </c>
      <c r="GJ294" s="42">
        <v>51.8</v>
      </c>
    </row>
    <row r="295" spans="1:192" x14ac:dyDescent="0.45">
      <c r="A295" s="40">
        <v>33069</v>
      </c>
      <c r="B295" t="s">
        <v>4163</v>
      </c>
      <c r="C295" t="s">
        <v>295</v>
      </c>
      <c r="D295" t="s">
        <v>107</v>
      </c>
      <c r="E295" t="s">
        <v>107</v>
      </c>
      <c r="F295">
        <v>75</v>
      </c>
      <c r="G295">
        <v>221</v>
      </c>
      <c r="H295">
        <v>2008</v>
      </c>
      <c r="I295">
        <v>1</v>
      </c>
      <c r="J295">
        <v>3</v>
      </c>
      <c r="K295" t="s">
        <v>202</v>
      </c>
      <c r="L295">
        <v>2008</v>
      </c>
      <c r="M295">
        <v>27</v>
      </c>
      <c r="N295">
        <v>10</v>
      </c>
      <c r="O295">
        <v>8474567</v>
      </c>
      <c r="P295" t="s">
        <v>4164</v>
      </c>
      <c r="Q295" t="s">
        <v>4165</v>
      </c>
      <c r="R295" t="s">
        <v>4166</v>
      </c>
      <c r="S295" t="s">
        <v>855</v>
      </c>
      <c r="T295" t="s">
        <v>720</v>
      </c>
      <c r="U295" t="s">
        <v>313</v>
      </c>
      <c r="V295">
        <v>18</v>
      </c>
      <c r="W295">
        <v>0</v>
      </c>
      <c r="X295">
        <v>1</v>
      </c>
      <c r="Y295">
        <v>1</v>
      </c>
      <c r="Z295">
        <v>1</v>
      </c>
      <c r="AA295">
        <v>29</v>
      </c>
      <c r="AB295">
        <v>63</v>
      </c>
      <c r="AC295" s="26">
        <v>5.5555555555555552E-2</v>
      </c>
      <c r="AD295" s="20">
        <v>-4.6966292134831464</v>
      </c>
      <c r="AE295" s="20">
        <v>0.30099999999999999</v>
      </c>
      <c r="AF295">
        <v>-9</v>
      </c>
      <c r="AG295">
        <v>0</v>
      </c>
      <c r="AH295">
        <v>20</v>
      </c>
      <c r="AI295">
        <v>458</v>
      </c>
      <c r="AJ295">
        <v>20689</v>
      </c>
      <c r="AK295" s="20">
        <v>344.81666666667002</v>
      </c>
      <c r="AL295">
        <v>344.82</v>
      </c>
      <c r="AM295">
        <v>345</v>
      </c>
      <c r="AN295" s="26">
        <v>19.156481481481482</v>
      </c>
      <c r="AO295">
        <v>32.33</v>
      </c>
      <c r="AP295" s="41">
        <v>0.2</v>
      </c>
      <c r="AQ295">
        <v>48</v>
      </c>
      <c r="AR295">
        <v>48</v>
      </c>
      <c r="AS295">
        <v>48</v>
      </c>
      <c r="AT295">
        <v>35</v>
      </c>
      <c r="AU295">
        <v>35</v>
      </c>
      <c r="AV295">
        <v>29</v>
      </c>
      <c r="AW295">
        <v>14</v>
      </c>
      <c r="AX295">
        <v>4</v>
      </c>
      <c r="AY295">
        <v>0</v>
      </c>
      <c r="AZ295">
        <v>2</v>
      </c>
      <c r="BA295" s="42">
        <v>2</v>
      </c>
      <c r="BB295">
        <v>1.1200000000000001</v>
      </c>
      <c r="BC295">
        <v>47.2759</v>
      </c>
      <c r="BD295" s="20">
        <v>53.4</v>
      </c>
      <c r="BE295" s="20">
        <v>101.4</v>
      </c>
      <c r="BF295" s="20">
        <v>17.643988167739689</v>
      </c>
      <c r="BG295">
        <v>78</v>
      </c>
      <c r="BH295">
        <v>109</v>
      </c>
      <c r="BI295">
        <v>104</v>
      </c>
      <c r="BJ295" s="41">
        <v>0.42857142857142855</v>
      </c>
      <c r="BK295">
        <v>22</v>
      </c>
      <c r="BL295">
        <v>22</v>
      </c>
      <c r="BM295">
        <v>6</v>
      </c>
      <c r="BN295" s="42">
        <v>16</v>
      </c>
      <c r="BO295">
        <v>6</v>
      </c>
      <c r="BP295">
        <v>9</v>
      </c>
      <c r="BQ295">
        <v>3</v>
      </c>
      <c r="BR295">
        <v>23</v>
      </c>
      <c r="BS295" s="41">
        <v>8.8122605363984668E-2</v>
      </c>
      <c r="BT295">
        <v>0</v>
      </c>
      <c r="BU295">
        <v>0</v>
      </c>
      <c r="BV295" s="41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5</v>
      </c>
      <c r="DA295">
        <v>2</v>
      </c>
      <c r="DB295">
        <v>0</v>
      </c>
      <c r="DC295">
        <v>11</v>
      </c>
      <c r="DD295">
        <v>4</v>
      </c>
      <c r="DE295">
        <v>0</v>
      </c>
      <c r="DF295">
        <v>1</v>
      </c>
      <c r="DG295">
        <v>11</v>
      </c>
      <c r="DH295">
        <v>7</v>
      </c>
      <c r="DI295">
        <v>1</v>
      </c>
      <c r="DJ295">
        <v>7</v>
      </c>
      <c r="DK295">
        <v>5</v>
      </c>
      <c r="DL295">
        <v>2</v>
      </c>
      <c r="DM295">
        <v>3</v>
      </c>
      <c r="DN295">
        <v>1</v>
      </c>
      <c r="DO295">
        <v>2</v>
      </c>
      <c r="DP295" s="42">
        <v>-6</v>
      </c>
      <c r="DQ295" s="20">
        <v>-1.516</v>
      </c>
      <c r="DR295">
        <v>5</v>
      </c>
      <c r="DS295">
        <v>2</v>
      </c>
      <c r="DT295">
        <v>0</v>
      </c>
      <c r="DU295">
        <v>0</v>
      </c>
      <c r="DV295">
        <v>0</v>
      </c>
      <c r="DW295">
        <v>294</v>
      </c>
      <c r="DX295">
        <v>319</v>
      </c>
      <c r="DY295">
        <v>232</v>
      </c>
      <c r="DZ295">
        <v>238</v>
      </c>
      <c r="EA295">
        <v>171</v>
      </c>
      <c r="EB295">
        <v>180</v>
      </c>
      <c r="EC295">
        <v>11.51</v>
      </c>
      <c r="ED295">
        <v>12.22</v>
      </c>
      <c r="EE295">
        <v>5</v>
      </c>
      <c r="EF295">
        <v>18</v>
      </c>
      <c r="EG295" s="41">
        <v>2.9239766081871343E-2</v>
      </c>
      <c r="EH295" s="43">
        <v>0.9</v>
      </c>
      <c r="EI295" s="44">
        <v>0.92923976608187142</v>
      </c>
      <c r="EJ295">
        <v>296</v>
      </c>
      <c r="EK295">
        <v>319</v>
      </c>
      <c r="EL295">
        <v>233</v>
      </c>
      <c r="EM295">
        <v>238</v>
      </c>
      <c r="EN295">
        <v>172</v>
      </c>
      <c r="EO295">
        <v>180</v>
      </c>
      <c r="EP295">
        <v>5</v>
      </c>
      <c r="EQ295">
        <v>18</v>
      </c>
      <c r="ER295">
        <v>138</v>
      </c>
      <c r="ES295">
        <v>158</v>
      </c>
      <c r="ET295">
        <v>53</v>
      </c>
      <c r="EU295">
        <v>51</v>
      </c>
      <c r="EV295">
        <v>3</v>
      </c>
      <c r="EW295">
        <v>8</v>
      </c>
      <c r="EX295">
        <v>25</v>
      </c>
      <c r="EY295">
        <v>23</v>
      </c>
      <c r="EZ295">
        <v>-0.30000000000000004</v>
      </c>
      <c r="FA295">
        <v>0.2</v>
      </c>
      <c r="FB295">
        <v>-0.1</v>
      </c>
      <c r="FC295" s="20">
        <v>1.6800000000000002</v>
      </c>
      <c r="FD295" s="26">
        <v>9.3333333333333338E-2</v>
      </c>
      <c r="FE295">
        <v>3.44E-2</v>
      </c>
      <c r="FF295">
        <v>-7.0000000000000007E-2</v>
      </c>
      <c r="FG295">
        <v>0.16</v>
      </c>
      <c r="FH295">
        <v>0.09</v>
      </c>
      <c r="FL295" s="42">
        <v>67</v>
      </c>
      <c r="FM295" s="20">
        <v>5</v>
      </c>
      <c r="FN295" s="41">
        <v>0</v>
      </c>
      <c r="FO295" s="20">
        <v>-1</v>
      </c>
      <c r="FP295" s="20">
        <v>0.69679999999999997</v>
      </c>
      <c r="FQ295" s="20">
        <v>106.66434661562555</v>
      </c>
      <c r="FR295">
        <v>4</v>
      </c>
      <c r="FS295" t="s">
        <v>111</v>
      </c>
      <c r="FT295">
        <v>195</v>
      </c>
      <c r="FV295" t="s">
        <v>711</v>
      </c>
      <c r="FW295" s="45">
        <v>5500000</v>
      </c>
      <c r="FX295" s="45">
        <v>5142857</v>
      </c>
      <c r="FY295">
        <v>552</v>
      </c>
      <c r="FZ295">
        <v>49</v>
      </c>
      <c r="GA295">
        <v>121</v>
      </c>
      <c r="GB295">
        <v>170</v>
      </c>
      <c r="GC295">
        <v>-82</v>
      </c>
      <c r="GD295">
        <v>497</v>
      </c>
      <c r="GE295">
        <v>1117</v>
      </c>
      <c r="GF295">
        <v>12083</v>
      </c>
      <c r="GG295">
        <v>9.6999999999999993</v>
      </c>
      <c r="GH295">
        <v>18.2</v>
      </c>
      <c r="GI295">
        <v>27.9</v>
      </c>
      <c r="GJ295" s="42">
        <v>-1</v>
      </c>
    </row>
    <row r="296" spans="1:192" x14ac:dyDescent="0.45">
      <c r="A296" s="40">
        <v>32814</v>
      </c>
      <c r="B296" t="s">
        <v>310</v>
      </c>
      <c r="C296" t="s">
        <v>213</v>
      </c>
      <c r="D296" t="s">
        <v>91</v>
      </c>
      <c r="E296" t="s">
        <v>91</v>
      </c>
      <c r="F296">
        <v>74</v>
      </c>
      <c r="G296">
        <v>229</v>
      </c>
      <c r="H296">
        <v>2008</v>
      </c>
      <c r="I296">
        <v>1</v>
      </c>
      <c r="J296">
        <v>5</v>
      </c>
      <c r="K296" t="s">
        <v>202</v>
      </c>
      <c r="L296">
        <v>2008</v>
      </c>
      <c r="M296">
        <v>28</v>
      </c>
      <c r="N296">
        <v>10</v>
      </c>
      <c r="O296">
        <v>8474568</v>
      </c>
      <c r="P296" t="s">
        <v>4167</v>
      </c>
      <c r="Q296" t="s">
        <v>4168</v>
      </c>
      <c r="R296" t="s">
        <v>1640</v>
      </c>
      <c r="S296" t="s">
        <v>1009</v>
      </c>
      <c r="T296" t="s">
        <v>720</v>
      </c>
      <c r="U296" t="s">
        <v>205</v>
      </c>
      <c r="V296">
        <v>64</v>
      </c>
      <c r="W296">
        <v>1</v>
      </c>
      <c r="X296">
        <v>6</v>
      </c>
      <c r="Y296">
        <v>1</v>
      </c>
      <c r="Z296">
        <v>7</v>
      </c>
      <c r="AA296">
        <v>22</v>
      </c>
      <c r="AB296">
        <v>58</v>
      </c>
      <c r="AC296" s="26">
        <v>0.109375</v>
      </c>
      <c r="AD296" s="20">
        <v>-6.5155279503105596</v>
      </c>
      <c r="AE296" s="20">
        <v>2.2810000000000001</v>
      </c>
      <c r="AF296">
        <v>-12</v>
      </c>
      <c r="AG296">
        <v>-7.6</v>
      </c>
      <c r="AH296">
        <v>35</v>
      </c>
      <c r="AI296">
        <v>1469</v>
      </c>
      <c r="AJ296">
        <v>62916</v>
      </c>
      <c r="AK296" s="20">
        <v>1048.5999999999999</v>
      </c>
      <c r="AL296">
        <v>1048.5999999999999</v>
      </c>
      <c r="AM296">
        <v>1049</v>
      </c>
      <c r="AN296" s="26">
        <v>16.384374999999999</v>
      </c>
      <c r="AO296">
        <v>27.52</v>
      </c>
      <c r="AP296" s="41">
        <v>0.29166666666666669</v>
      </c>
      <c r="AQ296">
        <v>157</v>
      </c>
      <c r="AR296">
        <v>157</v>
      </c>
      <c r="AS296">
        <v>157</v>
      </c>
      <c r="AT296">
        <v>101</v>
      </c>
      <c r="AU296">
        <v>101</v>
      </c>
      <c r="AV296">
        <v>59</v>
      </c>
      <c r="AW296">
        <v>44</v>
      </c>
      <c r="AX296">
        <v>3</v>
      </c>
      <c r="AY296">
        <v>2</v>
      </c>
      <c r="AZ296">
        <v>11</v>
      </c>
      <c r="BA296" s="42">
        <v>13</v>
      </c>
      <c r="BB296">
        <v>2.83</v>
      </c>
      <c r="BC296">
        <v>55.694899999999997</v>
      </c>
      <c r="BD296" s="20">
        <v>39</v>
      </c>
      <c r="BE296" s="20">
        <v>196</v>
      </c>
      <c r="BF296" s="20">
        <v>11.214953271028039</v>
      </c>
      <c r="BG296">
        <v>242</v>
      </c>
      <c r="BH296">
        <v>317</v>
      </c>
      <c r="BI296">
        <v>442</v>
      </c>
      <c r="BJ296" s="41">
        <v>0.35380116959064328</v>
      </c>
      <c r="BK296">
        <v>219</v>
      </c>
      <c r="BL296">
        <v>219</v>
      </c>
      <c r="BM296">
        <v>79</v>
      </c>
      <c r="BN296" s="42">
        <v>140</v>
      </c>
      <c r="BO296">
        <v>42</v>
      </c>
      <c r="BP296">
        <v>31</v>
      </c>
      <c r="BQ296">
        <v>14</v>
      </c>
      <c r="BR296">
        <v>105</v>
      </c>
      <c r="BS296" s="41">
        <v>0.10396039603960396</v>
      </c>
      <c r="BT296">
        <v>0</v>
      </c>
      <c r="BU296">
        <v>0</v>
      </c>
      <c r="BV296" s="41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</v>
      </c>
      <c r="CZ296">
        <v>40</v>
      </c>
      <c r="DA296">
        <v>0</v>
      </c>
      <c r="DB296">
        <v>0</v>
      </c>
      <c r="DC296">
        <v>28</v>
      </c>
      <c r="DD296">
        <v>7</v>
      </c>
      <c r="DE296">
        <v>0</v>
      </c>
      <c r="DF296">
        <v>0</v>
      </c>
      <c r="DG296">
        <v>24</v>
      </c>
      <c r="DH296">
        <v>13</v>
      </c>
      <c r="DI296">
        <v>8</v>
      </c>
      <c r="DJ296">
        <v>14</v>
      </c>
      <c r="DK296">
        <v>11</v>
      </c>
      <c r="DL296">
        <v>3</v>
      </c>
      <c r="DM296">
        <v>9</v>
      </c>
      <c r="DN296">
        <v>6</v>
      </c>
      <c r="DO296">
        <v>3</v>
      </c>
      <c r="DP296" s="42">
        <v>-5</v>
      </c>
      <c r="DQ296" s="20">
        <v>-0.84599999999999997</v>
      </c>
      <c r="DR296">
        <v>10</v>
      </c>
      <c r="DS296">
        <v>3</v>
      </c>
      <c r="DT296">
        <v>0</v>
      </c>
      <c r="DU296">
        <v>0</v>
      </c>
      <c r="DV296">
        <v>0</v>
      </c>
      <c r="DW296">
        <v>861</v>
      </c>
      <c r="DX296">
        <v>1211</v>
      </c>
      <c r="DY296">
        <v>619</v>
      </c>
      <c r="DZ296">
        <v>905</v>
      </c>
      <c r="EA296">
        <v>436</v>
      </c>
      <c r="EB296">
        <v>615</v>
      </c>
      <c r="EC296">
        <v>32.81</v>
      </c>
      <c r="ED296">
        <v>56.57</v>
      </c>
      <c r="EE296">
        <v>24</v>
      </c>
      <c r="EF296">
        <v>56</v>
      </c>
      <c r="EG296" s="41">
        <v>5.5045871559633031E-2</v>
      </c>
      <c r="EH296" s="43">
        <v>0.9089430894308943</v>
      </c>
      <c r="EI296" s="44">
        <v>0.96398896099052733</v>
      </c>
      <c r="EJ296">
        <v>862</v>
      </c>
      <c r="EK296">
        <v>1210</v>
      </c>
      <c r="EL296">
        <v>621</v>
      </c>
      <c r="EM296">
        <v>903</v>
      </c>
      <c r="EN296">
        <v>439</v>
      </c>
      <c r="EO296">
        <v>615</v>
      </c>
      <c r="EP296">
        <v>25</v>
      </c>
      <c r="EQ296">
        <v>56</v>
      </c>
      <c r="ER296">
        <v>376</v>
      </c>
      <c r="ES296">
        <v>575</v>
      </c>
      <c r="ET296">
        <v>147</v>
      </c>
      <c r="EU296">
        <v>228</v>
      </c>
      <c r="EV296">
        <v>16</v>
      </c>
      <c r="EW296">
        <v>33</v>
      </c>
      <c r="EX296">
        <v>55</v>
      </c>
      <c r="EY296">
        <v>63</v>
      </c>
      <c r="EZ296">
        <v>-0.5</v>
      </c>
      <c r="FA296">
        <v>1.7000000000000002</v>
      </c>
      <c r="FB296">
        <v>1.3</v>
      </c>
      <c r="FC296" s="20">
        <v>2.38</v>
      </c>
      <c r="FD296" s="26">
        <v>3.7187499999999998E-2</v>
      </c>
      <c r="FE296">
        <v>0.32050000000000001</v>
      </c>
      <c r="FF296">
        <v>-0.81</v>
      </c>
      <c r="FG296">
        <v>-0.06</v>
      </c>
      <c r="FH296">
        <v>-0.87</v>
      </c>
      <c r="FL296" s="42">
        <v>362</v>
      </c>
      <c r="FM296" s="20">
        <v>23.3</v>
      </c>
      <c r="FN296" s="41">
        <v>6.2500000000000003E-3</v>
      </c>
      <c r="FO296" s="20">
        <v>3.5</v>
      </c>
      <c r="FP296" s="20">
        <v>6.8308</v>
      </c>
      <c r="FQ296" s="20">
        <v>118.55807743658212</v>
      </c>
      <c r="FV296" t="s">
        <v>711</v>
      </c>
      <c r="FW296" s="45">
        <v>1500000</v>
      </c>
      <c r="FX296" s="45">
        <v>1250000</v>
      </c>
      <c r="FY296">
        <v>708</v>
      </c>
      <c r="FZ296">
        <v>30</v>
      </c>
      <c r="GA296">
        <v>113</v>
      </c>
      <c r="GB296">
        <v>143</v>
      </c>
      <c r="GC296">
        <v>-45</v>
      </c>
      <c r="GD296">
        <v>529</v>
      </c>
      <c r="GE296">
        <v>867</v>
      </c>
      <c r="GF296">
        <v>13046</v>
      </c>
      <c r="GG296">
        <v>3.2</v>
      </c>
      <c r="GH296">
        <v>23.6</v>
      </c>
      <c r="GI296">
        <v>26.8</v>
      </c>
      <c r="GJ296" s="42">
        <v>3.5</v>
      </c>
    </row>
    <row r="297" spans="1:192" x14ac:dyDescent="0.45">
      <c r="A297" s="40">
        <v>32905</v>
      </c>
      <c r="B297" t="s">
        <v>4179</v>
      </c>
      <c r="C297" t="s">
        <v>1450</v>
      </c>
      <c r="D297" t="s">
        <v>107</v>
      </c>
      <c r="E297" t="s">
        <v>91</v>
      </c>
      <c r="F297">
        <v>80</v>
      </c>
      <c r="G297">
        <v>229</v>
      </c>
      <c r="H297">
        <v>2008</v>
      </c>
      <c r="I297">
        <v>1</v>
      </c>
      <c r="J297">
        <v>12</v>
      </c>
      <c r="K297" t="s">
        <v>202</v>
      </c>
      <c r="L297">
        <v>2009</v>
      </c>
      <c r="M297">
        <v>27</v>
      </c>
      <c r="N297">
        <v>9</v>
      </c>
      <c r="O297">
        <v>8474574</v>
      </c>
      <c r="P297" t="s">
        <v>4180</v>
      </c>
      <c r="Q297" t="s">
        <v>4181</v>
      </c>
      <c r="R297" t="s">
        <v>4182</v>
      </c>
      <c r="S297" t="s">
        <v>1540</v>
      </c>
      <c r="T297" t="s">
        <v>720</v>
      </c>
      <c r="U297" t="s">
        <v>285</v>
      </c>
      <c r="V297">
        <v>82</v>
      </c>
      <c r="W297">
        <v>6</v>
      </c>
      <c r="X297">
        <v>30</v>
      </c>
      <c r="Y297">
        <v>18</v>
      </c>
      <c r="Z297">
        <v>36</v>
      </c>
      <c r="AA297">
        <v>9</v>
      </c>
      <c r="AB297">
        <v>55</v>
      </c>
      <c r="AC297" s="26">
        <v>0.43902439024390244</v>
      </c>
      <c r="AD297" s="20">
        <v>1.6744186046511658</v>
      </c>
      <c r="AE297" s="20">
        <v>11.864000000000001</v>
      </c>
      <c r="AF297">
        <v>9</v>
      </c>
      <c r="AG297">
        <v>-0.9</v>
      </c>
      <c r="AH297">
        <v>48</v>
      </c>
      <c r="AI297">
        <v>2044</v>
      </c>
      <c r="AJ297">
        <v>105417</v>
      </c>
      <c r="AK297" s="20">
        <v>1756.95</v>
      </c>
      <c r="AL297">
        <v>1756.87</v>
      </c>
      <c r="AM297">
        <v>1757</v>
      </c>
      <c r="AN297" s="26">
        <v>21.426219512195122</v>
      </c>
      <c r="AO297">
        <v>35.49</v>
      </c>
      <c r="AP297" s="41">
        <v>0.40909090909090912</v>
      </c>
      <c r="AQ297">
        <v>304</v>
      </c>
      <c r="AR297">
        <v>304</v>
      </c>
      <c r="AS297">
        <v>304</v>
      </c>
      <c r="AT297">
        <v>211</v>
      </c>
      <c r="AU297">
        <v>211</v>
      </c>
      <c r="AV297">
        <v>150</v>
      </c>
      <c r="AW297">
        <v>97</v>
      </c>
      <c r="AX297">
        <v>12</v>
      </c>
      <c r="AY297">
        <v>4</v>
      </c>
      <c r="AZ297">
        <v>22</v>
      </c>
      <c r="BA297" s="42">
        <v>26</v>
      </c>
      <c r="BB297">
        <v>8.5399999999999991</v>
      </c>
      <c r="BC297">
        <v>46.526699999999998</v>
      </c>
      <c r="BD297" s="20">
        <v>281.39999999999998</v>
      </c>
      <c r="BE297" s="20">
        <v>585.4</v>
      </c>
      <c r="BF297" s="20">
        <v>19.992372799353397</v>
      </c>
      <c r="BG297">
        <v>530</v>
      </c>
      <c r="BH297">
        <v>490</v>
      </c>
      <c r="BI297">
        <v>624</v>
      </c>
      <c r="BJ297" s="41">
        <v>0.45927209705372618</v>
      </c>
      <c r="BK297">
        <v>68</v>
      </c>
      <c r="BL297">
        <v>68</v>
      </c>
      <c r="BM297">
        <v>82</v>
      </c>
      <c r="BN297" s="42">
        <v>-14</v>
      </c>
      <c r="BO297">
        <v>61</v>
      </c>
      <c r="BP297">
        <v>77</v>
      </c>
      <c r="BQ297">
        <v>32</v>
      </c>
      <c r="BR297">
        <v>119</v>
      </c>
      <c r="BS297" s="41">
        <v>8.1562714187799867E-2</v>
      </c>
      <c r="BT297">
        <v>0</v>
      </c>
      <c r="BU297">
        <v>0</v>
      </c>
      <c r="BV297" s="41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</v>
      </c>
      <c r="CS297">
        <v>1</v>
      </c>
      <c r="CT297">
        <v>0</v>
      </c>
      <c r="CU297">
        <v>0</v>
      </c>
      <c r="CV297">
        <v>2</v>
      </c>
      <c r="CW297">
        <v>0</v>
      </c>
      <c r="CX297">
        <v>3</v>
      </c>
      <c r="CY297">
        <v>8</v>
      </c>
      <c r="CZ297">
        <v>50</v>
      </c>
      <c r="DA297">
        <v>4</v>
      </c>
      <c r="DB297">
        <v>1</v>
      </c>
      <c r="DC297">
        <v>60</v>
      </c>
      <c r="DD297">
        <v>15</v>
      </c>
      <c r="DE297">
        <v>1</v>
      </c>
      <c r="DF297">
        <v>0</v>
      </c>
      <c r="DG297">
        <v>69</v>
      </c>
      <c r="DH297">
        <v>24</v>
      </c>
      <c r="DI297">
        <v>15</v>
      </c>
      <c r="DJ297">
        <v>24</v>
      </c>
      <c r="DK297">
        <v>24</v>
      </c>
      <c r="DL297">
        <v>0</v>
      </c>
      <c r="DM297">
        <v>15</v>
      </c>
      <c r="DN297">
        <v>15</v>
      </c>
      <c r="DO297">
        <v>0</v>
      </c>
      <c r="DP297" s="42">
        <v>-9</v>
      </c>
      <c r="DQ297" s="20">
        <v>-5.9000000000000004E-2</v>
      </c>
      <c r="DR297">
        <v>24</v>
      </c>
      <c r="DS297">
        <v>0</v>
      </c>
      <c r="DT297">
        <v>0</v>
      </c>
      <c r="DU297">
        <v>0</v>
      </c>
      <c r="DV297">
        <v>0</v>
      </c>
      <c r="DW297">
        <v>1653</v>
      </c>
      <c r="DX297">
        <v>1777</v>
      </c>
      <c r="DY297">
        <v>1218</v>
      </c>
      <c r="DZ297">
        <v>1340</v>
      </c>
      <c r="EA297">
        <v>894</v>
      </c>
      <c r="EB297">
        <v>963</v>
      </c>
      <c r="EC297">
        <v>78.819999999999993</v>
      </c>
      <c r="ED297">
        <v>89.39</v>
      </c>
      <c r="EE297">
        <v>88</v>
      </c>
      <c r="EF297">
        <v>80</v>
      </c>
      <c r="EG297" s="41">
        <v>9.8434004474272932E-2</v>
      </c>
      <c r="EH297" s="43">
        <v>0.91692627206645894</v>
      </c>
      <c r="EI297" s="44">
        <v>1.0153602765407319</v>
      </c>
      <c r="EJ297">
        <v>1648</v>
      </c>
      <c r="EK297">
        <v>1780</v>
      </c>
      <c r="EL297">
        <v>1216</v>
      </c>
      <c r="EM297">
        <v>1343</v>
      </c>
      <c r="EN297">
        <v>895</v>
      </c>
      <c r="EO297">
        <v>967</v>
      </c>
      <c r="EP297">
        <v>88</v>
      </c>
      <c r="EQ297">
        <v>80</v>
      </c>
      <c r="ER297">
        <v>810</v>
      </c>
      <c r="ES297">
        <v>882</v>
      </c>
      <c r="ET297">
        <v>285</v>
      </c>
      <c r="EU297">
        <v>349</v>
      </c>
      <c r="EV297">
        <v>37</v>
      </c>
      <c r="EW297">
        <v>41</v>
      </c>
      <c r="EX297">
        <v>102</v>
      </c>
      <c r="EY297">
        <v>106</v>
      </c>
      <c r="EZ297">
        <v>2.1</v>
      </c>
      <c r="FA297">
        <v>4</v>
      </c>
      <c r="FB297">
        <v>6.2</v>
      </c>
      <c r="FC297" s="20">
        <v>41.8</v>
      </c>
      <c r="FD297" s="26">
        <v>0.50975609756097562</v>
      </c>
      <c r="FE297">
        <v>2.6231999999999998</v>
      </c>
      <c r="FF297">
        <v>0.2</v>
      </c>
      <c r="FG297">
        <v>-0.14000000000000001</v>
      </c>
      <c r="FH297">
        <v>0.06</v>
      </c>
      <c r="FL297" s="42">
        <v>235</v>
      </c>
      <c r="FM297" s="20">
        <v>4.166666666666667</v>
      </c>
      <c r="FN297" s="41">
        <v>2.2471910100000003E-2</v>
      </c>
      <c r="FO297" s="20">
        <v>31.2</v>
      </c>
      <c r="FP297" s="20">
        <v>35.988199999999999</v>
      </c>
      <c r="FQ297" s="20">
        <v>117.1401412739702</v>
      </c>
      <c r="FV297" t="s">
        <v>711</v>
      </c>
      <c r="FW297" s="45">
        <v>3500000</v>
      </c>
      <c r="FX297" s="45">
        <v>5500000</v>
      </c>
      <c r="FY297">
        <v>555</v>
      </c>
      <c r="FZ297">
        <v>65</v>
      </c>
      <c r="GA297">
        <v>169</v>
      </c>
      <c r="GB297">
        <v>234</v>
      </c>
      <c r="GC297">
        <v>-2</v>
      </c>
      <c r="GD297">
        <v>405</v>
      </c>
      <c r="GE297">
        <v>887</v>
      </c>
      <c r="GF297">
        <v>12571</v>
      </c>
      <c r="GG297">
        <v>17.600000000000001</v>
      </c>
      <c r="GH297">
        <v>27.1</v>
      </c>
      <c r="GI297">
        <v>44.6</v>
      </c>
      <c r="GJ297" s="42">
        <v>31.2</v>
      </c>
    </row>
    <row r="298" spans="1:192" x14ac:dyDescent="0.45">
      <c r="A298" s="40">
        <v>33024</v>
      </c>
      <c r="B298" t="s">
        <v>4187</v>
      </c>
      <c r="D298" t="s">
        <v>223</v>
      </c>
      <c r="E298" t="s">
        <v>223</v>
      </c>
      <c r="F298">
        <v>72</v>
      </c>
      <c r="G298">
        <v>191</v>
      </c>
      <c r="H298">
        <v>2008</v>
      </c>
      <c r="I298">
        <v>1</v>
      </c>
      <c r="J298">
        <v>15</v>
      </c>
      <c r="K298" t="s">
        <v>202</v>
      </c>
      <c r="L298">
        <v>2009</v>
      </c>
      <c r="M298">
        <v>27</v>
      </c>
      <c r="N298">
        <v>9</v>
      </c>
      <c r="O298">
        <v>8474578</v>
      </c>
      <c r="P298" t="s">
        <v>4188</v>
      </c>
      <c r="Q298" t="s">
        <v>4189</v>
      </c>
      <c r="R298" t="s">
        <v>3007</v>
      </c>
      <c r="S298" t="s">
        <v>1344</v>
      </c>
      <c r="T298" t="s">
        <v>720</v>
      </c>
      <c r="U298" t="s">
        <v>110</v>
      </c>
      <c r="V298">
        <v>71</v>
      </c>
      <c r="W298">
        <v>9</v>
      </c>
      <c r="X298">
        <v>53</v>
      </c>
      <c r="Y298">
        <v>28</v>
      </c>
      <c r="Z298">
        <v>62</v>
      </c>
      <c r="AA298">
        <v>2</v>
      </c>
      <c r="AB298">
        <v>0</v>
      </c>
      <c r="AC298" s="26">
        <v>0.87323943661971826</v>
      </c>
      <c r="AD298" s="20">
        <v>3.7697841726618719</v>
      </c>
      <c r="AE298" s="20">
        <v>20.100999999999999</v>
      </c>
      <c r="AF298">
        <v>-25</v>
      </c>
      <c r="AG298">
        <v>-3.7</v>
      </c>
      <c r="AH298">
        <v>36</v>
      </c>
      <c r="AI298">
        <v>2161</v>
      </c>
      <c r="AJ298">
        <v>113914</v>
      </c>
      <c r="AK298" s="20">
        <v>1898.5666666667</v>
      </c>
      <c r="AL298">
        <v>1898.57</v>
      </c>
      <c r="AM298">
        <v>1899</v>
      </c>
      <c r="AN298" s="26">
        <v>26.740375586854459</v>
      </c>
      <c r="AO298">
        <v>44.08</v>
      </c>
      <c r="AP298" s="41">
        <v>0.62</v>
      </c>
      <c r="AQ298">
        <v>477</v>
      </c>
      <c r="AR298">
        <v>423</v>
      </c>
      <c r="AS298">
        <v>478</v>
      </c>
      <c r="AT298">
        <v>296</v>
      </c>
      <c r="AU298">
        <v>296</v>
      </c>
      <c r="AV298">
        <v>196</v>
      </c>
      <c r="AW298">
        <v>142</v>
      </c>
      <c r="AX298">
        <v>20</v>
      </c>
      <c r="AY298">
        <v>5</v>
      </c>
      <c r="AZ298">
        <v>27</v>
      </c>
      <c r="BA298" s="42">
        <v>32</v>
      </c>
      <c r="BB298">
        <v>10.18</v>
      </c>
      <c r="BC298">
        <v>53.607100000000003</v>
      </c>
      <c r="BD298" s="20">
        <v>553.6</v>
      </c>
      <c r="BE298" s="20">
        <v>1030.5999999999999</v>
      </c>
      <c r="BF298" s="20">
        <v>32.569776199982094</v>
      </c>
      <c r="BG298">
        <v>820</v>
      </c>
      <c r="BH298">
        <v>620</v>
      </c>
      <c r="BI298">
        <v>528</v>
      </c>
      <c r="BJ298" s="41">
        <v>0.60830860534124631</v>
      </c>
      <c r="BK298">
        <v>58</v>
      </c>
      <c r="BL298">
        <v>58</v>
      </c>
      <c r="BM298">
        <v>107</v>
      </c>
      <c r="BN298" s="42">
        <v>-49</v>
      </c>
      <c r="BO298">
        <v>100</v>
      </c>
      <c r="BP298">
        <v>86</v>
      </c>
      <c r="BQ298">
        <v>55</v>
      </c>
      <c r="BR298">
        <v>120</v>
      </c>
      <c r="BS298" s="41">
        <v>8.3275503122831371E-2</v>
      </c>
      <c r="BT298">
        <v>0</v>
      </c>
      <c r="BU298">
        <v>0</v>
      </c>
      <c r="BV298" s="41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</v>
      </c>
      <c r="CK298">
        <v>1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  <c r="CS298">
        <v>1</v>
      </c>
      <c r="CT298">
        <v>1</v>
      </c>
      <c r="CU298">
        <v>0</v>
      </c>
      <c r="CV298">
        <v>5</v>
      </c>
      <c r="CW298">
        <v>3</v>
      </c>
      <c r="CX298">
        <v>4</v>
      </c>
      <c r="CY298">
        <v>11</v>
      </c>
      <c r="CZ298">
        <v>82</v>
      </c>
      <c r="DA298">
        <v>5</v>
      </c>
      <c r="DB298">
        <v>1</v>
      </c>
      <c r="DC298">
        <v>46</v>
      </c>
      <c r="DD298">
        <v>28</v>
      </c>
      <c r="DE298">
        <v>1</v>
      </c>
      <c r="DF298">
        <v>0</v>
      </c>
      <c r="DG298">
        <v>115</v>
      </c>
      <c r="DH298">
        <v>17</v>
      </c>
      <c r="DI298">
        <v>18</v>
      </c>
      <c r="DJ298">
        <v>17</v>
      </c>
      <c r="DK298">
        <v>17</v>
      </c>
      <c r="DL298">
        <v>0</v>
      </c>
      <c r="DM298">
        <v>18</v>
      </c>
      <c r="DN298">
        <v>18</v>
      </c>
      <c r="DO298">
        <v>0</v>
      </c>
      <c r="DP298" s="42">
        <v>1</v>
      </c>
      <c r="DQ298" s="20">
        <v>12.002000000000001</v>
      </c>
      <c r="DR298">
        <v>17</v>
      </c>
      <c r="DS298">
        <v>0</v>
      </c>
      <c r="DT298">
        <v>0</v>
      </c>
      <c r="DU298">
        <v>0</v>
      </c>
      <c r="DV298">
        <v>0</v>
      </c>
      <c r="DW298">
        <v>2042</v>
      </c>
      <c r="DX298">
        <v>1750</v>
      </c>
      <c r="DY298">
        <v>1498</v>
      </c>
      <c r="DZ298">
        <v>1321</v>
      </c>
      <c r="EA298">
        <v>1083</v>
      </c>
      <c r="EB298">
        <v>962</v>
      </c>
      <c r="EC298">
        <v>96</v>
      </c>
      <c r="ED298">
        <v>95.57</v>
      </c>
      <c r="EE298">
        <v>100</v>
      </c>
      <c r="EF298">
        <v>121</v>
      </c>
      <c r="EG298" s="41">
        <v>9.2336103416435833E-2</v>
      </c>
      <c r="EH298" s="43">
        <v>0.87422037422037424</v>
      </c>
      <c r="EI298" s="44">
        <v>0.96655647763681007</v>
      </c>
      <c r="EJ298">
        <v>2043</v>
      </c>
      <c r="EK298">
        <v>1748</v>
      </c>
      <c r="EL298">
        <v>1499</v>
      </c>
      <c r="EM298">
        <v>1320</v>
      </c>
      <c r="EN298">
        <v>1085</v>
      </c>
      <c r="EO298">
        <v>962</v>
      </c>
      <c r="EP298">
        <v>100</v>
      </c>
      <c r="EQ298">
        <v>121</v>
      </c>
      <c r="ER298">
        <v>951</v>
      </c>
      <c r="ES298">
        <v>895</v>
      </c>
      <c r="ET298">
        <v>389</v>
      </c>
      <c r="EU298">
        <v>355</v>
      </c>
      <c r="EV298">
        <v>50</v>
      </c>
      <c r="EW298">
        <v>68</v>
      </c>
      <c r="EX298">
        <v>97</v>
      </c>
      <c r="EY298">
        <v>101</v>
      </c>
      <c r="EZ298">
        <v>4.9000000000000004</v>
      </c>
      <c r="FA298">
        <v>2.2999999999999998</v>
      </c>
      <c r="FB298">
        <v>7.2</v>
      </c>
      <c r="FC298" s="20">
        <v>60.05</v>
      </c>
      <c r="FD298" s="26">
        <v>0.84577464788732393</v>
      </c>
      <c r="FE298">
        <v>6.3627000000000002</v>
      </c>
      <c r="FF298">
        <v>0.86</v>
      </c>
      <c r="FG298">
        <v>-0.02</v>
      </c>
      <c r="FH298">
        <v>0.84</v>
      </c>
      <c r="FI298">
        <v>2</v>
      </c>
      <c r="FJ298">
        <v>0</v>
      </c>
      <c r="FK298">
        <v>0</v>
      </c>
      <c r="FL298" s="42">
        <v>214</v>
      </c>
      <c r="FM298" s="20">
        <v>6.6470588235294121</v>
      </c>
      <c r="FN298" s="41">
        <v>4.9496981900000001E-2</v>
      </c>
      <c r="FO298" s="20">
        <v>58.4</v>
      </c>
      <c r="FP298" s="20">
        <v>64.400400000000005</v>
      </c>
      <c r="FQ298" s="20">
        <v>119.83756195452368</v>
      </c>
      <c r="FR298">
        <v>5</v>
      </c>
      <c r="FS298" t="s">
        <v>995</v>
      </c>
      <c r="FT298">
        <v>396</v>
      </c>
      <c r="FV298" t="s">
        <v>711</v>
      </c>
      <c r="FW298" s="45">
        <v>7000000</v>
      </c>
      <c r="FX298" s="45">
        <v>6500000</v>
      </c>
      <c r="FY298">
        <v>627</v>
      </c>
      <c r="FZ298">
        <v>126</v>
      </c>
      <c r="GA298">
        <v>392</v>
      </c>
      <c r="GB298">
        <v>518</v>
      </c>
      <c r="GC298">
        <v>-37</v>
      </c>
      <c r="GD298">
        <v>316</v>
      </c>
      <c r="GE298">
        <v>1845</v>
      </c>
      <c r="GF298">
        <v>16278</v>
      </c>
      <c r="GG298">
        <v>52.4</v>
      </c>
      <c r="GH298">
        <v>29.3</v>
      </c>
      <c r="GI298">
        <v>81.7</v>
      </c>
      <c r="GJ298" s="42">
        <v>58.4</v>
      </c>
    </row>
    <row r="299" spans="1:192" x14ac:dyDescent="0.45">
      <c r="A299" s="40">
        <v>32903</v>
      </c>
      <c r="B299" t="s">
        <v>4190</v>
      </c>
      <c r="D299" t="s">
        <v>4191</v>
      </c>
      <c r="E299" t="s">
        <v>132</v>
      </c>
      <c r="F299">
        <v>74</v>
      </c>
      <c r="G299">
        <v>209</v>
      </c>
      <c r="H299">
        <v>2008</v>
      </c>
      <c r="I299">
        <v>1</v>
      </c>
      <c r="J299">
        <v>19</v>
      </c>
      <c r="K299" t="s">
        <v>92</v>
      </c>
      <c r="L299">
        <v>2008</v>
      </c>
      <c r="M299">
        <v>28</v>
      </c>
      <c r="N299">
        <v>10</v>
      </c>
      <c r="O299">
        <v>8474579</v>
      </c>
      <c r="P299" t="s">
        <v>4192</v>
      </c>
      <c r="Q299" t="s">
        <v>4193</v>
      </c>
      <c r="R299" t="s">
        <v>4194</v>
      </c>
      <c r="S299" t="s">
        <v>4195</v>
      </c>
      <c r="T299" t="s">
        <v>720</v>
      </c>
      <c r="U299" t="s">
        <v>917</v>
      </c>
      <c r="V299">
        <v>30</v>
      </c>
      <c r="W299">
        <v>2</v>
      </c>
      <c r="X299">
        <v>12</v>
      </c>
      <c r="Y299">
        <v>6</v>
      </c>
      <c r="Z299">
        <v>14</v>
      </c>
      <c r="AA299">
        <v>17</v>
      </c>
      <c r="AB299">
        <v>64</v>
      </c>
      <c r="AC299" s="26">
        <v>0.46666666666666667</v>
      </c>
      <c r="AD299" s="20">
        <v>8.32258064516129</v>
      </c>
      <c r="AE299" s="20">
        <v>4.6379999999999999</v>
      </c>
      <c r="AF299">
        <v>8</v>
      </c>
      <c r="AG299">
        <v>-3.5</v>
      </c>
      <c r="AH299">
        <v>15</v>
      </c>
      <c r="AI299">
        <v>756</v>
      </c>
      <c r="AJ299">
        <v>35137</v>
      </c>
      <c r="AK299" s="20">
        <v>585.61666666666997</v>
      </c>
      <c r="AL299">
        <v>585.38</v>
      </c>
      <c r="AM299">
        <v>586</v>
      </c>
      <c r="AN299" s="26">
        <v>19.520555555555557</v>
      </c>
      <c r="AO299">
        <v>32.65</v>
      </c>
      <c r="AP299" s="41">
        <v>0.48275862068965519</v>
      </c>
      <c r="AQ299">
        <v>61</v>
      </c>
      <c r="AR299">
        <v>62</v>
      </c>
      <c r="AS299">
        <v>62</v>
      </c>
      <c r="AT299">
        <v>36</v>
      </c>
      <c r="AU299">
        <v>36</v>
      </c>
      <c r="AV299">
        <v>26</v>
      </c>
      <c r="AW299">
        <v>15</v>
      </c>
      <c r="AX299">
        <v>3</v>
      </c>
      <c r="AY299">
        <v>1</v>
      </c>
      <c r="AZ299">
        <v>6</v>
      </c>
      <c r="BA299" s="42">
        <v>7</v>
      </c>
      <c r="BB299">
        <v>1.1000000000000001</v>
      </c>
      <c r="BC299">
        <v>55.769199999999998</v>
      </c>
      <c r="BD299" s="20">
        <v>77.599999999999994</v>
      </c>
      <c r="BE299" s="20">
        <v>138.6</v>
      </c>
      <c r="BF299" s="20">
        <v>14.206156684546789</v>
      </c>
      <c r="BG299">
        <v>139</v>
      </c>
      <c r="BH299">
        <v>226</v>
      </c>
      <c r="BI299">
        <v>245</v>
      </c>
      <c r="BJ299" s="41">
        <v>0.36197916666666669</v>
      </c>
      <c r="BK299">
        <v>50</v>
      </c>
      <c r="BL299">
        <v>50</v>
      </c>
      <c r="BM299">
        <v>55</v>
      </c>
      <c r="BN299" s="42">
        <v>-5</v>
      </c>
      <c r="BO299">
        <v>10</v>
      </c>
      <c r="BP299">
        <v>16</v>
      </c>
      <c r="BQ299">
        <v>12</v>
      </c>
      <c r="BR299">
        <v>54</v>
      </c>
      <c r="BS299" s="41">
        <v>0.09</v>
      </c>
      <c r="BT299">
        <v>0</v>
      </c>
      <c r="BU299">
        <v>0</v>
      </c>
      <c r="BV299" s="41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9</v>
      </c>
      <c r="DA299">
        <v>1</v>
      </c>
      <c r="DB299">
        <v>0</v>
      </c>
      <c r="DC299">
        <v>8</v>
      </c>
      <c r="DD299">
        <v>3</v>
      </c>
      <c r="DE299">
        <v>0</v>
      </c>
      <c r="DF299">
        <v>0</v>
      </c>
      <c r="DG299">
        <v>14</v>
      </c>
      <c r="DH299">
        <v>6</v>
      </c>
      <c r="DI299">
        <v>4</v>
      </c>
      <c r="DJ299">
        <v>5</v>
      </c>
      <c r="DK299">
        <v>4</v>
      </c>
      <c r="DL299">
        <v>1</v>
      </c>
      <c r="DM299">
        <v>4</v>
      </c>
      <c r="DN299">
        <v>3</v>
      </c>
      <c r="DO299">
        <v>1</v>
      </c>
      <c r="DP299" s="42">
        <v>-2</v>
      </c>
      <c r="DQ299" s="20">
        <v>1.2410000000000001</v>
      </c>
      <c r="DR299">
        <v>5</v>
      </c>
      <c r="DS299">
        <v>1</v>
      </c>
      <c r="DT299">
        <v>0</v>
      </c>
      <c r="DU299">
        <v>0</v>
      </c>
      <c r="DV299">
        <v>0</v>
      </c>
      <c r="DW299">
        <v>483</v>
      </c>
      <c r="DX299">
        <v>717</v>
      </c>
      <c r="DY299">
        <v>372</v>
      </c>
      <c r="DZ299">
        <v>546</v>
      </c>
      <c r="EA299">
        <v>264</v>
      </c>
      <c r="EB299">
        <v>403</v>
      </c>
      <c r="EC299">
        <v>26.74</v>
      </c>
      <c r="ED299">
        <v>32.94</v>
      </c>
      <c r="EE299">
        <v>29</v>
      </c>
      <c r="EF299">
        <v>30</v>
      </c>
      <c r="EG299" s="41">
        <v>0.10984848484848485</v>
      </c>
      <c r="EH299" s="43">
        <v>0.92555831265508681</v>
      </c>
      <c r="EI299" s="44">
        <v>1.0354067975035717</v>
      </c>
      <c r="EJ299">
        <v>487</v>
      </c>
      <c r="EK299">
        <v>717</v>
      </c>
      <c r="EL299">
        <v>375</v>
      </c>
      <c r="EM299">
        <v>546</v>
      </c>
      <c r="EN299">
        <v>268</v>
      </c>
      <c r="EO299">
        <v>403</v>
      </c>
      <c r="EP299">
        <v>30</v>
      </c>
      <c r="EQ299">
        <v>30</v>
      </c>
      <c r="ER299">
        <v>261</v>
      </c>
      <c r="ES299">
        <v>341</v>
      </c>
      <c r="ET299">
        <v>102</v>
      </c>
      <c r="EU299">
        <v>131</v>
      </c>
      <c r="EV299">
        <v>17</v>
      </c>
      <c r="EW299">
        <v>17</v>
      </c>
      <c r="EX299">
        <v>27</v>
      </c>
      <c r="EY299">
        <v>40</v>
      </c>
      <c r="EZ299">
        <v>0.9</v>
      </c>
      <c r="FA299">
        <v>1.8</v>
      </c>
      <c r="FB299">
        <v>2.7</v>
      </c>
      <c r="FC299" s="20">
        <v>6.3</v>
      </c>
      <c r="FD299" s="26">
        <v>0.21</v>
      </c>
      <c r="FE299">
        <v>0.99640000000000006</v>
      </c>
      <c r="FF299">
        <v>-0.18</v>
      </c>
      <c r="FG299">
        <v>-0.57000000000000006</v>
      </c>
      <c r="FH299">
        <v>-0.75</v>
      </c>
      <c r="FL299" s="42">
        <v>120</v>
      </c>
      <c r="FM299" s="20">
        <v>12.4</v>
      </c>
      <c r="FN299" s="41">
        <v>2.05513784E-2</v>
      </c>
      <c r="FO299" s="20">
        <v>12.5</v>
      </c>
      <c r="FP299" s="20">
        <v>14.248200000000001</v>
      </c>
      <c r="FQ299" s="20">
        <v>122.9970275718337</v>
      </c>
      <c r="FR299">
        <v>4</v>
      </c>
      <c r="FS299" t="s">
        <v>314</v>
      </c>
      <c r="FT299">
        <v>195</v>
      </c>
      <c r="FV299" t="s">
        <v>711</v>
      </c>
      <c r="FW299" s="45">
        <v>4000000</v>
      </c>
      <c r="FX299" s="45">
        <v>3600000</v>
      </c>
      <c r="FY299">
        <v>495</v>
      </c>
      <c r="FZ299">
        <v>18</v>
      </c>
      <c r="GA299">
        <v>84</v>
      </c>
      <c r="GB299">
        <v>102</v>
      </c>
      <c r="GC299">
        <v>-19</v>
      </c>
      <c r="GD299">
        <v>344</v>
      </c>
      <c r="GE299">
        <v>483</v>
      </c>
      <c r="GF299">
        <v>8965</v>
      </c>
      <c r="GG299">
        <v>2.2999999999999998</v>
      </c>
      <c r="GH299">
        <v>17.7</v>
      </c>
      <c r="GI299">
        <v>20</v>
      </c>
      <c r="GJ299" s="42">
        <v>12.5</v>
      </c>
    </row>
    <row r="300" spans="1:192" x14ac:dyDescent="0.45">
      <c r="A300" s="40">
        <v>33058</v>
      </c>
      <c r="B300" t="s">
        <v>4200</v>
      </c>
      <c r="C300" t="s">
        <v>362</v>
      </c>
      <c r="D300" t="s">
        <v>107</v>
      </c>
      <c r="E300" t="s">
        <v>107</v>
      </c>
      <c r="F300">
        <v>74</v>
      </c>
      <c r="G300">
        <v>200</v>
      </c>
      <c r="H300">
        <v>2008</v>
      </c>
      <c r="I300">
        <v>1</v>
      </c>
      <c r="J300">
        <v>17</v>
      </c>
      <c r="K300" t="s">
        <v>92</v>
      </c>
      <c r="L300">
        <v>2011</v>
      </c>
      <c r="M300">
        <v>27</v>
      </c>
      <c r="N300">
        <v>7</v>
      </c>
      <c r="O300">
        <v>8474581</v>
      </c>
      <c r="P300" t="s">
        <v>4201</v>
      </c>
      <c r="Q300" t="s">
        <v>4202</v>
      </c>
      <c r="R300" t="s">
        <v>4203</v>
      </c>
      <c r="S300" t="s">
        <v>93</v>
      </c>
      <c r="T300" t="s">
        <v>720</v>
      </c>
      <c r="U300" t="s">
        <v>129</v>
      </c>
      <c r="V300">
        <v>82</v>
      </c>
      <c r="W300">
        <v>5</v>
      </c>
      <c r="X300">
        <v>47</v>
      </c>
      <c r="Y300">
        <v>22</v>
      </c>
      <c r="Z300">
        <v>52</v>
      </c>
      <c r="AA300">
        <v>7</v>
      </c>
      <c r="AB300">
        <v>17</v>
      </c>
      <c r="AC300" s="26">
        <v>0.63414634146341464</v>
      </c>
      <c r="AD300" s="20">
        <v>19.159705159705162</v>
      </c>
      <c r="AE300" s="20">
        <v>16.823</v>
      </c>
      <c r="AF300">
        <v>9</v>
      </c>
      <c r="AG300">
        <v>11</v>
      </c>
      <c r="AH300">
        <v>32</v>
      </c>
      <c r="AI300">
        <v>2335</v>
      </c>
      <c r="AJ300">
        <v>110824</v>
      </c>
      <c r="AK300" s="20">
        <v>1847.0666666667</v>
      </c>
      <c r="AL300">
        <v>1846.38</v>
      </c>
      <c r="AM300">
        <v>1847</v>
      </c>
      <c r="AN300" s="26">
        <v>22.525203252032519</v>
      </c>
      <c r="AO300">
        <v>37.15</v>
      </c>
      <c r="AP300" s="41">
        <v>0.50485436893203883</v>
      </c>
      <c r="AQ300">
        <v>317</v>
      </c>
      <c r="AR300">
        <v>317</v>
      </c>
      <c r="AS300">
        <v>317</v>
      </c>
      <c r="AT300">
        <v>201</v>
      </c>
      <c r="AU300">
        <v>201</v>
      </c>
      <c r="AV300">
        <v>133</v>
      </c>
      <c r="AW300">
        <v>122</v>
      </c>
      <c r="AX300">
        <v>15</v>
      </c>
      <c r="AY300">
        <v>5</v>
      </c>
      <c r="AZ300">
        <v>14</v>
      </c>
      <c r="BA300" s="42">
        <v>19</v>
      </c>
      <c r="BB300">
        <v>7.85</v>
      </c>
      <c r="BC300">
        <v>53.586500000000001</v>
      </c>
      <c r="BD300" s="20">
        <v>412.7</v>
      </c>
      <c r="BE300" s="20">
        <v>729.7</v>
      </c>
      <c r="BF300" s="20">
        <v>23.71234523770838</v>
      </c>
      <c r="BG300">
        <v>687</v>
      </c>
      <c r="BH300">
        <v>605</v>
      </c>
      <c r="BI300">
        <v>586</v>
      </c>
      <c r="BJ300" s="41">
        <v>0.53967007069913586</v>
      </c>
      <c r="BK300">
        <v>51</v>
      </c>
      <c r="BL300">
        <v>51</v>
      </c>
      <c r="BM300">
        <v>135</v>
      </c>
      <c r="BN300" s="42">
        <v>-84</v>
      </c>
      <c r="BO300">
        <v>68</v>
      </c>
      <c r="BP300">
        <v>105</v>
      </c>
      <c r="BQ300">
        <v>39</v>
      </c>
      <c r="BR300">
        <v>103</v>
      </c>
      <c r="BS300" s="41">
        <v>7.2740112994350278E-2</v>
      </c>
      <c r="BT300">
        <v>0</v>
      </c>
      <c r="BU300">
        <v>0</v>
      </c>
      <c r="BV300" s="41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</v>
      </c>
      <c r="CS300">
        <v>1</v>
      </c>
      <c r="CT300">
        <v>0</v>
      </c>
      <c r="CU300">
        <v>0</v>
      </c>
      <c r="CV300">
        <v>2</v>
      </c>
      <c r="CW300">
        <v>1</v>
      </c>
      <c r="CX300">
        <v>1</v>
      </c>
      <c r="CY300">
        <v>7</v>
      </c>
      <c r="CZ300">
        <v>59</v>
      </c>
      <c r="DA300">
        <v>2</v>
      </c>
      <c r="DB300">
        <v>0</v>
      </c>
      <c r="DC300">
        <v>47</v>
      </c>
      <c r="DD300">
        <v>36</v>
      </c>
      <c r="DE300">
        <v>3</v>
      </c>
      <c r="DF300">
        <v>0</v>
      </c>
      <c r="DG300">
        <v>45</v>
      </c>
      <c r="DH300">
        <v>16</v>
      </c>
      <c r="DI300">
        <v>14</v>
      </c>
      <c r="DJ300">
        <v>16</v>
      </c>
      <c r="DK300">
        <v>16</v>
      </c>
      <c r="DL300">
        <v>0</v>
      </c>
      <c r="DM300">
        <v>12</v>
      </c>
      <c r="DN300">
        <v>12</v>
      </c>
      <c r="DO300">
        <v>0</v>
      </c>
      <c r="DP300" s="42">
        <v>-2</v>
      </c>
      <c r="DQ300" s="20">
        <v>3.1749999999999998</v>
      </c>
      <c r="DR300">
        <v>16</v>
      </c>
      <c r="DS300">
        <v>0</v>
      </c>
      <c r="DT300">
        <v>0</v>
      </c>
      <c r="DU300">
        <v>0</v>
      </c>
      <c r="DV300">
        <v>0</v>
      </c>
      <c r="DW300">
        <v>1948</v>
      </c>
      <c r="DX300">
        <v>1687</v>
      </c>
      <c r="DY300">
        <v>1433</v>
      </c>
      <c r="DZ300">
        <v>1313</v>
      </c>
      <c r="EA300">
        <v>1017</v>
      </c>
      <c r="EB300">
        <v>946</v>
      </c>
      <c r="EC300">
        <v>105.95</v>
      </c>
      <c r="ED300">
        <v>81.66</v>
      </c>
      <c r="EE300">
        <v>103</v>
      </c>
      <c r="EF300">
        <v>73</v>
      </c>
      <c r="EG300" s="41">
        <v>0.10127826941986234</v>
      </c>
      <c r="EH300" s="43">
        <v>0.92283298097251587</v>
      </c>
      <c r="EI300" s="44">
        <v>1.0241112503923782</v>
      </c>
      <c r="EJ300">
        <v>1953</v>
      </c>
      <c r="EK300">
        <v>1688</v>
      </c>
      <c r="EL300">
        <v>1438</v>
      </c>
      <c r="EM300">
        <v>1312</v>
      </c>
      <c r="EN300">
        <v>1020</v>
      </c>
      <c r="EO300">
        <v>945</v>
      </c>
      <c r="EP300">
        <v>101</v>
      </c>
      <c r="EQ300">
        <v>73</v>
      </c>
      <c r="ER300">
        <v>1126</v>
      </c>
      <c r="ES300">
        <v>815</v>
      </c>
      <c r="ET300">
        <v>429</v>
      </c>
      <c r="EU300">
        <v>295</v>
      </c>
      <c r="EV300">
        <v>55</v>
      </c>
      <c r="EW300">
        <v>34</v>
      </c>
      <c r="EX300">
        <v>99</v>
      </c>
      <c r="EY300">
        <v>90</v>
      </c>
      <c r="EZ300">
        <v>3.6</v>
      </c>
      <c r="FA300">
        <v>4.0999999999999996</v>
      </c>
      <c r="FB300">
        <v>7.8</v>
      </c>
      <c r="FC300" s="20">
        <v>47.23</v>
      </c>
      <c r="FD300" s="26">
        <v>0.57597560975609752</v>
      </c>
      <c r="FE300">
        <v>2.7542</v>
      </c>
      <c r="FF300">
        <v>0.08</v>
      </c>
      <c r="FG300">
        <v>-0.09</v>
      </c>
      <c r="FH300">
        <v>-0.01</v>
      </c>
      <c r="FL300" s="42">
        <v>186</v>
      </c>
      <c r="FM300" s="20">
        <v>5.625</v>
      </c>
      <c r="FN300" s="41">
        <v>1.8867924500000001E-2</v>
      </c>
      <c r="FO300" s="20">
        <v>48.8</v>
      </c>
      <c r="FP300" s="20">
        <v>52.634999999999998</v>
      </c>
      <c r="FQ300" s="20">
        <v>118.1230299288337</v>
      </c>
      <c r="FV300" t="s">
        <v>711</v>
      </c>
      <c r="FW300" s="45">
        <v>4050000</v>
      </c>
      <c r="FX300" s="45">
        <v>4050000</v>
      </c>
      <c r="FY300">
        <v>489</v>
      </c>
      <c r="FZ300">
        <v>42</v>
      </c>
      <c r="GA300">
        <v>173</v>
      </c>
      <c r="GB300">
        <v>215</v>
      </c>
      <c r="GC300">
        <v>-10</v>
      </c>
      <c r="GD300">
        <v>159</v>
      </c>
      <c r="GE300">
        <v>709</v>
      </c>
      <c r="GF300">
        <v>10450</v>
      </c>
      <c r="GG300">
        <v>15.7</v>
      </c>
      <c r="GH300">
        <v>19.7</v>
      </c>
      <c r="GI300">
        <v>35.299999999999997</v>
      </c>
      <c r="GJ300" s="42">
        <v>48.8</v>
      </c>
    </row>
    <row r="301" spans="1:192" x14ac:dyDescent="0.45">
      <c r="A301" s="40">
        <v>34479</v>
      </c>
      <c r="B301" t="s">
        <v>832</v>
      </c>
      <c r="C301" t="s">
        <v>475</v>
      </c>
      <c r="D301" t="s">
        <v>91</v>
      </c>
      <c r="E301" t="s">
        <v>91</v>
      </c>
      <c r="F301">
        <v>73</v>
      </c>
      <c r="G301">
        <v>204</v>
      </c>
      <c r="H301">
        <v>2012</v>
      </c>
      <c r="I301">
        <v>6</v>
      </c>
      <c r="J301">
        <v>175</v>
      </c>
      <c r="K301" t="s">
        <v>202</v>
      </c>
      <c r="L301">
        <v>2016</v>
      </c>
      <c r="M301">
        <v>23</v>
      </c>
      <c r="N301">
        <v>2</v>
      </c>
      <c r="O301">
        <v>8476988</v>
      </c>
      <c r="P301" t="s">
        <v>4204</v>
      </c>
      <c r="Q301" t="s">
        <v>4205</v>
      </c>
      <c r="R301" t="s">
        <v>4206</v>
      </c>
      <c r="S301" t="s">
        <v>404</v>
      </c>
      <c r="T301" t="s">
        <v>720</v>
      </c>
      <c r="U301" t="s">
        <v>166</v>
      </c>
      <c r="V301">
        <v>73</v>
      </c>
      <c r="W301">
        <v>6</v>
      </c>
      <c r="X301">
        <v>15</v>
      </c>
      <c r="Y301">
        <v>7</v>
      </c>
      <c r="Z301">
        <v>21</v>
      </c>
      <c r="AA301">
        <v>11</v>
      </c>
      <c r="AB301">
        <v>87</v>
      </c>
      <c r="AC301" s="26">
        <v>0.28767123287671231</v>
      </c>
      <c r="AD301" s="20">
        <v>3.3387096774193559</v>
      </c>
      <c r="AE301" s="20">
        <v>7.508</v>
      </c>
      <c r="AF301">
        <v>5</v>
      </c>
      <c r="AG301">
        <v>4.9000000000000004</v>
      </c>
      <c r="AH301">
        <v>49</v>
      </c>
      <c r="AI301">
        <v>1751</v>
      </c>
      <c r="AJ301">
        <v>75696</v>
      </c>
      <c r="AK301" s="20">
        <v>1261.55</v>
      </c>
      <c r="AL301">
        <v>1260.33</v>
      </c>
      <c r="AM301">
        <v>1262</v>
      </c>
      <c r="AN301" s="26">
        <v>17.282191780821918</v>
      </c>
      <c r="AO301">
        <v>28.8</v>
      </c>
      <c r="AP301" s="41">
        <v>0.33870967741935482</v>
      </c>
      <c r="AQ301">
        <v>236</v>
      </c>
      <c r="AR301">
        <v>237</v>
      </c>
      <c r="AS301">
        <v>237</v>
      </c>
      <c r="AT301">
        <v>163</v>
      </c>
      <c r="AU301">
        <v>164</v>
      </c>
      <c r="AV301">
        <v>111</v>
      </c>
      <c r="AW301">
        <v>73</v>
      </c>
      <c r="AX301">
        <v>3</v>
      </c>
      <c r="AY301">
        <v>2</v>
      </c>
      <c r="AZ301">
        <v>21</v>
      </c>
      <c r="BA301" s="42">
        <v>23</v>
      </c>
      <c r="BB301">
        <v>5.3</v>
      </c>
      <c r="BC301">
        <v>48.018000000000001</v>
      </c>
      <c r="BD301" s="20">
        <v>111.1</v>
      </c>
      <c r="BE301" s="20">
        <v>347.1</v>
      </c>
      <c r="BF301" s="20">
        <v>16.524243650472496</v>
      </c>
      <c r="BG301">
        <v>496</v>
      </c>
      <c r="BH301">
        <v>407</v>
      </c>
      <c r="BI301">
        <v>360</v>
      </c>
      <c r="BJ301" s="41">
        <v>0.57943925233644855</v>
      </c>
      <c r="BK301">
        <v>149</v>
      </c>
      <c r="BL301">
        <v>149</v>
      </c>
      <c r="BM301">
        <v>136</v>
      </c>
      <c r="BN301" s="42">
        <v>13</v>
      </c>
      <c r="BO301">
        <v>53</v>
      </c>
      <c r="BP301">
        <v>61</v>
      </c>
      <c r="BQ301">
        <v>18</v>
      </c>
      <c r="BR301">
        <v>82</v>
      </c>
      <c r="BS301" s="41">
        <v>8.2995951417004055E-2</v>
      </c>
      <c r="BT301">
        <v>0</v>
      </c>
      <c r="BU301">
        <v>0</v>
      </c>
      <c r="BV301" s="4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2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1</v>
      </c>
      <c r="CS301">
        <v>1</v>
      </c>
      <c r="CT301">
        <v>0</v>
      </c>
      <c r="CU301">
        <v>0</v>
      </c>
      <c r="CV301">
        <v>2</v>
      </c>
      <c r="CW301">
        <v>0</v>
      </c>
      <c r="CX301">
        <v>1</v>
      </c>
      <c r="CY301">
        <v>3</v>
      </c>
      <c r="CZ301">
        <v>49</v>
      </c>
      <c r="DA301">
        <v>1</v>
      </c>
      <c r="DB301">
        <v>2</v>
      </c>
      <c r="DC301">
        <v>35</v>
      </c>
      <c r="DD301">
        <v>22</v>
      </c>
      <c r="DE301">
        <v>0</v>
      </c>
      <c r="DF301">
        <v>0</v>
      </c>
      <c r="DG301">
        <v>51</v>
      </c>
      <c r="DH301">
        <v>19</v>
      </c>
      <c r="DI301">
        <v>13</v>
      </c>
      <c r="DJ301">
        <v>20</v>
      </c>
      <c r="DK301">
        <v>19</v>
      </c>
      <c r="DL301">
        <v>1</v>
      </c>
      <c r="DM301">
        <v>15</v>
      </c>
      <c r="DN301">
        <v>14</v>
      </c>
      <c r="DO301">
        <v>1</v>
      </c>
      <c r="DP301" s="42">
        <v>-6</v>
      </c>
      <c r="DQ301" s="20">
        <v>3.5449999999999999</v>
      </c>
      <c r="DR301">
        <v>17</v>
      </c>
      <c r="DS301">
        <v>1</v>
      </c>
      <c r="DT301">
        <v>0</v>
      </c>
      <c r="DU301">
        <v>1</v>
      </c>
      <c r="DV301">
        <v>0</v>
      </c>
      <c r="DW301">
        <v>1331</v>
      </c>
      <c r="DX301">
        <v>1199</v>
      </c>
      <c r="DY301">
        <v>1007</v>
      </c>
      <c r="DZ301">
        <v>906</v>
      </c>
      <c r="EA301">
        <v>725</v>
      </c>
      <c r="EB301">
        <v>653</v>
      </c>
      <c r="EC301">
        <v>64.37</v>
      </c>
      <c r="ED301">
        <v>59.68</v>
      </c>
      <c r="EE301">
        <v>62</v>
      </c>
      <c r="EF301">
        <v>60</v>
      </c>
      <c r="EG301" s="41">
        <v>8.5517241379310341E-2</v>
      </c>
      <c r="EH301" s="43">
        <v>0.90811638591117916</v>
      </c>
      <c r="EI301" s="44">
        <v>0.99363362729048954</v>
      </c>
      <c r="EJ301">
        <v>1327</v>
      </c>
      <c r="EK301">
        <v>1201</v>
      </c>
      <c r="EL301">
        <v>1005</v>
      </c>
      <c r="EM301">
        <v>908</v>
      </c>
      <c r="EN301">
        <v>724</v>
      </c>
      <c r="EO301">
        <v>654</v>
      </c>
      <c r="EP301">
        <v>63</v>
      </c>
      <c r="EQ301">
        <v>61</v>
      </c>
      <c r="ER301">
        <v>656</v>
      </c>
      <c r="ES301">
        <v>595</v>
      </c>
      <c r="ET301">
        <v>260</v>
      </c>
      <c r="EU301">
        <v>253</v>
      </c>
      <c r="EV301">
        <v>36</v>
      </c>
      <c r="EW301">
        <v>30</v>
      </c>
      <c r="EX301">
        <v>83</v>
      </c>
      <c r="EY301">
        <v>73</v>
      </c>
      <c r="EZ301">
        <v>1.2</v>
      </c>
      <c r="FA301">
        <v>2.9</v>
      </c>
      <c r="FB301">
        <v>4.0999999999999996</v>
      </c>
      <c r="FC301" s="20">
        <v>28.85</v>
      </c>
      <c r="FD301" s="26">
        <v>0.39520547945205481</v>
      </c>
      <c r="FE301">
        <v>1.6368</v>
      </c>
      <c r="FF301">
        <v>0.28000000000000003</v>
      </c>
      <c r="FG301">
        <v>-0.03</v>
      </c>
      <c r="FH301">
        <v>0.25</v>
      </c>
      <c r="FL301" s="42">
        <v>281</v>
      </c>
      <c r="FM301" s="20">
        <v>9.8235294117647065</v>
      </c>
      <c r="FN301" s="41">
        <v>3.0222986700000003E-2</v>
      </c>
      <c r="FO301" s="20">
        <v>16.100000000000001</v>
      </c>
      <c r="FP301" s="20">
        <v>21.709</v>
      </c>
      <c r="FQ301" s="20">
        <v>120.44464545000119</v>
      </c>
      <c r="FR301">
        <v>6</v>
      </c>
      <c r="FS301" t="s">
        <v>802</v>
      </c>
      <c r="FT301">
        <v>221</v>
      </c>
      <c r="FV301" t="s">
        <v>751</v>
      </c>
      <c r="FW301" s="45">
        <v>925000</v>
      </c>
      <c r="FX301" s="45">
        <v>925000</v>
      </c>
      <c r="FY301">
        <v>135</v>
      </c>
      <c r="FZ301">
        <v>9</v>
      </c>
      <c r="GA301">
        <v>27</v>
      </c>
      <c r="GB301">
        <v>36</v>
      </c>
      <c r="GC301">
        <v>13</v>
      </c>
      <c r="GD301">
        <v>78</v>
      </c>
      <c r="GE301">
        <v>180</v>
      </c>
      <c r="GF301">
        <v>2291</v>
      </c>
      <c r="GG301">
        <v>2</v>
      </c>
      <c r="GH301">
        <v>5.6</v>
      </c>
      <c r="GI301">
        <v>7.5</v>
      </c>
      <c r="GJ301" s="42">
        <v>16.100000000000001</v>
      </c>
    </row>
    <row r="302" spans="1:192" x14ac:dyDescent="0.45">
      <c r="A302" s="40">
        <v>33048</v>
      </c>
      <c r="B302" t="s">
        <v>1289</v>
      </c>
      <c r="C302" t="s">
        <v>145</v>
      </c>
      <c r="D302" t="s">
        <v>91</v>
      </c>
      <c r="E302" t="s">
        <v>91</v>
      </c>
      <c r="F302">
        <v>72</v>
      </c>
      <c r="G302">
        <v>195</v>
      </c>
      <c r="H302">
        <v>2008</v>
      </c>
      <c r="I302">
        <v>1</v>
      </c>
      <c r="J302">
        <v>20</v>
      </c>
      <c r="K302" t="s">
        <v>92</v>
      </c>
      <c r="L302">
        <v>2009</v>
      </c>
      <c r="M302">
        <v>27</v>
      </c>
      <c r="N302">
        <v>9</v>
      </c>
      <c r="O302">
        <v>8474584</v>
      </c>
      <c r="P302" t="s">
        <v>4207</v>
      </c>
      <c r="Q302" t="s">
        <v>4208</v>
      </c>
      <c r="R302" t="s">
        <v>4209</v>
      </c>
      <c r="S302" t="s">
        <v>301</v>
      </c>
      <c r="T302" t="s">
        <v>720</v>
      </c>
      <c r="U302" t="s">
        <v>117</v>
      </c>
      <c r="V302">
        <v>82</v>
      </c>
      <c r="W302">
        <v>6</v>
      </c>
      <c r="X302">
        <v>16</v>
      </c>
      <c r="Y302">
        <v>7</v>
      </c>
      <c r="Z302">
        <v>22</v>
      </c>
      <c r="AA302">
        <v>12</v>
      </c>
      <c r="AB302">
        <v>33</v>
      </c>
      <c r="AC302" s="26">
        <v>0.26829268292682928</v>
      </c>
      <c r="AD302" s="20">
        <v>-10.02066115702479</v>
      </c>
      <c r="AE302" s="20">
        <v>7.8040000000000003</v>
      </c>
      <c r="AF302">
        <v>-8</v>
      </c>
      <c r="AG302">
        <v>-11.4</v>
      </c>
      <c r="AH302">
        <v>48</v>
      </c>
      <c r="AI302">
        <v>2166</v>
      </c>
      <c r="AJ302">
        <v>102356</v>
      </c>
      <c r="AK302" s="20">
        <v>1705.9333333333</v>
      </c>
      <c r="AL302">
        <v>1681.35</v>
      </c>
      <c r="AM302">
        <v>1706</v>
      </c>
      <c r="AN302" s="26">
        <v>20.804065040650407</v>
      </c>
      <c r="AO302">
        <v>34.479999999999997</v>
      </c>
      <c r="AP302" s="41">
        <v>0.29333333333333333</v>
      </c>
      <c r="AQ302">
        <v>240</v>
      </c>
      <c r="AR302">
        <v>243</v>
      </c>
      <c r="AS302">
        <v>243</v>
      </c>
      <c r="AT302">
        <v>172</v>
      </c>
      <c r="AU302">
        <v>174</v>
      </c>
      <c r="AV302">
        <v>128</v>
      </c>
      <c r="AW302">
        <v>76</v>
      </c>
      <c r="AX302">
        <v>16</v>
      </c>
      <c r="AY302">
        <v>4</v>
      </c>
      <c r="AZ302">
        <v>13</v>
      </c>
      <c r="BA302" s="42">
        <v>17</v>
      </c>
      <c r="BB302">
        <v>6.21</v>
      </c>
      <c r="BC302">
        <v>51.757800000000003</v>
      </c>
      <c r="BD302" s="20">
        <v>142.19999999999999</v>
      </c>
      <c r="BE302" s="20">
        <v>382.2</v>
      </c>
      <c r="BF302" s="20">
        <v>13.639040057096976</v>
      </c>
      <c r="BG302">
        <v>492</v>
      </c>
      <c r="BH302">
        <v>491</v>
      </c>
      <c r="BI302">
        <v>590</v>
      </c>
      <c r="BJ302" s="41">
        <v>0.45471349353049906</v>
      </c>
      <c r="BK302">
        <v>244</v>
      </c>
      <c r="BL302">
        <v>241</v>
      </c>
      <c r="BM302">
        <v>69</v>
      </c>
      <c r="BN302" s="42">
        <v>172</v>
      </c>
      <c r="BO302">
        <v>46</v>
      </c>
      <c r="BP302">
        <v>67</v>
      </c>
      <c r="BQ302">
        <v>22</v>
      </c>
      <c r="BR302">
        <v>127</v>
      </c>
      <c r="BS302" s="41">
        <v>8.6043360433604332E-2</v>
      </c>
      <c r="BT302">
        <v>0</v>
      </c>
      <c r="BU302">
        <v>0</v>
      </c>
      <c r="BV302" s="41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4</v>
      </c>
      <c r="CW302">
        <v>0</v>
      </c>
      <c r="CX302">
        <v>2</v>
      </c>
      <c r="CY302">
        <v>5</v>
      </c>
      <c r="CZ302">
        <v>39</v>
      </c>
      <c r="DA302">
        <v>2</v>
      </c>
      <c r="DB302">
        <v>1</v>
      </c>
      <c r="DC302">
        <v>20</v>
      </c>
      <c r="DD302">
        <v>14</v>
      </c>
      <c r="DE302">
        <v>1</v>
      </c>
      <c r="DF302">
        <v>1</v>
      </c>
      <c r="DG302">
        <v>89</v>
      </c>
      <c r="DH302">
        <v>24</v>
      </c>
      <c r="DI302">
        <v>14</v>
      </c>
      <c r="DJ302">
        <v>24</v>
      </c>
      <c r="DK302">
        <v>24</v>
      </c>
      <c r="DL302">
        <v>0</v>
      </c>
      <c r="DM302">
        <v>13</v>
      </c>
      <c r="DN302">
        <v>13</v>
      </c>
      <c r="DO302">
        <v>0</v>
      </c>
      <c r="DP302" s="42">
        <v>-10</v>
      </c>
      <c r="DQ302" s="20">
        <v>-0.214</v>
      </c>
      <c r="DR302">
        <v>24</v>
      </c>
      <c r="DS302">
        <v>0</v>
      </c>
      <c r="DT302">
        <v>0</v>
      </c>
      <c r="DU302">
        <v>0</v>
      </c>
      <c r="DV302">
        <v>0</v>
      </c>
      <c r="DW302">
        <v>1413</v>
      </c>
      <c r="DX302">
        <v>1757</v>
      </c>
      <c r="DY302">
        <v>1084</v>
      </c>
      <c r="DZ302">
        <v>1349</v>
      </c>
      <c r="EA302">
        <v>812</v>
      </c>
      <c r="EB302">
        <v>1001</v>
      </c>
      <c r="EC302">
        <v>67.14</v>
      </c>
      <c r="ED302">
        <v>85.95</v>
      </c>
      <c r="EE302">
        <v>75</v>
      </c>
      <c r="EF302">
        <v>98</v>
      </c>
      <c r="EG302" s="41">
        <v>9.2364532019704432E-2</v>
      </c>
      <c r="EH302" s="43">
        <v>0.90209790209790208</v>
      </c>
      <c r="EI302" s="44">
        <v>0.99446243411760649</v>
      </c>
      <c r="EJ302">
        <v>1438</v>
      </c>
      <c r="EK302">
        <v>1784</v>
      </c>
      <c r="EL302">
        <v>1098</v>
      </c>
      <c r="EM302">
        <v>1369</v>
      </c>
      <c r="EN302">
        <v>821</v>
      </c>
      <c r="EO302">
        <v>1016</v>
      </c>
      <c r="EP302">
        <v>76</v>
      </c>
      <c r="EQ302">
        <v>98</v>
      </c>
      <c r="ER302">
        <v>718</v>
      </c>
      <c r="ES302">
        <v>963</v>
      </c>
      <c r="ET302">
        <v>291</v>
      </c>
      <c r="EU302">
        <v>349</v>
      </c>
      <c r="EV302">
        <v>45</v>
      </c>
      <c r="EW302">
        <v>54</v>
      </c>
      <c r="EX302">
        <v>103</v>
      </c>
      <c r="EY302">
        <v>92</v>
      </c>
      <c r="EZ302">
        <v>0.8</v>
      </c>
      <c r="FA302">
        <v>3.4</v>
      </c>
      <c r="FB302">
        <v>4.0999999999999996</v>
      </c>
      <c r="FC302" s="20">
        <v>16.55</v>
      </c>
      <c r="FD302" s="26">
        <v>0.20182926829268294</v>
      </c>
      <c r="FE302">
        <v>0.9022</v>
      </c>
      <c r="FF302">
        <v>0.08</v>
      </c>
      <c r="FG302">
        <v>-0.86</v>
      </c>
      <c r="FH302">
        <v>-0.79</v>
      </c>
      <c r="FL302" s="42">
        <v>419</v>
      </c>
      <c r="FM302" s="20">
        <v>11.083333333333334</v>
      </c>
      <c r="FN302" s="41">
        <v>2.8301886800000002E-2</v>
      </c>
      <c r="FO302" s="20">
        <v>17.2</v>
      </c>
      <c r="FP302" s="20">
        <v>21.9572</v>
      </c>
      <c r="FQ302" s="20">
        <v>113.12338299580694</v>
      </c>
      <c r="FU302" t="s">
        <v>731</v>
      </c>
      <c r="FV302" t="s">
        <v>711</v>
      </c>
      <c r="FW302" s="45">
        <v>3000000</v>
      </c>
      <c r="FX302" s="45">
        <v>3000000</v>
      </c>
      <c r="FY302">
        <v>566</v>
      </c>
      <c r="FZ302">
        <v>53</v>
      </c>
      <c r="GA302">
        <v>158</v>
      </c>
      <c r="GB302">
        <v>211</v>
      </c>
      <c r="GC302">
        <v>-34</v>
      </c>
      <c r="GD302">
        <v>250</v>
      </c>
      <c r="GE302">
        <v>860</v>
      </c>
      <c r="GF302">
        <v>11701</v>
      </c>
      <c r="GG302">
        <v>14.9</v>
      </c>
      <c r="GH302">
        <v>23.8</v>
      </c>
      <c r="GI302">
        <v>38.700000000000003</v>
      </c>
      <c r="GJ302" s="42">
        <v>17.2</v>
      </c>
    </row>
    <row r="303" spans="1:192" x14ac:dyDescent="0.45">
      <c r="A303" s="40">
        <v>32883</v>
      </c>
      <c r="B303" t="s">
        <v>4216</v>
      </c>
      <c r="C303" t="s">
        <v>175</v>
      </c>
      <c r="D303" t="s">
        <v>107</v>
      </c>
      <c r="E303" t="s">
        <v>107</v>
      </c>
      <c r="F303">
        <v>75</v>
      </c>
      <c r="G303">
        <v>218</v>
      </c>
      <c r="H303">
        <v>2008</v>
      </c>
      <c r="I303">
        <v>1</v>
      </c>
      <c r="J303">
        <v>27</v>
      </c>
      <c r="K303" t="s">
        <v>202</v>
      </c>
      <c r="L303">
        <v>2009</v>
      </c>
      <c r="M303">
        <v>28</v>
      </c>
      <c r="N303">
        <v>9</v>
      </c>
      <c r="O303">
        <v>8474590</v>
      </c>
      <c r="P303" t="s">
        <v>4217</v>
      </c>
      <c r="Q303" t="s">
        <v>4218</v>
      </c>
      <c r="R303" t="s">
        <v>4219</v>
      </c>
      <c r="S303" t="s">
        <v>243</v>
      </c>
      <c r="T303" t="s">
        <v>720</v>
      </c>
      <c r="U303" t="s">
        <v>253</v>
      </c>
      <c r="V303">
        <v>82</v>
      </c>
      <c r="W303">
        <v>15</v>
      </c>
      <c r="X303">
        <v>53</v>
      </c>
      <c r="Y303">
        <v>26</v>
      </c>
      <c r="Z303">
        <v>68</v>
      </c>
      <c r="AA303">
        <v>4</v>
      </c>
      <c r="AB303">
        <v>19</v>
      </c>
      <c r="AC303" s="26">
        <v>0.82926829268292679</v>
      </c>
      <c r="AD303" s="20">
        <v>26.688212927756652</v>
      </c>
      <c r="AE303" s="20">
        <v>23.024000000000001</v>
      </c>
      <c r="AF303">
        <v>0</v>
      </c>
      <c r="AG303">
        <v>-7.1</v>
      </c>
      <c r="AH303">
        <v>32</v>
      </c>
      <c r="AI303">
        <v>2164</v>
      </c>
      <c r="AJ303">
        <v>121926</v>
      </c>
      <c r="AK303" s="20">
        <v>2032.1</v>
      </c>
      <c r="AL303">
        <v>2032.35</v>
      </c>
      <c r="AM303">
        <v>2032</v>
      </c>
      <c r="AN303" s="26">
        <v>24.78170731707317</v>
      </c>
      <c r="AO303">
        <v>40.909999999999997</v>
      </c>
      <c r="AP303" s="41">
        <v>0.53543307086614178</v>
      </c>
      <c r="AQ303">
        <v>467</v>
      </c>
      <c r="AR303">
        <v>452</v>
      </c>
      <c r="AS303">
        <v>467</v>
      </c>
      <c r="AT303">
        <v>325</v>
      </c>
      <c r="AU303">
        <v>325</v>
      </c>
      <c r="AV303">
        <v>237</v>
      </c>
      <c r="AW303">
        <v>169</v>
      </c>
      <c r="AX303">
        <v>21</v>
      </c>
      <c r="AY303">
        <v>10</v>
      </c>
      <c r="AZ303">
        <v>31</v>
      </c>
      <c r="BA303" s="42">
        <v>41</v>
      </c>
      <c r="BB303">
        <v>13.54</v>
      </c>
      <c r="BC303">
        <v>50.8523</v>
      </c>
      <c r="BD303" s="20">
        <v>328.6</v>
      </c>
      <c r="BE303" s="20">
        <v>795.6</v>
      </c>
      <c r="BF303" s="20">
        <v>23.488080301129237</v>
      </c>
      <c r="BG303">
        <v>791</v>
      </c>
      <c r="BH303">
        <v>639</v>
      </c>
      <c r="BI303">
        <v>748</v>
      </c>
      <c r="BJ303" s="41">
        <v>0.51397011046133856</v>
      </c>
      <c r="BK303">
        <v>47</v>
      </c>
      <c r="BL303">
        <v>47</v>
      </c>
      <c r="BM303">
        <v>82</v>
      </c>
      <c r="BN303" s="42">
        <v>-35</v>
      </c>
      <c r="BO303">
        <v>88</v>
      </c>
      <c r="BP303">
        <v>97</v>
      </c>
      <c r="BQ303">
        <v>58</v>
      </c>
      <c r="BR303">
        <v>146</v>
      </c>
      <c r="BS303" s="41">
        <v>8.6390532544378701E-2</v>
      </c>
      <c r="BT303">
        <v>0</v>
      </c>
      <c r="BU303">
        <v>1</v>
      </c>
      <c r="BV303" s="41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2</v>
      </c>
      <c r="CL303">
        <v>4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8</v>
      </c>
      <c r="CS303">
        <v>2</v>
      </c>
      <c r="CT303">
        <v>0</v>
      </c>
      <c r="CU303">
        <v>0</v>
      </c>
      <c r="CV303">
        <v>4</v>
      </c>
      <c r="CW303">
        <v>1</v>
      </c>
      <c r="CX303">
        <v>6</v>
      </c>
      <c r="CY303">
        <v>12</v>
      </c>
      <c r="CZ303">
        <v>69</v>
      </c>
      <c r="DA303">
        <v>5</v>
      </c>
      <c r="DB303">
        <v>0</v>
      </c>
      <c r="DC303">
        <v>102</v>
      </c>
      <c r="DD303">
        <v>32</v>
      </c>
      <c r="DE303">
        <v>0</v>
      </c>
      <c r="DF303">
        <v>0</v>
      </c>
      <c r="DG303">
        <v>98</v>
      </c>
      <c r="DH303">
        <v>16</v>
      </c>
      <c r="DI303">
        <v>9</v>
      </c>
      <c r="DJ303">
        <v>16</v>
      </c>
      <c r="DK303">
        <v>16</v>
      </c>
      <c r="DL303">
        <v>0</v>
      </c>
      <c r="DM303">
        <v>8</v>
      </c>
      <c r="DN303">
        <v>8</v>
      </c>
      <c r="DO303">
        <v>0</v>
      </c>
      <c r="DP303" s="42">
        <v>-7</v>
      </c>
      <c r="DQ303" s="20">
        <v>-0.90900000000000003</v>
      </c>
      <c r="DR303">
        <v>16</v>
      </c>
      <c r="DS303">
        <v>0</v>
      </c>
      <c r="DT303">
        <v>0</v>
      </c>
      <c r="DU303">
        <v>0</v>
      </c>
      <c r="DV303">
        <v>0</v>
      </c>
      <c r="DW303">
        <v>2079</v>
      </c>
      <c r="DX303">
        <v>2033</v>
      </c>
      <c r="DY303">
        <v>1534</v>
      </c>
      <c r="DZ303">
        <v>1544</v>
      </c>
      <c r="EA303">
        <v>1077</v>
      </c>
      <c r="EB303">
        <v>1079</v>
      </c>
      <c r="EC303">
        <v>104.51</v>
      </c>
      <c r="ED303">
        <v>108.64</v>
      </c>
      <c r="EE303">
        <v>127</v>
      </c>
      <c r="EF303">
        <v>110</v>
      </c>
      <c r="EG303" s="41">
        <v>0.11792014856081709</v>
      </c>
      <c r="EH303" s="43">
        <v>0.89805375347544025</v>
      </c>
      <c r="EI303" s="44">
        <v>1.0159739020362573</v>
      </c>
      <c r="EJ303">
        <v>2081</v>
      </c>
      <c r="EK303">
        <v>2035</v>
      </c>
      <c r="EL303">
        <v>1536</v>
      </c>
      <c r="EM303">
        <v>1546</v>
      </c>
      <c r="EN303">
        <v>1077</v>
      </c>
      <c r="EO303">
        <v>1080</v>
      </c>
      <c r="EP303">
        <v>129</v>
      </c>
      <c r="EQ303">
        <v>110</v>
      </c>
      <c r="ER303">
        <v>1060</v>
      </c>
      <c r="ES303">
        <v>1074</v>
      </c>
      <c r="ET303">
        <v>392</v>
      </c>
      <c r="EU303">
        <v>437</v>
      </c>
      <c r="EV303">
        <v>52</v>
      </c>
      <c r="EW303">
        <v>71</v>
      </c>
      <c r="EX303">
        <v>136</v>
      </c>
      <c r="EY303">
        <v>132</v>
      </c>
      <c r="EZ303">
        <v>6</v>
      </c>
      <c r="FA303">
        <v>3.9</v>
      </c>
      <c r="FB303">
        <v>9.8000000000000007</v>
      </c>
      <c r="FC303" s="20">
        <v>63.77</v>
      </c>
      <c r="FD303" s="26">
        <v>0.77768292682926832</v>
      </c>
      <c r="FE303">
        <v>7.1185999999999998</v>
      </c>
      <c r="FF303">
        <v>-0.1</v>
      </c>
      <c r="FG303">
        <v>-0.37</v>
      </c>
      <c r="FH303">
        <v>-0.47</v>
      </c>
      <c r="FL303" s="42">
        <v>225</v>
      </c>
      <c r="FM303" s="20">
        <v>6.5625</v>
      </c>
      <c r="FN303" s="41">
        <v>6.22406639E-2</v>
      </c>
      <c r="FO303" s="20">
        <v>64.8</v>
      </c>
      <c r="FP303" s="20">
        <v>67.818200000000004</v>
      </c>
      <c r="FQ303" s="20">
        <v>121.39641301941103</v>
      </c>
      <c r="FV303" t="s">
        <v>711</v>
      </c>
      <c r="FW303" s="45">
        <v>4000000</v>
      </c>
      <c r="FX303" s="45">
        <v>3966667</v>
      </c>
      <c r="FY303">
        <v>608</v>
      </c>
      <c r="FZ303">
        <v>77</v>
      </c>
      <c r="GA303">
        <v>256</v>
      </c>
      <c r="GB303">
        <v>333</v>
      </c>
      <c r="GC303">
        <v>59</v>
      </c>
      <c r="GD303">
        <v>198</v>
      </c>
      <c r="GE303">
        <v>1356</v>
      </c>
      <c r="GF303">
        <v>13986</v>
      </c>
      <c r="GG303">
        <v>27.9</v>
      </c>
      <c r="GH303">
        <v>32.6</v>
      </c>
      <c r="GI303">
        <v>60.5</v>
      </c>
      <c r="GJ303" s="42">
        <v>64.8</v>
      </c>
    </row>
    <row r="304" spans="1:192" x14ac:dyDescent="0.45">
      <c r="A304" s="40">
        <v>33025</v>
      </c>
      <c r="B304" t="s">
        <v>4035</v>
      </c>
      <c r="D304" t="s">
        <v>132</v>
      </c>
      <c r="E304" t="s">
        <v>132</v>
      </c>
      <c r="F304">
        <v>73</v>
      </c>
      <c r="G304">
        <v>201</v>
      </c>
      <c r="H304">
        <v>2008</v>
      </c>
      <c r="I304">
        <v>2</v>
      </c>
      <c r="J304">
        <v>38</v>
      </c>
      <c r="K304" t="s">
        <v>92</v>
      </c>
      <c r="L304">
        <v>2011</v>
      </c>
      <c r="M304">
        <v>27</v>
      </c>
      <c r="N304">
        <v>7</v>
      </c>
      <c r="O304">
        <v>8474600</v>
      </c>
      <c r="P304" t="s">
        <v>4220</v>
      </c>
      <c r="Q304" t="s">
        <v>4221</v>
      </c>
      <c r="R304" t="s">
        <v>4222</v>
      </c>
      <c r="S304" t="s">
        <v>519</v>
      </c>
      <c r="T304" t="s">
        <v>720</v>
      </c>
      <c r="U304" t="s">
        <v>307</v>
      </c>
      <c r="V304">
        <v>75</v>
      </c>
      <c r="W304">
        <v>14</v>
      </c>
      <c r="X304">
        <v>39</v>
      </c>
      <c r="Y304">
        <v>23</v>
      </c>
      <c r="Z304">
        <v>53</v>
      </c>
      <c r="AA304">
        <v>5</v>
      </c>
      <c r="AB304">
        <v>11</v>
      </c>
      <c r="AC304" s="26">
        <v>0.70666666666666667</v>
      </c>
      <c r="AD304" s="20">
        <v>8.8497536945812811</v>
      </c>
      <c r="AE304" s="20">
        <v>18.946999999999999</v>
      </c>
      <c r="AF304">
        <v>24</v>
      </c>
      <c r="AG304">
        <v>4.8</v>
      </c>
      <c r="AH304">
        <v>24</v>
      </c>
      <c r="AI304">
        <v>2152</v>
      </c>
      <c r="AJ304">
        <v>110117</v>
      </c>
      <c r="AK304" s="20">
        <v>1835.2833333333001</v>
      </c>
      <c r="AL304">
        <v>1835.3</v>
      </c>
      <c r="AM304">
        <v>1835</v>
      </c>
      <c r="AN304" s="26">
        <v>24.470444444444443</v>
      </c>
      <c r="AO304">
        <v>40.11</v>
      </c>
      <c r="AP304" s="41">
        <v>0.48181818181818181</v>
      </c>
      <c r="AQ304">
        <v>487</v>
      </c>
      <c r="AR304">
        <v>453</v>
      </c>
      <c r="AS304">
        <v>487</v>
      </c>
      <c r="AT304">
        <v>326</v>
      </c>
      <c r="AU304">
        <v>326</v>
      </c>
      <c r="AV304">
        <v>253</v>
      </c>
      <c r="AW304">
        <v>154</v>
      </c>
      <c r="AX304">
        <v>25</v>
      </c>
      <c r="AY304">
        <v>8</v>
      </c>
      <c r="AZ304">
        <v>30</v>
      </c>
      <c r="BA304" s="42">
        <v>38</v>
      </c>
      <c r="BB304">
        <v>15.12</v>
      </c>
      <c r="BC304">
        <v>45.802399999999999</v>
      </c>
      <c r="BD304" s="20">
        <v>435.2</v>
      </c>
      <c r="BE304" s="20">
        <v>922.2</v>
      </c>
      <c r="BF304" s="20">
        <v>30.148749523238713</v>
      </c>
      <c r="BG304">
        <v>688</v>
      </c>
      <c r="BH304">
        <v>625</v>
      </c>
      <c r="BI304">
        <v>713</v>
      </c>
      <c r="BJ304" s="41">
        <v>0.49107780157030695</v>
      </c>
      <c r="BK304">
        <v>80</v>
      </c>
      <c r="BL304">
        <v>80</v>
      </c>
      <c r="BM304">
        <v>89</v>
      </c>
      <c r="BN304" s="42">
        <v>-9</v>
      </c>
      <c r="BO304">
        <v>73</v>
      </c>
      <c r="BP304">
        <v>59</v>
      </c>
      <c r="BQ304">
        <v>30</v>
      </c>
      <c r="BR304">
        <v>120</v>
      </c>
      <c r="BS304" s="41">
        <v>7.8636959370904327E-2</v>
      </c>
      <c r="BT304">
        <v>0</v>
      </c>
      <c r="BU304">
        <v>0</v>
      </c>
      <c r="BV304" s="41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4</v>
      </c>
      <c r="CL304">
        <v>3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7</v>
      </c>
      <c r="CS304">
        <v>2</v>
      </c>
      <c r="CT304">
        <v>0</v>
      </c>
      <c r="CU304">
        <v>0</v>
      </c>
      <c r="CV304">
        <v>3</v>
      </c>
      <c r="CW304">
        <v>1</v>
      </c>
      <c r="CX304">
        <v>4</v>
      </c>
      <c r="CY304">
        <v>6</v>
      </c>
      <c r="CZ304">
        <v>62</v>
      </c>
      <c r="DA304">
        <v>22</v>
      </c>
      <c r="DB304">
        <v>0</v>
      </c>
      <c r="DC304">
        <v>105</v>
      </c>
      <c r="DD304">
        <v>19</v>
      </c>
      <c r="DE304">
        <v>1</v>
      </c>
      <c r="DF304">
        <v>0</v>
      </c>
      <c r="DG304">
        <v>106</v>
      </c>
      <c r="DH304">
        <v>12</v>
      </c>
      <c r="DI304">
        <v>10</v>
      </c>
      <c r="DJ304">
        <v>12</v>
      </c>
      <c r="DK304">
        <v>12</v>
      </c>
      <c r="DL304">
        <v>0</v>
      </c>
      <c r="DM304">
        <v>11</v>
      </c>
      <c r="DN304">
        <v>11</v>
      </c>
      <c r="DO304">
        <v>0</v>
      </c>
      <c r="DP304" s="42">
        <v>-2</v>
      </c>
      <c r="DQ304" s="20">
        <v>6.1059999999999999</v>
      </c>
      <c r="DR304">
        <v>12</v>
      </c>
      <c r="DS304">
        <v>0</v>
      </c>
      <c r="DT304">
        <v>0</v>
      </c>
      <c r="DU304">
        <v>0</v>
      </c>
      <c r="DV304">
        <v>0</v>
      </c>
      <c r="DW304">
        <v>1967</v>
      </c>
      <c r="DX304">
        <v>1867</v>
      </c>
      <c r="DY304">
        <v>1468</v>
      </c>
      <c r="DZ304">
        <v>1406</v>
      </c>
      <c r="EA304">
        <v>1074</v>
      </c>
      <c r="EB304">
        <v>1056</v>
      </c>
      <c r="EC304">
        <v>103.27</v>
      </c>
      <c r="ED304">
        <v>100.97</v>
      </c>
      <c r="EE304">
        <v>110</v>
      </c>
      <c r="EF304">
        <v>84</v>
      </c>
      <c r="EG304" s="41">
        <v>0.10242085661080075</v>
      </c>
      <c r="EH304" s="43">
        <v>0.92045454545454541</v>
      </c>
      <c r="EI304" s="44">
        <v>1.0228754020653461</v>
      </c>
      <c r="EJ304">
        <v>1972</v>
      </c>
      <c r="EK304">
        <v>1868</v>
      </c>
      <c r="EL304">
        <v>1469</v>
      </c>
      <c r="EM304">
        <v>1407</v>
      </c>
      <c r="EN304">
        <v>1076</v>
      </c>
      <c r="EO304">
        <v>1056</v>
      </c>
      <c r="EP304">
        <v>111</v>
      </c>
      <c r="EQ304">
        <v>83</v>
      </c>
      <c r="ER304">
        <v>903</v>
      </c>
      <c r="ES304">
        <v>923</v>
      </c>
      <c r="ET304">
        <v>348</v>
      </c>
      <c r="EU304">
        <v>349</v>
      </c>
      <c r="EV304">
        <v>59</v>
      </c>
      <c r="EW304">
        <v>31</v>
      </c>
      <c r="EX304">
        <v>117</v>
      </c>
      <c r="EY304">
        <v>123</v>
      </c>
      <c r="EZ304">
        <v>4.7</v>
      </c>
      <c r="FA304">
        <v>5.3</v>
      </c>
      <c r="FB304">
        <v>10</v>
      </c>
      <c r="FC304" s="20">
        <v>71.62</v>
      </c>
      <c r="FD304" s="26">
        <v>0.95493333333333341</v>
      </c>
      <c r="FE304">
        <v>6.3479999999999999</v>
      </c>
      <c r="FF304">
        <v>1.1299999999999999</v>
      </c>
      <c r="FG304">
        <v>0.06</v>
      </c>
      <c r="FH304">
        <v>1.19</v>
      </c>
      <c r="FI304">
        <v>1</v>
      </c>
      <c r="FJ304">
        <v>0</v>
      </c>
      <c r="FK304">
        <v>0</v>
      </c>
      <c r="FL304" s="42">
        <v>224</v>
      </c>
      <c r="FM304" s="20">
        <v>9.1666666666666661</v>
      </c>
      <c r="FN304" s="41">
        <v>6.1970310399999999E-2</v>
      </c>
      <c r="FO304" s="20">
        <v>50.6</v>
      </c>
      <c r="FP304" s="20">
        <v>54.221200000000003</v>
      </c>
      <c r="FQ304" s="20">
        <v>125.34190595542964</v>
      </c>
      <c r="FR304">
        <v>8</v>
      </c>
      <c r="FS304" t="s">
        <v>308</v>
      </c>
      <c r="FT304">
        <v>390</v>
      </c>
      <c r="FU304" t="s">
        <v>731</v>
      </c>
      <c r="FV304" t="s">
        <v>711</v>
      </c>
      <c r="FW304" s="45">
        <v>5000000</v>
      </c>
      <c r="FX304" s="45">
        <v>4000000</v>
      </c>
      <c r="FY304">
        <v>481</v>
      </c>
      <c r="FZ304">
        <v>78</v>
      </c>
      <c r="GA304">
        <v>214</v>
      </c>
      <c r="GB304">
        <v>292</v>
      </c>
      <c r="GC304">
        <v>35</v>
      </c>
      <c r="GD304">
        <v>151</v>
      </c>
      <c r="GE304">
        <v>1197</v>
      </c>
      <c r="GF304">
        <v>11837</v>
      </c>
      <c r="GG304">
        <v>26.6</v>
      </c>
      <c r="GH304">
        <v>27.6</v>
      </c>
      <c r="GI304">
        <v>54.1</v>
      </c>
      <c r="GJ304" s="42">
        <v>50.6</v>
      </c>
    </row>
    <row r="305" spans="1:192" x14ac:dyDescent="0.45">
      <c r="A305" s="40">
        <v>33060</v>
      </c>
      <c r="B305" t="s">
        <v>1597</v>
      </c>
      <c r="C305" t="s">
        <v>163</v>
      </c>
      <c r="D305" t="s">
        <v>91</v>
      </c>
      <c r="E305" t="s">
        <v>91</v>
      </c>
      <c r="F305">
        <v>74</v>
      </c>
      <c r="G305">
        <v>193</v>
      </c>
      <c r="H305">
        <v>2008</v>
      </c>
      <c r="I305">
        <v>2</v>
      </c>
      <c r="J305">
        <v>43</v>
      </c>
      <c r="K305" t="s">
        <v>202</v>
      </c>
      <c r="L305">
        <v>2012</v>
      </c>
      <c r="M305">
        <v>27</v>
      </c>
      <c r="N305">
        <v>6</v>
      </c>
      <c r="O305">
        <v>8474602</v>
      </c>
      <c r="P305" t="s">
        <v>4223</v>
      </c>
      <c r="Q305" t="s">
        <v>4224</v>
      </c>
      <c r="R305" t="s">
        <v>4225</v>
      </c>
      <c r="S305" t="s">
        <v>766</v>
      </c>
      <c r="T305" t="s">
        <v>720</v>
      </c>
      <c r="U305" t="s">
        <v>230</v>
      </c>
      <c r="V305">
        <v>63</v>
      </c>
      <c r="W305">
        <v>4</v>
      </c>
      <c r="X305">
        <v>23</v>
      </c>
      <c r="Y305">
        <v>15</v>
      </c>
      <c r="Z305">
        <v>27</v>
      </c>
      <c r="AA305">
        <v>12</v>
      </c>
      <c r="AB305">
        <v>71</v>
      </c>
      <c r="AC305" s="26">
        <v>0.42857142857142855</v>
      </c>
      <c r="AD305" s="20">
        <v>-2.3023255813953476</v>
      </c>
      <c r="AE305" s="20">
        <v>8.7650000000000006</v>
      </c>
      <c r="AF305">
        <v>22</v>
      </c>
      <c r="AG305">
        <v>6.8</v>
      </c>
      <c r="AH305">
        <v>14</v>
      </c>
      <c r="AI305">
        <v>1595</v>
      </c>
      <c r="AJ305">
        <v>73759</v>
      </c>
      <c r="AK305" s="20">
        <v>1229.3166666667</v>
      </c>
      <c r="AL305">
        <v>1229.32</v>
      </c>
      <c r="AM305">
        <v>1229</v>
      </c>
      <c r="AN305" s="26">
        <v>19.512962962962963</v>
      </c>
      <c r="AO305">
        <v>32.42</v>
      </c>
      <c r="AP305" s="41">
        <v>0.30681818181818182</v>
      </c>
      <c r="AQ305">
        <v>235</v>
      </c>
      <c r="AR305">
        <v>235</v>
      </c>
      <c r="AS305">
        <v>235</v>
      </c>
      <c r="AT305">
        <v>168</v>
      </c>
      <c r="AU305">
        <v>168</v>
      </c>
      <c r="AV305">
        <v>109</v>
      </c>
      <c r="AW305">
        <v>84</v>
      </c>
      <c r="AX305">
        <v>11</v>
      </c>
      <c r="AY305">
        <v>1</v>
      </c>
      <c r="AZ305">
        <v>14</v>
      </c>
      <c r="BA305" s="42">
        <v>15</v>
      </c>
      <c r="BB305">
        <v>6.53</v>
      </c>
      <c r="BC305">
        <v>46.146799999999999</v>
      </c>
      <c r="BD305" s="20">
        <v>193.9</v>
      </c>
      <c r="BE305" s="20">
        <v>428.9</v>
      </c>
      <c r="BF305" s="20">
        <v>20.933524224774672</v>
      </c>
      <c r="BG305">
        <v>515</v>
      </c>
      <c r="BH305">
        <v>447</v>
      </c>
      <c r="BI305">
        <v>335</v>
      </c>
      <c r="BJ305" s="41">
        <v>0.60588235294117643</v>
      </c>
      <c r="BK305">
        <v>36</v>
      </c>
      <c r="BL305">
        <v>36</v>
      </c>
      <c r="BM305">
        <v>118</v>
      </c>
      <c r="BN305" s="42">
        <v>-82</v>
      </c>
      <c r="BO305">
        <v>59</v>
      </c>
      <c r="BP305">
        <v>27</v>
      </c>
      <c r="BQ305">
        <v>17</v>
      </c>
      <c r="BR305">
        <v>93</v>
      </c>
      <c r="BS305" s="41">
        <v>0.10426008968609865</v>
      </c>
      <c r="BT305">
        <v>0</v>
      </c>
      <c r="BU305">
        <v>0</v>
      </c>
      <c r="BV305" s="41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7</v>
      </c>
      <c r="CZ305">
        <v>51</v>
      </c>
      <c r="DA305">
        <v>2</v>
      </c>
      <c r="DB305">
        <v>0</v>
      </c>
      <c r="DC305">
        <v>39</v>
      </c>
      <c r="DD305">
        <v>18</v>
      </c>
      <c r="DE305">
        <v>0</v>
      </c>
      <c r="DF305">
        <v>0</v>
      </c>
      <c r="DG305">
        <v>50</v>
      </c>
      <c r="DH305">
        <v>7</v>
      </c>
      <c r="DI305">
        <v>3</v>
      </c>
      <c r="DJ305">
        <v>7</v>
      </c>
      <c r="DK305">
        <v>7</v>
      </c>
      <c r="DL305">
        <v>0</v>
      </c>
      <c r="DM305">
        <v>3</v>
      </c>
      <c r="DN305">
        <v>3</v>
      </c>
      <c r="DO305">
        <v>0</v>
      </c>
      <c r="DP305" s="42">
        <v>-4</v>
      </c>
      <c r="DQ305" s="20">
        <v>1.5939999999999999</v>
      </c>
      <c r="DR305">
        <v>7</v>
      </c>
      <c r="DS305">
        <v>0</v>
      </c>
      <c r="DT305">
        <v>0</v>
      </c>
      <c r="DU305">
        <v>0</v>
      </c>
      <c r="DV305">
        <v>0</v>
      </c>
      <c r="DW305">
        <v>1316</v>
      </c>
      <c r="DX305">
        <v>1121</v>
      </c>
      <c r="DY305">
        <v>1002</v>
      </c>
      <c r="DZ305">
        <v>799</v>
      </c>
      <c r="EA305">
        <v>746</v>
      </c>
      <c r="EB305">
        <v>619</v>
      </c>
      <c r="EC305">
        <v>71.209999999999994</v>
      </c>
      <c r="ED305">
        <v>53.3</v>
      </c>
      <c r="EE305">
        <v>88</v>
      </c>
      <c r="EF305">
        <v>46</v>
      </c>
      <c r="EG305" s="41">
        <v>0.11796246648793565</v>
      </c>
      <c r="EH305" s="43">
        <v>0.92568659127625197</v>
      </c>
      <c r="EI305" s="44">
        <v>1.0436490577641877</v>
      </c>
      <c r="EJ305">
        <v>1310</v>
      </c>
      <c r="EK305">
        <v>1122</v>
      </c>
      <c r="EL305">
        <v>997</v>
      </c>
      <c r="EM305">
        <v>799</v>
      </c>
      <c r="EN305">
        <v>739</v>
      </c>
      <c r="EO305">
        <v>619</v>
      </c>
      <c r="EP305">
        <v>88</v>
      </c>
      <c r="EQ305">
        <v>46</v>
      </c>
      <c r="ER305">
        <v>684</v>
      </c>
      <c r="ES305">
        <v>561</v>
      </c>
      <c r="ET305">
        <v>279</v>
      </c>
      <c r="EU305">
        <v>238</v>
      </c>
      <c r="EV305">
        <v>47</v>
      </c>
      <c r="EW305">
        <v>19</v>
      </c>
      <c r="EX305">
        <v>86</v>
      </c>
      <c r="EY305">
        <v>98</v>
      </c>
      <c r="EZ305">
        <v>1.6</v>
      </c>
      <c r="FA305">
        <v>4.2</v>
      </c>
      <c r="FB305">
        <v>5.9</v>
      </c>
      <c r="FC305" s="20">
        <v>32.119999999999997</v>
      </c>
      <c r="FD305" s="26">
        <v>0.50984126984126976</v>
      </c>
      <c r="FE305">
        <v>1.2645</v>
      </c>
      <c r="FF305">
        <v>0.39</v>
      </c>
      <c r="FG305">
        <v>-0.26</v>
      </c>
      <c r="FH305">
        <v>0.13</v>
      </c>
      <c r="FL305" s="42">
        <v>143</v>
      </c>
      <c r="FM305" s="20">
        <v>7.5714285714285712</v>
      </c>
      <c r="FN305" s="41">
        <v>1.95727414E-2</v>
      </c>
      <c r="FO305" s="20">
        <v>25.6</v>
      </c>
      <c r="FP305" s="20">
        <v>27.3188</v>
      </c>
      <c r="FQ305" s="20">
        <v>118.94380633195588</v>
      </c>
      <c r="FR305">
        <v>15</v>
      </c>
      <c r="FS305" t="s">
        <v>890</v>
      </c>
      <c r="FT305">
        <v>933</v>
      </c>
      <c r="FV305" t="s">
        <v>711</v>
      </c>
      <c r="FW305" s="45">
        <v>5500000</v>
      </c>
      <c r="FX305" s="45">
        <v>5500000</v>
      </c>
      <c r="FY305">
        <v>407</v>
      </c>
      <c r="FZ305">
        <v>45</v>
      </c>
      <c r="GA305">
        <v>142</v>
      </c>
      <c r="GB305">
        <v>187</v>
      </c>
      <c r="GC305">
        <v>-22</v>
      </c>
      <c r="GD305">
        <v>100</v>
      </c>
      <c r="GE305">
        <v>661</v>
      </c>
      <c r="GF305">
        <v>8575</v>
      </c>
      <c r="GG305">
        <v>15</v>
      </c>
      <c r="GH305">
        <v>15.6</v>
      </c>
      <c r="GI305">
        <v>30.6</v>
      </c>
      <c r="GJ305" s="42">
        <v>25.6</v>
      </c>
    </row>
    <row r="306" spans="1:192" x14ac:dyDescent="0.45">
      <c r="A306" s="40">
        <v>33011</v>
      </c>
      <c r="B306" t="s">
        <v>1336</v>
      </c>
      <c r="C306" t="s">
        <v>362</v>
      </c>
      <c r="D306" t="s">
        <v>107</v>
      </c>
      <c r="E306" t="s">
        <v>107</v>
      </c>
      <c r="F306">
        <v>70</v>
      </c>
      <c r="G306">
        <v>184</v>
      </c>
      <c r="H306">
        <v>2008</v>
      </c>
      <c r="I306">
        <v>2</v>
      </c>
      <c r="J306">
        <v>40</v>
      </c>
      <c r="K306" t="s">
        <v>92</v>
      </c>
      <c r="L306">
        <v>2011</v>
      </c>
      <c r="M306">
        <v>27</v>
      </c>
      <c r="N306">
        <v>5</v>
      </c>
      <c r="O306">
        <v>8474604</v>
      </c>
      <c r="P306" t="s">
        <v>4226</v>
      </c>
      <c r="Q306" t="s">
        <v>4227</v>
      </c>
      <c r="R306" t="s">
        <v>4228</v>
      </c>
      <c r="S306" t="s">
        <v>3033</v>
      </c>
      <c r="T306" t="s">
        <v>720</v>
      </c>
      <c r="U306" t="s">
        <v>253</v>
      </c>
      <c r="V306">
        <v>8</v>
      </c>
      <c r="W306">
        <v>0</v>
      </c>
      <c r="X306">
        <v>1</v>
      </c>
      <c r="Y306">
        <v>0</v>
      </c>
      <c r="Z306">
        <v>1</v>
      </c>
      <c r="AA306">
        <v>25</v>
      </c>
      <c r="AB306">
        <v>86</v>
      </c>
      <c r="AC306" s="26">
        <v>0.125</v>
      </c>
      <c r="AD306" s="20">
        <v>-2.564102564102555E-2</v>
      </c>
      <c r="AE306" s="20">
        <v>0.29299999999999998</v>
      </c>
      <c r="AF306">
        <v>2</v>
      </c>
      <c r="AG306">
        <v>-0.9</v>
      </c>
      <c r="AH306">
        <v>8</v>
      </c>
      <c r="AI306">
        <v>155</v>
      </c>
      <c r="AJ306">
        <v>6109</v>
      </c>
      <c r="AK306" s="20">
        <v>101.81666666667</v>
      </c>
      <c r="AL306">
        <v>101.82</v>
      </c>
      <c r="AM306">
        <v>102</v>
      </c>
      <c r="AN306" s="26">
        <v>12.727083333333333</v>
      </c>
      <c r="AO306">
        <v>21.23</v>
      </c>
      <c r="AP306" s="41">
        <v>0.16666666666666666</v>
      </c>
      <c r="AQ306">
        <v>3</v>
      </c>
      <c r="AR306">
        <v>3</v>
      </c>
      <c r="AS306">
        <v>3</v>
      </c>
      <c r="AT306">
        <v>2</v>
      </c>
      <c r="AU306">
        <v>2</v>
      </c>
      <c r="AV306">
        <v>2</v>
      </c>
      <c r="AW306">
        <v>1</v>
      </c>
      <c r="AX306">
        <v>0</v>
      </c>
      <c r="AY306">
        <v>0</v>
      </c>
      <c r="AZ306">
        <v>0</v>
      </c>
      <c r="BA306" s="42">
        <v>0</v>
      </c>
      <c r="BB306">
        <v>0.03</v>
      </c>
      <c r="BC306">
        <v>42.5</v>
      </c>
      <c r="BD306" s="20">
        <v>0</v>
      </c>
      <c r="BE306" s="20">
        <v>3</v>
      </c>
      <c r="BF306" s="20">
        <v>1.7678255745433118</v>
      </c>
      <c r="BG306">
        <v>20</v>
      </c>
      <c r="BH306">
        <v>37</v>
      </c>
      <c r="BI306">
        <v>32</v>
      </c>
      <c r="BJ306" s="41">
        <v>0.38461538461538464</v>
      </c>
      <c r="BK306">
        <v>1</v>
      </c>
      <c r="BL306">
        <v>1</v>
      </c>
      <c r="BM306">
        <v>14</v>
      </c>
      <c r="BN306" s="42">
        <v>-13</v>
      </c>
      <c r="BO306">
        <v>0</v>
      </c>
      <c r="BP306">
        <v>2</v>
      </c>
      <c r="BQ306">
        <v>1</v>
      </c>
      <c r="BR306">
        <v>8</v>
      </c>
      <c r="BS306" s="41">
        <v>8.1632653061224483E-2</v>
      </c>
      <c r="BT306">
        <v>0</v>
      </c>
      <c r="BU306">
        <v>0</v>
      </c>
      <c r="BV306" s="41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4</v>
      </c>
      <c r="DI306">
        <v>1</v>
      </c>
      <c r="DJ306">
        <v>4</v>
      </c>
      <c r="DK306">
        <v>4</v>
      </c>
      <c r="DL306">
        <v>0</v>
      </c>
      <c r="DM306">
        <v>1</v>
      </c>
      <c r="DN306">
        <v>1</v>
      </c>
      <c r="DO306">
        <v>0</v>
      </c>
      <c r="DP306" s="42">
        <v>-3</v>
      </c>
      <c r="DQ306" s="20">
        <v>-3.5640000000000001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77</v>
      </c>
      <c r="DX306">
        <v>112</v>
      </c>
      <c r="DY306">
        <v>62</v>
      </c>
      <c r="DZ306">
        <v>90</v>
      </c>
      <c r="EA306">
        <v>47</v>
      </c>
      <c r="EB306">
        <v>63</v>
      </c>
      <c r="EC306">
        <v>3.26</v>
      </c>
      <c r="ED306">
        <v>5.01</v>
      </c>
      <c r="EE306">
        <v>6</v>
      </c>
      <c r="EF306">
        <v>5</v>
      </c>
      <c r="EG306" s="41">
        <v>0.1276595744680851</v>
      </c>
      <c r="EH306" s="43">
        <v>0.92063492063492069</v>
      </c>
      <c r="EI306" s="44">
        <v>1.0482944951030058</v>
      </c>
      <c r="EJ306">
        <v>78</v>
      </c>
      <c r="EK306">
        <v>111</v>
      </c>
      <c r="EL306">
        <v>63</v>
      </c>
      <c r="EM306">
        <v>90</v>
      </c>
      <c r="EN306">
        <v>48</v>
      </c>
      <c r="EO306">
        <v>63</v>
      </c>
      <c r="EP306">
        <v>6</v>
      </c>
      <c r="EQ306">
        <v>5</v>
      </c>
      <c r="ER306">
        <v>41</v>
      </c>
      <c r="ES306">
        <v>58</v>
      </c>
      <c r="ET306">
        <v>7</v>
      </c>
      <c r="EU306">
        <v>25</v>
      </c>
      <c r="EV306">
        <v>1</v>
      </c>
      <c r="EW306">
        <v>3</v>
      </c>
      <c r="EX306">
        <v>11</v>
      </c>
      <c r="EY306">
        <v>7</v>
      </c>
      <c r="EZ306">
        <v>0</v>
      </c>
      <c r="FA306">
        <v>0.30000000000000004</v>
      </c>
      <c r="FB306">
        <v>0.30000000000000004</v>
      </c>
      <c r="FC306" s="20">
        <v>-0.45</v>
      </c>
      <c r="FD306" s="26">
        <v>-5.6250000000000001E-2</v>
      </c>
      <c r="FE306">
        <v>3.9000000000000003E-3</v>
      </c>
      <c r="FF306">
        <v>-0.12</v>
      </c>
      <c r="FG306">
        <v>-0.17</v>
      </c>
      <c r="FH306">
        <v>-0.28999999999999998</v>
      </c>
      <c r="FL306" s="42">
        <v>17</v>
      </c>
      <c r="FM306" s="20">
        <v>0.5</v>
      </c>
      <c r="FN306" s="41">
        <v>0</v>
      </c>
      <c r="FO306" s="20">
        <v>0.19999999999999996</v>
      </c>
      <c r="FP306" s="20">
        <v>0.28720000000000001</v>
      </c>
      <c r="FQ306" s="20">
        <v>111.37301119622865</v>
      </c>
      <c r="FV306" t="s">
        <v>711</v>
      </c>
      <c r="FW306" s="45">
        <v>650000</v>
      </c>
      <c r="FX306" s="45">
        <v>612500</v>
      </c>
      <c r="FY306">
        <v>47</v>
      </c>
      <c r="FZ306">
        <v>1</v>
      </c>
      <c r="GA306">
        <v>5</v>
      </c>
      <c r="GB306">
        <v>6</v>
      </c>
      <c r="GC306">
        <v>-8</v>
      </c>
      <c r="GD306">
        <v>22</v>
      </c>
      <c r="GE306">
        <v>39</v>
      </c>
      <c r="GF306">
        <v>675</v>
      </c>
      <c r="GG306">
        <v>-0.1</v>
      </c>
      <c r="GH306">
        <v>0.7</v>
      </c>
      <c r="GI306">
        <v>0.7</v>
      </c>
      <c r="GJ306" s="42">
        <v>0.19999999999999996</v>
      </c>
    </row>
    <row r="307" spans="1:192" x14ac:dyDescent="0.45">
      <c r="A307" s="40">
        <v>33101</v>
      </c>
      <c r="B307" t="s">
        <v>4233</v>
      </c>
      <c r="C307" t="s">
        <v>208</v>
      </c>
      <c r="D307" t="s">
        <v>91</v>
      </c>
      <c r="E307" t="s">
        <v>91</v>
      </c>
      <c r="F307">
        <v>74</v>
      </c>
      <c r="G307">
        <v>205</v>
      </c>
      <c r="H307">
        <v>2008</v>
      </c>
      <c r="I307">
        <v>2</v>
      </c>
      <c r="J307">
        <v>53</v>
      </c>
      <c r="K307" t="s">
        <v>202</v>
      </c>
      <c r="L307">
        <v>2010</v>
      </c>
      <c r="M307">
        <v>27</v>
      </c>
      <c r="N307">
        <v>8</v>
      </c>
      <c r="O307">
        <v>8474612</v>
      </c>
      <c r="P307" t="s">
        <v>4234</v>
      </c>
      <c r="Q307" t="s">
        <v>4235</v>
      </c>
      <c r="R307" t="s">
        <v>4236</v>
      </c>
      <c r="S307" t="s">
        <v>955</v>
      </c>
      <c r="T307" t="s">
        <v>720</v>
      </c>
      <c r="U307" t="s">
        <v>123</v>
      </c>
      <c r="V307">
        <v>74</v>
      </c>
      <c r="W307">
        <v>1</v>
      </c>
      <c r="X307">
        <v>10</v>
      </c>
      <c r="Y307">
        <v>6</v>
      </c>
      <c r="Z307">
        <v>11</v>
      </c>
      <c r="AA307">
        <v>16</v>
      </c>
      <c r="AB307">
        <v>73</v>
      </c>
      <c r="AC307" s="26">
        <v>0.14864864864864866</v>
      </c>
      <c r="AD307" s="20">
        <v>-13.333333333333332</v>
      </c>
      <c r="AE307" s="20">
        <v>3.395</v>
      </c>
      <c r="AF307">
        <v>-9</v>
      </c>
      <c r="AG307">
        <v>-3</v>
      </c>
      <c r="AH307">
        <v>79</v>
      </c>
      <c r="AI307">
        <v>1789</v>
      </c>
      <c r="AJ307">
        <v>91900</v>
      </c>
      <c r="AK307" s="20">
        <v>1531.6666666666999</v>
      </c>
      <c r="AL307">
        <v>1531.67</v>
      </c>
      <c r="AM307">
        <v>1532</v>
      </c>
      <c r="AN307" s="26">
        <v>20.698198198198199</v>
      </c>
      <c r="AO307">
        <v>34.82</v>
      </c>
      <c r="AP307" s="41">
        <v>0.22916666666666666</v>
      </c>
      <c r="AQ307">
        <v>261</v>
      </c>
      <c r="AR307">
        <v>261</v>
      </c>
      <c r="AS307">
        <v>261</v>
      </c>
      <c r="AT307">
        <v>167</v>
      </c>
      <c r="AU307">
        <v>167</v>
      </c>
      <c r="AV307">
        <v>107</v>
      </c>
      <c r="AW307">
        <v>52</v>
      </c>
      <c r="AX307">
        <v>5</v>
      </c>
      <c r="AY307">
        <v>4</v>
      </c>
      <c r="AZ307">
        <v>10</v>
      </c>
      <c r="BA307" s="42">
        <v>14</v>
      </c>
      <c r="BB307">
        <v>3.66</v>
      </c>
      <c r="BC307">
        <v>58.972000000000001</v>
      </c>
      <c r="BD307" s="20">
        <v>185.3</v>
      </c>
      <c r="BE307" s="20">
        <v>446.3</v>
      </c>
      <c r="BF307" s="20">
        <v>17.482878165662314</v>
      </c>
      <c r="BG307">
        <v>423</v>
      </c>
      <c r="BH307">
        <v>513</v>
      </c>
      <c r="BI307">
        <v>619</v>
      </c>
      <c r="BJ307" s="41">
        <v>0.40595009596928983</v>
      </c>
      <c r="BK307">
        <v>83</v>
      </c>
      <c r="BL307">
        <v>83</v>
      </c>
      <c r="BM307">
        <v>105</v>
      </c>
      <c r="BN307" s="42">
        <v>-22</v>
      </c>
      <c r="BO307">
        <v>60</v>
      </c>
      <c r="BP307">
        <v>46</v>
      </c>
      <c r="BQ307">
        <v>28</v>
      </c>
      <c r="BR307">
        <v>124</v>
      </c>
      <c r="BS307" s="41">
        <v>8.9920232052211752E-2</v>
      </c>
      <c r="BT307">
        <v>0</v>
      </c>
      <c r="BU307">
        <v>1</v>
      </c>
      <c r="BV307" s="41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4</v>
      </c>
      <c r="CZ307">
        <v>55</v>
      </c>
      <c r="DA307">
        <v>0</v>
      </c>
      <c r="DB307">
        <v>0</v>
      </c>
      <c r="DC307">
        <v>58</v>
      </c>
      <c r="DD307">
        <v>10</v>
      </c>
      <c r="DE307">
        <v>0</v>
      </c>
      <c r="DF307">
        <v>0</v>
      </c>
      <c r="DG307">
        <v>39</v>
      </c>
      <c r="DH307">
        <v>21</v>
      </c>
      <c r="DI307">
        <v>6</v>
      </c>
      <c r="DJ307">
        <v>21</v>
      </c>
      <c r="DK307">
        <v>14</v>
      </c>
      <c r="DL307">
        <v>7</v>
      </c>
      <c r="DM307">
        <v>11</v>
      </c>
      <c r="DN307">
        <v>4</v>
      </c>
      <c r="DO307">
        <v>7</v>
      </c>
      <c r="DP307" s="42">
        <v>-15</v>
      </c>
      <c r="DQ307" s="20">
        <v>-4.05</v>
      </c>
      <c r="DR307">
        <v>12</v>
      </c>
      <c r="DS307">
        <v>7</v>
      </c>
      <c r="DT307">
        <v>1</v>
      </c>
      <c r="DU307">
        <v>0</v>
      </c>
      <c r="DV307">
        <v>1</v>
      </c>
      <c r="DW307">
        <v>1373</v>
      </c>
      <c r="DX307">
        <v>1636</v>
      </c>
      <c r="DY307">
        <v>1027</v>
      </c>
      <c r="DZ307">
        <v>1255</v>
      </c>
      <c r="EA307">
        <v>703</v>
      </c>
      <c r="EB307">
        <v>899</v>
      </c>
      <c r="EC307">
        <v>57.6</v>
      </c>
      <c r="ED307">
        <v>84.71</v>
      </c>
      <c r="EE307">
        <v>48</v>
      </c>
      <c r="EF307">
        <v>83</v>
      </c>
      <c r="EG307" s="41">
        <v>6.8278805120910391E-2</v>
      </c>
      <c r="EH307" s="43">
        <v>0.90767519466073421</v>
      </c>
      <c r="EI307" s="44">
        <v>0.97595399978164465</v>
      </c>
      <c r="EJ307">
        <v>1372</v>
      </c>
      <c r="EK307">
        <v>1635</v>
      </c>
      <c r="EL307">
        <v>1029</v>
      </c>
      <c r="EM307">
        <v>1254</v>
      </c>
      <c r="EN307">
        <v>703</v>
      </c>
      <c r="EO307">
        <v>899</v>
      </c>
      <c r="EP307">
        <v>48</v>
      </c>
      <c r="EQ307">
        <v>83</v>
      </c>
      <c r="ER307">
        <v>651</v>
      </c>
      <c r="ES307">
        <v>836</v>
      </c>
      <c r="ET307">
        <v>261</v>
      </c>
      <c r="EU307">
        <v>332</v>
      </c>
      <c r="EV307">
        <v>30</v>
      </c>
      <c r="EW307">
        <v>40</v>
      </c>
      <c r="EX307">
        <v>100</v>
      </c>
      <c r="EY307">
        <v>104</v>
      </c>
      <c r="EZ307">
        <v>-0.7</v>
      </c>
      <c r="FA307">
        <v>3.1</v>
      </c>
      <c r="FB307">
        <v>2.4</v>
      </c>
      <c r="FC307" s="20">
        <v>22.32</v>
      </c>
      <c r="FD307" s="26">
        <v>0.30162162162162165</v>
      </c>
      <c r="FE307">
        <v>0.52400000000000002</v>
      </c>
      <c r="FF307">
        <v>-0.86</v>
      </c>
      <c r="FG307">
        <v>-0.08</v>
      </c>
      <c r="FH307">
        <v>-0.94</v>
      </c>
      <c r="FL307" s="42">
        <v>293</v>
      </c>
      <c r="FM307" s="20">
        <v>9.25</v>
      </c>
      <c r="FN307" s="41">
        <v>5.1539912000000002E-3</v>
      </c>
      <c r="FO307" s="20">
        <v>3.0999999999999996</v>
      </c>
      <c r="FP307" s="20">
        <v>10.19</v>
      </c>
      <c r="FQ307" s="20">
        <v>117.87134304386714</v>
      </c>
      <c r="FR307">
        <v>4</v>
      </c>
      <c r="FS307" t="s">
        <v>189</v>
      </c>
      <c r="FT307">
        <v>195</v>
      </c>
      <c r="FV307" t="s">
        <v>711</v>
      </c>
      <c r="FW307" s="45">
        <v>4875000</v>
      </c>
      <c r="FX307" s="45">
        <v>3857143</v>
      </c>
      <c r="FY307">
        <v>518</v>
      </c>
      <c r="FZ307">
        <v>27</v>
      </c>
      <c r="GA307">
        <v>130</v>
      </c>
      <c r="GB307">
        <v>157</v>
      </c>
      <c r="GC307">
        <v>-16</v>
      </c>
      <c r="GD307">
        <v>531</v>
      </c>
      <c r="GE307">
        <v>919</v>
      </c>
      <c r="GF307">
        <v>11592</v>
      </c>
      <c r="GG307">
        <v>6.4</v>
      </c>
      <c r="GH307">
        <v>23.2</v>
      </c>
      <c r="GI307">
        <v>29.5</v>
      </c>
      <c r="GJ307" s="42">
        <v>3.0999999999999996</v>
      </c>
    </row>
    <row r="308" spans="1:192" x14ac:dyDescent="0.45">
      <c r="A308" s="40">
        <v>35099</v>
      </c>
      <c r="B308" t="s">
        <v>4241</v>
      </c>
      <c r="C308" t="s">
        <v>362</v>
      </c>
      <c r="D308" t="s">
        <v>107</v>
      </c>
      <c r="E308" t="s">
        <v>107</v>
      </c>
      <c r="F308">
        <v>71</v>
      </c>
      <c r="G308">
        <v>181</v>
      </c>
      <c r="K308" t="s">
        <v>202</v>
      </c>
      <c r="L308">
        <v>2017</v>
      </c>
      <c r="M308">
        <v>21</v>
      </c>
      <c r="N308">
        <v>1</v>
      </c>
      <c r="O308">
        <v>8480761</v>
      </c>
      <c r="P308" t="s">
        <v>4242</v>
      </c>
      <c r="Q308" t="s">
        <v>4243</v>
      </c>
      <c r="R308" t="s">
        <v>4244</v>
      </c>
      <c r="S308" t="s">
        <v>4245</v>
      </c>
      <c r="T308" t="s">
        <v>720</v>
      </c>
      <c r="U308" t="s">
        <v>95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26</v>
      </c>
      <c r="AB308">
        <v>70</v>
      </c>
      <c r="AC308" s="26">
        <v>0</v>
      </c>
      <c r="AD308" s="20">
        <v>0</v>
      </c>
      <c r="AE308" s="20">
        <v>0</v>
      </c>
      <c r="AF308">
        <v>0</v>
      </c>
      <c r="AG308">
        <v>-0.1</v>
      </c>
      <c r="AH308">
        <v>0</v>
      </c>
      <c r="AI308">
        <v>21</v>
      </c>
      <c r="AJ308">
        <v>785</v>
      </c>
      <c r="AK308" s="20">
        <v>13.083333333333</v>
      </c>
      <c r="AL308">
        <v>13.08</v>
      </c>
      <c r="AM308">
        <v>13</v>
      </c>
      <c r="AN308" s="26">
        <v>13.083333333333334</v>
      </c>
      <c r="AO308">
        <v>21.8</v>
      </c>
      <c r="AP308" s="41">
        <v>0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1</v>
      </c>
      <c r="AW308">
        <v>0</v>
      </c>
      <c r="AX308">
        <v>0</v>
      </c>
      <c r="AY308">
        <v>0</v>
      </c>
      <c r="AZ308">
        <v>0</v>
      </c>
      <c r="BA308" s="42">
        <v>0</v>
      </c>
      <c r="BB308">
        <v>0.04</v>
      </c>
      <c r="BC308">
        <v>57</v>
      </c>
      <c r="BD308" s="20">
        <v>0</v>
      </c>
      <c r="BE308" s="20">
        <v>3</v>
      </c>
      <c r="BF308" s="20">
        <v>13.761467889908255</v>
      </c>
      <c r="BG308">
        <v>12</v>
      </c>
      <c r="BH308">
        <v>3</v>
      </c>
      <c r="BI308">
        <v>4</v>
      </c>
      <c r="BJ308" s="41">
        <v>0.75</v>
      </c>
      <c r="BK308">
        <v>0</v>
      </c>
      <c r="BL308">
        <v>0</v>
      </c>
      <c r="BM308">
        <v>3</v>
      </c>
      <c r="BN308" s="42">
        <v>-3</v>
      </c>
      <c r="BO308">
        <v>1</v>
      </c>
      <c r="BP308">
        <v>0</v>
      </c>
      <c r="BQ308">
        <v>0</v>
      </c>
      <c r="BR308">
        <v>2</v>
      </c>
      <c r="BS308" s="41">
        <v>0.25</v>
      </c>
      <c r="BT308">
        <v>0</v>
      </c>
      <c r="BU308">
        <v>0</v>
      </c>
      <c r="BV308" s="41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 s="42">
        <v>0</v>
      </c>
      <c r="DQ308" s="20">
        <v>6.0999999999999999E-2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13</v>
      </c>
      <c r="DX308">
        <v>9</v>
      </c>
      <c r="DY308">
        <v>11</v>
      </c>
      <c r="DZ308">
        <v>6</v>
      </c>
      <c r="EA308">
        <v>8</v>
      </c>
      <c r="EB308">
        <v>5</v>
      </c>
      <c r="EC308">
        <v>0.27</v>
      </c>
      <c r="ED308">
        <v>0.53</v>
      </c>
      <c r="EE308">
        <v>0</v>
      </c>
      <c r="EF308">
        <v>0</v>
      </c>
      <c r="EG308" s="41">
        <v>0</v>
      </c>
      <c r="EH308" s="43">
        <v>1</v>
      </c>
      <c r="EI308" s="44">
        <v>1</v>
      </c>
      <c r="EJ308">
        <v>13</v>
      </c>
      <c r="EK308">
        <v>9</v>
      </c>
      <c r="EL308">
        <v>11</v>
      </c>
      <c r="EM308">
        <v>6</v>
      </c>
      <c r="EN308">
        <v>8</v>
      </c>
      <c r="EO308">
        <v>5</v>
      </c>
      <c r="EP308">
        <v>0</v>
      </c>
      <c r="EQ308">
        <v>0</v>
      </c>
      <c r="ER308">
        <v>5</v>
      </c>
      <c r="ES308">
        <v>6</v>
      </c>
      <c r="ET308">
        <v>1</v>
      </c>
      <c r="EU308">
        <v>2</v>
      </c>
      <c r="EV308">
        <v>0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 s="20">
        <v>0.38</v>
      </c>
      <c r="FD308" s="26">
        <v>0.38</v>
      </c>
      <c r="FE308">
        <v>0</v>
      </c>
      <c r="FF308">
        <v>0</v>
      </c>
      <c r="FG308">
        <v>0</v>
      </c>
      <c r="FH308">
        <v>0</v>
      </c>
      <c r="FL308" s="42">
        <v>2</v>
      </c>
      <c r="FM308" s="20">
        <v>0</v>
      </c>
      <c r="FN308" s="41">
        <v>0</v>
      </c>
      <c r="FO308" s="20">
        <v>0</v>
      </c>
      <c r="FP308" s="20">
        <v>1.2199999999999999E-2</v>
      </c>
      <c r="FQ308" s="20">
        <v>100.91743119266056</v>
      </c>
      <c r="FV308" t="s">
        <v>751</v>
      </c>
      <c r="FW308" s="45">
        <v>925000</v>
      </c>
      <c r="FX308" s="45">
        <v>925000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13</v>
      </c>
      <c r="GG308">
        <v>0</v>
      </c>
      <c r="GH308">
        <v>0</v>
      </c>
      <c r="GI308">
        <v>0</v>
      </c>
      <c r="GJ308" s="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3"/>
  <sheetViews>
    <sheetView workbookViewId="0">
      <selection activeCell="V42" sqref="V42"/>
    </sheetView>
  </sheetViews>
  <sheetFormatPr defaultRowHeight="14.25" x14ac:dyDescent="0.45"/>
  <sheetData>
    <row r="1" spans="1:88" ht="15.75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5" t="s">
        <v>38</v>
      </c>
      <c r="AN1" s="6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7" t="s">
        <v>44</v>
      </c>
      <c r="AT1" s="2" t="s">
        <v>45</v>
      </c>
      <c r="AU1" s="3" t="s">
        <v>46</v>
      </c>
      <c r="AV1" s="1" t="s">
        <v>47</v>
      </c>
      <c r="AW1" s="7" t="s">
        <v>48</v>
      </c>
      <c r="AX1" s="8" t="s">
        <v>49</v>
      </c>
      <c r="AY1" s="9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" t="s">
        <v>55</v>
      </c>
      <c r="BE1" s="4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4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0" t="s">
        <v>79</v>
      </c>
      <c r="CC1" s="2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>
        <v>34</v>
      </c>
      <c r="B2" t="s">
        <v>88</v>
      </c>
      <c r="C2" t="s">
        <v>89</v>
      </c>
      <c r="D2" t="s">
        <v>90</v>
      </c>
      <c r="E2" t="s">
        <v>91</v>
      </c>
      <c r="F2" t="s">
        <v>91</v>
      </c>
      <c r="G2">
        <v>74</v>
      </c>
      <c r="H2">
        <v>195</v>
      </c>
      <c r="I2" t="s">
        <v>92</v>
      </c>
      <c r="J2" s="11"/>
      <c r="K2">
        <v>2008</v>
      </c>
      <c r="L2">
        <v>2</v>
      </c>
      <c r="M2">
        <v>34</v>
      </c>
      <c r="N2" s="12">
        <v>25</v>
      </c>
      <c r="O2" t="s">
        <v>93</v>
      </c>
      <c r="P2" t="s">
        <v>94</v>
      </c>
      <c r="Q2" t="s">
        <v>95</v>
      </c>
      <c r="R2" t="s">
        <v>95</v>
      </c>
      <c r="S2">
        <v>47</v>
      </c>
      <c r="T2">
        <v>44</v>
      </c>
      <c r="U2">
        <v>26</v>
      </c>
      <c r="V2">
        <v>15</v>
      </c>
      <c r="W2">
        <v>3</v>
      </c>
      <c r="X2">
        <v>1260</v>
      </c>
      <c r="Y2">
        <v>1159</v>
      </c>
      <c r="Z2" s="13">
        <f t="shared" ref="Z2:Z65" si="0">(X2-Y2)/AE2*60*60</f>
        <v>2.3457761835331157</v>
      </c>
      <c r="AA2" s="14">
        <f t="shared" ref="AA2:AA65" si="1">Y2/X2</f>
        <v>0.91984126984126979</v>
      </c>
      <c r="AB2">
        <v>0</v>
      </c>
      <c r="AC2">
        <v>0</v>
      </c>
      <c r="AD2">
        <v>0</v>
      </c>
      <c r="AE2">
        <v>155002</v>
      </c>
      <c r="AF2">
        <v>6</v>
      </c>
      <c r="AG2">
        <v>97</v>
      </c>
      <c r="AH2">
        <v>1113</v>
      </c>
      <c r="AI2">
        <v>2474</v>
      </c>
      <c r="AJ2">
        <v>25</v>
      </c>
      <c r="AK2">
        <v>6</v>
      </c>
      <c r="AL2">
        <v>6</v>
      </c>
      <c r="AM2" s="15">
        <f t="shared" ref="AM2:AM65" si="2">AH2/MAX(1,AG2+AH2)</f>
        <v>0.91983471074380163</v>
      </c>
      <c r="AN2" s="13">
        <f t="shared" ref="AN2:AN65" si="3">AG2/MAX(1,AI2)*60</f>
        <v>2.3524656426839128</v>
      </c>
      <c r="AO2" s="16">
        <f t="shared" ref="AO2:AO65" si="4">AJ2/MAX(1,T2)</f>
        <v>0.56818181818181823</v>
      </c>
      <c r="AP2" s="17">
        <v>3</v>
      </c>
      <c r="AQ2" s="17">
        <v>4</v>
      </c>
      <c r="AR2" s="17">
        <v>46</v>
      </c>
      <c r="AS2" s="18">
        <v>109</v>
      </c>
      <c r="AT2" s="13">
        <f t="shared" ref="AT2:AT65" si="5">AQ2/MAX(1,AS2)*60</f>
        <v>2.2018348623853212</v>
      </c>
      <c r="AU2" s="15">
        <f t="shared" ref="AU2:AU65" si="6">AR2/MAX(1,AQ2+AR2)</f>
        <v>0.92</v>
      </c>
      <c r="AV2" s="19">
        <v>2.35</v>
      </c>
      <c r="AW2" s="19">
        <v>186</v>
      </c>
      <c r="AX2" s="19">
        <v>2.35</v>
      </c>
      <c r="AY2">
        <v>43.1</v>
      </c>
      <c r="AZ2" s="20">
        <v>11.4</v>
      </c>
      <c r="BA2" s="20">
        <v>-0.1</v>
      </c>
      <c r="BB2" s="20">
        <v>2.2000000000000002</v>
      </c>
      <c r="BC2" s="20">
        <v>13.6</v>
      </c>
      <c r="BD2" s="21">
        <f t="shared" ref="BD2:BD65" si="7">BC2-(AX2-0.55*(AW2/186))*(1/0.47)</f>
        <v>9.7702127659574458</v>
      </c>
      <c r="BE2" s="20">
        <v>8.1999999999999993</v>
      </c>
      <c r="BF2">
        <v>1030</v>
      </c>
      <c r="BG2">
        <v>954</v>
      </c>
      <c r="BH2" s="14">
        <f t="shared" ref="BH2:BH65" si="8">BG2/BF2</f>
        <v>0.9262135922330097</v>
      </c>
      <c r="BI2">
        <v>35</v>
      </c>
      <c r="BJ2">
        <v>31</v>
      </c>
      <c r="BK2" s="14">
        <f t="shared" ref="BK2:BK65" si="9">IF(BI2&gt;0,BJ2/BI2,"")</f>
        <v>0.88571428571428568</v>
      </c>
      <c r="BL2">
        <v>195</v>
      </c>
      <c r="BM2">
        <v>174</v>
      </c>
      <c r="BN2" s="14">
        <f t="shared" ref="BN2:BN65" si="10">IF(BL2&gt;0,BM2/BL2,"")</f>
        <v>0.89230769230769236</v>
      </c>
      <c r="BO2">
        <v>4</v>
      </c>
      <c r="BP2">
        <v>0</v>
      </c>
      <c r="BQ2">
        <v>29</v>
      </c>
      <c r="BR2">
        <v>6</v>
      </c>
      <c r="BS2" s="14">
        <f t="shared" ref="BS2:BS65" si="11">IF(BQ2&gt;0,1-BR2/BQ2,"")</f>
        <v>0.7931034482758621</v>
      </c>
      <c r="BT2" s="22">
        <v>36</v>
      </c>
      <c r="BU2" s="23">
        <v>533</v>
      </c>
      <c r="BV2" s="23">
        <v>18</v>
      </c>
      <c r="BW2" s="23">
        <v>333</v>
      </c>
      <c r="BX2" s="23">
        <v>17</v>
      </c>
      <c r="BY2" s="23">
        <v>294</v>
      </c>
      <c r="BZ2" s="23">
        <v>66</v>
      </c>
      <c r="CA2" s="24">
        <v>0.91979999999999995</v>
      </c>
      <c r="CB2" s="25">
        <v>8.4575611800000006E-2</v>
      </c>
      <c r="CC2" s="26">
        <v>2.75</v>
      </c>
      <c r="CD2" s="15">
        <f t="shared" ref="CD2:CD65" si="12">AA2-(1-CB2)</f>
        <v>4.4168816412698542E-3</v>
      </c>
      <c r="CE2" s="12">
        <v>8</v>
      </c>
      <c r="CF2" s="12">
        <v>4</v>
      </c>
      <c r="CG2" s="12">
        <v>1</v>
      </c>
      <c r="CH2" s="27">
        <v>20</v>
      </c>
      <c r="CI2" s="28" t="s">
        <v>96</v>
      </c>
      <c r="CJ2" s="29">
        <v>573</v>
      </c>
    </row>
    <row r="3" spans="1:88" x14ac:dyDescent="0.45">
      <c r="A3">
        <v>31</v>
      </c>
      <c r="B3" t="s">
        <v>97</v>
      </c>
      <c r="C3" t="s">
        <v>98</v>
      </c>
      <c r="E3" t="s">
        <v>99</v>
      </c>
      <c r="F3" t="s">
        <v>99</v>
      </c>
      <c r="G3">
        <v>76</v>
      </c>
      <c r="H3">
        <v>220</v>
      </c>
      <c r="I3" t="s">
        <v>92</v>
      </c>
      <c r="J3" s="11"/>
      <c r="K3">
        <v>2012</v>
      </c>
      <c r="L3">
        <v>3</v>
      </c>
      <c r="M3">
        <v>87</v>
      </c>
      <c r="N3" s="12">
        <v>26</v>
      </c>
      <c r="O3" t="s">
        <v>100</v>
      </c>
      <c r="P3" t="s">
        <v>101</v>
      </c>
      <c r="Q3" t="s">
        <v>102</v>
      </c>
      <c r="R3" t="s">
        <v>102</v>
      </c>
      <c r="S3">
        <v>43</v>
      </c>
      <c r="T3">
        <v>37</v>
      </c>
      <c r="U3">
        <v>22</v>
      </c>
      <c r="V3">
        <v>9</v>
      </c>
      <c r="W3">
        <v>7</v>
      </c>
      <c r="X3">
        <v>1086</v>
      </c>
      <c r="Y3">
        <v>998</v>
      </c>
      <c r="Z3" s="13">
        <f t="shared" si="0"/>
        <v>2.2977167889988106</v>
      </c>
      <c r="AA3" s="14">
        <f t="shared" si="1"/>
        <v>0.91896869244935542</v>
      </c>
      <c r="AB3">
        <v>0</v>
      </c>
      <c r="AC3">
        <v>1</v>
      </c>
      <c r="AD3">
        <v>2</v>
      </c>
      <c r="AE3">
        <v>137876</v>
      </c>
      <c r="AF3">
        <v>3</v>
      </c>
      <c r="AG3">
        <v>81</v>
      </c>
      <c r="AH3">
        <v>950</v>
      </c>
      <c r="AI3">
        <v>2165</v>
      </c>
      <c r="AJ3">
        <v>24</v>
      </c>
      <c r="AK3">
        <v>5</v>
      </c>
      <c r="AL3">
        <v>2</v>
      </c>
      <c r="AM3" s="15">
        <f t="shared" si="2"/>
        <v>0.9214354995150339</v>
      </c>
      <c r="AN3" s="13">
        <f t="shared" si="3"/>
        <v>2.2448036951501154</v>
      </c>
      <c r="AO3" s="16">
        <f t="shared" si="4"/>
        <v>0.64864864864864868</v>
      </c>
      <c r="AP3" s="17">
        <v>6</v>
      </c>
      <c r="AQ3" s="17">
        <v>7</v>
      </c>
      <c r="AR3" s="17">
        <v>48</v>
      </c>
      <c r="AS3" s="18">
        <v>133</v>
      </c>
      <c r="AT3" s="13">
        <f t="shared" si="5"/>
        <v>3.1578947368421053</v>
      </c>
      <c r="AU3" s="15">
        <f t="shared" si="6"/>
        <v>0.87272727272727268</v>
      </c>
      <c r="AV3" s="19">
        <v>1.1499999999999999</v>
      </c>
      <c r="AW3" s="19">
        <v>186</v>
      </c>
      <c r="AX3" s="19">
        <v>1.1499999999999999</v>
      </c>
      <c r="AY3">
        <v>38.299999999999997</v>
      </c>
      <c r="AZ3" s="20">
        <v>9.6999999999999993</v>
      </c>
      <c r="BA3" s="20">
        <v>0.2</v>
      </c>
      <c r="BB3" s="20">
        <v>-1.4</v>
      </c>
      <c r="BC3" s="20">
        <v>8.5</v>
      </c>
      <c r="BD3" s="21">
        <f t="shared" si="7"/>
        <v>7.2234042553191493</v>
      </c>
      <c r="BE3" s="20">
        <v>7</v>
      </c>
      <c r="BF3">
        <v>877</v>
      </c>
      <c r="BG3">
        <v>814</v>
      </c>
      <c r="BH3" s="14">
        <f t="shared" si="8"/>
        <v>0.92816419612314705</v>
      </c>
      <c r="BI3">
        <v>22</v>
      </c>
      <c r="BJ3">
        <v>19</v>
      </c>
      <c r="BK3" s="14">
        <f t="shared" si="9"/>
        <v>0.86363636363636365</v>
      </c>
      <c r="BL3">
        <v>187</v>
      </c>
      <c r="BM3">
        <v>165</v>
      </c>
      <c r="BN3" s="14">
        <f t="shared" si="10"/>
        <v>0.88235294117647056</v>
      </c>
      <c r="BO3">
        <v>1</v>
      </c>
      <c r="BP3">
        <v>3</v>
      </c>
      <c r="BQ3">
        <v>12</v>
      </c>
      <c r="BR3">
        <v>6</v>
      </c>
      <c r="BS3" s="14">
        <f t="shared" si="11"/>
        <v>0.5</v>
      </c>
      <c r="BT3" s="22">
        <v>32.96</v>
      </c>
      <c r="BU3" s="23">
        <v>502</v>
      </c>
      <c r="BV3" s="23">
        <v>18</v>
      </c>
      <c r="BW3" s="23">
        <v>252</v>
      </c>
      <c r="BX3" s="23">
        <v>22</v>
      </c>
      <c r="BY3" s="23">
        <v>244</v>
      </c>
      <c r="BZ3" s="23">
        <v>48</v>
      </c>
      <c r="CA3" s="24">
        <v>0.91539999999999999</v>
      </c>
      <c r="CB3" s="25">
        <v>8.5876099400000003E-2</v>
      </c>
      <c r="CC3" s="26">
        <v>2.8918918919000003</v>
      </c>
      <c r="CD3" s="15">
        <f t="shared" si="12"/>
        <v>4.8447918493553788E-3</v>
      </c>
      <c r="CE3" s="12">
        <v>3</v>
      </c>
      <c r="CF3" s="12">
        <v>3</v>
      </c>
      <c r="CG3" s="12">
        <v>7</v>
      </c>
      <c r="CH3" s="27">
        <v>11</v>
      </c>
      <c r="CI3" s="28" t="s">
        <v>103</v>
      </c>
      <c r="CJ3" s="29">
        <v>154</v>
      </c>
    </row>
    <row r="4" spans="1:88" x14ac:dyDescent="0.45">
      <c r="A4">
        <v>41</v>
      </c>
      <c r="B4" t="s">
        <v>104</v>
      </c>
      <c r="C4" t="s">
        <v>105</v>
      </c>
      <c r="D4" t="s">
        <v>106</v>
      </c>
      <c r="E4" t="s">
        <v>107</v>
      </c>
      <c r="F4" t="s">
        <v>107</v>
      </c>
      <c r="G4">
        <v>74</v>
      </c>
      <c r="H4">
        <v>184</v>
      </c>
      <c r="I4" t="s">
        <v>92</v>
      </c>
      <c r="J4" s="11"/>
      <c r="K4">
        <v>2001</v>
      </c>
      <c r="L4">
        <v>3</v>
      </c>
      <c r="M4">
        <v>73</v>
      </c>
      <c r="N4" s="12">
        <v>34</v>
      </c>
      <c r="O4" t="s">
        <v>108</v>
      </c>
      <c r="P4" t="s">
        <v>109</v>
      </c>
      <c r="Q4" t="s">
        <v>110</v>
      </c>
      <c r="R4" t="s">
        <v>110</v>
      </c>
      <c r="S4">
        <v>60</v>
      </c>
      <c r="T4">
        <v>60</v>
      </c>
      <c r="U4">
        <v>31</v>
      </c>
      <c r="V4">
        <v>23</v>
      </c>
      <c r="W4">
        <v>5</v>
      </c>
      <c r="X4">
        <v>1915</v>
      </c>
      <c r="Y4">
        <v>1754</v>
      </c>
      <c r="Z4" s="13">
        <f t="shared" si="0"/>
        <v>2.7781505838142535</v>
      </c>
      <c r="AA4" s="14">
        <f t="shared" si="1"/>
        <v>0.91592689295039165</v>
      </c>
      <c r="AB4">
        <v>0</v>
      </c>
      <c r="AC4">
        <v>2</v>
      </c>
      <c r="AD4">
        <v>0</v>
      </c>
      <c r="AE4">
        <v>208628</v>
      </c>
      <c r="AF4">
        <v>4</v>
      </c>
      <c r="AG4">
        <v>161</v>
      </c>
      <c r="AH4">
        <v>1754</v>
      </c>
      <c r="AI4">
        <v>3479</v>
      </c>
      <c r="AJ4">
        <v>31</v>
      </c>
      <c r="AK4">
        <v>8</v>
      </c>
      <c r="AL4">
        <v>4</v>
      </c>
      <c r="AM4" s="15">
        <f t="shared" si="2"/>
        <v>0.91592689295039165</v>
      </c>
      <c r="AN4" s="13">
        <f t="shared" si="3"/>
        <v>2.7766599597585513</v>
      </c>
      <c r="AO4" s="16">
        <f t="shared" si="4"/>
        <v>0.51666666666666672</v>
      </c>
      <c r="AP4" s="17">
        <v>0</v>
      </c>
      <c r="AQ4" s="17">
        <v>0</v>
      </c>
      <c r="AR4" s="17">
        <v>0</v>
      </c>
      <c r="AS4" s="18">
        <v>0</v>
      </c>
      <c r="AT4" s="13">
        <f t="shared" si="5"/>
        <v>0</v>
      </c>
      <c r="AU4" s="15">
        <f t="shared" si="6"/>
        <v>0</v>
      </c>
      <c r="AV4" s="19">
        <v>4.2</v>
      </c>
      <c r="AW4" s="19">
        <v>186</v>
      </c>
      <c r="AX4" s="19">
        <v>4.2</v>
      </c>
      <c r="AY4">
        <v>58</v>
      </c>
      <c r="AZ4" s="20">
        <v>9</v>
      </c>
      <c r="BA4" s="20">
        <v>-2</v>
      </c>
      <c r="BB4" s="20">
        <v>-0.7</v>
      </c>
      <c r="BC4" s="20">
        <v>6.4</v>
      </c>
      <c r="BD4" s="21">
        <f t="shared" si="7"/>
        <v>-1.3659574468085109</v>
      </c>
      <c r="BE4" s="20">
        <v>11.6</v>
      </c>
      <c r="BF4">
        <v>1601</v>
      </c>
      <c r="BG4">
        <v>1480</v>
      </c>
      <c r="BH4" s="14">
        <f t="shared" si="8"/>
        <v>0.92442223610243601</v>
      </c>
      <c r="BI4">
        <v>31</v>
      </c>
      <c r="BJ4">
        <v>30</v>
      </c>
      <c r="BK4" s="14">
        <f t="shared" si="9"/>
        <v>0.967741935483871</v>
      </c>
      <c r="BL4">
        <v>283</v>
      </c>
      <c r="BM4">
        <v>244</v>
      </c>
      <c r="BN4" s="14">
        <f t="shared" si="10"/>
        <v>0.86219081272084808</v>
      </c>
      <c r="BO4">
        <v>6</v>
      </c>
      <c r="BP4">
        <v>3</v>
      </c>
      <c r="BQ4">
        <v>25</v>
      </c>
      <c r="BR4">
        <v>9</v>
      </c>
      <c r="BS4" s="14">
        <f t="shared" si="11"/>
        <v>0.64</v>
      </c>
      <c r="BT4" s="22">
        <v>32.06</v>
      </c>
      <c r="BU4" s="23">
        <v>860</v>
      </c>
      <c r="BV4" s="23">
        <v>21</v>
      </c>
      <c r="BW4" s="23">
        <v>480</v>
      </c>
      <c r="BX4" s="23">
        <v>52</v>
      </c>
      <c r="BY4" s="23">
        <v>414</v>
      </c>
      <c r="BZ4" s="23">
        <v>88</v>
      </c>
      <c r="CA4" s="24">
        <v>0.91209999999999991</v>
      </c>
      <c r="CB4" s="25">
        <v>8.4762959600000007E-2</v>
      </c>
      <c r="CC4" s="26">
        <v>3.0666666667000002</v>
      </c>
      <c r="CD4" s="15">
        <f t="shared" si="12"/>
        <v>6.8985255039166749E-4</v>
      </c>
      <c r="CE4" s="12">
        <v>5</v>
      </c>
      <c r="CF4" s="12">
        <v>4</v>
      </c>
      <c r="CG4" s="12">
        <v>6</v>
      </c>
      <c r="CH4" s="27">
        <v>4</v>
      </c>
      <c r="CI4" s="28" t="s">
        <v>111</v>
      </c>
      <c r="CJ4" s="29">
        <v>205</v>
      </c>
    </row>
    <row r="5" spans="1:88" x14ac:dyDescent="0.45">
      <c r="A5">
        <v>32</v>
      </c>
      <c r="B5" t="s">
        <v>112</v>
      </c>
      <c r="C5" t="s">
        <v>113</v>
      </c>
      <c r="D5" t="s">
        <v>114</v>
      </c>
      <c r="E5" t="s">
        <v>107</v>
      </c>
      <c r="F5" t="s">
        <v>107</v>
      </c>
      <c r="G5">
        <v>70</v>
      </c>
      <c r="H5">
        <v>183</v>
      </c>
      <c r="I5" t="s">
        <v>92</v>
      </c>
      <c r="J5" s="12"/>
      <c r="K5">
        <v>2006</v>
      </c>
      <c r="L5">
        <v>4</v>
      </c>
      <c r="M5">
        <v>120</v>
      </c>
      <c r="N5" s="12">
        <v>28</v>
      </c>
      <c r="O5" t="s">
        <v>115</v>
      </c>
      <c r="P5" t="s">
        <v>116</v>
      </c>
      <c r="Q5" t="s">
        <v>117</v>
      </c>
      <c r="R5" t="s">
        <v>117</v>
      </c>
      <c r="S5">
        <v>1</v>
      </c>
      <c r="T5">
        <v>1</v>
      </c>
      <c r="U5">
        <v>1</v>
      </c>
      <c r="V5">
        <v>0</v>
      </c>
      <c r="W5">
        <v>0</v>
      </c>
      <c r="X5">
        <v>31</v>
      </c>
      <c r="Y5">
        <v>28</v>
      </c>
      <c r="Z5" s="13">
        <f t="shared" si="0"/>
        <v>3.0066815144766146</v>
      </c>
      <c r="AA5" s="14">
        <f t="shared" si="1"/>
        <v>0.90322580645161288</v>
      </c>
      <c r="AB5">
        <v>0</v>
      </c>
      <c r="AC5">
        <v>0</v>
      </c>
      <c r="AD5">
        <v>0</v>
      </c>
      <c r="AE5">
        <v>3592</v>
      </c>
      <c r="AF5">
        <v>0</v>
      </c>
      <c r="AG5">
        <v>3</v>
      </c>
      <c r="AH5">
        <v>28</v>
      </c>
      <c r="AI5">
        <v>60</v>
      </c>
      <c r="AJ5">
        <v>0</v>
      </c>
      <c r="AK5">
        <v>0</v>
      </c>
      <c r="AL5">
        <v>0</v>
      </c>
      <c r="AM5" s="15">
        <f t="shared" si="2"/>
        <v>0.90322580645161288</v>
      </c>
      <c r="AN5" s="13">
        <f t="shared" si="3"/>
        <v>3</v>
      </c>
      <c r="AO5" s="16">
        <f t="shared" si="4"/>
        <v>0</v>
      </c>
      <c r="AP5" s="17">
        <v>0</v>
      </c>
      <c r="AQ5" s="17">
        <v>0</v>
      </c>
      <c r="AR5" s="17">
        <v>0</v>
      </c>
      <c r="AS5" s="18">
        <v>0</v>
      </c>
      <c r="AT5" s="13">
        <f t="shared" si="5"/>
        <v>0</v>
      </c>
      <c r="AU5" s="15">
        <f t="shared" si="6"/>
        <v>0</v>
      </c>
      <c r="AV5" s="19">
        <v>0.57500000000000007</v>
      </c>
      <c r="AW5" s="19">
        <v>33</v>
      </c>
      <c r="AX5" s="19">
        <v>0.10200000000000001</v>
      </c>
      <c r="AY5">
        <v>1</v>
      </c>
      <c r="AZ5" s="20">
        <v>-0.2</v>
      </c>
      <c r="BA5" s="20">
        <v>0</v>
      </c>
      <c r="BB5" s="20">
        <v>0</v>
      </c>
      <c r="BC5" s="20">
        <v>-0.2</v>
      </c>
      <c r="BD5" s="21">
        <f t="shared" si="7"/>
        <v>-0.20940288263555251</v>
      </c>
      <c r="BE5" s="20">
        <v>0.1</v>
      </c>
      <c r="BF5">
        <v>26</v>
      </c>
      <c r="BG5">
        <v>23</v>
      </c>
      <c r="BH5" s="14">
        <f t="shared" si="8"/>
        <v>0.88461538461538458</v>
      </c>
      <c r="BI5">
        <v>1</v>
      </c>
      <c r="BJ5">
        <v>1</v>
      </c>
      <c r="BK5" s="14">
        <f t="shared" si="9"/>
        <v>1</v>
      </c>
      <c r="BL5">
        <v>4</v>
      </c>
      <c r="BM5">
        <v>4</v>
      </c>
      <c r="BN5" s="14">
        <f t="shared" si="10"/>
        <v>1</v>
      </c>
      <c r="BS5" s="14" t="str">
        <f t="shared" si="11"/>
        <v/>
      </c>
      <c r="BT5" s="22">
        <v>24.2</v>
      </c>
      <c r="BU5" s="23">
        <v>15</v>
      </c>
      <c r="BV5" s="23">
        <v>0</v>
      </c>
      <c r="BW5" s="23">
        <v>5</v>
      </c>
      <c r="BX5" s="23">
        <v>1</v>
      </c>
      <c r="BY5" s="23">
        <v>8</v>
      </c>
      <c r="BZ5" s="23">
        <v>2</v>
      </c>
      <c r="CA5" s="24">
        <v>0.89579999999999993</v>
      </c>
      <c r="CB5" s="25">
        <v>8.8209219899999997E-2</v>
      </c>
      <c r="CC5" s="26">
        <v>4</v>
      </c>
      <c r="CD5" s="15">
        <f t="shared" si="12"/>
        <v>-8.564973648387153E-3</v>
      </c>
      <c r="CE5" s="12">
        <v>0</v>
      </c>
      <c r="CF5" s="12">
        <v>0</v>
      </c>
      <c r="CG5" s="12">
        <v>0</v>
      </c>
      <c r="CH5" s="27"/>
      <c r="CI5" s="27"/>
      <c r="CJ5" s="29"/>
    </row>
    <row r="6" spans="1:88" x14ac:dyDescent="0.45">
      <c r="A6">
        <v>32</v>
      </c>
      <c r="B6" t="s">
        <v>118</v>
      </c>
      <c r="C6" t="s">
        <v>119</v>
      </c>
      <c r="E6" t="s">
        <v>120</v>
      </c>
      <c r="F6" t="s">
        <v>120</v>
      </c>
      <c r="G6">
        <v>74</v>
      </c>
      <c r="H6">
        <v>192</v>
      </c>
      <c r="I6" t="s">
        <v>92</v>
      </c>
      <c r="J6" s="11"/>
      <c r="N6" s="12">
        <v>37</v>
      </c>
      <c r="O6" t="s">
        <v>121</v>
      </c>
      <c r="P6" t="s">
        <v>122</v>
      </c>
      <c r="Q6" t="s">
        <v>123</v>
      </c>
      <c r="R6" t="s">
        <v>123</v>
      </c>
      <c r="S6">
        <v>4</v>
      </c>
      <c r="T6">
        <v>3</v>
      </c>
      <c r="U6">
        <v>2</v>
      </c>
      <c r="V6">
        <v>2</v>
      </c>
      <c r="W6">
        <v>0</v>
      </c>
      <c r="X6">
        <v>109</v>
      </c>
      <c r="Y6">
        <v>96</v>
      </c>
      <c r="Z6" s="13">
        <f t="shared" si="0"/>
        <v>3.3517152474396621</v>
      </c>
      <c r="AA6" s="14">
        <f t="shared" si="1"/>
        <v>0.88073394495412849</v>
      </c>
      <c r="AB6">
        <v>0</v>
      </c>
      <c r="AC6">
        <v>0</v>
      </c>
      <c r="AD6">
        <v>0</v>
      </c>
      <c r="AE6">
        <v>13963</v>
      </c>
      <c r="AF6">
        <v>0</v>
      </c>
      <c r="AG6">
        <v>8</v>
      </c>
      <c r="AH6">
        <v>79</v>
      </c>
      <c r="AI6">
        <v>180</v>
      </c>
      <c r="AJ6">
        <v>2</v>
      </c>
      <c r="AK6">
        <v>1</v>
      </c>
      <c r="AL6">
        <v>0</v>
      </c>
      <c r="AM6" s="15">
        <f t="shared" si="2"/>
        <v>0.90804597701149425</v>
      </c>
      <c r="AN6" s="13">
        <f t="shared" si="3"/>
        <v>2.666666666666667</v>
      </c>
      <c r="AO6" s="16">
        <f t="shared" si="4"/>
        <v>0.66666666666666663</v>
      </c>
      <c r="AP6" s="17">
        <v>1</v>
      </c>
      <c r="AQ6" s="17">
        <v>5</v>
      </c>
      <c r="AR6" s="17">
        <v>17</v>
      </c>
      <c r="AS6" s="18">
        <v>53</v>
      </c>
      <c r="AT6" s="13">
        <f t="shared" si="5"/>
        <v>5.6603773584905666</v>
      </c>
      <c r="AU6" s="15">
        <f t="shared" si="6"/>
        <v>0.77272727272727271</v>
      </c>
      <c r="AV6" s="19">
        <v>6.8339999999999996</v>
      </c>
      <c r="AW6" s="19">
        <v>186</v>
      </c>
      <c r="AX6" s="19">
        <v>3.4169999999999998</v>
      </c>
      <c r="AY6">
        <v>3.9</v>
      </c>
      <c r="AZ6" s="20">
        <v>-2.7</v>
      </c>
      <c r="BA6" s="20">
        <v>0.1</v>
      </c>
      <c r="BB6" s="20">
        <v>0</v>
      </c>
      <c r="BC6" s="20">
        <v>-2.6</v>
      </c>
      <c r="BD6" s="21">
        <f t="shared" si="7"/>
        <v>-8.6999999999999993</v>
      </c>
      <c r="BE6" s="20">
        <v>0.2</v>
      </c>
      <c r="BF6">
        <v>85</v>
      </c>
      <c r="BG6">
        <v>76</v>
      </c>
      <c r="BH6" s="14">
        <f t="shared" si="8"/>
        <v>0.89411764705882357</v>
      </c>
      <c r="BI6">
        <v>2</v>
      </c>
      <c r="BJ6">
        <v>2</v>
      </c>
      <c r="BK6" s="14">
        <f t="shared" si="9"/>
        <v>1</v>
      </c>
      <c r="BL6">
        <v>22</v>
      </c>
      <c r="BM6">
        <v>18</v>
      </c>
      <c r="BN6" s="14">
        <f t="shared" si="10"/>
        <v>0.81818181818181823</v>
      </c>
      <c r="BS6" s="14" t="str">
        <f t="shared" si="11"/>
        <v/>
      </c>
      <c r="BT6" s="22">
        <v>32.44</v>
      </c>
      <c r="BU6" s="23">
        <v>41</v>
      </c>
      <c r="BV6" s="23">
        <v>2</v>
      </c>
      <c r="BW6" s="23">
        <v>29</v>
      </c>
      <c r="BX6" s="23">
        <v>1</v>
      </c>
      <c r="BY6" s="23">
        <v>26</v>
      </c>
      <c r="BZ6" s="23">
        <v>10</v>
      </c>
      <c r="CA6" s="24">
        <v>0.8911</v>
      </c>
      <c r="CB6" s="25">
        <v>8.3276929600000008E-2</v>
      </c>
      <c r="CC6" s="26">
        <v>2.6666666667000003</v>
      </c>
      <c r="CD6" s="15">
        <f t="shared" si="12"/>
        <v>-3.5989125445871517E-2</v>
      </c>
      <c r="CE6" s="12">
        <v>1</v>
      </c>
      <c r="CF6" s="12">
        <v>0</v>
      </c>
      <c r="CG6" s="12">
        <v>0</v>
      </c>
      <c r="CH6" s="27"/>
      <c r="CI6" s="27"/>
      <c r="CJ6" s="29"/>
    </row>
    <row r="7" spans="1:88" x14ac:dyDescent="0.45">
      <c r="A7">
        <v>45</v>
      </c>
      <c r="B7" t="s">
        <v>124</v>
      </c>
      <c r="C7" t="s">
        <v>125</v>
      </c>
      <c r="D7" t="s">
        <v>126</v>
      </c>
      <c r="E7" t="s">
        <v>91</v>
      </c>
      <c r="F7" t="s">
        <v>91</v>
      </c>
      <c r="G7">
        <v>72</v>
      </c>
      <c r="H7">
        <v>184</v>
      </c>
      <c r="I7" t="s">
        <v>92</v>
      </c>
      <c r="J7" s="11"/>
      <c r="K7">
        <v>2006</v>
      </c>
      <c r="L7">
        <v>1</v>
      </c>
      <c r="M7">
        <v>11</v>
      </c>
      <c r="N7" s="12">
        <v>27</v>
      </c>
      <c r="O7" t="s">
        <v>127</v>
      </c>
      <c r="P7" t="s">
        <v>128</v>
      </c>
      <c r="Q7" t="s">
        <v>129</v>
      </c>
      <c r="R7" t="s">
        <v>129</v>
      </c>
      <c r="S7">
        <v>38</v>
      </c>
      <c r="T7">
        <v>36</v>
      </c>
      <c r="U7">
        <v>12</v>
      </c>
      <c r="V7">
        <v>21</v>
      </c>
      <c r="W7">
        <v>3</v>
      </c>
      <c r="X7">
        <v>1114</v>
      </c>
      <c r="Y7">
        <v>1011</v>
      </c>
      <c r="Z7" s="13">
        <f t="shared" si="0"/>
        <v>2.8787478844153225</v>
      </c>
      <c r="AA7" s="14">
        <f t="shared" si="1"/>
        <v>0.90754039497307004</v>
      </c>
      <c r="AB7">
        <v>0</v>
      </c>
      <c r="AC7">
        <v>0</v>
      </c>
      <c r="AD7">
        <v>2</v>
      </c>
      <c r="AE7">
        <v>128806</v>
      </c>
      <c r="AF7">
        <v>3</v>
      </c>
      <c r="AG7">
        <v>97</v>
      </c>
      <c r="AH7">
        <v>971</v>
      </c>
      <c r="AI7">
        <v>2044</v>
      </c>
      <c r="AJ7">
        <v>19</v>
      </c>
      <c r="AK7">
        <v>8</v>
      </c>
      <c r="AL7">
        <v>3</v>
      </c>
      <c r="AM7" s="15">
        <f t="shared" si="2"/>
        <v>0.90917602996254676</v>
      </c>
      <c r="AN7" s="13">
        <f t="shared" si="3"/>
        <v>2.847358121330724</v>
      </c>
      <c r="AO7" s="16">
        <f t="shared" si="4"/>
        <v>0.52777777777777779</v>
      </c>
      <c r="AP7" s="17">
        <v>2</v>
      </c>
      <c r="AQ7" s="17">
        <v>6</v>
      </c>
      <c r="AR7" s="17">
        <v>40</v>
      </c>
      <c r="AS7" s="18">
        <v>103</v>
      </c>
      <c r="AT7" s="13">
        <f t="shared" si="5"/>
        <v>3.4951456310679614</v>
      </c>
      <c r="AU7" s="15">
        <f t="shared" si="6"/>
        <v>0.86956521739130432</v>
      </c>
      <c r="AV7" s="19">
        <v>4.1500000000000004</v>
      </c>
      <c r="AW7" s="19">
        <v>186</v>
      </c>
      <c r="AX7" s="19">
        <v>4.1500000000000004</v>
      </c>
      <c r="AY7">
        <v>35.799999999999997</v>
      </c>
      <c r="AZ7" s="20">
        <v>-1.8</v>
      </c>
      <c r="BA7" s="20">
        <v>-0.60000000000000009</v>
      </c>
      <c r="BB7" s="20">
        <v>-0.30000000000000004</v>
      </c>
      <c r="BC7" s="20">
        <v>-2.7</v>
      </c>
      <c r="BD7" s="21">
        <f t="shared" si="7"/>
        <v>-10.359574468085107</v>
      </c>
      <c r="BE7" s="20">
        <v>5.6</v>
      </c>
      <c r="BF7">
        <v>938</v>
      </c>
      <c r="BG7">
        <v>854</v>
      </c>
      <c r="BH7" s="14">
        <f t="shared" si="8"/>
        <v>0.91044776119402981</v>
      </c>
      <c r="BI7">
        <v>27</v>
      </c>
      <c r="BJ7">
        <v>23</v>
      </c>
      <c r="BK7" s="14">
        <f t="shared" si="9"/>
        <v>0.85185185185185186</v>
      </c>
      <c r="BL7">
        <v>149</v>
      </c>
      <c r="BM7">
        <v>134</v>
      </c>
      <c r="BN7" s="14">
        <f t="shared" si="10"/>
        <v>0.89932885906040272</v>
      </c>
      <c r="BO7">
        <v>1</v>
      </c>
      <c r="BP7">
        <v>1</v>
      </c>
      <c r="BQ7">
        <v>8</v>
      </c>
      <c r="BR7">
        <v>3</v>
      </c>
      <c r="BS7" s="14">
        <f t="shared" si="11"/>
        <v>0.625</v>
      </c>
      <c r="BT7" s="22">
        <v>34.619999999999997</v>
      </c>
      <c r="BU7" s="23">
        <v>472</v>
      </c>
      <c r="BV7" s="23">
        <v>25</v>
      </c>
      <c r="BW7" s="23">
        <v>305</v>
      </c>
      <c r="BX7" s="23">
        <v>30</v>
      </c>
      <c r="BY7" s="23">
        <v>234</v>
      </c>
      <c r="BZ7" s="23">
        <v>48</v>
      </c>
      <c r="CA7" s="24">
        <v>0.90429999999999999</v>
      </c>
      <c r="CB7" s="25">
        <v>8.6419671500000003E-2</v>
      </c>
      <c r="CC7" s="26">
        <v>2.4722222222000001</v>
      </c>
      <c r="CD7" s="15">
        <f t="shared" si="12"/>
        <v>-6.039933526929997E-3</v>
      </c>
      <c r="CE7" s="12">
        <v>4</v>
      </c>
      <c r="CF7" s="12">
        <v>6</v>
      </c>
      <c r="CG7" s="12">
        <v>4</v>
      </c>
      <c r="CH7" s="27">
        <v>5</v>
      </c>
      <c r="CI7" s="28" t="s">
        <v>111</v>
      </c>
      <c r="CJ7" s="29">
        <v>253</v>
      </c>
    </row>
    <row r="8" spans="1:88" x14ac:dyDescent="0.45">
      <c r="A8">
        <v>20</v>
      </c>
      <c r="B8" t="s">
        <v>130</v>
      </c>
      <c r="C8" t="s">
        <v>131</v>
      </c>
      <c r="E8" t="s">
        <v>132</v>
      </c>
      <c r="F8" t="s">
        <v>132</v>
      </c>
      <c r="G8">
        <v>76</v>
      </c>
      <c r="H8">
        <v>210</v>
      </c>
      <c r="I8" t="s">
        <v>92</v>
      </c>
      <c r="J8" s="11"/>
      <c r="K8">
        <v>2006</v>
      </c>
      <c r="L8">
        <v>4</v>
      </c>
      <c r="M8">
        <v>106</v>
      </c>
      <c r="N8" s="12">
        <v>29</v>
      </c>
      <c r="O8" t="s">
        <v>133</v>
      </c>
      <c r="P8" t="s">
        <v>134</v>
      </c>
      <c r="Q8" t="s">
        <v>135</v>
      </c>
      <c r="R8" t="s">
        <v>135</v>
      </c>
      <c r="S8">
        <v>14</v>
      </c>
      <c r="T8">
        <v>12</v>
      </c>
      <c r="U8">
        <v>5</v>
      </c>
      <c r="V8">
        <v>8</v>
      </c>
      <c r="W8">
        <v>0</v>
      </c>
      <c r="X8">
        <v>374</v>
      </c>
      <c r="Y8">
        <v>345</v>
      </c>
      <c r="Z8" s="13">
        <f t="shared" si="0"/>
        <v>2.4142635802326389</v>
      </c>
      <c r="AA8" s="14">
        <f t="shared" si="1"/>
        <v>0.92245989304812837</v>
      </c>
      <c r="AB8">
        <v>0</v>
      </c>
      <c r="AC8">
        <v>1</v>
      </c>
      <c r="AD8">
        <v>2</v>
      </c>
      <c r="AE8">
        <v>43243</v>
      </c>
      <c r="AF8">
        <v>2</v>
      </c>
      <c r="AG8">
        <v>28</v>
      </c>
      <c r="AH8">
        <v>328</v>
      </c>
      <c r="AI8">
        <v>663</v>
      </c>
      <c r="AJ8">
        <v>7</v>
      </c>
      <c r="AK8">
        <v>2</v>
      </c>
      <c r="AL8">
        <v>2</v>
      </c>
      <c r="AM8" s="15">
        <f t="shared" si="2"/>
        <v>0.9213483146067416</v>
      </c>
      <c r="AN8" s="13">
        <f t="shared" si="3"/>
        <v>2.5339366515837107</v>
      </c>
      <c r="AO8" s="16">
        <f t="shared" si="4"/>
        <v>0.58333333333333337</v>
      </c>
      <c r="AP8" s="17">
        <v>2</v>
      </c>
      <c r="AQ8" s="17">
        <v>1</v>
      </c>
      <c r="AR8" s="17">
        <v>17</v>
      </c>
      <c r="AS8" s="18">
        <v>58</v>
      </c>
      <c r="AT8" s="13">
        <f t="shared" si="5"/>
        <v>1.0344827586206897</v>
      </c>
      <c r="AU8" s="15">
        <f t="shared" si="6"/>
        <v>0.94444444444444442</v>
      </c>
      <c r="AV8" s="19">
        <v>2.9</v>
      </c>
      <c r="AW8" s="19">
        <v>186</v>
      </c>
      <c r="AX8" s="19">
        <v>1.24</v>
      </c>
      <c r="AY8">
        <v>12</v>
      </c>
      <c r="AZ8" s="20">
        <v>4</v>
      </c>
      <c r="BA8" s="20">
        <v>-0.2</v>
      </c>
      <c r="BB8" s="20">
        <v>0</v>
      </c>
      <c r="BC8" s="20">
        <v>3.8</v>
      </c>
      <c r="BD8" s="21">
        <f t="shared" si="7"/>
        <v>2.3319148936170215</v>
      </c>
      <c r="BE8" s="20">
        <v>2.5</v>
      </c>
      <c r="BF8">
        <v>307</v>
      </c>
      <c r="BG8">
        <v>289</v>
      </c>
      <c r="BH8" s="14">
        <f t="shared" si="8"/>
        <v>0.94136807817589574</v>
      </c>
      <c r="BI8">
        <v>8</v>
      </c>
      <c r="BJ8">
        <v>6</v>
      </c>
      <c r="BK8" s="14">
        <f t="shared" si="9"/>
        <v>0.75</v>
      </c>
      <c r="BL8">
        <v>59</v>
      </c>
      <c r="BM8">
        <v>50</v>
      </c>
      <c r="BN8" s="14">
        <f t="shared" si="10"/>
        <v>0.84745762711864403</v>
      </c>
      <c r="BS8" s="14" t="str">
        <f t="shared" si="11"/>
        <v/>
      </c>
      <c r="BT8" s="22">
        <v>31.4</v>
      </c>
      <c r="BU8" s="23">
        <v>170</v>
      </c>
      <c r="BV8" s="23">
        <v>8</v>
      </c>
      <c r="BW8" s="23">
        <v>94</v>
      </c>
      <c r="BX8" s="23">
        <v>13</v>
      </c>
      <c r="BY8" s="23">
        <v>81</v>
      </c>
      <c r="BZ8" s="23">
        <v>8</v>
      </c>
      <c r="CA8" s="24">
        <v>0.92059999999999997</v>
      </c>
      <c r="CB8" s="25">
        <v>8.4827976600000007E-2</v>
      </c>
      <c r="CC8" s="26">
        <v>2.5</v>
      </c>
      <c r="CD8" s="15">
        <f t="shared" si="12"/>
        <v>7.2878696481283312E-3</v>
      </c>
      <c r="CE8" s="12">
        <v>2</v>
      </c>
      <c r="CF8" s="12">
        <v>1</v>
      </c>
      <c r="CG8" s="12">
        <v>1</v>
      </c>
      <c r="CH8" s="27">
        <v>25</v>
      </c>
      <c r="CI8" s="28" t="s">
        <v>136</v>
      </c>
      <c r="CJ8" s="29">
        <v>884</v>
      </c>
    </row>
    <row r="9" spans="1:88" x14ac:dyDescent="0.45">
      <c r="A9">
        <v>30</v>
      </c>
      <c r="B9" t="s">
        <v>137</v>
      </c>
      <c r="C9" t="s">
        <v>138</v>
      </c>
      <c r="D9" t="s">
        <v>126</v>
      </c>
      <c r="E9" t="s">
        <v>91</v>
      </c>
      <c r="F9" t="s">
        <v>91</v>
      </c>
      <c r="G9">
        <v>73</v>
      </c>
      <c r="H9">
        <v>177</v>
      </c>
      <c r="I9" t="s">
        <v>92</v>
      </c>
      <c r="J9" t="s">
        <v>139</v>
      </c>
      <c r="K9">
        <v>2009</v>
      </c>
      <c r="L9">
        <v>4</v>
      </c>
      <c r="M9">
        <v>95</v>
      </c>
      <c r="N9" s="12">
        <v>24</v>
      </c>
      <c r="O9" t="s">
        <v>140</v>
      </c>
      <c r="P9" t="s">
        <v>141</v>
      </c>
      <c r="Q9" t="s">
        <v>142</v>
      </c>
      <c r="R9" t="s">
        <v>142</v>
      </c>
      <c r="S9">
        <v>7</v>
      </c>
      <c r="T9">
        <v>6</v>
      </c>
      <c r="U9">
        <v>3</v>
      </c>
      <c r="V9">
        <v>2</v>
      </c>
      <c r="W9">
        <v>1</v>
      </c>
      <c r="X9">
        <v>210</v>
      </c>
      <c r="Y9">
        <v>192</v>
      </c>
      <c r="Z9" s="13">
        <f t="shared" si="0"/>
        <v>2.7088036117381491</v>
      </c>
      <c r="AA9" s="14">
        <f t="shared" si="1"/>
        <v>0.91428571428571426</v>
      </c>
      <c r="AB9">
        <v>0</v>
      </c>
      <c r="AC9">
        <v>0</v>
      </c>
      <c r="AD9">
        <v>0</v>
      </c>
      <c r="AE9">
        <v>23922</v>
      </c>
      <c r="AF9">
        <v>0</v>
      </c>
      <c r="AG9">
        <v>17</v>
      </c>
      <c r="AH9">
        <v>186</v>
      </c>
      <c r="AI9">
        <v>370</v>
      </c>
      <c r="AJ9">
        <v>4</v>
      </c>
      <c r="AK9">
        <v>1</v>
      </c>
      <c r="AL9">
        <v>0</v>
      </c>
      <c r="AM9" s="15">
        <f t="shared" si="2"/>
        <v>0.91625615763546797</v>
      </c>
      <c r="AN9" s="13">
        <f t="shared" si="3"/>
        <v>2.756756756756757</v>
      </c>
      <c r="AO9" s="16">
        <f t="shared" si="4"/>
        <v>0.66666666666666663</v>
      </c>
      <c r="AP9" s="17">
        <v>1</v>
      </c>
      <c r="AQ9" s="17">
        <v>1</v>
      </c>
      <c r="AR9" s="17">
        <v>6</v>
      </c>
      <c r="AS9" s="18">
        <v>29</v>
      </c>
      <c r="AT9" s="13">
        <f t="shared" si="5"/>
        <v>2.0689655172413794</v>
      </c>
      <c r="AU9" s="15">
        <f t="shared" si="6"/>
        <v>0.8571428571428571</v>
      </c>
      <c r="AV9" s="19">
        <v>0.56300000000000006</v>
      </c>
      <c r="AW9" s="19">
        <v>186</v>
      </c>
      <c r="AX9" s="19">
        <v>0.56300000000000006</v>
      </c>
      <c r="AY9">
        <v>6.7</v>
      </c>
      <c r="AZ9" s="20">
        <v>0.60000000000000009</v>
      </c>
      <c r="BA9" s="20">
        <v>-0.1</v>
      </c>
      <c r="BB9" s="20">
        <v>0</v>
      </c>
      <c r="BC9" s="20">
        <v>0.5</v>
      </c>
      <c r="BD9" s="21">
        <f t="shared" si="7"/>
        <v>0.47234042553191485</v>
      </c>
      <c r="BE9" s="20">
        <v>1.2</v>
      </c>
      <c r="BF9">
        <v>171</v>
      </c>
      <c r="BG9">
        <v>158</v>
      </c>
      <c r="BH9" s="14">
        <f t="shared" si="8"/>
        <v>0.92397660818713445</v>
      </c>
      <c r="BI9">
        <v>7</v>
      </c>
      <c r="BJ9">
        <v>6</v>
      </c>
      <c r="BK9" s="14">
        <f t="shared" si="9"/>
        <v>0.8571428571428571</v>
      </c>
      <c r="BL9">
        <v>32</v>
      </c>
      <c r="BM9">
        <v>28</v>
      </c>
      <c r="BN9" s="14">
        <f t="shared" si="10"/>
        <v>0.875</v>
      </c>
      <c r="BO9">
        <v>0</v>
      </c>
      <c r="BP9">
        <v>1</v>
      </c>
      <c r="BQ9">
        <v>3</v>
      </c>
      <c r="BR9">
        <v>1</v>
      </c>
      <c r="BS9" s="14">
        <f t="shared" si="11"/>
        <v>0.66666666666666674</v>
      </c>
      <c r="BT9" s="22">
        <v>33.82</v>
      </c>
      <c r="BU9" s="23">
        <v>82</v>
      </c>
      <c r="BV9" s="23">
        <v>0</v>
      </c>
      <c r="BW9" s="23">
        <v>56</v>
      </c>
      <c r="BX9" s="23">
        <v>6</v>
      </c>
      <c r="BY9" s="23">
        <v>54</v>
      </c>
      <c r="BZ9" s="23">
        <v>12</v>
      </c>
      <c r="CA9" s="24">
        <v>0.92069999999999996</v>
      </c>
      <c r="CB9" s="25">
        <v>8.4459367600000002E-2</v>
      </c>
      <c r="CC9" s="26">
        <v>2.3333333333000001</v>
      </c>
      <c r="CD9" s="15">
        <f t="shared" si="12"/>
        <v>-1.2549181142856858E-3</v>
      </c>
      <c r="CE9" s="12">
        <v>1</v>
      </c>
      <c r="CF9" s="12">
        <v>1</v>
      </c>
      <c r="CG9" s="12">
        <v>1</v>
      </c>
      <c r="CH9" s="27">
        <v>27</v>
      </c>
      <c r="CI9" s="28" t="s">
        <v>111</v>
      </c>
      <c r="CJ9" s="29">
        <v>185</v>
      </c>
    </row>
    <row r="10" spans="1:88" x14ac:dyDescent="0.45">
      <c r="A10">
        <v>50</v>
      </c>
      <c r="B10" t="s">
        <v>143</v>
      </c>
      <c r="C10" t="s">
        <v>144</v>
      </c>
      <c r="D10" t="s">
        <v>145</v>
      </c>
      <c r="E10" t="s">
        <v>91</v>
      </c>
      <c r="F10" t="s">
        <v>91</v>
      </c>
      <c r="G10">
        <v>73</v>
      </c>
      <c r="H10">
        <v>167</v>
      </c>
      <c r="I10" t="s">
        <v>92</v>
      </c>
      <c r="J10" t="s">
        <v>139</v>
      </c>
      <c r="K10">
        <v>2011</v>
      </c>
      <c r="L10">
        <v>3</v>
      </c>
      <c r="M10">
        <v>88</v>
      </c>
      <c r="N10" s="12">
        <v>22</v>
      </c>
      <c r="O10" t="s">
        <v>146</v>
      </c>
      <c r="P10" t="s">
        <v>147</v>
      </c>
      <c r="Q10" t="s">
        <v>95</v>
      </c>
      <c r="R10" t="s">
        <v>95</v>
      </c>
      <c r="S10">
        <v>1</v>
      </c>
      <c r="T10">
        <v>0</v>
      </c>
      <c r="U10">
        <v>0</v>
      </c>
      <c r="V10">
        <v>0</v>
      </c>
      <c r="W10">
        <v>0</v>
      </c>
      <c r="X10">
        <v>4</v>
      </c>
      <c r="Y10">
        <v>3</v>
      </c>
      <c r="Z10" s="13">
        <f t="shared" si="0"/>
        <v>4.6936114732724903</v>
      </c>
      <c r="AA10" s="14">
        <f t="shared" si="1"/>
        <v>0.75</v>
      </c>
      <c r="AB10">
        <v>0</v>
      </c>
      <c r="AC10">
        <v>0</v>
      </c>
      <c r="AD10">
        <v>0</v>
      </c>
      <c r="AE10">
        <v>767</v>
      </c>
      <c r="AF10">
        <v>0</v>
      </c>
      <c r="AM10" s="15">
        <f t="shared" si="2"/>
        <v>0</v>
      </c>
      <c r="AN10" s="13">
        <f t="shared" si="3"/>
        <v>0</v>
      </c>
      <c r="AO10" s="16">
        <f t="shared" si="4"/>
        <v>0</v>
      </c>
      <c r="AP10" s="17">
        <v>1</v>
      </c>
      <c r="AQ10" s="17">
        <v>1</v>
      </c>
      <c r="AR10" s="17">
        <v>3</v>
      </c>
      <c r="AS10" s="18">
        <v>13</v>
      </c>
      <c r="AT10" s="13">
        <f t="shared" si="5"/>
        <v>4.6153846153846159</v>
      </c>
      <c r="AU10" s="15">
        <f t="shared" si="6"/>
        <v>0.75</v>
      </c>
      <c r="AV10" s="19">
        <v>0.90300000000000002</v>
      </c>
      <c r="AW10" s="19">
        <v>20</v>
      </c>
      <c r="AX10" s="19">
        <v>9.7000000000000003E-2</v>
      </c>
      <c r="AY10">
        <v>0.2</v>
      </c>
      <c r="AZ10" s="20">
        <v>-0.5</v>
      </c>
      <c r="BA10" s="20">
        <v>0</v>
      </c>
      <c r="BB10" s="20">
        <v>0</v>
      </c>
      <c r="BC10" s="20">
        <v>-0.5</v>
      </c>
      <c r="BD10" s="21">
        <f t="shared" si="7"/>
        <v>-0.58055364905056051</v>
      </c>
      <c r="BE10" s="20">
        <v>-0.1</v>
      </c>
      <c r="BF10">
        <v>4</v>
      </c>
      <c r="BG10">
        <v>3</v>
      </c>
      <c r="BH10" s="14">
        <f t="shared" si="8"/>
        <v>0.75</v>
      </c>
      <c r="BI10">
        <v>0</v>
      </c>
      <c r="BJ10">
        <v>0</v>
      </c>
      <c r="BK10" s="14" t="str">
        <f t="shared" si="9"/>
        <v/>
      </c>
      <c r="BL10">
        <v>0</v>
      </c>
      <c r="BM10">
        <v>0</v>
      </c>
      <c r="BN10" s="14" t="str">
        <f t="shared" si="10"/>
        <v/>
      </c>
      <c r="BS10" s="14" t="str">
        <f t="shared" si="11"/>
        <v/>
      </c>
      <c r="BT10" s="22">
        <v>26.44</v>
      </c>
      <c r="BU10" s="23">
        <v>0</v>
      </c>
      <c r="BV10" s="23">
        <v>0</v>
      </c>
      <c r="BW10" s="23">
        <v>3</v>
      </c>
      <c r="BX10" s="23">
        <v>1</v>
      </c>
      <c r="BY10" s="23">
        <v>0</v>
      </c>
      <c r="BZ10" s="23">
        <v>0</v>
      </c>
      <c r="CA10" s="24"/>
      <c r="CB10" s="25">
        <v>7.7332242199999998E-2</v>
      </c>
      <c r="CC10" s="26"/>
      <c r="CD10" s="15">
        <f t="shared" si="12"/>
        <v>-0.17266775779999999</v>
      </c>
      <c r="CE10" s="12">
        <v>0</v>
      </c>
      <c r="CF10" s="12">
        <v>0</v>
      </c>
      <c r="CG10" s="12">
        <v>0</v>
      </c>
      <c r="CH10" s="27"/>
      <c r="CI10" s="27"/>
      <c r="CJ10" s="29"/>
    </row>
    <row r="11" spans="1:88" x14ac:dyDescent="0.45">
      <c r="A11">
        <v>30</v>
      </c>
      <c r="B11" t="s">
        <v>148</v>
      </c>
      <c r="C11" t="s">
        <v>149</v>
      </c>
      <c r="D11" t="s">
        <v>150</v>
      </c>
      <c r="E11" t="s">
        <v>107</v>
      </c>
      <c r="F11" t="s">
        <v>107</v>
      </c>
      <c r="G11">
        <v>79</v>
      </c>
      <c r="H11">
        <v>216</v>
      </c>
      <c r="I11" t="s">
        <v>92</v>
      </c>
      <c r="J11" s="11"/>
      <c r="K11">
        <v>2005</v>
      </c>
      <c r="L11">
        <v>3</v>
      </c>
      <c r="M11">
        <v>85</v>
      </c>
      <c r="N11" s="12">
        <v>29</v>
      </c>
      <c r="O11" t="s">
        <v>151</v>
      </c>
      <c r="P11" t="s">
        <v>152</v>
      </c>
      <c r="Q11" t="s">
        <v>153</v>
      </c>
      <c r="R11" t="s">
        <v>153</v>
      </c>
      <c r="S11">
        <v>61</v>
      </c>
      <c r="T11">
        <v>60</v>
      </c>
      <c r="U11">
        <v>35</v>
      </c>
      <c r="V11">
        <v>21</v>
      </c>
      <c r="W11">
        <v>4</v>
      </c>
      <c r="X11">
        <v>1672</v>
      </c>
      <c r="Y11">
        <v>1549</v>
      </c>
      <c r="Z11" s="13">
        <f t="shared" si="0"/>
        <v>2.0587879745952629</v>
      </c>
      <c r="AA11" s="14">
        <f t="shared" si="1"/>
        <v>0.92643540669856461</v>
      </c>
      <c r="AB11">
        <v>0</v>
      </c>
      <c r="AC11">
        <v>1</v>
      </c>
      <c r="AD11">
        <v>4</v>
      </c>
      <c r="AE11">
        <v>215078</v>
      </c>
      <c r="AF11">
        <v>6</v>
      </c>
      <c r="AG11">
        <v>122</v>
      </c>
      <c r="AH11">
        <v>1532</v>
      </c>
      <c r="AI11">
        <v>3549</v>
      </c>
      <c r="AJ11">
        <v>41</v>
      </c>
      <c r="AK11">
        <v>4</v>
      </c>
      <c r="AL11">
        <v>3</v>
      </c>
      <c r="AM11" s="15">
        <f t="shared" si="2"/>
        <v>0.92623941958887546</v>
      </c>
      <c r="AN11" s="13">
        <f t="shared" si="3"/>
        <v>2.0625528317836008</v>
      </c>
      <c r="AO11" s="16">
        <f t="shared" si="4"/>
        <v>0.68333333333333335</v>
      </c>
      <c r="AP11" s="17">
        <v>1</v>
      </c>
      <c r="AQ11" s="17">
        <v>1</v>
      </c>
      <c r="AR11" s="17">
        <v>17</v>
      </c>
      <c r="AS11" s="18">
        <v>36</v>
      </c>
      <c r="AT11" s="13">
        <f t="shared" si="5"/>
        <v>1.6666666666666665</v>
      </c>
      <c r="AU11" s="15">
        <f t="shared" si="6"/>
        <v>0.94444444444444442</v>
      </c>
      <c r="AV11" s="19">
        <v>5.95</v>
      </c>
      <c r="AW11" s="19">
        <v>186</v>
      </c>
      <c r="AX11" s="19">
        <v>5.95</v>
      </c>
      <c r="AY11">
        <v>59.8</v>
      </c>
      <c r="AZ11" s="20">
        <v>24.1</v>
      </c>
      <c r="BA11" s="20">
        <v>1</v>
      </c>
      <c r="BB11" s="20">
        <v>-1</v>
      </c>
      <c r="BC11" s="20">
        <v>24.1</v>
      </c>
      <c r="BD11" s="21">
        <f t="shared" si="7"/>
        <v>12.610638297872342</v>
      </c>
      <c r="BE11" s="20">
        <v>12.2</v>
      </c>
      <c r="BF11">
        <v>1361</v>
      </c>
      <c r="BG11">
        <v>1267</v>
      </c>
      <c r="BH11" s="14">
        <f t="shared" si="8"/>
        <v>0.93093313739897132</v>
      </c>
      <c r="BI11">
        <v>40</v>
      </c>
      <c r="BJ11">
        <v>36</v>
      </c>
      <c r="BK11" s="14">
        <f t="shared" si="9"/>
        <v>0.9</v>
      </c>
      <c r="BL11">
        <v>271</v>
      </c>
      <c r="BM11">
        <v>246</v>
      </c>
      <c r="BN11" s="14">
        <f t="shared" si="10"/>
        <v>0.90774907749077494</v>
      </c>
      <c r="BO11">
        <v>1</v>
      </c>
      <c r="BP11">
        <v>3</v>
      </c>
      <c r="BQ11">
        <v>11</v>
      </c>
      <c r="BR11">
        <v>5</v>
      </c>
      <c r="BS11" s="14">
        <f t="shared" si="11"/>
        <v>0.54545454545454541</v>
      </c>
      <c r="BT11" s="22">
        <v>35.67</v>
      </c>
      <c r="BU11" s="23">
        <v>743</v>
      </c>
      <c r="BV11" s="23">
        <v>18</v>
      </c>
      <c r="BW11" s="23">
        <v>391</v>
      </c>
      <c r="BX11" s="23">
        <v>28</v>
      </c>
      <c r="BY11" s="23">
        <v>416</v>
      </c>
      <c r="BZ11" s="23">
        <v>77</v>
      </c>
      <c r="CA11" s="24">
        <v>0.92630000000000001</v>
      </c>
      <c r="CB11" s="25">
        <v>8.55653465E-2</v>
      </c>
      <c r="CC11" s="26">
        <v>2.8666666667</v>
      </c>
      <c r="CD11" s="15">
        <f t="shared" si="12"/>
        <v>1.200075319856464E-2</v>
      </c>
      <c r="CE11" s="12">
        <v>10</v>
      </c>
      <c r="CF11" s="12">
        <v>5</v>
      </c>
      <c r="CG11" s="12">
        <v>8</v>
      </c>
      <c r="CH11" s="27"/>
      <c r="CI11" s="27"/>
      <c r="CJ11" s="29"/>
    </row>
    <row r="12" spans="1:88" x14ac:dyDescent="0.45">
      <c r="A12">
        <v>72</v>
      </c>
      <c r="B12" t="s">
        <v>154</v>
      </c>
      <c r="C12" t="s">
        <v>155</v>
      </c>
      <c r="E12" t="s">
        <v>156</v>
      </c>
      <c r="F12" t="s">
        <v>156</v>
      </c>
      <c r="G12">
        <v>74</v>
      </c>
      <c r="H12">
        <v>199</v>
      </c>
      <c r="I12" t="s">
        <v>92</v>
      </c>
      <c r="J12" s="11"/>
      <c r="N12" s="12">
        <v>27</v>
      </c>
      <c r="O12" t="s">
        <v>157</v>
      </c>
      <c r="P12" t="s">
        <v>158</v>
      </c>
      <c r="Q12" t="s">
        <v>159</v>
      </c>
      <c r="R12" t="s">
        <v>159</v>
      </c>
      <c r="S12">
        <v>37</v>
      </c>
      <c r="T12">
        <v>37</v>
      </c>
      <c r="U12">
        <v>15</v>
      </c>
      <c r="V12">
        <v>19</v>
      </c>
      <c r="W12">
        <v>1</v>
      </c>
      <c r="X12">
        <v>1049</v>
      </c>
      <c r="Y12">
        <v>952</v>
      </c>
      <c r="Z12" s="13">
        <f t="shared" si="0"/>
        <v>2.7500177191863351</v>
      </c>
      <c r="AA12" s="14">
        <f t="shared" si="1"/>
        <v>0.90753098188751191</v>
      </c>
      <c r="AB12">
        <v>0</v>
      </c>
      <c r="AC12">
        <v>2</v>
      </c>
      <c r="AD12">
        <v>2</v>
      </c>
      <c r="AE12">
        <v>126981</v>
      </c>
      <c r="AF12">
        <v>1</v>
      </c>
      <c r="AG12">
        <v>97</v>
      </c>
      <c r="AH12">
        <v>952</v>
      </c>
      <c r="AI12">
        <v>2117</v>
      </c>
      <c r="AJ12">
        <v>18</v>
      </c>
      <c r="AK12">
        <v>8</v>
      </c>
      <c r="AL12">
        <v>4</v>
      </c>
      <c r="AM12" s="15">
        <f t="shared" si="2"/>
        <v>0.90753098188751191</v>
      </c>
      <c r="AN12" s="13">
        <f t="shared" si="3"/>
        <v>2.7491733585262161</v>
      </c>
      <c r="AO12" s="16">
        <f t="shared" si="4"/>
        <v>0.48648648648648651</v>
      </c>
      <c r="AP12" s="17">
        <v>0</v>
      </c>
      <c r="AQ12" s="17">
        <v>0</v>
      </c>
      <c r="AR12" s="17">
        <v>0</v>
      </c>
      <c r="AS12" s="18">
        <v>0</v>
      </c>
      <c r="AT12" s="13">
        <f t="shared" si="5"/>
        <v>0</v>
      </c>
      <c r="AU12" s="15">
        <f t="shared" si="6"/>
        <v>0</v>
      </c>
      <c r="AV12" s="19">
        <v>7.4249999999999998</v>
      </c>
      <c r="AW12" s="19">
        <v>186</v>
      </c>
      <c r="AX12" s="19">
        <v>7.4249999999999998</v>
      </c>
      <c r="AY12">
        <v>35.299999999999997</v>
      </c>
      <c r="AZ12" s="20">
        <v>-1.3</v>
      </c>
      <c r="BA12" s="20">
        <v>-0.2</v>
      </c>
      <c r="BB12" s="20">
        <v>0.60000000000000009</v>
      </c>
      <c r="BC12" s="20">
        <v>-0.9</v>
      </c>
      <c r="BD12" s="21">
        <f t="shared" si="7"/>
        <v>-15.527659574468085</v>
      </c>
      <c r="BE12" s="20">
        <v>5.3</v>
      </c>
      <c r="BF12">
        <v>847</v>
      </c>
      <c r="BG12">
        <v>776</v>
      </c>
      <c r="BH12" s="14">
        <f t="shared" si="8"/>
        <v>0.9161747343565525</v>
      </c>
      <c r="BI12">
        <v>29</v>
      </c>
      <c r="BJ12">
        <v>26</v>
      </c>
      <c r="BK12" s="14">
        <f t="shared" si="9"/>
        <v>0.89655172413793105</v>
      </c>
      <c r="BL12">
        <v>173</v>
      </c>
      <c r="BM12">
        <v>150</v>
      </c>
      <c r="BN12" s="14">
        <f t="shared" si="10"/>
        <v>0.86705202312138729</v>
      </c>
      <c r="BO12">
        <v>1</v>
      </c>
      <c r="BP12">
        <v>1</v>
      </c>
      <c r="BQ12">
        <v>9</v>
      </c>
      <c r="BR12">
        <v>2</v>
      </c>
      <c r="BS12" s="14">
        <f t="shared" si="11"/>
        <v>0.77777777777777779</v>
      </c>
      <c r="BT12" s="22">
        <v>32.97</v>
      </c>
      <c r="BU12" s="23">
        <v>458</v>
      </c>
      <c r="BV12" s="23">
        <v>16</v>
      </c>
      <c r="BW12" s="23">
        <v>275</v>
      </c>
      <c r="BX12" s="23">
        <v>27</v>
      </c>
      <c r="BY12" s="23">
        <v>219</v>
      </c>
      <c r="BZ12" s="23">
        <v>54</v>
      </c>
      <c r="CA12" s="24">
        <v>0.90359999999999996</v>
      </c>
      <c r="CB12" s="25">
        <v>8.5336078300000007E-2</v>
      </c>
      <c r="CC12" s="26">
        <v>2.6486486486</v>
      </c>
      <c r="CD12" s="15">
        <f t="shared" si="12"/>
        <v>-7.1329398124880816E-3</v>
      </c>
      <c r="CE12" s="12">
        <v>5</v>
      </c>
      <c r="CF12" s="12">
        <v>4</v>
      </c>
      <c r="CG12" s="12">
        <v>3</v>
      </c>
      <c r="CH12" s="27">
        <v>35</v>
      </c>
      <c r="CI12" s="28" t="s">
        <v>160</v>
      </c>
      <c r="CJ12" s="29">
        <v>3169</v>
      </c>
    </row>
    <row r="13" spans="1:88" x14ac:dyDescent="0.45">
      <c r="A13">
        <v>1</v>
      </c>
      <c r="B13" t="s">
        <v>161</v>
      </c>
      <c r="C13" t="s">
        <v>162</v>
      </c>
      <c r="D13" t="s">
        <v>163</v>
      </c>
      <c r="E13" t="s">
        <v>91</v>
      </c>
      <c r="F13" t="s">
        <v>91</v>
      </c>
      <c r="G13">
        <v>75</v>
      </c>
      <c r="H13">
        <v>202</v>
      </c>
      <c r="I13" t="s">
        <v>92</v>
      </c>
      <c r="J13" t="s">
        <v>139</v>
      </c>
      <c r="K13">
        <v>2011</v>
      </c>
      <c r="L13">
        <v>6</v>
      </c>
      <c r="M13">
        <v>164</v>
      </c>
      <c r="N13" s="12">
        <v>22</v>
      </c>
      <c r="O13" t="s">
        <v>164</v>
      </c>
      <c r="P13" t="s">
        <v>165</v>
      </c>
      <c r="Q13" t="s">
        <v>166</v>
      </c>
      <c r="R13" t="s">
        <v>166</v>
      </c>
      <c r="S13">
        <v>5</v>
      </c>
      <c r="T13">
        <v>5</v>
      </c>
      <c r="U13">
        <v>0</v>
      </c>
      <c r="V13">
        <v>4</v>
      </c>
      <c r="W13">
        <v>1</v>
      </c>
      <c r="X13">
        <v>142</v>
      </c>
      <c r="Y13">
        <v>124</v>
      </c>
      <c r="Z13" s="13">
        <f t="shared" si="0"/>
        <v>3.6058093595236773</v>
      </c>
      <c r="AA13" s="14">
        <f t="shared" si="1"/>
        <v>0.87323943661971826</v>
      </c>
      <c r="AB13">
        <v>0</v>
      </c>
      <c r="AC13">
        <v>0</v>
      </c>
      <c r="AD13">
        <v>0</v>
      </c>
      <c r="AE13">
        <v>17971</v>
      </c>
      <c r="AF13">
        <v>0</v>
      </c>
      <c r="AG13">
        <v>18</v>
      </c>
      <c r="AH13">
        <v>124</v>
      </c>
      <c r="AI13">
        <v>300</v>
      </c>
      <c r="AJ13">
        <v>1</v>
      </c>
      <c r="AK13">
        <v>2</v>
      </c>
      <c r="AL13">
        <v>0</v>
      </c>
      <c r="AM13" s="15">
        <f t="shared" si="2"/>
        <v>0.87323943661971826</v>
      </c>
      <c r="AN13" s="13">
        <f t="shared" si="3"/>
        <v>3.5999999999999996</v>
      </c>
      <c r="AO13" s="16">
        <f t="shared" si="4"/>
        <v>0.2</v>
      </c>
      <c r="AP13" s="17">
        <v>0</v>
      </c>
      <c r="AQ13" s="17">
        <v>0</v>
      </c>
      <c r="AR13" s="17">
        <v>0</v>
      </c>
      <c r="AS13" s="18">
        <v>0</v>
      </c>
      <c r="AT13" s="13">
        <f t="shared" si="5"/>
        <v>0</v>
      </c>
      <c r="AU13" s="15">
        <f t="shared" si="6"/>
        <v>0</v>
      </c>
      <c r="AV13" s="19">
        <v>0.92500000000000004</v>
      </c>
      <c r="AW13" s="19">
        <v>49</v>
      </c>
      <c r="AX13" s="19">
        <v>0.24399999999999999</v>
      </c>
      <c r="AY13">
        <v>5</v>
      </c>
      <c r="AZ13" s="20">
        <v>-4.3</v>
      </c>
      <c r="BA13" s="20">
        <v>0.1</v>
      </c>
      <c r="BB13" s="20">
        <v>-0.9</v>
      </c>
      <c r="BC13" s="20">
        <v>-5.2</v>
      </c>
      <c r="BD13" s="21">
        <f t="shared" si="7"/>
        <v>-5.4108670784717461</v>
      </c>
      <c r="BE13" s="20">
        <v>0.1</v>
      </c>
      <c r="BF13">
        <v>119</v>
      </c>
      <c r="BG13">
        <v>104</v>
      </c>
      <c r="BH13" s="14">
        <f t="shared" si="8"/>
        <v>0.87394957983193278</v>
      </c>
      <c r="BI13">
        <v>4</v>
      </c>
      <c r="BJ13">
        <v>3</v>
      </c>
      <c r="BK13" s="14">
        <f t="shared" si="9"/>
        <v>0.75</v>
      </c>
      <c r="BL13">
        <v>19</v>
      </c>
      <c r="BM13">
        <v>17</v>
      </c>
      <c r="BN13" s="14">
        <f t="shared" si="10"/>
        <v>0.89473684210526316</v>
      </c>
      <c r="BO13">
        <v>0</v>
      </c>
      <c r="BP13">
        <v>1</v>
      </c>
      <c r="BQ13">
        <v>2</v>
      </c>
      <c r="BR13">
        <v>2</v>
      </c>
      <c r="BS13" s="14">
        <f t="shared" si="11"/>
        <v>0</v>
      </c>
      <c r="BT13" s="22">
        <v>30.52</v>
      </c>
      <c r="BU13" s="23">
        <v>50</v>
      </c>
      <c r="BV13" s="23">
        <v>3</v>
      </c>
      <c r="BW13" s="23">
        <v>38</v>
      </c>
      <c r="BX13" s="23">
        <v>7</v>
      </c>
      <c r="BY13" s="23">
        <v>36</v>
      </c>
      <c r="BZ13" s="23">
        <v>8</v>
      </c>
      <c r="CA13" s="24">
        <v>0.87969999999999993</v>
      </c>
      <c r="CB13" s="25">
        <v>8.3798837700000003E-2</v>
      </c>
      <c r="CC13" s="26">
        <v>2.4</v>
      </c>
      <c r="CD13" s="15">
        <f t="shared" si="12"/>
        <v>-4.2961725680281782E-2</v>
      </c>
      <c r="CE13" s="12">
        <v>1</v>
      </c>
      <c r="CF13" s="12">
        <v>0</v>
      </c>
      <c r="CG13" s="12">
        <v>0</v>
      </c>
      <c r="CH13" s="27"/>
      <c r="CI13" s="27"/>
      <c r="CJ13" s="29"/>
    </row>
    <row r="14" spans="1:88" x14ac:dyDescent="0.45">
      <c r="A14">
        <v>31</v>
      </c>
      <c r="B14" t="s">
        <v>167</v>
      </c>
      <c r="C14" t="s">
        <v>168</v>
      </c>
      <c r="E14" t="s">
        <v>169</v>
      </c>
      <c r="F14" t="s">
        <v>169</v>
      </c>
      <c r="G14">
        <v>73</v>
      </c>
      <c r="H14">
        <v>192</v>
      </c>
      <c r="I14" t="s">
        <v>92</v>
      </c>
      <c r="J14" s="11"/>
      <c r="K14">
        <v>2001</v>
      </c>
      <c r="L14">
        <v>2</v>
      </c>
      <c r="M14">
        <v>63</v>
      </c>
      <c r="N14" s="12">
        <v>33</v>
      </c>
      <c r="O14" t="s">
        <v>170</v>
      </c>
      <c r="P14" t="s">
        <v>171</v>
      </c>
      <c r="Q14" t="s">
        <v>172</v>
      </c>
      <c r="R14" t="s">
        <v>172</v>
      </c>
      <c r="S14">
        <v>1</v>
      </c>
      <c r="T14">
        <v>1</v>
      </c>
      <c r="U14">
        <v>1</v>
      </c>
      <c r="V14">
        <v>0</v>
      </c>
      <c r="W14">
        <v>0</v>
      </c>
      <c r="X14">
        <v>28</v>
      </c>
      <c r="Y14">
        <v>24</v>
      </c>
      <c r="Z14" s="13">
        <f t="shared" si="0"/>
        <v>3.8523274478330656</v>
      </c>
      <c r="AA14" s="14">
        <f t="shared" si="1"/>
        <v>0.8571428571428571</v>
      </c>
      <c r="AB14">
        <v>0</v>
      </c>
      <c r="AC14">
        <v>0</v>
      </c>
      <c r="AD14">
        <v>0</v>
      </c>
      <c r="AE14">
        <v>3738</v>
      </c>
      <c r="AF14">
        <v>0</v>
      </c>
      <c r="AG14">
        <v>4</v>
      </c>
      <c r="AH14">
        <v>24</v>
      </c>
      <c r="AI14">
        <v>62</v>
      </c>
      <c r="AJ14">
        <v>0</v>
      </c>
      <c r="AK14">
        <v>0</v>
      </c>
      <c r="AL14">
        <v>0</v>
      </c>
      <c r="AM14" s="15">
        <f t="shared" si="2"/>
        <v>0.8571428571428571</v>
      </c>
      <c r="AN14" s="13">
        <f t="shared" si="3"/>
        <v>3.870967741935484</v>
      </c>
      <c r="AO14" s="16">
        <f t="shared" si="4"/>
        <v>0</v>
      </c>
      <c r="AP14" s="17">
        <v>0</v>
      </c>
      <c r="AQ14" s="17">
        <v>0</v>
      </c>
      <c r="AR14" s="17">
        <v>0</v>
      </c>
      <c r="AS14" s="18">
        <v>0</v>
      </c>
      <c r="AT14" s="13">
        <f t="shared" si="5"/>
        <v>0</v>
      </c>
      <c r="AU14" s="15">
        <f t="shared" si="6"/>
        <v>0</v>
      </c>
      <c r="AV14" s="19">
        <v>1.175</v>
      </c>
      <c r="AW14" s="19">
        <v>6</v>
      </c>
      <c r="AX14" s="19">
        <v>3.7999999999999999E-2</v>
      </c>
      <c r="AY14">
        <v>1</v>
      </c>
      <c r="AZ14" s="20">
        <v>-1.2</v>
      </c>
      <c r="BA14" s="20">
        <v>0</v>
      </c>
      <c r="BB14" s="20">
        <v>0</v>
      </c>
      <c r="BC14" s="20">
        <v>-1.2</v>
      </c>
      <c r="BD14" s="21">
        <f t="shared" si="7"/>
        <v>-1.243102264927934</v>
      </c>
      <c r="BE14" s="20">
        <v>0</v>
      </c>
      <c r="BF14">
        <v>26</v>
      </c>
      <c r="BG14">
        <v>23</v>
      </c>
      <c r="BH14" s="14">
        <f t="shared" si="8"/>
        <v>0.88461538461538458</v>
      </c>
      <c r="BI14">
        <v>1</v>
      </c>
      <c r="BJ14">
        <v>1</v>
      </c>
      <c r="BK14" s="14">
        <f t="shared" si="9"/>
        <v>1</v>
      </c>
      <c r="BL14">
        <v>1</v>
      </c>
      <c r="BM14">
        <v>0</v>
      </c>
      <c r="BN14" s="14">
        <f t="shared" si="10"/>
        <v>0</v>
      </c>
      <c r="BS14" s="14" t="str">
        <f t="shared" si="11"/>
        <v/>
      </c>
      <c r="BT14" s="22">
        <v>42.12</v>
      </c>
      <c r="BU14" s="23">
        <v>10</v>
      </c>
      <c r="BV14" s="23">
        <v>1</v>
      </c>
      <c r="BW14" s="23">
        <v>7</v>
      </c>
      <c r="BX14" s="23">
        <v>2</v>
      </c>
      <c r="BY14" s="23">
        <v>7</v>
      </c>
      <c r="BZ14" s="23">
        <v>1</v>
      </c>
      <c r="CA14" s="24">
        <v>0.86239999999999994</v>
      </c>
      <c r="CB14" s="25">
        <v>9.3494183500000008E-2</v>
      </c>
      <c r="CC14" s="26">
        <v>5</v>
      </c>
      <c r="CD14" s="15">
        <f t="shared" si="12"/>
        <v>-4.9362959357142855E-2</v>
      </c>
      <c r="CE14" s="12">
        <v>0</v>
      </c>
      <c r="CF14" s="12">
        <v>0</v>
      </c>
      <c r="CG14" s="12">
        <v>0</v>
      </c>
      <c r="CH14" s="27"/>
      <c r="CI14" s="27"/>
      <c r="CJ14" s="29"/>
    </row>
    <row r="15" spans="1:88" x14ac:dyDescent="0.45">
      <c r="A15">
        <v>39</v>
      </c>
      <c r="B15" t="s">
        <v>173</v>
      </c>
      <c r="C15" t="s">
        <v>174</v>
      </c>
      <c r="D15" t="s">
        <v>175</v>
      </c>
      <c r="E15" t="s">
        <v>107</v>
      </c>
      <c r="F15" t="s">
        <v>107</v>
      </c>
      <c r="G15">
        <v>74</v>
      </c>
      <c r="H15">
        <v>197</v>
      </c>
      <c r="I15" t="s">
        <v>92</v>
      </c>
      <c r="J15" t="s">
        <v>139</v>
      </c>
      <c r="N15" s="12">
        <v>25</v>
      </c>
      <c r="O15" t="s">
        <v>176</v>
      </c>
      <c r="P15" t="s">
        <v>177</v>
      </c>
      <c r="Q15" t="s">
        <v>178</v>
      </c>
      <c r="R15" t="s">
        <v>178</v>
      </c>
      <c r="S15">
        <v>55</v>
      </c>
      <c r="T15">
        <v>51</v>
      </c>
      <c r="U15">
        <v>21</v>
      </c>
      <c r="V15">
        <v>25</v>
      </c>
      <c r="W15">
        <v>6</v>
      </c>
      <c r="X15">
        <v>1458</v>
      </c>
      <c r="Y15">
        <v>1317</v>
      </c>
      <c r="Z15" s="13">
        <f t="shared" si="0"/>
        <v>2.7091650477146092</v>
      </c>
      <c r="AA15" s="14">
        <f t="shared" si="1"/>
        <v>0.9032921810699589</v>
      </c>
      <c r="AB15">
        <v>0</v>
      </c>
      <c r="AC15">
        <v>0</v>
      </c>
      <c r="AD15">
        <v>0</v>
      </c>
      <c r="AE15">
        <v>187364</v>
      </c>
      <c r="AF15">
        <v>1</v>
      </c>
      <c r="AG15">
        <v>138</v>
      </c>
      <c r="AH15">
        <v>1286</v>
      </c>
      <c r="AI15">
        <v>3023</v>
      </c>
      <c r="AJ15">
        <v>26</v>
      </c>
      <c r="AK15">
        <v>9</v>
      </c>
      <c r="AL15">
        <v>3</v>
      </c>
      <c r="AM15" s="15">
        <f t="shared" si="2"/>
        <v>0.9030898876404494</v>
      </c>
      <c r="AN15" s="13">
        <f t="shared" si="3"/>
        <v>2.7390009923916638</v>
      </c>
      <c r="AO15" s="16">
        <f t="shared" si="4"/>
        <v>0.50980392156862742</v>
      </c>
      <c r="AP15" s="17">
        <v>4</v>
      </c>
      <c r="AQ15" s="17">
        <v>3</v>
      </c>
      <c r="AR15" s="17">
        <v>31</v>
      </c>
      <c r="AS15" s="18">
        <v>100</v>
      </c>
      <c r="AT15" s="13">
        <f t="shared" si="5"/>
        <v>1.7999999999999998</v>
      </c>
      <c r="AU15" s="15">
        <f t="shared" si="6"/>
        <v>0.91176470588235292</v>
      </c>
      <c r="AV15" s="19">
        <v>0.57500000000000007</v>
      </c>
      <c r="AW15" s="19">
        <v>186</v>
      </c>
      <c r="AX15" s="19">
        <v>0.57500000000000007</v>
      </c>
      <c r="AY15">
        <v>52.1</v>
      </c>
      <c r="AZ15" s="20">
        <v>-7.6</v>
      </c>
      <c r="BA15" s="20">
        <v>0.8</v>
      </c>
      <c r="BB15" s="20">
        <v>0.2</v>
      </c>
      <c r="BC15" s="20">
        <v>-6.6</v>
      </c>
      <c r="BD15" s="21">
        <f t="shared" si="7"/>
        <v>-6.6531914893617019</v>
      </c>
      <c r="BE15" s="20">
        <v>6.6</v>
      </c>
      <c r="BF15">
        <v>1204</v>
      </c>
      <c r="BG15">
        <v>1096</v>
      </c>
      <c r="BH15" s="14">
        <f t="shared" si="8"/>
        <v>0.9102990033222591</v>
      </c>
      <c r="BI15">
        <v>41</v>
      </c>
      <c r="BJ15">
        <v>37</v>
      </c>
      <c r="BK15" s="14">
        <f t="shared" si="9"/>
        <v>0.90243902439024393</v>
      </c>
      <c r="BL15">
        <v>213</v>
      </c>
      <c r="BM15">
        <v>184</v>
      </c>
      <c r="BN15" s="14">
        <f t="shared" si="10"/>
        <v>0.863849765258216</v>
      </c>
      <c r="BO15">
        <v>4</v>
      </c>
      <c r="BP15">
        <v>3</v>
      </c>
      <c r="BQ15">
        <v>26</v>
      </c>
      <c r="BR15">
        <v>8</v>
      </c>
      <c r="BS15" s="14">
        <f t="shared" si="11"/>
        <v>0.69230769230769229</v>
      </c>
      <c r="BT15" s="22">
        <v>36.51</v>
      </c>
      <c r="BU15" s="23">
        <v>628</v>
      </c>
      <c r="BV15" s="23">
        <v>14</v>
      </c>
      <c r="BW15" s="23">
        <v>344</v>
      </c>
      <c r="BX15" s="23">
        <v>37</v>
      </c>
      <c r="BY15" s="23">
        <v>345</v>
      </c>
      <c r="BZ15" s="23">
        <v>90</v>
      </c>
      <c r="CA15" s="24">
        <v>0.9040999999999999</v>
      </c>
      <c r="CB15" s="25">
        <v>8.5536282200000008E-2</v>
      </c>
      <c r="CC15" s="26">
        <v>2.5490196078</v>
      </c>
      <c r="CD15" s="15">
        <f t="shared" si="12"/>
        <v>-1.1171536730041121E-2</v>
      </c>
      <c r="CE15" s="12">
        <v>3</v>
      </c>
      <c r="CF15" s="12">
        <v>4</v>
      </c>
      <c r="CG15" s="12">
        <v>3</v>
      </c>
      <c r="CH15" s="27"/>
      <c r="CI15" s="27"/>
      <c r="CJ15" s="29"/>
    </row>
    <row r="16" spans="1:88" x14ac:dyDescent="0.45">
      <c r="A16">
        <v>30</v>
      </c>
      <c r="B16" t="s">
        <v>179</v>
      </c>
      <c r="C16" t="s">
        <v>180</v>
      </c>
      <c r="D16" t="s">
        <v>181</v>
      </c>
      <c r="E16" t="s">
        <v>107</v>
      </c>
      <c r="F16" t="s">
        <v>107</v>
      </c>
      <c r="G16">
        <v>76</v>
      </c>
      <c r="H16">
        <v>196</v>
      </c>
      <c r="I16" t="s">
        <v>92</v>
      </c>
      <c r="J16" t="s">
        <v>139</v>
      </c>
      <c r="N16" s="12">
        <v>24</v>
      </c>
      <c r="O16" t="s">
        <v>182</v>
      </c>
      <c r="P16" t="s">
        <v>183</v>
      </c>
      <c r="Q16" t="s">
        <v>95</v>
      </c>
      <c r="R16" t="s">
        <v>95</v>
      </c>
      <c r="S16">
        <v>1</v>
      </c>
      <c r="T16">
        <v>0</v>
      </c>
      <c r="U16">
        <v>0</v>
      </c>
      <c r="V16">
        <v>0</v>
      </c>
      <c r="W16">
        <v>0</v>
      </c>
      <c r="X16">
        <v>6</v>
      </c>
      <c r="Y16">
        <v>5</v>
      </c>
      <c r="Z16" s="13">
        <f t="shared" si="0"/>
        <v>2.4556616643929061</v>
      </c>
      <c r="AA16" s="14">
        <f t="shared" si="1"/>
        <v>0.83333333333333337</v>
      </c>
      <c r="AB16">
        <v>0</v>
      </c>
      <c r="AC16">
        <v>0</v>
      </c>
      <c r="AD16">
        <v>0</v>
      </c>
      <c r="AE16">
        <v>1466</v>
      </c>
      <c r="AF16">
        <v>0</v>
      </c>
      <c r="AM16" s="15">
        <f t="shared" si="2"/>
        <v>0</v>
      </c>
      <c r="AN16" s="13">
        <f t="shared" si="3"/>
        <v>0</v>
      </c>
      <c r="AO16" s="16">
        <f t="shared" si="4"/>
        <v>0</v>
      </c>
      <c r="AP16" s="17">
        <v>1</v>
      </c>
      <c r="AQ16" s="17">
        <v>1</v>
      </c>
      <c r="AR16" s="17">
        <v>5</v>
      </c>
      <c r="AS16" s="18">
        <v>24</v>
      </c>
      <c r="AT16" s="13">
        <f t="shared" si="5"/>
        <v>2.5</v>
      </c>
      <c r="AU16" s="15">
        <f t="shared" si="6"/>
        <v>0.83333333333333337</v>
      </c>
      <c r="AV16" s="19">
        <v>0.92500000000000004</v>
      </c>
      <c r="AW16" s="19">
        <v>21</v>
      </c>
      <c r="AX16" s="19">
        <v>0.10400000000000001</v>
      </c>
      <c r="AY16">
        <v>0.4</v>
      </c>
      <c r="AZ16" s="20">
        <v>-0.4</v>
      </c>
      <c r="BA16" s="20">
        <v>0.1</v>
      </c>
      <c r="BB16" s="20">
        <v>0</v>
      </c>
      <c r="BC16" s="20">
        <v>-0.30000000000000004</v>
      </c>
      <c r="BD16" s="21">
        <f t="shared" si="7"/>
        <v>-0.38915579958819496</v>
      </c>
      <c r="BE16" s="20">
        <v>0</v>
      </c>
      <c r="BF16">
        <v>5</v>
      </c>
      <c r="BG16">
        <v>4</v>
      </c>
      <c r="BH16" s="14">
        <f t="shared" si="8"/>
        <v>0.8</v>
      </c>
      <c r="BI16">
        <v>0</v>
      </c>
      <c r="BJ16">
        <v>0</v>
      </c>
      <c r="BK16" s="14" t="str">
        <f t="shared" si="9"/>
        <v/>
      </c>
      <c r="BL16">
        <v>1</v>
      </c>
      <c r="BM16">
        <v>1</v>
      </c>
      <c r="BN16" s="14">
        <f t="shared" si="10"/>
        <v>1</v>
      </c>
      <c r="BS16" s="14" t="str">
        <f t="shared" si="11"/>
        <v/>
      </c>
      <c r="BT16" s="22">
        <v>78.91</v>
      </c>
      <c r="BU16" s="23">
        <v>4</v>
      </c>
      <c r="BV16" s="23">
        <v>0</v>
      </c>
      <c r="BW16" s="23">
        <v>0</v>
      </c>
      <c r="BX16" s="23">
        <v>1</v>
      </c>
      <c r="BY16" s="23">
        <v>1</v>
      </c>
      <c r="BZ16" s="23">
        <v>0</v>
      </c>
      <c r="CA16" s="24">
        <v>0.71819999999999995</v>
      </c>
      <c r="CB16" s="25">
        <v>8.4235860400000001E-2</v>
      </c>
      <c r="CC16" s="26"/>
      <c r="CD16" s="15">
        <f t="shared" si="12"/>
        <v>-8.2430806266666656E-2</v>
      </c>
      <c r="CE16" s="12">
        <v>0</v>
      </c>
      <c r="CF16" s="12">
        <v>0</v>
      </c>
      <c r="CG16" s="12">
        <v>0</v>
      </c>
      <c r="CH16" s="27"/>
      <c r="CI16" s="27"/>
      <c r="CJ16" s="29"/>
    </row>
    <row r="17" spans="1:88" x14ac:dyDescent="0.45">
      <c r="A17">
        <v>50</v>
      </c>
      <c r="B17" t="s">
        <v>184</v>
      </c>
      <c r="C17" t="s">
        <v>185</v>
      </c>
      <c r="D17" t="s">
        <v>126</v>
      </c>
      <c r="E17" t="s">
        <v>91</v>
      </c>
      <c r="F17" t="s">
        <v>91</v>
      </c>
      <c r="G17">
        <v>74</v>
      </c>
      <c r="H17">
        <v>216</v>
      </c>
      <c r="I17" t="s">
        <v>92</v>
      </c>
      <c r="J17" s="11"/>
      <c r="K17">
        <v>2003</v>
      </c>
      <c r="L17">
        <v>2</v>
      </c>
      <c r="M17">
        <v>52</v>
      </c>
      <c r="N17" s="12">
        <v>31</v>
      </c>
      <c r="O17" t="s">
        <v>186</v>
      </c>
      <c r="P17" t="s">
        <v>187</v>
      </c>
      <c r="Q17" t="s">
        <v>188</v>
      </c>
      <c r="R17" t="s">
        <v>188</v>
      </c>
      <c r="S17">
        <v>58</v>
      </c>
      <c r="T17">
        <v>58</v>
      </c>
      <c r="U17">
        <v>35</v>
      </c>
      <c r="V17">
        <v>18</v>
      </c>
      <c r="W17">
        <v>5</v>
      </c>
      <c r="X17">
        <v>1718</v>
      </c>
      <c r="Y17">
        <v>1587</v>
      </c>
      <c r="Z17" s="13">
        <f t="shared" si="0"/>
        <v>2.3655816893142525</v>
      </c>
      <c r="AA17" s="14">
        <f t="shared" si="1"/>
        <v>0.92374854481955759</v>
      </c>
      <c r="AB17">
        <v>0</v>
      </c>
      <c r="AC17">
        <v>1</v>
      </c>
      <c r="AD17">
        <v>2</v>
      </c>
      <c r="AE17">
        <v>199359</v>
      </c>
      <c r="AF17">
        <v>7</v>
      </c>
      <c r="AG17">
        <v>131</v>
      </c>
      <c r="AH17">
        <v>1587</v>
      </c>
      <c r="AI17">
        <v>3323</v>
      </c>
      <c r="AJ17">
        <v>40</v>
      </c>
      <c r="AK17">
        <v>9</v>
      </c>
      <c r="AL17">
        <v>5</v>
      </c>
      <c r="AM17" s="15">
        <f t="shared" si="2"/>
        <v>0.92374854481955759</v>
      </c>
      <c r="AN17" s="13">
        <f t="shared" si="3"/>
        <v>2.3653325308456217</v>
      </c>
      <c r="AO17" s="16">
        <f t="shared" si="4"/>
        <v>0.68965517241379315</v>
      </c>
      <c r="AP17" s="17">
        <v>0</v>
      </c>
      <c r="AQ17" s="17">
        <v>0</v>
      </c>
      <c r="AR17" s="17">
        <v>0</v>
      </c>
      <c r="AS17" s="18">
        <v>0</v>
      </c>
      <c r="AT17" s="13">
        <f t="shared" si="5"/>
        <v>0</v>
      </c>
      <c r="AU17" s="15">
        <f t="shared" si="6"/>
        <v>0</v>
      </c>
      <c r="AV17" s="19">
        <v>6</v>
      </c>
      <c r="AW17" s="19">
        <v>186</v>
      </c>
      <c r="AX17" s="19">
        <v>6</v>
      </c>
      <c r="AY17">
        <v>55.4</v>
      </c>
      <c r="AZ17" s="20">
        <v>19.100000000000001</v>
      </c>
      <c r="BA17" s="20">
        <v>-0.60000000000000009</v>
      </c>
      <c r="BB17" s="20">
        <v>-0.1</v>
      </c>
      <c r="BC17" s="20">
        <v>18.3</v>
      </c>
      <c r="BD17" s="21">
        <f t="shared" si="7"/>
        <v>6.7042553191489365</v>
      </c>
      <c r="BE17" s="20">
        <v>12</v>
      </c>
      <c r="BF17">
        <v>1412</v>
      </c>
      <c r="BG17">
        <v>1317</v>
      </c>
      <c r="BH17" s="14">
        <f t="shared" si="8"/>
        <v>0.93271954674220958</v>
      </c>
      <c r="BI17">
        <v>21</v>
      </c>
      <c r="BJ17">
        <v>21</v>
      </c>
      <c r="BK17" s="14">
        <f t="shared" si="9"/>
        <v>1</v>
      </c>
      <c r="BL17">
        <v>285</v>
      </c>
      <c r="BM17">
        <v>249</v>
      </c>
      <c r="BN17" s="14">
        <f t="shared" si="10"/>
        <v>0.87368421052631584</v>
      </c>
      <c r="BO17">
        <v>1</v>
      </c>
      <c r="BP17">
        <v>1</v>
      </c>
      <c r="BQ17">
        <v>9</v>
      </c>
      <c r="BR17">
        <v>3</v>
      </c>
      <c r="BS17" s="14">
        <f t="shared" si="11"/>
        <v>0.66666666666666674</v>
      </c>
      <c r="BT17" s="22">
        <v>33.72</v>
      </c>
      <c r="BU17" s="23">
        <v>766</v>
      </c>
      <c r="BV17" s="23">
        <v>26</v>
      </c>
      <c r="BW17" s="23">
        <v>403</v>
      </c>
      <c r="BX17" s="23">
        <v>31</v>
      </c>
      <c r="BY17" s="23">
        <v>419</v>
      </c>
      <c r="BZ17" s="23">
        <v>74</v>
      </c>
      <c r="CA17" s="24">
        <v>0.92279999999999995</v>
      </c>
      <c r="CB17" s="25">
        <v>8.5074354399999996E-2</v>
      </c>
      <c r="CC17" s="26">
        <v>2.7931034483000001</v>
      </c>
      <c r="CD17" s="15">
        <f t="shared" si="12"/>
        <v>8.8228992195575895E-3</v>
      </c>
      <c r="CE17" s="12">
        <v>6</v>
      </c>
      <c r="CF17" s="12">
        <v>9</v>
      </c>
      <c r="CG17" s="12">
        <v>5</v>
      </c>
      <c r="CH17" s="27">
        <v>10</v>
      </c>
      <c r="CI17" s="28" t="s">
        <v>189</v>
      </c>
      <c r="CJ17" s="29">
        <v>732</v>
      </c>
    </row>
    <row r="18" spans="1:88" x14ac:dyDescent="0.45">
      <c r="A18">
        <v>40</v>
      </c>
      <c r="B18" t="s">
        <v>190</v>
      </c>
      <c r="C18" t="s">
        <v>191</v>
      </c>
      <c r="D18" t="s">
        <v>126</v>
      </c>
      <c r="E18" t="s">
        <v>91</v>
      </c>
      <c r="F18" t="s">
        <v>91</v>
      </c>
      <c r="G18">
        <v>71</v>
      </c>
      <c r="H18">
        <v>180</v>
      </c>
      <c r="I18" t="s">
        <v>92</v>
      </c>
      <c r="J18" s="11"/>
      <c r="N18" s="12">
        <v>34</v>
      </c>
      <c r="O18" t="s">
        <v>192</v>
      </c>
      <c r="P18" t="s">
        <v>193</v>
      </c>
      <c r="Q18" t="s">
        <v>194</v>
      </c>
      <c r="R18" t="s">
        <v>194</v>
      </c>
      <c r="S18">
        <v>2</v>
      </c>
      <c r="T18">
        <v>0</v>
      </c>
      <c r="U18">
        <v>0</v>
      </c>
      <c r="V18">
        <v>1</v>
      </c>
      <c r="W18">
        <v>0</v>
      </c>
      <c r="X18">
        <v>18</v>
      </c>
      <c r="Y18">
        <v>14</v>
      </c>
      <c r="Z18" s="13">
        <f t="shared" si="0"/>
        <v>4.7524752475247523</v>
      </c>
      <c r="AA18" s="14">
        <f t="shared" si="1"/>
        <v>0.77777777777777779</v>
      </c>
      <c r="AB18">
        <v>0</v>
      </c>
      <c r="AC18">
        <v>0</v>
      </c>
      <c r="AD18">
        <v>0</v>
      </c>
      <c r="AE18">
        <v>3030</v>
      </c>
      <c r="AF18">
        <v>0</v>
      </c>
      <c r="AM18" s="15">
        <f t="shared" si="2"/>
        <v>0</v>
      </c>
      <c r="AN18" s="13">
        <f t="shared" si="3"/>
        <v>0</v>
      </c>
      <c r="AO18" s="16">
        <f t="shared" si="4"/>
        <v>0</v>
      </c>
      <c r="AP18" s="17">
        <v>2</v>
      </c>
      <c r="AQ18" s="17">
        <v>4</v>
      </c>
      <c r="AR18" s="17">
        <v>14</v>
      </c>
      <c r="AS18" s="18">
        <v>51</v>
      </c>
      <c r="AT18" s="13">
        <f t="shared" si="5"/>
        <v>4.7058823529411766</v>
      </c>
      <c r="AU18" s="15">
        <f t="shared" si="6"/>
        <v>0.77777777777777779</v>
      </c>
      <c r="AV18" s="19">
        <v>0.57500000000000007</v>
      </c>
      <c r="AW18" s="19">
        <v>16</v>
      </c>
      <c r="AX18" s="19">
        <v>4.9000000000000002E-2</v>
      </c>
      <c r="AY18">
        <v>0.9</v>
      </c>
      <c r="AZ18" s="20">
        <v>-2</v>
      </c>
      <c r="BA18" s="20">
        <v>0.1</v>
      </c>
      <c r="BB18" s="20">
        <v>0</v>
      </c>
      <c r="BC18" s="20">
        <v>-1.9</v>
      </c>
      <c r="BD18" s="21">
        <f t="shared" si="7"/>
        <v>-1.903591855410661</v>
      </c>
      <c r="BE18" s="20">
        <v>-0.2</v>
      </c>
      <c r="BF18">
        <v>15</v>
      </c>
      <c r="BG18">
        <v>12</v>
      </c>
      <c r="BH18" s="14">
        <f t="shared" si="8"/>
        <v>0.8</v>
      </c>
      <c r="BI18">
        <v>1</v>
      </c>
      <c r="BJ18">
        <v>1</v>
      </c>
      <c r="BK18" s="14">
        <f t="shared" si="9"/>
        <v>1</v>
      </c>
      <c r="BL18">
        <v>2</v>
      </c>
      <c r="BM18">
        <v>1</v>
      </c>
      <c r="BN18" s="14">
        <f t="shared" si="10"/>
        <v>0.5</v>
      </c>
      <c r="BS18" s="14" t="str">
        <f t="shared" si="11"/>
        <v/>
      </c>
      <c r="BT18" s="22">
        <v>23.04</v>
      </c>
      <c r="BU18" s="23">
        <v>5</v>
      </c>
      <c r="BV18" s="23">
        <v>1</v>
      </c>
      <c r="BW18" s="23">
        <v>3</v>
      </c>
      <c r="BX18" s="23">
        <v>1</v>
      </c>
      <c r="BY18" s="23">
        <v>6</v>
      </c>
      <c r="BZ18" s="23">
        <v>2</v>
      </c>
      <c r="CA18" s="24">
        <v>0.78599999999999992</v>
      </c>
      <c r="CB18" s="25">
        <v>8.4533986000000005E-2</v>
      </c>
      <c r="CC18" s="26"/>
      <c r="CD18" s="15">
        <f t="shared" si="12"/>
        <v>-0.13768823622222215</v>
      </c>
      <c r="CE18" s="12">
        <v>0</v>
      </c>
      <c r="CF18" s="12">
        <v>0</v>
      </c>
      <c r="CG18" s="12">
        <v>0</v>
      </c>
      <c r="CH18" s="27"/>
      <c r="CI18" s="27"/>
      <c r="CJ18" s="30"/>
    </row>
    <row r="19" spans="1:88" x14ac:dyDescent="0.45">
      <c r="A19">
        <v>33</v>
      </c>
      <c r="B19" t="s">
        <v>195</v>
      </c>
      <c r="C19" t="s">
        <v>196</v>
      </c>
      <c r="D19" t="s">
        <v>197</v>
      </c>
      <c r="E19" t="s">
        <v>107</v>
      </c>
      <c r="F19" t="s">
        <v>107</v>
      </c>
      <c r="G19">
        <v>78</v>
      </c>
      <c r="H19">
        <v>232</v>
      </c>
      <c r="I19" t="s">
        <v>92</v>
      </c>
      <c r="J19" s="12"/>
      <c r="K19">
        <v>2007</v>
      </c>
      <c r="L19">
        <v>6</v>
      </c>
      <c r="M19">
        <v>153</v>
      </c>
      <c r="N19" s="12">
        <v>27</v>
      </c>
      <c r="O19" t="s">
        <v>198</v>
      </c>
      <c r="P19" t="s">
        <v>199</v>
      </c>
      <c r="Q19" t="s">
        <v>188</v>
      </c>
      <c r="R19" t="s">
        <v>188</v>
      </c>
      <c r="S19">
        <v>29</v>
      </c>
      <c r="T19">
        <v>24</v>
      </c>
      <c r="U19">
        <v>12</v>
      </c>
      <c r="V19">
        <v>8</v>
      </c>
      <c r="W19">
        <v>4</v>
      </c>
      <c r="X19">
        <v>784</v>
      </c>
      <c r="Y19">
        <v>717</v>
      </c>
      <c r="Z19" s="13">
        <f t="shared" si="0"/>
        <v>2.5768955459877567</v>
      </c>
      <c r="AA19" s="14">
        <f t="shared" si="1"/>
        <v>0.91454081632653061</v>
      </c>
      <c r="AB19">
        <v>0</v>
      </c>
      <c r="AC19">
        <v>0</v>
      </c>
      <c r="AD19">
        <v>0</v>
      </c>
      <c r="AE19">
        <v>93601</v>
      </c>
      <c r="AF19">
        <v>1</v>
      </c>
      <c r="AG19">
        <v>62</v>
      </c>
      <c r="AH19">
        <v>651</v>
      </c>
      <c r="AI19">
        <v>1405</v>
      </c>
      <c r="AJ19">
        <v>13</v>
      </c>
      <c r="AK19">
        <v>5</v>
      </c>
      <c r="AL19">
        <v>1</v>
      </c>
      <c r="AM19" s="15">
        <f t="shared" si="2"/>
        <v>0.91304347826086951</v>
      </c>
      <c r="AN19" s="13">
        <f t="shared" si="3"/>
        <v>2.6476868327402139</v>
      </c>
      <c r="AO19" s="16">
        <f t="shared" si="4"/>
        <v>0.54166666666666663</v>
      </c>
      <c r="AP19" s="17">
        <v>5</v>
      </c>
      <c r="AQ19" s="17">
        <v>5</v>
      </c>
      <c r="AR19" s="17">
        <v>66</v>
      </c>
      <c r="AS19" s="18">
        <v>155</v>
      </c>
      <c r="AT19" s="13">
        <f t="shared" si="5"/>
        <v>1.935483870967742</v>
      </c>
      <c r="AU19" s="15">
        <f t="shared" si="6"/>
        <v>0.92957746478873238</v>
      </c>
      <c r="AV19" s="19">
        <v>0.58799999999999997</v>
      </c>
      <c r="AW19" s="19">
        <v>186</v>
      </c>
      <c r="AX19" s="19">
        <v>0.58799999999999997</v>
      </c>
      <c r="AY19">
        <v>26</v>
      </c>
      <c r="AZ19" s="20">
        <v>2.7</v>
      </c>
      <c r="BA19" s="20">
        <v>-0.1</v>
      </c>
      <c r="BB19" s="20">
        <v>-0.2</v>
      </c>
      <c r="BC19" s="20">
        <v>2.4</v>
      </c>
      <c r="BD19" s="21">
        <f t="shared" si="7"/>
        <v>2.3191489361702127</v>
      </c>
      <c r="BE19" s="20">
        <v>4.5999999999999996</v>
      </c>
      <c r="BF19">
        <v>659</v>
      </c>
      <c r="BG19">
        <v>603</v>
      </c>
      <c r="BH19" s="14">
        <f t="shared" si="8"/>
        <v>0.91502276176024278</v>
      </c>
      <c r="BI19">
        <v>16</v>
      </c>
      <c r="BJ19">
        <v>14</v>
      </c>
      <c r="BK19" s="14">
        <f t="shared" si="9"/>
        <v>0.875</v>
      </c>
      <c r="BL19">
        <v>109</v>
      </c>
      <c r="BM19">
        <v>100</v>
      </c>
      <c r="BN19" s="14">
        <f t="shared" si="10"/>
        <v>0.91743119266055051</v>
      </c>
      <c r="BO19">
        <v>0</v>
      </c>
      <c r="BP19">
        <v>1</v>
      </c>
      <c r="BQ19">
        <v>2</v>
      </c>
      <c r="BR19">
        <v>1</v>
      </c>
      <c r="BS19" s="14">
        <f t="shared" si="11"/>
        <v>0.5</v>
      </c>
      <c r="BT19" s="22">
        <v>33.380000000000003</v>
      </c>
      <c r="BU19" s="23">
        <v>334</v>
      </c>
      <c r="BV19" s="23">
        <v>12</v>
      </c>
      <c r="BW19" s="23">
        <v>195</v>
      </c>
      <c r="BX19" s="23">
        <v>16</v>
      </c>
      <c r="BY19" s="23">
        <v>188</v>
      </c>
      <c r="BZ19" s="23">
        <v>38</v>
      </c>
      <c r="CA19" s="24">
        <v>0.91559999999999997</v>
      </c>
      <c r="CB19" s="25">
        <v>8.4935769300000005E-2</v>
      </c>
      <c r="CC19" s="26">
        <v>3.0416666666999999</v>
      </c>
      <c r="CD19" s="15">
        <f t="shared" si="12"/>
        <v>-5.2341437346936637E-4</v>
      </c>
      <c r="CE19" s="12">
        <v>2</v>
      </c>
      <c r="CF19" s="12">
        <v>0</v>
      </c>
      <c r="CG19" s="12">
        <v>4</v>
      </c>
      <c r="CH19" s="27"/>
      <c r="CI19" s="27"/>
      <c r="CJ19" s="29"/>
    </row>
    <row r="20" spans="1:88" x14ac:dyDescent="0.45">
      <c r="A20">
        <v>35</v>
      </c>
      <c r="B20" t="s">
        <v>200</v>
      </c>
      <c r="C20" t="s">
        <v>201</v>
      </c>
      <c r="D20" t="s">
        <v>126</v>
      </c>
      <c r="E20" t="s">
        <v>91</v>
      </c>
      <c r="F20" t="s">
        <v>91</v>
      </c>
      <c r="G20">
        <v>75</v>
      </c>
      <c r="H20">
        <v>210</v>
      </c>
      <c r="I20" t="s">
        <v>202</v>
      </c>
      <c r="J20" t="s">
        <v>139</v>
      </c>
      <c r="K20">
        <v>2010</v>
      </c>
      <c r="L20">
        <v>5</v>
      </c>
      <c r="M20">
        <v>138</v>
      </c>
      <c r="N20" s="12">
        <v>23</v>
      </c>
      <c r="O20" t="s">
        <v>203</v>
      </c>
      <c r="P20" t="s">
        <v>204</v>
      </c>
      <c r="Q20" t="s">
        <v>205</v>
      </c>
      <c r="R20" t="s">
        <v>205</v>
      </c>
      <c r="S20">
        <v>39</v>
      </c>
      <c r="T20">
        <v>36</v>
      </c>
      <c r="U20">
        <v>15</v>
      </c>
      <c r="V20">
        <v>18</v>
      </c>
      <c r="W20">
        <v>5</v>
      </c>
      <c r="X20">
        <v>1142</v>
      </c>
      <c r="Y20">
        <v>1041</v>
      </c>
      <c r="Z20" s="13">
        <f t="shared" si="0"/>
        <v>2.746970475355837</v>
      </c>
      <c r="AA20" s="14">
        <f t="shared" si="1"/>
        <v>0.91155866900175131</v>
      </c>
      <c r="AB20">
        <v>0</v>
      </c>
      <c r="AC20">
        <v>1</v>
      </c>
      <c r="AD20">
        <v>0</v>
      </c>
      <c r="AE20">
        <v>132364</v>
      </c>
      <c r="AF20">
        <v>2</v>
      </c>
      <c r="AG20">
        <v>96</v>
      </c>
      <c r="AH20">
        <v>1009</v>
      </c>
      <c r="AI20">
        <v>2120</v>
      </c>
      <c r="AJ20">
        <v>21</v>
      </c>
      <c r="AK20">
        <v>5</v>
      </c>
      <c r="AL20">
        <v>3</v>
      </c>
      <c r="AM20" s="15">
        <f t="shared" si="2"/>
        <v>0.91312217194570133</v>
      </c>
      <c r="AN20" s="13">
        <f t="shared" si="3"/>
        <v>2.7169811320754715</v>
      </c>
      <c r="AO20" s="16">
        <f t="shared" si="4"/>
        <v>0.58333333333333337</v>
      </c>
      <c r="AP20" s="17">
        <v>3</v>
      </c>
      <c r="AQ20" s="17">
        <v>5</v>
      </c>
      <c r="AR20" s="17">
        <v>32</v>
      </c>
      <c r="AS20" s="18">
        <v>86</v>
      </c>
      <c r="AT20" s="13">
        <f t="shared" si="5"/>
        <v>3.4883720930232558</v>
      </c>
      <c r="AU20" s="15">
        <f t="shared" si="6"/>
        <v>0.86486486486486491</v>
      </c>
      <c r="AV20" s="19">
        <v>0.60499999999999998</v>
      </c>
      <c r="AW20" s="19">
        <v>122</v>
      </c>
      <c r="AX20" s="19">
        <v>0.39700000000000002</v>
      </c>
      <c r="AY20">
        <v>36.799999999999997</v>
      </c>
      <c r="AZ20" s="20">
        <v>2.9</v>
      </c>
      <c r="BA20" s="20">
        <v>-0.7</v>
      </c>
      <c r="BB20" s="20">
        <v>0</v>
      </c>
      <c r="BC20" s="20">
        <v>2.2000000000000002</v>
      </c>
      <c r="BD20" s="21">
        <f t="shared" si="7"/>
        <v>2.122878059940517</v>
      </c>
      <c r="BE20" s="20">
        <v>6.3</v>
      </c>
      <c r="BF20">
        <v>923</v>
      </c>
      <c r="BG20">
        <v>854</v>
      </c>
      <c r="BH20" s="14">
        <f t="shared" si="8"/>
        <v>0.9252437703141928</v>
      </c>
      <c r="BI20">
        <v>41</v>
      </c>
      <c r="BJ20">
        <v>36</v>
      </c>
      <c r="BK20" s="14">
        <f t="shared" si="9"/>
        <v>0.87804878048780488</v>
      </c>
      <c r="BL20">
        <v>178</v>
      </c>
      <c r="BM20">
        <v>151</v>
      </c>
      <c r="BN20" s="14">
        <f t="shared" si="10"/>
        <v>0.848314606741573</v>
      </c>
      <c r="BO20">
        <v>1</v>
      </c>
      <c r="BP20">
        <v>1</v>
      </c>
      <c r="BQ20">
        <v>9</v>
      </c>
      <c r="BR20">
        <v>2</v>
      </c>
      <c r="BS20" s="14">
        <f t="shared" si="11"/>
        <v>0.77777777777777779</v>
      </c>
      <c r="BT20" s="22">
        <v>36.119999999999997</v>
      </c>
      <c r="BU20" s="23">
        <v>489</v>
      </c>
      <c r="BV20" s="23">
        <v>20</v>
      </c>
      <c r="BW20" s="23">
        <v>302</v>
      </c>
      <c r="BX20" s="23">
        <v>24</v>
      </c>
      <c r="BY20" s="23">
        <v>251</v>
      </c>
      <c r="BZ20" s="23">
        <v>57</v>
      </c>
      <c r="CA20" s="24">
        <v>0.9093</v>
      </c>
      <c r="CB20" s="25">
        <v>8.521421550000001E-2</v>
      </c>
      <c r="CC20" s="26">
        <v>2.5555555555999998</v>
      </c>
      <c r="CD20" s="15">
        <f t="shared" si="12"/>
        <v>-3.2271154982487227E-3</v>
      </c>
      <c r="CE20" s="12">
        <v>4</v>
      </c>
      <c r="CF20" s="12">
        <v>3</v>
      </c>
      <c r="CG20" s="12">
        <v>5</v>
      </c>
      <c r="CH20" s="27"/>
      <c r="CI20" s="27"/>
      <c r="CJ20" s="29"/>
    </row>
    <row r="21" spans="1:88" x14ac:dyDescent="0.45">
      <c r="A21">
        <v>32</v>
      </c>
      <c r="B21" t="s">
        <v>206</v>
      </c>
      <c r="C21" t="s">
        <v>207</v>
      </c>
      <c r="D21" t="s">
        <v>208</v>
      </c>
      <c r="E21" t="s">
        <v>91</v>
      </c>
      <c r="F21" t="s">
        <v>91</v>
      </c>
      <c r="G21">
        <v>76</v>
      </c>
      <c r="H21">
        <v>205</v>
      </c>
      <c r="I21" t="s">
        <v>92</v>
      </c>
      <c r="J21" t="s">
        <v>139</v>
      </c>
      <c r="K21">
        <v>2012</v>
      </c>
      <c r="L21">
        <v>3</v>
      </c>
      <c r="M21">
        <v>76</v>
      </c>
      <c r="N21" s="12">
        <v>21</v>
      </c>
      <c r="O21" t="s">
        <v>209</v>
      </c>
      <c r="P21" t="s">
        <v>210</v>
      </c>
      <c r="Q21" t="s">
        <v>110</v>
      </c>
      <c r="R21" t="s">
        <v>110</v>
      </c>
      <c r="S21">
        <v>1</v>
      </c>
      <c r="T21">
        <v>0</v>
      </c>
      <c r="U21">
        <v>0</v>
      </c>
      <c r="V21">
        <v>0</v>
      </c>
      <c r="W21">
        <v>0</v>
      </c>
      <c r="X21">
        <v>11</v>
      </c>
      <c r="Y21">
        <v>11</v>
      </c>
      <c r="Z21" s="13">
        <f t="shared" si="0"/>
        <v>0</v>
      </c>
      <c r="AA21" s="14">
        <f t="shared" si="1"/>
        <v>1</v>
      </c>
      <c r="AB21">
        <v>0</v>
      </c>
      <c r="AC21">
        <v>0</v>
      </c>
      <c r="AD21">
        <v>0</v>
      </c>
      <c r="AE21">
        <v>1909</v>
      </c>
      <c r="AF21">
        <v>0</v>
      </c>
      <c r="AM21" s="15">
        <f t="shared" si="2"/>
        <v>0</v>
      </c>
      <c r="AN21" s="13">
        <f t="shared" si="3"/>
        <v>0</v>
      </c>
      <c r="AO21" s="16">
        <f t="shared" si="4"/>
        <v>0</v>
      </c>
      <c r="AP21" s="17">
        <v>1</v>
      </c>
      <c r="AQ21" s="17">
        <v>0</v>
      </c>
      <c r="AR21" s="17">
        <v>11</v>
      </c>
      <c r="AS21" s="18">
        <v>32</v>
      </c>
      <c r="AT21" s="13">
        <f t="shared" si="5"/>
        <v>0</v>
      </c>
      <c r="AU21" s="15">
        <f t="shared" si="6"/>
        <v>1</v>
      </c>
      <c r="AV21" s="19">
        <v>0.8</v>
      </c>
      <c r="AW21" s="19">
        <v>31</v>
      </c>
      <c r="AX21" s="19">
        <v>0.13300000000000001</v>
      </c>
      <c r="AY21">
        <v>0.5</v>
      </c>
      <c r="AZ21" s="20">
        <v>0.9</v>
      </c>
      <c r="BA21" s="20">
        <v>0</v>
      </c>
      <c r="BB21" s="20">
        <v>0</v>
      </c>
      <c r="BC21" s="20">
        <v>0.9</v>
      </c>
      <c r="BD21" s="21">
        <f t="shared" si="7"/>
        <v>0.81205673758865249</v>
      </c>
      <c r="BE21" s="20">
        <v>0.2</v>
      </c>
      <c r="BF21">
        <v>7</v>
      </c>
      <c r="BG21">
        <v>7</v>
      </c>
      <c r="BH21" s="14">
        <f t="shared" si="8"/>
        <v>1</v>
      </c>
      <c r="BI21">
        <v>0</v>
      </c>
      <c r="BJ21">
        <v>0</v>
      </c>
      <c r="BK21" s="14" t="str">
        <f t="shared" si="9"/>
        <v/>
      </c>
      <c r="BL21">
        <v>4</v>
      </c>
      <c r="BM21">
        <v>4</v>
      </c>
      <c r="BN21" s="14">
        <f t="shared" si="10"/>
        <v>1</v>
      </c>
      <c r="BS21" s="14" t="str">
        <f t="shared" si="11"/>
        <v/>
      </c>
      <c r="BT21" s="22">
        <v>60.59</v>
      </c>
      <c r="BU21" s="23">
        <v>5</v>
      </c>
      <c r="BV21" s="23">
        <v>0</v>
      </c>
      <c r="BW21" s="23">
        <v>3</v>
      </c>
      <c r="BX21" s="23">
        <v>0</v>
      </c>
      <c r="BY21" s="23">
        <v>3</v>
      </c>
      <c r="BZ21" s="23">
        <v>0</v>
      </c>
      <c r="CA21" s="24">
        <v>1</v>
      </c>
      <c r="CB21" s="25">
        <v>8.2598235800000003E-2</v>
      </c>
      <c r="CC21" s="26"/>
      <c r="CD21" s="15">
        <f t="shared" si="12"/>
        <v>8.2598235800000031E-2</v>
      </c>
      <c r="CE21" s="12">
        <v>0</v>
      </c>
      <c r="CF21" s="12">
        <v>0</v>
      </c>
      <c r="CG21" s="12">
        <v>0</v>
      </c>
      <c r="CH21" s="27"/>
      <c r="CI21" s="27"/>
      <c r="CJ21" s="29"/>
    </row>
    <row r="22" spans="1:88" x14ac:dyDescent="0.45">
      <c r="A22">
        <v>40</v>
      </c>
      <c r="B22" t="s">
        <v>211</v>
      </c>
      <c r="C22" t="s">
        <v>212</v>
      </c>
      <c r="D22" t="s">
        <v>213</v>
      </c>
      <c r="E22" t="s">
        <v>91</v>
      </c>
      <c r="F22" t="s">
        <v>91</v>
      </c>
      <c r="G22">
        <v>78</v>
      </c>
      <c r="H22">
        <v>212</v>
      </c>
      <c r="I22" t="s">
        <v>92</v>
      </c>
      <c r="J22" s="11"/>
      <c r="K22">
        <v>2004</v>
      </c>
      <c r="L22">
        <v>1</v>
      </c>
      <c r="M22">
        <v>14</v>
      </c>
      <c r="N22" s="12">
        <v>29</v>
      </c>
      <c r="O22" t="s">
        <v>214</v>
      </c>
      <c r="P22" t="s">
        <v>215</v>
      </c>
      <c r="Q22" t="s">
        <v>30</v>
      </c>
      <c r="R22" t="s">
        <v>30</v>
      </c>
      <c r="S22">
        <v>67</v>
      </c>
      <c r="T22">
        <v>66</v>
      </c>
      <c r="U22">
        <v>32</v>
      </c>
      <c r="V22">
        <v>26</v>
      </c>
      <c r="W22">
        <v>6</v>
      </c>
      <c r="X22">
        <v>1829</v>
      </c>
      <c r="Y22">
        <v>1679</v>
      </c>
      <c r="Z22" s="13">
        <f t="shared" si="0"/>
        <v>2.3307608639353603</v>
      </c>
      <c r="AA22" s="14">
        <f t="shared" si="1"/>
        <v>0.91798797156916345</v>
      </c>
      <c r="AB22">
        <v>0</v>
      </c>
      <c r="AC22">
        <v>0</v>
      </c>
      <c r="AD22">
        <v>8</v>
      </c>
      <c r="AE22">
        <v>231684</v>
      </c>
      <c r="AF22">
        <v>5</v>
      </c>
      <c r="AG22">
        <v>149</v>
      </c>
      <c r="AH22">
        <v>1665</v>
      </c>
      <c r="AI22">
        <v>3826</v>
      </c>
      <c r="AJ22">
        <v>33</v>
      </c>
      <c r="AK22">
        <v>5</v>
      </c>
      <c r="AL22">
        <v>5</v>
      </c>
      <c r="AM22" s="15">
        <f t="shared" si="2"/>
        <v>0.91786108048511572</v>
      </c>
      <c r="AN22" s="13">
        <f t="shared" si="3"/>
        <v>2.3366440146366965</v>
      </c>
      <c r="AO22" s="16">
        <f t="shared" si="4"/>
        <v>0.5</v>
      </c>
      <c r="AP22" s="17">
        <v>1</v>
      </c>
      <c r="AQ22" s="17">
        <v>1</v>
      </c>
      <c r="AR22" s="17">
        <v>14</v>
      </c>
      <c r="AS22" s="18">
        <v>35</v>
      </c>
      <c r="AT22" s="13">
        <f t="shared" si="5"/>
        <v>1.7142857142857142</v>
      </c>
      <c r="AU22" s="15">
        <f t="shared" si="6"/>
        <v>0.93333333333333335</v>
      </c>
      <c r="AV22" s="19">
        <v>4.3330000000000002</v>
      </c>
      <c r="AW22" s="19">
        <v>186</v>
      </c>
      <c r="AX22" s="19">
        <v>4.3330000000000002</v>
      </c>
      <c r="AY22">
        <v>64.400000000000006</v>
      </c>
      <c r="AZ22" s="20">
        <v>10.6</v>
      </c>
      <c r="BA22" s="20">
        <v>1</v>
      </c>
      <c r="BB22" s="20">
        <v>0.60000000000000009</v>
      </c>
      <c r="BC22" s="20">
        <v>12.2</v>
      </c>
      <c r="BD22" s="21">
        <f t="shared" si="7"/>
        <v>4.1510638297872333</v>
      </c>
      <c r="BE22" s="20">
        <v>11.5</v>
      </c>
      <c r="BF22">
        <v>1534</v>
      </c>
      <c r="BG22">
        <v>1427</v>
      </c>
      <c r="BH22" s="14">
        <f t="shared" si="8"/>
        <v>0.93024771838331155</v>
      </c>
      <c r="BI22">
        <v>41</v>
      </c>
      <c r="BJ22">
        <v>38</v>
      </c>
      <c r="BK22" s="14">
        <f t="shared" si="9"/>
        <v>0.92682926829268297</v>
      </c>
      <c r="BL22">
        <v>254</v>
      </c>
      <c r="BM22">
        <v>214</v>
      </c>
      <c r="BN22" s="14">
        <f t="shared" si="10"/>
        <v>0.84251968503937003</v>
      </c>
      <c r="BO22">
        <v>3</v>
      </c>
      <c r="BP22">
        <v>2</v>
      </c>
      <c r="BQ22">
        <v>17</v>
      </c>
      <c r="BR22">
        <v>5</v>
      </c>
      <c r="BS22" s="14">
        <f t="shared" si="11"/>
        <v>0.70588235294117641</v>
      </c>
      <c r="BT22" s="22">
        <v>33.96</v>
      </c>
      <c r="BU22" s="23">
        <v>838</v>
      </c>
      <c r="BV22" s="23">
        <v>30</v>
      </c>
      <c r="BW22" s="23">
        <v>419</v>
      </c>
      <c r="BX22" s="23">
        <v>38</v>
      </c>
      <c r="BY22" s="23">
        <v>422</v>
      </c>
      <c r="BZ22" s="23">
        <v>82</v>
      </c>
      <c r="CA22" s="24">
        <v>0.91509999999999991</v>
      </c>
      <c r="CB22" s="25">
        <v>8.5159480400000001E-2</v>
      </c>
      <c r="CC22" s="26">
        <v>2.6666666667000003</v>
      </c>
      <c r="CD22" s="15">
        <f t="shared" si="12"/>
        <v>3.1474519691634395E-3</v>
      </c>
      <c r="CE22" s="12">
        <v>5</v>
      </c>
      <c r="CF22" s="12">
        <v>5</v>
      </c>
      <c r="CG22" s="12">
        <v>3</v>
      </c>
      <c r="CH22" s="27">
        <v>5</v>
      </c>
      <c r="CI22" s="28" t="s">
        <v>216</v>
      </c>
      <c r="CJ22" s="29">
        <v>264</v>
      </c>
    </row>
    <row r="23" spans="1:88" x14ac:dyDescent="0.45">
      <c r="A23">
        <v>1</v>
      </c>
      <c r="B23" t="s">
        <v>217</v>
      </c>
      <c r="C23" t="s">
        <v>218</v>
      </c>
      <c r="D23" t="s">
        <v>145</v>
      </c>
      <c r="E23" t="s">
        <v>91</v>
      </c>
      <c r="F23" t="s">
        <v>91</v>
      </c>
      <c r="G23">
        <v>74</v>
      </c>
      <c r="H23">
        <v>209</v>
      </c>
      <c r="I23" t="s">
        <v>92</v>
      </c>
      <c r="J23" s="11"/>
      <c r="K23">
        <v>2003</v>
      </c>
      <c r="L23">
        <v>9</v>
      </c>
      <c r="M23">
        <v>291</v>
      </c>
      <c r="N23" s="12">
        <v>30</v>
      </c>
      <c r="O23" t="s">
        <v>219</v>
      </c>
      <c r="P23" t="s">
        <v>220</v>
      </c>
      <c r="Q23" t="s">
        <v>95</v>
      </c>
      <c r="R23" t="s">
        <v>95</v>
      </c>
      <c r="S23">
        <v>42</v>
      </c>
      <c r="T23">
        <v>38</v>
      </c>
      <c r="U23">
        <v>23</v>
      </c>
      <c r="V23">
        <v>8</v>
      </c>
      <c r="W23">
        <v>6</v>
      </c>
      <c r="X23">
        <v>1113</v>
      </c>
      <c r="Y23">
        <v>1035</v>
      </c>
      <c r="Z23" s="13">
        <f t="shared" si="0"/>
        <v>2.0680512593901899</v>
      </c>
      <c r="AA23" s="14">
        <f t="shared" si="1"/>
        <v>0.92991913746630728</v>
      </c>
      <c r="AB23">
        <v>0</v>
      </c>
      <c r="AC23">
        <v>0</v>
      </c>
      <c r="AD23">
        <v>2</v>
      </c>
      <c r="AE23">
        <v>135780</v>
      </c>
      <c r="AF23">
        <v>4</v>
      </c>
      <c r="AG23">
        <v>74</v>
      </c>
      <c r="AH23">
        <v>988</v>
      </c>
      <c r="AI23">
        <v>2163</v>
      </c>
      <c r="AJ23">
        <v>26</v>
      </c>
      <c r="AK23">
        <v>6</v>
      </c>
      <c r="AL23">
        <v>5</v>
      </c>
      <c r="AM23" s="15">
        <f t="shared" si="2"/>
        <v>0.93032015065913376</v>
      </c>
      <c r="AN23" s="13">
        <f t="shared" si="3"/>
        <v>2.0527045769764216</v>
      </c>
      <c r="AO23" s="16">
        <f t="shared" si="4"/>
        <v>0.68421052631578949</v>
      </c>
      <c r="AP23" s="17">
        <v>4</v>
      </c>
      <c r="AQ23" s="17">
        <v>4</v>
      </c>
      <c r="AR23" s="17">
        <v>47</v>
      </c>
      <c r="AS23" s="18">
        <v>100</v>
      </c>
      <c r="AT23" s="13">
        <f t="shared" si="5"/>
        <v>2.4</v>
      </c>
      <c r="AU23" s="15">
        <f t="shared" si="6"/>
        <v>0.92156862745098034</v>
      </c>
      <c r="AV23" s="19">
        <v>2.5</v>
      </c>
      <c r="AW23" s="19">
        <v>186</v>
      </c>
      <c r="AX23" s="19">
        <v>2.5</v>
      </c>
      <c r="AY23">
        <v>37.700000000000003</v>
      </c>
      <c r="AZ23" s="20">
        <v>19.5</v>
      </c>
      <c r="BA23" s="20">
        <v>-0.2</v>
      </c>
      <c r="BB23" s="20">
        <v>-0.4</v>
      </c>
      <c r="BC23" s="20">
        <v>19</v>
      </c>
      <c r="BD23" s="21">
        <f t="shared" si="7"/>
        <v>14.851063829787234</v>
      </c>
      <c r="BE23" s="20">
        <v>8.6</v>
      </c>
      <c r="BF23">
        <v>876</v>
      </c>
      <c r="BG23">
        <v>818</v>
      </c>
      <c r="BH23" s="14">
        <f t="shared" si="8"/>
        <v>0.93378995433789957</v>
      </c>
      <c r="BI23">
        <v>24</v>
      </c>
      <c r="BJ23">
        <v>24</v>
      </c>
      <c r="BK23" s="14">
        <f t="shared" si="9"/>
        <v>1</v>
      </c>
      <c r="BL23">
        <v>213</v>
      </c>
      <c r="BM23">
        <v>193</v>
      </c>
      <c r="BN23" s="14">
        <f t="shared" si="10"/>
        <v>0.9061032863849765</v>
      </c>
      <c r="BO23">
        <v>1</v>
      </c>
      <c r="BP23">
        <v>4</v>
      </c>
      <c r="BQ23">
        <v>20</v>
      </c>
      <c r="BR23">
        <v>7</v>
      </c>
      <c r="BS23" s="14">
        <f t="shared" si="11"/>
        <v>0.65</v>
      </c>
      <c r="BT23" s="22">
        <v>33.35</v>
      </c>
      <c r="BU23" s="23">
        <v>466</v>
      </c>
      <c r="BV23" s="23">
        <v>18</v>
      </c>
      <c r="BW23" s="23">
        <v>278</v>
      </c>
      <c r="BX23" s="23">
        <v>18</v>
      </c>
      <c r="BY23" s="23">
        <v>292</v>
      </c>
      <c r="BZ23" s="23">
        <v>42</v>
      </c>
      <c r="CA23" s="24">
        <v>0.93079999999999996</v>
      </c>
      <c r="CB23" s="25">
        <v>8.61888455E-2</v>
      </c>
      <c r="CC23" s="26">
        <v>2.7105263158000001</v>
      </c>
      <c r="CD23" s="15">
        <f t="shared" si="12"/>
        <v>1.6107982966307222E-2</v>
      </c>
      <c r="CE23" s="12">
        <v>5</v>
      </c>
      <c r="CF23" s="12">
        <v>7</v>
      </c>
      <c r="CG23" s="12">
        <v>5</v>
      </c>
      <c r="CH23" s="27">
        <v>10</v>
      </c>
      <c r="CI23" s="28" t="s">
        <v>111</v>
      </c>
      <c r="CJ23" s="29">
        <v>305</v>
      </c>
    </row>
    <row r="24" spans="1:88" x14ac:dyDescent="0.45">
      <c r="A24">
        <v>1</v>
      </c>
      <c r="B24" t="s">
        <v>221</v>
      </c>
      <c r="C24" t="s">
        <v>222</v>
      </c>
      <c r="E24" t="s">
        <v>223</v>
      </c>
      <c r="F24" t="s">
        <v>223</v>
      </c>
      <c r="G24">
        <v>70</v>
      </c>
      <c r="H24">
        <v>171</v>
      </c>
      <c r="I24" t="s">
        <v>92</v>
      </c>
      <c r="J24" s="12"/>
      <c r="K24">
        <v>2006</v>
      </c>
      <c r="L24">
        <v>2</v>
      </c>
      <c r="M24">
        <v>46</v>
      </c>
      <c r="N24" s="12">
        <v>27</v>
      </c>
      <c r="O24" t="s">
        <v>224</v>
      </c>
      <c r="P24" t="s">
        <v>225</v>
      </c>
      <c r="Q24" t="s">
        <v>172</v>
      </c>
      <c r="R24" t="s">
        <v>172</v>
      </c>
      <c r="S24">
        <v>16</v>
      </c>
      <c r="T24">
        <v>13</v>
      </c>
      <c r="U24">
        <v>7</v>
      </c>
      <c r="V24">
        <v>5</v>
      </c>
      <c r="W24">
        <v>1</v>
      </c>
      <c r="X24">
        <v>398</v>
      </c>
      <c r="Y24">
        <v>367</v>
      </c>
      <c r="Z24" s="13">
        <f t="shared" si="0"/>
        <v>2.1721359336681068</v>
      </c>
      <c r="AA24" s="14">
        <f t="shared" si="1"/>
        <v>0.92211055276381915</v>
      </c>
      <c r="AB24">
        <v>0</v>
      </c>
      <c r="AC24">
        <v>0</v>
      </c>
      <c r="AD24">
        <v>0</v>
      </c>
      <c r="AE24">
        <v>51378</v>
      </c>
      <c r="AF24">
        <v>2</v>
      </c>
      <c r="AG24">
        <v>29</v>
      </c>
      <c r="AH24">
        <v>344</v>
      </c>
      <c r="AI24">
        <v>783</v>
      </c>
      <c r="AJ24">
        <v>8</v>
      </c>
      <c r="AK24">
        <v>1</v>
      </c>
      <c r="AL24">
        <v>0</v>
      </c>
      <c r="AM24" s="15">
        <f t="shared" si="2"/>
        <v>0.92225201072386054</v>
      </c>
      <c r="AN24" s="13">
        <f t="shared" si="3"/>
        <v>2.2222222222222223</v>
      </c>
      <c r="AO24" s="16">
        <f t="shared" si="4"/>
        <v>0.61538461538461542</v>
      </c>
      <c r="AP24" s="17">
        <v>3</v>
      </c>
      <c r="AQ24" s="17">
        <v>2</v>
      </c>
      <c r="AR24" s="17">
        <v>23</v>
      </c>
      <c r="AS24" s="18">
        <v>73</v>
      </c>
      <c r="AT24" s="13">
        <f t="shared" si="5"/>
        <v>1.6438356164383561</v>
      </c>
      <c r="AU24" s="15">
        <f t="shared" si="6"/>
        <v>0.92</v>
      </c>
      <c r="AV24" s="19">
        <v>1.25</v>
      </c>
      <c r="AW24" s="19">
        <v>186</v>
      </c>
      <c r="AX24" s="19">
        <v>1.25</v>
      </c>
      <c r="AY24">
        <v>14.3</v>
      </c>
      <c r="AZ24" s="20">
        <v>4.5999999999999996</v>
      </c>
      <c r="BA24" s="20">
        <v>0.2</v>
      </c>
      <c r="BB24" s="20">
        <v>0</v>
      </c>
      <c r="BC24" s="20">
        <v>4.7</v>
      </c>
      <c r="BD24" s="21">
        <f t="shared" si="7"/>
        <v>3.2106382978723405</v>
      </c>
      <c r="BE24" s="20">
        <v>2.7</v>
      </c>
      <c r="BF24">
        <v>333</v>
      </c>
      <c r="BG24">
        <v>312</v>
      </c>
      <c r="BH24" s="14">
        <f t="shared" si="8"/>
        <v>0.93693693693693691</v>
      </c>
      <c r="BI24">
        <v>8</v>
      </c>
      <c r="BJ24">
        <v>8</v>
      </c>
      <c r="BK24" s="14">
        <f t="shared" si="9"/>
        <v>1</v>
      </c>
      <c r="BL24">
        <v>57</v>
      </c>
      <c r="BM24">
        <v>47</v>
      </c>
      <c r="BN24" s="14">
        <f t="shared" si="10"/>
        <v>0.82456140350877194</v>
      </c>
      <c r="BS24" s="14" t="str">
        <f t="shared" si="11"/>
        <v/>
      </c>
      <c r="BT24" s="22">
        <v>38.549999999999997</v>
      </c>
      <c r="BU24" s="23">
        <v>174</v>
      </c>
      <c r="BV24" s="23">
        <v>6</v>
      </c>
      <c r="BW24" s="23">
        <v>93</v>
      </c>
      <c r="BX24" s="23">
        <v>8</v>
      </c>
      <c r="BY24" s="23">
        <v>101</v>
      </c>
      <c r="BZ24" s="23">
        <v>17</v>
      </c>
      <c r="CA24" s="24">
        <v>0.92209999999999992</v>
      </c>
      <c r="CB24" s="25">
        <v>8.4803253699999998E-2</v>
      </c>
      <c r="CC24" s="26">
        <v>2.3076923077</v>
      </c>
      <c r="CD24" s="15">
        <f t="shared" si="12"/>
        <v>6.9138064638191166E-3</v>
      </c>
      <c r="CE24" s="12">
        <v>1</v>
      </c>
      <c r="CF24" s="12">
        <v>2</v>
      </c>
      <c r="CG24" s="12">
        <v>1</v>
      </c>
      <c r="CH24" s="27"/>
      <c r="CI24" s="27"/>
      <c r="CJ24" s="29"/>
    </row>
    <row r="25" spans="1:88" x14ac:dyDescent="0.45">
      <c r="A25">
        <v>29</v>
      </c>
      <c r="B25" t="s">
        <v>226</v>
      </c>
      <c r="C25" t="s">
        <v>227</v>
      </c>
      <c r="D25" t="s">
        <v>126</v>
      </c>
      <c r="E25" t="s">
        <v>91</v>
      </c>
      <c r="F25" t="s">
        <v>91</v>
      </c>
      <c r="G25">
        <v>74</v>
      </c>
      <c r="H25">
        <v>180</v>
      </c>
      <c r="I25" t="s">
        <v>92</v>
      </c>
      <c r="J25" s="12"/>
      <c r="K25">
        <v>2003</v>
      </c>
      <c r="L25">
        <v>1</v>
      </c>
      <c r="M25">
        <v>1</v>
      </c>
      <c r="N25" s="12">
        <v>31</v>
      </c>
      <c r="O25" t="s">
        <v>228</v>
      </c>
      <c r="P25" t="s">
        <v>229</v>
      </c>
      <c r="Q25" t="s">
        <v>230</v>
      </c>
      <c r="R25" t="s">
        <v>230</v>
      </c>
      <c r="S25">
        <v>58</v>
      </c>
      <c r="T25">
        <v>58</v>
      </c>
      <c r="U25">
        <v>35</v>
      </c>
      <c r="V25">
        <v>17</v>
      </c>
      <c r="W25">
        <v>6</v>
      </c>
      <c r="X25">
        <v>1665</v>
      </c>
      <c r="Y25">
        <v>1533</v>
      </c>
      <c r="Z25" s="13">
        <f t="shared" si="0"/>
        <v>2.2873315908795537</v>
      </c>
      <c r="AA25" s="14">
        <f t="shared" si="1"/>
        <v>0.92072072072072075</v>
      </c>
      <c r="AB25">
        <v>0</v>
      </c>
      <c r="AC25">
        <v>1</v>
      </c>
      <c r="AD25">
        <v>2</v>
      </c>
      <c r="AE25">
        <v>207753</v>
      </c>
      <c r="AF25">
        <v>5</v>
      </c>
      <c r="AG25">
        <v>132</v>
      </c>
      <c r="AH25">
        <v>1533</v>
      </c>
      <c r="AI25">
        <v>3464</v>
      </c>
      <c r="AJ25">
        <v>35</v>
      </c>
      <c r="AK25">
        <v>5</v>
      </c>
      <c r="AL25">
        <v>1</v>
      </c>
      <c r="AM25" s="15">
        <f t="shared" si="2"/>
        <v>0.92072072072072075</v>
      </c>
      <c r="AN25" s="13">
        <f t="shared" si="3"/>
        <v>2.2863741339491916</v>
      </c>
      <c r="AO25" s="16">
        <f t="shared" si="4"/>
        <v>0.60344827586206895</v>
      </c>
      <c r="AP25" s="17">
        <v>0</v>
      </c>
      <c r="AQ25" s="17">
        <v>0</v>
      </c>
      <c r="AR25" s="17">
        <v>0</v>
      </c>
      <c r="AS25" s="18">
        <v>0</v>
      </c>
      <c r="AT25" s="13">
        <f t="shared" si="5"/>
        <v>0</v>
      </c>
      <c r="AU25" s="15">
        <f t="shared" si="6"/>
        <v>0</v>
      </c>
      <c r="AV25" s="19">
        <v>5.75</v>
      </c>
      <c r="AW25" s="19">
        <v>186</v>
      </c>
      <c r="AX25" s="19">
        <v>5.75</v>
      </c>
      <c r="AY25">
        <v>57.7</v>
      </c>
      <c r="AZ25" s="20">
        <v>15.7</v>
      </c>
      <c r="BA25" s="20">
        <v>0.30000000000000004</v>
      </c>
      <c r="BB25" s="20">
        <v>1</v>
      </c>
      <c r="BC25" s="20">
        <v>17</v>
      </c>
      <c r="BD25" s="21">
        <f t="shared" si="7"/>
        <v>5.9361702127659566</v>
      </c>
      <c r="BE25" s="20">
        <v>11</v>
      </c>
      <c r="BF25">
        <v>1372</v>
      </c>
      <c r="BG25">
        <v>1272</v>
      </c>
      <c r="BH25" s="14">
        <f t="shared" si="8"/>
        <v>0.92711370262390669</v>
      </c>
      <c r="BI25">
        <v>42</v>
      </c>
      <c r="BJ25">
        <v>40</v>
      </c>
      <c r="BK25" s="14">
        <f t="shared" si="9"/>
        <v>0.95238095238095233</v>
      </c>
      <c r="BL25">
        <v>251</v>
      </c>
      <c r="BM25">
        <v>221</v>
      </c>
      <c r="BN25" s="14">
        <f t="shared" si="10"/>
        <v>0.88047808764940239</v>
      </c>
      <c r="BO25">
        <v>3</v>
      </c>
      <c r="BP25">
        <v>2</v>
      </c>
      <c r="BQ25">
        <v>17</v>
      </c>
      <c r="BR25">
        <v>4</v>
      </c>
      <c r="BS25" s="14">
        <f t="shared" si="11"/>
        <v>0.76470588235294112</v>
      </c>
      <c r="BT25" s="22">
        <v>35.17</v>
      </c>
      <c r="BU25" s="23">
        <v>698</v>
      </c>
      <c r="BV25" s="23">
        <v>21</v>
      </c>
      <c r="BW25" s="23">
        <v>440</v>
      </c>
      <c r="BX25" s="23">
        <v>35</v>
      </c>
      <c r="BY25" s="23">
        <v>395</v>
      </c>
      <c r="BZ25" s="23">
        <v>76</v>
      </c>
      <c r="CA25" s="24">
        <v>0.92049999999999998</v>
      </c>
      <c r="CB25" s="25">
        <v>8.58871264E-2</v>
      </c>
      <c r="CC25" s="26">
        <v>3</v>
      </c>
      <c r="CD25" s="15">
        <f t="shared" si="12"/>
        <v>6.6078471207207112E-3</v>
      </c>
      <c r="CE25" s="12">
        <v>6</v>
      </c>
      <c r="CF25" s="12">
        <v>4</v>
      </c>
      <c r="CG25" s="12">
        <v>4</v>
      </c>
      <c r="CH25" s="27">
        <v>14</v>
      </c>
      <c r="CI25" s="28" t="s">
        <v>231</v>
      </c>
      <c r="CJ25" s="29">
        <v>982</v>
      </c>
    </row>
    <row r="26" spans="1:88" x14ac:dyDescent="0.45">
      <c r="A26">
        <v>31</v>
      </c>
      <c r="B26" t="s">
        <v>232</v>
      </c>
      <c r="C26" t="s">
        <v>233</v>
      </c>
      <c r="E26" t="s">
        <v>223</v>
      </c>
      <c r="F26" t="s">
        <v>223</v>
      </c>
      <c r="G26">
        <v>75</v>
      </c>
      <c r="H26">
        <v>191</v>
      </c>
      <c r="I26" t="s">
        <v>92</v>
      </c>
      <c r="J26" t="s">
        <v>139</v>
      </c>
      <c r="K26">
        <v>2011</v>
      </c>
      <c r="L26">
        <v>7</v>
      </c>
      <c r="M26">
        <v>188</v>
      </c>
      <c r="N26" s="12">
        <v>23</v>
      </c>
      <c r="O26" t="s">
        <v>234</v>
      </c>
      <c r="P26" t="s">
        <v>235</v>
      </c>
      <c r="Q26" t="s">
        <v>159</v>
      </c>
      <c r="R26" t="s">
        <v>159</v>
      </c>
      <c r="S26">
        <v>4</v>
      </c>
      <c r="T26">
        <v>3</v>
      </c>
      <c r="U26">
        <v>1</v>
      </c>
      <c r="V26">
        <v>3</v>
      </c>
      <c r="W26">
        <v>0</v>
      </c>
      <c r="X26">
        <v>97</v>
      </c>
      <c r="Y26">
        <v>88</v>
      </c>
      <c r="Z26" s="13">
        <f t="shared" si="0"/>
        <v>3.0311535223126578</v>
      </c>
      <c r="AA26" s="14">
        <f t="shared" si="1"/>
        <v>0.90721649484536082</v>
      </c>
      <c r="AB26">
        <v>0</v>
      </c>
      <c r="AC26">
        <v>0</v>
      </c>
      <c r="AD26">
        <v>0</v>
      </c>
      <c r="AE26">
        <v>10689</v>
      </c>
      <c r="AF26">
        <v>0</v>
      </c>
      <c r="AG26">
        <v>9</v>
      </c>
      <c r="AH26">
        <v>82</v>
      </c>
      <c r="AI26">
        <v>175</v>
      </c>
      <c r="AJ26">
        <v>1</v>
      </c>
      <c r="AK26">
        <v>0</v>
      </c>
      <c r="AL26">
        <v>0</v>
      </c>
      <c r="AM26" s="15">
        <f t="shared" si="2"/>
        <v>0.90109890109890112</v>
      </c>
      <c r="AN26" s="13">
        <f t="shared" si="3"/>
        <v>3.0857142857142859</v>
      </c>
      <c r="AO26" s="16">
        <f t="shared" si="4"/>
        <v>0.33333333333333331</v>
      </c>
      <c r="AP26" s="17">
        <v>1</v>
      </c>
      <c r="AQ26" s="17">
        <v>0</v>
      </c>
      <c r="AR26" s="17">
        <v>6</v>
      </c>
      <c r="AS26" s="18">
        <v>3</v>
      </c>
      <c r="AT26" s="13">
        <f t="shared" si="5"/>
        <v>0</v>
      </c>
      <c r="AU26" s="15">
        <f t="shared" si="6"/>
        <v>1</v>
      </c>
      <c r="AV26" s="19">
        <v>0.7</v>
      </c>
      <c r="AW26" s="19">
        <v>37</v>
      </c>
      <c r="AX26" s="19">
        <v>0.13900000000000001</v>
      </c>
      <c r="AY26">
        <v>3</v>
      </c>
      <c r="AZ26" s="20">
        <v>-0.2</v>
      </c>
      <c r="BA26" s="20">
        <v>-0.1</v>
      </c>
      <c r="BB26" s="20">
        <v>0</v>
      </c>
      <c r="BC26" s="20">
        <v>-0.30000000000000004</v>
      </c>
      <c r="BD26" s="21">
        <f t="shared" si="7"/>
        <v>-0.36296042095630299</v>
      </c>
      <c r="BE26" s="20">
        <v>0.5</v>
      </c>
      <c r="BF26">
        <v>72</v>
      </c>
      <c r="BG26">
        <v>64</v>
      </c>
      <c r="BH26" s="14">
        <f t="shared" si="8"/>
        <v>0.88888888888888884</v>
      </c>
      <c r="BI26">
        <v>3</v>
      </c>
      <c r="BJ26">
        <v>3</v>
      </c>
      <c r="BK26" s="14">
        <f t="shared" si="9"/>
        <v>1</v>
      </c>
      <c r="BL26">
        <v>22</v>
      </c>
      <c r="BM26">
        <v>21</v>
      </c>
      <c r="BN26" s="14">
        <f t="shared" si="10"/>
        <v>0.95454545454545459</v>
      </c>
      <c r="BO26">
        <v>1</v>
      </c>
      <c r="BP26">
        <v>0</v>
      </c>
      <c r="BQ26">
        <v>3</v>
      </c>
      <c r="BR26">
        <v>1</v>
      </c>
      <c r="BS26" s="14">
        <f t="shared" si="11"/>
        <v>0.66666666666666674</v>
      </c>
      <c r="BT26" s="22">
        <v>24.89</v>
      </c>
      <c r="BU26" s="23">
        <v>35</v>
      </c>
      <c r="BV26" s="23">
        <v>3</v>
      </c>
      <c r="BW26" s="23">
        <v>23</v>
      </c>
      <c r="BX26" s="23">
        <v>2</v>
      </c>
      <c r="BY26" s="23">
        <v>30</v>
      </c>
      <c r="BZ26" s="23">
        <v>4</v>
      </c>
      <c r="CA26" s="24">
        <v>0.90969999999999995</v>
      </c>
      <c r="CB26" s="25">
        <v>8.4237308000000011E-2</v>
      </c>
      <c r="CC26" s="26">
        <v>1.6666666667000001</v>
      </c>
      <c r="CD26" s="15">
        <f t="shared" si="12"/>
        <v>-8.5461971546391124E-3</v>
      </c>
      <c r="CE26" s="12">
        <v>0</v>
      </c>
      <c r="CF26" s="12">
        <v>0</v>
      </c>
      <c r="CG26" s="12">
        <v>1</v>
      </c>
      <c r="CH26" s="27"/>
      <c r="CI26" s="27"/>
      <c r="CJ26" s="29"/>
    </row>
    <row r="27" spans="1:88" x14ac:dyDescent="0.45">
      <c r="A27">
        <v>33</v>
      </c>
      <c r="B27" t="s">
        <v>236</v>
      </c>
      <c r="C27" t="s">
        <v>237</v>
      </c>
      <c r="E27" t="s">
        <v>120</v>
      </c>
      <c r="F27" t="s">
        <v>120</v>
      </c>
      <c r="G27">
        <v>73</v>
      </c>
      <c r="H27">
        <v>188</v>
      </c>
      <c r="I27" t="s">
        <v>92</v>
      </c>
      <c r="J27" t="s">
        <v>139</v>
      </c>
      <c r="K27">
        <v>2011</v>
      </c>
      <c r="L27">
        <v>2</v>
      </c>
      <c r="M27">
        <v>49</v>
      </c>
      <c r="N27" s="12">
        <v>23</v>
      </c>
      <c r="O27" t="s">
        <v>238</v>
      </c>
      <c r="P27" t="s">
        <v>239</v>
      </c>
      <c r="Q27" t="s">
        <v>142</v>
      </c>
      <c r="R27" t="s">
        <v>142</v>
      </c>
      <c r="S27">
        <v>4</v>
      </c>
      <c r="T27">
        <v>2</v>
      </c>
      <c r="U27">
        <v>1</v>
      </c>
      <c r="V27">
        <v>1</v>
      </c>
      <c r="W27">
        <v>1</v>
      </c>
      <c r="X27">
        <v>93</v>
      </c>
      <c r="Y27">
        <v>82</v>
      </c>
      <c r="Z27" s="13">
        <f t="shared" si="0"/>
        <v>3.4014774093798312</v>
      </c>
      <c r="AA27" s="14">
        <f t="shared" si="1"/>
        <v>0.88172043010752688</v>
      </c>
      <c r="AB27">
        <v>0</v>
      </c>
      <c r="AC27">
        <v>0</v>
      </c>
      <c r="AD27">
        <v>0</v>
      </c>
      <c r="AE27">
        <v>11642</v>
      </c>
      <c r="AF27">
        <v>0</v>
      </c>
      <c r="AG27">
        <v>7</v>
      </c>
      <c r="AH27">
        <v>51</v>
      </c>
      <c r="AI27">
        <v>125</v>
      </c>
      <c r="AJ27">
        <v>0</v>
      </c>
      <c r="AK27">
        <v>1</v>
      </c>
      <c r="AL27">
        <v>0</v>
      </c>
      <c r="AM27" s="15">
        <f t="shared" si="2"/>
        <v>0.87931034482758619</v>
      </c>
      <c r="AN27" s="13">
        <f t="shared" si="3"/>
        <v>3.36</v>
      </c>
      <c r="AO27" s="16">
        <f t="shared" si="4"/>
        <v>0</v>
      </c>
      <c r="AP27" s="17">
        <v>2</v>
      </c>
      <c r="AQ27" s="17">
        <v>4</v>
      </c>
      <c r="AR27" s="17">
        <v>31</v>
      </c>
      <c r="AS27" s="18">
        <v>69</v>
      </c>
      <c r="AT27" s="13">
        <f t="shared" si="5"/>
        <v>3.4782608695652173</v>
      </c>
      <c r="AU27" s="15">
        <f t="shared" si="6"/>
        <v>0.88571428571428568</v>
      </c>
      <c r="AV27" s="19">
        <v>0.75</v>
      </c>
      <c r="AW27" s="19">
        <v>15</v>
      </c>
      <c r="AX27" s="19">
        <v>0.06</v>
      </c>
      <c r="AY27">
        <v>3.2</v>
      </c>
      <c r="AZ27" s="20">
        <v>-2.2000000000000002</v>
      </c>
      <c r="BA27" s="20">
        <v>0</v>
      </c>
      <c r="BB27" s="20">
        <v>0</v>
      </c>
      <c r="BC27" s="20">
        <v>-2.2000000000000002</v>
      </c>
      <c r="BD27" s="21">
        <f t="shared" si="7"/>
        <v>-2.2332875772134524</v>
      </c>
      <c r="BE27" s="20">
        <v>0.2</v>
      </c>
      <c r="BF27">
        <v>87</v>
      </c>
      <c r="BG27">
        <v>77</v>
      </c>
      <c r="BH27" s="14">
        <f t="shared" si="8"/>
        <v>0.88505747126436785</v>
      </c>
      <c r="BI27">
        <v>1</v>
      </c>
      <c r="BJ27">
        <v>1</v>
      </c>
      <c r="BK27" s="14">
        <f t="shared" si="9"/>
        <v>1</v>
      </c>
      <c r="BL27">
        <v>5</v>
      </c>
      <c r="BM27">
        <v>4</v>
      </c>
      <c r="BN27" s="14">
        <f t="shared" si="10"/>
        <v>0.8</v>
      </c>
      <c r="BS27" s="14" t="str">
        <f t="shared" si="11"/>
        <v/>
      </c>
      <c r="BT27" s="22">
        <v>33.74</v>
      </c>
      <c r="BU27" s="23">
        <v>35</v>
      </c>
      <c r="BV27" s="23">
        <v>4</v>
      </c>
      <c r="BW27" s="23">
        <v>28</v>
      </c>
      <c r="BX27" s="23">
        <v>3</v>
      </c>
      <c r="BY27" s="23">
        <v>19</v>
      </c>
      <c r="BZ27" s="23">
        <v>4</v>
      </c>
      <c r="CA27" s="24">
        <v>0.87859999999999994</v>
      </c>
      <c r="CB27" s="25">
        <v>8.4626527700000009E-2</v>
      </c>
      <c r="CC27" s="26">
        <v>3.5</v>
      </c>
      <c r="CD27" s="15">
        <f t="shared" si="12"/>
        <v>-3.3653042192473115E-2</v>
      </c>
      <c r="CE27" s="12">
        <v>0</v>
      </c>
      <c r="CF27" s="12">
        <v>0</v>
      </c>
      <c r="CG27" s="12">
        <v>0</v>
      </c>
      <c r="CH27" s="27"/>
      <c r="CI27" s="27"/>
      <c r="CJ27" s="29"/>
    </row>
    <row r="28" spans="1:88" x14ac:dyDescent="0.45">
      <c r="A28">
        <v>36</v>
      </c>
      <c r="B28" t="s">
        <v>240</v>
      </c>
      <c r="C28" t="s">
        <v>241</v>
      </c>
      <c r="D28" t="s">
        <v>242</v>
      </c>
      <c r="E28" t="s">
        <v>107</v>
      </c>
      <c r="F28" t="s">
        <v>107</v>
      </c>
      <c r="G28">
        <v>75</v>
      </c>
      <c r="H28">
        <v>226</v>
      </c>
      <c r="I28" t="s">
        <v>92</v>
      </c>
      <c r="J28" t="s">
        <v>139</v>
      </c>
      <c r="K28">
        <v>2011</v>
      </c>
      <c r="L28">
        <v>2</v>
      </c>
      <c r="M28">
        <v>39</v>
      </c>
      <c r="N28" s="12">
        <v>22</v>
      </c>
      <c r="O28" t="s">
        <v>243</v>
      </c>
      <c r="P28" t="s">
        <v>239</v>
      </c>
      <c r="Q28" t="s">
        <v>102</v>
      </c>
      <c r="R28" t="s">
        <v>102</v>
      </c>
      <c r="S28">
        <v>40</v>
      </c>
      <c r="T28">
        <v>38</v>
      </c>
      <c r="U28">
        <v>21</v>
      </c>
      <c r="V28">
        <v>13</v>
      </c>
      <c r="W28">
        <v>4</v>
      </c>
      <c r="X28">
        <v>992</v>
      </c>
      <c r="Y28">
        <v>913</v>
      </c>
      <c r="Z28" s="13">
        <f t="shared" si="0"/>
        <v>2.0656595002905287</v>
      </c>
      <c r="AA28" s="14">
        <f t="shared" si="1"/>
        <v>0.92036290322580649</v>
      </c>
      <c r="AB28">
        <v>0</v>
      </c>
      <c r="AC28">
        <v>1</v>
      </c>
      <c r="AD28">
        <v>2</v>
      </c>
      <c r="AE28">
        <v>137680</v>
      </c>
      <c r="AF28">
        <v>4</v>
      </c>
      <c r="AG28">
        <v>77</v>
      </c>
      <c r="AH28">
        <v>876</v>
      </c>
      <c r="AI28">
        <v>2208</v>
      </c>
      <c r="AJ28">
        <v>22</v>
      </c>
      <c r="AK28">
        <v>3</v>
      </c>
      <c r="AL28">
        <v>5</v>
      </c>
      <c r="AM28" s="15">
        <f t="shared" si="2"/>
        <v>0.91920251836306399</v>
      </c>
      <c r="AN28" s="13">
        <f t="shared" si="3"/>
        <v>2.0923913043478262</v>
      </c>
      <c r="AO28" s="16">
        <f t="shared" si="4"/>
        <v>0.57894736842105265</v>
      </c>
      <c r="AP28" s="17">
        <v>2</v>
      </c>
      <c r="AQ28" s="17">
        <v>2</v>
      </c>
      <c r="AR28" s="17">
        <v>37</v>
      </c>
      <c r="AS28" s="18">
        <v>87</v>
      </c>
      <c r="AT28" s="13">
        <f t="shared" si="5"/>
        <v>1.3793103448275863</v>
      </c>
      <c r="AU28" s="15">
        <f t="shared" si="6"/>
        <v>0.94871794871794868</v>
      </c>
      <c r="AV28" s="19">
        <v>0.92500000000000004</v>
      </c>
      <c r="AW28" s="19">
        <v>138</v>
      </c>
      <c r="AX28" s="19">
        <v>0.68600000000000005</v>
      </c>
      <c r="AY28">
        <v>38.299999999999997</v>
      </c>
      <c r="AZ28" s="20">
        <v>10.4</v>
      </c>
      <c r="BA28" s="20">
        <v>1.1000000000000001</v>
      </c>
      <c r="BB28" s="20">
        <v>0.1</v>
      </c>
      <c r="BC28" s="20">
        <v>11.7</v>
      </c>
      <c r="BD28" s="21">
        <f t="shared" si="7"/>
        <v>11.108647906657515</v>
      </c>
      <c r="BE28" s="20">
        <v>6.5</v>
      </c>
      <c r="BF28">
        <v>802</v>
      </c>
      <c r="BG28">
        <v>736</v>
      </c>
      <c r="BH28" s="14">
        <f t="shared" si="8"/>
        <v>0.9177057356608479</v>
      </c>
      <c r="BI28">
        <v>12</v>
      </c>
      <c r="BJ28">
        <v>12</v>
      </c>
      <c r="BK28" s="14">
        <f t="shared" si="9"/>
        <v>1</v>
      </c>
      <c r="BL28">
        <v>178</v>
      </c>
      <c r="BM28">
        <v>165</v>
      </c>
      <c r="BN28" s="14">
        <f t="shared" si="10"/>
        <v>0.9269662921348315</v>
      </c>
      <c r="BO28">
        <v>2</v>
      </c>
      <c r="BP28">
        <v>1</v>
      </c>
      <c r="BQ28">
        <v>10</v>
      </c>
      <c r="BR28">
        <v>3</v>
      </c>
      <c r="BS28" s="14">
        <f t="shared" si="11"/>
        <v>0.7</v>
      </c>
      <c r="BT28" s="22">
        <v>37.85</v>
      </c>
      <c r="BU28" s="23">
        <v>462</v>
      </c>
      <c r="BV28" s="23">
        <v>11</v>
      </c>
      <c r="BW28" s="23">
        <v>245</v>
      </c>
      <c r="BX28" s="23">
        <v>19</v>
      </c>
      <c r="BY28" s="23">
        <v>207</v>
      </c>
      <c r="BZ28" s="23">
        <v>49</v>
      </c>
      <c r="CA28" s="24">
        <v>0.91489999999999994</v>
      </c>
      <c r="CB28" s="25">
        <v>8.4545783299999996E-2</v>
      </c>
      <c r="CC28" s="26">
        <v>2.5</v>
      </c>
      <c r="CD28" s="15">
        <f t="shared" si="12"/>
        <v>4.9086865258064494E-3</v>
      </c>
      <c r="CE28" s="12">
        <v>6</v>
      </c>
      <c r="CF28" s="12">
        <v>5</v>
      </c>
      <c r="CG28" s="12">
        <v>3</v>
      </c>
      <c r="CH28" s="27"/>
      <c r="CI28" s="27"/>
      <c r="CJ28" s="29"/>
    </row>
    <row r="29" spans="1:88" x14ac:dyDescent="0.45">
      <c r="A29">
        <v>1</v>
      </c>
      <c r="B29" t="s">
        <v>244</v>
      </c>
      <c r="C29" t="s">
        <v>245</v>
      </c>
      <c r="E29" t="s">
        <v>246</v>
      </c>
      <c r="F29" t="s">
        <v>246</v>
      </c>
      <c r="G29">
        <v>73</v>
      </c>
      <c r="H29">
        <v>228</v>
      </c>
      <c r="I29" t="s">
        <v>92</v>
      </c>
      <c r="J29" s="11"/>
      <c r="K29">
        <v>2004</v>
      </c>
      <c r="L29">
        <v>3</v>
      </c>
      <c r="M29">
        <v>94</v>
      </c>
      <c r="N29" s="12">
        <v>30</v>
      </c>
      <c r="O29" t="s">
        <v>247</v>
      </c>
      <c r="P29" t="s">
        <v>248</v>
      </c>
      <c r="Q29" t="s">
        <v>142</v>
      </c>
      <c r="R29" t="s">
        <v>142</v>
      </c>
      <c r="S29">
        <v>41</v>
      </c>
      <c r="T29">
        <v>38</v>
      </c>
      <c r="U29">
        <v>23</v>
      </c>
      <c r="V29">
        <v>11</v>
      </c>
      <c r="W29">
        <v>4</v>
      </c>
      <c r="X29">
        <v>1197</v>
      </c>
      <c r="Y29">
        <v>1107</v>
      </c>
      <c r="Z29" s="13">
        <f t="shared" si="0"/>
        <v>2.3606901375612028</v>
      </c>
      <c r="AA29" s="14">
        <f t="shared" si="1"/>
        <v>0.92481203007518797</v>
      </c>
      <c r="AB29">
        <v>0</v>
      </c>
      <c r="AC29">
        <v>1</v>
      </c>
      <c r="AD29">
        <v>2</v>
      </c>
      <c r="AE29">
        <v>137248</v>
      </c>
      <c r="AF29">
        <v>1</v>
      </c>
      <c r="AG29">
        <v>89</v>
      </c>
      <c r="AH29">
        <v>1086</v>
      </c>
      <c r="AI29">
        <v>2225</v>
      </c>
      <c r="AJ29">
        <v>23</v>
      </c>
      <c r="AK29">
        <v>2</v>
      </c>
      <c r="AL29">
        <v>2</v>
      </c>
      <c r="AM29" s="15">
        <f t="shared" si="2"/>
        <v>0.92425531914893622</v>
      </c>
      <c r="AN29" s="13">
        <f t="shared" si="3"/>
        <v>2.4</v>
      </c>
      <c r="AO29" s="16">
        <f t="shared" si="4"/>
        <v>0.60526315789473684</v>
      </c>
      <c r="AP29" s="17">
        <v>3</v>
      </c>
      <c r="AQ29" s="17">
        <v>1</v>
      </c>
      <c r="AR29" s="17">
        <v>21</v>
      </c>
      <c r="AS29" s="18">
        <v>62</v>
      </c>
      <c r="AT29" s="13">
        <f t="shared" si="5"/>
        <v>0.967741935483871</v>
      </c>
      <c r="AU29" s="15">
        <f t="shared" si="6"/>
        <v>0.95454545454545459</v>
      </c>
      <c r="AV29" s="19">
        <v>1.5</v>
      </c>
      <c r="AW29" s="19">
        <v>186</v>
      </c>
      <c r="AX29" s="19">
        <v>1.5</v>
      </c>
      <c r="AY29">
        <v>38.1</v>
      </c>
      <c r="AZ29" s="20">
        <v>14.2</v>
      </c>
      <c r="BA29" s="20">
        <v>-0.7</v>
      </c>
      <c r="BB29" s="20">
        <v>1.3</v>
      </c>
      <c r="BC29" s="20">
        <v>14.8</v>
      </c>
      <c r="BD29" s="21">
        <f t="shared" si="7"/>
        <v>12.77872340425532</v>
      </c>
      <c r="BE29" s="20">
        <v>8.5</v>
      </c>
      <c r="BF29">
        <v>999</v>
      </c>
      <c r="BG29">
        <v>932</v>
      </c>
      <c r="BH29" s="14">
        <f t="shared" si="8"/>
        <v>0.93293293293293289</v>
      </c>
      <c r="BI29">
        <v>24</v>
      </c>
      <c r="BJ29">
        <v>21</v>
      </c>
      <c r="BK29" s="14">
        <f t="shared" si="9"/>
        <v>0.875</v>
      </c>
      <c r="BL29">
        <v>174</v>
      </c>
      <c r="BM29">
        <v>154</v>
      </c>
      <c r="BN29" s="14">
        <f t="shared" si="10"/>
        <v>0.88505747126436785</v>
      </c>
      <c r="BO29">
        <v>2</v>
      </c>
      <c r="BP29">
        <v>1</v>
      </c>
      <c r="BQ29">
        <v>9</v>
      </c>
      <c r="BR29">
        <v>1</v>
      </c>
      <c r="BS29" s="14">
        <f t="shared" si="11"/>
        <v>0.88888888888888884</v>
      </c>
      <c r="BT29" s="22">
        <v>30.12</v>
      </c>
      <c r="BU29" s="23">
        <v>462</v>
      </c>
      <c r="BV29" s="23">
        <v>20</v>
      </c>
      <c r="BW29" s="23">
        <v>338</v>
      </c>
      <c r="BX29" s="23">
        <v>21</v>
      </c>
      <c r="BY29" s="23">
        <v>307</v>
      </c>
      <c r="BZ29" s="23">
        <v>49</v>
      </c>
      <c r="CA29" s="24">
        <v>0.92619999999999991</v>
      </c>
      <c r="CB29" s="25">
        <v>8.3823487599999996E-2</v>
      </c>
      <c r="CC29" s="26">
        <v>3.1578947367999999</v>
      </c>
      <c r="CD29" s="15">
        <f t="shared" si="12"/>
        <v>8.6355176751879981E-3</v>
      </c>
      <c r="CE29" s="12">
        <v>4</v>
      </c>
      <c r="CF29" s="12">
        <v>2</v>
      </c>
      <c r="CG29" s="12">
        <v>3</v>
      </c>
      <c r="CH29" s="27"/>
      <c r="CI29" s="27"/>
      <c r="CJ29" s="29"/>
    </row>
    <row r="30" spans="1:88" x14ac:dyDescent="0.45">
      <c r="A30">
        <v>31</v>
      </c>
      <c r="B30" t="s">
        <v>249</v>
      </c>
      <c r="C30" t="s">
        <v>250</v>
      </c>
      <c r="E30" t="s">
        <v>246</v>
      </c>
      <c r="F30" t="s">
        <v>246</v>
      </c>
      <c r="G30">
        <v>73</v>
      </c>
      <c r="H30">
        <v>182</v>
      </c>
      <c r="I30" t="s">
        <v>92</v>
      </c>
      <c r="J30" t="s">
        <v>139</v>
      </c>
      <c r="K30">
        <v>2010</v>
      </c>
      <c r="L30">
        <v>4</v>
      </c>
      <c r="M30">
        <v>112</v>
      </c>
      <c r="N30" s="12">
        <v>24</v>
      </c>
      <c r="O30" t="s">
        <v>251</v>
      </c>
      <c r="P30" t="s">
        <v>252</v>
      </c>
      <c r="Q30" t="s">
        <v>253</v>
      </c>
      <c r="R30" t="s">
        <v>253</v>
      </c>
      <c r="S30">
        <v>22</v>
      </c>
      <c r="T30">
        <v>16</v>
      </c>
      <c r="U30">
        <v>8</v>
      </c>
      <c r="V30">
        <v>9</v>
      </c>
      <c r="W30">
        <v>1</v>
      </c>
      <c r="X30">
        <v>523</v>
      </c>
      <c r="Y30">
        <v>480</v>
      </c>
      <c r="Z30" s="13">
        <f t="shared" si="0"/>
        <v>2.3221625513785966</v>
      </c>
      <c r="AA30" s="14">
        <f t="shared" si="1"/>
        <v>0.9177820267686424</v>
      </c>
      <c r="AB30">
        <v>0</v>
      </c>
      <c r="AC30">
        <v>0</v>
      </c>
      <c r="AD30">
        <v>2</v>
      </c>
      <c r="AE30">
        <v>66662</v>
      </c>
      <c r="AF30">
        <v>0</v>
      </c>
      <c r="AG30">
        <v>40</v>
      </c>
      <c r="AH30">
        <v>421</v>
      </c>
      <c r="AI30">
        <v>958</v>
      </c>
      <c r="AJ30">
        <v>8</v>
      </c>
      <c r="AK30">
        <v>2</v>
      </c>
      <c r="AL30">
        <v>0</v>
      </c>
      <c r="AM30" s="15">
        <f t="shared" si="2"/>
        <v>0.91323210412147504</v>
      </c>
      <c r="AN30" s="13">
        <f t="shared" si="3"/>
        <v>2.5052192066805845</v>
      </c>
      <c r="AO30" s="16">
        <f t="shared" si="4"/>
        <v>0.5</v>
      </c>
      <c r="AP30" s="17">
        <v>6</v>
      </c>
      <c r="AQ30" s="17">
        <v>3</v>
      </c>
      <c r="AR30" s="17">
        <v>59</v>
      </c>
      <c r="AS30" s="18">
        <v>153</v>
      </c>
      <c r="AT30" s="13">
        <f t="shared" si="5"/>
        <v>1.1764705882352942</v>
      </c>
      <c r="AU30" s="15">
        <f t="shared" si="6"/>
        <v>0.95161290322580649</v>
      </c>
      <c r="AV30" s="19">
        <v>0.75</v>
      </c>
      <c r="AW30" s="19">
        <v>186</v>
      </c>
      <c r="AX30" s="19">
        <v>0.75</v>
      </c>
      <c r="AY30">
        <v>18.5</v>
      </c>
      <c r="AZ30" s="20">
        <v>3.7</v>
      </c>
      <c r="BA30" s="20">
        <v>0.2</v>
      </c>
      <c r="BB30" s="20">
        <v>0</v>
      </c>
      <c r="BC30" s="20">
        <v>3.9</v>
      </c>
      <c r="BD30" s="21">
        <f t="shared" si="7"/>
        <v>3.4744680851063832</v>
      </c>
      <c r="BE30" s="20">
        <v>3.3</v>
      </c>
      <c r="BF30">
        <v>423</v>
      </c>
      <c r="BG30">
        <v>389</v>
      </c>
      <c r="BH30" s="14">
        <f t="shared" si="8"/>
        <v>0.91962174940898345</v>
      </c>
      <c r="BI30">
        <v>13</v>
      </c>
      <c r="BJ30">
        <v>11</v>
      </c>
      <c r="BK30" s="14">
        <f t="shared" si="9"/>
        <v>0.84615384615384615</v>
      </c>
      <c r="BL30">
        <v>87</v>
      </c>
      <c r="BM30">
        <v>80</v>
      </c>
      <c r="BN30" s="14">
        <f t="shared" si="10"/>
        <v>0.91954022988505746</v>
      </c>
      <c r="BS30" s="14" t="str">
        <f t="shared" si="11"/>
        <v/>
      </c>
      <c r="BT30" s="22">
        <v>35.96</v>
      </c>
      <c r="BU30" s="23">
        <v>216</v>
      </c>
      <c r="BV30" s="23">
        <v>7</v>
      </c>
      <c r="BW30" s="23">
        <v>144</v>
      </c>
      <c r="BX30" s="23">
        <v>16</v>
      </c>
      <c r="BY30" s="23">
        <v>120</v>
      </c>
      <c r="BZ30" s="23">
        <v>20</v>
      </c>
      <c r="CA30" s="24">
        <v>0.91739999999999999</v>
      </c>
      <c r="CB30" s="25">
        <v>8.5587914200000004E-2</v>
      </c>
      <c r="CC30" s="26">
        <v>2.3125</v>
      </c>
      <c r="CD30" s="15">
        <f t="shared" si="12"/>
        <v>3.3699409686424042E-3</v>
      </c>
      <c r="CE30" s="12">
        <v>1</v>
      </c>
      <c r="CF30" s="12">
        <v>2</v>
      </c>
      <c r="CG30" s="12">
        <v>2</v>
      </c>
      <c r="CH30" s="27"/>
      <c r="CI30" s="27"/>
      <c r="CJ30" s="29"/>
    </row>
    <row r="31" spans="1:88" x14ac:dyDescent="0.45">
      <c r="A31">
        <v>50</v>
      </c>
      <c r="B31" t="s">
        <v>254</v>
      </c>
      <c r="C31" t="s">
        <v>255</v>
      </c>
      <c r="E31" t="s">
        <v>256</v>
      </c>
      <c r="F31" t="s">
        <v>256</v>
      </c>
      <c r="G31">
        <v>75</v>
      </c>
      <c r="H31">
        <v>218</v>
      </c>
      <c r="I31" t="s">
        <v>92</v>
      </c>
      <c r="J31" t="s">
        <v>139</v>
      </c>
      <c r="K31">
        <v>2013</v>
      </c>
      <c r="L31">
        <v>5</v>
      </c>
      <c r="M31">
        <v>124</v>
      </c>
      <c r="N31" s="12">
        <v>23</v>
      </c>
      <c r="O31" t="s">
        <v>257</v>
      </c>
      <c r="P31" t="s">
        <v>258</v>
      </c>
      <c r="Q31" t="s">
        <v>153</v>
      </c>
      <c r="R31" t="s">
        <v>153</v>
      </c>
      <c r="S31">
        <v>1</v>
      </c>
      <c r="T31">
        <v>1</v>
      </c>
      <c r="U31">
        <v>0</v>
      </c>
      <c r="V31">
        <v>0</v>
      </c>
      <c r="W31">
        <v>1</v>
      </c>
      <c r="X31">
        <v>32</v>
      </c>
      <c r="Y31">
        <v>31</v>
      </c>
      <c r="Z31" s="13">
        <f t="shared" si="0"/>
        <v>1.0008340283569641</v>
      </c>
      <c r="AA31" s="14">
        <f t="shared" si="1"/>
        <v>0.96875</v>
      </c>
      <c r="AB31">
        <v>0</v>
      </c>
      <c r="AC31">
        <v>0</v>
      </c>
      <c r="AD31">
        <v>0</v>
      </c>
      <c r="AE31">
        <v>3597</v>
      </c>
      <c r="AF31">
        <v>0</v>
      </c>
      <c r="AG31">
        <v>1</v>
      </c>
      <c r="AH31">
        <v>31</v>
      </c>
      <c r="AI31">
        <v>60</v>
      </c>
      <c r="AJ31">
        <v>1</v>
      </c>
      <c r="AK31">
        <v>0</v>
      </c>
      <c r="AL31">
        <v>0</v>
      </c>
      <c r="AM31" s="15">
        <f t="shared" si="2"/>
        <v>0.96875</v>
      </c>
      <c r="AN31" s="13">
        <f t="shared" si="3"/>
        <v>1</v>
      </c>
      <c r="AO31" s="16">
        <f t="shared" si="4"/>
        <v>1</v>
      </c>
      <c r="AP31" s="17">
        <v>0</v>
      </c>
      <c r="AQ31" s="17">
        <v>0</v>
      </c>
      <c r="AR31" s="17">
        <v>0</v>
      </c>
      <c r="AS31" s="18">
        <v>0</v>
      </c>
      <c r="AT31" s="13">
        <f t="shared" si="5"/>
        <v>0</v>
      </c>
      <c r="AU31" s="15">
        <f t="shared" si="6"/>
        <v>0</v>
      </c>
      <c r="AV31" s="19">
        <v>0.60799999999999998</v>
      </c>
      <c r="AW31" s="19">
        <v>31</v>
      </c>
      <c r="AX31" s="19">
        <v>0.10100000000000001</v>
      </c>
      <c r="AY31">
        <v>1</v>
      </c>
      <c r="AZ31" s="20">
        <v>1.6</v>
      </c>
      <c r="BA31" s="20">
        <v>0</v>
      </c>
      <c r="BB31" s="20">
        <v>0</v>
      </c>
      <c r="BC31" s="20">
        <v>1.6</v>
      </c>
      <c r="BD31" s="21">
        <f t="shared" si="7"/>
        <v>1.5801418439716313</v>
      </c>
      <c r="BE31" s="20">
        <v>0.4</v>
      </c>
      <c r="BF31">
        <v>24</v>
      </c>
      <c r="BG31">
        <v>23</v>
      </c>
      <c r="BH31" s="14">
        <f t="shared" si="8"/>
        <v>0.95833333333333337</v>
      </c>
      <c r="BI31">
        <v>2</v>
      </c>
      <c r="BJ31">
        <v>2</v>
      </c>
      <c r="BK31" s="14">
        <f t="shared" si="9"/>
        <v>1</v>
      </c>
      <c r="BL31">
        <v>6</v>
      </c>
      <c r="BM31">
        <v>6</v>
      </c>
      <c r="BN31" s="14">
        <f t="shared" si="10"/>
        <v>1</v>
      </c>
      <c r="BS31" s="14" t="str">
        <f t="shared" si="11"/>
        <v/>
      </c>
      <c r="BT31" s="22">
        <v>22.62</v>
      </c>
      <c r="BU31" s="23">
        <v>17</v>
      </c>
      <c r="BV31" s="23">
        <v>0</v>
      </c>
      <c r="BW31" s="23">
        <v>7</v>
      </c>
      <c r="BX31" s="23">
        <v>0</v>
      </c>
      <c r="BY31" s="23">
        <v>7</v>
      </c>
      <c r="BZ31" s="23">
        <v>1</v>
      </c>
      <c r="CA31" s="24">
        <v>0.96429999999999993</v>
      </c>
      <c r="CB31" s="25">
        <v>8.7464732000000003E-2</v>
      </c>
      <c r="CC31" s="26">
        <v>0</v>
      </c>
      <c r="CD31" s="15">
        <f t="shared" si="12"/>
        <v>5.6214732000000045E-2</v>
      </c>
      <c r="CE31" s="12">
        <v>0</v>
      </c>
      <c r="CF31" s="12">
        <v>0</v>
      </c>
      <c r="CG31" s="12">
        <v>1</v>
      </c>
      <c r="CH31" s="27"/>
      <c r="CI31" s="27"/>
      <c r="CJ31" s="29"/>
    </row>
    <row r="32" spans="1:88" x14ac:dyDescent="0.45">
      <c r="A32">
        <v>50</v>
      </c>
      <c r="B32" t="s">
        <v>259</v>
      </c>
      <c r="C32" t="s">
        <v>260</v>
      </c>
      <c r="E32" t="s">
        <v>223</v>
      </c>
      <c r="F32" t="s">
        <v>223</v>
      </c>
      <c r="G32">
        <v>76</v>
      </c>
      <c r="H32">
        <v>201</v>
      </c>
      <c r="I32" t="s">
        <v>92</v>
      </c>
      <c r="J32" s="12"/>
      <c r="N32" s="12">
        <v>31</v>
      </c>
      <c r="O32" t="s">
        <v>261</v>
      </c>
      <c r="P32" t="s">
        <v>262</v>
      </c>
      <c r="Q32" t="s">
        <v>263</v>
      </c>
      <c r="R32" t="s">
        <v>263</v>
      </c>
      <c r="S32">
        <v>24</v>
      </c>
      <c r="T32">
        <v>20</v>
      </c>
      <c r="U32">
        <v>11</v>
      </c>
      <c r="V32">
        <v>9</v>
      </c>
      <c r="W32">
        <v>1</v>
      </c>
      <c r="X32">
        <v>622</v>
      </c>
      <c r="Y32">
        <v>565</v>
      </c>
      <c r="Z32" s="13">
        <f t="shared" si="0"/>
        <v>2.7175928378449967</v>
      </c>
      <c r="AA32" s="14">
        <f t="shared" si="1"/>
        <v>0.90836012861736337</v>
      </c>
      <c r="AB32">
        <v>0</v>
      </c>
      <c r="AC32">
        <v>0</v>
      </c>
      <c r="AD32">
        <v>0</v>
      </c>
      <c r="AE32">
        <v>75508</v>
      </c>
      <c r="AF32">
        <v>1</v>
      </c>
      <c r="AG32">
        <v>48</v>
      </c>
      <c r="AH32">
        <v>511</v>
      </c>
      <c r="AI32">
        <v>1131</v>
      </c>
      <c r="AJ32">
        <v>10</v>
      </c>
      <c r="AK32">
        <v>2</v>
      </c>
      <c r="AL32">
        <v>2</v>
      </c>
      <c r="AM32" s="15">
        <f t="shared" si="2"/>
        <v>0.91413237924865831</v>
      </c>
      <c r="AN32" s="13">
        <f t="shared" si="3"/>
        <v>2.546419098143236</v>
      </c>
      <c r="AO32" s="16">
        <f t="shared" si="4"/>
        <v>0.5</v>
      </c>
      <c r="AP32" s="17">
        <v>4</v>
      </c>
      <c r="AQ32" s="17">
        <v>9</v>
      </c>
      <c r="AR32" s="17">
        <v>54</v>
      </c>
      <c r="AS32" s="18">
        <v>127</v>
      </c>
      <c r="AT32" s="13">
        <f t="shared" si="5"/>
        <v>4.2519685039370074</v>
      </c>
      <c r="AU32" s="15">
        <f t="shared" si="6"/>
        <v>0.8571428571428571</v>
      </c>
      <c r="AV32" s="19">
        <v>0.7</v>
      </c>
      <c r="AW32" s="19">
        <v>186</v>
      </c>
      <c r="AX32" s="19">
        <v>0.7</v>
      </c>
      <c r="AY32">
        <v>21</v>
      </c>
      <c r="AZ32" s="20">
        <v>-0.5</v>
      </c>
      <c r="BA32" s="20">
        <v>-0.1</v>
      </c>
      <c r="BB32" s="20">
        <v>1.1000000000000001</v>
      </c>
      <c r="BC32" s="20">
        <v>0.5</v>
      </c>
      <c r="BD32" s="21">
        <f t="shared" si="7"/>
        <v>0.18085106382978744</v>
      </c>
      <c r="BE32" s="20">
        <v>3.2</v>
      </c>
      <c r="BF32">
        <v>525</v>
      </c>
      <c r="BG32">
        <v>480</v>
      </c>
      <c r="BH32" s="14">
        <f t="shared" si="8"/>
        <v>0.91428571428571426</v>
      </c>
      <c r="BI32">
        <v>19</v>
      </c>
      <c r="BJ32">
        <v>19</v>
      </c>
      <c r="BK32" s="14">
        <f t="shared" si="9"/>
        <v>1</v>
      </c>
      <c r="BL32">
        <v>78</v>
      </c>
      <c r="BM32">
        <v>66</v>
      </c>
      <c r="BN32" s="14">
        <f t="shared" si="10"/>
        <v>0.84615384615384615</v>
      </c>
      <c r="BO32">
        <v>2</v>
      </c>
      <c r="BP32">
        <v>0</v>
      </c>
      <c r="BQ32">
        <v>5</v>
      </c>
      <c r="BR32">
        <v>0</v>
      </c>
      <c r="BS32" s="14">
        <f t="shared" si="11"/>
        <v>1</v>
      </c>
      <c r="BT32" s="22">
        <v>35.840000000000003</v>
      </c>
      <c r="BU32" s="23">
        <v>268</v>
      </c>
      <c r="BV32" s="23">
        <v>13</v>
      </c>
      <c r="BW32" s="23">
        <v>163</v>
      </c>
      <c r="BX32" s="23">
        <v>10</v>
      </c>
      <c r="BY32" s="23">
        <v>135</v>
      </c>
      <c r="BZ32" s="23">
        <v>34</v>
      </c>
      <c r="CA32" s="24">
        <v>0.90620000000000001</v>
      </c>
      <c r="CB32" s="25">
        <v>8.4907537200000008E-2</v>
      </c>
      <c r="CC32" s="26">
        <v>2.95</v>
      </c>
      <c r="CD32" s="15">
        <f t="shared" si="12"/>
        <v>-6.7323341826366345E-3</v>
      </c>
      <c r="CE32" s="12">
        <v>2</v>
      </c>
      <c r="CF32" s="12">
        <v>1</v>
      </c>
      <c r="CG32" s="12">
        <v>3</v>
      </c>
      <c r="CH32" s="27">
        <v>1</v>
      </c>
      <c r="CI32" s="28" t="s">
        <v>264</v>
      </c>
      <c r="CJ32" s="29">
        <v>9</v>
      </c>
    </row>
    <row r="33" spans="1:88" x14ac:dyDescent="0.45">
      <c r="A33">
        <v>41</v>
      </c>
      <c r="B33" t="s">
        <v>265</v>
      </c>
      <c r="C33" t="s">
        <v>266</v>
      </c>
      <c r="E33" t="s">
        <v>169</v>
      </c>
      <c r="F33" t="s">
        <v>169</v>
      </c>
      <c r="G33">
        <v>71</v>
      </c>
      <c r="H33">
        <v>181</v>
      </c>
      <c r="I33" t="s">
        <v>92</v>
      </c>
      <c r="J33" s="11"/>
      <c r="K33">
        <v>2003</v>
      </c>
      <c r="L33">
        <v>9</v>
      </c>
      <c r="M33">
        <v>271</v>
      </c>
      <c r="N33" s="12">
        <v>30</v>
      </c>
      <c r="O33" t="s">
        <v>267</v>
      </c>
      <c r="P33" t="s">
        <v>268</v>
      </c>
      <c r="Q33" t="s">
        <v>142</v>
      </c>
      <c r="R33" t="s">
        <v>142</v>
      </c>
      <c r="S33">
        <v>36</v>
      </c>
      <c r="T33">
        <v>36</v>
      </c>
      <c r="U33">
        <v>18</v>
      </c>
      <c r="V33">
        <v>13</v>
      </c>
      <c r="W33">
        <v>4</v>
      </c>
      <c r="X33">
        <v>984</v>
      </c>
      <c r="Y33">
        <v>904</v>
      </c>
      <c r="Z33" s="13">
        <f t="shared" si="0"/>
        <v>2.2953511169911773</v>
      </c>
      <c r="AA33" s="14">
        <f t="shared" si="1"/>
        <v>0.91869918699186992</v>
      </c>
      <c r="AB33">
        <v>0</v>
      </c>
      <c r="AC33">
        <v>1</v>
      </c>
      <c r="AD33">
        <v>0</v>
      </c>
      <c r="AE33">
        <v>125471</v>
      </c>
      <c r="AF33">
        <v>3</v>
      </c>
      <c r="AG33">
        <v>80</v>
      </c>
      <c r="AH33">
        <v>904</v>
      </c>
      <c r="AI33">
        <v>2093</v>
      </c>
      <c r="AJ33">
        <v>22</v>
      </c>
      <c r="AK33">
        <v>6</v>
      </c>
      <c r="AL33">
        <v>3</v>
      </c>
      <c r="AM33" s="15">
        <f t="shared" si="2"/>
        <v>0.91869918699186992</v>
      </c>
      <c r="AN33" s="13">
        <f t="shared" si="3"/>
        <v>2.2933588150979456</v>
      </c>
      <c r="AO33" s="16">
        <f t="shared" si="4"/>
        <v>0.61111111111111116</v>
      </c>
      <c r="AP33" s="17">
        <v>0</v>
      </c>
      <c r="AQ33" s="17">
        <v>0</v>
      </c>
      <c r="AR33" s="17">
        <v>0</v>
      </c>
      <c r="AS33" s="18">
        <v>0</v>
      </c>
      <c r="AT33" s="13">
        <f t="shared" si="5"/>
        <v>0</v>
      </c>
      <c r="AU33" s="15">
        <f t="shared" si="6"/>
        <v>0</v>
      </c>
      <c r="AV33" s="19">
        <v>4.5</v>
      </c>
      <c r="AW33" s="19">
        <v>186</v>
      </c>
      <c r="AX33" s="19">
        <v>4.5</v>
      </c>
      <c r="AY33">
        <v>34.9</v>
      </c>
      <c r="AZ33" s="20">
        <v>7.1</v>
      </c>
      <c r="BA33" s="20">
        <v>0.4</v>
      </c>
      <c r="BB33" s="20">
        <v>-1.5</v>
      </c>
      <c r="BC33" s="20">
        <v>6</v>
      </c>
      <c r="BD33" s="21">
        <f t="shared" si="7"/>
        <v>-2.4042553191489358</v>
      </c>
      <c r="BE33" s="20">
        <v>6.3</v>
      </c>
      <c r="BF33">
        <v>851</v>
      </c>
      <c r="BG33">
        <v>782</v>
      </c>
      <c r="BH33" s="14">
        <f t="shared" si="8"/>
        <v>0.91891891891891897</v>
      </c>
      <c r="BI33">
        <v>15</v>
      </c>
      <c r="BJ33">
        <v>14</v>
      </c>
      <c r="BK33" s="14">
        <f t="shared" si="9"/>
        <v>0.93333333333333335</v>
      </c>
      <c r="BL33">
        <v>118</v>
      </c>
      <c r="BM33">
        <v>108</v>
      </c>
      <c r="BN33" s="14">
        <f t="shared" si="10"/>
        <v>0.9152542372881356</v>
      </c>
      <c r="BO33">
        <v>3</v>
      </c>
      <c r="BP33">
        <v>3</v>
      </c>
      <c r="BQ33">
        <v>21</v>
      </c>
      <c r="BR33">
        <v>9</v>
      </c>
      <c r="BS33" s="14">
        <f t="shared" si="11"/>
        <v>0.5714285714285714</v>
      </c>
      <c r="BT33" s="22">
        <v>33.549999999999997</v>
      </c>
      <c r="BU33" s="23">
        <v>393</v>
      </c>
      <c r="BV33" s="23">
        <v>10</v>
      </c>
      <c r="BW33" s="23">
        <v>243</v>
      </c>
      <c r="BX33" s="23">
        <v>21</v>
      </c>
      <c r="BY33" s="23">
        <v>268</v>
      </c>
      <c r="BZ33" s="23">
        <v>49</v>
      </c>
      <c r="CA33" s="24">
        <v>0.92269999999999996</v>
      </c>
      <c r="CB33" s="25">
        <v>8.6633582799999997E-2</v>
      </c>
      <c r="CC33" s="26">
        <v>2.5277777777999999</v>
      </c>
      <c r="CD33" s="15">
        <f t="shared" si="12"/>
        <v>5.332769791869918E-3</v>
      </c>
      <c r="CE33" s="12">
        <v>6</v>
      </c>
      <c r="CF33" s="12">
        <v>3</v>
      </c>
      <c r="CG33" s="12">
        <v>0</v>
      </c>
      <c r="CH33" s="27">
        <v>28</v>
      </c>
      <c r="CI33" s="28" t="s">
        <v>269</v>
      </c>
      <c r="CJ33" s="29">
        <v>1537</v>
      </c>
    </row>
    <row r="34" spans="1:88" x14ac:dyDescent="0.45">
      <c r="A34">
        <v>30</v>
      </c>
      <c r="B34" t="s">
        <v>270</v>
      </c>
      <c r="C34" t="s">
        <v>271</v>
      </c>
      <c r="D34" t="s">
        <v>163</v>
      </c>
      <c r="E34" t="s">
        <v>91</v>
      </c>
      <c r="F34" t="s">
        <v>91</v>
      </c>
      <c r="G34">
        <v>73</v>
      </c>
      <c r="H34">
        <v>220</v>
      </c>
      <c r="I34" t="s">
        <v>92</v>
      </c>
      <c r="J34" s="11"/>
      <c r="N34" s="12">
        <v>27</v>
      </c>
      <c r="O34" t="s">
        <v>272</v>
      </c>
      <c r="P34" t="s">
        <v>273</v>
      </c>
      <c r="Q34" t="s">
        <v>110</v>
      </c>
      <c r="R34" t="s">
        <v>110</v>
      </c>
      <c r="S34">
        <v>24</v>
      </c>
      <c r="T34">
        <v>21</v>
      </c>
      <c r="U34">
        <v>7</v>
      </c>
      <c r="V34">
        <v>11</v>
      </c>
      <c r="W34">
        <v>4</v>
      </c>
      <c r="X34">
        <v>712</v>
      </c>
      <c r="Y34">
        <v>651</v>
      </c>
      <c r="Z34" s="13">
        <f t="shared" si="0"/>
        <v>2.6477290538829741</v>
      </c>
      <c r="AA34" s="14">
        <f t="shared" si="1"/>
        <v>0.9143258426966292</v>
      </c>
      <c r="AB34">
        <v>0</v>
      </c>
      <c r="AC34">
        <v>0</v>
      </c>
      <c r="AD34">
        <v>2</v>
      </c>
      <c r="AE34">
        <v>82939</v>
      </c>
      <c r="AF34">
        <v>1</v>
      </c>
      <c r="AG34">
        <v>56</v>
      </c>
      <c r="AH34">
        <v>609</v>
      </c>
      <c r="AI34">
        <v>1260</v>
      </c>
      <c r="AJ34">
        <v>13</v>
      </c>
      <c r="AK34">
        <v>1</v>
      </c>
      <c r="AL34">
        <v>0</v>
      </c>
      <c r="AM34" s="15">
        <f t="shared" si="2"/>
        <v>0.91578947368421049</v>
      </c>
      <c r="AN34" s="13">
        <f t="shared" si="3"/>
        <v>2.666666666666667</v>
      </c>
      <c r="AO34" s="16">
        <f t="shared" si="4"/>
        <v>0.61904761904761907</v>
      </c>
      <c r="AP34" s="17">
        <v>3</v>
      </c>
      <c r="AQ34" s="17">
        <v>5</v>
      </c>
      <c r="AR34" s="17">
        <v>42</v>
      </c>
      <c r="AS34" s="18">
        <v>122</v>
      </c>
      <c r="AT34" s="13">
        <f t="shared" si="5"/>
        <v>2.4590163934426226</v>
      </c>
      <c r="AU34" s="15">
        <f t="shared" si="6"/>
        <v>0.8936170212765957</v>
      </c>
      <c r="AV34" s="19">
        <v>1.35</v>
      </c>
      <c r="AW34" s="19">
        <v>186</v>
      </c>
      <c r="AX34" s="19">
        <v>1.35</v>
      </c>
      <c r="AY34">
        <v>23</v>
      </c>
      <c r="AZ34" s="20">
        <v>2.6</v>
      </c>
      <c r="BA34" s="20">
        <v>-0.30000000000000004</v>
      </c>
      <c r="BB34" s="20">
        <v>0.7</v>
      </c>
      <c r="BC34" s="20">
        <v>3</v>
      </c>
      <c r="BD34" s="21">
        <f t="shared" si="7"/>
        <v>1.2978723404255319</v>
      </c>
      <c r="BE34" s="20">
        <v>4.2</v>
      </c>
      <c r="BF34">
        <v>597</v>
      </c>
      <c r="BG34">
        <v>559</v>
      </c>
      <c r="BH34" s="14">
        <f t="shared" si="8"/>
        <v>0.93634840871021774</v>
      </c>
      <c r="BI34">
        <v>10</v>
      </c>
      <c r="BJ34">
        <v>9</v>
      </c>
      <c r="BK34" s="14">
        <f t="shared" si="9"/>
        <v>0.9</v>
      </c>
      <c r="BL34">
        <v>105</v>
      </c>
      <c r="BM34">
        <v>83</v>
      </c>
      <c r="BN34" s="14">
        <f t="shared" si="10"/>
        <v>0.79047619047619044</v>
      </c>
      <c r="BO34">
        <v>0</v>
      </c>
      <c r="BP34">
        <v>3</v>
      </c>
      <c r="BQ34">
        <v>19</v>
      </c>
      <c r="BR34">
        <v>5</v>
      </c>
      <c r="BS34" s="14">
        <f t="shared" si="11"/>
        <v>0.73684210526315796</v>
      </c>
      <c r="BT34" s="22">
        <v>31.69</v>
      </c>
      <c r="BU34" s="23">
        <v>311</v>
      </c>
      <c r="BV34" s="23">
        <v>11</v>
      </c>
      <c r="BW34" s="23">
        <v>187</v>
      </c>
      <c r="BX34" s="23">
        <v>21</v>
      </c>
      <c r="BY34" s="23">
        <v>153</v>
      </c>
      <c r="BZ34" s="23">
        <v>29</v>
      </c>
      <c r="CA34" s="24">
        <v>0.91120000000000001</v>
      </c>
      <c r="CB34" s="25">
        <v>8.4087114800000001E-2</v>
      </c>
      <c r="CC34" s="26">
        <v>2.4285714286000002</v>
      </c>
      <c r="CD34" s="15">
        <f t="shared" si="12"/>
        <v>-1.587042503370828E-3</v>
      </c>
      <c r="CE34" s="12">
        <v>1</v>
      </c>
      <c r="CF34" s="12">
        <v>1</v>
      </c>
      <c r="CG34" s="12">
        <v>1</v>
      </c>
      <c r="CH34" s="27">
        <v>14</v>
      </c>
      <c r="CI34" s="28" t="s">
        <v>274</v>
      </c>
      <c r="CJ34" s="29">
        <v>230</v>
      </c>
    </row>
    <row r="35" spans="1:88" x14ac:dyDescent="0.45">
      <c r="A35">
        <v>45</v>
      </c>
      <c r="B35" t="s">
        <v>275</v>
      </c>
      <c r="C35" t="s">
        <v>276</v>
      </c>
      <c r="E35" t="s">
        <v>223</v>
      </c>
      <c r="F35" t="s">
        <v>223</v>
      </c>
      <c r="G35">
        <v>77</v>
      </c>
      <c r="H35">
        <v>200</v>
      </c>
      <c r="I35" t="s">
        <v>92</v>
      </c>
      <c r="J35" t="s">
        <v>139</v>
      </c>
      <c r="K35">
        <v>2011</v>
      </c>
      <c r="L35">
        <v>2</v>
      </c>
      <c r="M35">
        <v>38</v>
      </c>
      <c r="N35" s="12">
        <v>24</v>
      </c>
      <c r="O35" t="s">
        <v>277</v>
      </c>
      <c r="P35" t="s">
        <v>278</v>
      </c>
      <c r="Q35" t="s">
        <v>279</v>
      </c>
      <c r="R35" t="s">
        <v>279</v>
      </c>
      <c r="S35">
        <v>1</v>
      </c>
      <c r="T35">
        <v>0</v>
      </c>
      <c r="U35">
        <v>0</v>
      </c>
      <c r="V35">
        <v>0</v>
      </c>
      <c r="W35">
        <v>0</v>
      </c>
      <c r="X35">
        <v>6</v>
      </c>
      <c r="Y35">
        <v>4</v>
      </c>
      <c r="Z35" s="13">
        <f t="shared" si="0"/>
        <v>6</v>
      </c>
      <c r="AA35" s="14">
        <f t="shared" si="1"/>
        <v>0.66666666666666663</v>
      </c>
      <c r="AB35">
        <v>0</v>
      </c>
      <c r="AC35">
        <v>0</v>
      </c>
      <c r="AD35">
        <v>0</v>
      </c>
      <c r="AE35">
        <v>1200</v>
      </c>
      <c r="AF35">
        <v>0</v>
      </c>
      <c r="AM35" s="15">
        <f t="shared" si="2"/>
        <v>0</v>
      </c>
      <c r="AN35" s="13">
        <f t="shared" si="3"/>
        <v>0</v>
      </c>
      <c r="AO35" s="16">
        <f t="shared" si="4"/>
        <v>0</v>
      </c>
      <c r="AP35" s="17">
        <v>1</v>
      </c>
      <c r="AQ35" s="17">
        <v>2</v>
      </c>
      <c r="AR35" s="17">
        <v>4</v>
      </c>
      <c r="AS35" s="18">
        <v>20</v>
      </c>
      <c r="AT35" s="13">
        <f t="shared" si="5"/>
        <v>6</v>
      </c>
      <c r="AU35" s="15">
        <f t="shared" si="6"/>
        <v>0.66666666666666663</v>
      </c>
      <c r="AV35" s="19">
        <v>0.625</v>
      </c>
      <c r="AW35" s="19">
        <v>9</v>
      </c>
      <c r="AX35" s="19">
        <v>0.03</v>
      </c>
      <c r="AY35">
        <v>0.30000000000000004</v>
      </c>
      <c r="AZ35" s="20">
        <v>-1.2</v>
      </c>
      <c r="BA35" s="20">
        <v>0</v>
      </c>
      <c r="BB35" s="20">
        <v>0</v>
      </c>
      <c r="BC35" s="20">
        <v>-1.2</v>
      </c>
      <c r="BD35" s="21">
        <f t="shared" si="7"/>
        <v>-1.2072065888812629</v>
      </c>
      <c r="BE35" s="20">
        <v>-0.1</v>
      </c>
      <c r="BF35">
        <v>5</v>
      </c>
      <c r="BG35">
        <v>4</v>
      </c>
      <c r="BH35" s="14">
        <f t="shared" si="8"/>
        <v>0.8</v>
      </c>
      <c r="BI35">
        <v>1</v>
      </c>
      <c r="BJ35">
        <v>0</v>
      </c>
      <c r="BK35" s="14">
        <f t="shared" si="9"/>
        <v>0</v>
      </c>
      <c r="BL35">
        <v>0</v>
      </c>
      <c r="BM35">
        <v>0</v>
      </c>
      <c r="BN35" s="14" t="str">
        <f t="shared" si="10"/>
        <v/>
      </c>
      <c r="BS35" s="14" t="str">
        <f t="shared" si="11"/>
        <v/>
      </c>
      <c r="BT35" s="22">
        <v>38.130000000000003</v>
      </c>
      <c r="BU35" s="23">
        <v>3</v>
      </c>
      <c r="BV35" s="23">
        <v>0</v>
      </c>
      <c r="BW35" s="23">
        <v>1</v>
      </c>
      <c r="BX35" s="23">
        <v>1</v>
      </c>
      <c r="BY35" s="23">
        <v>0</v>
      </c>
      <c r="BZ35" s="23">
        <v>1</v>
      </c>
      <c r="CA35" s="24">
        <v>0.57319999999999993</v>
      </c>
      <c r="CB35" s="25">
        <v>9.3750000000000014E-2</v>
      </c>
      <c r="CC35" s="26"/>
      <c r="CD35" s="15">
        <f t="shared" si="12"/>
        <v>-0.23958333333333337</v>
      </c>
      <c r="CE35" s="12">
        <v>0</v>
      </c>
      <c r="CF35" s="12">
        <v>0</v>
      </c>
      <c r="CG35" s="12">
        <v>0</v>
      </c>
      <c r="CH35" s="27"/>
      <c r="CI35" s="27"/>
      <c r="CJ35" s="29"/>
    </row>
    <row r="36" spans="1:88" x14ac:dyDescent="0.45">
      <c r="A36">
        <v>30</v>
      </c>
      <c r="B36" t="s">
        <v>280</v>
      </c>
      <c r="C36" t="s">
        <v>281</v>
      </c>
      <c r="D36" t="s">
        <v>282</v>
      </c>
      <c r="E36" t="s">
        <v>107</v>
      </c>
      <c r="F36" t="s">
        <v>107</v>
      </c>
      <c r="G36">
        <v>76</v>
      </c>
      <c r="H36">
        <v>207</v>
      </c>
      <c r="I36" t="s">
        <v>92</v>
      </c>
      <c r="J36" t="s">
        <v>139</v>
      </c>
      <c r="K36">
        <v>2012</v>
      </c>
      <c r="L36">
        <v>5</v>
      </c>
      <c r="M36">
        <v>130</v>
      </c>
      <c r="N36" s="12">
        <v>22</v>
      </c>
      <c r="O36" t="s">
        <v>283</v>
      </c>
      <c r="P36" t="s">
        <v>284</v>
      </c>
      <c r="Q36" t="s">
        <v>285</v>
      </c>
      <c r="R36" t="s">
        <v>285</v>
      </c>
      <c r="S36">
        <v>26</v>
      </c>
      <c r="T36">
        <v>26</v>
      </c>
      <c r="U36">
        <v>13</v>
      </c>
      <c r="V36">
        <v>11</v>
      </c>
      <c r="W36">
        <v>1</v>
      </c>
      <c r="X36">
        <v>683</v>
      </c>
      <c r="Y36">
        <v>627</v>
      </c>
      <c r="Z36" s="13">
        <f t="shared" si="0"/>
        <v>2.3439680029764673</v>
      </c>
      <c r="AA36" s="14">
        <f t="shared" si="1"/>
        <v>0.91800878477306003</v>
      </c>
      <c r="AB36">
        <v>0</v>
      </c>
      <c r="AC36">
        <v>0</v>
      </c>
      <c r="AD36">
        <v>0</v>
      </c>
      <c r="AE36">
        <v>86008</v>
      </c>
      <c r="AF36">
        <v>2</v>
      </c>
      <c r="AG36">
        <v>56</v>
      </c>
      <c r="AH36">
        <v>627</v>
      </c>
      <c r="AI36">
        <v>1435</v>
      </c>
      <c r="AJ36">
        <v>14</v>
      </c>
      <c r="AK36">
        <v>6</v>
      </c>
      <c r="AL36">
        <v>3</v>
      </c>
      <c r="AM36" s="15">
        <f t="shared" si="2"/>
        <v>0.91800878477306003</v>
      </c>
      <c r="AN36" s="13">
        <f t="shared" si="3"/>
        <v>2.3414634146341462</v>
      </c>
      <c r="AO36" s="16">
        <f t="shared" si="4"/>
        <v>0.53846153846153844</v>
      </c>
      <c r="AP36" s="17">
        <v>0</v>
      </c>
      <c r="AQ36" s="17">
        <v>0</v>
      </c>
      <c r="AR36" s="17">
        <v>0</v>
      </c>
      <c r="AS36" s="18">
        <v>0</v>
      </c>
      <c r="AT36" s="13">
        <f t="shared" si="5"/>
        <v>0</v>
      </c>
      <c r="AU36" s="15">
        <f t="shared" si="6"/>
        <v>0</v>
      </c>
      <c r="AV36" s="19">
        <v>0.92500000000000004</v>
      </c>
      <c r="AW36" s="19">
        <v>82</v>
      </c>
      <c r="AX36" s="19">
        <v>0.40800000000000003</v>
      </c>
      <c r="AY36">
        <v>23.9</v>
      </c>
      <c r="AZ36" s="20">
        <v>5.4</v>
      </c>
      <c r="BA36" s="20">
        <v>0.2</v>
      </c>
      <c r="BB36" s="20">
        <v>0.2</v>
      </c>
      <c r="BC36" s="20">
        <v>5.7</v>
      </c>
      <c r="BD36" s="21">
        <f t="shared" si="7"/>
        <v>5.347815145275681</v>
      </c>
      <c r="BE36" s="20">
        <v>4.3</v>
      </c>
      <c r="BF36">
        <v>559</v>
      </c>
      <c r="BG36">
        <v>524</v>
      </c>
      <c r="BH36" s="14">
        <f t="shared" si="8"/>
        <v>0.93738819320214672</v>
      </c>
      <c r="BI36">
        <v>9</v>
      </c>
      <c r="BJ36">
        <v>8</v>
      </c>
      <c r="BK36" s="14">
        <f t="shared" si="9"/>
        <v>0.88888888888888884</v>
      </c>
      <c r="BL36">
        <v>115</v>
      </c>
      <c r="BM36">
        <v>95</v>
      </c>
      <c r="BN36" s="14">
        <f t="shared" si="10"/>
        <v>0.82608695652173914</v>
      </c>
      <c r="BO36">
        <v>1</v>
      </c>
      <c r="BP36">
        <v>1</v>
      </c>
      <c r="BQ36">
        <v>7</v>
      </c>
      <c r="BR36">
        <v>2</v>
      </c>
      <c r="BS36" s="14">
        <f t="shared" si="11"/>
        <v>0.7142857142857143</v>
      </c>
      <c r="BT36" s="22">
        <v>32.090000000000003</v>
      </c>
      <c r="BU36" s="23">
        <v>278</v>
      </c>
      <c r="BV36" s="23">
        <v>11</v>
      </c>
      <c r="BW36" s="23">
        <v>185</v>
      </c>
      <c r="BX36" s="23">
        <v>14</v>
      </c>
      <c r="BY36" s="23">
        <v>164</v>
      </c>
      <c r="BZ36" s="23">
        <v>31</v>
      </c>
      <c r="CA36" s="24">
        <v>0.91819999999999991</v>
      </c>
      <c r="CB36" s="25">
        <v>8.5725837700000002E-2</v>
      </c>
      <c r="CC36" s="26">
        <v>2.6538461538</v>
      </c>
      <c r="CD36" s="15">
        <f t="shared" si="12"/>
        <v>3.7346224730600008E-3</v>
      </c>
      <c r="CE36" s="12">
        <v>6</v>
      </c>
      <c r="CF36" s="12">
        <v>1</v>
      </c>
      <c r="CG36" s="12">
        <v>1</v>
      </c>
      <c r="CH36" s="27"/>
      <c r="CI36" s="27"/>
      <c r="CJ36" s="29"/>
    </row>
    <row r="37" spans="1:88" x14ac:dyDescent="0.45">
      <c r="A37">
        <v>1</v>
      </c>
      <c r="B37" t="s">
        <v>286</v>
      </c>
      <c r="C37" t="s">
        <v>287</v>
      </c>
      <c r="E37" t="s">
        <v>132</v>
      </c>
      <c r="F37" t="s">
        <v>132</v>
      </c>
      <c r="G37">
        <v>74</v>
      </c>
      <c r="H37">
        <v>191</v>
      </c>
      <c r="I37" t="s">
        <v>202</v>
      </c>
      <c r="J37" s="11"/>
      <c r="N37" s="12">
        <v>33</v>
      </c>
      <c r="O37" t="s">
        <v>261</v>
      </c>
      <c r="P37" t="s">
        <v>288</v>
      </c>
      <c r="Q37" t="s">
        <v>123</v>
      </c>
      <c r="R37" t="s">
        <v>123</v>
      </c>
      <c r="S37">
        <v>26</v>
      </c>
      <c r="T37">
        <v>23</v>
      </c>
      <c r="U37">
        <v>9</v>
      </c>
      <c r="V37">
        <v>11</v>
      </c>
      <c r="W37">
        <v>1</v>
      </c>
      <c r="X37">
        <v>654</v>
      </c>
      <c r="Y37">
        <v>575</v>
      </c>
      <c r="Z37" s="13">
        <f t="shared" si="0"/>
        <v>3.5088585105857968</v>
      </c>
      <c r="AA37" s="14">
        <f t="shared" si="1"/>
        <v>0.87920489296636084</v>
      </c>
      <c r="AB37">
        <v>0</v>
      </c>
      <c r="AC37">
        <v>0</v>
      </c>
      <c r="AD37">
        <v>0</v>
      </c>
      <c r="AE37">
        <v>81052</v>
      </c>
      <c r="AF37">
        <v>1</v>
      </c>
      <c r="AG37">
        <v>75</v>
      </c>
      <c r="AH37">
        <v>542</v>
      </c>
      <c r="AI37">
        <v>1277</v>
      </c>
      <c r="AJ37">
        <v>7</v>
      </c>
      <c r="AK37">
        <v>8</v>
      </c>
      <c r="AL37">
        <v>4</v>
      </c>
      <c r="AM37" s="15">
        <f t="shared" si="2"/>
        <v>0.87844408427876819</v>
      </c>
      <c r="AN37" s="13">
        <f t="shared" si="3"/>
        <v>3.523884103367267</v>
      </c>
      <c r="AO37" s="16">
        <f t="shared" si="4"/>
        <v>0.30434782608695654</v>
      </c>
      <c r="AP37" s="17">
        <v>3</v>
      </c>
      <c r="AQ37" s="17">
        <v>4</v>
      </c>
      <c r="AR37" s="17">
        <v>33</v>
      </c>
      <c r="AS37" s="18">
        <v>74</v>
      </c>
      <c r="AT37" s="13">
        <f t="shared" si="5"/>
        <v>3.2432432432432434</v>
      </c>
      <c r="AU37" s="15">
        <f t="shared" si="6"/>
        <v>0.89189189189189189</v>
      </c>
      <c r="AV37" s="19">
        <v>4.5</v>
      </c>
      <c r="AW37" s="19">
        <v>186</v>
      </c>
      <c r="AX37" s="19">
        <v>4.5</v>
      </c>
      <c r="AY37">
        <v>22.5</v>
      </c>
      <c r="AZ37" s="20">
        <v>-17.100000000000001</v>
      </c>
      <c r="BA37" s="20">
        <v>0.2</v>
      </c>
      <c r="BB37" s="20">
        <v>0.2</v>
      </c>
      <c r="BC37" s="20">
        <v>-16.8</v>
      </c>
      <c r="BD37" s="21">
        <f t="shared" si="7"/>
        <v>-25.204255319148935</v>
      </c>
      <c r="BE37" s="20">
        <v>1.1000000000000001</v>
      </c>
      <c r="BF37">
        <v>524</v>
      </c>
      <c r="BG37">
        <v>471</v>
      </c>
      <c r="BH37" s="14">
        <f t="shared" si="8"/>
        <v>0.89885496183206104</v>
      </c>
      <c r="BI37">
        <v>20</v>
      </c>
      <c r="BJ37">
        <v>18</v>
      </c>
      <c r="BK37" s="14">
        <f t="shared" si="9"/>
        <v>0.9</v>
      </c>
      <c r="BL37">
        <v>110</v>
      </c>
      <c r="BM37">
        <v>86</v>
      </c>
      <c r="BN37" s="14">
        <f t="shared" si="10"/>
        <v>0.78181818181818186</v>
      </c>
      <c r="BO37">
        <v>1</v>
      </c>
      <c r="BP37">
        <v>1</v>
      </c>
      <c r="BQ37">
        <v>7</v>
      </c>
      <c r="BR37">
        <v>2</v>
      </c>
      <c r="BS37" s="14">
        <f t="shared" si="11"/>
        <v>0.7142857142857143</v>
      </c>
      <c r="BT37" s="22">
        <v>34.340000000000003</v>
      </c>
      <c r="BU37" s="23">
        <v>248</v>
      </c>
      <c r="BV37" s="23">
        <v>13</v>
      </c>
      <c r="BW37" s="23">
        <v>154</v>
      </c>
      <c r="BX37" s="23">
        <v>23</v>
      </c>
      <c r="BY37" s="23">
        <v>173</v>
      </c>
      <c r="BZ37" s="23">
        <v>43</v>
      </c>
      <c r="CA37" s="24">
        <v>0.88489999999999991</v>
      </c>
      <c r="CB37" s="25">
        <v>8.225384320000001E-2</v>
      </c>
      <c r="CC37" s="26">
        <v>3.0434782609000002</v>
      </c>
      <c r="CD37" s="15">
        <f t="shared" si="12"/>
        <v>-3.8541263833639205E-2</v>
      </c>
      <c r="CE37" s="12">
        <v>2</v>
      </c>
      <c r="CF37" s="12">
        <v>0</v>
      </c>
      <c r="CG37" s="12">
        <v>1</v>
      </c>
      <c r="CH37" s="27"/>
      <c r="CI37" s="27"/>
      <c r="CJ37" s="29"/>
    </row>
    <row r="38" spans="1:88" x14ac:dyDescent="0.45">
      <c r="A38">
        <v>70</v>
      </c>
      <c r="B38" t="s">
        <v>289</v>
      </c>
      <c r="C38" t="s">
        <v>290</v>
      </c>
      <c r="D38" t="s">
        <v>213</v>
      </c>
      <c r="E38" t="s">
        <v>91</v>
      </c>
      <c r="F38" t="s">
        <v>91</v>
      </c>
      <c r="G38">
        <v>74</v>
      </c>
      <c r="H38">
        <v>217</v>
      </c>
      <c r="I38" t="s">
        <v>92</v>
      </c>
      <c r="J38" s="12"/>
      <c r="K38">
        <v>2008</v>
      </c>
      <c r="L38">
        <v>4</v>
      </c>
      <c r="M38">
        <v>93</v>
      </c>
      <c r="N38" s="12">
        <v>26</v>
      </c>
      <c r="O38" t="s">
        <v>291</v>
      </c>
      <c r="P38" t="s">
        <v>292</v>
      </c>
      <c r="Q38" t="s">
        <v>253</v>
      </c>
      <c r="R38" t="s">
        <v>253</v>
      </c>
      <c r="S38">
        <v>66</v>
      </c>
      <c r="T38">
        <v>66</v>
      </c>
      <c r="U38">
        <v>48</v>
      </c>
      <c r="V38">
        <v>9</v>
      </c>
      <c r="W38">
        <v>7</v>
      </c>
      <c r="X38">
        <v>1802</v>
      </c>
      <c r="Y38">
        <v>1661</v>
      </c>
      <c r="Z38" s="13">
        <f t="shared" si="0"/>
        <v>2.202446294761597</v>
      </c>
      <c r="AA38" s="14">
        <f t="shared" si="1"/>
        <v>0.92175360710321863</v>
      </c>
      <c r="AB38">
        <v>0</v>
      </c>
      <c r="AC38">
        <v>1</v>
      </c>
      <c r="AD38">
        <v>6</v>
      </c>
      <c r="AE38">
        <v>230471</v>
      </c>
      <c r="AF38">
        <v>3</v>
      </c>
      <c r="AG38">
        <v>141</v>
      </c>
      <c r="AH38">
        <v>1661</v>
      </c>
      <c r="AI38">
        <v>3845</v>
      </c>
      <c r="AJ38">
        <v>44</v>
      </c>
      <c r="AK38">
        <v>6</v>
      </c>
      <c r="AL38">
        <v>6</v>
      </c>
      <c r="AM38" s="15">
        <f t="shared" si="2"/>
        <v>0.92175360710321863</v>
      </c>
      <c r="AN38" s="13">
        <f t="shared" si="3"/>
        <v>2.200260078023407</v>
      </c>
      <c r="AO38" s="16">
        <f t="shared" si="4"/>
        <v>0.66666666666666663</v>
      </c>
      <c r="AP38" s="17">
        <v>0</v>
      </c>
      <c r="AQ38" s="17">
        <v>0</v>
      </c>
      <c r="AR38" s="17">
        <v>0</v>
      </c>
      <c r="AS38" s="18">
        <v>0</v>
      </c>
      <c r="AT38" s="13">
        <f t="shared" si="5"/>
        <v>0</v>
      </c>
      <c r="AU38" s="15">
        <f t="shared" si="6"/>
        <v>0</v>
      </c>
      <c r="AV38" s="19">
        <v>6.1</v>
      </c>
      <c r="AW38" s="19">
        <v>186</v>
      </c>
      <c r="AX38" s="19">
        <v>6.1</v>
      </c>
      <c r="AY38">
        <v>64</v>
      </c>
      <c r="AZ38" s="20">
        <v>18.7</v>
      </c>
      <c r="BA38" s="20">
        <v>0.8</v>
      </c>
      <c r="BB38" s="20">
        <v>-0.4</v>
      </c>
      <c r="BC38" s="20">
        <v>19.100000000000001</v>
      </c>
      <c r="BD38" s="21">
        <f t="shared" si="7"/>
        <v>7.2914893617021299</v>
      </c>
      <c r="BE38" s="20">
        <v>12.1</v>
      </c>
      <c r="BF38">
        <v>1488</v>
      </c>
      <c r="BG38">
        <v>1381</v>
      </c>
      <c r="BH38" s="14">
        <f t="shared" si="8"/>
        <v>0.92809139784946237</v>
      </c>
      <c r="BI38">
        <v>49</v>
      </c>
      <c r="BJ38">
        <v>46</v>
      </c>
      <c r="BK38" s="14">
        <f t="shared" si="9"/>
        <v>0.93877551020408168</v>
      </c>
      <c r="BL38">
        <v>265</v>
      </c>
      <c r="BM38">
        <v>234</v>
      </c>
      <c r="BN38" s="14">
        <f t="shared" si="10"/>
        <v>0.88301886792452833</v>
      </c>
      <c r="BO38">
        <v>4</v>
      </c>
      <c r="BP38">
        <v>2</v>
      </c>
      <c r="BQ38">
        <v>17</v>
      </c>
      <c r="BR38">
        <v>6</v>
      </c>
      <c r="BS38" s="14">
        <f t="shared" si="11"/>
        <v>0.64705882352941169</v>
      </c>
      <c r="BT38" s="22">
        <v>33.96</v>
      </c>
      <c r="BU38" s="23">
        <v>816</v>
      </c>
      <c r="BV38" s="23">
        <v>22</v>
      </c>
      <c r="BW38" s="23">
        <v>428</v>
      </c>
      <c r="BX38" s="23">
        <v>37</v>
      </c>
      <c r="BY38" s="23">
        <v>418</v>
      </c>
      <c r="BZ38" s="23">
        <v>82</v>
      </c>
      <c r="CA38" s="24">
        <v>0.91930000000000001</v>
      </c>
      <c r="CB38" s="25">
        <v>8.4615718300000003E-2</v>
      </c>
      <c r="CC38" s="26">
        <v>3.2575757576000002</v>
      </c>
      <c r="CD38" s="15">
        <f t="shared" si="12"/>
        <v>6.3693254032186619E-3</v>
      </c>
      <c r="CE38" s="12">
        <v>10</v>
      </c>
      <c r="CF38" s="12">
        <v>12</v>
      </c>
      <c r="CG38" s="12">
        <v>4</v>
      </c>
      <c r="CH38" s="27"/>
      <c r="CI38" s="27"/>
      <c r="CJ38" s="29"/>
    </row>
    <row r="39" spans="1:88" x14ac:dyDescent="0.45">
      <c r="A39">
        <v>35</v>
      </c>
      <c r="B39" t="s">
        <v>293</v>
      </c>
      <c r="C39" t="s">
        <v>294</v>
      </c>
      <c r="D39" t="s">
        <v>295</v>
      </c>
      <c r="E39" t="s">
        <v>107</v>
      </c>
      <c r="F39" t="s">
        <v>107</v>
      </c>
      <c r="G39">
        <v>73</v>
      </c>
      <c r="H39">
        <v>218</v>
      </c>
      <c r="I39" t="s">
        <v>92</v>
      </c>
      <c r="J39" s="12"/>
      <c r="K39">
        <v>2003</v>
      </c>
      <c r="L39">
        <v>2</v>
      </c>
      <c r="M39">
        <v>64</v>
      </c>
      <c r="N39" s="12">
        <v>31</v>
      </c>
      <c r="O39" t="s">
        <v>296</v>
      </c>
      <c r="P39" t="s">
        <v>297</v>
      </c>
      <c r="Q39" t="s">
        <v>298</v>
      </c>
      <c r="R39" t="s">
        <v>298</v>
      </c>
      <c r="S39">
        <v>37</v>
      </c>
      <c r="T39">
        <v>33</v>
      </c>
      <c r="U39">
        <v>14</v>
      </c>
      <c r="V39">
        <v>14</v>
      </c>
      <c r="W39">
        <v>5</v>
      </c>
      <c r="X39">
        <v>979</v>
      </c>
      <c r="Y39">
        <v>887</v>
      </c>
      <c r="Z39" s="13">
        <f t="shared" si="0"/>
        <v>2.7965178624201021</v>
      </c>
      <c r="AA39" s="14">
        <f t="shared" si="1"/>
        <v>0.90602655771195095</v>
      </c>
      <c r="AB39">
        <v>0</v>
      </c>
      <c r="AC39">
        <v>1</v>
      </c>
      <c r="AD39">
        <v>2</v>
      </c>
      <c r="AE39">
        <v>118433</v>
      </c>
      <c r="AF39">
        <v>2</v>
      </c>
      <c r="AG39">
        <v>85</v>
      </c>
      <c r="AH39">
        <v>833</v>
      </c>
      <c r="AI39">
        <v>1844</v>
      </c>
      <c r="AJ39">
        <v>17</v>
      </c>
      <c r="AK39">
        <v>6</v>
      </c>
      <c r="AL39">
        <v>5</v>
      </c>
      <c r="AM39" s="15">
        <f t="shared" si="2"/>
        <v>0.90740740740740744</v>
      </c>
      <c r="AN39" s="13">
        <f t="shared" si="3"/>
        <v>2.7657266811279828</v>
      </c>
      <c r="AO39" s="16">
        <f t="shared" si="4"/>
        <v>0.51515151515151514</v>
      </c>
      <c r="AP39" s="17">
        <v>4</v>
      </c>
      <c r="AQ39" s="17">
        <v>7</v>
      </c>
      <c r="AR39" s="17">
        <v>54</v>
      </c>
      <c r="AS39" s="18">
        <v>130</v>
      </c>
      <c r="AT39" s="13">
        <f t="shared" si="5"/>
        <v>3.2307692307692308</v>
      </c>
      <c r="AU39" s="15">
        <f t="shared" si="6"/>
        <v>0.88524590163934425</v>
      </c>
      <c r="AV39" s="19">
        <v>5.2919999999999998</v>
      </c>
      <c r="AW39" s="19">
        <v>186</v>
      </c>
      <c r="AX39" s="19">
        <v>5.2919999999999998</v>
      </c>
      <c r="AY39">
        <v>32.9</v>
      </c>
      <c r="AZ39" s="20">
        <v>-2.7</v>
      </c>
      <c r="BA39" s="20">
        <v>-0.1</v>
      </c>
      <c r="BB39" s="20">
        <v>-0.7</v>
      </c>
      <c r="BC39" s="20">
        <v>-3.6</v>
      </c>
      <c r="BD39" s="21">
        <f t="shared" si="7"/>
        <v>-13.689361702127659</v>
      </c>
      <c r="BE39" s="20">
        <v>4.8</v>
      </c>
      <c r="BF39">
        <v>813</v>
      </c>
      <c r="BG39">
        <v>743</v>
      </c>
      <c r="BH39" s="14">
        <f t="shared" si="8"/>
        <v>0.91389913899138986</v>
      </c>
      <c r="BI39">
        <v>23</v>
      </c>
      <c r="BJ39">
        <v>22</v>
      </c>
      <c r="BK39" s="14">
        <f t="shared" si="9"/>
        <v>0.95652173913043481</v>
      </c>
      <c r="BL39">
        <v>143</v>
      </c>
      <c r="BM39">
        <v>122</v>
      </c>
      <c r="BN39" s="14">
        <f t="shared" si="10"/>
        <v>0.85314685314685312</v>
      </c>
      <c r="BO39">
        <v>0</v>
      </c>
      <c r="BP39">
        <v>2</v>
      </c>
      <c r="BQ39">
        <v>9</v>
      </c>
      <c r="BR39">
        <v>4</v>
      </c>
      <c r="BS39" s="14">
        <f t="shared" si="11"/>
        <v>0.55555555555555558</v>
      </c>
      <c r="BT39" s="22">
        <v>31.7</v>
      </c>
      <c r="BU39" s="23">
        <v>420</v>
      </c>
      <c r="BV39" s="23">
        <v>16</v>
      </c>
      <c r="BW39" s="23">
        <v>223</v>
      </c>
      <c r="BX39" s="23">
        <v>19</v>
      </c>
      <c r="BY39" s="23">
        <v>244</v>
      </c>
      <c r="BZ39" s="23">
        <v>57</v>
      </c>
      <c r="CA39" s="24">
        <v>0.90789999999999993</v>
      </c>
      <c r="CB39" s="25">
        <v>8.6034929400000001E-2</v>
      </c>
      <c r="CC39" s="26">
        <v>2.6363636364</v>
      </c>
      <c r="CD39" s="15">
        <f t="shared" si="12"/>
        <v>-7.9385128880490319E-3</v>
      </c>
      <c r="CE39" s="12">
        <v>2</v>
      </c>
      <c r="CF39" s="12">
        <v>4</v>
      </c>
      <c r="CG39" s="12">
        <v>4</v>
      </c>
      <c r="CH39" s="27"/>
      <c r="CI39" s="27"/>
      <c r="CJ39" s="29"/>
    </row>
    <row r="40" spans="1:88" x14ac:dyDescent="0.45">
      <c r="A40">
        <v>34</v>
      </c>
      <c r="B40" t="s">
        <v>299</v>
      </c>
      <c r="C40" t="s">
        <v>300</v>
      </c>
      <c r="D40" t="s">
        <v>145</v>
      </c>
      <c r="E40" t="s">
        <v>91</v>
      </c>
      <c r="F40" t="s">
        <v>91</v>
      </c>
      <c r="G40">
        <v>75</v>
      </c>
      <c r="H40">
        <v>202</v>
      </c>
      <c r="I40" t="s">
        <v>202</v>
      </c>
      <c r="J40" s="11"/>
      <c r="K40">
        <v>2008</v>
      </c>
      <c r="L40">
        <v>3</v>
      </c>
      <c r="M40">
        <v>77</v>
      </c>
      <c r="N40" s="12">
        <v>25</v>
      </c>
      <c r="O40" t="s">
        <v>301</v>
      </c>
      <c r="P40" t="s">
        <v>302</v>
      </c>
      <c r="Q40" t="s">
        <v>285</v>
      </c>
      <c r="R40" t="s">
        <v>285</v>
      </c>
      <c r="S40">
        <v>30</v>
      </c>
      <c r="T40">
        <v>25</v>
      </c>
      <c r="U40">
        <v>9</v>
      </c>
      <c r="V40">
        <v>15</v>
      </c>
      <c r="W40">
        <v>3</v>
      </c>
      <c r="X40">
        <v>805</v>
      </c>
      <c r="Y40">
        <v>730</v>
      </c>
      <c r="Z40" s="13">
        <f t="shared" si="0"/>
        <v>2.8374160597748985</v>
      </c>
      <c r="AA40" s="14">
        <f t="shared" si="1"/>
        <v>0.90683229813664601</v>
      </c>
      <c r="AB40">
        <v>0</v>
      </c>
      <c r="AC40">
        <v>0</v>
      </c>
      <c r="AD40">
        <v>0</v>
      </c>
      <c r="AE40">
        <v>95157</v>
      </c>
      <c r="AF40">
        <v>0</v>
      </c>
      <c r="AG40">
        <v>70</v>
      </c>
      <c r="AH40">
        <v>655</v>
      </c>
      <c r="AI40">
        <v>1415</v>
      </c>
      <c r="AJ40">
        <v>9</v>
      </c>
      <c r="AK40">
        <v>3</v>
      </c>
      <c r="AL40">
        <v>2</v>
      </c>
      <c r="AM40" s="15">
        <f t="shared" si="2"/>
        <v>0.90344827586206899</v>
      </c>
      <c r="AN40" s="13">
        <f t="shared" si="3"/>
        <v>2.968197879858657</v>
      </c>
      <c r="AO40" s="16">
        <f t="shared" si="4"/>
        <v>0.36</v>
      </c>
      <c r="AP40" s="17">
        <v>5</v>
      </c>
      <c r="AQ40" s="17">
        <v>5</v>
      </c>
      <c r="AR40" s="17">
        <v>75</v>
      </c>
      <c r="AS40" s="18">
        <v>171</v>
      </c>
      <c r="AT40" s="13">
        <f t="shared" si="5"/>
        <v>1.7543859649122806</v>
      </c>
      <c r="AU40" s="15">
        <f t="shared" si="6"/>
        <v>0.9375</v>
      </c>
      <c r="AV40" s="19">
        <v>0.57500000000000007</v>
      </c>
      <c r="AW40" s="19">
        <v>186</v>
      </c>
      <c r="AX40" s="19">
        <v>0.57500000000000007</v>
      </c>
      <c r="AY40">
        <v>26.4</v>
      </c>
      <c r="AZ40" s="20">
        <v>-1.5</v>
      </c>
      <c r="BA40" s="20">
        <v>-0.30000000000000004</v>
      </c>
      <c r="BB40" s="20">
        <v>-1.4</v>
      </c>
      <c r="BC40" s="20">
        <v>-3.2</v>
      </c>
      <c r="BD40" s="21">
        <f t="shared" si="7"/>
        <v>-3.2531914893617024</v>
      </c>
      <c r="BE40" s="20">
        <v>4</v>
      </c>
      <c r="BF40">
        <v>630</v>
      </c>
      <c r="BG40">
        <v>571</v>
      </c>
      <c r="BH40" s="14">
        <f t="shared" si="8"/>
        <v>0.90634920634920635</v>
      </c>
      <c r="BI40">
        <v>18</v>
      </c>
      <c r="BJ40">
        <v>17</v>
      </c>
      <c r="BK40" s="14">
        <f t="shared" si="9"/>
        <v>0.94444444444444442</v>
      </c>
      <c r="BL40">
        <v>157</v>
      </c>
      <c r="BM40">
        <v>142</v>
      </c>
      <c r="BN40" s="14">
        <f t="shared" si="10"/>
        <v>0.90445859872611467</v>
      </c>
      <c r="BO40">
        <v>0</v>
      </c>
      <c r="BP40">
        <v>1</v>
      </c>
      <c r="BQ40">
        <v>3</v>
      </c>
      <c r="BR40">
        <v>3</v>
      </c>
      <c r="BS40" s="14">
        <f t="shared" si="11"/>
        <v>0</v>
      </c>
      <c r="BT40" s="22">
        <v>32.5</v>
      </c>
      <c r="BU40" s="23">
        <v>332</v>
      </c>
      <c r="BV40" s="23">
        <v>11</v>
      </c>
      <c r="BW40" s="23">
        <v>217</v>
      </c>
      <c r="BX40" s="23">
        <v>16</v>
      </c>
      <c r="BY40" s="23">
        <v>181</v>
      </c>
      <c r="BZ40" s="23">
        <v>48</v>
      </c>
      <c r="CA40" s="24">
        <v>0.90679999999999994</v>
      </c>
      <c r="CB40" s="25">
        <v>8.6395525700000003E-2</v>
      </c>
      <c r="CC40" s="26">
        <v>2.36</v>
      </c>
      <c r="CD40" s="15">
        <f t="shared" si="12"/>
        <v>-6.7721761633540156E-3</v>
      </c>
      <c r="CE40" s="12">
        <v>2</v>
      </c>
      <c r="CF40" s="12">
        <v>0</v>
      </c>
      <c r="CG40" s="12">
        <v>1</v>
      </c>
      <c r="CH40" s="27"/>
      <c r="CI40" s="27"/>
      <c r="CJ40" s="29"/>
    </row>
    <row r="41" spans="1:88" x14ac:dyDescent="0.45">
      <c r="A41">
        <v>30</v>
      </c>
      <c r="B41" t="s">
        <v>303</v>
      </c>
      <c r="C41" t="s">
        <v>304</v>
      </c>
      <c r="D41" t="s">
        <v>145</v>
      </c>
      <c r="E41" t="s">
        <v>91</v>
      </c>
      <c r="F41" t="s">
        <v>91</v>
      </c>
      <c r="G41">
        <v>73</v>
      </c>
      <c r="H41">
        <v>201</v>
      </c>
      <c r="I41" t="s">
        <v>92</v>
      </c>
      <c r="J41" s="11"/>
      <c r="N41" s="12">
        <v>30</v>
      </c>
      <c r="O41" t="s">
        <v>305</v>
      </c>
      <c r="P41" t="s">
        <v>306</v>
      </c>
      <c r="Q41" t="s">
        <v>307</v>
      </c>
      <c r="R41" t="s">
        <v>307</v>
      </c>
      <c r="S41">
        <v>17</v>
      </c>
      <c r="T41">
        <v>15</v>
      </c>
      <c r="U41">
        <v>7</v>
      </c>
      <c r="V41">
        <v>5</v>
      </c>
      <c r="W41">
        <v>4</v>
      </c>
      <c r="X41">
        <v>464</v>
      </c>
      <c r="Y41">
        <v>426</v>
      </c>
      <c r="Z41" s="13">
        <f t="shared" si="0"/>
        <v>2.3290656496867337</v>
      </c>
      <c r="AA41" s="14">
        <f t="shared" si="1"/>
        <v>0.9181034482758621</v>
      </c>
      <c r="AB41">
        <v>0</v>
      </c>
      <c r="AC41">
        <v>1</v>
      </c>
      <c r="AD41">
        <v>0</v>
      </c>
      <c r="AE41">
        <v>58736</v>
      </c>
      <c r="AF41">
        <v>2</v>
      </c>
      <c r="AG41">
        <v>36</v>
      </c>
      <c r="AH41">
        <v>399</v>
      </c>
      <c r="AI41">
        <v>913</v>
      </c>
      <c r="AJ41">
        <v>7</v>
      </c>
      <c r="AK41">
        <v>1</v>
      </c>
      <c r="AL41">
        <v>0</v>
      </c>
      <c r="AM41" s="15">
        <f t="shared" si="2"/>
        <v>0.91724137931034477</v>
      </c>
      <c r="AN41" s="13">
        <f t="shared" si="3"/>
        <v>2.3658269441401973</v>
      </c>
      <c r="AO41" s="16">
        <f t="shared" si="4"/>
        <v>0.46666666666666667</v>
      </c>
      <c r="AP41" s="17">
        <v>2</v>
      </c>
      <c r="AQ41" s="17">
        <v>2</v>
      </c>
      <c r="AR41" s="17">
        <v>27</v>
      </c>
      <c r="AS41" s="18">
        <v>66</v>
      </c>
      <c r="AT41" s="13">
        <f t="shared" si="5"/>
        <v>1.8181818181818183</v>
      </c>
      <c r="AU41" s="15">
        <f t="shared" si="6"/>
        <v>0.93103448275862066</v>
      </c>
      <c r="AV41" s="19">
        <v>0.72499999999999998</v>
      </c>
      <c r="AW41" s="19">
        <v>186</v>
      </c>
      <c r="AX41" s="19">
        <v>0.72499999999999998</v>
      </c>
      <c r="AY41">
        <v>16.3</v>
      </c>
      <c r="AZ41" s="20">
        <v>3.2</v>
      </c>
      <c r="BA41" s="20">
        <v>0.2</v>
      </c>
      <c r="BB41" s="20">
        <v>-0.30000000000000004</v>
      </c>
      <c r="BC41" s="20">
        <v>3.2</v>
      </c>
      <c r="BD41" s="21">
        <f t="shared" si="7"/>
        <v>2.8276595744680852</v>
      </c>
      <c r="BE41" s="20">
        <v>2.9</v>
      </c>
      <c r="BF41">
        <v>392</v>
      </c>
      <c r="BG41">
        <v>359</v>
      </c>
      <c r="BH41" s="14">
        <f t="shared" si="8"/>
        <v>0.91581632653061229</v>
      </c>
      <c r="BI41">
        <v>16</v>
      </c>
      <c r="BJ41">
        <v>15</v>
      </c>
      <c r="BK41" s="14">
        <f t="shared" si="9"/>
        <v>0.9375</v>
      </c>
      <c r="BL41">
        <v>56</v>
      </c>
      <c r="BM41">
        <v>52</v>
      </c>
      <c r="BN41" s="14">
        <f t="shared" si="10"/>
        <v>0.9285714285714286</v>
      </c>
      <c r="BO41">
        <v>1</v>
      </c>
      <c r="BP41">
        <v>1</v>
      </c>
      <c r="BQ41">
        <v>5</v>
      </c>
      <c r="BR41">
        <v>2</v>
      </c>
      <c r="BS41" s="14">
        <f t="shared" si="11"/>
        <v>0.6</v>
      </c>
      <c r="BT41" s="22">
        <v>34.119999999999997</v>
      </c>
      <c r="BU41" s="23">
        <v>211</v>
      </c>
      <c r="BV41" s="23">
        <v>8</v>
      </c>
      <c r="BW41" s="23">
        <v>113</v>
      </c>
      <c r="BX41" s="23">
        <v>11</v>
      </c>
      <c r="BY41" s="23">
        <v>102</v>
      </c>
      <c r="BZ41" s="23">
        <v>19</v>
      </c>
      <c r="CA41" s="24">
        <v>0.9143</v>
      </c>
      <c r="CB41" s="25">
        <v>8.7536863700000009E-2</v>
      </c>
      <c r="CC41" s="26">
        <v>2.4666666667000001</v>
      </c>
      <c r="CD41" s="15">
        <f t="shared" si="12"/>
        <v>5.6403119758621223E-3</v>
      </c>
      <c r="CE41" s="12">
        <v>3</v>
      </c>
      <c r="CF41" s="12">
        <v>1</v>
      </c>
      <c r="CG41" s="12">
        <v>1</v>
      </c>
      <c r="CH41" s="27">
        <v>4</v>
      </c>
      <c r="CI41" s="28" t="s">
        <v>308</v>
      </c>
      <c r="CJ41" s="29">
        <v>35</v>
      </c>
    </row>
    <row r="42" spans="1:88" x14ac:dyDescent="0.45">
      <c r="A42">
        <v>31</v>
      </c>
      <c r="B42" t="s">
        <v>309</v>
      </c>
      <c r="C42" t="s">
        <v>310</v>
      </c>
      <c r="D42" t="s">
        <v>213</v>
      </c>
      <c r="E42" t="s">
        <v>91</v>
      </c>
      <c r="F42" t="s">
        <v>91</v>
      </c>
      <c r="G42">
        <v>75</v>
      </c>
      <c r="H42">
        <v>196</v>
      </c>
      <c r="I42" t="s">
        <v>92</v>
      </c>
      <c r="J42" s="11"/>
      <c r="K42">
        <v>2006</v>
      </c>
      <c r="L42">
        <v>5</v>
      </c>
      <c r="M42">
        <v>125</v>
      </c>
      <c r="N42" s="12">
        <v>29</v>
      </c>
      <c r="O42" t="s">
        <v>311</v>
      </c>
      <c r="P42" t="s">
        <v>312</v>
      </c>
      <c r="Q42" t="s">
        <v>313</v>
      </c>
      <c r="R42" t="s">
        <v>313</v>
      </c>
      <c r="S42">
        <v>45</v>
      </c>
      <c r="T42">
        <v>40</v>
      </c>
      <c r="U42">
        <v>22</v>
      </c>
      <c r="V42">
        <v>16</v>
      </c>
      <c r="W42">
        <v>4</v>
      </c>
      <c r="X42">
        <v>1270</v>
      </c>
      <c r="Y42">
        <v>1168</v>
      </c>
      <c r="Z42" s="13">
        <f t="shared" si="0"/>
        <v>2.3619464188080923</v>
      </c>
      <c r="AA42" s="14">
        <f t="shared" si="1"/>
        <v>0.91968503937007873</v>
      </c>
      <c r="AB42">
        <v>0</v>
      </c>
      <c r="AC42">
        <v>2</v>
      </c>
      <c r="AD42">
        <v>0</v>
      </c>
      <c r="AE42">
        <v>155465</v>
      </c>
      <c r="AF42">
        <v>1</v>
      </c>
      <c r="AG42">
        <v>99</v>
      </c>
      <c r="AH42">
        <v>1107</v>
      </c>
      <c r="AI42">
        <v>2418</v>
      </c>
      <c r="AJ42">
        <v>24</v>
      </c>
      <c r="AK42">
        <v>3</v>
      </c>
      <c r="AL42">
        <v>0</v>
      </c>
      <c r="AM42" s="15">
        <f t="shared" si="2"/>
        <v>0.91791044776119401</v>
      </c>
      <c r="AN42" s="13">
        <f t="shared" si="3"/>
        <v>2.4565756823821339</v>
      </c>
      <c r="AO42" s="16">
        <f t="shared" si="4"/>
        <v>0.6</v>
      </c>
      <c r="AP42" s="17">
        <v>5</v>
      </c>
      <c r="AQ42" s="17">
        <v>3</v>
      </c>
      <c r="AR42" s="17">
        <v>61</v>
      </c>
      <c r="AS42" s="18">
        <v>173</v>
      </c>
      <c r="AT42" s="13">
        <f t="shared" si="5"/>
        <v>1.0404624277456647</v>
      </c>
      <c r="AU42" s="15">
        <f t="shared" si="6"/>
        <v>0.953125</v>
      </c>
      <c r="AV42" s="19">
        <v>1.3</v>
      </c>
      <c r="AW42" s="19">
        <v>186</v>
      </c>
      <c r="AX42" s="19">
        <v>1.3</v>
      </c>
      <c r="AY42">
        <v>43.2</v>
      </c>
      <c r="AZ42" s="20">
        <v>9.5</v>
      </c>
      <c r="BA42" s="20">
        <v>0.2</v>
      </c>
      <c r="BB42" s="20">
        <v>-0.1</v>
      </c>
      <c r="BC42" s="20">
        <v>9.6</v>
      </c>
      <c r="BD42" s="21">
        <f t="shared" si="7"/>
        <v>8.0042553191489354</v>
      </c>
      <c r="BE42" s="20">
        <v>8.1999999999999993</v>
      </c>
      <c r="BF42">
        <v>1046</v>
      </c>
      <c r="BG42">
        <v>969</v>
      </c>
      <c r="BH42" s="14">
        <f t="shared" si="8"/>
        <v>0.92638623326959846</v>
      </c>
      <c r="BI42">
        <v>29</v>
      </c>
      <c r="BJ42">
        <v>27</v>
      </c>
      <c r="BK42" s="14">
        <f t="shared" si="9"/>
        <v>0.93103448275862066</v>
      </c>
      <c r="BL42">
        <v>195</v>
      </c>
      <c r="BM42">
        <v>172</v>
      </c>
      <c r="BN42" s="14">
        <f t="shared" si="10"/>
        <v>0.88205128205128203</v>
      </c>
      <c r="BO42">
        <v>2</v>
      </c>
      <c r="BP42">
        <v>3</v>
      </c>
      <c r="BQ42">
        <v>15</v>
      </c>
      <c r="BR42">
        <v>5</v>
      </c>
      <c r="BS42" s="14">
        <f t="shared" si="11"/>
        <v>0.66666666666666674</v>
      </c>
      <c r="BT42" s="22">
        <v>32.159999999999997</v>
      </c>
      <c r="BU42" s="23">
        <v>578</v>
      </c>
      <c r="BV42" s="23">
        <v>15</v>
      </c>
      <c r="BW42" s="23">
        <v>306</v>
      </c>
      <c r="BX42" s="23">
        <v>25</v>
      </c>
      <c r="BY42" s="23">
        <v>285</v>
      </c>
      <c r="BZ42" s="23">
        <v>62</v>
      </c>
      <c r="CA42" s="24">
        <v>0.91669999999999996</v>
      </c>
      <c r="CB42" s="25">
        <v>8.5343967000000007E-2</v>
      </c>
      <c r="CC42" s="26">
        <v>2.875</v>
      </c>
      <c r="CD42" s="15">
        <f t="shared" si="12"/>
        <v>5.029006370078748E-3</v>
      </c>
      <c r="CE42" s="12">
        <v>5</v>
      </c>
      <c r="CF42" s="12">
        <v>2</v>
      </c>
      <c r="CG42" s="12">
        <v>6</v>
      </c>
      <c r="CH42" s="27">
        <v>1</v>
      </c>
      <c r="CI42" s="28" t="s">
        <v>314</v>
      </c>
      <c r="CJ42" s="29">
        <v>16</v>
      </c>
    </row>
    <row r="43" spans="1:88" x14ac:dyDescent="0.45">
      <c r="A43">
        <v>31</v>
      </c>
      <c r="B43" t="s">
        <v>315</v>
      </c>
      <c r="C43" t="s">
        <v>316</v>
      </c>
      <c r="D43" t="s">
        <v>163</v>
      </c>
      <c r="E43" t="s">
        <v>91</v>
      </c>
      <c r="F43" t="s">
        <v>91</v>
      </c>
      <c r="G43">
        <v>76</v>
      </c>
      <c r="H43">
        <v>187</v>
      </c>
      <c r="I43" t="s">
        <v>92</v>
      </c>
      <c r="J43" s="12"/>
      <c r="N43" s="12">
        <v>26</v>
      </c>
      <c r="O43" t="s">
        <v>317</v>
      </c>
      <c r="P43" t="s">
        <v>318</v>
      </c>
      <c r="Q43" t="s">
        <v>319</v>
      </c>
      <c r="R43" t="s">
        <v>319</v>
      </c>
      <c r="S43">
        <v>65</v>
      </c>
      <c r="T43">
        <v>65</v>
      </c>
      <c r="U43">
        <v>37</v>
      </c>
      <c r="V43">
        <v>23</v>
      </c>
      <c r="W43">
        <v>4</v>
      </c>
      <c r="X43">
        <v>1734</v>
      </c>
      <c r="Y43">
        <v>1591</v>
      </c>
      <c r="Z43" s="13">
        <f t="shared" si="0"/>
        <v>2.2663238712404028</v>
      </c>
      <c r="AA43" s="14">
        <f t="shared" si="1"/>
        <v>0.91753171856978089</v>
      </c>
      <c r="AB43">
        <v>0</v>
      </c>
      <c r="AC43">
        <v>0</v>
      </c>
      <c r="AD43">
        <v>0</v>
      </c>
      <c r="AE43">
        <v>227152</v>
      </c>
      <c r="AF43">
        <v>6</v>
      </c>
      <c r="AG43">
        <v>143</v>
      </c>
      <c r="AH43">
        <v>1591</v>
      </c>
      <c r="AI43">
        <v>3786</v>
      </c>
      <c r="AJ43">
        <v>39</v>
      </c>
      <c r="AK43">
        <v>9</v>
      </c>
      <c r="AL43">
        <v>4</v>
      </c>
      <c r="AM43" s="15">
        <f t="shared" si="2"/>
        <v>0.91753171856978089</v>
      </c>
      <c r="AN43" s="13">
        <f t="shared" si="3"/>
        <v>2.2662440570522979</v>
      </c>
      <c r="AO43" s="16">
        <f t="shared" si="4"/>
        <v>0.6</v>
      </c>
      <c r="AP43" s="17">
        <v>0</v>
      </c>
      <c r="AQ43" s="17">
        <v>0</v>
      </c>
      <c r="AR43" s="17">
        <v>0</v>
      </c>
      <c r="AS43" s="18">
        <v>0</v>
      </c>
      <c r="AT43" s="13">
        <f t="shared" si="5"/>
        <v>0</v>
      </c>
      <c r="AU43" s="15">
        <f t="shared" si="6"/>
        <v>0</v>
      </c>
      <c r="AV43" s="19">
        <v>3</v>
      </c>
      <c r="AW43" s="19">
        <v>186</v>
      </c>
      <c r="AX43" s="19">
        <v>3</v>
      </c>
      <c r="AY43">
        <v>63.1</v>
      </c>
      <c r="AZ43" s="20">
        <v>11.1</v>
      </c>
      <c r="BA43" s="20">
        <v>1.3</v>
      </c>
      <c r="BB43" s="20">
        <v>-0.30000000000000004</v>
      </c>
      <c r="BC43" s="20">
        <v>12.1</v>
      </c>
      <c r="BD43" s="21">
        <f t="shared" si="7"/>
        <v>6.8872340425531906</v>
      </c>
      <c r="BE43" s="20">
        <v>10.8</v>
      </c>
      <c r="BF43">
        <v>1421</v>
      </c>
      <c r="BG43">
        <v>1315</v>
      </c>
      <c r="BH43" s="14">
        <f t="shared" si="8"/>
        <v>0.92540464461646732</v>
      </c>
      <c r="BI43">
        <v>45</v>
      </c>
      <c r="BJ43">
        <v>42</v>
      </c>
      <c r="BK43" s="14">
        <f t="shared" si="9"/>
        <v>0.93333333333333335</v>
      </c>
      <c r="BL43">
        <v>268</v>
      </c>
      <c r="BM43">
        <v>234</v>
      </c>
      <c r="BN43" s="14">
        <f t="shared" si="10"/>
        <v>0.87313432835820892</v>
      </c>
      <c r="BO43">
        <v>3</v>
      </c>
      <c r="BP43">
        <v>1</v>
      </c>
      <c r="BQ43">
        <v>11</v>
      </c>
      <c r="BR43">
        <v>4</v>
      </c>
      <c r="BS43" s="14">
        <f t="shared" si="11"/>
        <v>0.63636363636363635</v>
      </c>
      <c r="BT43" s="22">
        <v>33.75</v>
      </c>
      <c r="BU43" s="23">
        <v>726</v>
      </c>
      <c r="BV43" s="23">
        <v>27</v>
      </c>
      <c r="BW43" s="23">
        <v>447</v>
      </c>
      <c r="BX43" s="23">
        <v>37</v>
      </c>
      <c r="BY43" s="23">
        <v>418</v>
      </c>
      <c r="BZ43" s="23">
        <v>79</v>
      </c>
      <c r="CA43" s="24">
        <v>0.91749999999999998</v>
      </c>
      <c r="CB43" s="25">
        <v>8.4545241100000001E-2</v>
      </c>
      <c r="CC43" s="26">
        <v>2.8307692308000001</v>
      </c>
      <c r="CD43" s="15">
        <f t="shared" si="12"/>
        <v>2.0769596697809423E-3</v>
      </c>
      <c r="CE43" s="12">
        <v>9</v>
      </c>
      <c r="CF43" s="12">
        <v>4</v>
      </c>
      <c r="CG43" s="12">
        <v>4</v>
      </c>
      <c r="CH43" s="27"/>
      <c r="CI43" s="27"/>
      <c r="CJ43" s="29"/>
    </row>
    <row r="44" spans="1:88" x14ac:dyDescent="0.45">
      <c r="A44">
        <v>33</v>
      </c>
      <c r="B44" t="s">
        <v>320</v>
      </c>
      <c r="C44" t="s">
        <v>207</v>
      </c>
      <c r="D44" t="s">
        <v>208</v>
      </c>
      <c r="E44" t="s">
        <v>91</v>
      </c>
      <c r="F44" t="s">
        <v>91</v>
      </c>
      <c r="G44">
        <v>75</v>
      </c>
      <c r="H44">
        <v>172</v>
      </c>
      <c r="I44" t="s">
        <v>92</v>
      </c>
      <c r="J44" t="s">
        <v>139</v>
      </c>
      <c r="K44">
        <v>2011</v>
      </c>
      <c r="L44">
        <v>6</v>
      </c>
      <c r="M44">
        <v>157</v>
      </c>
      <c r="N44" s="12">
        <v>23</v>
      </c>
      <c r="O44" t="s">
        <v>321</v>
      </c>
      <c r="P44" t="s">
        <v>322</v>
      </c>
      <c r="Q44" t="s">
        <v>313</v>
      </c>
      <c r="R44" t="s">
        <v>313</v>
      </c>
      <c r="S44">
        <v>1</v>
      </c>
      <c r="T44">
        <v>1</v>
      </c>
      <c r="U44">
        <v>0</v>
      </c>
      <c r="V44">
        <v>1</v>
      </c>
      <c r="W44">
        <v>0</v>
      </c>
      <c r="X44">
        <v>30</v>
      </c>
      <c r="Y44">
        <v>26</v>
      </c>
      <c r="Z44" s="13">
        <f t="shared" si="0"/>
        <v>4</v>
      </c>
      <c r="AA44" s="14">
        <f t="shared" si="1"/>
        <v>0.8666666666666667</v>
      </c>
      <c r="AB44">
        <v>0</v>
      </c>
      <c r="AC44">
        <v>0</v>
      </c>
      <c r="AD44">
        <v>0</v>
      </c>
      <c r="AE44">
        <v>3600</v>
      </c>
      <c r="AF44">
        <v>0</v>
      </c>
      <c r="AG44">
        <v>4</v>
      </c>
      <c r="AH44">
        <v>26</v>
      </c>
      <c r="AI44">
        <v>60</v>
      </c>
      <c r="AJ44">
        <v>0</v>
      </c>
      <c r="AK44">
        <v>0</v>
      </c>
      <c r="AL44">
        <v>0</v>
      </c>
      <c r="AM44" s="15">
        <f t="shared" si="2"/>
        <v>0.8666666666666667</v>
      </c>
      <c r="AN44" s="13">
        <f t="shared" si="3"/>
        <v>4</v>
      </c>
      <c r="AO44" s="16">
        <f t="shared" si="4"/>
        <v>0</v>
      </c>
      <c r="AP44" s="17">
        <v>0</v>
      </c>
      <c r="AQ44" s="17">
        <v>0</v>
      </c>
      <c r="AR44" s="17">
        <v>0</v>
      </c>
      <c r="AS44" s="18">
        <v>0</v>
      </c>
      <c r="AT44" s="13">
        <f t="shared" si="5"/>
        <v>0</v>
      </c>
      <c r="AU44" s="15">
        <f t="shared" si="6"/>
        <v>0</v>
      </c>
      <c r="AV44" s="19">
        <v>0.66800000000000004</v>
      </c>
      <c r="AW44" s="19">
        <v>0</v>
      </c>
      <c r="AX44" s="19">
        <v>0</v>
      </c>
      <c r="AY44">
        <v>1</v>
      </c>
      <c r="AZ44" s="20">
        <v>-1.1000000000000001</v>
      </c>
      <c r="BA44" s="20">
        <v>0</v>
      </c>
      <c r="BB44" s="20">
        <v>0</v>
      </c>
      <c r="BC44" s="20">
        <v>-1.1000000000000001</v>
      </c>
      <c r="BD44" s="21">
        <f t="shared" si="7"/>
        <v>-1.1000000000000001</v>
      </c>
      <c r="BE44" s="20">
        <v>0</v>
      </c>
      <c r="BF44">
        <v>27</v>
      </c>
      <c r="BG44">
        <v>24</v>
      </c>
      <c r="BH44" s="14">
        <f t="shared" si="8"/>
        <v>0.88888888888888884</v>
      </c>
      <c r="BI44">
        <v>0</v>
      </c>
      <c r="BJ44">
        <v>0</v>
      </c>
      <c r="BK44" s="14" t="str">
        <f t="shared" si="9"/>
        <v/>
      </c>
      <c r="BL44">
        <v>3</v>
      </c>
      <c r="BM44">
        <v>2</v>
      </c>
      <c r="BN44" s="14">
        <f t="shared" si="10"/>
        <v>0.66666666666666663</v>
      </c>
      <c r="BS44" s="14" t="str">
        <f t="shared" si="11"/>
        <v/>
      </c>
      <c r="BT44" s="22">
        <v>40.729999999999997</v>
      </c>
      <c r="BU44" s="23">
        <v>17</v>
      </c>
      <c r="BV44" s="23">
        <v>1</v>
      </c>
      <c r="BW44" s="23">
        <v>6</v>
      </c>
      <c r="BX44" s="23">
        <v>2</v>
      </c>
      <c r="BY44" s="23">
        <v>3</v>
      </c>
      <c r="BZ44" s="23">
        <v>1</v>
      </c>
      <c r="CA44" s="24">
        <v>0.83399999999999996</v>
      </c>
      <c r="CB44" s="25">
        <v>8.5016834999999999E-2</v>
      </c>
      <c r="CC44" s="26">
        <v>1</v>
      </c>
      <c r="CD44" s="15">
        <f t="shared" si="12"/>
        <v>-4.8316498333333291E-2</v>
      </c>
      <c r="CE44" s="12">
        <v>0</v>
      </c>
      <c r="CF44" s="12">
        <v>0</v>
      </c>
      <c r="CG44" s="12">
        <v>0</v>
      </c>
      <c r="CH44" s="27">
        <v>5</v>
      </c>
      <c r="CI44" s="28" t="s">
        <v>160</v>
      </c>
      <c r="CJ44" s="29">
        <v>41</v>
      </c>
    </row>
    <row r="45" spans="1:88" x14ac:dyDescent="0.45">
      <c r="A45">
        <v>30</v>
      </c>
      <c r="B45" t="s">
        <v>323</v>
      </c>
      <c r="C45" t="s">
        <v>324</v>
      </c>
      <c r="E45" t="s">
        <v>325</v>
      </c>
      <c r="F45" t="s">
        <v>156</v>
      </c>
      <c r="G45">
        <v>71</v>
      </c>
      <c r="H45">
        <v>203</v>
      </c>
      <c r="I45" t="s">
        <v>92</v>
      </c>
      <c r="J45" s="11"/>
      <c r="K45">
        <v>2004</v>
      </c>
      <c r="L45">
        <v>7</v>
      </c>
      <c r="M45">
        <v>206</v>
      </c>
      <c r="N45" s="12">
        <v>29</v>
      </c>
      <c r="O45" t="s">
        <v>234</v>
      </c>
      <c r="P45" t="s">
        <v>326</v>
      </c>
      <c r="Q45" s="31" t="s">
        <v>102</v>
      </c>
      <c r="R45" t="s">
        <v>102</v>
      </c>
      <c r="S45">
        <v>9</v>
      </c>
      <c r="T45">
        <v>7</v>
      </c>
      <c r="U45">
        <v>3</v>
      </c>
      <c r="V45">
        <v>3</v>
      </c>
      <c r="W45">
        <v>0</v>
      </c>
      <c r="X45">
        <v>175</v>
      </c>
      <c r="Y45">
        <v>159</v>
      </c>
      <c r="Z45" s="13">
        <f t="shared" si="0"/>
        <v>2.6941066417212345</v>
      </c>
      <c r="AA45" s="14">
        <f t="shared" si="1"/>
        <v>0.90857142857142859</v>
      </c>
      <c r="AB45">
        <v>0</v>
      </c>
      <c r="AC45">
        <v>0</v>
      </c>
      <c r="AD45">
        <v>0</v>
      </c>
      <c r="AE45">
        <v>21380</v>
      </c>
      <c r="AF45">
        <v>1</v>
      </c>
      <c r="AG45">
        <v>16</v>
      </c>
      <c r="AH45">
        <v>146</v>
      </c>
      <c r="AI45">
        <v>324</v>
      </c>
      <c r="AJ45">
        <v>3</v>
      </c>
      <c r="AK45">
        <v>3</v>
      </c>
      <c r="AL45">
        <v>2</v>
      </c>
      <c r="AM45" s="15">
        <f t="shared" si="2"/>
        <v>0.90123456790123457</v>
      </c>
      <c r="AN45" s="13">
        <f t="shared" si="3"/>
        <v>2.9629629629629628</v>
      </c>
      <c r="AO45" s="16">
        <f t="shared" si="4"/>
        <v>0.42857142857142855</v>
      </c>
      <c r="AP45" s="17">
        <v>2</v>
      </c>
      <c r="AQ45" s="17">
        <v>0</v>
      </c>
      <c r="AR45" s="17">
        <v>13</v>
      </c>
      <c r="AS45" s="18">
        <v>32</v>
      </c>
      <c r="AT45" s="13">
        <f t="shared" si="5"/>
        <v>0</v>
      </c>
      <c r="AU45" s="15">
        <f>AR45/MAX(1,AQ45+AR45)</f>
        <v>1</v>
      </c>
      <c r="AV45" s="19">
        <v>4.5</v>
      </c>
      <c r="AW45" s="19">
        <v>186</v>
      </c>
      <c r="AX45" s="19">
        <v>1.734</v>
      </c>
      <c r="AY45">
        <v>5.9</v>
      </c>
      <c r="AZ45" s="20">
        <v>0</v>
      </c>
      <c r="BA45" s="20">
        <v>0</v>
      </c>
      <c r="BB45" s="20">
        <v>0</v>
      </c>
      <c r="BC45" s="20">
        <v>0</v>
      </c>
      <c r="BD45" s="21">
        <f t="shared" si="7"/>
        <v>-2.5191489361702124</v>
      </c>
      <c r="BE45" s="20">
        <v>0.9</v>
      </c>
      <c r="BF45">
        <v>137</v>
      </c>
      <c r="BG45">
        <v>123</v>
      </c>
      <c r="BH45" s="14">
        <f t="shared" si="8"/>
        <v>0.8978102189781022</v>
      </c>
      <c r="BI45">
        <v>2</v>
      </c>
      <c r="BJ45">
        <v>2</v>
      </c>
      <c r="BK45" s="14">
        <f t="shared" si="9"/>
        <v>1</v>
      </c>
      <c r="BL45">
        <v>36</v>
      </c>
      <c r="BM45">
        <v>34</v>
      </c>
      <c r="BN45" s="14">
        <f t="shared" si="10"/>
        <v>0.94444444444444442</v>
      </c>
      <c r="BS45" s="14" t="str">
        <f t="shared" si="11"/>
        <v/>
      </c>
      <c r="BT45" s="22">
        <v>32.369999999999997</v>
      </c>
      <c r="BU45" s="23">
        <v>66</v>
      </c>
      <c r="BV45" s="23">
        <v>1</v>
      </c>
      <c r="BW45" s="23">
        <v>41</v>
      </c>
      <c r="BX45" s="23">
        <v>7</v>
      </c>
      <c r="BY45" s="23">
        <v>52</v>
      </c>
      <c r="BZ45" s="23">
        <v>8</v>
      </c>
      <c r="CA45" s="24">
        <v>0.91439999999999999</v>
      </c>
      <c r="CB45" s="25">
        <v>8.5107712200000005E-2</v>
      </c>
      <c r="CC45" s="26">
        <v>2.2857142857000001</v>
      </c>
      <c r="CD45" s="15">
        <f t="shared" si="12"/>
        <v>-6.320859228571396E-3</v>
      </c>
      <c r="CE45" s="12">
        <v>1</v>
      </c>
      <c r="CF45" s="12">
        <v>1</v>
      </c>
      <c r="CG45" s="12">
        <v>0</v>
      </c>
      <c r="CH45" s="27"/>
      <c r="CI45" s="27"/>
      <c r="CJ45" s="29"/>
    </row>
    <row r="46" spans="1:88" x14ac:dyDescent="0.45">
      <c r="A46">
        <v>1</v>
      </c>
      <c r="B46" t="s">
        <v>327</v>
      </c>
      <c r="C46" t="s">
        <v>328</v>
      </c>
      <c r="D46" t="s">
        <v>295</v>
      </c>
      <c r="E46" t="s">
        <v>107</v>
      </c>
      <c r="F46" t="s">
        <v>107</v>
      </c>
      <c r="G46">
        <v>75</v>
      </c>
      <c r="H46">
        <v>195</v>
      </c>
      <c r="I46" t="s">
        <v>92</v>
      </c>
      <c r="J46" s="11"/>
      <c r="N46" s="12">
        <v>26</v>
      </c>
      <c r="O46" t="s">
        <v>329</v>
      </c>
      <c r="P46" t="s">
        <v>330</v>
      </c>
      <c r="Q46" t="s">
        <v>194</v>
      </c>
      <c r="R46" t="s">
        <v>194</v>
      </c>
      <c r="S46">
        <v>23</v>
      </c>
      <c r="T46">
        <v>20</v>
      </c>
      <c r="U46">
        <v>9</v>
      </c>
      <c r="V46">
        <v>9</v>
      </c>
      <c r="W46">
        <v>1</v>
      </c>
      <c r="X46">
        <v>605</v>
      </c>
      <c r="Y46">
        <v>547</v>
      </c>
      <c r="Z46" s="13">
        <f t="shared" si="0"/>
        <v>2.8054712062988738</v>
      </c>
      <c r="AA46" s="14">
        <f t="shared" si="1"/>
        <v>0.90413223140495869</v>
      </c>
      <c r="AB46">
        <v>0</v>
      </c>
      <c r="AC46">
        <v>0</v>
      </c>
      <c r="AD46">
        <v>2</v>
      </c>
      <c r="AE46">
        <v>74426</v>
      </c>
      <c r="AF46">
        <v>2</v>
      </c>
      <c r="AG46">
        <v>54</v>
      </c>
      <c r="AH46">
        <v>520</v>
      </c>
      <c r="AI46">
        <v>1152</v>
      </c>
      <c r="AJ46">
        <v>10</v>
      </c>
      <c r="AK46">
        <v>5</v>
      </c>
      <c r="AL46">
        <v>2</v>
      </c>
      <c r="AM46" s="15">
        <f t="shared" si="2"/>
        <v>0.90592334494773519</v>
      </c>
      <c r="AN46" s="13">
        <f t="shared" si="3"/>
        <v>2.8125</v>
      </c>
      <c r="AO46" s="16">
        <f t="shared" si="4"/>
        <v>0.5</v>
      </c>
      <c r="AP46" s="17">
        <v>3</v>
      </c>
      <c r="AQ46" s="17">
        <v>4</v>
      </c>
      <c r="AR46" s="17">
        <v>27</v>
      </c>
      <c r="AS46" s="18">
        <v>88</v>
      </c>
      <c r="AT46" s="13">
        <f t="shared" si="5"/>
        <v>2.7272727272727275</v>
      </c>
      <c r="AU46" s="15">
        <f t="shared" si="6"/>
        <v>0.87096774193548387</v>
      </c>
      <c r="AV46" s="19">
        <v>0.72499999999999998</v>
      </c>
      <c r="AW46" s="19">
        <v>186</v>
      </c>
      <c r="AX46" s="19">
        <v>0.72499999999999998</v>
      </c>
      <c r="AY46">
        <v>20.7</v>
      </c>
      <c r="AZ46" s="20">
        <v>-2.7</v>
      </c>
      <c r="BA46" s="20">
        <v>0</v>
      </c>
      <c r="BB46" s="20">
        <v>0</v>
      </c>
      <c r="BC46" s="20">
        <v>-2.7</v>
      </c>
      <c r="BD46" s="21">
        <f t="shared" si="7"/>
        <v>-3.0723404255319151</v>
      </c>
      <c r="BE46" s="20">
        <v>2.8</v>
      </c>
      <c r="BF46">
        <v>488</v>
      </c>
      <c r="BG46">
        <v>443</v>
      </c>
      <c r="BH46" s="14">
        <f t="shared" si="8"/>
        <v>0.90778688524590168</v>
      </c>
      <c r="BI46">
        <v>12</v>
      </c>
      <c r="BJ46">
        <v>11</v>
      </c>
      <c r="BK46" s="14">
        <f t="shared" si="9"/>
        <v>0.91666666666666663</v>
      </c>
      <c r="BL46">
        <v>105</v>
      </c>
      <c r="BM46">
        <v>93</v>
      </c>
      <c r="BN46" s="14">
        <f t="shared" si="10"/>
        <v>0.88571428571428568</v>
      </c>
      <c r="BO46">
        <v>0</v>
      </c>
      <c r="BP46">
        <v>1</v>
      </c>
      <c r="BQ46">
        <v>3</v>
      </c>
      <c r="BR46">
        <v>1</v>
      </c>
      <c r="BS46" s="14">
        <f t="shared" si="11"/>
        <v>0.66666666666666674</v>
      </c>
      <c r="BT46" s="22">
        <v>30.12</v>
      </c>
      <c r="BU46" s="23">
        <v>271</v>
      </c>
      <c r="BV46" s="23">
        <v>14</v>
      </c>
      <c r="BW46" s="23">
        <v>150</v>
      </c>
      <c r="BX46" s="23">
        <v>14</v>
      </c>
      <c r="BY46" s="23">
        <v>126</v>
      </c>
      <c r="BZ46" s="23">
        <v>30</v>
      </c>
      <c r="CA46" s="24">
        <v>0.89969999999999994</v>
      </c>
      <c r="CB46" s="25">
        <v>8.3510794200000002E-2</v>
      </c>
      <c r="CC46" s="26">
        <v>2.5499999999999998</v>
      </c>
      <c r="CD46" s="15">
        <f t="shared" si="12"/>
        <v>-1.2356974395041354E-2</v>
      </c>
      <c r="CE46" s="12">
        <v>3</v>
      </c>
      <c r="CF46" s="12">
        <v>0</v>
      </c>
      <c r="CG46" s="12">
        <v>1</v>
      </c>
      <c r="CH46" s="27"/>
      <c r="CI46" s="27"/>
      <c r="CJ46" s="29"/>
    </row>
    <row r="47" spans="1:88" x14ac:dyDescent="0.45">
      <c r="A47">
        <v>70</v>
      </c>
      <c r="B47" t="s">
        <v>331</v>
      </c>
      <c r="C47" t="s">
        <v>332</v>
      </c>
      <c r="E47" t="s">
        <v>120</v>
      </c>
      <c r="F47" t="s">
        <v>120</v>
      </c>
      <c r="G47">
        <v>75</v>
      </c>
      <c r="H47">
        <v>182</v>
      </c>
      <c r="I47" t="s">
        <v>92</v>
      </c>
      <c r="J47" t="s">
        <v>139</v>
      </c>
      <c r="K47">
        <v>2012</v>
      </c>
      <c r="L47">
        <v>3</v>
      </c>
      <c r="M47">
        <v>62</v>
      </c>
      <c r="N47" s="12">
        <v>21</v>
      </c>
      <c r="O47" t="s">
        <v>333</v>
      </c>
      <c r="P47" t="s">
        <v>334</v>
      </c>
      <c r="Q47" t="s">
        <v>159</v>
      </c>
      <c r="R47" t="s">
        <v>159</v>
      </c>
      <c r="S47">
        <v>31</v>
      </c>
      <c r="T47">
        <v>30</v>
      </c>
      <c r="U47">
        <v>16</v>
      </c>
      <c r="V47">
        <v>11</v>
      </c>
      <c r="W47">
        <v>4</v>
      </c>
      <c r="X47">
        <v>969</v>
      </c>
      <c r="Y47">
        <v>891</v>
      </c>
      <c r="Z47" s="13">
        <f t="shared" si="0"/>
        <v>2.5956018967860017</v>
      </c>
      <c r="AA47" s="14">
        <f t="shared" si="1"/>
        <v>0.91950464396284826</v>
      </c>
      <c r="AB47">
        <v>0</v>
      </c>
      <c r="AC47">
        <v>0</v>
      </c>
      <c r="AD47">
        <v>2</v>
      </c>
      <c r="AE47">
        <v>108183</v>
      </c>
      <c r="AF47">
        <v>0</v>
      </c>
      <c r="AG47">
        <v>76</v>
      </c>
      <c r="AH47">
        <v>879</v>
      </c>
      <c r="AI47">
        <v>1778</v>
      </c>
      <c r="AJ47">
        <v>18</v>
      </c>
      <c r="AK47">
        <v>1</v>
      </c>
      <c r="AL47">
        <v>3</v>
      </c>
      <c r="AM47" s="15">
        <f t="shared" si="2"/>
        <v>0.92041884816753927</v>
      </c>
      <c r="AN47" s="13">
        <f t="shared" si="3"/>
        <v>2.5646794150731158</v>
      </c>
      <c r="AO47" s="16">
        <f t="shared" si="4"/>
        <v>0.6</v>
      </c>
      <c r="AP47" s="17">
        <v>1</v>
      </c>
      <c r="AQ47" s="17">
        <v>2</v>
      </c>
      <c r="AR47" s="17">
        <v>12</v>
      </c>
      <c r="AS47" s="18">
        <v>25</v>
      </c>
      <c r="AT47" s="13">
        <f t="shared" si="5"/>
        <v>4.8</v>
      </c>
      <c r="AU47" s="15">
        <f t="shared" si="6"/>
        <v>0.8571428571428571</v>
      </c>
      <c r="AV47" s="19">
        <v>0.92500000000000004</v>
      </c>
      <c r="AW47" s="19">
        <v>108</v>
      </c>
      <c r="AX47" s="19">
        <v>0.53700000000000003</v>
      </c>
      <c r="AY47">
        <v>30.1</v>
      </c>
      <c r="AZ47" s="20">
        <v>8.1999999999999993</v>
      </c>
      <c r="BA47" s="20">
        <v>-0.9</v>
      </c>
      <c r="BB47" s="20">
        <v>1.2</v>
      </c>
      <c r="BC47" s="20">
        <v>8.5</v>
      </c>
      <c r="BD47" s="21">
        <f t="shared" si="7"/>
        <v>8.0369251887439948</v>
      </c>
      <c r="BE47" s="20">
        <v>6.3</v>
      </c>
      <c r="BF47">
        <v>816</v>
      </c>
      <c r="BG47">
        <v>760</v>
      </c>
      <c r="BH47" s="14">
        <f t="shared" si="8"/>
        <v>0.93137254901960786</v>
      </c>
      <c r="BI47">
        <v>23</v>
      </c>
      <c r="BJ47">
        <v>20</v>
      </c>
      <c r="BK47" s="14">
        <f t="shared" si="9"/>
        <v>0.86956521739130432</v>
      </c>
      <c r="BL47">
        <v>130</v>
      </c>
      <c r="BM47">
        <v>111</v>
      </c>
      <c r="BN47" s="14">
        <f t="shared" si="10"/>
        <v>0.85384615384615381</v>
      </c>
      <c r="BO47">
        <v>4</v>
      </c>
      <c r="BP47">
        <v>2</v>
      </c>
      <c r="BQ47">
        <v>21</v>
      </c>
      <c r="BR47">
        <v>5</v>
      </c>
      <c r="BS47" s="14">
        <f t="shared" si="11"/>
        <v>0.76190476190476186</v>
      </c>
      <c r="BT47" s="22">
        <v>30.83</v>
      </c>
      <c r="BU47" s="23">
        <v>439</v>
      </c>
      <c r="BV47" s="23">
        <v>15</v>
      </c>
      <c r="BW47" s="23">
        <v>212</v>
      </c>
      <c r="BX47" s="23">
        <v>21</v>
      </c>
      <c r="BY47" s="23">
        <v>240</v>
      </c>
      <c r="BZ47" s="23">
        <v>42</v>
      </c>
      <c r="CA47" s="24">
        <v>0.91779999999999995</v>
      </c>
      <c r="CB47" s="25">
        <v>8.4384611100000007E-2</v>
      </c>
      <c r="CC47" s="26">
        <v>2.8666666667</v>
      </c>
      <c r="CD47" s="15">
        <f t="shared" si="12"/>
        <v>3.889255062848207E-3</v>
      </c>
      <c r="CE47" s="12">
        <v>4</v>
      </c>
      <c r="CF47" s="12">
        <v>4</v>
      </c>
      <c r="CG47" s="12">
        <v>2</v>
      </c>
      <c r="CH47" s="27"/>
      <c r="CI47" s="27"/>
      <c r="CJ47" s="29"/>
    </row>
    <row r="48" spans="1:88" x14ac:dyDescent="0.45">
      <c r="A48">
        <v>35</v>
      </c>
      <c r="B48" t="s">
        <v>335</v>
      </c>
      <c r="C48" t="s">
        <v>310</v>
      </c>
      <c r="D48" t="s">
        <v>213</v>
      </c>
      <c r="E48" t="s">
        <v>91</v>
      </c>
      <c r="F48" t="s">
        <v>91</v>
      </c>
      <c r="G48">
        <v>77</v>
      </c>
      <c r="H48">
        <v>212</v>
      </c>
      <c r="I48" t="s">
        <v>92</v>
      </c>
      <c r="J48" s="11"/>
      <c r="K48">
        <v>2009</v>
      </c>
      <c r="L48">
        <v>6</v>
      </c>
      <c r="M48">
        <v>161</v>
      </c>
      <c r="N48" s="12">
        <v>25</v>
      </c>
      <c r="O48" t="s">
        <v>336</v>
      </c>
      <c r="P48" t="s">
        <v>337</v>
      </c>
      <c r="Q48" t="s">
        <v>30</v>
      </c>
      <c r="R48" t="s">
        <v>30</v>
      </c>
      <c r="S48">
        <v>21</v>
      </c>
      <c r="T48">
        <v>16</v>
      </c>
      <c r="U48">
        <v>6</v>
      </c>
      <c r="V48">
        <v>7</v>
      </c>
      <c r="W48">
        <v>5</v>
      </c>
      <c r="X48">
        <v>507</v>
      </c>
      <c r="Y48">
        <v>464</v>
      </c>
      <c r="Z48" s="13">
        <f t="shared" si="0"/>
        <v>2.4261801767914237</v>
      </c>
      <c r="AA48" s="14">
        <f t="shared" si="1"/>
        <v>0.91518737672583828</v>
      </c>
      <c r="AB48">
        <v>0</v>
      </c>
      <c r="AC48">
        <v>0</v>
      </c>
      <c r="AD48">
        <v>2</v>
      </c>
      <c r="AE48">
        <v>63804</v>
      </c>
      <c r="AF48">
        <v>2</v>
      </c>
      <c r="AG48">
        <v>37</v>
      </c>
      <c r="AH48">
        <v>399</v>
      </c>
      <c r="AI48">
        <v>927</v>
      </c>
      <c r="AJ48">
        <v>9</v>
      </c>
      <c r="AK48">
        <v>2</v>
      </c>
      <c r="AL48">
        <v>1</v>
      </c>
      <c r="AM48" s="15">
        <f t="shared" si="2"/>
        <v>0.91513761467889909</v>
      </c>
      <c r="AN48" s="13">
        <f t="shared" si="3"/>
        <v>2.3948220064724919</v>
      </c>
      <c r="AO48" s="16">
        <f t="shared" si="4"/>
        <v>0.5625</v>
      </c>
      <c r="AP48" s="17">
        <v>5</v>
      </c>
      <c r="AQ48" s="17">
        <v>6</v>
      </c>
      <c r="AR48" s="17">
        <v>65</v>
      </c>
      <c r="AS48" s="18">
        <v>136</v>
      </c>
      <c r="AT48" s="13">
        <f t="shared" si="5"/>
        <v>2.6470588235294121</v>
      </c>
      <c r="AU48" s="15">
        <f t="shared" si="6"/>
        <v>0.91549295774647887</v>
      </c>
      <c r="AV48" s="19">
        <v>1.25</v>
      </c>
      <c r="AW48" s="19">
        <v>186</v>
      </c>
      <c r="AX48" s="19">
        <v>1.25</v>
      </c>
      <c r="AY48">
        <v>17.7</v>
      </c>
      <c r="AZ48" s="20">
        <v>1.7000000000000002</v>
      </c>
      <c r="BA48" s="20">
        <v>0.30000000000000004</v>
      </c>
      <c r="BB48" s="20">
        <v>0</v>
      </c>
      <c r="BC48" s="20">
        <v>2</v>
      </c>
      <c r="BD48" s="21">
        <f t="shared" si="7"/>
        <v>0.5106382978723405</v>
      </c>
      <c r="BE48" s="20">
        <v>3</v>
      </c>
      <c r="BF48">
        <v>430</v>
      </c>
      <c r="BG48">
        <v>394</v>
      </c>
      <c r="BH48" s="14">
        <f t="shared" si="8"/>
        <v>0.91627906976744189</v>
      </c>
      <c r="BI48">
        <v>15</v>
      </c>
      <c r="BJ48">
        <v>13</v>
      </c>
      <c r="BK48" s="14">
        <f t="shared" si="9"/>
        <v>0.8666666666666667</v>
      </c>
      <c r="BL48">
        <v>62</v>
      </c>
      <c r="BM48">
        <v>57</v>
      </c>
      <c r="BN48" s="14">
        <f t="shared" si="10"/>
        <v>0.91935483870967738</v>
      </c>
      <c r="BS48" s="14" t="str">
        <f t="shared" si="11"/>
        <v/>
      </c>
      <c r="BT48" s="22">
        <v>31.69</v>
      </c>
      <c r="BU48" s="23">
        <v>198</v>
      </c>
      <c r="BV48" s="23">
        <v>5</v>
      </c>
      <c r="BW48" s="23">
        <v>133</v>
      </c>
      <c r="BX48" s="23">
        <v>15</v>
      </c>
      <c r="BY48" s="23">
        <v>133</v>
      </c>
      <c r="BZ48" s="23">
        <v>23</v>
      </c>
      <c r="CA48" s="24">
        <v>0.91859999999999997</v>
      </c>
      <c r="CB48" s="25">
        <v>8.6124924899999997E-2</v>
      </c>
      <c r="CC48" s="26">
        <v>2.5</v>
      </c>
      <c r="CD48" s="15">
        <f t="shared" si="12"/>
        <v>1.3123016258382858E-3</v>
      </c>
      <c r="CE48" s="12">
        <v>2</v>
      </c>
      <c r="CF48" s="12">
        <v>2</v>
      </c>
      <c r="CG48" s="12">
        <v>3</v>
      </c>
      <c r="CH48" s="27">
        <v>8</v>
      </c>
      <c r="CI48" s="28" t="s">
        <v>338</v>
      </c>
      <c r="CJ48" s="29">
        <v>122</v>
      </c>
    </row>
    <row r="49" spans="1:88" x14ac:dyDescent="0.45">
      <c r="A49">
        <v>31</v>
      </c>
      <c r="B49" t="s">
        <v>339</v>
      </c>
      <c r="C49" t="s">
        <v>340</v>
      </c>
      <c r="E49" t="s">
        <v>223</v>
      </c>
      <c r="F49" t="s">
        <v>223</v>
      </c>
      <c r="G49">
        <v>76</v>
      </c>
      <c r="H49">
        <v>187</v>
      </c>
      <c r="I49" t="s">
        <v>92</v>
      </c>
      <c r="J49" s="11"/>
      <c r="N49" s="12">
        <v>28</v>
      </c>
      <c r="O49" t="s">
        <v>341</v>
      </c>
      <c r="P49" t="s">
        <v>342</v>
      </c>
      <c r="Q49" t="s">
        <v>343</v>
      </c>
      <c r="R49" t="s">
        <v>343</v>
      </c>
      <c r="S49">
        <v>34</v>
      </c>
      <c r="T49">
        <v>31</v>
      </c>
      <c r="U49">
        <v>12</v>
      </c>
      <c r="V49">
        <v>14</v>
      </c>
      <c r="W49">
        <v>6</v>
      </c>
      <c r="X49">
        <v>910</v>
      </c>
      <c r="Y49">
        <v>820</v>
      </c>
      <c r="Z49" s="13">
        <f t="shared" si="0"/>
        <v>2.8123535232539973</v>
      </c>
      <c r="AA49" s="14">
        <f t="shared" si="1"/>
        <v>0.90109890109890112</v>
      </c>
      <c r="AB49">
        <v>0</v>
      </c>
      <c r="AC49">
        <v>2</v>
      </c>
      <c r="AD49">
        <v>0</v>
      </c>
      <c r="AE49">
        <v>115206</v>
      </c>
      <c r="AF49">
        <v>2</v>
      </c>
      <c r="AG49">
        <v>86</v>
      </c>
      <c r="AH49">
        <v>795</v>
      </c>
      <c r="AI49">
        <v>1837</v>
      </c>
      <c r="AJ49">
        <v>15</v>
      </c>
      <c r="AK49">
        <v>7</v>
      </c>
      <c r="AL49">
        <v>1</v>
      </c>
      <c r="AM49" s="15">
        <f t="shared" si="2"/>
        <v>0.90238365493757089</v>
      </c>
      <c r="AN49" s="13">
        <f t="shared" si="3"/>
        <v>2.8089275993467613</v>
      </c>
      <c r="AO49" s="16">
        <f t="shared" si="4"/>
        <v>0.4838709677419355</v>
      </c>
      <c r="AP49" s="17">
        <v>3</v>
      </c>
      <c r="AQ49" s="17">
        <v>4</v>
      </c>
      <c r="AR49" s="17">
        <v>25</v>
      </c>
      <c r="AS49" s="18">
        <v>83</v>
      </c>
      <c r="AT49" s="13">
        <f t="shared" si="5"/>
        <v>2.8915662650602409</v>
      </c>
      <c r="AU49" s="15">
        <f t="shared" si="6"/>
        <v>0.86206896551724133</v>
      </c>
      <c r="AV49" s="19">
        <v>1.1499999999999999</v>
      </c>
      <c r="AW49" s="19">
        <v>186</v>
      </c>
      <c r="AX49" s="19">
        <v>1.1499999999999999</v>
      </c>
      <c r="AY49">
        <v>32</v>
      </c>
      <c r="AZ49" s="20">
        <v>-7.7</v>
      </c>
      <c r="BA49" s="20">
        <v>0.5</v>
      </c>
      <c r="BB49" s="20">
        <v>0</v>
      </c>
      <c r="BC49" s="20">
        <v>-7.3</v>
      </c>
      <c r="BD49" s="21">
        <f t="shared" si="7"/>
        <v>-8.5765957446808514</v>
      </c>
      <c r="BE49" s="20">
        <v>3.9</v>
      </c>
      <c r="BF49">
        <v>806</v>
      </c>
      <c r="BG49">
        <v>728</v>
      </c>
      <c r="BH49" s="14">
        <f t="shared" si="8"/>
        <v>0.90322580645161288</v>
      </c>
      <c r="BI49">
        <v>21</v>
      </c>
      <c r="BJ49">
        <v>19</v>
      </c>
      <c r="BK49" s="14">
        <f t="shared" si="9"/>
        <v>0.90476190476190477</v>
      </c>
      <c r="BL49">
        <v>83</v>
      </c>
      <c r="BM49">
        <v>73</v>
      </c>
      <c r="BN49" s="14">
        <f t="shared" si="10"/>
        <v>0.87951807228915657</v>
      </c>
      <c r="BS49" s="14" t="str">
        <f t="shared" si="11"/>
        <v/>
      </c>
      <c r="BT49" s="22">
        <v>28.7</v>
      </c>
      <c r="BU49" s="23">
        <v>367</v>
      </c>
      <c r="BV49" s="23">
        <v>7</v>
      </c>
      <c r="BW49" s="23">
        <v>224</v>
      </c>
      <c r="BX49" s="23">
        <v>28</v>
      </c>
      <c r="BY49" s="23">
        <v>229</v>
      </c>
      <c r="BZ49" s="23">
        <v>55</v>
      </c>
      <c r="CA49" s="24">
        <v>0.9052</v>
      </c>
      <c r="CB49" s="25">
        <v>8.6736582600000001E-2</v>
      </c>
      <c r="CC49" s="26">
        <v>2.3225806452</v>
      </c>
      <c r="CD49" s="15">
        <f t="shared" si="12"/>
        <v>-1.2164516301098938E-2</v>
      </c>
      <c r="CE49" s="12">
        <v>3</v>
      </c>
      <c r="CF49" s="12">
        <v>2</v>
      </c>
      <c r="CG49" s="12">
        <v>3</v>
      </c>
      <c r="CH49" s="27"/>
      <c r="CI49" s="27"/>
      <c r="CJ49" s="29"/>
    </row>
    <row r="50" spans="1:88" x14ac:dyDescent="0.45">
      <c r="A50">
        <v>40</v>
      </c>
      <c r="B50" t="s">
        <v>344</v>
      </c>
      <c r="C50" t="s">
        <v>345</v>
      </c>
      <c r="E50" t="s">
        <v>223</v>
      </c>
      <c r="F50" t="s">
        <v>223</v>
      </c>
      <c r="G50">
        <v>77</v>
      </c>
      <c r="H50">
        <v>240</v>
      </c>
      <c r="I50" t="s">
        <v>92</v>
      </c>
      <c r="J50" s="11"/>
      <c r="K50">
        <v>2009</v>
      </c>
      <c r="L50">
        <v>2</v>
      </c>
      <c r="M50">
        <v>46</v>
      </c>
      <c r="N50" s="12">
        <v>24</v>
      </c>
      <c r="O50" t="s">
        <v>346</v>
      </c>
      <c r="P50" t="s">
        <v>347</v>
      </c>
      <c r="Q50" t="s">
        <v>313</v>
      </c>
      <c r="R50" t="s">
        <v>313</v>
      </c>
      <c r="S50">
        <v>21</v>
      </c>
      <c r="T50">
        <v>21</v>
      </c>
      <c r="U50">
        <v>5</v>
      </c>
      <c r="V50">
        <v>9</v>
      </c>
      <c r="W50">
        <v>5</v>
      </c>
      <c r="X50">
        <v>634</v>
      </c>
      <c r="Y50">
        <v>586</v>
      </c>
      <c r="Z50" s="13">
        <f t="shared" si="0"/>
        <v>2.4740496814374686</v>
      </c>
      <c r="AA50" s="14">
        <f t="shared" si="1"/>
        <v>0.9242902208201893</v>
      </c>
      <c r="AB50">
        <v>0</v>
      </c>
      <c r="AC50">
        <v>1</v>
      </c>
      <c r="AD50">
        <v>8</v>
      </c>
      <c r="AE50">
        <v>69845</v>
      </c>
      <c r="AF50">
        <v>1</v>
      </c>
      <c r="AG50">
        <v>48</v>
      </c>
      <c r="AH50">
        <v>586</v>
      </c>
      <c r="AI50">
        <v>1164</v>
      </c>
      <c r="AJ50">
        <v>12</v>
      </c>
      <c r="AK50">
        <v>3</v>
      </c>
      <c r="AL50">
        <v>3</v>
      </c>
      <c r="AM50" s="15">
        <f t="shared" si="2"/>
        <v>0.9242902208201893</v>
      </c>
      <c r="AN50" s="13">
        <f t="shared" si="3"/>
        <v>2.4742268041237114</v>
      </c>
      <c r="AO50" s="16">
        <f t="shared" si="4"/>
        <v>0.5714285714285714</v>
      </c>
      <c r="AP50" s="17">
        <v>0</v>
      </c>
      <c r="AQ50" s="17">
        <v>0</v>
      </c>
      <c r="AR50" s="17">
        <v>0</v>
      </c>
      <c r="AS50" s="18">
        <v>0</v>
      </c>
      <c r="AT50" s="13">
        <f t="shared" si="5"/>
        <v>0</v>
      </c>
      <c r="AU50" s="15">
        <f t="shared" si="6"/>
        <v>0</v>
      </c>
      <c r="AV50" s="19">
        <v>2.2250000000000001</v>
      </c>
      <c r="AW50" s="19">
        <v>186</v>
      </c>
      <c r="AX50" s="19">
        <v>2.2250000000000001</v>
      </c>
      <c r="AY50">
        <v>19.399999999999999</v>
      </c>
      <c r="AZ50" s="20">
        <v>6.9</v>
      </c>
      <c r="BA50" s="20">
        <v>-0.5</v>
      </c>
      <c r="BB50" s="20">
        <v>-1.4</v>
      </c>
      <c r="BC50" s="20">
        <v>5</v>
      </c>
      <c r="BD50" s="21">
        <f t="shared" si="7"/>
        <v>1.4361702127659575</v>
      </c>
      <c r="BE50" s="20">
        <v>4.5</v>
      </c>
      <c r="BF50">
        <v>520</v>
      </c>
      <c r="BG50">
        <v>480</v>
      </c>
      <c r="BH50" s="14">
        <f t="shared" si="8"/>
        <v>0.92307692307692313</v>
      </c>
      <c r="BI50">
        <v>14</v>
      </c>
      <c r="BJ50">
        <v>13</v>
      </c>
      <c r="BK50" s="14">
        <f t="shared" si="9"/>
        <v>0.9285714285714286</v>
      </c>
      <c r="BL50">
        <v>100</v>
      </c>
      <c r="BM50">
        <v>93</v>
      </c>
      <c r="BN50" s="14">
        <f t="shared" si="10"/>
        <v>0.93</v>
      </c>
      <c r="BO50">
        <v>0</v>
      </c>
      <c r="BP50">
        <v>2</v>
      </c>
      <c r="BQ50">
        <v>6</v>
      </c>
      <c r="BR50">
        <v>4</v>
      </c>
      <c r="BS50" s="14">
        <f t="shared" si="11"/>
        <v>0.33333333333333337</v>
      </c>
      <c r="BT50" s="22">
        <v>36.76</v>
      </c>
      <c r="BU50" s="23">
        <v>327</v>
      </c>
      <c r="BV50" s="23">
        <v>15</v>
      </c>
      <c r="BW50" s="23">
        <v>136</v>
      </c>
      <c r="BX50" s="23">
        <v>7</v>
      </c>
      <c r="BY50" s="23">
        <v>124</v>
      </c>
      <c r="BZ50" s="23">
        <v>26</v>
      </c>
      <c r="CA50" s="24">
        <v>0.91769999999999996</v>
      </c>
      <c r="CB50" s="25">
        <v>8.5384333000000007E-2</v>
      </c>
      <c r="CC50" s="26">
        <v>2.0476190476</v>
      </c>
      <c r="CD50" s="15">
        <f t="shared" si="12"/>
        <v>9.6745538201893355E-3</v>
      </c>
      <c r="CE50" s="12">
        <v>2</v>
      </c>
      <c r="CF50" s="12">
        <v>1</v>
      </c>
      <c r="CG50" s="12">
        <v>3</v>
      </c>
      <c r="CH50" s="27">
        <v>50</v>
      </c>
      <c r="CI50" s="28" t="s">
        <v>136</v>
      </c>
      <c r="CJ50" s="29">
        <v>1357</v>
      </c>
    </row>
    <row r="51" spans="1:88" x14ac:dyDescent="0.45">
      <c r="A51">
        <v>32</v>
      </c>
      <c r="B51" t="s">
        <v>348</v>
      </c>
      <c r="C51" t="s">
        <v>119</v>
      </c>
      <c r="E51" t="s">
        <v>120</v>
      </c>
      <c r="F51" t="s">
        <v>120</v>
      </c>
      <c r="G51">
        <v>76</v>
      </c>
      <c r="H51">
        <v>205</v>
      </c>
      <c r="I51" t="s">
        <v>92</v>
      </c>
      <c r="J51" s="11"/>
      <c r="K51">
        <v>2002</v>
      </c>
      <c r="L51">
        <v>1</v>
      </c>
      <c r="M51">
        <v>2</v>
      </c>
      <c r="N51" s="12">
        <v>32</v>
      </c>
      <c r="O51" t="s">
        <v>349</v>
      </c>
      <c r="P51" t="s">
        <v>350</v>
      </c>
      <c r="Q51" t="s">
        <v>351</v>
      </c>
      <c r="R51" t="s">
        <v>351</v>
      </c>
      <c r="S51">
        <v>43</v>
      </c>
      <c r="T51">
        <v>39</v>
      </c>
      <c r="U51">
        <v>25</v>
      </c>
      <c r="V51">
        <v>10</v>
      </c>
      <c r="W51">
        <v>2</v>
      </c>
      <c r="X51">
        <v>1121</v>
      </c>
      <c r="Y51">
        <v>1016</v>
      </c>
      <c r="Z51" s="13">
        <f t="shared" si="0"/>
        <v>2.7641479769800585</v>
      </c>
      <c r="AA51" s="14">
        <f t="shared" si="1"/>
        <v>0.90633363068688666</v>
      </c>
      <c r="AB51">
        <v>0</v>
      </c>
      <c r="AC51">
        <v>3</v>
      </c>
      <c r="AD51">
        <v>2</v>
      </c>
      <c r="AE51">
        <v>136751</v>
      </c>
      <c r="AF51">
        <v>2</v>
      </c>
      <c r="AG51">
        <v>98</v>
      </c>
      <c r="AH51">
        <v>969</v>
      </c>
      <c r="AI51">
        <v>2163</v>
      </c>
      <c r="AJ51">
        <v>22</v>
      </c>
      <c r="AK51">
        <v>5</v>
      </c>
      <c r="AL51">
        <v>5</v>
      </c>
      <c r="AM51" s="15">
        <f t="shared" si="2"/>
        <v>0.90815370196813494</v>
      </c>
      <c r="AN51" s="13">
        <f t="shared" si="3"/>
        <v>2.7184466019417477</v>
      </c>
      <c r="AO51" s="16">
        <f t="shared" si="4"/>
        <v>0.5641025641025641</v>
      </c>
      <c r="AP51" s="17">
        <v>4</v>
      </c>
      <c r="AQ51" s="17">
        <v>7</v>
      </c>
      <c r="AR51" s="17">
        <v>47</v>
      </c>
      <c r="AS51" s="18">
        <v>116</v>
      </c>
      <c r="AT51" s="13">
        <f t="shared" si="5"/>
        <v>3.6206896551724141</v>
      </c>
      <c r="AU51" s="15">
        <f t="shared" si="6"/>
        <v>0.87037037037037035</v>
      </c>
      <c r="AV51" s="19">
        <v>5.9</v>
      </c>
      <c r="AW51" s="19">
        <v>186</v>
      </c>
      <c r="AX51" s="19">
        <v>5.9</v>
      </c>
      <c r="AY51">
        <v>38</v>
      </c>
      <c r="AZ51" s="20">
        <v>-3.4</v>
      </c>
      <c r="BA51" s="20">
        <v>0</v>
      </c>
      <c r="BB51" s="20">
        <v>0</v>
      </c>
      <c r="BC51" s="20">
        <v>-3.4</v>
      </c>
      <c r="BD51" s="21">
        <f t="shared" si="7"/>
        <v>-14.782978723404257</v>
      </c>
      <c r="BE51" s="20">
        <v>5.5</v>
      </c>
      <c r="BF51">
        <v>923</v>
      </c>
      <c r="BG51">
        <v>841</v>
      </c>
      <c r="BH51" s="14">
        <f t="shared" si="8"/>
        <v>0.9111592632719393</v>
      </c>
      <c r="BI51">
        <v>30</v>
      </c>
      <c r="BJ51">
        <v>26</v>
      </c>
      <c r="BK51" s="14">
        <f t="shared" si="9"/>
        <v>0.8666666666666667</v>
      </c>
      <c r="BL51">
        <v>168</v>
      </c>
      <c r="BM51">
        <v>149</v>
      </c>
      <c r="BN51" s="14">
        <f t="shared" si="10"/>
        <v>0.88690476190476186</v>
      </c>
      <c r="BO51">
        <v>1</v>
      </c>
      <c r="BP51">
        <v>0</v>
      </c>
      <c r="BQ51">
        <v>3</v>
      </c>
      <c r="BR51">
        <v>1</v>
      </c>
      <c r="BS51" s="14">
        <f t="shared" si="11"/>
        <v>0.66666666666666674</v>
      </c>
      <c r="BT51" s="22">
        <v>33.85</v>
      </c>
      <c r="BU51" s="23">
        <v>454</v>
      </c>
      <c r="BV51" s="23">
        <v>17</v>
      </c>
      <c r="BW51" s="23">
        <v>293</v>
      </c>
      <c r="BX51" s="23">
        <v>23</v>
      </c>
      <c r="BY51" s="23">
        <v>269</v>
      </c>
      <c r="BZ51" s="23">
        <v>65</v>
      </c>
      <c r="CA51" s="24">
        <v>0.90820000000000001</v>
      </c>
      <c r="CB51" s="25">
        <v>8.5796802599999999E-2</v>
      </c>
      <c r="CC51" s="26">
        <v>3.5641025641000001</v>
      </c>
      <c r="CD51" s="15">
        <f t="shared" si="12"/>
        <v>-7.8695667131133407E-3</v>
      </c>
      <c r="CE51" s="12">
        <v>6</v>
      </c>
      <c r="CF51" s="12">
        <v>0</v>
      </c>
      <c r="CG51" s="12">
        <v>5</v>
      </c>
      <c r="CH51" s="27">
        <v>3</v>
      </c>
      <c r="CI51" s="28" t="s">
        <v>189</v>
      </c>
      <c r="CJ51" s="29">
        <v>216</v>
      </c>
    </row>
    <row r="52" spans="1:88" x14ac:dyDescent="0.45">
      <c r="A52">
        <v>49</v>
      </c>
      <c r="B52" t="s">
        <v>352</v>
      </c>
      <c r="C52" t="s">
        <v>353</v>
      </c>
      <c r="D52" t="s">
        <v>145</v>
      </c>
      <c r="E52" t="s">
        <v>91</v>
      </c>
      <c r="F52" t="s">
        <v>91</v>
      </c>
      <c r="G52">
        <v>75</v>
      </c>
      <c r="H52">
        <v>186</v>
      </c>
      <c r="I52" t="s">
        <v>92</v>
      </c>
      <c r="J52" s="11"/>
      <c r="K52">
        <v>1999</v>
      </c>
      <c r="L52">
        <v>6</v>
      </c>
      <c r="M52">
        <v>165</v>
      </c>
      <c r="N52" s="12">
        <v>34</v>
      </c>
      <c r="O52" t="s">
        <v>301</v>
      </c>
      <c r="P52" t="s">
        <v>354</v>
      </c>
      <c r="Q52" t="s">
        <v>188</v>
      </c>
      <c r="R52" t="s">
        <v>188</v>
      </c>
      <c r="S52">
        <v>1</v>
      </c>
      <c r="T52">
        <v>0</v>
      </c>
      <c r="U52">
        <v>0</v>
      </c>
      <c r="V52">
        <v>0</v>
      </c>
      <c r="W52">
        <v>0</v>
      </c>
      <c r="X52">
        <v>17</v>
      </c>
      <c r="Y52">
        <v>16</v>
      </c>
      <c r="Z52" s="13">
        <f t="shared" si="0"/>
        <v>1.5196285352469396</v>
      </c>
      <c r="AA52" s="14">
        <f t="shared" si="1"/>
        <v>0.94117647058823528</v>
      </c>
      <c r="AB52">
        <v>0</v>
      </c>
      <c r="AC52">
        <v>0</v>
      </c>
      <c r="AD52">
        <v>0</v>
      </c>
      <c r="AE52">
        <v>2369</v>
      </c>
      <c r="AF52">
        <v>0</v>
      </c>
      <c r="AM52" s="15">
        <f t="shared" si="2"/>
        <v>0</v>
      </c>
      <c r="AN52" s="13">
        <f t="shared" si="3"/>
        <v>0</v>
      </c>
      <c r="AO52" s="16">
        <f t="shared" si="4"/>
        <v>0</v>
      </c>
      <c r="AP52" s="17">
        <v>1</v>
      </c>
      <c r="AQ52" s="17">
        <v>1</v>
      </c>
      <c r="AR52" s="17">
        <v>16</v>
      </c>
      <c r="AS52" s="18">
        <v>39</v>
      </c>
      <c r="AT52" s="13">
        <f t="shared" si="5"/>
        <v>1.5384615384615383</v>
      </c>
      <c r="AU52" s="15">
        <f t="shared" si="6"/>
        <v>0.94117647058823528</v>
      </c>
      <c r="AV52" s="19">
        <v>0.57500000000000007</v>
      </c>
      <c r="AW52" s="19">
        <v>24</v>
      </c>
      <c r="AX52" s="19">
        <v>7.3999999999999996E-2</v>
      </c>
      <c r="AY52">
        <v>0.7</v>
      </c>
      <c r="AZ52" s="20">
        <v>0.5</v>
      </c>
      <c r="BA52" s="20">
        <v>0</v>
      </c>
      <c r="BB52" s="20">
        <v>0</v>
      </c>
      <c r="BC52" s="20">
        <v>0.5</v>
      </c>
      <c r="BD52" s="21">
        <f t="shared" si="7"/>
        <v>0.49354838709677418</v>
      </c>
      <c r="BE52" s="20">
        <v>0.2</v>
      </c>
      <c r="BF52">
        <v>12</v>
      </c>
      <c r="BG52">
        <v>11</v>
      </c>
      <c r="BH52" s="14">
        <f t="shared" si="8"/>
        <v>0.91666666666666663</v>
      </c>
      <c r="BI52">
        <v>0</v>
      </c>
      <c r="BJ52">
        <v>0</v>
      </c>
      <c r="BK52" s="14" t="str">
        <f t="shared" si="9"/>
        <v/>
      </c>
      <c r="BL52">
        <v>5</v>
      </c>
      <c r="BM52">
        <v>5</v>
      </c>
      <c r="BN52" s="14">
        <f t="shared" si="10"/>
        <v>1</v>
      </c>
      <c r="BS52" s="14" t="str">
        <f t="shared" si="11"/>
        <v/>
      </c>
      <c r="BT52" s="22">
        <v>31.8</v>
      </c>
      <c r="BU52" s="23">
        <v>4</v>
      </c>
      <c r="BV52" s="23">
        <v>1</v>
      </c>
      <c r="BW52" s="23">
        <v>5</v>
      </c>
      <c r="BX52" s="23">
        <v>0</v>
      </c>
      <c r="BY52" s="23">
        <v>7</v>
      </c>
      <c r="BZ52" s="23">
        <v>0</v>
      </c>
      <c r="CA52" s="24">
        <v>0.91349999999999998</v>
      </c>
      <c r="CB52" s="25">
        <v>9.265667050000001E-2</v>
      </c>
      <c r="CC52" s="26"/>
      <c r="CD52" s="15">
        <f t="shared" si="12"/>
        <v>3.3833141088235319E-2</v>
      </c>
      <c r="CE52" s="12">
        <v>0</v>
      </c>
      <c r="CF52" s="12">
        <v>0</v>
      </c>
      <c r="CG52" s="12">
        <v>0</v>
      </c>
      <c r="CH52" s="27"/>
      <c r="CI52" s="27"/>
      <c r="CJ52" s="29"/>
    </row>
    <row r="53" spans="1:88" x14ac:dyDescent="0.45">
      <c r="A53">
        <v>29</v>
      </c>
      <c r="B53" t="s">
        <v>355</v>
      </c>
      <c r="C53" t="s">
        <v>356</v>
      </c>
      <c r="E53" t="s">
        <v>223</v>
      </c>
      <c r="F53" t="s">
        <v>223</v>
      </c>
      <c r="G53">
        <v>78</v>
      </c>
      <c r="H53">
        <v>215</v>
      </c>
      <c r="I53" t="s">
        <v>92</v>
      </c>
      <c r="J53" s="12"/>
      <c r="K53">
        <v>2008</v>
      </c>
      <c r="L53">
        <v>7</v>
      </c>
      <c r="M53">
        <v>207</v>
      </c>
      <c r="N53" s="12">
        <v>27</v>
      </c>
      <c r="O53" t="s">
        <v>357</v>
      </c>
      <c r="P53" t="s">
        <v>358</v>
      </c>
      <c r="Q53" t="s">
        <v>205</v>
      </c>
      <c r="R53" t="s">
        <v>205</v>
      </c>
      <c r="S53">
        <v>19</v>
      </c>
      <c r="T53">
        <v>13</v>
      </c>
      <c r="U53">
        <v>5</v>
      </c>
      <c r="V53">
        <v>7</v>
      </c>
      <c r="W53">
        <v>1</v>
      </c>
      <c r="X53">
        <v>443</v>
      </c>
      <c r="Y53">
        <v>396</v>
      </c>
      <c r="Z53" s="13">
        <f t="shared" si="0"/>
        <v>3.1121247792819307</v>
      </c>
      <c r="AA53" s="14">
        <f t="shared" si="1"/>
        <v>0.89390519187358919</v>
      </c>
      <c r="AB53">
        <v>0</v>
      </c>
      <c r="AC53">
        <v>1</v>
      </c>
      <c r="AD53">
        <v>0</v>
      </c>
      <c r="AE53">
        <v>54368</v>
      </c>
      <c r="AF53">
        <v>0</v>
      </c>
      <c r="AG53">
        <v>40</v>
      </c>
      <c r="AH53">
        <v>314</v>
      </c>
      <c r="AI53">
        <v>710</v>
      </c>
      <c r="AJ53">
        <v>5</v>
      </c>
      <c r="AK53">
        <v>4</v>
      </c>
      <c r="AL53">
        <v>2</v>
      </c>
      <c r="AM53" s="15">
        <f t="shared" si="2"/>
        <v>0.88700564971751417</v>
      </c>
      <c r="AN53" s="13">
        <f t="shared" si="3"/>
        <v>3.380281690140845</v>
      </c>
      <c r="AO53" s="16">
        <f t="shared" si="4"/>
        <v>0.38461538461538464</v>
      </c>
      <c r="AP53" s="17">
        <v>6</v>
      </c>
      <c r="AQ53" s="17">
        <v>7</v>
      </c>
      <c r="AR53" s="17">
        <v>82</v>
      </c>
      <c r="AS53" s="18">
        <v>196</v>
      </c>
      <c r="AT53" s="13">
        <f t="shared" si="5"/>
        <v>2.1428571428571428</v>
      </c>
      <c r="AU53" s="15">
        <f t="shared" si="6"/>
        <v>0.9213483146067416</v>
      </c>
      <c r="AV53" s="19">
        <v>0.875</v>
      </c>
      <c r="AW53" s="19">
        <v>186</v>
      </c>
      <c r="AX53" s="19">
        <v>0.875</v>
      </c>
      <c r="AY53">
        <v>15.1</v>
      </c>
      <c r="AZ53" s="20">
        <v>-5.4</v>
      </c>
      <c r="BA53" s="20">
        <v>0</v>
      </c>
      <c r="BB53" s="20">
        <v>0</v>
      </c>
      <c r="BC53" s="20">
        <v>-5.4</v>
      </c>
      <c r="BD53" s="21">
        <f t="shared" si="7"/>
        <v>-6.091489361702128</v>
      </c>
      <c r="BE53" s="20">
        <v>1.5</v>
      </c>
      <c r="BF53">
        <v>343</v>
      </c>
      <c r="BG53">
        <v>311</v>
      </c>
      <c r="BH53" s="14">
        <f t="shared" si="8"/>
        <v>0.90670553935860054</v>
      </c>
      <c r="BI53">
        <v>15</v>
      </c>
      <c r="BJ53">
        <v>14</v>
      </c>
      <c r="BK53" s="14">
        <f t="shared" si="9"/>
        <v>0.93333333333333335</v>
      </c>
      <c r="BL53">
        <v>85</v>
      </c>
      <c r="BM53">
        <v>71</v>
      </c>
      <c r="BN53" s="14">
        <f t="shared" si="10"/>
        <v>0.83529411764705885</v>
      </c>
      <c r="BS53" s="14" t="str">
        <f t="shared" si="11"/>
        <v/>
      </c>
      <c r="BT53" s="22">
        <v>31.05</v>
      </c>
      <c r="BU53" s="23">
        <v>206</v>
      </c>
      <c r="BV53" s="23">
        <v>15</v>
      </c>
      <c r="BW53" s="23">
        <v>90</v>
      </c>
      <c r="BX53" s="23">
        <v>8</v>
      </c>
      <c r="BY53" s="23">
        <v>100</v>
      </c>
      <c r="BZ53" s="23">
        <v>24</v>
      </c>
      <c r="CA53" s="24">
        <v>0.89229999999999998</v>
      </c>
      <c r="CB53" s="25">
        <v>8.4782302000000004E-2</v>
      </c>
      <c r="CC53" s="26">
        <v>3.0769230769</v>
      </c>
      <c r="CD53" s="15">
        <f t="shared" si="12"/>
        <v>-2.131250612641078E-2</v>
      </c>
      <c r="CE53" s="12">
        <v>2</v>
      </c>
      <c r="CF53" s="12">
        <v>2</v>
      </c>
      <c r="CG53" s="12">
        <v>0</v>
      </c>
      <c r="CH53" s="27">
        <v>27</v>
      </c>
      <c r="CI53" s="28" t="s">
        <v>359</v>
      </c>
      <c r="CJ53" s="29">
        <v>288</v>
      </c>
    </row>
    <row r="54" spans="1:88" x14ac:dyDescent="0.45">
      <c r="A54">
        <v>35</v>
      </c>
      <c r="B54" t="s">
        <v>360</v>
      </c>
      <c r="C54" t="s">
        <v>361</v>
      </c>
      <c r="D54" t="s">
        <v>362</v>
      </c>
      <c r="E54" t="s">
        <v>107</v>
      </c>
      <c r="F54" t="s">
        <v>107</v>
      </c>
      <c r="G54">
        <v>74</v>
      </c>
      <c r="H54">
        <v>190</v>
      </c>
      <c r="I54" t="s">
        <v>202</v>
      </c>
      <c r="J54" t="s">
        <v>139</v>
      </c>
      <c r="N54" s="12">
        <v>22</v>
      </c>
      <c r="O54" t="s">
        <v>363</v>
      </c>
      <c r="P54" t="s">
        <v>364</v>
      </c>
      <c r="Q54" t="s">
        <v>178</v>
      </c>
      <c r="R54" t="s">
        <v>178</v>
      </c>
      <c r="S54">
        <v>1</v>
      </c>
      <c r="T54">
        <v>1</v>
      </c>
      <c r="U54">
        <v>1</v>
      </c>
      <c r="V54">
        <v>0</v>
      </c>
      <c r="W54">
        <v>0</v>
      </c>
      <c r="X54">
        <v>28</v>
      </c>
      <c r="Y54">
        <v>26</v>
      </c>
      <c r="Z54" s="13">
        <f t="shared" si="0"/>
        <v>2</v>
      </c>
      <c r="AA54" s="14">
        <f t="shared" si="1"/>
        <v>0.9285714285714286</v>
      </c>
      <c r="AB54">
        <v>0</v>
      </c>
      <c r="AC54">
        <v>0</v>
      </c>
      <c r="AD54">
        <v>0</v>
      </c>
      <c r="AE54">
        <v>3600</v>
      </c>
      <c r="AF54">
        <v>0</v>
      </c>
      <c r="AG54">
        <v>2</v>
      </c>
      <c r="AH54">
        <v>26</v>
      </c>
      <c r="AI54">
        <v>60</v>
      </c>
      <c r="AJ54">
        <v>1</v>
      </c>
      <c r="AK54">
        <v>0</v>
      </c>
      <c r="AL54">
        <v>0</v>
      </c>
      <c r="AM54" s="15">
        <f t="shared" si="2"/>
        <v>0.9285714285714286</v>
      </c>
      <c r="AN54" s="13">
        <f t="shared" si="3"/>
        <v>2</v>
      </c>
      <c r="AO54" s="16">
        <f t="shared" si="4"/>
        <v>1</v>
      </c>
      <c r="AP54" s="17">
        <v>0</v>
      </c>
      <c r="AQ54" s="17">
        <v>0</v>
      </c>
      <c r="AR54" s="17">
        <v>0</v>
      </c>
      <c r="AS54" s="18">
        <v>0</v>
      </c>
      <c r="AT54" s="13">
        <f t="shared" si="5"/>
        <v>0</v>
      </c>
      <c r="AU54" s="15">
        <f t="shared" si="6"/>
        <v>0</v>
      </c>
      <c r="AV54" s="19">
        <v>0.92500000000000004</v>
      </c>
      <c r="AW54" s="19">
        <v>10</v>
      </c>
      <c r="AX54" s="19">
        <v>0.05</v>
      </c>
      <c r="AY54">
        <v>1</v>
      </c>
      <c r="AZ54" s="20">
        <v>0.5</v>
      </c>
      <c r="BA54" s="20">
        <v>0</v>
      </c>
      <c r="BB54" s="20">
        <v>0</v>
      </c>
      <c r="BC54" s="20">
        <v>0.5</v>
      </c>
      <c r="BD54" s="21">
        <f t="shared" si="7"/>
        <v>0.45653168611301764</v>
      </c>
      <c r="BE54" s="20">
        <v>0.2</v>
      </c>
      <c r="BF54">
        <v>28</v>
      </c>
      <c r="BG54">
        <v>26</v>
      </c>
      <c r="BH54" s="14">
        <f t="shared" si="8"/>
        <v>0.9285714285714286</v>
      </c>
      <c r="BI54">
        <v>0</v>
      </c>
      <c r="BJ54">
        <v>0</v>
      </c>
      <c r="BK54" s="14" t="str">
        <f t="shared" si="9"/>
        <v/>
      </c>
      <c r="BL54">
        <v>0</v>
      </c>
      <c r="BM54">
        <v>0</v>
      </c>
      <c r="BN54" s="14" t="str">
        <f t="shared" si="10"/>
        <v/>
      </c>
      <c r="BS54" s="14" t="str">
        <f t="shared" si="11"/>
        <v/>
      </c>
      <c r="BT54" s="22">
        <v>51.33</v>
      </c>
      <c r="BU54" s="23">
        <v>12</v>
      </c>
      <c r="BV54" s="23">
        <v>1</v>
      </c>
      <c r="BW54" s="23">
        <v>6</v>
      </c>
      <c r="BX54" s="23">
        <v>1</v>
      </c>
      <c r="BY54" s="23">
        <v>8</v>
      </c>
      <c r="BZ54" s="23">
        <v>0</v>
      </c>
      <c r="CA54" s="24">
        <v>0.92649999999999999</v>
      </c>
      <c r="CB54" s="25">
        <v>7.7332242199999998E-2</v>
      </c>
      <c r="CC54" s="26">
        <v>4</v>
      </c>
      <c r="CD54" s="15">
        <f t="shared" si="12"/>
        <v>5.9036707714286152E-3</v>
      </c>
      <c r="CE54" s="12">
        <v>0</v>
      </c>
      <c r="CF54" s="12">
        <v>0</v>
      </c>
      <c r="CG54" s="12">
        <v>0</v>
      </c>
      <c r="CH54" s="27"/>
      <c r="CI54" s="27"/>
      <c r="CJ54" s="29"/>
    </row>
    <row r="55" spans="1:88" x14ac:dyDescent="0.45">
      <c r="A55">
        <v>30</v>
      </c>
      <c r="B55" t="s">
        <v>365</v>
      </c>
      <c r="C55" t="s">
        <v>366</v>
      </c>
      <c r="E55" t="s">
        <v>223</v>
      </c>
      <c r="F55" t="s">
        <v>223</v>
      </c>
      <c r="G55">
        <v>73</v>
      </c>
      <c r="H55">
        <v>188</v>
      </c>
      <c r="I55" t="s">
        <v>92</v>
      </c>
      <c r="J55" s="11"/>
      <c r="K55">
        <v>2000</v>
      </c>
      <c r="L55">
        <v>7</v>
      </c>
      <c r="M55">
        <v>205</v>
      </c>
      <c r="N55" s="12">
        <v>33</v>
      </c>
      <c r="O55" t="s">
        <v>367</v>
      </c>
      <c r="P55" t="s">
        <v>368</v>
      </c>
      <c r="Q55" t="s">
        <v>279</v>
      </c>
      <c r="R55" t="s">
        <v>279</v>
      </c>
      <c r="S55">
        <v>65</v>
      </c>
      <c r="T55">
        <v>64</v>
      </c>
      <c r="U55">
        <v>35</v>
      </c>
      <c r="V55">
        <v>21</v>
      </c>
      <c r="W55">
        <v>7</v>
      </c>
      <c r="X55">
        <v>1944</v>
      </c>
      <c r="Y55">
        <v>1788</v>
      </c>
      <c r="Z55" s="13">
        <f t="shared" si="0"/>
        <v>2.4812010143941468</v>
      </c>
      <c r="AA55" s="14">
        <f t="shared" si="1"/>
        <v>0.91975308641975306</v>
      </c>
      <c r="AB55">
        <v>0</v>
      </c>
      <c r="AC55">
        <v>4</v>
      </c>
      <c r="AD55">
        <v>4</v>
      </c>
      <c r="AE55">
        <v>226342</v>
      </c>
      <c r="AF55">
        <v>4</v>
      </c>
      <c r="AG55">
        <v>152</v>
      </c>
      <c r="AH55">
        <v>1761</v>
      </c>
      <c r="AI55">
        <v>3729</v>
      </c>
      <c r="AJ55">
        <v>41</v>
      </c>
      <c r="AK55">
        <v>6</v>
      </c>
      <c r="AL55">
        <v>8</v>
      </c>
      <c r="AM55" s="15">
        <f t="shared" si="2"/>
        <v>0.92054364871928906</v>
      </c>
      <c r="AN55" s="13">
        <f t="shared" si="3"/>
        <v>2.4456958970233309</v>
      </c>
      <c r="AO55" s="16">
        <f t="shared" si="4"/>
        <v>0.640625</v>
      </c>
      <c r="AP55" s="17">
        <v>1</v>
      </c>
      <c r="AQ55" s="17">
        <v>4</v>
      </c>
      <c r="AR55" s="17">
        <v>27</v>
      </c>
      <c r="AS55" s="18">
        <v>43</v>
      </c>
      <c r="AT55" s="13">
        <f t="shared" si="5"/>
        <v>5.5813953488372094</v>
      </c>
      <c r="AU55" s="15">
        <f t="shared" si="6"/>
        <v>0.87096774193548387</v>
      </c>
      <c r="AV55" s="19">
        <v>8.5</v>
      </c>
      <c r="AW55" s="19">
        <v>186</v>
      </c>
      <c r="AX55" s="19">
        <v>8.5</v>
      </c>
      <c r="AY55">
        <v>62.9</v>
      </c>
      <c r="AZ55" s="20">
        <v>15.5</v>
      </c>
      <c r="BA55" s="20">
        <v>-0.8</v>
      </c>
      <c r="BB55" s="20">
        <v>0.30000000000000004</v>
      </c>
      <c r="BC55" s="20">
        <v>15</v>
      </c>
      <c r="BD55" s="21">
        <f t="shared" si="7"/>
        <v>-1.9148936170212778</v>
      </c>
      <c r="BE55" s="20">
        <v>12.6</v>
      </c>
      <c r="BF55">
        <v>1620</v>
      </c>
      <c r="BG55">
        <v>1513</v>
      </c>
      <c r="BH55" s="14">
        <f t="shared" si="8"/>
        <v>0.93395061728395057</v>
      </c>
      <c r="BI55">
        <v>36</v>
      </c>
      <c r="BJ55">
        <v>33</v>
      </c>
      <c r="BK55" s="14">
        <f t="shared" si="9"/>
        <v>0.91666666666666663</v>
      </c>
      <c r="BL55">
        <v>288</v>
      </c>
      <c r="BM55">
        <v>242</v>
      </c>
      <c r="BN55" s="14">
        <f t="shared" si="10"/>
        <v>0.84027777777777779</v>
      </c>
      <c r="BO55">
        <v>3</v>
      </c>
      <c r="BP55">
        <v>2</v>
      </c>
      <c r="BQ55">
        <v>14</v>
      </c>
      <c r="BR55">
        <v>4</v>
      </c>
      <c r="BS55" s="14">
        <f t="shared" si="11"/>
        <v>0.7142857142857143</v>
      </c>
      <c r="BT55" s="22">
        <v>30.53</v>
      </c>
      <c r="BU55" s="23">
        <v>870</v>
      </c>
      <c r="BV55" s="23">
        <v>21</v>
      </c>
      <c r="BW55" s="23">
        <v>488</v>
      </c>
      <c r="BX55" s="23">
        <v>40</v>
      </c>
      <c r="BY55" s="23">
        <v>430</v>
      </c>
      <c r="BZ55" s="23">
        <v>95</v>
      </c>
      <c r="CA55" s="24">
        <v>0.91669999999999996</v>
      </c>
      <c r="CB55" s="25">
        <v>8.5090799999999994E-2</v>
      </c>
      <c r="CC55" s="26">
        <v>2.8125</v>
      </c>
      <c r="CD55" s="15">
        <f t="shared" si="12"/>
        <v>4.8438864197530851E-3</v>
      </c>
      <c r="CE55" s="12">
        <v>14</v>
      </c>
      <c r="CF55" s="12">
        <v>5</v>
      </c>
      <c r="CG55" s="12">
        <v>9</v>
      </c>
      <c r="CH55" s="27">
        <v>3</v>
      </c>
      <c r="CI55" s="28" t="s">
        <v>369</v>
      </c>
      <c r="CJ55" s="29">
        <v>311</v>
      </c>
    </row>
    <row r="56" spans="1:88" x14ac:dyDescent="0.45">
      <c r="A56">
        <v>1</v>
      </c>
      <c r="B56" t="s">
        <v>370</v>
      </c>
      <c r="C56" t="s">
        <v>185</v>
      </c>
      <c r="D56" t="s">
        <v>126</v>
      </c>
      <c r="E56" t="s">
        <v>91</v>
      </c>
      <c r="F56" t="s">
        <v>91</v>
      </c>
      <c r="G56">
        <v>75</v>
      </c>
      <c r="H56">
        <v>217</v>
      </c>
      <c r="I56" t="s">
        <v>92</v>
      </c>
      <c r="J56" s="11"/>
      <c r="K56">
        <v>1997</v>
      </c>
      <c r="L56">
        <v>1</v>
      </c>
      <c r="M56">
        <v>4</v>
      </c>
      <c r="N56" s="12">
        <v>36</v>
      </c>
      <c r="O56" t="s">
        <v>371</v>
      </c>
      <c r="P56" t="s">
        <v>372</v>
      </c>
      <c r="Q56" t="s">
        <v>373</v>
      </c>
      <c r="R56" t="s">
        <v>373</v>
      </c>
      <c r="S56">
        <v>62</v>
      </c>
      <c r="T56">
        <v>60</v>
      </c>
      <c r="U56">
        <v>35</v>
      </c>
      <c r="V56">
        <v>19</v>
      </c>
      <c r="W56">
        <v>6</v>
      </c>
      <c r="X56">
        <v>1801</v>
      </c>
      <c r="Y56">
        <v>1660</v>
      </c>
      <c r="Z56" s="13">
        <f t="shared" si="0"/>
        <v>2.3487929813845665</v>
      </c>
      <c r="AA56" s="14">
        <f t="shared" si="1"/>
        <v>0.92171016102165459</v>
      </c>
      <c r="AB56">
        <v>0</v>
      </c>
      <c r="AC56">
        <v>2</v>
      </c>
      <c r="AD56">
        <v>4</v>
      </c>
      <c r="AE56">
        <v>216111</v>
      </c>
      <c r="AF56">
        <v>4</v>
      </c>
      <c r="AG56">
        <v>138</v>
      </c>
      <c r="AH56">
        <v>1618</v>
      </c>
      <c r="AI56">
        <v>3503</v>
      </c>
      <c r="AJ56">
        <v>34</v>
      </c>
      <c r="AK56">
        <v>8</v>
      </c>
      <c r="AL56">
        <v>3</v>
      </c>
      <c r="AM56" s="15">
        <f t="shared" si="2"/>
        <v>0.92141230068337132</v>
      </c>
      <c r="AN56" s="13">
        <f t="shared" si="3"/>
        <v>2.3636882671995432</v>
      </c>
      <c r="AO56" s="16">
        <f t="shared" si="4"/>
        <v>0.56666666666666665</v>
      </c>
      <c r="AP56" s="17">
        <v>2</v>
      </c>
      <c r="AQ56" s="17">
        <v>3</v>
      </c>
      <c r="AR56" s="17">
        <v>42</v>
      </c>
      <c r="AS56" s="18">
        <v>99</v>
      </c>
      <c r="AT56" s="13">
        <f t="shared" si="5"/>
        <v>1.8181818181818183</v>
      </c>
      <c r="AU56" s="15">
        <f t="shared" si="6"/>
        <v>0.93333333333333335</v>
      </c>
      <c r="AV56" s="19">
        <v>4.5330000000000004</v>
      </c>
      <c r="AW56" s="19">
        <v>186</v>
      </c>
      <c r="AX56" s="19">
        <v>4.5330000000000004</v>
      </c>
      <c r="AY56">
        <v>60</v>
      </c>
      <c r="AZ56" s="20">
        <v>18.7</v>
      </c>
      <c r="BA56" s="20">
        <v>-0.4</v>
      </c>
      <c r="BB56" s="20">
        <v>-0.60000000000000009</v>
      </c>
      <c r="BC56" s="20">
        <v>17.600000000000001</v>
      </c>
      <c r="BD56" s="21">
        <f t="shared" si="7"/>
        <v>9.1255319148936174</v>
      </c>
      <c r="BE56" s="20">
        <v>12.1</v>
      </c>
      <c r="BF56">
        <v>1449</v>
      </c>
      <c r="BG56">
        <v>1357</v>
      </c>
      <c r="BH56" s="14">
        <f t="shared" si="8"/>
        <v>0.93650793650793651</v>
      </c>
      <c r="BI56">
        <v>43</v>
      </c>
      <c r="BJ56">
        <v>40</v>
      </c>
      <c r="BK56" s="14">
        <f t="shared" si="9"/>
        <v>0.93023255813953487</v>
      </c>
      <c r="BL56">
        <v>309</v>
      </c>
      <c r="BM56">
        <v>263</v>
      </c>
      <c r="BN56" s="14">
        <f t="shared" si="10"/>
        <v>0.85113268608414239</v>
      </c>
      <c r="BO56">
        <v>5</v>
      </c>
      <c r="BP56">
        <v>2</v>
      </c>
      <c r="BQ56">
        <v>22</v>
      </c>
      <c r="BR56">
        <v>8</v>
      </c>
      <c r="BS56" s="14">
        <f t="shared" si="11"/>
        <v>0.63636363636363635</v>
      </c>
      <c r="BT56" s="22">
        <v>32.36</v>
      </c>
      <c r="BU56" s="23">
        <v>852</v>
      </c>
      <c r="BV56" s="23">
        <v>29</v>
      </c>
      <c r="BW56" s="23">
        <v>414</v>
      </c>
      <c r="BX56" s="23">
        <v>41</v>
      </c>
      <c r="BY56" s="23">
        <v>394</v>
      </c>
      <c r="BZ56" s="23">
        <v>71</v>
      </c>
      <c r="CA56" s="24">
        <v>0.91669999999999996</v>
      </c>
      <c r="CB56" s="25">
        <v>8.4244112600000004E-2</v>
      </c>
      <c r="CC56" s="26">
        <v>3.0666666667000002</v>
      </c>
      <c r="CD56" s="15">
        <f t="shared" si="12"/>
        <v>5.9542736216545711E-3</v>
      </c>
      <c r="CE56" s="12">
        <v>6</v>
      </c>
      <c r="CF56" s="12">
        <v>8</v>
      </c>
      <c r="CG56" s="12">
        <v>6</v>
      </c>
      <c r="CH56" s="27"/>
      <c r="CI56" s="27"/>
      <c r="CJ56" s="29"/>
    </row>
    <row r="57" spans="1:88" x14ac:dyDescent="0.45">
      <c r="A57">
        <v>25</v>
      </c>
      <c r="B57" t="s">
        <v>374</v>
      </c>
      <c r="C57" t="s">
        <v>356</v>
      </c>
      <c r="E57" t="s">
        <v>223</v>
      </c>
      <c r="F57" t="s">
        <v>223</v>
      </c>
      <c r="G57">
        <v>78</v>
      </c>
      <c r="H57">
        <v>196</v>
      </c>
      <c r="I57" t="s">
        <v>92</v>
      </c>
      <c r="J57" s="11"/>
      <c r="K57">
        <v>2008</v>
      </c>
      <c r="L57">
        <v>2</v>
      </c>
      <c r="M57">
        <v>31</v>
      </c>
      <c r="N57" s="12">
        <v>26</v>
      </c>
      <c r="O57" t="s">
        <v>375</v>
      </c>
      <c r="P57" t="s">
        <v>376</v>
      </c>
      <c r="Q57" t="s">
        <v>117</v>
      </c>
      <c r="R57" t="s">
        <v>117</v>
      </c>
      <c r="S57">
        <v>33</v>
      </c>
      <c r="T57">
        <v>30</v>
      </c>
      <c r="U57">
        <v>13</v>
      </c>
      <c r="V57">
        <v>14</v>
      </c>
      <c r="W57">
        <v>4</v>
      </c>
      <c r="X57">
        <v>988</v>
      </c>
      <c r="Y57">
        <v>904</v>
      </c>
      <c r="Z57" s="13">
        <f t="shared" si="0"/>
        <v>2.728109268715154</v>
      </c>
      <c r="AA57" s="14">
        <f t="shared" si="1"/>
        <v>0.91497975708502022</v>
      </c>
      <c r="AB57">
        <v>0</v>
      </c>
      <c r="AC57">
        <v>2</v>
      </c>
      <c r="AD57">
        <v>4</v>
      </c>
      <c r="AE57">
        <v>110846</v>
      </c>
      <c r="AF57">
        <v>0</v>
      </c>
      <c r="AG57">
        <v>84</v>
      </c>
      <c r="AH57">
        <v>898</v>
      </c>
      <c r="AI57">
        <v>1816</v>
      </c>
      <c r="AJ57">
        <v>17</v>
      </c>
      <c r="AK57">
        <v>4</v>
      </c>
      <c r="AL57">
        <v>0</v>
      </c>
      <c r="AM57" s="15">
        <f t="shared" si="2"/>
        <v>0.91446028513238287</v>
      </c>
      <c r="AN57" s="13">
        <f t="shared" si="3"/>
        <v>2.7753303964757707</v>
      </c>
      <c r="AO57" s="16">
        <f t="shared" si="4"/>
        <v>0.56666666666666665</v>
      </c>
      <c r="AP57" s="17">
        <v>3</v>
      </c>
      <c r="AQ57" s="17">
        <v>0</v>
      </c>
      <c r="AR57" s="17">
        <v>6</v>
      </c>
      <c r="AS57" s="18">
        <v>31</v>
      </c>
      <c r="AT57" s="13">
        <f t="shared" si="5"/>
        <v>0</v>
      </c>
      <c r="AU57" s="15">
        <f t="shared" si="6"/>
        <v>1</v>
      </c>
      <c r="AV57" s="19">
        <v>1.55</v>
      </c>
      <c r="AW57" s="19">
        <v>186</v>
      </c>
      <c r="AX57" s="19">
        <v>1.55</v>
      </c>
      <c r="AY57">
        <v>30.8</v>
      </c>
      <c r="AZ57" s="20">
        <v>3.9</v>
      </c>
      <c r="BA57" s="20">
        <v>-0.8</v>
      </c>
      <c r="BB57" s="20">
        <v>0.60000000000000009</v>
      </c>
      <c r="BC57" s="20">
        <v>3.7</v>
      </c>
      <c r="BD57" s="21">
        <f t="shared" si="7"/>
        <v>1.5723404255319151</v>
      </c>
      <c r="BE57" s="20">
        <v>5.9</v>
      </c>
      <c r="BF57">
        <v>804</v>
      </c>
      <c r="BG57">
        <v>739</v>
      </c>
      <c r="BH57" s="14">
        <f t="shared" si="8"/>
        <v>0.9191542288557214</v>
      </c>
      <c r="BI57">
        <v>21</v>
      </c>
      <c r="BJ57">
        <v>17</v>
      </c>
      <c r="BK57" s="14">
        <f t="shared" si="9"/>
        <v>0.80952380952380953</v>
      </c>
      <c r="BL57">
        <v>163</v>
      </c>
      <c r="BM57">
        <v>148</v>
      </c>
      <c r="BN57" s="14">
        <f t="shared" si="10"/>
        <v>0.90797546012269936</v>
      </c>
      <c r="BO57">
        <v>2</v>
      </c>
      <c r="BP57">
        <v>1</v>
      </c>
      <c r="BQ57">
        <v>12</v>
      </c>
      <c r="BR57">
        <v>3</v>
      </c>
      <c r="BS57" s="14">
        <f t="shared" si="11"/>
        <v>0.75</v>
      </c>
      <c r="BT57" s="22">
        <v>30.61</v>
      </c>
      <c r="BU57" s="23">
        <v>374</v>
      </c>
      <c r="BV57" s="23">
        <v>13</v>
      </c>
      <c r="BW57" s="23">
        <v>285</v>
      </c>
      <c r="BX57" s="23">
        <v>31</v>
      </c>
      <c r="BY57" s="23">
        <v>245</v>
      </c>
      <c r="BZ57" s="23">
        <v>40</v>
      </c>
      <c r="CA57" s="24">
        <v>0.91769999999999996</v>
      </c>
      <c r="CB57" s="25">
        <v>8.4306779200000001E-2</v>
      </c>
      <c r="CC57" s="26">
        <v>2.0666666667000002</v>
      </c>
      <c r="CD57" s="15">
        <f t="shared" si="12"/>
        <v>-7.1346371497982286E-4</v>
      </c>
      <c r="CE57" s="12">
        <v>5</v>
      </c>
      <c r="CF57" s="12">
        <v>3</v>
      </c>
      <c r="CG57" s="12">
        <v>2</v>
      </c>
      <c r="CH57" s="27">
        <v>15</v>
      </c>
      <c r="CI57" s="28" t="s">
        <v>377</v>
      </c>
      <c r="CJ57" s="29">
        <v>284</v>
      </c>
    </row>
    <row r="58" spans="1:88" x14ac:dyDescent="0.45">
      <c r="A58">
        <v>35</v>
      </c>
      <c r="B58" t="s">
        <v>378</v>
      </c>
      <c r="C58" t="s">
        <v>379</v>
      </c>
      <c r="D58" t="s">
        <v>145</v>
      </c>
      <c r="E58" t="s">
        <v>91</v>
      </c>
      <c r="F58" t="s">
        <v>91</v>
      </c>
      <c r="G58">
        <v>76</v>
      </c>
      <c r="H58">
        <v>210</v>
      </c>
      <c r="I58" t="s">
        <v>202</v>
      </c>
      <c r="J58" s="11"/>
      <c r="K58">
        <v>2006</v>
      </c>
      <c r="L58">
        <v>3</v>
      </c>
      <c r="M58">
        <v>69</v>
      </c>
      <c r="N58" s="12">
        <v>27</v>
      </c>
      <c r="O58" t="s">
        <v>380</v>
      </c>
      <c r="P58" t="s">
        <v>381</v>
      </c>
      <c r="Q58" t="s">
        <v>382</v>
      </c>
      <c r="R58" t="s">
        <v>382</v>
      </c>
      <c r="S58">
        <v>54</v>
      </c>
      <c r="T58">
        <v>53</v>
      </c>
      <c r="U58">
        <v>23</v>
      </c>
      <c r="V58">
        <v>19</v>
      </c>
      <c r="W58">
        <v>10</v>
      </c>
      <c r="X58">
        <v>1602</v>
      </c>
      <c r="Y58">
        <v>1470</v>
      </c>
      <c r="Z58" s="13">
        <f t="shared" si="0"/>
        <v>2.5139398812861726</v>
      </c>
      <c r="AA58" s="14">
        <f t="shared" si="1"/>
        <v>0.91760299625468167</v>
      </c>
      <c r="AB58">
        <v>0</v>
      </c>
      <c r="AC58">
        <v>0</v>
      </c>
      <c r="AD58">
        <v>2</v>
      </c>
      <c r="AE58">
        <v>189026</v>
      </c>
      <c r="AF58">
        <v>4</v>
      </c>
      <c r="AG58">
        <v>130</v>
      </c>
      <c r="AH58">
        <v>1454</v>
      </c>
      <c r="AI58">
        <v>3108</v>
      </c>
      <c r="AJ58">
        <v>29</v>
      </c>
      <c r="AK58">
        <v>5</v>
      </c>
      <c r="AL58">
        <v>3</v>
      </c>
      <c r="AM58" s="15">
        <f t="shared" si="2"/>
        <v>0.91792929292929293</v>
      </c>
      <c r="AN58" s="13">
        <f t="shared" si="3"/>
        <v>2.50965250965251</v>
      </c>
      <c r="AO58" s="16">
        <f t="shared" si="4"/>
        <v>0.54716981132075471</v>
      </c>
      <c r="AP58" s="17">
        <v>1</v>
      </c>
      <c r="AQ58" s="17">
        <v>2</v>
      </c>
      <c r="AR58" s="17">
        <v>16</v>
      </c>
      <c r="AS58" s="18">
        <v>42</v>
      </c>
      <c r="AT58" s="13">
        <f t="shared" si="5"/>
        <v>2.8571428571428568</v>
      </c>
      <c r="AU58" s="15">
        <f t="shared" si="6"/>
        <v>0.88888888888888884</v>
      </c>
      <c r="AV58" s="19">
        <v>4.0999999999999996</v>
      </c>
      <c r="AW58" s="19">
        <v>186</v>
      </c>
      <c r="AX58" s="19">
        <v>4.0999999999999996</v>
      </c>
      <c r="AY58">
        <v>52.5</v>
      </c>
      <c r="AZ58" s="20">
        <v>10.7</v>
      </c>
      <c r="BA58" s="20">
        <v>-0.7</v>
      </c>
      <c r="BB58" s="20">
        <v>-1.5</v>
      </c>
      <c r="BC58" s="20">
        <v>8.4</v>
      </c>
      <c r="BD58" s="21">
        <f t="shared" si="7"/>
        <v>0.84680851063829898</v>
      </c>
      <c r="BE58" s="20">
        <v>10</v>
      </c>
      <c r="BF58">
        <v>1362</v>
      </c>
      <c r="BG58">
        <v>1269</v>
      </c>
      <c r="BH58" s="14">
        <f t="shared" si="8"/>
        <v>0.93171806167400884</v>
      </c>
      <c r="BI58">
        <v>41</v>
      </c>
      <c r="BJ58">
        <v>36</v>
      </c>
      <c r="BK58" s="14">
        <f t="shared" si="9"/>
        <v>0.87804878048780488</v>
      </c>
      <c r="BL58">
        <v>199</v>
      </c>
      <c r="BM58">
        <v>165</v>
      </c>
      <c r="BN58" s="14">
        <f t="shared" si="10"/>
        <v>0.82914572864321612</v>
      </c>
      <c r="BO58">
        <v>2</v>
      </c>
      <c r="BP58">
        <v>6</v>
      </c>
      <c r="BQ58">
        <v>24</v>
      </c>
      <c r="BR58">
        <v>10</v>
      </c>
      <c r="BS58" s="14">
        <f t="shared" si="11"/>
        <v>0.58333333333333326</v>
      </c>
      <c r="BT58" s="22">
        <v>36.590000000000003</v>
      </c>
      <c r="BU58" s="23">
        <v>676</v>
      </c>
      <c r="BV58" s="23">
        <v>21</v>
      </c>
      <c r="BW58" s="23">
        <v>401</v>
      </c>
      <c r="BX58" s="23">
        <v>25</v>
      </c>
      <c r="BY58" s="23">
        <v>393</v>
      </c>
      <c r="BZ58" s="23">
        <v>86</v>
      </c>
      <c r="CA58" s="24">
        <v>0.91909999999999992</v>
      </c>
      <c r="CB58" s="25">
        <v>8.5737766100000001E-2</v>
      </c>
      <c r="CC58" s="26">
        <v>2.5660377358000002</v>
      </c>
      <c r="CD58" s="15">
        <f t="shared" si="12"/>
        <v>3.3407623546817256E-3</v>
      </c>
      <c r="CE58" s="12">
        <v>4</v>
      </c>
      <c r="CF58" s="12">
        <v>8</v>
      </c>
      <c r="CG58" s="12">
        <v>4</v>
      </c>
      <c r="CH58" s="27">
        <v>1</v>
      </c>
      <c r="CI58" s="28" t="s">
        <v>111</v>
      </c>
      <c r="CJ58" s="29">
        <v>50</v>
      </c>
    </row>
    <row r="59" spans="1:88" x14ac:dyDescent="0.45">
      <c r="A59">
        <v>30</v>
      </c>
      <c r="B59" t="s">
        <v>383</v>
      </c>
      <c r="C59" t="s">
        <v>384</v>
      </c>
      <c r="D59" t="s">
        <v>145</v>
      </c>
      <c r="E59" t="s">
        <v>91</v>
      </c>
      <c r="F59" t="s">
        <v>91</v>
      </c>
      <c r="G59">
        <v>75</v>
      </c>
      <c r="H59">
        <v>205</v>
      </c>
      <c r="I59" t="s">
        <v>92</v>
      </c>
      <c r="J59" s="11"/>
      <c r="K59">
        <v>2002</v>
      </c>
      <c r="L59">
        <v>6</v>
      </c>
      <c r="M59">
        <v>176</v>
      </c>
      <c r="N59" s="12">
        <v>32</v>
      </c>
      <c r="O59" t="s">
        <v>385</v>
      </c>
      <c r="P59" t="s">
        <v>386</v>
      </c>
      <c r="Q59" t="s">
        <v>159</v>
      </c>
      <c r="R59" t="s">
        <v>159</v>
      </c>
      <c r="S59">
        <v>18</v>
      </c>
      <c r="T59">
        <v>12</v>
      </c>
      <c r="U59">
        <v>2</v>
      </c>
      <c r="V59">
        <v>7</v>
      </c>
      <c r="W59">
        <v>3</v>
      </c>
      <c r="X59">
        <v>417</v>
      </c>
      <c r="Y59">
        <v>371</v>
      </c>
      <c r="Z59" s="13">
        <f t="shared" si="0"/>
        <v>3.3036747396560671</v>
      </c>
      <c r="AA59" s="14">
        <f t="shared" si="1"/>
        <v>0.88968824940047964</v>
      </c>
      <c r="AB59">
        <v>0</v>
      </c>
      <c r="AC59">
        <v>1</v>
      </c>
      <c r="AD59">
        <v>0</v>
      </c>
      <c r="AE59">
        <v>50126</v>
      </c>
      <c r="AF59">
        <v>0</v>
      </c>
      <c r="AG59">
        <v>41</v>
      </c>
      <c r="AH59">
        <v>328</v>
      </c>
      <c r="AI59">
        <v>719</v>
      </c>
      <c r="AJ59">
        <v>3</v>
      </c>
      <c r="AK59">
        <v>3</v>
      </c>
      <c r="AL59">
        <v>0</v>
      </c>
      <c r="AM59" s="15">
        <f t="shared" si="2"/>
        <v>0.88888888888888884</v>
      </c>
      <c r="AN59" s="13">
        <f t="shared" si="3"/>
        <v>3.4214186369958277</v>
      </c>
      <c r="AO59" s="16">
        <f t="shared" si="4"/>
        <v>0.25</v>
      </c>
      <c r="AP59" s="17">
        <v>6</v>
      </c>
      <c r="AQ59" s="17">
        <v>5</v>
      </c>
      <c r="AR59" s="17">
        <v>43</v>
      </c>
      <c r="AS59" s="18">
        <v>116</v>
      </c>
      <c r="AT59" s="13">
        <f t="shared" si="5"/>
        <v>2.5862068965517242</v>
      </c>
      <c r="AU59" s="15">
        <f t="shared" si="6"/>
        <v>0.89583333333333337</v>
      </c>
      <c r="AV59" s="19">
        <v>0.8</v>
      </c>
      <c r="AW59" s="19">
        <v>186</v>
      </c>
      <c r="AX59" s="19">
        <v>0.8</v>
      </c>
      <c r="AY59">
        <v>13.9</v>
      </c>
      <c r="AZ59" s="20">
        <v>-6.8</v>
      </c>
      <c r="BA59" s="20">
        <v>-0.1</v>
      </c>
      <c r="BB59" s="20">
        <v>-0.7</v>
      </c>
      <c r="BC59" s="20">
        <v>-7.6</v>
      </c>
      <c r="BD59" s="21">
        <f t="shared" si="7"/>
        <v>-8.1319148936170205</v>
      </c>
      <c r="BE59" s="20">
        <v>1.2</v>
      </c>
      <c r="BF59">
        <v>330</v>
      </c>
      <c r="BG59">
        <v>293</v>
      </c>
      <c r="BH59" s="14">
        <f t="shared" si="8"/>
        <v>0.88787878787878793</v>
      </c>
      <c r="BI59">
        <v>8</v>
      </c>
      <c r="BJ59">
        <v>7</v>
      </c>
      <c r="BK59" s="14">
        <f t="shared" si="9"/>
        <v>0.875</v>
      </c>
      <c r="BL59">
        <v>79</v>
      </c>
      <c r="BM59">
        <v>71</v>
      </c>
      <c r="BN59" s="14">
        <f t="shared" si="10"/>
        <v>0.89873417721518989</v>
      </c>
      <c r="BO59">
        <v>0</v>
      </c>
      <c r="BP59">
        <v>1</v>
      </c>
      <c r="BQ59">
        <v>3</v>
      </c>
      <c r="BR59">
        <v>2</v>
      </c>
      <c r="BS59" s="14">
        <f t="shared" si="11"/>
        <v>0.33333333333333337</v>
      </c>
      <c r="BT59" s="22">
        <v>29.1</v>
      </c>
      <c r="BU59" s="23">
        <v>180</v>
      </c>
      <c r="BV59" s="23">
        <v>5</v>
      </c>
      <c r="BW59" s="23">
        <v>93</v>
      </c>
      <c r="BX59" s="23">
        <v>12</v>
      </c>
      <c r="BY59" s="23">
        <v>98</v>
      </c>
      <c r="BZ59" s="23">
        <v>29</v>
      </c>
      <c r="CA59" s="24">
        <v>0.89079999999999993</v>
      </c>
      <c r="CB59" s="25">
        <v>8.728771040000001E-2</v>
      </c>
      <c r="CC59" s="26">
        <v>2.5</v>
      </c>
      <c r="CD59" s="15">
        <f t="shared" si="12"/>
        <v>-2.3024040199520313E-2</v>
      </c>
      <c r="CE59" s="12">
        <v>1</v>
      </c>
      <c r="CF59" s="12">
        <v>0</v>
      </c>
      <c r="CG59" s="12">
        <v>1</v>
      </c>
      <c r="CH59" s="27">
        <v>29</v>
      </c>
      <c r="CI59" s="28" t="s">
        <v>387</v>
      </c>
      <c r="CJ59" s="29">
        <v>283</v>
      </c>
    </row>
    <row r="60" spans="1:88" x14ac:dyDescent="0.45">
      <c r="A60">
        <v>30</v>
      </c>
      <c r="B60" t="s">
        <v>388</v>
      </c>
      <c r="C60" t="s">
        <v>389</v>
      </c>
      <c r="D60" t="s">
        <v>282</v>
      </c>
      <c r="E60" t="s">
        <v>107</v>
      </c>
      <c r="F60" t="s">
        <v>107</v>
      </c>
      <c r="G60">
        <v>74</v>
      </c>
      <c r="H60">
        <v>168</v>
      </c>
      <c r="I60" t="s">
        <v>92</v>
      </c>
      <c r="J60" s="12"/>
      <c r="K60">
        <v>1999</v>
      </c>
      <c r="L60">
        <v>5</v>
      </c>
      <c r="M60">
        <v>138</v>
      </c>
      <c r="N60" s="12">
        <v>35</v>
      </c>
      <c r="O60" t="s">
        <v>390</v>
      </c>
      <c r="P60" t="s">
        <v>391</v>
      </c>
      <c r="Q60" t="s">
        <v>117</v>
      </c>
      <c r="R60" t="s">
        <v>117</v>
      </c>
      <c r="S60">
        <v>51</v>
      </c>
      <c r="T60">
        <v>51</v>
      </c>
      <c r="U60">
        <v>17</v>
      </c>
      <c r="V60">
        <v>24</v>
      </c>
      <c r="W60">
        <v>9</v>
      </c>
      <c r="X60">
        <v>1634</v>
      </c>
      <c r="Y60">
        <v>1497</v>
      </c>
      <c r="Z60" s="13">
        <f t="shared" si="0"/>
        <v>2.7008526414360738</v>
      </c>
      <c r="AA60" s="14">
        <f t="shared" si="1"/>
        <v>0.91615667074663398</v>
      </c>
      <c r="AB60">
        <v>0</v>
      </c>
      <c r="AC60">
        <v>1</v>
      </c>
      <c r="AD60">
        <v>2</v>
      </c>
      <c r="AE60">
        <v>182609</v>
      </c>
      <c r="AF60">
        <v>1</v>
      </c>
      <c r="AG60">
        <v>137</v>
      </c>
      <c r="AH60">
        <v>1497</v>
      </c>
      <c r="AI60">
        <v>3043</v>
      </c>
      <c r="AJ60">
        <v>25</v>
      </c>
      <c r="AK60">
        <v>2</v>
      </c>
      <c r="AL60">
        <v>2</v>
      </c>
      <c r="AM60" s="15">
        <f t="shared" si="2"/>
        <v>0.91615667074663398</v>
      </c>
      <c r="AN60" s="13">
        <f t="shared" si="3"/>
        <v>2.7012816299704236</v>
      </c>
      <c r="AO60" s="16">
        <f t="shared" si="4"/>
        <v>0.49019607843137253</v>
      </c>
      <c r="AP60" s="17">
        <v>0</v>
      </c>
      <c r="AQ60" s="17">
        <v>0</v>
      </c>
      <c r="AR60" s="17">
        <v>0</v>
      </c>
      <c r="AS60" s="18">
        <v>0</v>
      </c>
      <c r="AT60" s="13">
        <f t="shared" si="5"/>
        <v>0</v>
      </c>
      <c r="AU60" s="15">
        <f t="shared" si="6"/>
        <v>0</v>
      </c>
      <c r="AV60" s="19">
        <v>6</v>
      </c>
      <c r="AW60" s="19">
        <v>186</v>
      </c>
      <c r="AX60" s="19">
        <v>6</v>
      </c>
      <c r="AY60">
        <v>50.7</v>
      </c>
      <c r="AZ60" s="20">
        <v>8</v>
      </c>
      <c r="BA60" s="20">
        <v>-1.3</v>
      </c>
      <c r="BB60" s="20">
        <v>0.5</v>
      </c>
      <c r="BC60" s="20">
        <v>7.2</v>
      </c>
      <c r="BD60" s="21">
        <f t="shared" si="7"/>
        <v>-4.3957446808510641</v>
      </c>
      <c r="BE60" s="20">
        <v>9.9</v>
      </c>
      <c r="BF60">
        <v>1346</v>
      </c>
      <c r="BG60">
        <v>1245</v>
      </c>
      <c r="BH60" s="14">
        <f t="shared" si="8"/>
        <v>0.92496285289747404</v>
      </c>
      <c r="BI60">
        <v>45</v>
      </c>
      <c r="BJ60">
        <v>41</v>
      </c>
      <c r="BK60" s="14">
        <f t="shared" si="9"/>
        <v>0.91111111111111109</v>
      </c>
      <c r="BL60">
        <v>243</v>
      </c>
      <c r="BM60">
        <v>211</v>
      </c>
      <c r="BN60" s="14">
        <f t="shared" si="10"/>
        <v>0.86831275720164613</v>
      </c>
      <c r="BO60">
        <v>3</v>
      </c>
      <c r="BP60">
        <v>4</v>
      </c>
      <c r="BQ60">
        <v>24</v>
      </c>
      <c r="BR60">
        <v>7</v>
      </c>
      <c r="BS60" s="14">
        <f t="shared" si="11"/>
        <v>0.70833333333333326</v>
      </c>
      <c r="BT60" s="22">
        <v>33.03</v>
      </c>
      <c r="BU60" s="23">
        <v>649</v>
      </c>
      <c r="BV60" s="23">
        <v>19</v>
      </c>
      <c r="BW60" s="23">
        <v>452</v>
      </c>
      <c r="BX60" s="23">
        <v>40</v>
      </c>
      <c r="BY60" s="23">
        <v>396</v>
      </c>
      <c r="BZ60" s="23">
        <v>78</v>
      </c>
      <c r="CA60" s="24">
        <v>0.91769999999999996</v>
      </c>
      <c r="CB60" s="25">
        <v>8.6311335700000005E-2</v>
      </c>
      <c r="CC60" s="26">
        <v>2.4509803922</v>
      </c>
      <c r="CD60" s="15">
        <f t="shared" si="12"/>
        <v>2.4680064466340301E-3</v>
      </c>
      <c r="CE60" s="12">
        <v>5</v>
      </c>
      <c r="CF60" s="12">
        <v>5</v>
      </c>
      <c r="CG60" s="12">
        <v>4</v>
      </c>
      <c r="CH60" s="27">
        <v>6</v>
      </c>
      <c r="CI60" s="28" t="s">
        <v>111</v>
      </c>
      <c r="CJ60" s="29">
        <v>439</v>
      </c>
    </row>
    <row r="61" spans="1:88" x14ac:dyDescent="0.45">
      <c r="A61">
        <v>35</v>
      </c>
      <c r="B61" t="s">
        <v>392</v>
      </c>
      <c r="C61" t="s">
        <v>393</v>
      </c>
      <c r="D61" t="s">
        <v>106</v>
      </c>
      <c r="E61" t="s">
        <v>107</v>
      </c>
      <c r="F61" t="s">
        <v>107</v>
      </c>
      <c r="G61">
        <v>74</v>
      </c>
      <c r="H61">
        <v>203</v>
      </c>
      <c r="I61" t="s">
        <v>92</v>
      </c>
      <c r="J61" s="12"/>
      <c r="K61">
        <v>2004</v>
      </c>
      <c r="L61">
        <v>1</v>
      </c>
      <c r="M61">
        <v>6</v>
      </c>
      <c r="N61" s="12">
        <v>30</v>
      </c>
      <c r="O61" t="s">
        <v>394</v>
      </c>
      <c r="P61" t="s">
        <v>395</v>
      </c>
      <c r="Q61" t="s">
        <v>373</v>
      </c>
      <c r="R61" t="s">
        <v>373</v>
      </c>
      <c r="S61">
        <v>25</v>
      </c>
      <c r="T61">
        <v>22</v>
      </c>
      <c r="U61">
        <v>12</v>
      </c>
      <c r="V61">
        <v>7</v>
      </c>
      <c r="W61">
        <v>3</v>
      </c>
      <c r="X61">
        <v>608</v>
      </c>
      <c r="Y61">
        <v>559</v>
      </c>
      <c r="Z61" s="13">
        <f t="shared" si="0"/>
        <v>2.1757900189949924</v>
      </c>
      <c r="AA61" s="14">
        <f t="shared" si="1"/>
        <v>0.91940789473684215</v>
      </c>
      <c r="AB61">
        <v>0</v>
      </c>
      <c r="AC61">
        <v>0</v>
      </c>
      <c r="AD61">
        <v>2</v>
      </c>
      <c r="AE61">
        <v>81074</v>
      </c>
      <c r="AF61">
        <v>0</v>
      </c>
      <c r="AG61">
        <v>44</v>
      </c>
      <c r="AH61">
        <v>512</v>
      </c>
      <c r="AI61">
        <v>1229</v>
      </c>
      <c r="AJ61">
        <v>13</v>
      </c>
      <c r="AK61">
        <v>3</v>
      </c>
      <c r="AL61">
        <v>2</v>
      </c>
      <c r="AM61" s="15">
        <f t="shared" si="2"/>
        <v>0.92086330935251803</v>
      </c>
      <c r="AN61" s="13">
        <f t="shared" si="3"/>
        <v>2.1480878763222129</v>
      </c>
      <c r="AO61" s="16">
        <f t="shared" si="4"/>
        <v>0.59090909090909094</v>
      </c>
      <c r="AP61" s="17">
        <v>3</v>
      </c>
      <c r="AQ61" s="17">
        <v>5</v>
      </c>
      <c r="AR61" s="17">
        <v>47</v>
      </c>
      <c r="AS61" s="18">
        <v>122</v>
      </c>
      <c r="AT61" s="13">
        <f t="shared" si="5"/>
        <v>2.4590163934426226</v>
      </c>
      <c r="AU61" s="15">
        <f t="shared" si="6"/>
        <v>0.90384615384615385</v>
      </c>
      <c r="AV61" s="19">
        <v>1.05</v>
      </c>
      <c r="AW61" s="19">
        <v>186</v>
      </c>
      <c r="AX61" s="19">
        <v>1.05</v>
      </c>
      <c r="AY61">
        <v>22.5</v>
      </c>
      <c r="AZ61" s="20">
        <v>5.4</v>
      </c>
      <c r="BA61" s="20">
        <v>0.5</v>
      </c>
      <c r="BB61" s="20">
        <v>-0.30000000000000004</v>
      </c>
      <c r="BC61" s="20">
        <v>5.6</v>
      </c>
      <c r="BD61" s="21">
        <f t="shared" si="7"/>
        <v>4.5361702127659571</v>
      </c>
      <c r="BE61" s="20">
        <v>3.9</v>
      </c>
      <c r="BF61">
        <v>503</v>
      </c>
      <c r="BG61">
        <v>463</v>
      </c>
      <c r="BH61" s="14">
        <f t="shared" si="8"/>
        <v>0.92047713717693835</v>
      </c>
      <c r="BI61">
        <v>13</v>
      </c>
      <c r="BJ61">
        <v>12</v>
      </c>
      <c r="BK61" s="14">
        <f t="shared" si="9"/>
        <v>0.92307692307692313</v>
      </c>
      <c r="BL61">
        <v>92</v>
      </c>
      <c r="BM61">
        <v>84</v>
      </c>
      <c r="BN61" s="14">
        <f t="shared" si="10"/>
        <v>0.91304347826086951</v>
      </c>
      <c r="BO61">
        <v>2</v>
      </c>
      <c r="BP61">
        <v>1</v>
      </c>
      <c r="BQ61">
        <v>11</v>
      </c>
      <c r="BR61">
        <v>4</v>
      </c>
      <c r="BS61" s="14">
        <f t="shared" si="11"/>
        <v>0.63636363636363635</v>
      </c>
      <c r="BT61" s="22">
        <v>35.700000000000003</v>
      </c>
      <c r="BU61" s="23">
        <v>295</v>
      </c>
      <c r="BV61" s="23">
        <v>6</v>
      </c>
      <c r="BW61" s="23">
        <v>131</v>
      </c>
      <c r="BX61" s="23">
        <v>14</v>
      </c>
      <c r="BY61" s="23">
        <v>133</v>
      </c>
      <c r="BZ61" s="23">
        <v>29</v>
      </c>
      <c r="CA61" s="24">
        <v>0.91299999999999992</v>
      </c>
      <c r="CB61" s="25">
        <v>8.6724896500000009E-2</v>
      </c>
      <c r="CC61" s="26">
        <v>2.5</v>
      </c>
      <c r="CD61" s="15">
        <f t="shared" si="12"/>
        <v>6.1327912368421833E-3</v>
      </c>
      <c r="CE61" s="12">
        <v>4</v>
      </c>
      <c r="CF61" s="12">
        <v>3</v>
      </c>
      <c r="CG61" s="12">
        <v>1</v>
      </c>
      <c r="CH61" s="27">
        <v>2</v>
      </c>
      <c r="CI61" s="28" t="s">
        <v>396</v>
      </c>
      <c r="CJ61" s="29">
        <v>26</v>
      </c>
    </row>
    <row r="62" spans="1:88" x14ac:dyDescent="0.45">
      <c r="A62">
        <v>34</v>
      </c>
      <c r="B62" t="s">
        <v>397</v>
      </c>
      <c r="C62" t="s">
        <v>398</v>
      </c>
      <c r="E62" t="s">
        <v>399</v>
      </c>
      <c r="F62" t="s">
        <v>399</v>
      </c>
      <c r="G62">
        <v>74</v>
      </c>
      <c r="H62">
        <v>183</v>
      </c>
      <c r="I62" t="s">
        <v>92</v>
      </c>
      <c r="J62" s="11"/>
      <c r="K62">
        <v>2010</v>
      </c>
      <c r="L62">
        <v>5</v>
      </c>
      <c r="M62">
        <v>141</v>
      </c>
      <c r="N62" s="12">
        <v>23</v>
      </c>
      <c r="O62" t="s">
        <v>400</v>
      </c>
      <c r="P62" t="s">
        <v>401</v>
      </c>
      <c r="Q62" t="s">
        <v>298</v>
      </c>
      <c r="R62" t="s">
        <v>298</v>
      </c>
      <c r="S62">
        <v>54</v>
      </c>
      <c r="T62">
        <v>49</v>
      </c>
      <c r="U62">
        <v>27</v>
      </c>
      <c r="V62">
        <v>16</v>
      </c>
      <c r="W62">
        <v>6</v>
      </c>
      <c r="X62">
        <v>1448</v>
      </c>
      <c r="Y62">
        <v>1333</v>
      </c>
      <c r="Z62" s="13">
        <f t="shared" si="0"/>
        <v>2.3306217806175589</v>
      </c>
      <c r="AA62" s="14">
        <f t="shared" si="1"/>
        <v>0.92058011049723754</v>
      </c>
      <c r="AB62">
        <v>0</v>
      </c>
      <c r="AC62">
        <v>2</v>
      </c>
      <c r="AD62">
        <v>2</v>
      </c>
      <c r="AE62">
        <v>177635</v>
      </c>
      <c r="AF62">
        <v>4</v>
      </c>
      <c r="AG62">
        <v>111</v>
      </c>
      <c r="AH62">
        <v>1287</v>
      </c>
      <c r="AI62">
        <v>2818</v>
      </c>
      <c r="AJ62">
        <v>32</v>
      </c>
      <c r="AK62">
        <v>5</v>
      </c>
      <c r="AL62">
        <v>4</v>
      </c>
      <c r="AM62" s="15">
        <f t="shared" si="2"/>
        <v>0.92060085836909866</v>
      </c>
      <c r="AN62" s="13">
        <f t="shared" si="3"/>
        <v>2.3633782824698368</v>
      </c>
      <c r="AO62" s="16">
        <f t="shared" si="4"/>
        <v>0.65306122448979587</v>
      </c>
      <c r="AP62" s="17">
        <v>5</v>
      </c>
      <c r="AQ62" s="17">
        <v>4</v>
      </c>
      <c r="AR62" s="17">
        <v>46</v>
      </c>
      <c r="AS62" s="18">
        <v>143</v>
      </c>
      <c r="AT62" s="13">
        <f t="shared" si="5"/>
        <v>1.6783216783216783</v>
      </c>
      <c r="AU62" s="15">
        <f t="shared" si="6"/>
        <v>0.92</v>
      </c>
      <c r="AV62" s="19">
        <v>0.73799999999999999</v>
      </c>
      <c r="AW62" s="19">
        <v>186</v>
      </c>
      <c r="AX62" s="19">
        <v>0.73799999999999999</v>
      </c>
      <c r="AY62">
        <v>49.4</v>
      </c>
      <c r="AZ62" s="20">
        <v>13.9</v>
      </c>
      <c r="BA62" s="20">
        <v>0</v>
      </c>
      <c r="BB62" s="20">
        <v>-0.1</v>
      </c>
      <c r="BC62" s="20">
        <v>13.8</v>
      </c>
      <c r="BD62" s="21">
        <f t="shared" si="7"/>
        <v>13.4</v>
      </c>
      <c r="BE62" s="20">
        <v>9.5</v>
      </c>
      <c r="BF62">
        <v>1184</v>
      </c>
      <c r="BG62">
        <v>1100</v>
      </c>
      <c r="BH62" s="14">
        <f t="shared" si="8"/>
        <v>0.92905405405405406</v>
      </c>
      <c r="BI62">
        <v>33</v>
      </c>
      <c r="BJ62">
        <v>31</v>
      </c>
      <c r="BK62" s="14">
        <f t="shared" si="9"/>
        <v>0.93939393939393945</v>
      </c>
      <c r="BL62">
        <v>231</v>
      </c>
      <c r="BM62">
        <v>202</v>
      </c>
      <c r="BN62" s="14">
        <f t="shared" si="10"/>
        <v>0.87445887445887449</v>
      </c>
      <c r="BO62">
        <v>2</v>
      </c>
      <c r="BP62">
        <v>3</v>
      </c>
      <c r="BQ62">
        <v>15</v>
      </c>
      <c r="BR62">
        <v>5</v>
      </c>
      <c r="BS62" s="14">
        <f t="shared" si="11"/>
        <v>0.66666666666666674</v>
      </c>
      <c r="BT62" s="22">
        <v>30.96</v>
      </c>
      <c r="BU62" s="23">
        <v>628</v>
      </c>
      <c r="BV62" s="23">
        <v>21</v>
      </c>
      <c r="BW62" s="23">
        <v>368</v>
      </c>
      <c r="BX62" s="23">
        <v>29</v>
      </c>
      <c r="BY62" s="23">
        <v>337</v>
      </c>
      <c r="BZ62" s="23">
        <v>65</v>
      </c>
      <c r="CA62" s="24">
        <v>0.91919999999999991</v>
      </c>
      <c r="CB62" s="25">
        <v>8.4486779300000009E-2</v>
      </c>
      <c r="CC62" s="26">
        <v>2.5306122448999999</v>
      </c>
      <c r="CD62" s="15">
        <f t="shared" si="12"/>
        <v>5.0668897972375726E-3</v>
      </c>
      <c r="CE62" s="12">
        <v>6</v>
      </c>
      <c r="CF62" s="12">
        <v>5</v>
      </c>
      <c r="CG62" s="12">
        <v>7</v>
      </c>
      <c r="CH62" s="27">
        <v>3</v>
      </c>
      <c r="CI62" s="28" t="s">
        <v>402</v>
      </c>
      <c r="CJ62" s="29">
        <v>27</v>
      </c>
    </row>
    <row r="63" spans="1:88" x14ac:dyDescent="0.45">
      <c r="A63">
        <v>30</v>
      </c>
      <c r="B63" t="s">
        <v>403</v>
      </c>
      <c r="C63" t="s">
        <v>304</v>
      </c>
      <c r="D63" t="s">
        <v>145</v>
      </c>
      <c r="E63" t="s">
        <v>91</v>
      </c>
      <c r="F63" t="s">
        <v>91</v>
      </c>
      <c r="G63">
        <v>76</v>
      </c>
      <c r="H63">
        <v>178</v>
      </c>
      <c r="I63" t="s">
        <v>92</v>
      </c>
      <c r="J63" t="s">
        <v>139</v>
      </c>
      <c r="K63">
        <v>2012</v>
      </c>
      <c r="L63">
        <v>3</v>
      </c>
      <c r="M63">
        <v>83</v>
      </c>
      <c r="N63" s="12">
        <v>21</v>
      </c>
      <c r="O63" t="s">
        <v>404</v>
      </c>
      <c r="P63" t="s">
        <v>405</v>
      </c>
      <c r="Q63" t="s">
        <v>230</v>
      </c>
      <c r="R63" t="s">
        <v>230</v>
      </c>
      <c r="S63">
        <v>13</v>
      </c>
      <c r="T63">
        <v>13</v>
      </c>
      <c r="U63">
        <v>9</v>
      </c>
      <c r="V63">
        <v>2</v>
      </c>
      <c r="W63">
        <v>1</v>
      </c>
      <c r="X63">
        <v>355</v>
      </c>
      <c r="Y63">
        <v>330</v>
      </c>
      <c r="Z63" s="13">
        <f t="shared" si="0"/>
        <v>2.0037849270844927</v>
      </c>
      <c r="AA63" s="14">
        <f t="shared" si="1"/>
        <v>0.92957746478873238</v>
      </c>
      <c r="AB63">
        <v>0</v>
      </c>
      <c r="AC63">
        <v>0</v>
      </c>
      <c r="AD63">
        <v>0</v>
      </c>
      <c r="AE63">
        <v>44915</v>
      </c>
      <c r="AF63">
        <v>1</v>
      </c>
      <c r="AG63">
        <v>25</v>
      </c>
      <c r="AH63">
        <v>330</v>
      </c>
      <c r="AI63">
        <v>748</v>
      </c>
      <c r="AJ63">
        <v>9</v>
      </c>
      <c r="AK63">
        <v>0</v>
      </c>
      <c r="AL63">
        <v>1</v>
      </c>
      <c r="AM63" s="15">
        <f t="shared" si="2"/>
        <v>0.92957746478873238</v>
      </c>
      <c r="AN63" s="13">
        <f t="shared" si="3"/>
        <v>2.0053475935828877</v>
      </c>
      <c r="AO63" s="16">
        <f t="shared" si="4"/>
        <v>0.69230769230769229</v>
      </c>
      <c r="AP63" s="17">
        <v>0</v>
      </c>
      <c r="AQ63" s="17">
        <v>0</v>
      </c>
      <c r="AR63" s="17">
        <v>0</v>
      </c>
      <c r="AS63" s="18">
        <v>0</v>
      </c>
      <c r="AT63" s="13">
        <f t="shared" si="5"/>
        <v>0</v>
      </c>
      <c r="AU63" s="15">
        <f t="shared" si="6"/>
        <v>0</v>
      </c>
      <c r="AV63">
        <v>0.89400000000000002</v>
      </c>
      <c r="AW63">
        <v>62</v>
      </c>
      <c r="AX63" s="19">
        <v>0.29799999999999999</v>
      </c>
      <c r="AY63">
        <v>12.5</v>
      </c>
      <c r="AZ63" s="20">
        <v>6</v>
      </c>
      <c r="BA63" s="20">
        <v>0.1</v>
      </c>
      <c r="BB63" s="20">
        <v>-0.5</v>
      </c>
      <c r="BC63" s="20">
        <v>5.7</v>
      </c>
      <c r="BD63" s="21">
        <f t="shared" si="7"/>
        <v>5.4560283687943265</v>
      </c>
      <c r="BE63" s="20">
        <v>2.7</v>
      </c>
      <c r="BF63">
        <v>285</v>
      </c>
      <c r="BG63">
        <v>266</v>
      </c>
      <c r="BH63" s="14">
        <f t="shared" si="8"/>
        <v>0.93333333333333335</v>
      </c>
      <c r="BI63">
        <v>11</v>
      </c>
      <c r="BJ63">
        <v>10</v>
      </c>
      <c r="BK63" s="14">
        <f t="shared" si="9"/>
        <v>0.90909090909090906</v>
      </c>
      <c r="BL63">
        <v>59</v>
      </c>
      <c r="BM63">
        <v>54</v>
      </c>
      <c r="BN63" s="14">
        <f t="shared" si="10"/>
        <v>0.9152542372881356</v>
      </c>
      <c r="BO63">
        <v>1</v>
      </c>
      <c r="BP63">
        <v>1</v>
      </c>
      <c r="BQ63">
        <v>4</v>
      </c>
      <c r="BR63">
        <v>2</v>
      </c>
      <c r="BS63" s="14">
        <f t="shared" si="11"/>
        <v>0.5</v>
      </c>
      <c r="BT63" s="22">
        <v>32.950000000000003</v>
      </c>
      <c r="BU63" s="23">
        <v>153</v>
      </c>
      <c r="BV63" s="23">
        <v>5</v>
      </c>
      <c r="BW63" s="23">
        <v>94</v>
      </c>
      <c r="BX63" s="23">
        <v>5</v>
      </c>
      <c r="BY63" s="23">
        <v>83</v>
      </c>
      <c r="BZ63" s="23">
        <v>15</v>
      </c>
      <c r="CA63" s="24">
        <v>0.9282999999999999</v>
      </c>
      <c r="CB63" s="25">
        <v>8.3679255899999999E-2</v>
      </c>
      <c r="CC63" s="26">
        <v>3.7692307692</v>
      </c>
      <c r="CD63" s="15">
        <f t="shared" si="12"/>
        <v>1.3256720688732404E-2</v>
      </c>
      <c r="CE63" s="12">
        <v>1</v>
      </c>
      <c r="CF63" s="12">
        <v>1</v>
      </c>
      <c r="CG63" s="12">
        <v>1</v>
      </c>
      <c r="CH63" s="27"/>
      <c r="CI63" s="27"/>
      <c r="CJ63" s="29"/>
    </row>
    <row r="64" spans="1:88" x14ac:dyDescent="0.45">
      <c r="A64">
        <v>30</v>
      </c>
      <c r="B64" t="s">
        <v>406</v>
      </c>
      <c r="C64" t="s">
        <v>407</v>
      </c>
      <c r="E64" t="s">
        <v>399</v>
      </c>
      <c r="F64" t="s">
        <v>399</v>
      </c>
      <c r="G64">
        <v>73</v>
      </c>
      <c r="H64">
        <v>209</v>
      </c>
      <c r="I64" t="s">
        <v>92</v>
      </c>
      <c r="J64" s="11"/>
      <c r="K64">
        <v>2006</v>
      </c>
      <c r="L64">
        <v>2</v>
      </c>
      <c r="M64">
        <v>34</v>
      </c>
      <c r="N64" s="12">
        <v>27</v>
      </c>
      <c r="O64" t="s">
        <v>408</v>
      </c>
      <c r="P64" t="s">
        <v>409</v>
      </c>
      <c r="Q64" t="s">
        <v>382</v>
      </c>
      <c r="R64" t="s">
        <v>382</v>
      </c>
      <c r="S64">
        <v>32</v>
      </c>
      <c r="T64">
        <v>29</v>
      </c>
      <c r="U64">
        <v>18</v>
      </c>
      <c r="V64">
        <v>8</v>
      </c>
      <c r="W64">
        <v>4</v>
      </c>
      <c r="X64">
        <v>908</v>
      </c>
      <c r="Y64">
        <v>839</v>
      </c>
      <c r="Z64" s="13">
        <f t="shared" si="0"/>
        <v>2.2678925216152801</v>
      </c>
      <c r="AA64" s="14">
        <f t="shared" si="1"/>
        <v>0.92400881057268724</v>
      </c>
      <c r="AB64">
        <v>0</v>
      </c>
      <c r="AC64">
        <v>1</v>
      </c>
      <c r="AD64">
        <v>2</v>
      </c>
      <c r="AE64">
        <v>109529</v>
      </c>
      <c r="AF64">
        <v>3</v>
      </c>
      <c r="AG64">
        <v>65</v>
      </c>
      <c r="AH64">
        <v>795</v>
      </c>
      <c r="AI64">
        <v>1713</v>
      </c>
      <c r="AJ64">
        <v>17</v>
      </c>
      <c r="AK64">
        <v>3</v>
      </c>
      <c r="AL64">
        <v>1</v>
      </c>
      <c r="AM64" s="15">
        <f t="shared" si="2"/>
        <v>0.92441860465116277</v>
      </c>
      <c r="AN64" s="13">
        <f t="shared" si="3"/>
        <v>2.276707530647986</v>
      </c>
      <c r="AO64" s="16">
        <f t="shared" si="4"/>
        <v>0.58620689655172409</v>
      </c>
      <c r="AP64" s="17">
        <v>3</v>
      </c>
      <c r="AQ64" s="17">
        <v>4</v>
      </c>
      <c r="AR64" s="17">
        <v>44</v>
      </c>
      <c r="AS64" s="18">
        <v>112</v>
      </c>
      <c r="AT64" s="13">
        <f t="shared" si="5"/>
        <v>2.1428571428571428</v>
      </c>
      <c r="AU64" s="15">
        <f t="shared" si="6"/>
        <v>0.91666666666666663</v>
      </c>
      <c r="AV64" s="19">
        <v>1.625</v>
      </c>
      <c r="AW64" s="19">
        <v>186</v>
      </c>
      <c r="AX64" s="19">
        <v>1.625</v>
      </c>
      <c r="AY64">
        <v>30.4</v>
      </c>
      <c r="AZ64" s="20">
        <v>11</v>
      </c>
      <c r="BA64" s="20">
        <v>-0.2</v>
      </c>
      <c r="BB64" s="20">
        <v>-0.5</v>
      </c>
      <c r="BC64" s="20">
        <v>10.3</v>
      </c>
      <c r="BD64" s="21">
        <f t="shared" si="7"/>
        <v>8.0127659574468098</v>
      </c>
      <c r="BE64" s="20">
        <v>6.4</v>
      </c>
      <c r="BF64">
        <v>719</v>
      </c>
      <c r="BG64">
        <v>669</v>
      </c>
      <c r="BH64" s="14">
        <f t="shared" si="8"/>
        <v>0.93045897079276774</v>
      </c>
      <c r="BI64">
        <v>22</v>
      </c>
      <c r="BJ64">
        <v>20</v>
      </c>
      <c r="BK64" s="14">
        <f t="shared" si="9"/>
        <v>0.90909090909090906</v>
      </c>
      <c r="BL64">
        <v>167</v>
      </c>
      <c r="BM64">
        <v>150</v>
      </c>
      <c r="BN64" s="14">
        <f t="shared" si="10"/>
        <v>0.89820359281437123</v>
      </c>
      <c r="BO64">
        <v>1</v>
      </c>
      <c r="BP64">
        <v>2</v>
      </c>
      <c r="BQ64">
        <v>10</v>
      </c>
      <c r="BR64">
        <v>4</v>
      </c>
      <c r="BS64" s="14">
        <f t="shared" si="11"/>
        <v>0.6</v>
      </c>
      <c r="BT64" s="22">
        <v>35.72</v>
      </c>
      <c r="BU64" s="23">
        <v>407</v>
      </c>
      <c r="BV64" s="23">
        <v>11</v>
      </c>
      <c r="BW64" s="23">
        <v>224</v>
      </c>
      <c r="BX64" s="23">
        <v>16</v>
      </c>
      <c r="BY64" s="23">
        <v>208</v>
      </c>
      <c r="BZ64" s="23">
        <v>42</v>
      </c>
      <c r="CA64" s="24">
        <v>0.92179999999999995</v>
      </c>
      <c r="CB64" s="25">
        <v>8.5321445199999998E-2</v>
      </c>
      <c r="CC64" s="26">
        <v>2.6896551724000002</v>
      </c>
      <c r="CD64" s="15">
        <f t="shared" si="12"/>
        <v>9.3302557726872015E-3</v>
      </c>
      <c r="CE64" s="12">
        <v>5</v>
      </c>
      <c r="CF64" s="12">
        <v>2</v>
      </c>
      <c r="CG64" s="12">
        <v>3</v>
      </c>
      <c r="CH64" s="27">
        <v>18</v>
      </c>
      <c r="CI64" s="28" t="s">
        <v>410</v>
      </c>
      <c r="CJ64" s="29">
        <v>357</v>
      </c>
    </row>
    <row r="65" spans="1:88" x14ac:dyDescent="0.45">
      <c r="A65">
        <v>31</v>
      </c>
      <c r="B65" t="s">
        <v>411</v>
      </c>
      <c r="C65" t="s">
        <v>412</v>
      </c>
      <c r="E65" t="s">
        <v>120</v>
      </c>
      <c r="F65" t="s">
        <v>120</v>
      </c>
      <c r="G65">
        <v>74</v>
      </c>
      <c r="H65">
        <v>210</v>
      </c>
      <c r="I65" t="s">
        <v>92</v>
      </c>
      <c r="J65" s="11"/>
      <c r="N65" s="12">
        <v>32</v>
      </c>
      <c r="O65" t="s">
        <v>413</v>
      </c>
      <c r="P65" t="s">
        <v>414</v>
      </c>
      <c r="Q65" t="s">
        <v>351</v>
      </c>
      <c r="R65" t="s">
        <v>351</v>
      </c>
      <c r="S65">
        <v>48</v>
      </c>
      <c r="T65">
        <v>43</v>
      </c>
      <c r="U65">
        <v>25</v>
      </c>
      <c r="V65">
        <v>13</v>
      </c>
      <c r="W65">
        <v>7</v>
      </c>
      <c r="X65">
        <v>1246</v>
      </c>
      <c r="Y65">
        <v>1128</v>
      </c>
      <c r="Z65" s="13">
        <f t="shared" si="0"/>
        <v>2.6672861869988633</v>
      </c>
      <c r="AA65" s="14">
        <f t="shared" si="1"/>
        <v>0.9052969502407705</v>
      </c>
      <c r="AB65">
        <v>0</v>
      </c>
      <c r="AC65">
        <v>2</v>
      </c>
      <c r="AD65">
        <v>2</v>
      </c>
      <c r="AE65">
        <v>159263</v>
      </c>
      <c r="AF65">
        <v>3</v>
      </c>
      <c r="AG65">
        <v>111</v>
      </c>
      <c r="AH65">
        <v>1056</v>
      </c>
      <c r="AI65">
        <v>2483</v>
      </c>
      <c r="AJ65">
        <v>20</v>
      </c>
      <c r="AK65">
        <v>8</v>
      </c>
      <c r="AL65">
        <v>4</v>
      </c>
      <c r="AM65" s="15">
        <f t="shared" si="2"/>
        <v>0.90488431876606679</v>
      </c>
      <c r="AN65" s="13">
        <f t="shared" si="3"/>
        <v>2.6822392267418445</v>
      </c>
      <c r="AO65" s="16">
        <f t="shared" si="4"/>
        <v>0.46511627906976744</v>
      </c>
      <c r="AP65" s="17">
        <v>5</v>
      </c>
      <c r="AQ65" s="17">
        <v>7</v>
      </c>
      <c r="AR65" s="17">
        <v>72</v>
      </c>
      <c r="AS65" s="18">
        <v>171</v>
      </c>
      <c r="AT65" s="13">
        <f t="shared" si="5"/>
        <v>2.4561403508771926</v>
      </c>
      <c r="AU65" s="15">
        <f t="shared" si="6"/>
        <v>0.91139240506329111</v>
      </c>
      <c r="AV65" s="19">
        <v>4.5</v>
      </c>
      <c r="AW65" s="19">
        <v>186</v>
      </c>
      <c r="AX65" s="19">
        <v>4.5</v>
      </c>
      <c r="AY65">
        <v>44.2</v>
      </c>
      <c r="AZ65" s="20">
        <v>-4.5999999999999996</v>
      </c>
      <c r="BA65" s="20">
        <v>0.60000000000000009</v>
      </c>
      <c r="BB65" s="20">
        <v>-2.1</v>
      </c>
      <c r="BC65" s="20">
        <v>-6.1</v>
      </c>
      <c r="BD65" s="21">
        <f t="shared" si="7"/>
        <v>-14.504255319148935</v>
      </c>
      <c r="BE65" s="20">
        <v>5.9</v>
      </c>
      <c r="BF65">
        <v>1043</v>
      </c>
      <c r="BG65">
        <v>961</v>
      </c>
      <c r="BH65" s="14">
        <f t="shared" si="8"/>
        <v>0.9213806327900288</v>
      </c>
      <c r="BI65">
        <v>32</v>
      </c>
      <c r="BJ65">
        <v>21</v>
      </c>
      <c r="BK65" s="14">
        <f t="shared" si="9"/>
        <v>0.65625</v>
      </c>
      <c r="BL65">
        <v>171</v>
      </c>
      <c r="BM65">
        <v>146</v>
      </c>
      <c r="BN65" s="14">
        <f t="shared" si="10"/>
        <v>0.85380116959064323</v>
      </c>
      <c r="BO65">
        <v>1</v>
      </c>
      <c r="BP65">
        <v>2</v>
      </c>
      <c r="BQ65">
        <v>15</v>
      </c>
      <c r="BR65">
        <v>8</v>
      </c>
      <c r="BS65" s="14">
        <f t="shared" si="11"/>
        <v>0.46666666666666667</v>
      </c>
      <c r="BT65" s="22">
        <v>35.11</v>
      </c>
      <c r="BU65" s="23">
        <v>537</v>
      </c>
      <c r="BV65" s="23">
        <v>20</v>
      </c>
      <c r="BW65" s="23">
        <v>277</v>
      </c>
      <c r="BX65" s="23">
        <v>27</v>
      </c>
      <c r="BY65" s="23">
        <v>314</v>
      </c>
      <c r="BZ65" s="23">
        <v>71</v>
      </c>
      <c r="CA65" s="24">
        <v>0.90669999999999995</v>
      </c>
      <c r="CB65" s="25">
        <v>8.4125263800000002E-2</v>
      </c>
      <c r="CC65" s="26">
        <v>2.9767441859999999</v>
      </c>
      <c r="CD65" s="15">
        <f t="shared" si="12"/>
        <v>-1.0577785959229535E-2</v>
      </c>
      <c r="CE65" s="12">
        <v>6</v>
      </c>
      <c r="CF65" s="12">
        <v>4</v>
      </c>
      <c r="CG65" s="12">
        <v>4</v>
      </c>
      <c r="CH65" s="27"/>
      <c r="CI65" s="27"/>
      <c r="CJ65" s="29"/>
    </row>
    <row r="66" spans="1:88" x14ac:dyDescent="0.45">
      <c r="A66">
        <v>39</v>
      </c>
      <c r="B66" t="s">
        <v>415</v>
      </c>
      <c r="C66" t="s">
        <v>416</v>
      </c>
      <c r="E66" t="s">
        <v>223</v>
      </c>
      <c r="F66" t="s">
        <v>223</v>
      </c>
      <c r="G66">
        <v>77</v>
      </c>
      <c r="H66">
        <v>229</v>
      </c>
      <c r="I66" t="s">
        <v>92</v>
      </c>
      <c r="J66" t="s">
        <v>139</v>
      </c>
      <c r="K66">
        <v>2009</v>
      </c>
      <c r="L66">
        <v>3</v>
      </c>
      <c r="M66">
        <v>62</v>
      </c>
      <c r="N66" s="12">
        <v>25</v>
      </c>
      <c r="O66" t="s">
        <v>357</v>
      </c>
      <c r="P66" t="s">
        <v>417</v>
      </c>
      <c r="Q66" t="s">
        <v>95</v>
      </c>
      <c r="R66" t="s">
        <v>418</v>
      </c>
      <c r="S66">
        <v>29</v>
      </c>
      <c r="T66">
        <v>24</v>
      </c>
      <c r="U66">
        <v>10</v>
      </c>
      <c r="V66">
        <v>13</v>
      </c>
      <c r="W66">
        <v>2</v>
      </c>
      <c r="X66">
        <v>789</v>
      </c>
      <c r="Y66">
        <v>711</v>
      </c>
      <c r="Z66" s="13">
        <f t="shared" ref="Z66:Z93" si="13">(X66-Y66)/AE66*60*60</f>
        <v>3.118787138335092</v>
      </c>
      <c r="AA66" s="14">
        <f t="shared" ref="AA66:AA93" si="14">Y66/X66</f>
        <v>0.90114068441064643</v>
      </c>
      <c r="AB66">
        <v>0</v>
      </c>
      <c r="AC66">
        <v>1</v>
      </c>
      <c r="AD66">
        <v>4</v>
      </c>
      <c r="AE66">
        <v>90035</v>
      </c>
      <c r="AF66">
        <v>0</v>
      </c>
      <c r="AG66">
        <v>71</v>
      </c>
      <c r="AH66">
        <v>642</v>
      </c>
      <c r="AI66">
        <v>1360</v>
      </c>
      <c r="AJ66">
        <v>12</v>
      </c>
      <c r="AK66">
        <v>5</v>
      </c>
      <c r="AL66">
        <v>3</v>
      </c>
      <c r="AM66" s="15">
        <f t="shared" ref="AM66:AM93" si="15">AH66/MAX(1,AG66+AH66)</f>
        <v>0.90042075736325389</v>
      </c>
      <c r="AN66" s="13">
        <f t="shared" ref="AN66:AN93" si="16">AG66/MAX(1,AI66)*60</f>
        <v>3.1323529411764706</v>
      </c>
      <c r="AO66" s="16">
        <f t="shared" ref="AO66:AO93" si="17">AJ66/MAX(1,T66)</f>
        <v>0.5</v>
      </c>
      <c r="AP66" s="17">
        <v>5</v>
      </c>
      <c r="AQ66" s="17">
        <v>7</v>
      </c>
      <c r="AR66" s="17">
        <v>69</v>
      </c>
      <c r="AS66" s="18">
        <v>141</v>
      </c>
      <c r="AT66" s="13">
        <f t="shared" ref="AT66:AT93" si="18">AQ66/MAX(1,AS66)*60</f>
        <v>2.9787234042553195</v>
      </c>
      <c r="AU66" s="15">
        <f t="shared" ref="AU66:AU93" si="19">AR66/MAX(1,AQ66+AR66)</f>
        <v>0.90789473684210531</v>
      </c>
      <c r="AV66" s="19">
        <v>3</v>
      </c>
      <c r="AW66" s="19">
        <v>186</v>
      </c>
      <c r="AX66" s="19">
        <v>0.96399999999999997</v>
      </c>
      <c r="AY66">
        <v>25</v>
      </c>
      <c r="AZ66" s="20">
        <v>-5.9</v>
      </c>
      <c r="BA66" s="20">
        <v>-0.5</v>
      </c>
      <c r="BB66" s="20">
        <v>1.1000000000000001</v>
      </c>
      <c r="BC66" s="20">
        <v>-5.3</v>
      </c>
      <c r="BD66" s="21">
        <f t="shared" ref="BD66:BD93" si="20">BC66-(AX66-0.55*(AW66/186))*(1/0.47)</f>
        <v>-6.1808510638297864</v>
      </c>
      <c r="BE66" s="20">
        <v>3.4</v>
      </c>
      <c r="BF66">
        <v>652</v>
      </c>
      <c r="BG66">
        <v>595</v>
      </c>
      <c r="BH66" s="14">
        <f t="shared" ref="BH66:BH93" si="21">BG66/BF66</f>
        <v>0.91257668711656437</v>
      </c>
      <c r="BI66">
        <v>22</v>
      </c>
      <c r="BJ66">
        <v>18</v>
      </c>
      <c r="BK66" s="14">
        <f t="shared" ref="BK66:BK93" si="22">IF(BI66&gt;0,BJ66/BI66,"")</f>
        <v>0.81818181818181823</v>
      </c>
      <c r="BL66">
        <v>115</v>
      </c>
      <c r="BM66">
        <v>98</v>
      </c>
      <c r="BN66" s="14">
        <f t="shared" ref="BN66:BN93" si="23">IF(BL66&gt;0,BM66/BL66,"")</f>
        <v>0.85217391304347823</v>
      </c>
      <c r="BO66">
        <v>2</v>
      </c>
      <c r="BP66">
        <v>0</v>
      </c>
      <c r="BQ66">
        <v>5</v>
      </c>
      <c r="BR66">
        <v>0</v>
      </c>
      <c r="BS66" s="14">
        <f t="shared" ref="BS66:BS93" si="24">IF(BQ66&gt;0,1-BR66/BQ66,"")</f>
        <v>1</v>
      </c>
      <c r="BT66" s="22">
        <v>31.74</v>
      </c>
      <c r="BU66" s="23">
        <v>323</v>
      </c>
      <c r="BV66" s="23">
        <v>16</v>
      </c>
      <c r="BW66" s="23">
        <v>191</v>
      </c>
      <c r="BX66" s="23">
        <v>16</v>
      </c>
      <c r="BY66" s="23">
        <v>197</v>
      </c>
      <c r="BZ66" s="23">
        <v>46</v>
      </c>
      <c r="CA66" s="24">
        <v>0.90369999999999995</v>
      </c>
      <c r="CB66" s="25">
        <v>8.6513736600000002E-2</v>
      </c>
      <c r="CC66" s="26">
        <v>2.6666666667000003</v>
      </c>
      <c r="CD66" s="15">
        <f t="shared" ref="CD66:CD93" si="25">AA66-(1-CB66)</f>
        <v>-1.2345578989353623E-2</v>
      </c>
      <c r="CE66" s="12">
        <v>3</v>
      </c>
      <c r="CF66" s="12">
        <v>2</v>
      </c>
      <c r="CG66" s="12">
        <v>3</v>
      </c>
      <c r="CH66" s="27"/>
      <c r="CI66" s="27"/>
      <c r="CJ66" s="29"/>
    </row>
    <row r="67" spans="1:88" x14ac:dyDescent="0.45">
      <c r="A67">
        <v>29</v>
      </c>
      <c r="B67" t="s">
        <v>397</v>
      </c>
      <c r="C67" t="s">
        <v>419</v>
      </c>
      <c r="D67" t="s">
        <v>145</v>
      </c>
      <c r="E67" t="s">
        <v>91</v>
      </c>
      <c r="F67" t="s">
        <v>91</v>
      </c>
      <c r="G67">
        <v>78</v>
      </c>
      <c r="H67">
        <v>205</v>
      </c>
      <c r="I67" t="s">
        <v>92</v>
      </c>
      <c r="J67" t="s">
        <v>139</v>
      </c>
      <c r="N67" s="12">
        <v>23</v>
      </c>
      <c r="O67" t="s">
        <v>420</v>
      </c>
      <c r="P67" t="s">
        <v>421</v>
      </c>
      <c r="Q67" t="s">
        <v>110</v>
      </c>
      <c r="R67" t="s">
        <v>110</v>
      </c>
      <c r="S67">
        <v>1</v>
      </c>
      <c r="T67">
        <v>1</v>
      </c>
      <c r="U67">
        <v>0</v>
      </c>
      <c r="V67">
        <v>1</v>
      </c>
      <c r="W67">
        <v>0</v>
      </c>
      <c r="X67">
        <v>34</v>
      </c>
      <c r="Y67">
        <v>31</v>
      </c>
      <c r="Z67" s="13">
        <f t="shared" si="13"/>
        <v>3.1016657093624356</v>
      </c>
      <c r="AA67" s="14">
        <f t="shared" si="14"/>
        <v>0.91176470588235292</v>
      </c>
      <c r="AB67">
        <v>0</v>
      </c>
      <c r="AC67">
        <v>0</v>
      </c>
      <c r="AD67">
        <v>0</v>
      </c>
      <c r="AE67">
        <v>3482</v>
      </c>
      <c r="AF67">
        <v>0</v>
      </c>
      <c r="AG67">
        <v>3</v>
      </c>
      <c r="AH67">
        <v>31</v>
      </c>
      <c r="AI67">
        <v>58</v>
      </c>
      <c r="AJ67">
        <v>0</v>
      </c>
      <c r="AK67">
        <v>0</v>
      </c>
      <c r="AL67">
        <v>0</v>
      </c>
      <c r="AM67" s="15">
        <f t="shared" si="15"/>
        <v>0.91176470588235292</v>
      </c>
      <c r="AN67" s="13">
        <f t="shared" si="16"/>
        <v>3.103448275862069</v>
      </c>
      <c r="AO67" s="16">
        <f t="shared" si="17"/>
        <v>0</v>
      </c>
      <c r="AP67" s="17">
        <v>0</v>
      </c>
      <c r="AQ67" s="17">
        <v>0</v>
      </c>
      <c r="AR67" s="17">
        <v>0</v>
      </c>
      <c r="AS67" s="18">
        <v>0</v>
      </c>
      <c r="AT67" s="13">
        <f t="shared" si="18"/>
        <v>0</v>
      </c>
      <c r="AU67" s="15">
        <f t="shared" si="19"/>
        <v>0</v>
      </c>
      <c r="AV67" s="19">
        <v>1.7749999999999999</v>
      </c>
      <c r="AW67" s="19">
        <v>14</v>
      </c>
      <c r="AX67" s="19">
        <v>0.13400000000000001</v>
      </c>
      <c r="AY67">
        <v>1</v>
      </c>
      <c r="AZ67" s="20">
        <v>0</v>
      </c>
      <c r="BA67" s="20">
        <v>-0.1</v>
      </c>
      <c r="BB67" s="20">
        <v>0</v>
      </c>
      <c r="BC67" s="20">
        <v>0</v>
      </c>
      <c r="BD67" s="21">
        <f t="shared" si="20"/>
        <v>-0.19702585220773278</v>
      </c>
      <c r="BE67" s="20">
        <v>0.2</v>
      </c>
      <c r="BF67">
        <v>30</v>
      </c>
      <c r="BG67">
        <v>27</v>
      </c>
      <c r="BH67" s="14">
        <f t="shared" si="21"/>
        <v>0.9</v>
      </c>
      <c r="BI67">
        <v>1</v>
      </c>
      <c r="BJ67">
        <v>1</v>
      </c>
      <c r="BK67" s="14">
        <f t="shared" si="22"/>
        <v>1</v>
      </c>
      <c r="BL67">
        <v>3</v>
      </c>
      <c r="BM67">
        <v>3</v>
      </c>
      <c r="BN67" s="14">
        <f t="shared" si="23"/>
        <v>1</v>
      </c>
      <c r="BS67" s="14" t="str">
        <f t="shared" si="24"/>
        <v/>
      </c>
      <c r="BT67" s="22">
        <v>36.81</v>
      </c>
      <c r="BU67" s="23">
        <v>14</v>
      </c>
      <c r="BV67" s="23">
        <v>1</v>
      </c>
      <c r="BW67" s="23">
        <v>8</v>
      </c>
      <c r="BX67" s="23">
        <v>1</v>
      </c>
      <c r="BY67" s="23">
        <v>9</v>
      </c>
      <c r="BZ67" s="23">
        <v>1</v>
      </c>
      <c r="CA67" s="24">
        <v>0.9113</v>
      </c>
      <c r="CB67" s="25">
        <v>8.2598235800000003E-2</v>
      </c>
      <c r="CC67" s="26">
        <v>1</v>
      </c>
      <c r="CD67" s="15">
        <f t="shared" si="25"/>
        <v>-5.6370583176470479E-3</v>
      </c>
      <c r="CE67" s="12">
        <v>0</v>
      </c>
      <c r="CF67" s="12">
        <v>0</v>
      </c>
      <c r="CG67" s="12">
        <v>0</v>
      </c>
      <c r="CH67" s="27"/>
      <c r="CI67" s="27"/>
      <c r="CJ67" s="29"/>
    </row>
    <row r="68" spans="1:88" x14ac:dyDescent="0.45">
      <c r="A68">
        <v>37</v>
      </c>
      <c r="B68" t="s">
        <v>422</v>
      </c>
      <c r="C68" t="s">
        <v>423</v>
      </c>
      <c r="E68" t="s">
        <v>120</v>
      </c>
      <c r="F68" t="s">
        <v>120</v>
      </c>
      <c r="G68">
        <v>73</v>
      </c>
      <c r="H68">
        <v>190</v>
      </c>
      <c r="I68" t="s">
        <v>92</v>
      </c>
      <c r="J68" s="11"/>
      <c r="K68">
        <v>2009</v>
      </c>
      <c r="L68">
        <v>6</v>
      </c>
      <c r="M68">
        <v>171</v>
      </c>
      <c r="N68" s="12">
        <v>24</v>
      </c>
      <c r="O68" t="s">
        <v>424</v>
      </c>
      <c r="P68" t="s">
        <v>425</v>
      </c>
      <c r="Q68" t="s">
        <v>123</v>
      </c>
      <c r="R68" t="s">
        <v>123</v>
      </c>
      <c r="S68">
        <v>22</v>
      </c>
      <c r="T68">
        <v>19</v>
      </c>
      <c r="U68">
        <v>7</v>
      </c>
      <c r="V68">
        <v>9</v>
      </c>
      <c r="W68">
        <v>5</v>
      </c>
      <c r="X68">
        <v>564</v>
      </c>
      <c r="Y68">
        <v>509</v>
      </c>
      <c r="Z68" s="13">
        <f t="shared" si="13"/>
        <v>2.7574681428869856</v>
      </c>
      <c r="AA68" s="14">
        <f t="shared" si="14"/>
        <v>0.90248226950354615</v>
      </c>
      <c r="AB68">
        <v>0</v>
      </c>
      <c r="AC68">
        <v>0</v>
      </c>
      <c r="AD68">
        <v>2</v>
      </c>
      <c r="AE68">
        <v>71805</v>
      </c>
      <c r="AF68">
        <v>1</v>
      </c>
      <c r="AG68">
        <v>53</v>
      </c>
      <c r="AH68">
        <v>490</v>
      </c>
      <c r="AI68">
        <v>1144</v>
      </c>
      <c r="AJ68">
        <v>10</v>
      </c>
      <c r="AK68">
        <v>3</v>
      </c>
      <c r="AL68">
        <v>0</v>
      </c>
      <c r="AM68" s="15">
        <f t="shared" si="15"/>
        <v>0.90239410681399634</v>
      </c>
      <c r="AN68" s="13">
        <f t="shared" si="16"/>
        <v>2.7797202797202796</v>
      </c>
      <c r="AO68" s="16">
        <f t="shared" si="17"/>
        <v>0.52631578947368418</v>
      </c>
      <c r="AP68" s="17">
        <v>3</v>
      </c>
      <c r="AQ68" s="17">
        <v>2</v>
      </c>
      <c r="AR68" s="17">
        <v>19</v>
      </c>
      <c r="AS68" s="18">
        <v>53</v>
      </c>
      <c r="AT68" s="13">
        <f t="shared" si="18"/>
        <v>2.2641509433962264</v>
      </c>
      <c r="AU68" s="15">
        <f t="shared" si="19"/>
        <v>0.90476190476190477</v>
      </c>
      <c r="AV68" s="19">
        <v>0.60000000000000009</v>
      </c>
      <c r="AW68" s="19">
        <v>108</v>
      </c>
      <c r="AX68" s="19">
        <v>0.34800000000000003</v>
      </c>
      <c r="AY68">
        <v>19.899999999999999</v>
      </c>
      <c r="AZ68" s="20">
        <v>-3.6</v>
      </c>
      <c r="BA68" s="20">
        <v>0.30000000000000004</v>
      </c>
      <c r="BB68" s="20">
        <v>-0.9</v>
      </c>
      <c r="BC68" s="20">
        <v>-4.3</v>
      </c>
      <c r="BD68" s="21">
        <f t="shared" si="20"/>
        <v>-4.360947151681537</v>
      </c>
      <c r="BE68" s="20">
        <v>2.5</v>
      </c>
      <c r="BF68">
        <v>478</v>
      </c>
      <c r="BG68">
        <v>436</v>
      </c>
      <c r="BH68" s="14">
        <f t="shared" si="21"/>
        <v>0.91213389121338917</v>
      </c>
      <c r="BI68">
        <v>12</v>
      </c>
      <c r="BJ68">
        <v>10</v>
      </c>
      <c r="BK68" s="14">
        <f t="shared" si="22"/>
        <v>0.83333333333333337</v>
      </c>
      <c r="BL68">
        <v>74</v>
      </c>
      <c r="BM68">
        <v>63</v>
      </c>
      <c r="BN68" s="14">
        <f t="shared" si="23"/>
        <v>0.85135135135135132</v>
      </c>
      <c r="BO68">
        <v>0</v>
      </c>
      <c r="BP68">
        <v>2</v>
      </c>
      <c r="BQ68">
        <v>5</v>
      </c>
      <c r="BR68">
        <v>3</v>
      </c>
      <c r="BS68" s="14">
        <f t="shared" si="24"/>
        <v>0.4</v>
      </c>
      <c r="BT68" s="22">
        <v>31.64</v>
      </c>
      <c r="BU68" s="23">
        <v>227</v>
      </c>
      <c r="BV68" s="23">
        <v>6</v>
      </c>
      <c r="BW68" s="23">
        <v>142</v>
      </c>
      <c r="BX68" s="23">
        <v>14</v>
      </c>
      <c r="BY68" s="23">
        <v>140</v>
      </c>
      <c r="BZ68" s="23">
        <v>35</v>
      </c>
      <c r="CA68" s="24">
        <v>0.90639999999999998</v>
      </c>
      <c r="CB68" s="25">
        <v>8.5038584E-2</v>
      </c>
      <c r="CC68" s="26">
        <v>2.8421052632000001</v>
      </c>
      <c r="CD68" s="15">
        <f t="shared" si="25"/>
        <v>-1.2479146496453875E-2</v>
      </c>
      <c r="CE68" s="12">
        <v>0</v>
      </c>
      <c r="CF68" s="12">
        <v>3</v>
      </c>
      <c r="CG68" s="12">
        <v>2</v>
      </c>
      <c r="CH68" s="27"/>
      <c r="CI68" s="27"/>
      <c r="CJ68" s="29"/>
    </row>
    <row r="69" spans="1:88" x14ac:dyDescent="0.45">
      <c r="A69">
        <v>31</v>
      </c>
      <c r="B69" t="s">
        <v>426</v>
      </c>
      <c r="C69" t="s">
        <v>427</v>
      </c>
      <c r="E69" t="s">
        <v>399</v>
      </c>
      <c r="F69" t="s">
        <v>399</v>
      </c>
      <c r="G69">
        <v>75</v>
      </c>
      <c r="H69">
        <v>215</v>
      </c>
      <c r="I69" t="s">
        <v>92</v>
      </c>
      <c r="J69" s="11"/>
      <c r="K69">
        <v>2005</v>
      </c>
      <c r="L69">
        <v>2</v>
      </c>
      <c r="M69">
        <v>41</v>
      </c>
      <c r="N69" s="12">
        <v>28</v>
      </c>
      <c r="O69" t="s">
        <v>428</v>
      </c>
      <c r="P69" t="s">
        <v>429</v>
      </c>
      <c r="Q69" t="s">
        <v>285</v>
      </c>
      <c r="R69" t="s">
        <v>285</v>
      </c>
      <c r="S69">
        <v>33</v>
      </c>
      <c r="T69">
        <v>31</v>
      </c>
      <c r="U69">
        <v>13</v>
      </c>
      <c r="V69">
        <v>13</v>
      </c>
      <c r="W69">
        <v>4</v>
      </c>
      <c r="X69">
        <v>918</v>
      </c>
      <c r="Y69">
        <v>830</v>
      </c>
      <c r="Z69" s="13">
        <f t="shared" si="13"/>
        <v>2.7803863402989264</v>
      </c>
      <c r="AA69" s="14">
        <f t="shared" si="14"/>
        <v>0.9041394335511983</v>
      </c>
      <c r="AB69">
        <v>0</v>
      </c>
      <c r="AC69">
        <v>0</v>
      </c>
      <c r="AD69">
        <v>0</v>
      </c>
      <c r="AE69">
        <v>113941</v>
      </c>
      <c r="AF69">
        <v>1</v>
      </c>
      <c r="AG69">
        <v>83</v>
      </c>
      <c r="AH69">
        <v>791</v>
      </c>
      <c r="AI69">
        <v>1817</v>
      </c>
      <c r="AJ69">
        <v>16</v>
      </c>
      <c r="AK69">
        <v>6</v>
      </c>
      <c r="AL69">
        <v>2</v>
      </c>
      <c r="AM69" s="15">
        <f t="shared" si="15"/>
        <v>0.90503432494279179</v>
      </c>
      <c r="AN69" s="13">
        <f t="shared" si="16"/>
        <v>2.7407815079801869</v>
      </c>
      <c r="AO69" s="16">
        <f t="shared" si="17"/>
        <v>0.5161290322580645</v>
      </c>
      <c r="AP69" s="17">
        <v>2</v>
      </c>
      <c r="AQ69" s="17">
        <v>5</v>
      </c>
      <c r="AR69" s="17">
        <v>39</v>
      </c>
      <c r="AS69" s="18">
        <v>82</v>
      </c>
      <c r="AT69" s="13">
        <f t="shared" si="18"/>
        <v>3.6585365853658534</v>
      </c>
      <c r="AU69" s="15">
        <f t="shared" si="19"/>
        <v>0.88636363636363635</v>
      </c>
      <c r="AV69" s="19">
        <v>3.9</v>
      </c>
      <c r="AW69" s="19">
        <v>186</v>
      </c>
      <c r="AX69" s="19">
        <v>3.9</v>
      </c>
      <c r="AY69">
        <v>31.7</v>
      </c>
      <c r="AZ69" s="20">
        <v>-3.6</v>
      </c>
      <c r="BA69" s="20">
        <v>0.1</v>
      </c>
      <c r="BB69" s="20">
        <v>-0.30000000000000004</v>
      </c>
      <c r="BC69" s="20">
        <v>-3.8</v>
      </c>
      <c r="BD69" s="21">
        <f t="shared" si="20"/>
        <v>-10.927659574468084</v>
      </c>
      <c r="BE69" s="20">
        <v>4.3</v>
      </c>
      <c r="BF69">
        <v>722</v>
      </c>
      <c r="BG69">
        <v>661</v>
      </c>
      <c r="BH69" s="14">
        <f t="shared" si="21"/>
        <v>0.91551246537396125</v>
      </c>
      <c r="BI69">
        <v>25</v>
      </c>
      <c r="BJ69">
        <v>23</v>
      </c>
      <c r="BK69" s="14">
        <f t="shared" si="22"/>
        <v>0.92</v>
      </c>
      <c r="BL69">
        <v>171</v>
      </c>
      <c r="BM69">
        <v>146</v>
      </c>
      <c r="BN69" s="14">
        <f t="shared" si="23"/>
        <v>0.85380116959064323</v>
      </c>
      <c r="BO69">
        <v>2</v>
      </c>
      <c r="BP69">
        <v>1</v>
      </c>
      <c r="BQ69">
        <v>11</v>
      </c>
      <c r="BR69">
        <v>3</v>
      </c>
      <c r="BS69" s="14">
        <f t="shared" si="24"/>
        <v>0.72727272727272729</v>
      </c>
      <c r="BT69" s="22">
        <v>33.19</v>
      </c>
      <c r="BU69" s="23">
        <v>370</v>
      </c>
      <c r="BV69" s="23">
        <v>12</v>
      </c>
      <c r="BW69" s="23">
        <v>228</v>
      </c>
      <c r="BX69" s="23">
        <v>18</v>
      </c>
      <c r="BY69" s="23">
        <v>232</v>
      </c>
      <c r="BZ69" s="23">
        <v>58</v>
      </c>
      <c r="CA69" s="24">
        <v>0.90859999999999996</v>
      </c>
      <c r="CB69" s="25">
        <v>8.4529390100000004E-2</v>
      </c>
      <c r="CC69" s="26">
        <v>2.8064516129000001</v>
      </c>
      <c r="CD69" s="15">
        <f t="shared" si="25"/>
        <v>-1.1331176348801653E-2</v>
      </c>
      <c r="CE69" s="12">
        <v>1</v>
      </c>
      <c r="CF69" s="12">
        <v>3</v>
      </c>
      <c r="CG69" s="12">
        <v>6</v>
      </c>
      <c r="CH69" s="27">
        <v>33</v>
      </c>
      <c r="CI69" s="28" t="s">
        <v>430</v>
      </c>
      <c r="CJ69" s="29">
        <v>1570</v>
      </c>
    </row>
    <row r="70" spans="1:88" x14ac:dyDescent="0.45">
      <c r="A70">
        <v>31</v>
      </c>
      <c r="B70" t="s">
        <v>431</v>
      </c>
      <c r="C70" t="s">
        <v>432</v>
      </c>
      <c r="D70" t="s">
        <v>90</v>
      </c>
      <c r="E70" t="s">
        <v>91</v>
      </c>
      <c r="F70" t="s">
        <v>91</v>
      </c>
      <c r="G70">
        <v>73</v>
      </c>
      <c r="H70">
        <v>200</v>
      </c>
      <c r="I70" t="s">
        <v>92</v>
      </c>
      <c r="J70" t="s">
        <v>139</v>
      </c>
      <c r="K70">
        <v>2010</v>
      </c>
      <c r="L70">
        <v>2</v>
      </c>
      <c r="M70">
        <v>49</v>
      </c>
      <c r="N70" s="12">
        <v>23</v>
      </c>
      <c r="O70" t="s">
        <v>433</v>
      </c>
      <c r="P70" t="s">
        <v>434</v>
      </c>
      <c r="Q70" t="s">
        <v>135</v>
      </c>
      <c r="R70" t="s">
        <v>135</v>
      </c>
      <c r="S70">
        <v>20</v>
      </c>
      <c r="T70">
        <v>13</v>
      </c>
      <c r="U70">
        <v>7</v>
      </c>
      <c r="V70">
        <v>6</v>
      </c>
      <c r="W70">
        <v>1</v>
      </c>
      <c r="X70">
        <v>539</v>
      </c>
      <c r="Y70">
        <v>497</v>
      </c>
      <c r="Z70" s="13">
        <f t="shared" si="13"/>
        <v>2.5572506173257112</v>
      </c>
      <c r="AA70" s="14">
        <f t="shared" si="14"/>
        <v>0.92207792207792205</v>
      </c>
      <c r="AB70">
        <v>0</v>
      </c>
      <c r="AC70">
        <v>1</v>
      </c>
      <c r="AD70">
        <v>0</v>
      </c>
      <c r="AE70">
        <v>59126</v>
      </c>
      <c r="AF70">
        <v>1</v>
      </c>
      <c r="AG70">
        <v>33</v>
      </c>
      <c r="AH70">
        <v>393</v>
      </c>
      <c r="AI70">
        <v>760</v>
      </c>
      <c r="AJ70">
        <v>9</v>
      </c>
      <c r="AK70">
        <v>1</v>
      </c>
      <c r="AL70">
        <v>1</v>
      </c>
      <c r="AM70" s="15">
        <f t="shared" si="15"/>
        <v>0.92253521126760563</v>
      </c>
      <c r="AN70" s="13">
        <f t="shared" si="16"/>
        <v>2.6052631578947372</v>
      </c>
      <c r="AO70" s="16">
        <f t="shared" si="17"/>
        <v>0.69230769230769229</v>
      </c>
      <c r="AP70" s="17">
        <v>7</v>
      </c>
      <c r="AQ70" s="17">
        <v>9</v>
      </c>
      <c r="AR70" s="17">
        <v>104</v>
      </c>
      <c r="AS70" s="18">
        <v>225</v>
      </c>
      <c r="AT70" s="13">
        <f t="shared" si="18"/>
        <v>2.4</v>
      </c>
      <c r="AU70" s="15">
        <f t="shared" si="19"/>
        <v>0.92035398230088494</v>
      </c>
      <c r="AV70" s="19">
        <v>0.85099999999999998</v>
      </c>
      <c r="AW70" s="19">
        <v>118</v>
      </c>
      <c r="AX70" s="19">
        <v>0.54</v>
      </c>
      <c r="AY70">
        <v>16.399999999999999</v>
      </c>
      <c r="AZ70" s="20">
        <v>5.4</v>
      </c>
      <c r="BA70" s="20">
        <v>-0.5</v>
      </c>
      <c r="BB70" s="20">
        <v>0.4</v>
      </c>
      <c r="BC70" s="20">
        <v>5.4</v>
      </c>
      <c r="BD70" s="21">
        <f t="shared" si="20"/>
        <v>4.9934568748570127</v>
      </c>
      <c r="BE70" s="20">
        <v>3.6</v>
      </c>
      <c r="BF70">
        <v>441</v>
      </c>
      <c r="BG70">
        <v>407</v>
      </c>
      <c r="BH70" s="14">
        <f t="shared" si="21"/>
        <v>0.92290249433106575</v>
      </c>
      <c r="BI70">
        <v>12</v>
      </c>
      <c r="BJ70">
        <v>11</v>
      </c>
      <c r="BK70" s="14">
        <f t="shared" si="22"/>
        <v>0.91666666666666663</v>
      </c>
      <c r="BL70">
        <v>86</v>
      </c>
      <c r="BM70">
        <v>79</v>
      </c>
      <c r="BN70" s="14">
        <f t="shared" si="23"/>
        <v>0.91860465116279066</v>
      </c>
      <c r="BO70">
        <v>1</v>
      </c>
      <c r="BP70">
        <v>0</v>
      </c>
      <c r="BQ70">
        <v>2</v>
      </c>
      <c r="BR70">
        <v>0</v>
      </c>
      <c r="BS70" s="14">
        <f t="shared" si="24"/>
        <v>1</v>
      </c>
      <c r="BT70" s="22">
        <v>31.94</v>
      </c>
      <c r="BU70" s="23">
        <v>212</v>
      </c>
      <c r="BV70" s="23">
        <v>3</v>
      </c>
      <c r="BW70" s="23">
        <v>144</v>
      </c>
      <c r="BX70" s="23">
        <v>13</v>
      </c>
      <c r="BY70" s="23">
        <v>141</v>
      </c>
      <c r="BZ70" s="23">
        <v>26</v>
      </c>
      <c r="CA70" s="24">
        <v>0.92609999999999992</v>
      </c>
      <c r="CB70" s="25">
        <v>8.7080486900000004E-2</v>
      </c>
      <c r="CC70" s="26">
        <v>2.7692307692</v>
      </c>
      <c r="CD70" s="15">
        <f t="shared" si="25"/>
        <v>9.1584089779220834E-3</v>
      </c>
      <c r="CE70" s="12">
        <v>3</v>
      </c>
      <c r="CF70" s="12">
        <v>0</v>
      </c>
      <c r="CG70" s="12">
        <v>2</v>
      </c>
      <c r="CH70" s="27"/>
      <c r="CI70" s="27"/>
      <c r="CJ70" s="29"/>
    </row>
    <row r="71" spans="1:88" x14ac:dyDescent="0.45">
      <c r="A71">
        <v>31</v>
      </c>
      <c r="B71" t="s">
        <v>435</v>
      </c>
      <c r="C71" t="s">
        <v>436</v>
      </c>
      <c r="D71" t="s">
        <v>163</v>
      </c>
      <c r="E71" t="s">
        <v>91</v>
      </c>
      <c r="F71" t="s">
        <v>91</v>
      </c>
      <c r="G71">
        <v>75</v>
      </c>
      <c r="H71">
        <v>216</v>
      </c>
      <c r="I71" t="s">
        <v>92</v>
      </c>
      <c r="J71" s="12"/>
      <c r="K71">
        <v>2005</v>
      </c>
      <c r="L71">
        <v>1</v>
      </c>
      <c r="M71">
        <v>5</v>
      </c>
      <c r="N71" s="12">
        <v>28</v>
      </c>
      <c r="O71" t="s">
        <v>437</v>
      </c>
      <c r="P71" t="s">
        <v>438</v>
      </c>
      <c r="Q71" t="s">
        <v>178</v>
      </c>
      <c r="R71" t="s">
        <v>178</v>
      </c>
      <c r="S71">
        <v>12</v>
      </c>
      <c r="T71">
        <v>12</v>
      </c>
      <c r="U71">
        <v>10</v>
      </c>
      <c r="V71">
        <v>2</v>
      </c>
      <c r="W71">
        <v>0</v>
      </c>
      <c r="X71">
        <v>365</v>
      </c>
      <c r="Y71">
        <v>341</v>
      </c>
      <c r="Z71" s="13">
        <f t="shared" si="13"/>
        <v>2.0620525059665868</v>
      </c>
      <c r="AA71" s="14">
        <f t="shared" si="14"/>
        <v>0.9342465753424658</v>
      </c>
      <c r="AB71">
        <v>0</v>
      </c>
      <c r="AC71">
        <v>0</v>
      </c>
      <c r="AD71">
        <v>0</v>
      </c>
      <c r="AE71">
        <v>41900</v>
      </c>
      <c r="AF71">
        <v>2</v>
      </c>
      <c r="AG71">
        <v>24</v>
      </c>
      <c r="AH71">
        <v>341</v>
      </c>
      <c r="AI71">
        <v>699</v>
      </c>
      <c r="AJ71">
        <v>9</v>
      </c>
      <c r="AK71">
        <v>1</v>
      </c>
      <c r="AL71">
        <v>1</v>
      </c>
      <c r="AM71" s="15">
        <f t="shared" si="15"/>
        <v>0.9342465753424658</v>
      </c>
      <c r="AN71" s="13">
        <f t="shared" si="16"/>
        <v>2.0600858369098711</v>
      </c>
      <c r="AO71" s="16">
        <f t="shared" si="17"/>
        <v>0.75</v>
      </c>
      <c r="AP71" s="17">
        <v>0</v>
      </c>
      <c r="AQ71" s="17">
        <v>0</v>
      </c>
      <c r="AR71" s="17">
        <v>0</v>
      </c>
      <c r="AS71" s="18">
        <v>0</v>
      </c>
      <c r="AT71" s="13">
        <f t="shared" si="18"/>
        <v>0</v>
      </c>
      <c r="AU71" s="15">
        <f t="shared" si="19"/>
        <v>0</v>
      </c>
      <c r="AV71" s="19">
        <v>6.5</v>
      </c>
      <c r="AW71" s="19">
        <v>186</v>
      </c>
      <c r="AX71" s="19">
        <v>6.5</v>
      </c>
      <c r="AY71">
        <v>11.6</v>
      </c>
      <c r="AZ71" s="20">
        <v>7.5</v>
      </c>
      <c r="BA71" s="20">
        <v>-0.2</v>
      </c>
      <c r="BB71" s="20">
        <v>0</v>
      </c>
      <c r="BC71" s="20">
        <v>7.2</v>
      </c>
      <c r="BD71" s="21">
        <f t="shared" si="20"/>
        <v>-5.4595744680851057</v>
      </c>
      <c r="BE71" s="20">
        <v>3</v>
      </c>
      <c r="BF71">
        <v>298</v>
      </c>
      <c r="BG71">
        <v>279</v>
      </c>
      <c r="BH71" s="14">
        <f t="shared" si="21"/>
        <v>0.93624161073825507</v>
      </c>
      <c r="BI71">
        <v>11</v>
      </c>
      <c r="BJ71">
        <v>11</v>
      </c>
      <c r="BK71" s="14">
        <f t="shared" si="22"/>
        <v>1</v>
      </c>
      <c r="BL71">
        <v>56</v>
      </c>
      <c r="BM71">
        <v>51</v>
      </c>
      <c r="BN71" s="14">
        <f t="shared" si="23"/>
        <v>0.9107142857142857</v>
      </c>
      <c r="BS71" s="14" t="str">
        <f t="shared" si="24"/>
        <v/>
      </c>
      <c r="BT71" s="22">
        <v>36.86</v>
      </c>
      <c r="BU71" s="23">
        <v>162</v>
      </c>
      <c r="BV71" s="23">
        <v>5</v>
      </c>
      <c r="BW71" s="23">
        <v>99</v>
      </c>
      <c r="BX71" s="23">
        <v>6</v>
      </c>
      <c r="BY71" s="23">
        <v>80</v>
      </c>
      <c r="BZ71" s="23">
        <v>13</v>
      </c>
      <c r="CA71" s="24">
        <v>0.93099999999999994</v>
      </c>
      <c r="CB71" s="25">
        <v>8.2382834799999999E-2</v>
      </c>
      <c r="CC71" s="26">
        <v>3.5833333333000001</v>
      </c>
      <c r="CD71" s="15">
        <f t="shared" si="25"/>
        <v>1.6629410142465773E-2</v>
      </c>
      <c r="CE71" s="12">
        <v>3</v>
      </c>
      <c r="CF71" s="12">
        <v>2</v>
      </c>
      <c r="CG71" s="12">
        <v>2</v>
      </c>
      <c r="CH71" s="27">
        <v>67</v>
      </c>
      <c r="CI71" s="28" t="s">
        <v>439</v>
      </c>
      <c r="CJ71" s="29">
        <v>5311</v>
      </c>
    </row>
    <row r="72" spans="1:88" x14ac:dyDescent="0.45">
      <c r="A72">
        <v>32</v>
      </c>
      <c r="B72" t="s">
        <v>440</v>
      </c>
      <c r="C72" t="s">
        <v>441</v>
      </c>
      <c r="D72" t="s">
        <v>442</v>
      </c>
      <c r="E72" t="s">
        <v>107</v>
      </c>
      <c r="F72" t="s">
        <v>107</v>
      </c>
      <c r="G72">
        <v>73</v>
      </c>
      <c r="H72">
        <v>218</v>
      </c>
      <c r="I72" t="s">
        <v>92</v>
      </c>
      <c r="J72" s="11"/>
      <c r="K72">
        <v>2005</v>
      </c>
      <c r="L72">
        <v>3</v>
      </c>
      <c r="M72">
        <v>72</v>
      </c>
      <c r="N72" s="12">
        <v>30</v>
      </c>
      <c r="O72" t="s">
        <v>127</v>
      </c>
      <c r="P72" t="s">
        <v>443</v>
      </c>
      <c r="Q72" t="s">
        <v>172</v>
      </c>
      <c r="R72" t="s">
        <v>172</v>
      </c>
      <c r="S72">
        <v>68</v>
      </c>
      <c r="T72">
        <v>68</v>
      </c>
      <c r="U72">
        <v>40</v>
      </c>
      <c r="V72">
        <v>23</v>
      </c>
      <c r="W72">
        <v>5</v>
      </c>
      <c r="X72">
        <v>1820</v>
      </c>
      <c r="Y72">
        <v>1671</v>
      </c>
      <c r="Z72" s="13">
        <f t="shared" si="13"/>
        <v>2.215897120242575</v>
      </c>
      <c r="AA72" s="14">
        <f t="shared" si="14"/>
        <v>0.91813186813186809</v>
      </c>
      <c r="AB72">
        <v>0</v>
      </c>
      <c r="AC72">
        <v>3</v>
      </c>
      <c r="AD72">
        <v>10</v>
      </c>
      <c r="AE72">
        <v>242069</v>
      </c>
      <c r="AF72">
        <v>5</v>
      </c>
      <c r="AG72">
        <v>149</v>
      </c>
      <c r="AH72">
        <v>1671</v>
      </c>
      <c r="AI72">
        <v>4039</v>
      </c>
      <c r="AJ72">
        <v>40</v>
      </c>
      <c r="AK72">
        <v>9</v>
      </c>
      <c r="AL72">
        <v>3</v>
      </c>
      <c r="AM72" s="15">
        <f t="shared" si="15"/>
        <v>0.91813186813186809</v>
      </c>
      <c r="AN72" s="13">
        <f t="shared" si="16"/>
        <v>2.2134191631591977</v>
      </c>
      <c r="AO72" s="16">
        <f t="shared" si="17"/>
        <v>0.58823529411764708</v>
      </c>
      <c r="AP72" s="17">
        <v>0</v>
      </c>
      <c r="AQ72" s="17">
        <v>0</v>
      </c>
      <c r="AR72" s="17">
        <v>0</v>
      </c>
      <c r="AS72" s="18">
        <v>0</v>
      </c>
      <c r="AT72" s="13">
        <f t="shared" si="18"/>
        <v>0</v>
      </c>
      <c r="AU72" s="15">
        <f t="shared" si="19"/>
        <v>0</v>
      </c>
      <c r="AV72" s="19">
        <v>5.8</v>
      </c>
      <c r="AW72" s="19">
        <v>186</v>
      </c>
      <c r="AX72" s="19">
        <v>5.8</v>
      </c>
      <c r="AY72">
        <v>67.2</v>
      </c>
      <c r="AZ72" s="20">
        <v>15.1</v>
      </c>
      <c r="BA72" s="20">
        <v>1.3</v>
      </c>
      <c r="BB72" s="20">
        <v>0.30000000000000004</v>
      </c>
      <c r="BC72" s="20">
        <v>16.7</v>
      </c>
      <c r="BD72" s="21">
        <f t="shared" si="20"/>
        <v>5.5297872340425531</v>
      </c>
      <c r="BE72" s="20">
        <v>11.5</v>
      </c>
      <c r="BF72">
        <v>1458</v>
      </c>
      <c r="BG72">
        <v>1353</v>
      </c>
      <c r="BH72" s="14">
        <f t="shared" si="21"/>
        <v>0.92798353909465026</v>
      </c>
      <c r="BI72">
        <v>26</v>
      </c>
      <c r="BJ72">
        <v>24</v>
      </c>
      <c r="BK72" s="14">
        <f t="shared" si="22"/>
        <v>0.92307692307692313</v>
      </c>
      <c r="BL72">
        <v>336</v>
      </c>
      <c r="BM72">
        <v>294</v>
      </c>
      <c r="BN72" s="14">
        <f t="shared" si="23"/>
        <v>0.875</v>
      </c>
      <c r="BO72">
        <v>2</v>
      </c>
      <c r="BP72">
        <v>3</v>
      </c>
      <c r="BQ72">
        <v>19</v>
      </c>
      <c r="BR72">
        <v>6</v>
      </c>
      <c r="BS72" s="14">
        <f t="shared" si="24"/>
        <v>0.68421052631578949</v>
      </c>
      <c r="BT72" s="22">
        <v>38.21</v>
      </c>
      <c r="BU72" s="23">
        <v>750</v>
      </c>
      <c r="BV72" s="23">
        <v>34</v>
      </c>
      <c r="BW72" s="23">
        <v>479</v>
      </c>
      <c r="BX72" s="23">
        <v>40</v>
      </c>
      <c r="BY72" s="23">
        <v>442</v>
      </c>
      <c r="BZ72" s="23">
        <v>75</v>
      </c>
      <c r="CA72" s="24">
        <v>0.91799999999999993</v>
      </c>
      <c r="CB72" s="25">
        <v>8.5037427900000004E-2</v>
      </c>
      <c r="CC72" s="26">
        <v>2.7941176471000002</v>
      </c>
      <c r="CD72" s="15">
        <f t="shared" si="25"/>
        <v>3.1692960318681074E-3</v>
      </c>
      <c r="CE72" s="12">
        <v>8</v>
      </c>
      <c r="CF72" s="12">
        <v>8</v>
      </c>
      <c r="CG72" s="12">
        <v>8</v>
      </c>
      <c r="CH72" s="27"/>
      <c r="CI72" s="27"/>
      <c r="CJ72" s="29"/>
    </row>
    <row r="73" spans="1:88" x14ac:dyDescent="0.45">
      <c r="A73">
        <v>32</v>
      </c>
      <c r="B73" t="s">
        <v>444</v>
      </c>
      <c r="C73" t="s">
        <v>445</v>
      </c>
      <c r="E73" t="s">
        <v>120</v>
      </c>
      <c r="F73" t="s">
        <v>120</v>
      </c>
      <c r="G73">
        <v>72</v>
      </c>
      <c r="H73">
        <v>193</v>
      </c>
      <c r="I73" t="s">
        <v>92</v>
      </c>
      <c r="J73" s="11"/>
      <c r="N73" s="12">
        <v>26</v>
      </c>
      <c r="O73" t="s">
        <v>413</v>
      </c>
      <c r="P73" t="s">
        <v>446</v>
      </c>
      <c r="Q73" t="s">
        <v>279</v>
      </c>
      <c r="R73" t="s">
        <v>279</v>
      </c>
      <c r="S73">
        <v>25</v>
      </c>
      <c r="T73">
        <v>18</v>
      </c>
      <c r="U73">
        <v>11</v>
      </c>
      <c r="V73">
        <v>6</v>
      </c>
      <c r="W73">
        <v>2</v>
      </c>
      <c r="X73">
        <v>530</v>
      </c>
      <c r="Y73">
        <v>487</v>
      </c>
      <c r="Z73" s="13">
        <f t="shared" si="13"/>
        <v>2.2427956708827748</v>
      </c>
      <c r="AA73" s="14">
        <f t="shared" si="14"/>
        <v>0.9188679245283019</v>
      </c>
      <c r="AB73">
        <v>0</v>
      </c>
      <c r="AC73">
        <v>0</v>
      </c>
      <c r="AD73">
        <v>0</v>
      </c>
      <c r="AE73">
        <v>69021</v>
      </c>
      <c r="AF73">
        <v>1</v>
      </c>
      <c r="AG73">
        <v>41</v>
      </c>
      <c r="AH73">
        <v>456</v>
      </c>
      <c r="AI73">
        <v>1032</v>
      </c>
      <c r="AJ73">
        <v>12</v>
      </c>
      <c r="AK73">
        <v>4</v>
      </c>
      <c r="AL73">
        <v>1</v>
      </c>
      <c r="AM73" s="15">
        <f t="shared" si="15"/>
        <v>0.91750503018108653</v>
      </c>
      <c r="AN73" s="13">
        <f t="shared" si="16"/>
        <v>2.3837209302325584</v>
      </c>
      <c r="AO73" s="16">
        <f t="shared" si="17"/>
        <v>0.66666666666666663</v>
      </c>
      <c r="AP73" s="17">
        <v>7</v>
      </c>
      <c r="AQ73" s="17">
        <v>2</v>
      </c>
      <c r="AR73" s="17">
        <v>31</v>
      </c>
      <c r="AS73" s="18">
        <v>118</v>
      </c>
      <c r="AT73" s="13">
        <f t="shared" si="18"/>
        <v>1.0169491525423728</v>
      </c>
      <c r="AU73" s="15">
        <f t="shared" si="19"/>
        <v>0.93939393939393945</v>
      </c>
      <c r="AV73" s="19">
        <v>0.75</v>
      </c>
      <c r="AW73" s="19">
        <v>186</v>
      </c>
      <c r="AX73" s="19">
        <v>0.75</v>
      </c>
      <c r="AY73">
        <v>19.100000000000001</v>
      </c>
      <c r="AZ73" s="20">
        <v>4.0999999999999996</v>
      </c>
      <c r="BA73" s="20">
        <v>0.30000000000000004</v>
      </c>
      <c r="BB73" s="20">
        <v>0</v>
      </c>
      <c r="BC73" s="20">
        <v>4.4000000000000004</v>
      </c>
      <c r="BD73" s="21">
        <f t="shared" si="20"/>
        <v>3.9744680851063836</v>
      </c>
      <c r="BE73" s="20">
        <v>3.4</v>
      </c>
      <c r="BF73">
        <v>449</v>
      </c>
      <c r="BG73">
        <v>413</v>
      </c>
      <c r="BH73" s="14">
        <f t="shared" si="21"/>
        <v>0.91982182628062359</v>
      </c>
      <c r="BI73">
        <v>16</v>
      </c>
      <c r="BJ73">
        <v>16</v>
      </c>
      <c r="BK73" s="14">
        <f t="shared" si="22"/>
        <v>1</v>
      </c>
      <c r="BL73">
        <v>65</v>
      </c>
      <c r="BM73">
        <v>58</v>
      </c>
      <c r="BN73" s="14">
        <f t="shared" si="23"/>
        <v>0.89230769230769236</v>
      </c>
      <c r="BS73" s="14" t="str">
        <f t="shared" si="24"/>
        <v/>
      </c>
      <c r="BT73" s="22">
        <v>31.82</v>
      </c>
      <c r="BU73" s="23">
        <v>222</v>
      </c>
      <c r="BV73" s="23">
        <v>4</v>
      </c>
      <c r="BW73" s="23">
        <v>115</v>
      </c>
      <c r="BX73" s="23">
        <v>11</v>
      </c>
      <c r="BY73" s="23">
        <v>150</v>
      </c>
      <c r="BZ73" s="23">
        <v>28</v>
      </c>
      <c r="CA73" s="24">
        <v>0.92279999999999995</v>
      </c>
      <c r="CB73" s="25">
        <v>8.4118368499999999E-2</v>
      </c>
      <c r="CC73" s="26">
        <v>3.1111111111</v>
      </c>
      <c r="CD73" s="15">
        <f t="shared" si="25"/>
        <v>2.9862930283018896E-3</v>
      </c>
      <c r="CE73" s="12">
        <v>5</v>
      </c>
      <c r="CF73" s="12">
        <v>1</v>
      </c>
      <c r="CG73" s="12">
        <v>2</v>
      </c>
      <c r="CH73" s="27">
        <v>3</v>
      </c>
      <c r="CI73" s="28" t="s">
        <v>396</v>
      </c>
      <c r="CJ73" s="29">
        <v>27</v>
      </c>
    </row>
    <row r="74" spans="1:88" x14ac:dyDescent="0.45">
      <c r="A74">
        <v>31</v>
      </c>
      <c r="B74" t="s">
        <v>447</v>
      </c>
      <c r="C74" t="s">
        <v>448</v>
      </c>
      <c r="E74" t="s">
        <v>120</v>
      </c>
      <c r="F74" t="s">
        <v>120</v>
      </c>
      <c r="G74">
        <v>74</v>
      </c>
      <c r="H74">
        <v>206</v>
      </c>
      <c r="I74" t="s">
        <v>92</v>
      </c>
      <c r="J74" s="12"/>
      <c r="K74">
        <v>2004</v>
      </c>
      <c r="L74">
        <v>6</v>
      </c>
      <c r="M74">
        <v>191</v>
      </c>
      <c r="N74" s="12">
        <v>29</v>
      </c>
      <c r="O74" t="s">
        <v>449</v>
      </c>
      <c r="P74" t="s">
        <v>450</v>
      </c>
      <c r="Q74" t="s">
        <v>123</v>
      </c>
      <c r="R74" t="s">
        <v>123</v>
      </c>
      <c r="S74">
        <v>37</v>
      </c>
      <c r="T74">
        <v>37</v>
      </c>
      <c r="U74">
        <v>17</v>
      </c>
      <c r="V74">
        <v>18</v>
      </c>
      <c r="W74">
        <v>1</v>
      </c>
      <c r="X74">
        <v>1034</v>
      </c>
      <c r="Y74">
        <v>940</v>
      </c>
      <c r="Z74" s="13">
        <f t="shared" si="13"/>
        <v>2.62982017128025</v>
      </c>
      <c r="AA74" s="14">
        <f t="shared" si="14"/>
        <v>0.90909090909090906</v>
      </c>
      <c r="AB74">
        <v>0</v>
      </c>
      <c r="AC74">
        <v>1</v>
      </c>
      <c r="AD74">
        <v>0</v>
      </c>
      <c r="AE74">
        <v>128678</v>
      </c>
      <c r="AF74">
        <v>1</v>
      </c>
      <c r="AG74">
        <v>94</v>
      </c>
      <c r="AH74">
        <v>940</v>
      </c>
      <c r="AI74">
        <v>2145</v>
      </c>
      <c r="AJ74">
        <v>21</v>
      </c>
      <c r="AK74">
        <v>4</v>
      </c>
      <c r="AL74">
        <v>2</v>
      </c>
      <c r="AM74" s="15">
        <f t="shared" si="15"/>
        <v>0.90909090909090906</v>
      </c>
      <c r="AN74" s="13">
        <f t="shared" si="16"/>
        <v>2.6293706293706292</v>
      </c>
      <c r="AO74" s="16">
        <f t="shared" si="17"/>
        <v>0.56756756756756754</v>
      </c>
      <c r="AP74" s="17">
        <v>0</v>
      </c>
      <c r="AQ74" s="17">
        <v>0</v>
      </c>
      <c r="AR74" s="17">
        <v>0</v>
      </c>
      <c r="AS74" s="18">
        <v>0</v>
      </c>
      <c r="AT74" s="13">
        <f t="shared" si="18"/>
        <v>0</v>
      </c>
      <c r="AU74" s="15">
        <f t="shared" si="19"/>
        <v>0</v>
      </c>
      <c r="AV74" s="19">
        <v>7.6</v>
      </c>
      <c r="AW74" s="19">
        <v>186</v>
      </c>
      <c r="AX74" s="19">
        <v>3.7640000000000002</v>
      </c>
      <c r="AY74">
        <v>35.799999999999997</v>
      </c>
      <c r="AZ74" s="20">
        <v>-1</v>
      </c>
      <c r="BA74" s="20">
        <v>0.30000000000000004</v>
      </c>
      <c r="BB74" s="20">
        <v>-0.2</v>
      </c>
      <c r="BC74" s="20">
        <v>-1</v>
      </c>
      <c r="BD74" s="21">
        <f t="shared" si="20"/>
        <v>-7.8382978723404264</v>
      </c>
      <c r="BE74" s="20">
        <v>5.4</v>
      </c>
      <c r="BF74">
        <v>890</v>
      </c>
      <c r="BG74">
        <v>816</v>
      </c>
      <c r="BH74" s="14">
        <f t="shared" si="21"/>
        <v>0.91685393258426962</v>
      </c>
      <c r="BI74">
        <v>23</v>
      </c>
      <c r="BJ74">
        <v>20</v>
      </c>
      <c r="BK74" s="14">
        <f t="shared" si="22"/>
        <v>0.86956521739130432</v>
      </c>
      <c r="BL74">
        <v>121</v>
      </c>
      <c r="BM74">
        <v>104</v>
      </c>
      <c r="BN74" s="14">
        <f t="shared" si="23"/>
        <v>0.85950413223140498</v>
      </c>
      <c r="BO74">
        <v>1</v>
      </c>
      <c r="BP74">
        <v>0</v>
      </c>
      <c r="BQ74">
        <v>2</v>
      </c>
      <c r="BR74">
        <v>1</v>
      </c>
      <c r="BS74" s="14">
        <f t="shared" si="24"/>
        <v>0.5</v>
      </c>
      <c r="BT74" s="22">
        <v>30.5</v>
      </c>
      <c r="BU74" s="23">
        <v>445</v>
      </c>
      <c r="BV74" s="23">
        <v>12</v>
      </c>
      <c r="BW74" s="23">
        <v>253</v>
      </c>
      <c r="BX74" s="23">
        <v>19</v>
      </c>
      <c r="BY74" s="23">
        <v>242</v>
      </c>
      <c r="BZ74" s="23">
        <v>63</v>
      </c>
      <c r="CA74" s="24">
        <v>0.90989999999999993</v>
      </c>
      <c r="CB74" s="25">
        <v>8.5790309500000009E-2</v>
      </c>
      <c r="CC74" s="26">
        <v>2.6756756757</v>
      </c>
      <c r="CD74" s="15">
        <f t="shared" si="25"/>
        <v>-5.1187814090909445E-3</v>
      </c>
      <c r="CE74" s="12">
        <v>3</v>
      </c>
      <c r="CF74" s="12">
        <v>5</v>
      </c>
      <c r="CG74" s="12">
        <v>1</v>
      </c>
      <c r="CH74" s="27"/>
      <c r="CI74" s="27"/>
      <c r="CJ74" s="29"/>
    </row>
    <row r="75" spans="1:88" x14ac:dyDescent="0.45">
      <c r="A75">
        <v>40</v>
      </c>
      <c r="B75" t="s">
        <v>451</v>
      </c>
      <c r="C75" t="s">
        <v>452</v>
      </c>
      <c r="E75" t="s">
        <v>120</v>
      </c>
      <c r="F75" t="s">
        <v>120</v>
      </c>
      <c r="G75">
        <v>75</v>
      </c>
      <c r="H75">
        <v>176</v>
      </c>
      <c r="I75" t="s">
        <v>92</v>
      </c>
      <c r="J75" s="11"/>
      <c r="K75">
        <v>2005</v>
      </c>
      <c r="L75">
        <v>1</v>
      </c>
      <c r="M75">
        <v>21</v>
      </c>
      <c r="N75" s="12">
        <v>28</v>
      </c>
      <c r="O75" t="s">
        <v>453</v>
      </c>
      <c r="P75" t="s">
        <v>454</v>
      </c>
      <c r="Q75" t="s">
        <v>263</v>
      </c>
      <c r="R75" t="s">
        <v>263</v>
      </c>
      <c r="S75">
        <v>64</v>
      </c>
      <c r="T75">
        <v>62</v>
      </c>
      <c r="U75">
        <v>31</v>
      </c>
      <c r="V75">
        <v>22</v>
      </c>
      <c r="W75">
        <v>8</v>
      </c>
      <c r="X75">
        <v>1854</v>
      </c>
      <c r="Y75">
        <v>1697</v>
      </c>
      <c r="Z75" s="13">
        <f t="shared" si="13"/>
        <v>2.5611397343701148</v>
      </c>
      <c r="AA75" s="14">
        <f t="shared" si="14"/>
        <v>0.91531823085221142</v>
      </c>
      <c r="AB75">
        <v>0</v>
      </c>
      <c r="AC75">
        <v>1</v>
      </c>
      <c r="AD75">
        <v>0</v>
      </c>
      <c r="AE75">
        <v>220683</v>
      </c>
      <c r="AF75">
        <v>4</v>
      </c>
      <c r="AG75">
        <v>152</v>
      </c>
      <c r="AH75">
        <v>1654</v>
      </c>
      <c r="AI75">
        <v>3598</v>
      </c>
      <c r="AJ75">
        <v>35</v>
      </c>
      <c r="AK75">
        <v>10</v>
      </c>
      <c r="AL75">
        <v>4</v>
      </c>
      <c r="AM75" s="15">
        <f t="shared" si="15"/>
        <v>0.91583610188261355</v>
      </c>
      <c r="AN75" s="13">
        <f t="shared" si="16"/>
        <v>2.5347415230683716</v>
      </c>
      <c r="AO75" s="16">
        <f t="shared" si="17"/>
        <v>0.56451612903225812</v>
      </c>
      <c r="AP75" s="17">
        <v>2</v>
      </c>
      <c r="AQ75" s="17">
        <v>5</v>
      </c>
      <c r="AR75" s="17">
        <v>43</v>
      </c>
      <c r="AS75" s="18">
        <v>80</v>
      </c>
      <c r="AT75" s="13">
        <f t="shared" si="18"/>
        <v>3.75</v>
      </c>
      <c r="AU75" s="15">
        <f t="shared" si="19"/>
        <v>0.89583333333333337</v>
      </c>
      <c r="AV75" s="19">
        <v>7</v>
      </c>
      <c r="AW75" s="19">
        <v>186</v>
      </c>
      <c r="AX75" s="19">
        <v>7</v>
      </c>
      <c r="AY75">
        <v>61.3</v>
      </c>
      <c r="AZ75" s="20">
        <v>9.3000000000000007</v>
      </c>
      <c r="BA75" s="20">
        <v>-0.5</v>
      </c>
      <c r="BB75" s="20">
        <v>1.7000000000000002</v>
      </c>
      <c r="BC75" s="20">
        <v>10.4</v>
      </c>
      <c r="BD75" s="21">
        <f t="shared" si="20"/>
        <v>-3.323404255319149</v>
      </c>
      <c r="BE75" s="20">
        <v>11.1</v>
      </c>
      <c r="BF75">
        <v>1562</v>
      </c>
      <c r="BG75">
        <v>1443</v>
      </c>
      <c r="BH75" s="14">
        <f t="shared" si="21"/>
        <v>0.92381562099871961</v>
      </c>
      <c r="BI75">
        <v>39</v>
      </c>
      <c r="BJ75">
        <v>37</v>
      </c>
      <c r="BK75" s="14">
        <f t="shared" si="22"/>
        <v>0.94871794871794868</v>
      </c>
      <c r="BL75">
        <v>253</v>
      </c>
      <c r="BM75">
        <v>217</v>
      </c>
      <c r="BN75" s="14">
        <f t="shared" si="23"/>
        <v>0.85770750988142297</v>
      </c>
      <c r="BO75">
        <v>2</v>
      </c>
      <c r="BP75">
        <v>2</v>
      </c>
      <c r="BQ75">
        <v>14</v>
      </c>
      <c r="BR75">
        <v>2</v>
      </c>
      <c r="BS75" s="14">
        <f t="shared" si="24"/>
        <v>0.85714285714285721</v>
      </c>
      <c r="BT75" s="22">
        <v>35.26</v>
      </c>
      <c r="BU75" s="23">
        <v>782</v>
      </c>
      <c r="BV75" s="23">
        <v>23</v>
      </c>
      <c r="BW75" s="23">
        <v>487</v>
      </c>
      <c r="BX75" s="23">
        <v>36</v>
      </c>
      <c r="BY75" s="23">
        <v>429</v>
      </c>
      <c r="BZ75" s="23">
        <v>98</v>
      </c>
      <c r="CA75" s="24">
        <v>0.91509999999999991</v>
      </c>
      <c r="CB75" s="25">
        <v>8.4764457600000009E-2</v>
      </c>
      <c r="CC75" s="26">
        <v>2.9193548386999999</v>
      </c>
      <c r="CD75" s="15">
        <f t="shared" si="25"/>
        <v>8.2688452211376884E-5</v>
      </c>
      <c r="CE75" s="12">
        <v>8</v>
      </c>
      <c r="CF75" s="12">
        <v>8</v>
      </c>
      <c r="CG75" s="12">
        <v>6</v>
      </c>
      <c r="CH75" s="27">
        <v>1</v>
      </c>
      <c r="CI75" s="28" t="s">
        <v>455</v>
      </c>
      <c r="CJ75" s="29">
        <v>85</v>
      </c>
    </row>
    <row r="76" spans="1:88" x14ac:dyDescent="0.45">
      <c r="A76">
        <v>34</v>
      </c>
      <c r="B76" t="s">
        <v>456</v>
      </c>
      <c r="C76" t="s">
        <v>457</v>
      </c>
      <c r="D76" t="s">
        <v>208</v>
      </c>
      <c r="E76" t="s">
        <v>91</v>
      </c>
      <c r="F76" t="s">
        <v>91</v>
      </c>
      <c r="G76">
        <v>74</v>
      </c>
      <c r="H76">
        <v>217</v>
      </c>
      <c r="I76" t="s">
        <v>92</v>
      </c>
      <c r="J76" s="11"/>
      <c r="K76">
        <v>2006</v>
      </c>
      <c r="L76">
        <v>4</v>
      </c>
      <c r="M76">
        <v>99</v>
      </c>
      <c r="N76" s="12">
        <v>27</v>
      </c>
      <c r="O76" t="s">
        <v>458</v>
      </c>
      <c r="P76" t="s">
        <v>459</v>
      </c>
      <c r="Q76" t="s">
        <v>319</v>
      </c>
      <c r="R76" t="s">
        <v>460</v>
      </c>
      <c r="S76">
        <v>40</v>
      </c>
      <c r="T76">
        <v>37</v>
      </c>
      <c r="U76">
        <v>17</v>
      </c>
      <c r="V76">
        <v>14</v>
      </c>
      <c r="W76">
        <v>7</v>
      </c>
      <c r="X76">
        <v>1128</v>
      </c>
      <c r="Y76">
        <v>1040</v>
      </c>
      <c r="Z76" s="13">
        <f t="shared" si="13"/>
        <v>2.3052238643061407</v>
      </c>
      <c r="AA76" s="14">
        <f t="shared" si="14"/>
        <v>0.92198581560283688</v>
      </c>
      <c r="AB76">
        <v>0</v>
      </c>
      <c r="AC76">
        <v>0</v>
      </c>
      <c r="AD76">
        <v>0</v>
      </c>
      <c r="AE76">
        <v>137427</v>
      </c>
      <c r="AF76">
        <v>3</v>
      </c>
      <c r="AG76">
        <v>85</v>
      </c>
      <c r="AH76">
        <v>1009</v>
      </c>
      <c r="AI76">
        <v>2193</v>
      </c>
      <c r="AJ76">
        <v>24</v>
      </c>
      <c r="AK76">
        <v>6</v>
      </c>
      <c r="AL76">
        <v>1</v>
      </c>
      <c r="AM76" s="15">
        <f t="shared" si="15"/>
        <v>0.92230347349177333</v>
      </c>
      <c r="AN76" s="13">
        <f t="shared" si="16"/>
        <v>2.3255813953488373</v>
      </c>
      <c r="AO76" s="16">
        <f t="shared" si="17"/>
        <v>0.64864864864864868</v>
      </c>
      <c r="AP76" s="17">
        <v>3</v>
      </c>
      <c r="AQ76" s="17">
        <v>3</v>
      </c>
      <c r="AR76" s="17">
        <v>31</v>
      </c>
      <c r="AS76" s="18">
        <v>97</v>
      </c>
      <c r="AT76" s="13">
        <f t="shared" si="18"/>
        <v>1.8556701030927836</v>
      </c>
      <c r="AU76" s="15">
        <f t="shared" si="19"/>
        <v>0.91176470588235292</v>
      </c>
      <c r="AV76" s="19">
        <v>4.5999999999999996</v>
      </c>
      <c r="AW76" s="19">
        <v>186</v>
      </c>
      <c r="AX76" s="19">
        <v>2.2999999999999998</v>
      </c>
      <c r="AY76">
        <v>38.200000000000003</v>
      </c>
      <c r="AZ76" s="20">
        <v>12</v>
      </c>
      <c r="BA76" s="20">
        <v>-0.1</v>
      </c>
      <c r="BB76" s="20">
        <v>2</v>
      </c>
      <c r="BC76" s="20">
        <v>13.9</v>
      </c>
      <c r="BD76" s="21">
        <f t="shared" si="20"/>
        <v>10.176595744680853</v>
      </c>
      <c r="BE76" s="20">
        <v>7.6</v>
      </c>
      <c r="BF76">
        <v>950</v>
      </c>
      <c r="BG76">
        <v>891</v>
      </c>
      <c r="BH76" s="14">
        <f t="shared" si="21"/>
        <v>0.93789473684210523</v>
      </c>
      <c r="BI76">
        <v>28</v>
      </c>
      <c r="BJ76">
        <v>24</v>
      </c>
      <c r="BK76" s="14">
        <f t="shared" si="22"/>
        <v>0.8571428571428571</v>
      </c>
      <c r="BL76">
        <v>150</v>
      </c>
      <c r="BM76">
        <v>125</v>
      </c>
      <c r="BN76" s="14">
        <f t="shared" si="23"/>
        <v>0.83333333333333337</v>
      </c>
      <c r="BO76">
        <v>4</v>
      </c>
      <c r="BP76">
        <v>4</v>
      </c>
      <c r="BQ76">
        <v>31</v>
      </c>
      <c r="BR76">
        <v>7</v>
      </c>
      <c r="BS76" s="14">
        <f t="shared" si="24"/>
        <v>0.77419354838709675</v>
      </c>
      <c r="BT76" s="22">
        <v>32.78</v>
      </c>
      <c r="BU76" s="23">
        <v>487</v>
      </c>
      <c r="BV76" s="23">
        <v>18</v>
      </c>
      <c r="BW76" s="23">
        <v>309</v>
      </c>
      <c r="BX76" s="23">
        <v>26</v>
      </c>
      <c r="BY76" s="23">
        <v>244</v>
      </c>
      <c r="BZ76" s="23">
        <v>44</v>
      </c>
      <c r="CA76" s="24">
        <v>0.91909999999999992</v>
      </c>
      <c r="CB76" s="25">
        <v>8.4650592300000008E-2</v>
      </c>
      <c r="CC76" s="26">
        <v>2.5405405404999999</v>
      </c>
      <c r="CD76" s="15">
        <f t="shared" si="25"/>
        <v>6.6364079028369272E-3</v>
      </c>
      <c r="CE76" s="12">
        <v>4</v>
      </c>
      <c r="CF76" s="12">
        <v>3</v>
      </c>
      <c r="CG76" s="12">
        <v>5</v>
      </c>
      <c r="CH76" s="27"/>
      <c r="CI76" s="27"/>
      <c r="CJ76" s="29"/>
    </row>
    <row r="77" spans="1:88" x14ac:dyDescent="0.45">
      <c r="A77">
        <v>35</v>
      </c>
      <c r="B77" t="s">
        <v>461</v>
      </c>
      <c r="C77" t="s">
        <v>462</v>
      </c>
      <c r="E77" t="s">
        <v>120</v>
      </c>
      <c r="F77" t="s">
        <v>120</v>
      </c>
      <c r="G77">
        <v>77</v>
      </c>
      <c r="H77">
        <v>217</v>
      </c>
      <c r="I77" t="s">
        <v>92</v>
      </c>
      <c r="J77" s="11"/>
      <c r="K77">
        <v>2004</v>
      </c>
      <c r="L77">
        <v>8</v>
      </c>
      <c r="M77">
        <v>258</v>
      </c>
      <c r="N77" s="12">
        <v>33</v>
      </c>
      <c r="O77" t="s">
        <v>463</v>
      </c>
      <c r="P77" t="s">
        <v>464</v>
      </c>
      <c r="Q77" t="s">
        <v>307</v>
      </c>
      <c r="R77" t="s">
        <v>307</v>
      </c>
      <c r="S77">
        <v>66</v>
      </c>
      <c r="T77">
        <v>66</v>
      </c>
      <c r="U77">
        <v>34</v>
      </c>
      <c r="V77">
        <v>21</v>
      </c>
      <c r="W77">
        <v>10</v>
      </c>
      <c r="X77">
        <v>1744</v>
      </c>
      <c r="Y77">
        <v>1583</v>
      </c>
      <c r="Z77" s="13">
        <f t="shared" si="13"/>
        <v>2.4798692463696188</v>
      </c>
      <c r="AA77" s="14">
        <f t="shared" si="14"/>
        <v>0.90768348623853212</v>
      </c>
      <c r="AB77">
        <v>0</v>
      </c>
      <c r="AC77">
        <v>2</v>
      </c>
      <c r="AD77">
        <v>6</v>
      </c>
      <c r="AE77">
        <v>233722</v>
      </c>
      <c r="AF77">
        <v>4</v>
      </c>
      <c r="AG77">
        <v>161</v>
      </c>
      <c r="AH77">
        <v>1583</v>
      </c>
      <c r="AI77">
        <v>3895</v>
      </c>
      <c r="AJ77">
        <v>36</v>
      </c>
      <c r="AK77">
        <v>11</v>
      </c>
      <c r="AL77">
        <v>2</v>
      </c>
      <c r="AM77" s="15">
        <f t="shared" si="15"/>
        <v>0.90768348623853212</v>
      </c>
      <c r="AN77" s="13">
        <f t="shared" si="16"/>
        <v>2.4801026957637999</v>
      </c>
      <c r="AO77" s="16">
        <f t="shared" si="17"/>
        <v>0.54545454545454541</v>
      </c>
      <c r="AP77" s="17">
        <v>0</v>
      </c>
      <c r="AQ77" s="17">
        <v>0</v>
      </c>
      <c r="AR77" s="17">
        <v>0</v>
      </c>
      <c r="AS77" s="18">
        <v>0</v>
      </c>
      <c r="AT77" s="13">
        <f t="shared" si="18"/>
        <v>0</v>
      </c>
      <c r="AU77" s="15">
        <f t="shared" si="19"/>
        <v>0</v>
      </c>
      <c r="AV77" s="19">
        <v>7</v>
      </c>
      <c r="AW77" s="19">
        <v>186</v>
      </c>
      <c r="AX77" s="19">
        <v>7</v>
      </c>
      <c r="AY77">
        <v>64.900000000000006</v>
      </c>
      <c r="AZ77" s="20">
        <v>-2.7</v>
      </c>
      <c r="BA77" s="20">
        <v>1.7000000000000002</v>
      </c>
      <c r="BB77" s="20">
        <v>1.9</v>
      </c>
      <c r="BC77" s="20">
        <v>0.9</v>
      </c>
      <c r="BD77" s="21">
        <f t="shared" si="20"/>
        <v>-12.823404255319149</v>
      </c>
      <c r="BE77" s="20">
        <v>8.8000000000000007</v>
      </c>
      <c r="BF77">
        <v>1443</v>
      </c>
      <c r="BG77">
        <v>1322</v>
      </c>
      <c r="BH77" s="14">
        <f t="shared" si="21"/>
        <v>0.91614691614691612</v>
      </c>
      <c r="BI77">
        <v>37</v>
      </c>
      <c r="BJ77">
        <v>36</v>
      </c>
      <c r="BK77" s="14">
        <f t="shared" si="22"/>
        <v>0.97297297297297303</v>
      </c>
      <c r="BL77">
        <v>264</v>
      </c>
      <c r="BM77">
        <v>225</v>
      </c>
      <c r="BN77" s="14">
        <f t="shared" si="23"/>
        <v>0.85227272727272729</v>
      </c>
      <c r="BO77">
        <v>3</v>
      </c>
      <c r="BP77">
        <v>1</v>
      </c>
      <c r="BQ77">
        <v>15</v>
      </c>
      <c r="BR77">
        <v>2</v>
      </c>
      <c r="BS77" s="14">
        <f t="shared" si="24"/>
        <v>0.8666666666666667</v>
      </c>
      <c r="BT77" s="22">
        <v>37.71</v>
      </c>
      <c r="BU77" s="23">
        <v>812</v>
      </c>
      <c r="BV77" s="23">
        <v>29</v>
      </c>
      <c r="BW77" s="23">
        <v>450</v>
      </c>
      <c r="BX77" s="23">
        <v>36</v>
      </c>
      <c r="BY77" s="23">
        <v>322</v>
      </c>
      <c r="BZ77" s="23">
        <v>96</v>
      </c>
      <c r="CA77" s="24">
        <v>0.89849999999999997</v>
      </c>
      <c r="CB77" s="25">
        <v>8.4922462000000004E-2</v>
      </c>
      <c r="CC77" s="26">
        <v>2.8787878787999999</v>
      </c>
      <c r="CD77" s="15">
        <f t="shared" si="25"/>
        <v>-7.3940517614679013E-3</v>
      </c>
      <c r="CE77" s="12">
        <v>10</v>
      </c>
      <c r="CF77" s="12">
        <v>6</v>
      </c>
      <c r="CG77" s="12">
        <v>3</v>
      </c>
      <c r="CH77" s="27"/>
      <c r="CI77" s="27"/>
      <c r="CJ77" s="29"/>
    </row>
    <row r="78" spans="1:88" x14ac:dyDescent="0.45">
      <c r="A78">
        <v>1</v>
      </c>
      <c r="B78" t="s">
        <v>465</v>
      </c>
      <c r="C78" t="s">
        <v>466</v>
      </c>
      <c r="E78" t="s">
        <v>120</v>
      </c>
      <c r="F78" t="s">
        <v>120</v>
      </c>
      <c r="G78">
        <v>71</v>
      </c>
      <c r="H78">
        <v>180</v>
      </c>
      <c r="I78" t="s">
        <v>92</v>
      </c>
      <c r="J78" t="s">
        <v>139</v>
      </c>
      <c r="K78">
        <v>2013</v>
      </c>
      <c r="L78">
        <v>4</v>
      </c>
      <c r="M78">
        <v>99</v>
      </c>
      <c r="N78" s="12">
        <v>20</v>
      </c>
      <c r="O78" t="s">
        <v>467</v>
      </c>
      <c r="P78" t="s">
        <v>468</v>
      </c>
      <c r="Q78" t="s">
        <v>307</v>
      </c>
      <c r="R78" t="s">
        <v>307</v>
      </c>
      <c r="S78">
        <v>1</v>
      </c>
      <c r="T78">
        <v>1</v>
      </c>
      <c r="U78">
        <v>0</v>
      </c>
      <c r="V78">
        <v>1</v>
      </c>
      <c r="W78">
        <v>0</v>
      </c>
      <c r="X78">
        <v>23</v>
      </c>
      <c r="Y78">
        <v>20</v>
      </c>
      <c r="Z78" s="13">
        <f t="shared" si="13"/>
        <v>3.1025567365699511</v>
      </c>
      <c r="AA78" s="14">
        <f t="shared" si="14"/>
        <v>0.86956521739130432</v>
      </c>
      <c r="AB78">
        <v>0</v>
      </c>
      <c r="AC78">
        <v>0</v>
      </c>
      <c r="AD78">
        <v>0</v>
      </c>
      <c r="AE78">
        <v>3481</v>
      </c>
      <c r="AF78">
        <v>0</v>
      </c>
      <c r="AG78">
        <v>3</v>
      </c>
      <c r="AH78">
        <v>20</v>
      </c>
      <c r="AI78">
        <v>58</v>
      </c>
      <c r="AJ78">
        <v>0</v>
      </c>
      <c r="AK78">
        <v>0</v>
      </c>
      <c r="AL78">
        <v>0</v>
      </c>
      <c r="AM78" s="15">
        <f t="shared" si="15"/>
        <v>0.86956521739130432</v>
      </c>
      <c r="AN78" s="13">
        <f t="shared" si="16"/>
        <v>3.103448275862069</v>
      </c>
      <c r="AO78" s="16">
        <f t="shared" si="17"/>
        <v>0</v>
      </c>
      <c r="AP78" s="17">
        <v>0</v>
      </c>
      <c r="AQ78" s="17">
        <v>0</v>
      </c>
      <c r="AR78" s="17">
        <v>0</v>
      </c>
      <c r="AS78" s="18">
        <v>0</v>
      </c>
      <c r="AT78" s="13">
        <f t="shared" si="18"/>
        <v>0</v>
      </c>
      <c r="AU78" s="15">
        <f t="shared" si="19"/>
        <v>0</v>
      </c>
      <c r="AV78" s="19">
        <v>0.92500000000000004</v>
      </c>
      <c r="AW78" s="19">
        <v>2</v>
      </c>
      <c r="AX78" s="19">
        <v>0.01</v>
      </c>
      <c r="AY78">
        <v>1</v>
      </c>
      <c r="AZ78" s="20">
        <v>-0.8</v>
      </c>
      <c r="BA78" s="20">
        <v>0.1</v>
      </c>
      <c r="BB78" s="20">
        <v>0</v>
      </c>
      <c r="BC78" s="20">
        <v>-0.7</v>
      </c>
      <c r="BD78" s="21">
        <f t="shared" si="20"/>
        <v>-0.70869366277739643</v>
      </c>
      <c r="BE78" s="20">
        <v>0</v>
      </c>
      <c r="BF78">
        <v>16</v>
      </c>
      <c r="BG78">
        <v>15</v>
      </c>
      <c r="BH78" s="14">
        <f t="shared" si="21"/>
        <v>0.9375</v>
      </c>
      <c r="BI78">
        <v>1</v>
      </c>
      <c r="BJ78">
        <v>1</v>
      </c>
      <c r="BK78" s="14">
        <f t="shared" si="22"/>
        <v>1</v>
      </c>
      <c r="BL78">
        <v>6</v>
      </c>
      <c r="BM78">
        <v>4</v>
      </c>
      <c r="BN78" s="14">
        <f t="shared" si="23"/>
        <v>0.66666666666666663</v>
      </c>
      <c r="BS78" s="14" t="str">
        <f t="shared" si="24"/>
        <v/>
      </c>
      <c r="BT78" s="22">
        <v>44.04</v>
      </c>
      <c r="BU78" s="23">
        <v>8</v>
      </c>
      <c r="BV78" s="23">
        <v>0</v>
      </c>
      <c r="BW78" s="23">
        <v>9</v>
      </c>
      <c r="BX78" s="23">
        <v>1</v>
      </c>
      <c r="BY78" s="23">
        <v>3</v>
      </c>
      <c r="BZ78" s="23">
        <v>2</v>
      </c>
      <c r="CA78" s="24">
        <v>0.85739999999999994</v>
      </c>
      <c r="CB78" s="25">
        <v>7.7338877299999997E-2</v>
      </c>
      <c r="CC78" s="26">
        <v>1</v>
      </c>
      <c r="CD78" s="15">
        <f t="shared" si="25"/>
        <v>-5.3095905308695679E-2</v>
      </c>
      <c r="CE78" s="12">
        <v>0</v>
      </c>
      <c r="CF78" s="12">
        <v>0</v>
      </c>
      <c r="CG78" s="12">
        <v>0</v>
      </c>
      <c r="CH78" s="27"/>
      <c r="CI78" s="27"/>
      <c r="CJ78" s="29"/>
    </row>
    <row r="79" spans="1:88" x14ac:dyDescent="0.45">
      <c r="A79">
        <v>35</v>
      </c>
      <c r="B79" t="s">
        <v>469</v>
      </c>
      <c r="C79" t="s">
        <v>470</v>
      </c>
      <c r="D79" t="s">
        <v>175</v>
      </c>
      <c r="E79" t="s">
        <v>107</v>
      </c>
      <c r="F79" t="s">
        <v>107</v>
      </c>
      <c r="G79">
        <v>75</v>
      </c>
      <c r="H79">
        <v>205</v>
      </c>
      <c r="I79" t="s">
        <v>92</v>
      </c>
      <c r="J79" s="12"/>
      <c r="K79">
        <v>2004</v>
      </c>
      <c r="L79">
        <v>1</v>
      </c>
      <c r="M79">
        <v>26</v>
      </c>
      <c r="N79" s="12">
        <v>29</v>
      </c>
      <c r="O79" t="s">
        <v>471</v>
      </c>
      <c r="P79" t="s">
        <v>472</v>
      </c>
      <c r="Q79" t="s">
        <v>194</v>
      </c>
      <c r="R79" t="s">
        <v>194</v>
      </c>
      <c r="S79">
        <v>58</v>
      </c>
      <c r="T79">
        <v>58</v>
      </c>
      <c r="U79">
        <v>27</v>
      </c>
      <c r="V79">
        <v>25</v>
      </c>
      <c r="W79">
        <v>6</v>
      </c>
      <c r="X79">
        <v>1597</v>
      </c>
      <c r="Y79">
        <v>1475</v>
      </c>
      <c r="Z79" s="13">
        <f t="shared" si="13"/>
        <v>2.1450968517089466</v>
      </c>
      <c r="AA79" s="14">
        <f t="shared" si="14"/>
        <v>0.92360676268002506</v>
      </c>
      <c r="AB79">
        <v>0</v>
      </c>
      <c r="AC79">
        <v>0</v>
      </c>
      <c r="AD79">
        <v>0</v>
      </c>
      <c r="AE79">
        <v>204746</v>
      </c>
      <c r="AF79">
        <v>4</v>
      </c>
      <c r="AG79">
        <v>122</v>
      </c>
      <c r="AH79">
        <v>1475</v>
      </c>
      <c r="AI79">
        <v>3414</v>
      </c>
      <c r="AJ79">
        <v>40</v>
      </c>
      <c r="AK79">
        <v>7</v>
      </c>
      <c r="AL79">
        <v>3</v>
      </c>
      <c r="AM79" s="15">
        <f t="shared" si="15"/>
        <v>0.92360676268002506</v>
      </c>
      <c r="AN79" s="13">
        <f t="shared" si="16"/>
        <v>2.1441124780316345</v>
      </c>
      <c r="AO79" s="16">
        <f t="shared" si="17"/>
        <v>0.68965517241379315</v>
      </c>
      <c r="AP79" s="17">
        <v>0</v>
      </c>
      <c r="AQ79" s="17">
        <v>0</v>
      </c>
      <c r="AR79" s="17">
        <v>0</v>
      </c>
      <c r="AS79" s="18">
        <v>0</v>
      </c>
      <c r="AT79" s="13">
        <f t="shared" si="18"/>
        <v>0</v>
      </c>
      <c r="AU79" s="15">
        <f t="shared" si="19"/>
        <v>0</v>
      </c>
      <c r="AV79" s="19">
        <v>6</v>
      </c>
      <c r="AW79" s="19">
        <v>186</v>
      </c>
      <c r="AX79" s="19">
        <v>6</v>
      </c>
      <c r="AY79">
        <v>56.9</v>
      </c>
      <c r="AZ79" s="20">
        <v>19.399999999999999</v>
      </c>
      <c r="BA79" s="20">
        <v>0.7</v>
      </c>
      <c r="BB79" s="20">
        <v>-1.8</v>
      </c>
      <c r="BC79" s="20">
        <v>18.3</v>
      </c>
      <c r="BD79" s="21">
        <f t="shared" si="20"/>
        <v>6.7042553191489365</v>
      </c>
      <c r="BE79" s="20">
        <v>11.1</v>
      </c>
      <c r="BF79">
        <v>1295</v>
      </c>
      <c r="BG79">
        <v>1208</v>
      </c>
      <c r="BH79" s="14">
        <f t="shared" si="21"/>
        <v>0.93281853281853278</v>
      </c>
      <c r="BI79">
        <v>44</v>
      </c>
      <c r="BJ79">
        <v>39</v>
      </c>
      <c r="BK79" s="14">
        <f t="shared" si="22"/>
        <v>0.88636363636363635</v>
      </c>
      <c r="BL79">
        <v>258</v>
      </c>
      <c r="BM79">
        <v>228</v>
      </c>
      <c r="BN79" s="14">
        <f t="shared" si="23"/>
        <v>0.88372093023255816</v>
      </c>
      <c r="BO79">
        <v>2</v>
      </c>
      <c r="BP79">
        <v>5</v>
      </c>
      <c r="BQ79">
        <v>26</v>
      </c>
      <c r="BR79">
        <v>11</v>
      </c>
      <c r="BS79" s="14">
        <f t="shared" si="24"/>
        <v>0.57692307692307687</v>
      </c>
      <c r="BT79" s="22">
        <v>30.25</v>
      </c>
      <c r="BU79" s="23">
        <v>683</v>
      </c>
      <c r="BV79" s="23">
        <v>24</v>
      </c>
      <c r="BW79" s="23">
        <v>388</v>
      </c>
      <c r="BX79" s="23">
        <v>37</v>
      </c>
      <c r="BY79" s="23">
        <v>404</v>
      </c>
      <c r="BZ79" s="23">
        <v>61</v>
      </c>
      <c r="CA79" s="24">
        <v>0.92330000000000001</v>
      </c>
      <c r="CB79" s="25">
        <v>8.5971734100000002E-2</v>
      </c>
      <c r="CC79" s="26">
        <v>2.1724137931</v>
      </c>
      <c r="CD79" s="15">
        <f t="shared" si="25"/>
        <v>9.578496780025092E-3</v>
      </c>
      <c r="CE79" s="12">
        <v>3</v>
      </c>
      <c r="CF79" s="12">
        <v>6</v>
      </c>
      <c r="CG79" s="12">
        <v>4</v>
      </c>
      <c r="CH79" s="27">
        <v>11</v>
      </c>
      <c r="CI79" s="28" t="s">
        <v>430</v>
      </c>
      <c r="CJ79" s="29">
        <v>805</v>
      </c>
    </row>
    <row r="80" spans="1:88" x14ac:dyDescent="0.45">
      <c r="A80">
        <v>40</v>
      </c>
      <c r="B80" t="s">
        <v>473</v>
      </c>
      <c r="C80" t="s">
        <v>474</v>
      </c>
      <c r="D80" t="s">
        <v>475</v>
      </c>
      <c r="E80" t="s">
        <v>91</v>
      </c>
      <c r="F80" t="s">
        <v>91</v>
      </c>
      <c r="G80">
        <v>74</v>
      </c>
      <c r="H80">
        <v>181</v>
      </c>
      <c r="I80" t="s">
        <v>92</v>
      </c>
      <c r="J80" s="11"/>
      <c r="N80" s="12">
        <v>29</v>
      </c>
      <c r="O80" t="s">
        <v>151</v>
      </c>
      <c r="P80" t="s">
        <v>476</v>
      </c>
      <c r="Q80" t="s">
        <v>178</v>
      </c>
      <c r="R80" t="s">
        <v>178</v>
      </c>
      <c r="S80">
        <v>15</v>
      </c>
      <c r="T80">
        <v>14</v>
      </c>
      <c r="U80">
        <v>5</v>
      </c>
      <c r="V80">
        <v>8</v>
      </c>
      <c r="W80">
        <v>0</v>
      </c>
      <c r="X80">
        <v>447</v>
      </c>
      <c r="Y80">
        <v>405</v>
      </c>
      <c r="Z80" s="13">
        <f t="shared" si="13"/>
        <v>3.0658177541668357</v>
      </c>
      <c r="AA80" s="14">
        <f t="shared" si="14"/>
        <v>0.90604026845637586</v>
      </c>
      <c r="AB80">
        <v>0</v>
      </c>
      <c r="AC80">
        <v>0</v>
      </c>
      <c r="AD80">
        <v>0</v>
      </c>
      <c r="AE80">
        <v>49318</v>
      </c>
      <c r="AF80">
        <v>0</v>
      </c>
      <c r="AG80">
        <v>42</v>
      </c>
      <c r="AH80">
        <v>401</v>
      </c>
      <c r="AI80">
        <v>801</v>
      </c>
      <c r="AJ80">
        <v>4</v>
      </c>
      <c r="AK80">
        <v>2</v>
      </c>
      <c r="AL80">
        <v>1</v>
      </c>
      <c r="AM80" s="15">
        <f t="shared" si="15"/>
        <v>0.90519187358916475</v>
      </c>
      <c r="AN80" s="13">
        <f t="shared" si="16"/>
        <v>3.1460674157303372</v>
      </c>
      <c r="AO80" s="16">
        <f t="shared" si="17"/>
        <v>0.2857142857142857</v>
      </c>
      <c r="AP80" s="17">
        <v>1</v>
      </c>
      <c r="AQ80" s="17">
        <v>0</v>
      </c>
      <c r="AR80" s="17">
        <v>4</v>
      </c>
      <c r="AS80" s="18">
        <v>21</v>
      </c>
      <c r="AT80" s="13">
        <f t="shared" si="18"/>
        <v>0</v>
      </c>
      <c r="AU80" s="15">
        <f t="shared" si="19"/>
        <v>1</v>
      </c>
      <c r="AV80" s="19">
        <v>5.95</v>
      </c>
      <c r="AW80" s="19">
        <v>290</v>
      </c>
      <c r="AX80" s="19">
        <v>1.8290000000000002</v>
      </c>
      <c r="AY80">
        <v>13.7</v>
      </c>
      <c r="AZ80" s="20">
        <v>-1.6</v>
      </c>
      <c r="BA80" s="20">
        <v>-0.4</v>
      </c>
      <c r="BB80" s="20">
        <v>1.1000000000000001</v>
      </c>
      <c r="BC80" s="20">
        <v>-0.9</v>
      </c>
      <c r="BD80" s="21">
        <f t="shared" si="20"/>
        <v>-2.9669640814458935</v>
      </c>
      <c r="BE80" s="20">
        <v>2.2000000000000002</v>
      </c>
      <c r="BF80">
        <v>366</v>
      </c>
      <c r="BG80">
        <v>339</v>
      </c>
      <c r="BH80" s="14">
        <f t="shared" si="21"/>
        <v>0.92622950819672134</v>
      </c>
      <c r="BI80">
        <v>14</v>
      </c>
      <c r="BJ80">
        <v>8</v>
      </c>
      <c r="BK80" s="14">
        <f t="shared" si="22"/>
        <v>0.5714285714285714</v>
      </c>
      <c r="BL80">
        <v>67</v>
      </c>
      <c r="BM80">
        <v>58</v>
      </c>
      <c r="BN80" s="14">
        <f t="shared" si="23"/>
        <v>0.86567164179104472</v>
      </c>
      <c r="BO80">
        <v>1</v>
      </c>
      <c r="BP80">
        <v>0</v>
      </c>
      <c r="BQ80">
        <v>5</v>
      </c>
      <c r="BR80">
        <v>0</v>
      </c>
      <c r="BS80" s="14">
        <f t="shared" si="24"/>
        <v>1</v>
      </c>
      <c r="BT80" s="22">
        <v>31.44</v>
      </c>
      <c r="BU80" s="23">
        <v>215</v>
      </c>
      <c r="BV80" s="23">
        <v>4</v>
      </c>
      <c r="BW80" s="23">
        <v>108</v>
      </c>
      <c r="BX80" s="23">
        <v>7</v>
      </c>
      <c r="BY80" s="23">
        <v>82</v>
      </c>
      <c r="BZ80" s="23">
        <v>31</v>
      </c>
      <c r="CA80" s="24">
        <v>0.89649999999999996</v>
      </c>
      <c r="CB80" s="25">
        <v>8.4922249000000005E-2</v>
      </c>
      <c r="CC80" s="26">
        <v>2.6428571429000001</v>
      </c>
      <c r="CD80" s="15">
        <f t="shared" si="25"/>
        <v>-9.0374825436241313E-3</v>
      </c>
      <c r="CE80" s="12">
        <v>2</v>
      </c>
      <c r="CF80" s="12">
        <v>1</v>
      </c>
      <c r="CG80" s="12">
        <v>0</v>
      </c>
      <c r="CH80" s="27"/>
      <c r="CI80" s="27"/>
      <c r="CJ80" s="29"/>
    </row>
    <row r="81" spans="1:88" x14ac:dyDescent="0.45">
      <c r="A81">
        <v>41</v>
      </c>
      <c r="B81" t="s">
        <v>477</v>
      </c>
      <c r="C81" t="s">
        <v>478</v>
      </c>
      <c r="D81" t="s">
        <v>145</v>
      </c>
      <c r="E81" t="s">
        <v>91</v>
      </c>
      <c r="F81" t="s">
        <v>91</v>
      </c>
      <c r="G81">
        <v>76</v>
      </c>
      <c r="H81">
        <v>215</v>
      </c>
      <c r="I81" t="s">
        <v>92</v>
      </c>
      <c r="J81" s="11"/>
      <c r="K81">
        <v>2001</v>
      </c>
      <c r="L81">
        <v>5</v>
      </c>
      <c r="M81">
        <v>161</v>
      </c>
      <c r="N81" s="12">
        <v>33</v>
      </c>
      <c r="O81" t="s">
        <v>176</v>
      </c>
      <c r="P81" t="s">
        <v>479</v>
      </c>
      <c r="Q81" t="s">
        <v>205</v>
      </c>
      <c r="R81" t="s">
        <v>205</v>
      </c>
      <c r="S81">
        <v>32</v>
      </c>
      <c r="T81">
        <v>32</v>
      </c>
      <c r="U81">
        <v>15</v>
      </c>
      <c r="V81">
        <v>13</v>
      </c>
      <c r="W81">
        <v>2</v>
      </c>
      <c r="X81">
        <v>921</v>
      </c>
      <c r="Y81">
        <v>844</v>
      </c>
      <c r="Z81" s="13">
        <f t="shared" si="13"/>
        <v>2.6347305389221556</v>
      </c>
      <c r="AA81" s="14">
        <f t="shared" si="14"/>
        <v>0.91639522258414763</v>
      </c>
      <c r="AB81">
        <v>0</v>
      </c>
      <c r="AC81">
        <v>1</v>
      </c>
      <c r="AD81">
        <v>2</v>
      </c>
      <c r="AE81">
        <v>105210</v>
      </c>
      <c r="AF81">
        <v>3</v>
      </c>
      <c r="AG81">
        <v>77</v>
      </c>
      <c r="AH81">
        <v>844</v>
      </c>
      <c r="AI81">
        <v>1754</v>
      </c>
      <c r="AJ81">
        <v>16</v>
      </c>
      <c r="AK81">
        <v>7</v>
      </c>
      <c r="AL81">
        <v>4</v>
      </c>
      <c r="AM81" s="15">
        <f t="shared" si="15"/>
        <v>0.91639522258414763</v>
      </c>
      <c r="AN81" s="13">
        <f t="shared" si="16"/>
        <v>2.6339794754846064</v>
      </c>
      <c r="AO81" s="16">
        <f t="shared" si="17"/>
        <v>0.5</v>
      </c>
      <c r="AP81" s="17">
        <v>0</v>
      </c>
      <c r="AQ81" s="17">
        <v>0</v>
      </c>
      <c r="AR81" s="17">
        <v>0</v>
      </c>
      <c r="AS81" s="18">
        <v>0</v>
      </c>
      <c r="AT81" s="13">
        <f t="shared" si="18"/>
        <v>0</v>
      </c>
      <c r="AU81" s="15">
        <f t="shared" si="19"/>
        <v>0</v>
      </c>
      <c r="AV81" s="19">
        <v>5.6669999999999998</v>
      </c>
      <c r="AW81" s="19">
        <v>186</v>
      </c>
      <c r="AX81" s="19">
        <v>5.6669999999999998</v>
      </c>
      <c r="AY81">
        <v>29.2</v>
      </c>
      <c r="AZ81" s="20">
        <v>6.1</v>
      </c>
      <c r="BA81" s="20">
        <v>-0.7</v>
      </c>
      <c r="BB81" s="20">
        <v>0</v>
      </c>
      <c r="BC81" s="20">
        <v>5.4</v>
      </c>
      <c r="BD81" s="21">
        <f t="shared" si="20"/>
        <v>-5.4872340425531902</v>
      </c>
      <c r="BE81" s="20">
        <v>5.6</v>
      </c>
      <c r="BF81">
        <v>732</v>
      </c>
      <c r="BG81">
        <v>683</v>
      </c>
      <c r="BH81" s="14">
        <f t="shared" si="21"/>
        <v>0.93306010928961747</v>
      </c>
      <c r="BI81">
        <v>29</v>
      </c>
      <c r="BJ81">
        <v>22</v>
      </c>
      <c r="BK81" s="14">
        <f t="shared" si="22"/>
        <v>0.75862068965517238</v>
      </c>
      <c r="BL81">
        <v>160</v>
      </c>
      <c r="BM81">
        <v>139</v>
      </c>
      <c r="BN81" s="14">
        <f t="shared" si="23"/>
        <v>0.86875000000000002</v>
      </c>
      <c r="BS81" s="14" t="str">
        <f t="shared" si="24"/>
        <v/>
      </c>
      <c r="BT81" s="22">
        <v>30.29</v>
      </c>
      <c r="BU81" s="23">
        <v>407</v>
      </c>
      <c r="BV81" s="23">
        <v>12</v>
      </c>
      <c r="BW81" s="23">
        <v>245</v>
      </c>
      <c r="BX81" s="23">
        <v>17</v>
      </c>
      <c r="BY81" s="23">
        <v>192</v>
      </c>
      <c r="BZ81" s="23">
        <v>48</v>
      </c>
      <c r="CA81" s="24">
        <v>0.91220000000000001</v>
      </c>
      <c r="CB81" s="25">
        <v>8.4693118100000006E-2</v>
      </c>
      <c r="CC81" s="26">
        <v>2.375</v>
      </c>
      <c r="CD81" s="15">
        <f t="shared" si="25"/>
        <v>1.0883406841476484E-3</v>
      </c>
      <c r="CE81" s="12">
        <v>8</v>
      </c>
      <c r="CF81" s="12">
        <v>2</v>
      </c>
      <c r="CG81" s="12">
        <v>1</v>
      </c>
      <c r="CH81" s="27"/>
      <c r="CI81" s="27"/>
      <c r="CJ81" s="29"/>
    </row>
    <row r="82" spans="1:88" x14ac:dyDescent="0.45">
      <c r="A82">
        <v>31</v>
      </c>
      <c r="B82" t="s">
        <v>480</v>
      </c>
      <c r="C82" t="s">
        <v>481</v>
      </c>
      <c r="D82" t="s">
        <v>106</v>
      </c>
      <c r="E82" t="s">
        <v>107</v>
      </c>
      <c r="F82" t="s">
        <v>107</v>
      </c>
      <c r="G82">
        <v>74</v>
      </c>
      <c r="H82">
        <v>207</v>
      </c>
      <c r="I82" t="s">
        <v>92</v>
      </c>
      <c r="J82" t="s">
        <v>139</v>
      </c>
      <c r="K82">
        <v>2011</v>
      </c>
      <c r="L82">
        <v>7</v>
      </c>
      <c r="M82">
        <v>190</v>
      </c>
      <c r="N82" s="12">
        <v>22</v>
      </c>
      <c r="O82" t="s">
        <v>482</v>
      </c>
      <c r="P82" t="s">
        <v>483</v>
      </c>
      <c r="Q82" t="s">
        <v>129</v>
      </c>
      <c r="R82" t="s">
        <v>129</v>
      </c>
      <c r="S82">
        <v>17</v>
      </c>
      <c r="T82">
        <v>17</v>
      </c>
      <c r="U82">
        <v>6</v>
      </c>
      <c r="V82">
        <v>9</v>
      </c>
      <c r="W82">
        <v>1</v>
      </c>
      <c r="X82">
        <v>456</v>
      </c>
      <c r="Y82">
        <v>407</v>
      </c>
      <c r="Z82" s="13">
        <f t="shared" si="13"/>
        <v>3.0155392584235088</v>
      </c>
      <c r="AA82" s="14">
        <f t="shared" si="14"/>
        <v>0.89254385964912286</v>
      </c>
      <c r="AB82">
        <v>0</v>
      </c>
      <c r="AC82">
        <v>0</v>
      </c>
      <c r="AD82">
        <v>0</v>
      </c>
      <c r="AE82">
        <v>58497</v>
      </c>
      <c r="AF82">
        <v>1</v>
      </c>
      <c r="AG82">
        <v>49</v>
      </c>
      <c r="AH82">
        <v>407</v>
      </c>
      <c r="AI82">
        <v>976</v>
      </c>
      <c r="AJ82">
        <v>7</v>
      </c>
      <c r="AK82">
        <v>4</v>
      </c>
      <c r="AL82">
        <v>1</v>
      </c>
      <c r="AM82" s="15">
        <f t="shared" si="15"/>
        <v>0.89254385964912286</v>
      </c>
      <c r="AN82" s="13">
        <f t="shared" si="16"/>
        <v>3.012295081967213</v>
      </c>
      <c r="AO82" s="16">
        <f t="shared" si="17"/>
        <v>0.41176470588235292</v>
      </c>
      <c r="AP82" s="17">
        <v>0</v>
      </c>
      <c r="AQ82" s="17">
        <v>0</v>
      </c>
      <c r="AR82" s="17">
        <v>0</v>
      </c>
      <c r="AS82" s="18">
        <v>0</v>
      </c>
      <c r="AT82" s="13">
        <f t="shared" si="18"/>
        <v>0</v>
      </c>
      <c r="AU82" s="15">
        <f t="shared" si="19"/>
        <v>0</v>
      </c>
      <c r="AV82" s="19">
        <v>0.77</v>
      </c>
      <c r="AW82" s="19">
        <v>86</v>
      </c>
      <c r="AX82" s="19">
        <v>0.35599999999999998</v>
      </c>
      <c r="AY82">
        <v>16.3</v>
      </c>
      <c r="AZ82" s="20">
        <v>-6.3</v>
      </c>
      <c r="BA82" s="20">
        <v>0.2</v>
      </c>
      <c r="BB82" s="20">
        <v>1</v>
      </c>
      <c r="BC82" s="20">
        <v>-5.0999999999999996</v>
      </c>
      <c r="BD82" s="21">
        <f t="shared" si="20"/>
        <v>-5.3163806909174101</v>
      </c>
      <c r="BE82" s="20">
        <v>1.5</v>
      </c>
      <c r="BF82">
        <v>380</v>
      </c>
      <c r="BG82">
        <v>343</v>
      </c>
      <c r="BH82" s="14">
        <f t="shared" si="21"/>
        <v>0.90263157894736845</v>
      </c>
      <c r="BI82">
        <v>7</v>
      </c>
      <c r="BJ82">
        <v>6</v>
      </c>
      <c r="BK82" s="14">
        <f t="shared" si="22"/>
        <v>0.8571428571428571</v>
      </c>
      <c r="BL82">
        <v>69</v>
      </c>
      <c r="BM82">
        <v>58</v>
      </c>
      <c r="BN82" s="14">
        <f t="shared" si="23"/>
        <v>0.84057971014492749</v>
      </c>
      <c r="BO82">
        <v>2</v>
      </c>
      <c r="BP82">
        <v>1</v>
      </c>
      <c r="BQ82">
        <v>11</v>
      </c>
      <c r="BR82">
        <v>2</v>
      </c>
      <c r="BS82" s="14">
        <f t="shared" si="24"/>
        <v>0.81818181818181812</v>
      </c>
      <c r="BT82" s="22">
        <v>36.36</v>
      </c>
      <c r="BU82" s="23">
        <v>201</v>
      </c>
      <c r="BV82" s="23">
        <v>6</v>
      </c>
      <c r="BW82" s="23">
        <v>116</v>
      </c>
      <c r="BX82" s="23">
        <v>17</v>
      </c>
      <c r="BY82" s="23">
        <v>90</v>
      </c>
      <c r="BZ82" s="23">
        <v>26</v>
      </c>
      <c r="CA82" s="24">
        <v>0.88739999999999997</v>
      </c>
      <c r="CB82" s="25">
        <v>8.4048930699999996E-2</v>
      </c>
      <c r="CC82" s="26">
        <v>2.2941176471000002</v>
      </c>
      <c r="CD82" s="15">
        <f t="shared" si="25"/>
        <v>-2.340720965087717E-2</v>
      </c>
      <c r="CE82" s="12">
        <v>3</v>
      </c>
      <c r="CF82" s="12">
        <v>0</v>
      </c>
      <c r="CG82" s="12">
        <v>0</v>
      </c>
      <c r="CH82" s="27">
        <v>10</v>
      </c>
      <c r="CI82" s="28" t="s">
        <v>111</v>
      </c>
      <c r="CJ82" s="29">
        <v>94</v>
      </c>
    </row>
    <row r="83" spans="1:88" x14ac:dyDescent="0.45">
      <c r="B83" t="s">
        <v>484</v>
      </c>
      <c r="C83" t="s">
        <v>485</v>
      </c>
      <c r="D83" t="s">
        <v>362</v>
      </c>
      <c r="E83" t="s">
        <v>107</v>
      </c>
      <c r="F83" t="s">
        <v>107</v>
      </c>
      <c r="G83">
        <v>72</v>
      </c>
      <c r="H83">
        <v>190</v>
      </c>
      <c r="I83" t="s">
        <v>92</v>
      </c>
      <c r="J83" s="11"/>
      <c r="K83">
        <v>2005</v>
      </c>
      <c r="L83">
        <v>4</v>
      </c>
      <c r="M83">
        <v>112</v>
      </c>
      <c r="N83" s="12">
        <v>28</v>
      </c>
      <c r="O83" t="s">
        <v>486</v>
      </c>
      <c r="P83" t="s">
        <v>487</v>
      </c>
      <c r="Q83" t="s">
        <v>319</v>
      </c>
      <c r="R83" t="s">
        <v>319</v>
      </c>
      <c r="S83">
        <v>13</v>
      </c>
      <c r="T83">
        <v>9</v>
      </c>
      <c r="U83">
        <v>3</v>
      </c>
      <c r="V83">
        <v>5</v>
      </c>
      <c r="W83">
        <v>2</v>
      </c>
      <c r="X83">
        <v>285</v>
      </c>
      <c r="Y83">
        <v>252</v>
      </c>
      <c r="Z83" s="13">
        <f t="shared" si="13"/>
        <v>2.9371044303797467</v>
      </c>
      <c r="AA83" s="14">
        <f t="shared" si="14"/>
        <v>0.88421052631578945</v>
      </c>
      <c r="AB83">
        <v>0</v>
      </c>
      <c r="AC83">
        <v>1</v>
      </c>
      <c r="AD83">
        <v>0</v>
      </c>
      <c r="AE83">
        <v>40448</v>
      </c>
      <c r="AF83">
        <v>0</v>
      </c>
      <c r="AG83">
        <v>31</v>
      </c>
      <c r="AH83">
        <v>206</v>
      </c>
      <c r="AI83">
        <v>545</v>
      </c>
      <c r="AJ83">
        <v>2</v>
      </c>
      <c r="AK83">
        <v>5</v>
      </c>
      <c r="AL83">
        <v>0</v>
      </c>
      <c r="AM83" s="15">
        <f t="shared" si="15"/>
        <v>0.86919831223628696</v>
      </c>
      <c r="AN83" s="13">
        <f t="shared" si="16"/>
        <v>3.4128440366972477</v>
      </c>
      <c r="AO83" s="16">
        <f t="shared" si="17"/>
        <v>0.22222222222222221</v>
      </c>
      <c r="AP83" s="17">
        <v>4</v>
      </c>
      <c r="AQ83" s="17">
        <v>2</v>
      </c>
      <c r="AR83" s="17">
        <v>46</v>
      </c>
      <c r="AS83" s="18">
        <v>129</v>
      </c>
      <c r="AT83" s="13">
        <f t="shared" si="18"/>
        <v>0.93023255813953487</v>
      </c>
      <c r="AU83" s="15">
        <f t="shared" si="19"/>
        <v>0.95833333333333337</v>
      </c>
      <c r="AV83" s="19">
        <v>4.8</v>
      </c>
      <c r="AW83" s="19">
        <v>186</v>
      </c>
      <c r="AX83" s="19">
        <v>1.39</v>
      </c>
      <c r="AY83">
        <v>11.2</v>
      </c>
      <c r="AZ83" s="20">
        <v>-6.1</v>
      </c>
      <c r="BA83" s="20">
        <v>0.5</v>
      </c>
      <c r="BB83" s="20">
        <v>-0.7</v>
      </c>
      <c r="BC83" s="20">
        <v>-6.3</v>
      </c>
      <c r="BD83" s="21">
        <f t="shared" si="20"/>
        <v>-8.0872340425531917</v>
      </c>
      <c r="BE83" s="20">
        <v>0.60000000000000009</v>
      </c>
      <c r="BF83">
        <v>224</v>
      </c>
      <c r="BG83">
        <v>200</v>
      </c>
      <c r="BH83" s="14">
        <f t="shared" si="21"/>
        <v>0.8928571428571429</v>
      </c>
      <c r="BI83">
        <v>16</v>
      </c>
      <c r="BJ83">
        <v>14</v>
      </c>
      <c r="BK83" s="14">
        <f t="shared" si="22"/>
        <v>0.875</v>
      </c>
      <c r="BL83">
        <v>45</v>
      </c>
      <c r="BM83">
        <v>38</v>
      </c>
      <c r="BN83" s="14">
        <f t="shared" si="23"/>
        <v>0.84444444444444444</v>
      </c>
      <c r="BO83">
        <v>0</v>
      </c>
      <c r="BP83">
        <v>2</v>
      </c>
      <c r="BQ83">
        <v>6</v>
      </c>
      <c r="BR83">
        <v>3</v>
      </c>
      <c r="BS83" s="14">
        <f t="shared" si="24"/>
        <v>0.5</v>
      </c>
      <c r="BT83" s="22">
        <v>34.86</v>
      </c>
      <c r="BU83" s="23">
        <v>117</v>
      </c>
      <c r="BV83" s="23">
        <v>7</v>
      </c>
      <c r="BW83" s="23">
        <v>77</v>
      </c>
      <c r="BX83" s="23">
        <v>9</v>
      </c>
      <c r="BY83" s="23">
        <v>58</v>
      </c>
      <c r="BZ83" s="23">
        <v>17</v>
      </c>
      <c r="CA83" s="24">
        <v>0.88119999999999998</v>
      </c>
      <c r="CB83" s="25">
        <v>8.9760197299999997E-2</v>
      </c>
      <c r="CC83" s="26">
        <v>3.6666666667000003</v>
      </c>
      <c r="CD83" s="15">
        <f t="shared" si="25"/>
        <v>-2.6029276384210598E-2</v>
      </c>
      <c r="CE83" s="12">
        <v>0</v>
      </c>
      <c r="CF83" s="12">
        <v>0</v>
      </c>
      <c r="CG83" s="12">
        <v>0</v>
      </c>
      <c r="CH83" s="27"/>
      <c r="CI83" s="27"/>
      <c r="CJ83" s="29"/>
    </row>
    <row r="84" spans="1:88" x14ac:dyDescent="0.45">
      <c r="A84">
        <v>33</v>
      </c>
      <c r="B84" t="s">
        <v>488</v>
      </c>
      <c r="C84" t="s">
        <v>489</v>
      </c>
      <c r="D84" t="s">
        <v>145</v>
      </c>
      <c r="E84" t="s">
        <v>91</v>
      </c>
      <c r="F84" t="s">
        <v>91</v>
      </c>
      <c r="G84">
        <v>75</v>
      </c>
      <c r="H84">
        <v>193</v>
      </c>
      <c r="I84" t="s">
        <v>92</v>
      </c>
      <c r="J84" s="12"/>
      <c r="N84" s="12">
        <v>28</v>
      </c>
      <c r="O84" t="s">
        <v>490</v>
      </c>
      <c r="P84" t="s">
        <v>491</v>
      </c>
      <c r="Q84" t="s">
        <v>166</v>
      </c>
      <c r="R84" t="s">
        <v>166</v>
      </c>
      <c r="S84">
        <v>56</v>
      </c>
      <c r="T84">
        <v>53</v>
      </c>
      <c r="U84">
        <v>21</v>
      </c>
      <c r="V84">
        <v>27</v>
      </c>
      <c r="W84">
        <v>5</v>
      </c>
      <c r="X84">
        <v>1648</v>
      </c>
      <c r="Y84">
        <v>1511</v>
      </c>
      <c r="Z84" s="13">
        <f t="shared" si="13"/>
        <v>2.5505639476855131</v>
      </c>
      <c r="AA84" s="14">
        <f t="shared" si="14"/>
        <v>0.91686893203883491</v>
      </c>
      <c r="AB84">
        <v>0</v>
      </c>
      <c r="AC84">
        <v>1</v>
      </c>
      <c r="AD84">
        <v>0</v>
      </c>
      <c r="AE84">
        <v>193369</v>
      </c>
      <c r="AF84">
        <v>3</v>
      </c>
      <c r="AG84">
        <v>130</v>
      </c>
      <c r="AH84">
        <v>1481</v>
      </c>
      <c r="AI84">
        <v>3127</v>
      </c>
      <c r="AJ84">
        <v>26</v>
      </c>
      <c r="AK84">
        <v>4</v>
      </c>
      <c r="AL84">
        <v>2</v>
      </c>
      <c r="AM84" s="15">
        <f t="shared" si="15"/>
        <v>0.91930477963997514</v>
      </c>
      <c r="AN84" s="13">
        <f t="shared" si="16"/>
        <v>2.494403581707707</v>
      </c>
      <c r="AO84" s="16">
        <f t="shared" si="17"/>
        <v>0.49056603773584906</v>
      </c>
      <c r="AP84" s="17">
        <v>3</v>
      </c>
      <c r="AQ84" s="17">
        <v>7</v>
      </c>
      <c r="AR84" s="17">
        <v>30</v>
      </c>
      <c r="AS84" s="18">
        <v>96</v>
      </c>
      <c r="AT84" s="13">
        <f t="shared" si="18"/>
        <v>4.375</v>
      </c>
      <c r="AU84" s="15">
        <f t="shared" si="19"/>
        <v>0.81081081081081086</v>
      </c>
      <c r="AV84" s="19">
        <v>1.45</v>
      </c>
      <c r="AW84" s="19">
        <v>186</v>
      </c>
      <c r="AX84" s="19">
        <v>1.45</v>
      </c>
      <c r="AY84">
        <v>53.7</v>
      </c>
      <c r="AZ84" s="20">
        <v>9.6</v>
      </c>
      <c r="BA84" s="20">
        <v>-0.60000000000000009</v>
      </c>
      <c r="BB84" s="20">
        <v>-0.8</v>
      </c>
      <c r="BC84" s="20">
        <v>8.1999999999999993</v>
      </c>
      <c r="BD84" s="21">
        <f t="shared" si="20"/>
        <v>6.2851063829787233</v>
      </c>
      <c r="BE84" s="20">
        <v>10.1</v>
      </c>
      <c r="BF84">
        <v>1339</v>
      </c>
      <c r="BG84">
        <v>1232</v>
      </c>
      <c r="BH84" s="14">
        <f t="shared" si="21"/>
        <v>0.92008961911874532</v>
      </c>
      <c r="BI84">
        <v>38</v>
      </c>
      <c r="BJ84">
        <v>37</v>
      </c>
      <c r="BK84" s="14">
        <f t="shared" si="22"/>
        <v>0.97368421052631582</v>
      </c>
      <c r="BL84">
        <v>271</v>
      </c>
      <c r="BM84">
        <v>242</v>
      </c>
      <c r="BN84" s="14">
        <f t="shared" si="23"/>
        <v>0.8929889298892989</v>
      </c>
      <c r="BO84">
        <v>2</v>
      </c>
      <c r="BP84">
        <v>2</v>
      </c>
      <c r="BQ84">
        <v>15</v>
      </c>
      <c r="BR84">
        <v>6</v>
      </c>
      <c r="BS84" s="14">
        <f t="shared" si="24"/>
        <v>0.6</v>
      </c>
      <c r="BT84" s="22">
        <v>32.07</v>
      </c>
      <c r="BU84" s="23">
        <v>692</v>
      </c>
      <c r="BV84" s="23">
        <v>21</v>
      </c>
      <c r="BW84" s="23">
        <v>427</v>
      </c>
      <c r="BX84" s="23">
        <v>41</v>
      </c>
      <c r="BY84" s="23">
        <v>393</v>
      </c>
      <c r="BZ84" s="23">
        <v>75</v>
      </c>
      <c r="CA84" s="24">
        <v>0.91669999999999996</v>
      </c>
      <c r="CB84" s="25">
        <v>8.4928106400000009E-2</v>
      </c>
      <c r="CC84" s="26">
        <v>2.3962264151000001</v>
      </c>
      <c r="CD84" s="15">
        <f t="shared" si="25"/>
        <v>1.7970384388349414E-3</v>
      </c>
      <c r="CE84" s="12">
        <v>9</v>
      </c>
      <c r="CF84" s="12">
        <v>4</v>
      </c>
      <c r="CG84" s="12">
        <v>3</v>
      </c>
      <c r="CH84" s="27"/>
      <c r="CI84" s="27"/>
      <c r="CJ84" s="29"/>
    </row>
    <row r="85" spans="1:88" x14ac:dyDescent="0.45">
      <c r="B85" t="s">
        <v>289</v>
      </c>
      <c r="C85" t="s">
        <v>492</v>
      </c>
      <c r="D85" t="s">
        <v>213</v>
      </c>
      <c r="E85" t="s">
        <v>91</v>
      </c>
      <c r="F85" t="s">
        <v>91</v>
      </c>
      <c r="G85">
        <v>72</v>
      </c>
      <c r="H85">
        <v>205</v>
      </c>
      <c r="I85" t="s">
        <v>92</v>
      </c>
      <c r="J85" t="s">
        <v>139</v>
      </c>
      <c r="K85">
        <v>2008</v>
      </c>
      <c r="L85">
        <v>5</v>
      </c>
      <c r="M85">
        <v>122</v>
      </c>
      <c r="N85" s="12">
        <v>26</v>
      </c>
      <c r="O85" t="s">
        <v>493</v>
      </c>
      <c r="P85" t="s">
        <v>494</v>
      </c>
      <c r="Q85" t="s">
        <v>178</v>
      </c>
      <c r="R85" t="s">
        <v>178</v>
      </c>
      <c r="S85">
        <v>6</v>
      </c>
      <c r="T85">
        <v>4</v>
      </c>
      <c r="U85">
        <v>1</v>
      </c>
      <c r="V85">
        <v>3</v>
      </c>
      <c r="W85">
        <v>0</v>
      </c>
      <c r="X85">
        <v>98</v>
      </c>
      <c r="Y85">
        <v>86</v>
      </c>
      <c r="Z85" s="13">
        <f t="shared" si="13"/>
        <v>3.18349299926308</v>
      </c>
      <c r="AA85" s="14">
        <f t="shared" si="14"/>
        <v>0.87755102040816324</v>
      </c>
      <c r="AB85">
        <v>0</v>
      </c>
      <c r="AC85">
        <v>0</v>
      </c>
      <c r="AD85">
        <v>0</v>
      </c>
      <c r="AE85">
        <v>13570</v>
      </c>
      <c r="AF85">
        <v>0</v>
      </c>
      <c r="AG85">
        <v>10</v>
      </c>
      <c r="AH85">
        <v>71</v>
      </c>
      <c r="AI85">
        <v>190</v>
      </c>
      <c r="AJ85">
        <v>1</v>
      </c>
      <c r="AK85">
        <v>2</v>
      </c>
      <c r="AL85">
        <v>2</v>
      </c>
      <c r="AM85" s="15">
        <f t="shared" si="15"/>
        <v>0.87654320987654322</v>
      </c>
      <c r="AN85" s="13">
        <f t="shared" si="16"/>
        <v>3.1578947368421053</v>
      </c>
      <c r="AO85" s="16">
        <f t="shared" si="17"/>
        <v>0.25</v>
      </c>
      <c r="AP85" s="17">
        <v>2</v>
      </c>
      <c r="AQ85" s="17">
        <v>2</v>
      </c>
      <c r="AR85" s="17">
        <v>15</v>
      </c>
      <c r="AS85" s="18">
        <v>36</v>
      </c>
      <c r="AT85" s="13">
        <f t="shared" si="18"/>
        <v>3.333333333333333</v>
      </c>
      <c r="AU85" s="15">
        <f t="shared" si="19"/>
        <v>0.88235294117647056</v>
      </c>
      <c r="AV85" s="19">
        <v>1.1259999999999999</v>
      </c>
      <c r="AW85" s="19">
        <v>44</v>
      </c>
      <c r="AX85" s="19">
        <v>0.13300000000000001</v>
      </c>
      <c r="AY85">
        <v>3.8</v>
      </c>
      <c r="AZ85" s="20">
        <v>-2.6</v>
      </c>
      <c r="BA85" s="20">
        <v>0.1</v>
      </c>
      <c r="BB85" s="20">
        <v>0</v>
      </c>
      <c r="BC85" s="20">
        <v>-2.5</v>
      </c>
      <c r="BD85" s="21">
        <f t="shared" si="20"/>
        <v>-2.506154198123999</v>
      </c>
      <c r="BE85" s="20">
        <v>0.1</v>
      </c>
      <c r="BF85">
        <v>81</v>
      </c>
      <c r="BG85">
        <v>72</v>
      </c>
      <c r="BH85" s="14">
        <f t="shared" si="21"/>
        <v>0.88888888888888884</v>
      </c>
      <c r="BI85">
        <v>1</v>
      </c>
      <c r="BJ85">
        <v>1</v>
      </c>
      <c r="BK85" s="14">
        <f t="shared" si="22"/>
        <v>1</v>
      </c>
      <c r="BL85">
        <v>16</v>
      </c>
      <c r="BM85">
        <v>13</v>
      </c>
      <c r="BN85" s="14">
        <f t="shared" si="23"/>
        <v>0.8125</v>
      </c>
      <c r="BS85" s="14" t="str">
        <f t="shared" si="24"/>
        <v/>
      </c>
      <c r="BT85" s="22">
        <v>36.46</v>
      </c>
      <c r="BU85" s="23">
        <v>8</v>
      </c>
      <c r="BV85" s="23">
        <v>1</v>
      </c>
      <c r="BW85" s="23">
        <v>4</v>
      </c>
      <c r="BX85" s="23">
        <v>0</v>
      </c>
      <c r="BY85" s="23">
        <v>3</v>
      </c>
      <c r="BZ85" s="23">
        <v>4</v>
      </c>
      <c r="CA85" s="24">
        <v>0.78859999999999997</v>
      </c>
      <c r="CB85" s="25">
        <v>8.7134855100000005E-2</v>
      </c>
      <c r="CC85" s="26">
        <v>1.75</v>
      </c>
      <c r="CD85" s="15">
        <f t="shared" si="25"/>
        <v>-3.5314124491836796E-2</v>
      </c>
      <c r="CE85" s="12">
        <v>0</v>
      </c>
      <c r="CF85" s="12">
        <v>0</v>
      </c>
      <c r="CG85" s="12">
        <v>0</v>
      </c>
      <c r="CH85" s="27"/>
      <c r="CI85" s="27"/>
      <c r="CJ85" s="29"/>
    </row>
    <row r="86" spans="1:88" x14ac:dyDescent="0.45">
      <c r="A86">
        <v>60</v>
      </c>
      <c r="B86" t="s">
        <v>495</v>
      </c>
      <c r="C86" t="s">
        <v>496</v>
      </c>
      <c r="E86" t="s">
        <v>246</v>
      </c>
      <c r="G86">
        <v>74</v>
      </c>
      <c r="H86">
        <v>185</v>
      </c>
      <c r="J86" t="s">
        <v>139</v>
      </c>
      <c r="N86" s="12">
        <v>24</v>
      </c>
      <c r="O86" t="s">
        <v>121</v>
      </c>
      <c r="P86" t="s">
        <v>497</v>
      </c>
      <c r="Q86" t="s">
        <v>205</v>
      </c>
      <c r="R86" t="s">
        <v>205</v>
      </c>
      <c r="S86">
        <v>2</v>
      </c>
      <c r="T86">
        <v>1</v>
      </c>
      <c r="U86">
        <v>0</v>
      </c>
      <c r="V86">
        <v>1</v>
      </c>
      <c r="W86">
        <v>0</v>
      </c>
      <c r="X86">
        <v>20</v>
      </c>
      <c r="Y86">
        <v>15</v>
      </c>
      <c r="Z86" s="13">
        <f t="shared" si="13"/>
        <v>6.0362173038229381</v>
      </c>
      <c r="AA86" s="14">
        <f t="shared" si="14"/>
        <v>0.75</v>
      </c>
      <c r="AB86">
        <v>0</v>
      </c>
      <c r="AC86">
        <v>0</v>
      </c>
      <c r="AD86">
        <v>2</v>
      </c>
      <c r="AE86">
        <v>2982</v>
      </c>
      <c r="AF86">
        <v>0</v>
      </c>
      <c r="AG86">
        <v>5</v>
      </c>
      <c r="AH86">
        <v>11</v>
      </c>
      <c r="AI86">
        <v>40</v>
      </c>
      <c r="AJ86">
        <v>0</v>
      </c>
      <c r="AK86">
        <v>1</v>
      </c>
      <c r="AL86">
        <v>1</v>
      </c>
      <c r="AM86" s="15">
        <f t="shared" si="15"/>
        <v>0.6875</v>
      </c>
      <c r="AN86" s="13">
        <f t="shared" si="16"/>
        <v>7.5</v>
      </c>
      <c r="AO86" s="16">
        <f t="shared" si="17"/>
        <v>0</v>
      </c>
      <c r="AP86" s="17">
        <v>1</v>
      </c>
      <c r="AQ86" s="17">
        <v>0</v>
      </c>
      <c r="AR86" s="17">
        <v>4</v>
      </c>
      <c r="AS86" s="18">
        <v>10</v>
      </c>
      <c r="AT86" s="13">
        <f t="shared" si="18"/>
        <v>0</v>
      </c>
      <c r="AU86" s="15">
        <f t="shared" si="19"/>
        <v>1</v>
      </c>
      <c r="AV86" s="19">
        <v>0.92500000000000004</v>
      </c>
      <c r="AW86" s="19">
        <v>18</v>
      </c>
      <c r="AX86" s="19">
        <v>0.09</v>
      </c>
      <c r="AY86">
        <v>0.8</v>
      </c>
      <c r="AZ86" s="20">
        <v>-2.6</v>
      </c>
      <c r="BA86" s="20">
        <v>0</v>
      </c>
      <c r="BB86" s="20">
        <v>0</v>
      </c>
      <c r="BC86" s="20">
        <v>-2.6</v>
      </c>
      <c r="BD86" s="21">
        <f t="shared" si="20"/>
        <v>-2.6782429649965684</v>
      </c>
      <c r="BE86" s="20">
        <v>-0.30000000000000004</v>
      </c>
      <c r="BF86">
        <v>12</v>
      </c>
      <c r="BG86">
        <v>10</v>
      </c>
      <c r="BH86" s="14">
        <f t="shared" si="21"/>
        <v>0.83333333333333337</v>
      </c>
      <c r="BI86">
        <v>2</v>
      </c>
      <c r="BJ86">
        <v>2</v>
      </c>
      <c r="BK86" s="14">
        <f t="shared" si="22"/>
        <v>1</v>
      </c>
      <c r="BL86">
        <v>6</v>
      </c>
      <c r="BM86">
        <v>3</v>
      </c>
      <c r="BN86" s="14">
        <f t="shared" si="23"/>
        <v>0.5</v>
      </c>
      <c r="BS86" s="14" t="str">
        <f t="shared" si="24"/>
        <v/>
      </c>
      <c r="BT86" s="22">
        <v>40.380000000000003</v>
      </c>
      <c r="BU86" s="23">
        <v>43</v>
      </c>
      <c r="BV86" s="23">
        <v>2</v>
      </c>
      <c r="BW86" s="23">
        <v>29</v>
      </c>
      <c r="BX86" s="23">
        <v>2</v>
      </c>
      <c r="BY86" s="23">
        <v>14</v>
      </c>
      <c r="BZ86" s="23">
        <v>8</v>
      </c>
      <c r="CA86" s="24">
        <v>0.85869999999999991</v>
      </c>
      <c r="CB86" s="25">
        <v>8.2585764500000006E-2</v>
      </c>
      <c r="CC86" s="26">
        <v>1</v>
      </c>
      <c r="CD86" s="15">
        <f t="shared" si="25"/>
        <v>-0.16741423550000001</v>
      </c>
      <c r="CE86" s="12">
        <v>0</v>
      </c>
      <c r="CF86" s="12">
        <v>0</v>
      </c>
      <c r="CG86" s="12">
        <v>0</v>
      </c>
      <c r="CH86" s="27"/>
      <c r="CI86" s="27"/>
      <c r="CJ86" s="29"/>
    </row>
    <row r="87" spans="1:88" x14ac:dyDescent="0.45">
      <c r="A87">
        <v>35</v>
      </c>
      <c r="B87" t="s">
        <v>498</v>
      </c>
      <c r="C87" t="s">
        <v>499</v>
      </c>
      <c r="E87" t="s">
        <v>223</v>
      </c>
      <c r="F87" t="s">
        <v>223</v>
      </c>
      <c r="G87">
        <v>76</v>
      </c>
      <c r="H87">
        <v>212</v>
      </c>
      <c r="I87" t="s">
        <v>92</v>
      </c>
      <c r="J87" t="s">
        <v>139</v>
      </c>
      <c r="K87">
        <v>2012</v>
      </c>
      <c r="L87">
        <v>6</v>
      </c>
      <c r="M87">
        <v>163</v>
      </c>
      <c r="N87" s="12">
        <v>22</v>
      </c>
      <c r="O87" t="s">
        <v>500</v>
      </c>
      <c r="P87" t="s">
        <v>501</v>
      </c>
      <c r="Q87" t="s">
        <v>313</v>
      </c>
      <c r="R87" t="s">
        <v>313</v>
      </c>
      <c r="S87">
        <v>20</v>
      </c>
      <c r="T87">
        <v>20</v>
      </c>
      <c r="U87">
        <v>8</v>
      </c>
      <c r="V87">
        <v>10</v>
      </c>
      <c r="W87">
        <v>2</v>
      </c>
      <c r="X87">
        <v>565</v>
      </c>
      <c r="Y87">
        <v>516</v>
      </c>
      <c r="Z87" s="13">
        <f t="shared" si="13"/>
        <v>2.6002358490566033</v>
      </c>
      <c r="AA87" s="14">
        <f t="shared" si="14"/>
        <v>0.91327433628318588</v>
      </c>
      <c r="AB87">
        <v>0</v>
      </c>
      <c r="AC87">
        <v>0</v>
      </c>
      <c r="AD87">
        <v>0</v>
      </c>
      <c r="AE87">
        <v>67840</v>
      </c>
      <c r="AF87">
        <v>0</v>
      </c>
      <c r="AG87">
        <v>49</v>
      </c>
      <c r="AH87">
        <v>516</v>
      </c>
      <c r="AI87">
        <v>1131</v>
      </c>
      <c r="AJ87">
        <v>13</v>
      </c>
      <c r="AK87">
        <v>4</v>
      </c>
      <c r="AL87">
        <v>2</v>
      </c>
      <c r="AM87" s="15">
        <f t="shared" si="15"/>
        <v>0.91327433628318588</v>
      </c>
      <c r="AN87" s="13">
        <f t="shared" si="16"/>
        <v>2.5994694960212201</v>
      </c>
      <c r="AO87" s="16">
        <f t="shared" si="17"/>
        <v>0.65</v>
      </c>
      <c r="AP87" s="17">
        <v>0</v>
      </c>
      <c r="AQ87" s="17">
        <v>0</v>
      </c>
      <c r="AR87" s="17">
        <v>0</v>
      </c>
      <c r="AS87" s="18">
        <v>0</v>
      </c>
      <c r="AT87" s="13">
        <f t="shared" si="18"/>
        <v>0</v>
      </c>
      <c r="AU87" s="15">
        <f t="shared" si="19"/>
        <v>0</v>
      </c>
      <c r="AV87" s="19">
        <v>0.92500000000000004</v>
      </c>
      <c r="AW87" s="19">
        <v>84</v>
      </c>
      <c r="AX87" s="19">
        <v>0.41799999999999998</v>
      </c>
      <c r="AY87">
        <v>18.899999999999999</v>
      </c>
      <c r="AZ87" s="20">
        <v>1.1000000000000001</v>
      </c>
      <c r="BA87" s="20">
        <v>0</v>
      </c>
      <c r="BB87" s="20">
        <v>0</v>
      </c>
      <c r="BC87" s="20">
        <v>1.1000000000000001</v>
      </c>
      <c r="BD87" s="21">
        <f t="shared" si="20"/>
        <v>0.73912148249828435</v>
      </c>
      <c r="BE87" s="20">
        <v>3.2</v>
      </c>
      <c r="BF87">
        <v>503</v>
      </c>
      <c r="BG87">
        <v>464</v>
      </c>
      <c r="BH87" s="14">
        <f t="shared" si="21"/>
        <v>0.92246520874751492</v>
      </c>
      <c r="BI87">
        <v>10</v>
      </c>
      <c r="BJ87">
        <v>7</v>
      </c>
      <c r="BK87" s="14">
        <f t="shared" si="22"/>
        <v>0.7</v>
      </c>
      <c r="BL87">
        <v>52</v>
      </c>
      <c r="BM87">
        <v>45</v>
      </c>
      <c r="BN87" s="14">
        <f t="shared" si="23"/>
        <v>0.86538461538461542</v>
      </c>
      <c r="BO87">
        <v>0</v>
      </c>
      <c r="BP87">
        <v>2</v>
      </c>
      <c r="BQ87">
        <v>6</v>
      </c>
      <c r="BR87">
        <v>2</v>
      </c>
      <c r="BS87" s="14">
        <f t="shared" si="24"/>
        <v>0.66666666666666674</v>
      </c>
      <c r="BT87" s="22">
        <v>33.89</v>
      </c>
      <c r="BU87" s="23">
        <v>256</v>
      </c>
      <c r="BV87" s="23">
        <v>5</v>
      </c>
      <c r="BW87" s="23">
        <v>151</v>
      </c>
      <c r="BX87" s="23">
        <v>10</v>
      </c>
      <c r="BY87" s="23">
        <v>109</v>
      </c>
      <c r="BZ87" s="23">
        <v>34</v>
      </c>
      <c r="CA87" s="24">
        <v>0.90620000000000001</v>
      </c>
      <c r="CB87" s="25">
        <v>8.5565246100000006E-2</v>
      </c>
      <c r="CC87" s="26">
        <v>2.1</v>
      </c>
      <c r="CD87" s="15">
        <f t="shared" si="25"/>
        <v>-1.160417616814069E-3</v>
      </c>
      <c r="CE87" s="12">
        <v>0</v>
      </c>
      <c r="CF87" s="12">
        <v>1</v>
      </c>
      <c r="CG87" s="12">
        <v>4</v>
      </c>
      <c r="CH87" s="27"/>
      <c r="CI87" s="27"/>
      <c r="CJ87" s="29"/>
    </row>
    <row r="88" spans="1:88" x14ac:dyDescent="0.45">
      <c r="A88">
        <v>1</v>
      </c>
      <c r="B88" t="s">
        <v>502</v>
      </c>
      <c r="C88" t="s">
        <v>503</v>
      </c>
      <c r="E88" t="s">
        <v>156</v>
      </c>
      <c r="F88" t="s">
        <v>156</v>
      </c>
      <c r="G88">
        <v>74</v>
      </c>
      <c r="H88">
        <v>209</v>
      </c>
      <c r="I88" t="s">
        <v>92</v>
      </c>
      <c r="J88" s="11"/>
      <c r="K88">
        <v>2006</v>
      </c>
      <c r="L88">
        <v>1</v>
      </c>
      <c r="M88">
        <v>23</v>
      </c>
      <c r="N88" s="12">
        <v>27</v>
      </c>
      <c r="O88" t="s">
        <v>504</v>
      </c>
      <c r="P88" t="s">
        <v>505</v>
      </c>
      <c r="Q88" t="s">
        <v>135</v>
      </c>
      <c r="R88" t="s">
        <v>135</v>
      </c>
      <c r="S88">
        <v>57</v>
      </c>
      <c r="T88">
        <v>57</v>
      </c>
      <c r="U88">
        <v>27</v>
      </c>
      <c r="V88">
        <v>25</v>
      </c>
      <c r="W88">
        <v>3</v>
      </c>
      <c r="X88">
        <v>1714</v>
      </c>
      <c r="Y88">
        <v>1566</v>
      </c>
      <c r="Z88" s="13">
        <f t="shared" si="13"/>
        <v>2.8106454250520931</v>
      </c>
      <c r="AA88" s="14">
        <f t="shared" si="14"/>
        <v>0.91365227537922988</v>
      </c>
      <c r="AB88">
        <v>0</v>
      </c>
      <c r="AC88">
        <v>0</v>
      </c>
      <c r="AD88">
        <v>6</v>
      </c>
      <c r="AE88">
        <v>189565</v>
      </c>
      <c r="AF88">
        <v>2</v>
      </c>
      <c r="AG88">
        <v>148</v>
      </c>
      <c r="AH88">
        <v>1566</v>
      </c>
      <c r="AI88">
        <v>3161</v>
      </c>
      <c r="AJ88">
        <v>25</v>
      </c>
      <c r="AK88">
        <v>10</v>
      </c>
      <c r="AL88">
        <v>7</v>
      </c>
      <c r="AM88" s="15">
        <f t="shared" si="15"/>
        <v>0.91365227537922988</v>
      </c>
      <c r="AN88" s="13">
        <f t="shared" si="16"/>
        <v>2.8092375830433407</v>
      </c>
      <c r="AO88" s="16">
        <f t="shared" si="17"/>
        <v>0.43859649122807015</v>
      </c>
      <c r="AP88" s="17">
        <v>0</v>
      </c>
      <c r="AQ88" s="17">
        <v>0</v>
      </c>
      <c r="AR88" s="17">
        <v>0</v>
      </c>
      <c r="AS88" s="18">
        <v>0</v>
      </c>
      <c r="AT88" s="13">
        <f t="shared" si="18"/>
        <v>0</v>
      </c>
      <c r="AU88" s="15">
        <f t="shared" si="19"/>
        <v>0</v>
      </c>
      <c r="AV88" s="19">
        <v>5.9</v>
      </c>
      <c r="AW88" s="19">
        <v>186</v>
      </c>
      <c r="AX88" s="19">
        <v>5.9</v>
      </c>
      <c r="AY88">
        <v>52.7</v>
      </c>
      <c r="AZ88" s="20">
        <v>5.2</v>
      </c>
      <c r="BA88" s="20">
        <v>-1.4</v>
      </c>
      <c r="BB88" s="20">
        <v>1.5</v>
      </c>
      <c r="BC88" s="20">
        <v>5.3</v>
      </c>
      <c r="BD88" s="21">
        <f t="shared" si="20"/>
        <v>-6.0829787234042572</v>
      </c>
      <c r="BE88" s="20">
        <v>9.9</v>
      </c>
      <c r="BF88">
        <v>1424</v>
      </c>
      <c r="BG88">
        <v>1314</v>
      </c>
      <c r="BH88" s="14">
        <f t="shared" si="21"/>
        <v>0.922752808988764</v>
      </c>
      <c r="BI88">
        <v>49</v>
      </c>
      <c r="BJ88">
        <v>45</v>
      </c>
      <c r="BK88" s="14">
        <f t="shared" si="22"/>
        <v>0.91836734693877553</v>
      </c>
      <c r="BL88">
        <v>241</v>
      </c>
      <c r="BM88">
        <v>207</v>
      </c>
      <c r="BN88" s="14">
        <f t="shared" si="23"/>
        <v>0.85892116182572609</v>
      </c>
      <c r="BO88">
        <v>3</v>
      </c>
      <c r="BP88">
        <v>0</v>
      </c>
      <c r="BQ88">
        <v>10</v>
      </c>
      <c r="BR88">
        <v>1</v>
      </c>
      <c r="BS88" s="14">
        <f t="shared" si="24"/>
        <v>0.9</v>
      </c>
      <c r="BT88" s="22">
        <v>30.89</v>
      </c>
      <c r="BU88" s="23">
        <v>678</v>
      </c>
      <c r="BV88" s="23">
        <v>27</v>
      </c>
      <c r="BW88" s="23">
        <v>453</v>
      </c>
      <c r="BX88" s="23">
        <v>32</v>
      </c>
      <c r="BY88" s="23">
        <v>435</v>
      </c>
      <c r="BZ88" s="23">
        <v>89</v>
      </c>
      <c r="CA88" s="24">
        <v>0.9163</v>
      </c>
      <c r="CB88" s="25">
        <v>8.4992673099999999E-2</v>
      </c>
      <c r="CC88" s="26">
        <v>2.6315789474</v>
      </c>
      <c r="CD88" s="15">
        <f t="shared" si="25"/>
        <v>-1.3550515207700897E-3</v>
      </c>
      <c r="CE88" s="12">
        <v>14</v>
      </c>
      <c r="CF88" s="12">
        <v>6</v>
      </c>
      <c r="CG88" s="12">
        <v>2</v>
      </c>
      <c r="CH88" s="27">
        <v>6</v>
      </c>
      <c r="CI88" s="28" t="s">
        <v>160</v>
      </c>
      <c r="CJ88" s="29">
        <v>432</v>
      </c>
    </row>
    <row r="89" spans="1:88" x14ac:dyDescent="0.45">
      <c r="A89">
        <v>88</v>
      </c>
      <c r="B89" t="s">
        <v>506</v>
      </c>
      <c r="C89" t="s">
        <v>507</v>
      </c>
      <c r="E89" t="s">
        <v>156</v>
      </c>
      <c r="F89" t="s">
        <v>156</v>
      </c>
      <c r="G89">
        <v>75</v>
      </c>
      <c r="H89">
        <v>207</v>
      </c>
      <c r="I89" t="s">
        <v>92</v>
      </c>
      <c r="J89" t="s">
        <v>139</v>
      </c>
      <c r="K89">
        <v>2012</v>
      </c>
      <c r="L89">
        <v>1</v>
      </c>
      <c r="M89">
        <v>19</v>
      </c>
      <c r="N89" s="12">
        <v>21</v>
      </c>
      <c r="O89" t="s">
        <v>508</v>
      </c>
      <c r="P89" t="s">
        <v>509</v>
      </c>
      <c r="Q89" t="s">
        <v>153</v>
      </c>
      <c r="R89" t="s">
        <v>153</v>
      </c>
      <c r="S89">
        <v>24</v>
      </c>
      <c r="T89">
        <v>21</v>
      </c>
      <c r="U89">
        <v>11</v>
      </c>
      <c r="V89">
        <v>10</v>
      </c>
      <c r="W89">
        <v>0</v>
      </c>
      <c r="X89">
        <v>646</v>
      </c>
      <c r="Y89">
        <v>588</v>
      </c>
      <c r="Z89" s="13">
        <f t="shared" si="13"/>
        <v>2.7649037315606875</v>
      </c>
      <c r="AA89" s="14">
        <f t="shared" si="14"/>
        <v>0.91021671826625383</v>
      </c>
      <c r="AB89">
        <v>0</v>
      </c>
      <c r="AC89">
        <v>0</v>
      </c>
      <c r="AD89">
        <v>0</v>
      </c>
      <c r="AE89">
        <v>75518</v>
      </c>
      <c r="AF89">
        <v>1</v>
      </c>
      <c r="AG89">
        <v>57</v>
      </c>
      <c r="AH89">
        <v>564</v>
      </c>
      <c r="AI89">
        <v>1218</v>
      </c>
      <c r="AJ89">
        <v>9</v>
      </c>
      <c r="AK89">
        <v>3</v>
      </c>
      <c r="AL89">
        <v>2</v>
      </c>
      <c r="AM89" s="15">
        <f t="shared" si="15"/>
        <v>0.90821256038647347</v>
      </c>
      <c r="AN89" s="13">
        <f t="shared" si="16"/>
        <v>2.8078817733990147</v>
      </c>
      <c r="AO89" s="16">
        <f t="shared" si="17"/>
        <v>0.42857142857142855</v>
      </c>
      <c r="AP89" s="17">
        <v>3</v>
      </c>
      <c r="AQ89" s="17">
        <v>1</v>
      </c>
      <c r="AR89" s="17">
        <v>24</v>
      </c>
      <c r="AS89" s="18">
        <v>41</v>
      </c>
      <c r="AT89" s="13">
        <f t="shared" si="18"/>
        <v>1.4634146341463414</v>
      </c>
      <c r="AU89" s="15">
        <f t="shared" si="19"/>
        <v>0.96</v>
      </c>
      <c r="AV89" s="19">
        <v>2.109</v>
      </c>
      <c r="AW89" s="19">
        <v>165</v>
      </c>
      <c r="AX89" s="19">
        <v>1.214</v>
      </c>
      <c r="AY89">
        <v>21</v>
      </c>
      <c r="AZ89" s="20">
        <v>0.2</v>
      </c>
      <c r="BA89" s="20">
        <v>-0.2</v>
      </c>
      <c r="BB89" s="20">
        <v>1.1000000000000001</v>
      </c>
      <c r="BC89" s="20">
        <v>1</v>
      </c>
      <c r="BD89" s="21">
        <f t="shared" si="20"/>
        <v>-0.54488675360329442</v>
      </c>
      <c r="BE89" s="20">
        <v>3.5</v>
      </c>
      <c r="BF89">
        <v>509</v>
      </c>
      <c r="BG89">
        <v>469</v>
      </c>
      <c r="BH89" s="14">
        <f t="shared" si="21"/>
        <v>0.92141453831041253</v>
      </c>
      <c r="BI89">
        <v>18</v>
      </c>
      <c r="BJ89">
        <v>16</v>
      </c>
      <c r="BK89" s="14">
        <f t="shared" si="22"/>
        <v>0.88888888888888884</v>
      </c>
      <c r="BL89">
        <v>119</v>
      </c>
      <c r="BM89">
        <v>103</v>
      </c>
      <c r="BN89" s="14">
        <f t="shared" si="23"/>
        <v>0.86554621848739499</v>
      </c>
      <c r="BO89">
        <v>2</v>
      </c>
      <c r="BP89">
        <v>0</v>
      </c>
      <c r="BQ89">
        <v>8</v>
      </c>
      <c r="BR89">
        <v>1</v>
      </c>
      <c r="BS89" s="14">
        <f t="shared" si="24"/>
        <v>0.875</v>
      </c>
      <c r="BT89" s="22">
        <v>38.049999999999997</v>
      </c>
      <c r="BU89" s="23">
        <v>282</v>
      </c>
      <c r="BV89" s="23">
        <v>14</v>
      </c>
      <c r="BW89" s="23">
        <v>157</v>
      </c>
      <c r="BX89" s="23">
        <v>19</v>
      </c>
      <c r="BY89" s="23">
        <v>149</v>
      </c>
      <c r="BZ89" s="23">
        <v>25</v>
      </c>
      <c r="CA89" s="24">
        <v>0.90799999999999992</v>
      </c>
      <c r="CB89" s="25">
        <v>8.2294977000000005E-2</v>
      </c>
      <c r="CC89" s="26">
        <v>2.6190476189999998</v>
      </c>
      <c r="CD89" s="15">
        <f t="shared" si="25"/>
        <v>-7.4883047337461761E-3</v>
      </c>
      <c r="CE89" s="12">
        <v>3</v>
      </c>
      <c r="CF89" s="12">
        <v>1</v>
      </c>
      <c r="CG89" s="12">
        <v>2</v>
      </c>
      <c r="CH89" s="27">
        <v>12</v>
      </c>
      <c r="CI89" s="28" t="s">
        <v>510</v>
      </c>
      <c r="CJ89" s="29">
        <v>309</v>
      </c>
    </row>
    <row r="90" spans="1:88" x14ac:dyDescent="0.45">
      <c r="A90">
        <v>30</v>
      </c>
      <c r="B90" t="s">
        <v>511</v>
      </c>
      <c r="C90" t="s">
        <v>310</v>
      </c>
      <c r="D90" t="s">
        <v>213</v>
      </c>
      <c r="E90" t="s">
        <v>91</v>
      </c>
      <c r="F90" t="s">
        <v>91</v>
      </c>
      <c r="G90">
        <v>73</v>
      </c>
      <c r="H90">
        <v>185</v>
      </c>
      <c r="I90" t="s">
        <v>92</v>
      </c>
      <c r="J90" s="11"/>
      <c r="K90">
        <v>2002</v>
      </c>
      <c r="L90">
        <v>1</v>
      </c>
      <c r="M90">
        <v>25</v>
      </c>
      <c r="N90" s="12">
        <v>31</v>
      </c>
      <c r="O90" t="s">
        <v>490</v>
      </c>
      <c r="P90" t="s">
        <v>512</v>
      </c>
      <c r="Q90" t="s">
        <v>343</v>
      </c>
      <c r="R90" t="s">
        <v>343</v>
      </c>
      <c r="S90">
        <v>52</v>
      </c>
      <c r="T90">
        <v>51</v>
      </c>
      <c r="U90">
        <v>23</v>
      </c>
      <c r="V90">
        <v>17</v>
      </c>
      <c r="W90">
        <v>10</v>
      </c>
      <c r="X90">
        <v>1343</v>
      </c>
      <c r="Y90">
        <v>1221</v>
      </c>
      <c r="Z90" s="13">
        <f t="shared" si="13"/>
        <v>2.4094270479032716</v>
      </c>
      <c r="AA90" s="14">
        <f t="shared" si="14"/>
        <v>0.90915860014892036</v>
      </c>
      <c r="AB90">
        <v>0</v>
      </c>
      <c r="AC90">
        <v>0</v>
      </c>
      <c r="AD90">
        <v>0</v>
      </c>
      <c r="AE90">
        <v>182284</v>
      </c>
      <c r="AF90">
        <v>1</v>
      </c>
      <c r="AG90">
        <v>122</v>
      </c>
      <c r="AH90">
        <v>1214</v>
      </c>
      <c r="AI90">
        <v>3011</v>
      </c>
      <c r="AJ90">
        <v>25</v>
      </c>
      <c r="AK90">
        <v>7</v>
      </c>
      <c r="AL90">
        <v>3</v>
      </c>
      <c r="AM90" s="15">
        <f t="shared" si="15"/>
        <v>0.9086826347305389</v>
      </c>
      <c r="AN90" s="13">
        <f t="shared" si="16"/>
        <v>2.4310860179342413</v>
      </c>
      <c r="AO90" s="16">
        <f t="shared" si="17"/>
        <v>0.49019607843137253</v>
      </c>
      <c r="AP90" s="17">
        <v>1</v>
      </c>
      <c r="AQ90" s="17">
        <v>0</v>
      </c>
      <c r="AR90" s="17">
        <v>7</v>
      </c>
      <c r="AS90" s="18">
        <v>27</v>
      </c>
      <c r="AT90" s="13">
        <f t="shared" si="18"/>
        <v>0</v>
      </c>
      <c r="AU90" s="15">
        <f t="shared" si="19"/>
        <v>1</v>
      </c>
      <c r="AV90" s="19">
        <v>6.3</v>
      </c>
      <c r="AW90" s="19">
        <v>186</v>
      </c>
      <c r="AX90" s="19">
        <v>6.3</v>
      </c>
      <c r="AY90">
        <v>50.6</v>
      </c>
      <c r="AZ90" s="20">
        <v>-1.9</v>
      </c>
      <c r="BA90" s="20">
        <v>1.6</v>
      </c>
      <c r="BB90" s="20">
        <v>0.7</v>
      </c>
      <c r="BC90" s="20">
        <v>0.4</v>
      </c>
      <c r="BD90" s="21">
        <f t="shared" si="20"/>
        <v>-11.834042553191489</v>
      </c>
      <c r="BE90" s="20">
        <v>7</v>
      </c>
      <c r="BF90">
        <v>1155</v>
      </c>
      <c r="BG90">
        <v>1058</v>
      </c>
      <c r="BH90" s="14">
        <f t="shared" si="21"/>
        <v>0.91601731601731606</v>
      </c>
      <c r="BI90">
        <v>29</v>
      </c>
      <c r="BJ90">
        <v>26</v>
      </c>
      <c r="BK90" s="14">
        <f t="shared" si="22"/>
        <v>0.89655172413793105</v>
      </c>
      <c r="BL90">
        <v>159</v>
      </c>
      <c r="BM90">
        <v>137</v>
      </c>
      <c r="BN90" s="14">
        <f t="shared" si="23"/>
        <v>0.86163522012578619</v>
      </c>
      <c r="BO90">
        <v>2</v>
      </c>
      <c r="BP90">
        <v>5</v>
      </c>
      <c r="BQ90">
        <v>28</v>
      </c>
      <c r="BR90">
        <v>8</v>
      </c>
      <c r="BS90" s="14">
        <f t="shared" si="24"/>
        <v>0.7142857142857143</v>
      </c>
      <c r="BT90" s="22">
        <v>35.4</v>
      </c>
      <c r="BU90" s="23">
        <v>583</v>
      </c>
      <c r="BV90" s="23">
        <v>27</v>
      </c>
      <c r="BW90" s="23">
        <v>339</v>
      </c>
      <c r="BX90" s="23">
        <v>26</v>
      </c>
      <c r="BY90" s="23">
        <v>299</v>
      </c>
      <c r="BZ90" s="23">
        <v>69</v>
      </c>
      <c r="CA90" s="24">
        <v>0.90720000000000001</v>
      </c>
      <c r="CB90" s="25">
        <v>8.4780106100000002E-2</v>
      </c>
      <c r="CC90" s="26">
        <v>2.4705882353000002</v>
      </c>
      <c r="CD90" s="15">
        <f t="shared" si="25"/>
        <v>-6.0612937510796661E-3</v>
      </c>
      <c r="CE90" s="12">
        <v>7</v>
      </c>
      <c r="CF90" s="12">
        <v>3</v>
      </c>
      <c r="CG90" s="12">
        <v>4</v>
      </c>
      <c r="CH90" s="27">
        <v>5</v>
      </c>
      <c r="CI90" s="28" t="s">
        <v>513</v>
      </c>
      <c r="CJ90" s="29">
        <v>384</v>
      </c>
    </row>
    <row r="91" spans="1:88" x14ac:dyDescent="0.45">
      <c r="A91">
        <v>31</v>
      </c>
      <c r="B91" t="s">
        <v>514</v>
      </c>
      <c r="C91" t="s">
        <v>515</v>
      </c>
      <c r="D91" t="s">
        <v>145</v>
      </c>
      <c r="E91" t="s">
        <v>91</v>
      </c>
      <c r="F91" t="s">
        <v>91</v>
      </c>
      <c r="G91">
        <v>74</v>
      </c>
      <c r="H91">
        <v>195</v>
      </c>
      <c r="I91" t="s">
        <v>92</v>
      </c>
      <c r="J91" t="s">
        <v>139</v>
      </c>
      <c r="K91">
        <v>2010</v>
      </c>
      <c r="L91">
        <v>3</v>
      </c>
      <c r="M91">
        <v>84</v>
      </c>
      <c r="N91" s="12">
        <v>23</v>
      </c>
      <c r="O91" t="s">
        <v>198</v>
      </c>
      <c r="P91" t="s">
        <v>516</v>
      </c>
      <c r="Q91" t="s">
        <v>194</v>
      </c>
      <c r="R91" t="s">
        <v>194</v>
      </c>
      <c r="S91">
        <v>4</v>
      </c>
      <c r="T91">
        <v>4</v>
      </c>
      <c r="U91">
        <v>2</v>
      </c>
      <c r="V91">
        <v>1</v>
      </c>
      <c r="W91">
        <v>1</v>
      </c>
      <c r="X91">
        <v>116</v>
      </c>
      <c r="Y91">
        <v>111</v>
      </c>
      <c r="Z91" s="13">
        <f t="shared" si="13"/>
        <v>1.2461059190031154</v>
      </c>
      <c r="AA91" s="14">
        <f t="shared" si="14"/>
        <v>0.9568965517241379</v>
      </c>
      <c r="AB91">
        <v>0</v>
      </c>
      <c r="AC91">
        <v>0</v>
      </c>
      <c r="AD91">
        <v>0</v>
      </c>
      <c r="AE91">
        <v>14445</v>
      </c>
      <c r="AF91">
        <v>1</v>
      </c>
      <c r="AG91">
        <v>5</v>
      </c>
      <c r="AH91">
        <v>111</v>
      </c>
      <c r="AI91">
        <v>241</v>
      </c>
      <c r="AJ91">
        <v>3</v>
      </c>
      <c r="AK91">
        <v>0</v>
      </c>
      <c r="AL91">
        <v>0</v>
      </c>
      <c r="AM91" s="15">
        <f t="shared" si="15"/>
        <v>0.9568965517241379</v>
      </c>
      <c r="AN91" s="13">
        <f t="shared" si="16"/>
        <v>1.2448132780082988</v>
      </c>
      <c r="AO91" s="16">
        <f t="shared" si="17"/>
        <v>0.75</v>
      </c>
      <c r="AP91" s="17">
        <v>0</v>
      </c>
      <c r="AQ91" s="17">
        <v>0</v>
      </c>
      <c r="AR91" s="17">
        <v>0</v>
      </c>
      <c r="AS91" s="18">
        <v>0</v>
      </c>
      <c r="AT91" s="13">
        <f t="shared" si="18"/>
        <v>0</v>
      </c>
      <c r="AU91" s="15">
        <f t="shared" si="19"/>
        <v>0</v>
      </c>
      <c r="AV91" s="19">
        <v>0.58799999999999997</v>
      </c>
      <c r="AW91" s="19">
        <v>10</v>
      </c>
      <c r="AX91" s="19">
        <v>3.2000000000000001E-2</v>
      </c>
      <c r="AY91">
        <v>4</v>
      </c>
      <c r="AZ91" s="20">
        <v>4.7</v>
      </c>
      <c r="BA91" s="20">
        <v>0</v>
      </c>
      <c r="BB91" s="20">
        <v>0</v>
      </c>
      <c r="BC91" s="20">
        <v>4.7</v>
      </c>
      <c r="BD91" s="21">
        <f t="shared" si="20"/>
        <v>4.694829558453443</v>
      </c>
      <c r="BE91" s="20">
        <v>1.3</v>
      </c>
      <c r="BF91">
        <v>96</v>
      </c>
      <c r="BG91">
        <v>92</v>
      </c>
      <c r="BH91" s="14">
        <f t="shared" si="21"/>
        <v>0.95833333333333337</v>
      </c>
      <c r="BI91">
        <v>2</v>
      </c>
      <c r="BJ91">
        <v>2</v>
      </c>
      <c r="BK91" s="14">
        <f t="shared" si="22"/>
        <v>1</v>
      </c>
      <c r="BL91">
        <v>18</v>
      </c>
      <c r="BM91">
        <v>17</v>
      </c>
      <c r="BN91" s="14">
        <f t="shared" si="23"/>
        <v>0.94444444444444442</v>
      </c>
      <c r="BS91" s="14" t="str">
        <f t="shared" si="24"/>
        <v/>
      </c>
      <c r="BT91" s="22">
        <v>28.62</v>
      </c>
      <c r="BU91" s="23">
        <v>55</v>
      </c>
      <c r="BV91" s="23">
        <v>1</v>
      </c>
      <c r="BW91" s="23">
        <v>27</v>
      </c>
      <c r="BX91" s="23">
        <v>2</v>
      </c>
      <c r="BY91" s="23">
        <v>29</v>
      </c>
      <c r="BZ91" s="23">
        <v>2</v>
      </c>
      <c r="CA91" s="24">
        <v>0.95439999999999992</v>
      </c>
      <c r="CB91" s="25">
        <v>8.527745610000001E-2</v>
      </c>
      <c r="CC91" s="26">
        <v>1.75</v>
      </c>
      <c r="CD91" s="15">
        <f t="shared" si="25"/>
        <v>4.2174007824137938E-2</v>
      </c>
      <c r="CE91" s="12">
        <v>1</v>
      </c>
      <c r="CF91" s="12">
        <v>2</v>
      </c>
      <c r="CG91" s="12">
        <v>0</v>
      </c>
      <c r="CH91" s="27"/>
      <c r="CI91" s="27"/>
      <c r="CJ91" s="29"/>
    </row>
    <row r="92" spans="1:88" x14ac:dyDescent="0.45">
      <c r="A92">
        <v>35</v>
      </c>
      <c r="B92" t="s">
        <v>517</v>
      </c>
      <c r="C92" t="s">
        <v>518</v>
      </c>
      <c r="E92" t="s">
        <v>399</v>
      </c>
      <c r="F92" t="s">
        <v>399</v>
      </c>
      <c r="G92">
        <v>73</v>
      </c>
      <c r="H92">
        <v>195</v>
      </c>
      <c r="I92" t="s">
        <v>92</v>
      </c>
      <c r="J92" t="s">
        <v>139</v>
      </c>
      <c r="N92" s="12">
        <v>23</v>
      </c>
      <c r="O92" t="s">
        <v>519</v>
      </c>
      <c r="P92" t="s">
        <v>520</v>
      </c>
      <c r="Q92" t="s">
        <v>135</v>
      </c>
      <c r="R92" t="s">
        <v>135</v>
      </c>
      <c r="S92">
        <v>1</v>
      </c>
      <c r="T92">
        <v>0</v>
      </c>
      <c r="U92">
        <v>0</v>
      </c>
      <c r="V92">
        <v>0</v>
      </c>
      <c r="W92">
        <v>0</v>
      </c>
      <c r="X92">
        <v>3</v>
      </c>
      <c r="Y92">
        <v>2</v>
      </c>
      <c r="Z92" s="13">
        <f t="shared" si="13"/>
        <v>3.2490974729241877</v>
      </c>
      <c r="AA92" s="14">
        <f t="shared" si="14"/>
        <v>0.66666666666666663</v>
      </c>
      <c r="AB92">
        <v>0</v>
      </c>
      <c r="AC92">
        <v>0</v>
      </c>
      <c r="AD92">
        <v>0</v>
      </c>
      <c r="AE92">
        <v>1108</v>
      </c>
      <c r="AF92">
        <v>0</v>
      </c>
      <c r="AM92" s="15">
        <f t="shared" si="15"/>
        <v>0</v>
      </c>
      <c r="AN92" s="13">
        <f t="shared" si="16"/>
        <v>0</v>
      </c>
      <c r="AO92" s="16">
        <f t="shared" si="17"/>
        <v>0</v>
      </c>
      <c r="AP92" s="17">
        <v>1</v>
      </c>
      <c r="AQ92" s="17">
        <v>1</v>
      </c>
      <c r="AR92" s="17">
        <v>2</v>
      </c>
      <c r="AS92" s="18">
        <v>18</v>
      </c>
      <c r="AT92" s="13">
        <f t="shared" si="18"/>
        <v>3.333333333333333</v>
      </c>
      <c r="AU92" s="15">
        <f t="shared" si="19"/>
        <v>0.66666666666666663</v>
      </c>
      <c r="AV92" s="19">
        <v>0.56800000000000006</v>
      </c>
      <c r="AW92" s="19">
        <v>4</v>
      </c>
      <c r="AX92" s="19">
        <v>1.2E-2</v>
      </c>
      <c r="AY92">
        <v>0.30000000000000004</v>
      </c>
      <c r="AZ92" s="20">
        <v>-0.60000000000000009</v>
      </c>
      <c r="BA92" s="20">
        <v>0.1</v>
      </c>
      <c r="BB92" s="20">
        <v>0</v>
      </c>
      <c r="BC92" s="20">
        <v>-0.5</v>
      </c>
      <c r="BD92" s="21">
        <f t="shared" si="20"/>
        <v>-0.50036604895904824</v>
      </c>
      <c r="BE92" s="20">
        <v>-0.1</v>
      </c>
      <c r="BF92">
        <v>2</v>
      </c>
      <c r="BG92">
        <v>2</v>
      </c>
      <c r="BH92" s="14">
        <f t="shared" si="21"/>
        <v>1</v>
      </c>
      <c r="BI92">
        <v>0</v>
      </c>
      <c r="BJ92">
        <v>0</v>
      </c>
      <c r="BK92" s="14" t="str">
        <f t="shared" si="22"/>
        <v/>
      </c>
      <c r="BL92">
        <v>1</v>
      </c>
      <c r="BM92">
        <v>0</v>
      </c>
      <c r="BN92" s="14">
        <f t="shared" si="23"/>
        <v>0</v>
      </c>
      <c r="BS92" s="14" t="str">
        <f t="shared" si="24"/>
        <v/>
      </c>
      <c r="BT92" s="22">
        <v>123.37</v>
      </c>
      <c r="BU92" s="23">
        <v>1</v>
      </c>
      <c r="BV92" s="23">
        <v>0</v>
      </c>
      <c r="BW92" s="23">
        <v>0</v>
      </c>
      <c r="BX92" s="23">
        <v>1</v>
      </c>
      <c r="BY92" s="23">
        <v>1</v>
      </c>
      <c r="BZ92" s="23">
        <v>0</v>
      </c>
      <c r="CA92" s="24">
        <v>0.71819999999999995</v>
      </c>
      <c r="CB92" s="25">
        <v>8.8556409200000005E-2</v>
      </c>
      <c r="CC92" s="26"/>
      <c r="CD92" s="15">
        <f t="shared" si="25"/>
        <v>-0.24477692413333341</v>
      </c>
      <c r="CE92" s="12">
        <v>0</v>
      </c>
      <c r="CF92" s="12">
        <v>0</v>
      </c>
      <c r="CG92" s="12">
        <v>0</v>
      </c>
      <c r="CH92" s="27"/>
      <c r="CI92" s="27"/>
      <c r="CJ92" s="29"/>
    </row>
    <row r="93" spans="1:88" x14ac:dyDescent="0.45">
      <c r="A93">
        <v>37</v>
      </c>
      <c r="B93" t="s">
        <v>521</v>
      </c>
      <c r="C93" t="s">
        <v>522</v>
      </c>
      <c r="D93" t="s">
        <v>282</v>
      </c>
      <c r="E93" t="s">
        <v>107</v>
      </c>
      <c r="F93" t="s">
        <v>107</v>
      </c>
      <c r="G93">
        <v>74</v>
      </c>
      <c r="H93">
        <v>179</v>
      </c>
      <c r="I93" t="s">
        <v>92</v>
      </c>
      <c r="J93" s="11"/>
      <c r="K93">
        <v>2006</v>
      </c>
      <c r="L93">
        <v>3</v>
      </c>
      <c r="M93">
        <v>74</v>
      </c>
      <c r="N93" s="12">
        <v>28</v>
      </c>
      <c r="O93" t="s">
        <v>523</v>
      </c>
      <c r="P93" t="s">
        <v>524</v>
      </c>
      <c r="Q93" t="s">
        <v>230</v>
      </c>
      <c r="R93" t="s">
        <v>230</v>
      </c>
      <c r="S93">
        <v>14</v>
      </c>
      <c r="T93">
        <v>11</v>
      </c>
      <c r="U93">
        <v>4</v>
      </c>
      <c r="V93">
        <v>7</v>
      </c>
      <c r="W93">
        <v>1</v>
      </c>
      <c r="X93">
        <v>408</v>
      </c>
      <c r="Y93">
        <v>374</v>
      </c>
      <c r="Z93" s="13">
        <f t="shared" si="13"/>
        <v>2.7866948978894883</v>
      </c>
      <c r="AA93" s="14">
        <f t="shared" si="14"/>
        <v>0.91666666666666663</v>
      </c>
      <c r="AB93">
        <v>0</v>
      </c>
      <c r="AC93">
        <v>0</v>
      </c>
      <c r="AD93">
        <v>0</v>
      </c>
      <c r="AE93">
        <v>43923</v>
      </c>
      <c r="AF93">
        <v>0</v>
      </c>
      <c r="AG93">
        <v>31</v>
      </c>
      <c r="AH93">
        <v>336</v>
      </c>
      <c r="AI93">
        <v>659</v>
      </c>
      <c r="AJ93">
        <v>7</v>
      </c>
      <c r="AK93">
        <v>3</v>
      </c>
      <c r="AL93">
        <v>0</v>
      </c>
      <c r="AM93" s="15">
        <f t="shared" si="15"/>
        <v>0.91553133514986373</v>
      </c>
      <c r="AN93" s="13">
        <f t="shared" si="16"/>
        <v>2.822458270106222</v>
      </c>
      <c r="AO93" s="16">
        <f t="shared" si="17"/>
        <v>0.63636363636363635</v>
      </c>
      <c r="AP93" s="17">
        <v>3</v>
      </c>
      <c r="AQ93" s="17">
        <v>3</v>
      </c>
      <c r="AR93" s="17">
        <v>38</v>
      </c>
      <c r="AS93" s="18">
        <v>73</v>
      </c>
      <c r="AT93" s="13">
        <f t="shared" si="18"/>
        <v>2.4657534246575343</v>
      </c>
      <c r="AU93" s="15">
        <f t="shared" si="19"/>
        <v>0.92682926829268297</v>
      </c>
      <c r="AV93" s="19">
        <v>0.60000000000000009</v>
      </c>
      <c r="AW93" s="19">
        <v>186</v>
      </c>
      <c r="AX93" s="19">
        <v>0.60000000000000009</v>
      </c>
      <c r="AY93">
        <v>12.2</v>
      </c>
      <c r="AZ93" s="20">
        <v>2.2000000000000002</v>
      </c>
      <c r="BA93" s="20">
        <v>-0.5</v>
      </c>
      <c r="BB93" s="20">
        <v>-0.9</v>
      </c>
      <c r="BC93" s="20">
        <v>0.8</v>
      </c>
      <c r="BD93" s="21">
        <f t="shared" si="20"/>
        <v>0.69361702127659575</v>
      </c>
      <c r="BE93" s="20">
        <v>2.5</v>
      </c>
      <c r="BF93">
        <v>330</v>
      </c>
      <c r="BG93">
        <v>302</v>
      </c>
      <c r="BH93" s="14">
        <f t="shared" si="21"/>
        <v>0.91515151515151516</v>
      </c>
      <c r="BI93">
        <v>9</v>
      </c>
      <c r="BJ93">
        <v>7</v>
      </c>
      <c r="BK93" s="14">
        <f t="shared" si="22"/>
        <v>0.77777777777777779</v>
      </c>
      <c r="BL93">
        <v>69</v>
      </c>
      <c r="BM93">
        <v>65</v>
      </c>
      <c r="BN93" s="14">
        <f t="shared" si="23"/>
        <v>0.94202898550724634</v>
      </c>
      <c r="BO93">
        <v>0</v>
      </c>
      <c r="BP93">
        <v>1</v>
      </c>
      <c r="BQ93">
        <v>2</v>
      </c>
      <c r="BR93">
        <v>2</v>
      </c>
      <c r="BS93" s="14">
        <f t="shared" si="24"/>
        <v>0</v>
      </c>
      <c r="BT93" s="22">
        <v>36.31</v>
      </c>
      <c r="BU93" s="23">
        <v>212</v>
      </c>
      <c r="BV93" s="23">
        <v>4</v>
      </c>
      <c r="BW93" s="23">
        <v>86</v>
      </c>
      <c r="BX93" s="23">
        <v>3</v>
      </c>
      <c r="BY93" s="23">
        <v>76</v>
      </c>
      <c r="BZ93" s="23">
        <v>27</v>
      </c>
      <c r="CA93" s="24">
        <v>0.90759999999999996</v>
      </c>
      <c r="CB93" s="25">
        <v>8.4023516000000006E-2</v>
      </c>
      <c r="CC93" s="26">
        <v>2</v>
      </c>
      <c r="CD93" s="15">
        <f t="shared" si="25"/>
        <v>6.9018266666664996E-4</v>
      </c>
      <c r="CE93" s="12">
        <v>1</v>
      </c>
      <c r="CF93" s="12">
        <v>0</v>
      </c>
      <c r="CG93" s="12">
        <v>2</v>
      </c>
      <c r="CH93" s="27"/>
      <c r="CI93" s="27"/>
      <c r="CJ9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Forwards</vt:lpstr>
      <vt:lpstr>Defence</vt:lpstr>
      <vt:lpstr>Goalies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Balawejder</dc:creator>
  <cp:lastModifiedBy>Joseph Balawejder</cp:lastModifiedBy>
  <dcterms:created xsi:type="dcterms:W3CDTF">2018-05-10T01:24:46Z</dcterms:created>
  <dcterms:modified xsi:type="dcterms:W3CDTF">2018-05-10T01:56:42Z</dcterms:modified>
</cp:coreProperties>
</file>